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hidePivotFieldList="1"/>
  <xr:revisionPtr revIDLastSave="0" documentId="13_ncr:1_{F222D13C-8A75-48CB-8FB6-F2F3DF5BC968}" xr6:coauthVersionLast="47" xr6:coauthVersionMax="47" xr10:uidLastSave="{00000000-0000-0000-0000-000000000000}"/>
  <bookViews>
    <workbookView xWindow="-120" yWindow="-120" windowWidth="24240" windowHeight="13020" xr2:uid="{00000000-000D-0000-FFFF-FFFF00000000}"/>
  </bookViews>
  <sheets>
    <sheet name="Customer Names" sheetId="3" r:id="rId1"/>
    <sheet name="Medical Examinations" sheetId="2" r:id="rId2"/>
    <sheet name="Hospitalisation Details" sheetId="1" r:id="rId3"/>
    <sheet name="Healthcare" sheetId="4" r:id="rId4"/>
    <sheet name="Analysis" sheetId="5" r:id="rId5"/>
    <sheet name="Dashboard" sheetId="7" r:id="rId6"/>
  </sheets>
  <definedNames>
    <definedName name="_xlnm._FilterDatabase" localSheetId="0" hidden="1">'Customer Names'!$A$1:$B$2336</definedName>
    <definedName name="_xlnm._FilterDatabase" localSheetId="2" hidden="1">'Hospitalisation Details'!$A$1:$U$2344</definedName>
    <definedName name="_xlnm._FilterDatabase" localSheetId="1" hidden="1">'Medical Examinations'!$A$1:$P$2336</definedName>
    <definedName name="Slicer_Diabetes_Status">#N/A</definedName>
    <definedName name="Slicer_Weight_Statu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4" l="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27" i="4"/>
  <c r="L2328" i="4"/>
  <c r="L2329" i="4"/>
  <c r="L2330" i="4"/>
  <c r="L2331" i="4"/>
  <c r="L2332" i="4"/>
  <c r="L2333" i="4"/>
  <c r="L2334" i="4"/>
  <c r="L2335" i="4"/>
  <c r="L233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O15" i="2" l="1" a="1"/>
  <c r="O15" i="2" s="1"/>
  <c r="J15" i="4" s="1"/>
  <c r="T2" i="1"/>
  <c r="Q2336" i="4" s="1"/>
  <c r="T3" i="1"/>
  <c r="Q2335" i="4" s="1"/>
  <c r="T4" i="1"/>
  <c r="Q2334" i="4" s="1"/>
  <c r="T5" i="1"/>
  <c r="Q2333" i="4" s="1"/>
  <c r="T6" i="1"/>
  <c r="Q2332" i="4" s="1"/>
  <c r="T7" i="1"/>
  <c r="Q2331" i="4" s="1"/>
  <c r="T8" i="1"/>
  <c r="Q2330" i="4" s="1"/>
  <c r="T9" i="1"/>
  <c r="Q2329" i="4" s="1"/>
  <c r="T10" i="1"/>
  <c r="Q2328" i="4" s="1"/>
  <c r="T11" i="1"/>
  <c r="Q2327" i="4" s="1"/>
  <c r="T12" i="1"/>
  <c r="T13" i="1"/>
  <c r="T14" i="1"/>
  <c r="T15" i="1"/>
  <c r="T16" i="1"/>
  <c r="T17" i="1"/>
  <c r="T18" i="1"/>
  <c r="T19" i="1"/>
  <c r="T20" i="1"/>
  <c r="T21" i="1"/>
  <c r="T22" i="1"/>
  <c r="Q2316" i="4" s="1"/>
  <c r="T23" i="1"/>
  <c r="Q2315" i="4" s="1"/>
  <c r="T24" i="1"/>
  <c r="Q2314" i="4" s="1"/>
  <c r="T25" i="1"/>
  <c r="Q2313" i="4" s="1"/>
  <c r="T26" i="1"/>
  <c r="Q2312" i="4" s="1"/>
  <c r="T27" i="1"/>
  <c r="Q2311" i="4" s="1"/>
  <c r="T28" i="1"/>
  <c r="Q2310" i="4" s="1"/>
  <c r="T29" i="1"/>
  <c r="Q2309" i="4" s="1"/>
  <c r="T30" i="1"/>
  <c r="Q2308" i="4" s="1"/>
  <c r="T31" i="1"/>
  <c r="Q2307" i="4" s="1"/>
  <c r="T32" i="1"/>
  <c r="Q2306" i="4" s="1"/>
  <c r="T33" i="1"/>
  <c r="Q2305" i="4" s="1"/>
  <c r="T34" i="1"/>
  <c r="Q2304" i="4" s="1"/>
  <c r="T35" i="1"/>
  <c r="Q2303" i="4" s="1"/>
  <c r="T36" i="1"/>
  <c r="Q2302" i="4" s="1"/>
  <c r="T37" i="1"/>
  <c r="Q2301" i="4" s="1"/>
  <c r="T38" i="1"/>
  <c r="Q2300" i="4" s="1"/>
  <c r="T39" i="1"/>
  <c r="Q2299" i="4" s="1"/>
  <c r="T40" i="1"/>
  <c r="Q2298" i="4" s="1"/>
  <c r="T41" i="1"/>
  <c r="Q2297" i="4" s="1"/>
  <c r="T42" i="1"/>
  <c r="Q2296" i="4" s="1"/>
  <c r="T43" i="1"/>
  <c r="Q2295" i="4" s="1"/>
  <c r="T44" i="1"/>
  <c r="Q2294" i="4" s="1"/>
  <c r="T45" i="1"/>
  <c r="Q2293" i="4" s="1"/>
  <c r="T46" i="1"/>
  <c r="Q2292" i="4" s="1"/>
  <c r="T47" i="1"/>
  <c r="T48" i="1"/>
  <c r="Q2291" i="4" s="1"/>
  <c r="T49" i="1"/>
  <c r="Q2290" i="4" s="1"/>
  <c r="T50" i="1"/>
  <c r="Q2289" i="4" s="1"/>
  <c r="T51" i="1"/>
  <c r="Q2288" i="4" s="1"/>
  <c r="T52" i="1"/>
  <c r="Q2287" i="4" s="1"/>
  <c r="T53" i="1"/>
  <c r="Q2286" i="4" s="1"/>
  <c r="T54" i="1"/>
  <c r="Q2285" i="4" s="1"/>
  <c r="T55" i="1"/>
  <c r="Q2284" i="4" s="1"/>
  <c r="T56" i="1"/>
  <c r="Q2283" i="4" s="1"/>
  <c r="T57" i="1"/>
  <c r="Q2282" i="4" s="1"/>
  <c r="T58" i="1"/>
  <c r="Q2281" i="4" s="1"/>
  <c r="T59" i="1"/>
  <c r="Q2280" i="4" s="1"/>
  <c r="T60" i="1"/>
  <c r="Q2279" i="4" s="1"/>
  <c r="T61" i="1"/>
  <c r="Q2278" i="4" s="1"/>
  <c r="T62" i="1"/>
  <c r="Q2277" i="4" s="1"/>
  <c r="T63" i="1"/>
  <c r="Q2276" i="4" s="1"/>
  <c r="T64" i="1"/>
  <c r="Q2275" i="4" s="1"/>
  <c r="T65" i="1"/>
  <c r="Q2274" i="4" s="1"/>
  <c r="T66" i="1"/>
  <c r="Q2273" i="4" s="1"/>
  <c r="T67" i="1"/>
  <c r="Q2272" i="4" s="1"/>
  <c r="T68" i="1"/>
  <c r="Q2271" i="4" s="1"/>
  <c r="T69" i="1"/>
  <c r="Q2270" i="4" s="1"/>
  <c r="T70" i="1"/>
  <c r="Q2269" i="4" s="1"/>
  <c r="T71" i="1"/>
  <c r="Q2268" i="4" s="1"/>
  <c r="T72" i="1"/>
  <c r="Q2267" i="4" s="1"/>
  <c r="T73" i="1"/>
  <c r="Q2266" i="4" s="1"/>
  <c r="T74" i="1"/>
  <c r="Q2265" i="4" s="1"/>
  <c r="T75" i="1"/>
  <c r="Q2264" i="4" s="1"/>
  <c r="T76" i="1"/>
  <c r="Q2263" i="4" s="1"/>
  <c r="T77" i="1"/>
  <c r="Q2262" i="4" s="1"/>
  <c r="T78" i="1"/>
  <c r="Q2261" i="4" s="1"/>
  <c r="T79" i="1"/>
  <c r="Q2260" i="4" s="1"/>
  <c r="T80" i="1"/>
  <c r="Q2259" i="4" s="1"/>
  <c r="T81" i="1"/>
  <c r="Q2258" i="4" s="1"/>
  <c r="T82" i="1"/>
  <c r="Q2257" i="4" s="1"/>
  <c r="T83" i="1"/>
  <c r="Q2256" i="4" s="1"/>
  <c r="T84" i="1"/>
  <c r="Q2255" i="4" s="1"/>
  <c r="T85" i="1"/>
  <c r="Q2254" i="4" s="1"/>
  <c r="T86" i="1"/>
  <c r="Q2253" i="4" s="1"/>
  <c r="T87" i="1"/>
  <c r="Q2252" i="4" s="1"/>
  <c r="T88" i="1"/>
  <c r="Q2251" i="4" s="1"/>
  <c r="T89" i="1"/>
  <c r="Q2250" i="4" s="1"/>
  <c r="T90" i="1"/>
  <c r="Q2249" i="4" s="1"/>
  <c r="T91" i="1"/>
  <c r="Q2248" i="4" s="1"/>
  <c r="T92" i="1"/>
  <c r="Q2247" i="4" s="1"/>
  <c r="T93" i="1"/>
  <c r="Q2246" i="4" s="1"/>
  <c r="T94" i="1"/>
  <c r="Q2245" i="4" s="1"/>
  <c r="T95" i="1"/>
  <c r="Q2244" i="4" s="1"/>
  <c r="T96" i="1"/>
  <c r="Q2243" i="4" s="1"/>
  <c r="T97" i="1"/>
  <c r="Q2242" i="4" s="1"/>
  <c r="T98" i="1"/>
  <c r="Q2241" i="4" s="1"/>
  <c r="T99" i="1"/>
  <c r="Q2240" i="4" s="1"/>
  <c r="T100" i="1"/>
  <c r="Q2239" i="4" s="1"/>
  <c r="T101" i="1"/>
  <c r="Q2238" i="4" s="1"/>
  <c r="T102" i="1"/>
  <c r="Q2237" i="4" s="1"/>
  <c r="T103" i="1"/>
  <c r="Q2236" i="4" s="1"/>
  <c r="T104" i="1"/>
  <c r="Q2235" i="4" s="1"/>
  <c r="T105" i="1"/>
  <c r="Q2234" i="4" s="1"/>
  <c r="T106" i="1"/>
  <c r="Q2233" i="4" s="1"/>
  <c r="T107" i="1"/>
  <c r="Q2232" i="4" s="1"/>
  <c r="T108" i="1"/>
  <c r="Q2231" i="4" s="1"/>
  <c r="T109" i="1"/>
  <c r="Q2230" i="4" s="1"/>
  <c r="T110" i="1"/>
  <c r="Q2229" i="4" s="1"/>
  <c r="T111" i="1"/>
  <c r="Q2228" i="4" s="1"/>
  <c r="T112" i="1"/>
  <c r="Q2227" i="4" s="1"/>
  <c r="T113" i="1"/>
  <c r="Q2226" i="4" s="1"/>
  <c r="T114" i="1"/>
  <c r="Q2225" i="4" s="1"/>
  <c r="T115" i="1"/>
  <c r="Q2224" i="4" s="1"/>
  <c r="T116" i="1"/>
  <c r="Q2223" i="4" s="1"/>
  <c r="T117" i="1"/>
  <c r="Q2222" i="4" s="1"/>
  <c r="T118" i="1"/>
  <c r="Q2221" i="4" s="1"/>
  <c r="T119" i="1"/>
  <c r="Q2220" i="4" s="1"/>
  <c r="T120" i="1"/>
  <c r="Q2219" i="4" s="1"/>
  <c r="T121" i="1"/>
  <c r="Q2218" i="4" s="1"/>
  <c r="T122" i="1"/>
  <c r="Q2217" i="4" s="1"/>
  <c r="T123" i="1"/>
  <c r="Q2216" i="4" s="1"/>
  <c r="T124" i="1"/>
  <c r="Q2215" i="4" s="1"/>
  <c r="T125" i="1"/>
  <c r="Q2214" i="4" s="1"/>
  <c r="T126" i="1"/>
  <c r="Q2213" i="4" s="1"/>
  <c r="T127" i="1"/>
  <c r="Q2212" i="4" s="1"/>
  <c r="T128" i="1"/>
  <c r="Q2211" i="4" s="1"/>
  <c r="T129" i="1"/>
  <c r="Q2210" i="4" s="1"/>
  <c r="T130" i="1"/>
  <c r="Q2209" i="4" s="1"/>
  <c r="T131" i="1"/>
  <c r="Q2208" i="4" s="1"/>
  <c r="T132" i="1"/>
  <c r="Q2207" i="4" s="1"/>
  <c r="T133" i="1"/>
  <c r="Q2206" i="4" s="1"/>
  <c r="T134" i="1"/>
  <c r="Q2205" i="4" s="1"/>
  <c r="T135" i="1"/>
  <c r="Q2204" i="4" s="1"/>
  <c r="T136" i="1"/>
  <c r="Q2203" i="4" s="1"/>
  <c r="T137" i="1"/>
  <c r="Q2202" i="4" s="1"/>
  <c r="T138" i="1"/>
  <c r="Q2201" i="4" s="1"/>
  <c r="T139" i="1"/>
  <c r="Q2200" i="4" s="1"/>
  <c r="T140" i="1"/>
  <c r="Q2199" i="4" s="1"/>
  <c r="T141" i="1"/>
  <c r="Q2198" i="4" s="1"/>
  <c r="T142" i="1"/>
  <c r="Q2197" i="4" s="1"/>
  <c r="T143" i="1"/>
  <c r="Q2196" i="4" s="1"/>
  <c r="T144" i="1"/>
  <c r="Q2195" i="4" s="1"/>
  <c r="T145" i="1"/>
  <c r="Q2194" i="4" s="1"/>
  <c r="T146" i="1"/>
  <c r="Q2193" i="4" s="1"/>
  <c r="T147" i="1"/>
  <c r="Q2192" i="4" s="1"/>
  <c r="T148" i="1"/>
  <c r="Q2191" i="4" s="1"/>
  <c r="T149" i="1"/>
  <c r="Q2190" i="4" s="1"/>
  <c r="T150" i="1"/>
  <c r="Q2189" i="4" s="1"/>
  <c r="T151" i="1"/>
  <c r="Q2188" i="4" s="1"/>
  <c r="T152" i="1"/>
  <c r="Q2187" i="4" s="1"/>
  <c r="T153" i="1"/>
  <c r="Q2186" i="4" s="1"/>
  <c r="T154" i="1"/>
  <c r="Q2185" i="4" s="1"/>
  <c r="T155" i="1"/>
  <c r="Q2184" i="4" s="1"/>
  <c r="T156" i="1"/>
  <c r="Q2183" i="4" s="1"/>
  <c r="T157" i="1"/>
  <c r="Q2182" i="4" s="1"/>
  <c r="T158" i="1"/>
  <c r="Q2181" i="4" s="1"/>
  <c r="T159" i="1"/>
  <c r="Q2180" i="4" s="1"/>
  <c r="T160" i="1"/>
  <c r="Q2179" i="4" s="1"/>
  <c r="T161" i="1"/>
  <c r="Q2178" i="4" s="1"/>
  <c r="T162" i="1"/>
  <c r="Q2177" i="4" s="1"/>
  <c r="T163" i="1"/>
  <c r="Q2176" i="4" s="1"/>
  <c r="T164" i="1"/>
  <c r="Q2175" i="4" s="1"/>
  <c r="T165" i="1"/>
  <c r="Q2174" i="4" s="1"/>
  <c r="T166" i="1"/>
  <c r="Q2173" i="4" s="1"/>
  <c r="T167" i="1"/>
  <c r="Q2172" i="4" s="1"/>
  <c r="T168" i="1"/>
  <c r="Q2171" i="4" s="1"/>
  <c r="T169" i="1"/>
  <c r="Q2170" i="4" s="1"/>
  <c r="T170" i="1"/>
  <c r="Q2169" i="4" s="1"/>
  <c r="T171" i="1"/>
  <c r="Q2168" i="4" s="1"/>
  <c r="T172" i="1"/>
  <c r="Q2167" i="4" s="1"/>
  <c r="T173" i="1"/>
  <c r="Q2166" i="4" s="1"/>
  <c r="T174" i="1"/>
  <c r="Q2165" i="4" s="1"/>
  <c r="T175" i="1"/>
  <c r="Q2164" i="4" s="1"/>
  <c r="T176" i="1"/>
  <c r="Q2163" i="4" s="1"/>
  <c r="T177" i="1"/>
  <c r="Q2162" i="4" s="1"/>
  <c r="T178" i="1"/>
  <c r="Q2161" i="4" s="1"/>
  <c r="T179" i="1"/>
  <c r="Q2160" i="4" s="1"/>
  <c r="T180" i="1"/>
  <c r="Q2159" i="4" s="1"/>
  <c r="T181" i="1"/>
  <c r="Q2158" i="4" s="1"/>
  <c r="T182" i="1"/>
  <c r="Q2157" i="4" s="1"/>
  <c r="T183" i="1"/>
  <c r="Q2156" i="4" s="1"/>
  <c r="T184" i="1"/>
  <c r="Q2155" i="4" s="1"/>
  <c r="T185" i="1"/>
  <c r="Q2154" i="4" s="1"/>
  <c r="T186" i="1"/>
  <c r="Q2153" i="4" s="1"/>
  <c r="T187" i="1"/>
  <c r="Q2152" i="4" s="1"/>
  <c r="T188" i="1"/>
  <c r="Q2151" i="4" s="1"/>
  <c r="T189" i="1"/>
  <c r="Q2150" i="4" s="1"/>
  <c r="T190" i="1"/>
  <c r="Q2149" i="4" s="1"/>
  <c r="T191" i="1"/>
  <c r="Q2148" i="4" s="1"/>
  <c r="T192" i="1"/>
  <c r="Q2147" i="4" s="1"/>
  <c r="T193" i="1"/>
  <c r="Q2146" i="4" s="1"/>
  <c r="T194" i="1"/>
  <c r="Q2145" i="4" s="1"/>
  <c r="T195" i="1"/>
  <c r="Q2144" i="4" s="1"/>
  <c r="T196" i="1"/>
  <c r="Q2143" i="4" s="1"/>
  <c r="T197" i="1"/>
  <c r="Q2142" i="4" s="1"/>
  <c r="T198" i="1"/>
  <c r="Q2141" i="4" s="1"/>
  <c r="T199" i="1"/>
  <c r="Q2140" i="4" s="1"/>
  <c r="T200" i="1"/>
  <c r="Q2139" i="4" s="1"/>
  <c r="T201" i="1"/>
  <c r="Q2138" i="4" s="1"/>
  <c r="T202" i="1"/>
  <c r="Q2137" i="4" s="1"/>
  <c r="T203" i="1"/>
  <c r="Q2136" i="4" s="1"/>
  <c r="T204" i="1"/>
  <c r="Q2135" i="4" s="1"/>
  <c r="T205" i="1"/>
  <c r="Q2134" i="4" s="1"/>
  <c r="T206" i="1"/>
  <c r="Q2133" i="4" s="1"/>
  <c r="T207" i="1"/>
  <c r="Q2132" i="4" s="1"/>
  <c r="T208" i="1"/>
  <c r="Q2131" i="4" s="1"/>
  <c r="T209" i="1"/>
  <c r="Q2130" i="4" s="1"/>
  <c r="T210" i="1"/>
  <c r="Q2129" i="4" s="1"/>
  <c r="T211" i="1"/>
  <c r="Q2128" i="4" s="1"/>
  <c r="T212" i="1"/>
  <c r="Q2127" i="4" s="1"/>
  <c r="T213" i="1"/>
  <c r="Q2126" i="4" s="1"/>
  <c r="T214" i="1"/>
  <c r="Q2125" i="4" s="1"/>
  <c r="T215" i="1"/>
  <c r="Q2124" i="4" s="1"/>
  <c r="T216" i="1"/>
  <c r="Q2123" i="4" s="1"/>
  <c r="T217" i="1"/>
  <c r="Q2122" i="4" s="1"/>
  <c r="T218" i="1"/>
  <c r="Q2121" i="4" s="1"/>
  <c r="T219" i="1"/>
  <c r="Q2120" i="4" s="1"/>
  <c r="T220" i="1"/>
  <c r="Q2119" i="4" s="1"/>
  <c r="T221" i="1"/>
  <c r="Q2118" i="4" s="1"/>
  <c r="T222" i="1"/>
  <c r="Q2117" i="4" s="1"/>
  <c r="T223" i="1"/>
  <c r="Q2116" i="4" s="1"/>
  <c r="T224" i="1"/>
  <c r="Q2115" i="4" s="1"/>
  <c r="T225" i="1"/>
  <c r="Q2114" i="4" s="1"/>
  <c r="T226" i="1"/>
  <c r="Q2113" i="4" s="1"/>
  <c r="T227" i="1"/>
  <c r="Q2112" i="4" s="1"/>
  <c r="T228" i="1"/>
  <c r="Q2111" i="4" s="1"/>
  <c r="T229" i="1"/>
  <c r="Q2110" i="4" s="1"/>
  <c r="T230" i="1"/>
  <c r="Q2109" i="4" s="1"/>
  <c r="T231" i="1"/>
  <c r="Q2108" i="4" s="1"/>
  <c r="T232" i="1"/>
  <c r="Q2107" i="4" s="1"/>
  <c r="T233" i="1"/>
  <c r="Q2106" i="4" s="1"/>
  <c r="T234" i="1"/>
  <c r="Q2105" i="4" s="1"/>
  <c r="T235" i="1"/>
  <c r="Q2104" i="4" s="1"/>
  <c r="T236" i="1"/>
  <c r="Q2103" i="4" s="1"/>
  <c r="T237" i="1"/>
  <c r="Q2102" i="4" s="1"/>
  <c r="T238" i="1"/>
  <c r="Q2101" i="4" s="1"/>
  <c r="T239" i="1"/>
  <c r="Q2100" i="4" s="1"/>
  <c r="T240" i="1"/>
  <c r="Q2099" i="4" s="1"/>
  <c r="T241" i="1"/>
  <c r="Q2098" i="4" s="1"/>
  <c r="T242" i="1"/>
  <c r="Q2097" i="4" s="1"/>
  <c r="T243" i="1"/>
  <c r="Q2096" i="4" s="1"/>
  <c r="T244" i="1"/>
  <c r="Q2095" i="4" s="1"/>
  <c r="T245" i="1"/>
  <c r="Q2094" i="4" s="1"/>
  <c r="T246" i="1"/>
  <c r="Q2093" i="4" s="1"/>
  <c r="T247" i="1"/>
  <c r="Q2092" i="4" s="1"/>
  <c r="T248" i="1"/>
  <c r="Q2091" i="4" s="1"/>
  <c r="T249" i="1"/>
  <c r="Q2090" i="4" s="1"/>
  <c r="T250" i="1"/>
  <c r="Q2089" i="4" s="1"/>
  <c r="T251" i="1"/>
  <c r="Q2088" i="4" s="1"/>
  <c r="T252" i="1"/>
  <c r="Q2087" i="4" s="1"/>
  <c r="T253" i="1"/>
  <c r="Q2086" i="4" s="1"/>
  <c r="T254" i="1"/>
  <c r="Q2085" i="4" s="1"/>
  <c r="T255" i="1"/>
  <c r="Q2084" i="4" s="1"/>
  <c r="T256" i="1"/>
  <c r="Q2083" i="4" s="1"/>
  <c r="T257" i="1"/>
  <c r="Q2082" i="4" s="1"/>
  <c r="T258" i="1"/>
  <c r="Q2081" i="4" s="1"/>
  <c r="T259" i="1"/>
  <c r="Q2080" i="4" s="1"/>
  <c r="T260" i="1"/>
  <c r="Q2079" i="4" s="1"/>
  <c r="T261" i="1"/>
  <c r="Q2078" i="4" s="1"/>
  <c r="T262" i="1"/>
  <c r="Q2077" i="4" s="1"/>
  <c r="T263" i="1"/>
  <c r="Q2076" i="4" s="1"/>
  <c r="T264" i="1"/>
  <c r="Q2075" i="4" s="1"/>
  <c r="T265" i="1"/>
  <c r="Q2074" i="4" s="1"/>
  <c r="T266" i="1"/>
  <c r="Q2073" i="4" s="1"/>
  <c r="T267" i="1"/>
  <c r="Q2072" i="4" s="1"/>
  <c r="T268" i="1"/>
  <c r="Q2071" i="4" s="1"/>
  <c r="T269" i="1"/>
  <c r="Q2070" i="4" s="1"/>
  <c r="T270" i="1"/>
  <c r="Q2069" i="4" s="1"/>
  <c r="T271" i="1"/>
  <c r="Q2068" i="4" s="1"/>
  <c r="T272" i="1"/>
  <c r="Q2067" i="4" s="1"/>
  <c r="T273" i="1"/>
  <c r="Q2066" i="4" s="1"/>
  <c r="T274" i="1"/>
  <c r="Q2065" i="4" s="1"/>
  <c r="T275" i="1"/>
  <c r="Q2064" i="4" s="1"/>
  <c r="T276" i="1"/>
  <c r="Q2063" i="4" s="1"/>
  <c r="T277" i="1"/>
  <c r="Q2062" i="4" s="1"/>
  <c r="T278" i="1"/>
  <c r="Q2061" i="4" s="1"/>
  <c r="T279" i="1"/>
  <c r="Q2060" i="4" s="1"/>
  <c r="T280" i="1"/>
  <c r="Q2059" i="4" s="1"/>
  <c r="T281" i="1"/>
  <c r="Q2058" i="4" s="1"/>
  <c r="T282" i="1"/>
  <c r="Q2057" i="4" s="1"/>
  <c r="T283" i="1"/>
  <c r="Q2056" i="4" s="1"/>
  <c r="T284" i="1"/>
  <c r="Q2055" i="4" s="1"/>
  <c r="T285" i="1"/>
  <c r="Q2054" i="4" s="1"/>
  <c r="T286" i="1"/>
  <c r="Q2053" i="4" s="1"/>
  <c r="T287" i="1"/>
  <c r="Q2052" i="4" s="1"/>
  <c r="T288" i="1"/>
  <c r="Q2051" i="4" s="1"/>
  <c r="T289" i="1"/>
  <c r="Q2050" i="4" s="1"/>
  <c r="T290" i="1"/>
  <c r="Q2049" i="4" s="1"/>
  <c r="T291" i="1"/>
  <c r="Q2048" i="4" s="1"/>
  <c r="T292" i="1"/>
  <c r="Q2047" i="4" s="1"/>
  <c r="T293" i="1"/>
  <c r="Q2046" i="4" s="1"/>
  <c r="T294" i="1"/>
  <c r="Q2045" i="4" s="1"/>
  <c r="T295" i="1"/>
  <c r="Q2044" i="4" s="1"/>
  <c r="T296" i="1"/>
  <c r="T297" i="1"/>
  <c r="Q2043" i="4" s="1"/>
  <c r="T298" i="1"/>
  <c r="Q2042" i="4" s="1"/>
  <c r="T299" i="1"/>
  <c r="Q2041" i="4" s="1"/>
  <c r="T300" i="1"/>
  <c r="Q2040" i="4" s="1"/>
  <c r="T301" i="1"/>
  <c r="Q2039" i="4" s="1"/>
  <c r="T302" i="1"/>
  <c r="Q2038" i="4" s="1"/>
  <c r="T303" i="1"/>
  <c r="Q2037" i="4" s="1"/>
  <c r="T304" i="1"/>
  <c r="Q2036" i="4" s="1"/>
  <c r="T305" i="1"/>
  <c r="Q2035" i="4" s="1"/>
  <c r="T306" i="1"/>
  <c r="Q2034" i="4" s="1"/>
  <c r="T307" i="1"/>
  <c r="Q2033" i="4" s="1"/>
  <c r="T308" i="1"/>
  <c r="Q2032" i="4" s="1"/>
  <c r="T309" i="1"/>
  <c r="Q2031" i="4" s="1"/>
  <c r="T310" i="1"/>
  <c r="Q2030" i="4" s="1"/>
  <c r="T311" i="1"/>
  <c r="Q2029" i="4" s="1"/>
  <c r="T312" i="1"/>
  <c r="Q2028" i="4" s="1"/>
  <c r="T313" i="1"/>
  <c r="Q2027" i="4" s="1"/>
  <c r="T314" i="1"/>
  <c r="Q2026" i="4" s="1"/>
  <c r="T315" i="1"/>
  <c r="Q2025" i="4" s="1"/>
  <c r="T316" i="1"/>
  <c r="Q2024" i="4" s="1"/>
  <c r="T317" i="1"/>
  <c r="Q2023" i="4" s="1"/>
  <c r="T318" i="1"/>
  <c r="Q2022" i="4" s="1"/>
  <c r="T319" i="1"/>
  <c r="Q2021" i="4" s="1"/>
  <c r="T320" i="1"/>
  <c r="Q2020" i="4" s="1"/>
  <c r="T321" i="1"/>
  <c r="Q2019" i="4" s="1"/>
  <c r="T322" i="1"/>
  <c r="Q2018" i="4" s="1"/>
  <c r="T323" i="1"/>
  <c r="Q2017" i="4" s="1"/>
  <c r="T324" i="1"/>
  <c r="Q2016" i="4" s="1"/>
  <c r="T325" i="1"/>
  <c r="Q2015" i="4" s="1"/>
  <c r="T326" i="1"/>
  <c r="Q2014" i="4" s="1"/>
  <c r="T327" i="1"/>
  <c r="Q2013" i="4" s="1"/>
  <c r="T328" i="1"/>
  <c r="Q2012" i="4" s="1"/>
  <c r="T329" i="1"/>
  <c r="Q2011" i="4" s="1"/>
  <c r="T330" i="1"/>
  <c r="Q2010" i="4" s="1"/>
  <c r="T331" i="1"/>
  <c r="Q2009" i="4" s="1"/>
  <c r="T332" i="1"/>
  <c r="Q2008" i="4" s="1"/>
  <c r="T333" i="1"/>
  <c r="Q2007" i="4" s="1"/>
  <c r="T334" i="1"/>
  <c r="Q2006" i="4" s="1"/>
  <c r="T335" i="1"/>
  <c r="Q2005" i="4" s="1"/>
  <c r="T336" i="1"/>
  <c r="Q2004" i="4" s="1"/>
  <c r="T337" i="1"/>
  <c r="Q2003" i="4" s="1"/>
  <c r="T338" i="1"/>
  <c r="Q2002" i="4" s="1"/>
  <c r="T339" i="1"/>
  <c r="Q2001" i="4" s="1"/>
  <c r="T340" i="1"/>
  <c r="Q2000" i="4" s="1"/>
  <c r="T341" i="1"/>
  <c r="Q1999" i="4" s="1"/>
  <c r="T342" i="1"/>
  <c r="Q1998" i="4" s="1"/>
  <c r="T343" i="1"/>
  <c r="Q1997" i="4" s="1"/>
  <c r="T344" i="1"/>
  <c r="Q1996" i="4" s="1"/>
  <c r="T345" i="1"/>
  <c r="Q1995" i="4" s="1"/>
  <c r="T346" i="1"/>
  <c r="Q1994" i="4" s="1"/>
  <c r="T347" i="1"/>
  <c r="Q1993" i="4" s="1"/>
  <c r="T348" i="1"/>
  <c r="Q1992" i="4" s="1"/>
  <c r="T349" i="1"/>
  <c r="Q1991" i="4" s="1"/>
  <c r="T350" i="1"/>
  <c r="Q1990" i="4" s="1"/>
  <c r="T351" i="1"/>
  <c r="Q1989" i="4" s="1"/>
  <c r="T352" i="1"/>
  <c r="Q1988" i="4" s="1"/>
  <c r="T353" i="1"/>
  <c r="Q1987" i="4" s="1"/>
  <c r="T354" i="1"/>
  <c r="Q1986" i="4" s="1"/>
  <c r="T355" i="1"/>
  <c r="Q1985" i="4" s="1"/>
  <c r="T356" i="1"/>
  <c r="Q1984" i="4" s="1"/>
  <c r="T357" i="1"/>
  <c r="Q1983" i="4" s="1"/>
  <c r="T358" i="1"/>
  <c r="Q1982" i="4" s="1"/>
  <c r="T359" i="1"/>
  <c r="Q1981" i="4" s="1"/>
  <c r="T360" i="1"/>
  <c r="Q1980" i="4" s="1"/>
  <c r="T361" i="1"/>
  <c r="Q1979" i="4" s="1"/>
  <c r="T362" i="1"/>
  <c r="Q1978" i="4" s="1"/>
  <c r="T363" i="1"/>
  <c r="Q1977" i="4" s="1"/>
  <c r="T364" i="1"/>
  <c r="Q1976" i="4" s="1"/>
  <c r="T365" i="1"/>
  <c r="Q1975" i="4" s="1"/>
  <c r="T366" i="1"/>
  <c r="Q1974" i="4" s="1"/>
  <c r="T367" i="1"/>
  <c r="Q1973" i="4" s="1"/>
  <c r="T368" i="1"/>
  <c r="Q1972" i="4" s="1"/>
  <c r="T369" i="1"/>
  <c r="Q1971" i="4" s="1"/>
  <c r="T370" i="1"/>
  <c r="Q1970" i="4" s="1"/>
  <c r="T371" i="1"/>
  <c r="Q1969" i="4" s="1"/>
  <c r="T372" i="1"/>
  <c r="Q1968" i="4" s="1"/>
  <c r="T373" i="1"/>
  <c r="Q1967" i="4" s="1"/>
  <c r="T374" i="1"/>
  <c r="Q1966" i="4" s="1"/>
  <c r="T375" i="1"/>
  <c r="Q1965" i="4" s="1"/>
  <c r="T376" i="1"/>
  <c r="Q1964" i="4" s="1"/>
  <c r="T377" i="1"/>
  <c r="Q1963" i="4" s="1"/>
  <c r="T378" i="1"/>
  <c r="Q1962" i="4" s="1"/>
  <c r="T379" i="1"/>
  <c r="Q1961" i="4" s="1"/>
  <c r="T380" i="1"/>
  <c r="Q1960" i="4" s="1"/>
  <c r="T381" i="1"/>
  <c r="Q1959" i="4" s="1"/>
  <c r="T382" i="1"/>
  <c r="Q1958" i="4" s="1"/>
  <c r="T383" i="1"/>
  <c r="Q1957" i="4" s="1"/>
  <c r="T384" i="1"/>
  <c r="Q1956" i="4" s="1"/>
  <c r="T385" i="1"/>
  <c r="Q1955" i="4" s="1"/>
  <c r="T386" i="1"/>
  <c r="Q1954" i="4" s="1"/>
  <c r="T387" i="1"/>
  <c r="Q1953" i="4" s="1"/>
  <c r="T388" i="1"/>
  <c r="Q1952" i="4" s="1"/>
  <c r="T389" i="1"/>
  <c r="Q1951" i="4" s="1"/>
  <c r="T390" i="1"/>
  <c r="Q1950" i="4" s="1"/>
  <c r="T391" i="1"/>
  <c r="Q1949" i="4" s="1"/>
  <c r="T392" i="1"/>
  <c r="Q1948" i="4" s="1"/>
  <c r="T393" i="1"/>
  <c r="Q1947" i="4" s="1"/>
  <c r="T394" i="1"/>
  <c r="Q1946" i="4" s="1"/>
  <c r="T395" i="1"/>
  <c r="Q1945" i="4" s="1"/>
  <c r="T396" i="1"/>
  <c r="Q1944" i="4" s="1"/>
  <c r="T397" i="1"/>
  <c r="Q1943" i="4" s="1"/>
  <c r="T398" i="1"/>
  <c r="Q1942" i="4" s="1"/>
  <c r="T399" i="1"/>
  <c r="Q1941" i="4" s="1"/>
  <c r="T400" i="1"/>
  <c r="Q1940" i="4" s="1"/>
  <c r="T401" i="1"/>
  <c r="Q1939" i="4" s="1"/>
  <c r="T402" i="1"/>
  <c r="Q1938" i="4" s="1"/>
  <c r="T403" i="1"/>
  <c r="Q1937" i="4" s="1"/>
  <c r="T404" i="1"/>
  <c r="Q1936" i="4" s="1"/>
  <c r="T405" i="1"/>
  <c r="Q1935" i="4" s="1"/>
  <c r="T406" i="1"/>
  <c r="Q1934" i="4" s="1"/>
  <c r="T407" i="1"/>
  <c r="Q1933" i="4" s="1"/>
  <c r="T408" i="1"/>
  <c r="Q1932" i="4" s="1"/>
  <c r="T409" i="1"/>
  <c r="Q1931" i="4" s="1"/>
  <c r="T410" i="1"/>
  <c r="Q1930" i="4" s="1"/>
  <c r="T411" i="1"/>
  <c r="Q1929" i="4" s="1"/>
  <c r="T412" i="1"/>
  <c r="Q1928" i="4" s="1"/>
  <c r="T413" i="1"/>
  <c r="Q1927" i="4" s="1"/>
  <c r="T414" i="1"/>
  <c r="Q1926" i="4" s="1"/>
  <c r="T415" i="1"/>
  <c r="Q1925" i="4" s="1"/>
  <c r="T416" i="1"/>
  <c r="Q1924" i="4" s="1"/>
  <c r="T417" i="1"/>
  <c r="Q1923" i="4" s="1"/>
  <c r="T418" i="1"/>
  <c r="Q1922" i="4" s="1"/>
  <c r="T419" i="1"/>
  <c r="Q1921" i="4" s="1"/>
  <c r="T420" i="1"/>
  <c r="Q1920" i="4" s="1"/>
  <c r="T421" i="1"/>
  <c r="Q1919" i="4" s="1"/>
  <c r="T422" i="1"/>
  <c r="Q1918" i="4" s="1"/>
  <c r="T423" i="1"/>
  <c r="Q1917" i="4" s="1"/>
  <c r="T424" i="1"/>
  <c r="Q1916" i="4" s="1"/>
  <c r="T425" i="1"/>
  <c r="Q1915" i="4" s="1"/>
  <c r="T426" i="1"/>
  <c r="Q1914" i="4" s="1"/>
  <c r="T427" i="1"/>
  <c r="Q1913" i="4" s="1"/>
  <c r="T428" i="1"/>
  <c r="Q1912" i="4" s="1"/>
  <c r="T429" i="1"/>
  <c r="Q1911" i="4" s="1"/>
  <c r="T430" i="1"/>
  <c r="Q1910" i="4" s="1"/>
  <c r="T431" i="1"/>
  <c r="Q1909" i="4" s="1"/>
  <c r="T432" i="1"/>
  <c r="Q1908" i="4" s="1"/>
  <c r="T433" i="1"/>
  <c r="Q1907" i="4" s="1"/>
  <c r="T434" i="1"/>
  <c r="Q1906" i="4" s="1"/>
  <c r="T435" i="1"/>
  <c r="Q1905" i="4" s="1"/>
  <c r="T436" i="1"/>
  <c r="Q1904" i="4" s="1"/>
  <c r="T437" i="1"/>
  <c r="Q1903" i="4" s="1"/>
  <c r="T438" i="1"/>
  <c r="Q1902" i="4" s="1"/>
  <c r="T439" i="1"/>
  <c r="Q1901" i="4" s="1"/>
  <c r="T440" i="1"/>
  <c r="Q1900" i="4" s="1"/>
  <c r="T441" i="1"/>
  <c r="Q1899" i="4" s="1"/>
  <c r="T442" i="1"/>
  <c r="Q1898" i="4" s="1"/>
  <c r="T443" i="1"/>
  <c r="Q1897" i="4" s="1"/>
  <c r="T444" i="1"/>
  <c r="Q1896" i="4" s="1"/>
  <c r="T445" i="1"/>
  <c r="Q1895" i="4" s="1"/>
  <c r="T446" i="1"/>
  <c r="Q1894" i="4" s="1"/>
  <c r="T447" i="1"/>
  <c r="Q1893" i="4" s="1"/>
  <c r="T448" i="1"/>
  <c r="Q1892" i="4" s="1"/>
  <c r="T449" i="1"/>
  <c r="Q1891" i="4" s="1"/>
  <c r="T450" i="1"/>
  <c r="Q1890" i="4" s="1"/>
  <c r="T451" i="1"/>
  <c r="Q1889" i="4" s="1"/>
  <c r="T452" i="1"/>
  <c r="Q1888" i="4" s="1"/>
  <c r="T453" i="1"/>
  <c r="Q1887" i="4" s="1"/>
  <c r="T454" i="1"/>
  <c r="Q1886" i="4" s="1"/>
  <c r="T455" i="1"/>
  <c r="Q1885" i="4" s="1"/>
  <c r="T456" i="1"/>
  <c r="Q1884" i="4" s="1"/>
  <c r="T457" i="1"/>
  <c r="Q1883" i="4" s="1"/>
  <c r="T458" i="1"/>
  <c r="Q1882" i="4" s="1"/>
  <c r="T459" i="1"/>
  <c r="Q1881" i="4" s="1"/>
  <c r="T460" i="1"/>
  <c r="Q1880" i="4" s="1"/>
  <c r="T461" i="1"/>
  <c r="Q1879" i="4" s="1"/>
  <c r="T462" i="1"/>
  <c r="Q1878" i="4" s="1"/>
  <c r="T463" i="1"/>
  <c r="Q1877" i="4" s="1"/>
  <c r="T464" i="1"/>
  <c r="Q1876" i="4" s="1"/>
  <c r="T465" i="1"/>
  <c r="Q1875" i="4" s="1"/>
  <c r="T466" i="1"/>
  <c r="Q1874" i="4" s="1"/>
  <c r="T467" i="1"/>
  <c r="Q1873" i="4" s="1"/>
  <c r="T468" i="1"/>
  <c r="Q1872" i="4" s="1"/>
  <c r="T469" i="1"/>
  <c r="Q1871" i="4" s="1"/>
  <c r="T470" i="1"/>
  <c r="Q1870" i="4" s="1"/>
  <c r="T471" i="1"/>
  <c r="Q1869" i="4" s="1"/>
  <c r="T472" i="1"/>
  <c r="Q1868" i="4" s="1"/>
  <c r="T473" i="1"/>
  <c r="Q1867" i="4" s="1"/>
  <c r="T474" i="1"/>
  <c r="Q1866" i="4" s="1"/>
  <c r="T475" i="1"/>
  <c r="Q1865" i="4" s="1"/>
  <c r="T476" i="1"/>
  <c r="Q1864" i="4" s="1"/>
  <c r="T477" i="1"/>
  <c r="Q1863" i="4" s="1"/>
  <c r="T478" i="1"/>
  <c r="Q1862" i="4" s="1"/>
  <c r="T479" i="1"/>
  <c r="Q1861" i="4" s="1"/>
  <c r="T480" i="1"/>
  <c r="Q1860" i="4" s="1"/>
  <c r="T481" i="1"/>
  <c r="Q1859" i="4" s="1"/>
  <c r="T482" i="1"/>
  <c r="Q1858" i="4" s="1"/>
  <c r="T483" i="1"/>
  <c r="Q1857" i="4" s="1"/>
  <c r="T484" i="1"/>
  <c r="Q1856" i="4" s="1"/>
  <c r="T485" i="1"/>
  <c r="Q1855" i="4" s="1"/>
  <c r="T486" i="1"/>
  <c r="Q1854" i="4" s="1"/>
  <c r="T487" i="1"/>
  <c r="Q1853" i="4" s="1"/>
  <c r="T488" i="1"/>
  <c r="Q1852" i="4" s="1"/>
  <c r="T489" i="1"/>
  <c r="Q1851" i="4" s="1"/>
  <c r="T490" i="1"/>
  <c r="Q1850" i="4" s="1"/>
  <c r="T491" i="1"/>
  <c r="Q1849" i="4" s="1"/>
  <c r="T492" i="1"/>
  <c r="Q1848" i="4" s="1"/>
  <c r="T493" i="1"/>
  <c r="Q1847" i="4" s="1"/>
  <c r="T494" i="1"/>
  <c r="Q1846" i="4" s="1"/>
  <c r="T495" i="1"/>
  <c r="Q1845" i="4" s="1"/>
  <c r="T496" i="1"/>
  <c r="Q1844" i="4" s="1"/>
  <c r="T497" i="1"/>
  <c r="Q1843" i="4" s="1"/>
  <c r="T498" i="1"/>
  <c r="Q1842" i="4" s="1"/>
  <c r="T499" i="1"/>
  <c r="Q1841" i="4" s="1"/>
  <c r="T500" i="1"/>
  <c r="Q1840" i="4" s="1"/>
  <c r="T501" i="1"/>
  <c r="Q1839" i="4" s="1"/>
  <c r="T502" i="1"/>
  <c r="Q1838" i="4" s="1"/>
  <c r="T503" i="1"/>
  <c r="Q1837" i="4" s="1"/>
  <c r="T504" i="1"/>
  <c r="Q1836" i="4" s="1"/>
  <c r="T505" i="1"/>
  <c r="Q1835" i="4" s="1"/>
  <c r="T506" i="1"/>
  <c r="Q1834" i="4" s="1"/>
  <c r="T507" i="1"/>
  <c r="Q1833" i="4" s="1"/>
  <c r="T508" i="1"/>
  <c r="Q1832" i="4" s="1"/>
  <c r="T509" i="1"/>
  <c r="Q1831" i="4" s="1"/>
  <c r="T510" i="1"/>
  <c r="Q1830" i="4" s="1"/>
  <c r="T511" i="1"/>
  <c r="Q1829" i="4" s="1"/>
  <c r="T512" i="1"/>
  <c r="Q1828" i="4" s="1"/>
  <c r="T513" i="1"/>
  <c r="Q1827" i="4" s="1"/>
  <c r="T514" i="1"/>
  <c r="Q1826" i="4" s="1"/>
  <c r="T515" i="1"/>
  <c r="Q1825" i="4" s="1"/>
  <c r="T516" i="1"/>
  <c r="Q1824" i="4" s="1"/>
  <c r="T517" i="1"/>
  <c r="Q1823" i="4" s="1"/>
  <c r="T518" i="1"/>
  <c r="Q1822" i="4" s="1"/>
  <c r="T519" i="1"/>
  <c r="Q1821" i="4" s="1"/>
  <c r="T520" i="1"/>
  <c r="Q1820" i="4" s="1"/>
  <c r="T521" i="1"/>
  <c r="Q1819" i="4" s="1"/>
  <c r="T522" i="1"/>
  <c r="Q1818" i="4" s="1"/>
  <c r="T523" i="1"/>
  <c r="Q1817" i="4" s="1"/>
  <c r="T524" i="1"/>
  <c r="Q1816" i="4" s="1"/>
  <c r="T525" i="1"/>
  <c r="Q1815" i="4" s="1"/>
  <c r="T526" i="1"/>
  <c r="Q1814" i="4" s="1"/>
  <c r="T527" i="1"/>
  <c r="Q1813" i="4" s="1"/>
  <c r="T528" i="1"/>
  <c r="Q1812" i="4" s="1"/>
  <c r="T529" i="1"/>
  <c r="Q1811" i="4" s="1"/>
  <c r="T530" i="1"/>
  <c r="Q1810" i="4" s="1"/>
  <c r="T531" i="1"/>
  <c r="Q1809" i="4" s="1"/>
  <c r="T532" i="1"/>
  <c r="Q1808" i="4" s="1"/>
  <c r="T533" i="1"/>
  <c r="Q1807" i="4" s="1"/>
  <c r="T534" i="1"/>
  <c r="Q1806" i="4" s="1"/>
  <c r="T535" i="1"/>
  <c r="Q1805" i="4" s="1"/>
  <c r="T536" i="1"/>
  <c r="Q1804" i="4" s="1"/>
  <c r="T537" i="1"/>
  <c r="Q1803" i="4" s="1"/>
  <c r="T538" i="1"/>
  <c r="Q1802" i="4" s="1"/>
  <c r="T539" i="1"/>
  <c r="Q1801" i="4" s="1"/>
  <c r="T540" i="1"/>
  <c r="Q1800" i="4" s="1"/>
  <c r="T541" i="1"/>
  <c r="Q1799" i="4" s="1"/>
  <c r="T542" i="1"/>
  <c r="Q1798" i="4" s="1"/>
  <c r="T543" i="1"/>
  <c r="Q1797" i="4" s="1"/>
  <c r="T544" i="1"/>
  <c r="Q1796" i="4" s="1"/>
  <c r="T545" i="1"/>
  <c r="Q1795" i="4" s="1"/>
  <c r="T546" i="1"/>
  <c r="Q1794" i="4" s="1"/>
  <c r="T547" i="1"/>
  <c r="Q1793" i="4" s="1"/>
  <c r="T548" i="1"/>
  <c r="Q1792" i="4" s="1"/>
  <c r="T549" i="1"/>
  <c r="Q1791" i="4" s="1"/>
  <c r="T550" i="1"/>
  <c r="Q1790" i="4" s="1"/>
  <c r="T551" i="1"/>
  <c r="Q1789" i="4" s="1"/>
  <c r="T552" i="1"/>
  <c r="Q1788" i="4" s="1"/>
  <c r="T553" i="1"/>
  <c r="Q1787" i="4" s="1"/>
  <c r="T554" i="1"/>
  <c r="Q1786" i="4" s="1"/>
  <c r="T555" i="1"/>
  <c r="Q1785" i="4" s="1"/>
  <c r="T556" i="1"/>
  <c r="Q1784" i="4" s="1"/>
  <c r="T557" i="1"/>
  <c r="Q1783" i="4" s="1"/>
  <c r="T558" i="1"/>
  <c r="Q1782" i="4" s="1"/>
  <c r="T559" i="1"/>
  <c r="Q1781" i="4" s="1"/>
  <c r="T560" i="1"/>
  <c r="Q1780" i="4" s="1"/>
  <c r="T561" i="1"/>
  <c r="Q1779" i="4" s="1"/>
  <c r="T562" i="1"/>
  <c r="Q1778" i="4" s="1"/>
  <c r="T563" i="1"/>
  <c r="Q1777" i="4" s="1"/>
  <c r="T564" i="1"/>
  <c r="Q1776" i="4" s="1"/>
  <c r="T565" i="1"/>
  <c r="Q1775" i="4" s="1"/>
  <c r="T566" i="1"/>
  <c r="Q1774" i="4" s="1"/>
  <c r="T567" i="1"/>
  <c r="Q1773" i="4" s="1"/>
  <c r="T568" i="1"/>
  <c r="Q1772" i="4" s="1"/>
  <c r="T569" i="1"/>
  <c r="Q1771" i="4" s="1"/>
  <c r="T570" i="1"/>
  <c r="Q1770" i="4" s="1"/>
  <c r="T571" i="1"/>
  <c r="Q1769" i="4" s="1"/>
  <c r="T572" i="1"/>
  <c r="Q1768" i="4" s="1"/>
  <c r="T573" i="1"/>
  <c r="Q1767" i="4" s="1"/>
  <c r="T574" i="1"/>
  <c r="Q1766" i="4" s="1"/>
  <c r="T575" i="1"/>
  <c r="Q1765" i="4" s="1"/>
  <c r="T576" i="1"/>
  <c r="Q1764" i="4" s="1"/>
  <c r="T577" i="1"/>
  <c r="Q1763" i="4" s="1"/>
  <c r="T578" i="1"/>
  <c r="Q1762" i="4" s="1"/>
  <c r="T579" i="1"/>
  <c r="Q1761" i="4" s="1"/>
  <c r="T580" i="1"/>
  <c r="Q1760" i="4" s="1"/>
  <c r="T581" i="1"/>
  <c r="Q1759" i="4" s="1"/>
  <c r="T582" i="1"/>
  <c r="Q1758" i="4" s="1"/>
  <c r="T583" i="1"/>
  <c r="Q1757" i="4" s="1"/>
  <c r="T584" i="1"/>
  <c r="Q1756" i="4" s="1"/>
  <c r="T585" i="1"/>
  <c r="Q1755" i="4" s="1"/>
  <c r="T586" i="1"/>
  <c r="Q1754" i="4" s="1"/>
  <c r="T587" i="1"/>
  <c r="Q1753" i="4" s="1"/>
  <c r="T588" i="1"/>
  <c r="Q1752" i="4" s="1"/>
  <c r="T589" i="1"/>
  <c r="Q1751" i="4" s="1"/>
  <c r="T590" i="1"/>
  <c r="Q1750" i="4" s="1"/>
  <c r="T591" i="1"/>
  <c r="Q1749" i="4" s="1"/>
  <c r="T592" i="1"/>
  <c r="Q1748" i="4" s="1"/>
  <c r="T593" i="1"/>
  <c r="Q1747" i="4" s="1"/>
  <c r="T594" i="1"/>
  <c r="Q1746" i="4" s="1"/>
  <c r="T595" i="1"/>
  <c r="Q1745" i="4" s="1"/>
  <c r="T596" i="1"/>
  <c r="Q1744" i="4" s="1"/>
  <c r="T597" i="1"/>
  <c r="Q1743" i="4" s="1"/>
  <c r="T598" i="1"/>
  <c r="Q1742" i="4" s="1"/>
  <c r="T599" i="1"/>
  <c r="Q1741" i="4" s="1"/>
  <c r="T600" i="1"/>
  <c r="Q1740" i="4" s="1"/>
  <c r="T601" i="1"/>
  <c r="Q1739" i="4" s="1"/>
  <c r="T602" i="1"/>
  <c r="Q1738" i="4" s="1"/>
  <c r="T603" i="1"/>
  <c r="Q1737" i="4" s="1"/>
  <c r="T604" i="1"/>
  <c r="Q1736" i="4" s="1"/>
  <c r="T605" i="1"/>
  <c r="Q1735" i="4" s="1"/>
  <c r="T606" i="1"/>
  <c r="Q1734" i="4" s="1"/>
  <c r="T607" i="1"/>
  <c r="Q1733" i="4" s="1"/>
  <c r="T608" i="1"/>
  <c r="Q1732" i="4" s="1"/>
  <c r="T609" i="1"/>
  <c r="Q1731" i="4" s="1"/>
  <c r="T610" i="1"/>
  <c r="Q1730" i="4" s="1"/>
  <c r="T611" i="1"/>
  <c r="Q1729" i="4" s="1"/>
  <c r="T612" i="1"/>
  <c r="Q1728" i="4" s="1"/>
  <c r="T613" i="1"/>
  <c r="Q1727" i="4" s="1"/>
  <c r="T614" i="1"/>
  <c r="Q1726" i="4" s="1"/>
  <c r="T615" i="1"/>
  <c r="Q1725" i="4" s="1"/>
  <c r="T616" i="1"/>
  <c r="Q1724" i="4" s="1"/>
  <c r="T617" i="1"/>
  <c r="Q1723" i="4" s="1"/>
  <c r="T618" i="1"/>
  <c r="Q1722" i="4" s="1"/>
  <c r="T619" i="1"/>
  <c r="Q1721" i="4" s="1"/>
  <c r="T620" i="1"/>
  <c r="Q1720" i="4" s="1"/>
  <c r="T621" i="1"/>
  <c r="Q1719" i="4" s="1"/>
  <c r="T622" i="1"/>
  <c r="Q1718" i="4" s="1"/>
  <c r="T623" i="1"/>
  <c r="Q1717" i="4" s="1"/>
  <c r="T624" i="1"/>
  <c r="Q1716" i="4" s="1"/>
  <c r="T625" i="1"/>
  <c r="Q1715" i="4" s="1"/>
  <c r="T626" i="1"/>
  <c r="Q1714" i="4" s="1"/>
  <c r="T627" i="1"/>
  <c r="Q1713" i="4" s="1"/>
  <c r="T628" i="1"/>
  <c r="Q1712" i="4" s="1"/>
  <c r="T629" i="1"/>
  <c r="Q1711" i="4" s="1"/>
  <c r="T630" i="1"/>
  <c r="Q1710" i="4" s="1"/>
  <c r="T631" i="1"/>
  <c r="Q1709" i="4" s="1"/>
  <c r="T632" i="1"/>
  <c r="Q1708" i="4" s="1"/>
  <c r="T633" i="1"/>
  <c r="Q1707" i="4" s="1"/>
  <c r="T634" i="1"/>
  <c r="Q1706" i="4" s="1"/>
  <c r="T635" i="1"/>
  <c r="Q1705" i="4" s="1"/>
  <c r="T636" i="1"/>
  <c r="Q1704" i="4" s="1"/>
  <c r="T637" i="1"/>
  <c r="Q1703" i="4" s="1"/>
  <c r="T638" i="1"/>
  <c r="Q1702" i="4" s="1"/>
  <c r="T639" i="1"/>
  <c r="Q1701" i="4" s="1"/>
  <c r="T640" i="1"/>
  <c r="Q1700" i="4" s="1"/>
  <c r="T641" i="1"/>
  <c r="Q1699" i="4" s="1"/>
  <c r="T642" i="1"/>
  <c r="Q1698" i="4" s="1"/>
  <c r="T643" i="1"/>
  <c r="Q1697" i="4" s="1"/>
  <c r="T644" i="1"/>
  <c r="Q1696" i="4" s="1"/>
  <c r="T645" i="1"/>
  <c r="Q1695" i="4" s="1"/>
  <c r="T646" i="1"/>
  <c r="Q1694" i="4" s="1"/>
  <c r="T647" i="1"/>
  <c r="Q1693" i="4" s="1"/>
  <c r="T648" i="1"/>
  <c r="Q1692" i="4" s="1"/>
  <c r="T649" i="1"/>
  <c r="Q1691" i="4" s="1"/>
  <c r="T650" i="1"/>
  <c r="Q1690" i="4" s="1"/>
  <c r="T651" i="1"/>
  <c r="Q1689" i="4" s="1"/>
  <c r="T652" i="1"/>
  <c r="Q1688" i="4" s="1"/>
  <c r="T653" i="1"/>
  <c r="Q1687" i="4" s="1"/>
  <c r="T654" i="1"/>
  <c r="Q1686" i="4" s="1"/>
  <c r="T655" i="1"/>
  <c r="Q1685" i="4" s="1"/>
  <c r="T656" i="1"/>
  <c r="Q1684" i="4" s="1"/>
  <c r="T657" i="1"/>
  <c r="Q1683" i="4" s="1"/>
  <c r="T658" i="1"/>
  <c r="Q1682" i="4" s="1"/>
  <c r="T659" i="1"/>
  <c r="Q1681" i="4" s="1"/>
  <c r="T660" i="1"/>
  <c r="Q1680" i="4" s="1"/>
  <c r="T661" i="1"/>
  <c r="Q1679" i="4" s="1"/>
  <c r="T662" i="1"/>
  <c r="Q1678" i="4" s="1"/>
  <c r="T663" i="1"/>
  <c r="Q1677" i="4" s="1"/>
  <c r="T664" i="1"/>
  <c r="Q1676" i="4" s="1"/>
  <c r="T665" i="1"/>
  <c r="Q1675" i="4" s="1"/>
  <c r="T666" i="1"/>
  <c r="Q1674" i="4" s="1"/>
  <c r="T667" i="1"/>
  <c r="Q1673" i="4" s="1"/>
  <c r="T668" i="1"/>
  <c r="Q1672" i="4" s="1"/>
  <c r="T669" i="1"/>
  <c r="Q1671" i="4" s="1"/>
  <c r="T670" i="1"/>
  <c r="Q1670" i="4" s="1"/>
  <c r="T671" i="1"/>
  <c r="Q1669" i="4" s="1"/>
  <c r="T672" i="1"/>
  <c r="Q1668" i="4" s="1"/>
  <c r="T673" i="1"/>
  <c r="Q1667" i="4" s="1"/>
  <c r="T674" i="1"/>
  <c r="Q1666" i="4" s="1"/>
  <c r="T675" i="1"/>
  <c r="Q1665" i="4" s="1"/>
  <c r="T676" i="1"/>
  <c r="Q1664" i="4" s="1"/>
  <c r="T677" i="1"/>
  <c r="Q1663" i="4" s="1"/>
  <c r="T678" i="1"/>
  <c r="Q1662" i="4" s="1"/>
  <c r="T679" i="1"/>
  <c r="Q1661" i="4" s="1"/>
  <c r="T680" i="1"/>
  <c r="Q1660" i="4" s="1"/>
  <c r="T681" i="1"/>
  <c r="Q1659" i="4" s="1"/>
  <c r="T682" i="1"/>
  <c r="Q1658" i="4" s="1"/>
  <c r="T683" i="1"/>
  <c r="Q1657" i="4" s="1"/>
  <c r="T684" i="1"/>
  <c r="Q1656" i="4" s="1"/>
  <c r="T685" i="1"/>
  <c r="Q1655" i="4" s="1"/>
  <c r="T686" i="1"/>
  <c r="Q1654" i="4" s="1"/>
  <c r="T687" i="1"/>
  <c r="Q1653" i="4" s="1"/>
  <c r="T688" i="1"/>
  <c r="Q1652" i="4" s="1"/>
  <c r="T689" i="1"/>
  <c r="Q1651" i="4" s="1"/>
  <c r="T690" i="1"/>
  <c r="Q1650" i="4" s="1"/>
  <c r="T691" i="1"/>
  <c r="Q1649" i="4" s="1"/>
  <c r="T692" i="1"/>
  <c r="Q1648" i="4" s="1"/>
  <c r="T693" i="1"/>
  <c r="Q1647" i="4" s="1"/>
  <c r="T694" i="1"/>
  <c r="Q1646" i="4" s="1"/>
  <c r="T695" i="1"/>
  <c r="Q1645" i="4" s="1"/>
  <c r="T696" i="1"/>
  <c r="Q1644" i="4" s="1"/>
  <c r="T697" i="1"/>
  <c r="Q1643" i="4" s="1"/>
  <c r="T698" i="1"/>
  <c r="Q1642" i="4" s="1"/>
  <c r="T699" i="1"/>
  <c r="Q1641" i="4" s="1"/>
  <c r="T700" i="1"/>
  <c r="Q1640" i="4" s="1"/>
  <c r="T701" i="1"/>
  <c r="Q1639" i="4" s="1"/>
  <c r="T702" i="1"/>
  <c r="Q1638" i="4" s="1"/>
  <c r="T703" i="1"/>
  <c r="Q1637" i="4" s="1"/>
  <c r="T704" i="1"/>
  <c r="Q1636" i="4" s="1"/>
  <c r="T705" i="1"/>
  <c r="Q1635" i="4" s="1"/>
  <c r="T706" i="1"/>
  <c r="Q1634" i="4" s="1"/>
  <c r="T707" i="1"/>
  <c r="Q1633" i="4" s="1"/>
  <c r="T708" i="1"/>
  <c r="Q1632" i="4" s="1"/>
  <c r="T709" i="1"/>
  <c r="Q1631" i="4" s="1"/>
  <c r="T710" i="1"/>
  <c r="Q1630" i="4" s="1"/>
  <c r="T711" i="1"/>
  <c r="Q1629" i="4" s="1"/>
  <c r="T712" i="1"/>
  <c r="Q1628" i="4" s="1"/>
  <c r="T713" i="1"/>
  <c r="Q1627" i="4" s="1"/>
  <c r="T714" i="1"/>
  <c r="Q1626" i="4" s="1"/>
  <c r="T715" i="1"/>
  <c r="Q1625" i="4" s="1"/>
  <c r="T716" i="1"/>
  <c r="Q1624" i="4" s="1"/>
  <c r="T717" i="1"/>
  <c r="Q1623" i="4" s="1"/>
  <c r="T718" i="1"/>
  <c r="Q1622" i="4" s="1"/>
  <c r="T719" i="1"/>
  <c r="Q1621" i="4" s="1"/>
  <c r="T720" i="1"/>
  <c r="Q1620" i="4" s="1"/>
  <c r="T721" i="1"/>
  <c r="Q1619" i="4" s="1"/>
  <c r="T722" i="1"/>
  <c r="Q1618" i="4" s="1"/>
  <c r="T723" i="1"/>
  <c r="Q1617" i="4" s="1"/>
  <c r="T724" i="1"/>
  <c r="Q1616" i="4" s="1"/>
  <c r="T725" i="1"/>
  <c r="Q1615" i="4" s="1"/>
  <c r="T726" i="1"/>
  <c r="Q1614" i="4" s="1"/>
  <c r="T727" i="1"/>
  <c r="Q1613" i="4" s="1"/>
  <c r="T728" i="1"/>
  <c r="Q1612" i="4" s="1"/>
  <c r="T729" i="1"/>
  <c r="Q1611" i="4" s="1"/>
  <c r="T730" i="1"/>
  <c r="Q1610" i="4" s="1"/>
  <c r="T731" i="1"/>
  <c r="Q1609" i="4" s="1"/>
  <c r="T732" i="1"/>
  <c r="Q1608" i="4" s="1"/>
  <c r="T733" i="1"/>
  <c r="T734" i="1"/>
  <c r="Q1607" i="4" s="1"/>
  <c r="T735" i="1"/>
  <c r="Q1606" i="4" s="1"/>
  <c r="T736" i="1"/>
  <c r="Q1605" i="4" s="1"/>
  <c r="T737" i="1"/>
  <c r="Q1604" i="4" s="1"/>
  <c r="T738" i="1"/>
  <c r="Q1603" i="4" s="1"/>
  <c r="T739" i="1"/>
  <c r="Q1602" i="4" s="1"/>
  <c r="T740" i="1"/>
  <c r="Q1601" i="4" s="1"/>
  <c r="T741" i="1"/>
  <c r="Q1600" i="4" s="1"/>
  <c r="T742" i="1"/>
  <c r="Q1599" i="4" s="1"/>
  <c r="T743" i="1"/>
  <c r="Q1598" i="4" s="1"/>
  <c r="T744" i="1"/>
  <c r="Q1597" i="4" s="1"/>
  <c r="T745" i="1"/>
  <c r="Q1596" i="4" s="1"/>
  <c r="T746" i="1"/>
  <c r="Q1595" i="4" s="1"/>
  <c r="T747" i="1"/>
  <c r="Q1594" i="4" s="1"/>
  <c r="T748" i="1"/>
  <c r="Q1593" i="4" s="1"/>
  <c r="T749" i="1"/>
  <c r="Q1592" i="4" s="1"/>
  <c r="T750" i="1"/>
  <c r="Q1591" i="4" s="1"/>
  <c r="T751" i="1"/>
  <c r="Q1590" i="4" s="1"/>
  <c r="T752" i="1"/>
  <c r="Q1589" i="4" s="1"/>
  <c r="T753" i="1"/>
  <c r="Q1588" i="4" s="1"/>
  <c r="T754" i="1"/>
  <c r="Q1587" i="4" s="1"/>
  <c r="T755" i="1"/>
  <c r="Q1586" i="4" s="1"/>
  <c r="T756" i="1"/>
  <c r="Q1585" i="4" s="1"/>
  <c r="T757" i="1"/>
  <c r="Q1584" i="4" s="1"/>
  <c r="T758" i="1"/>
  <c r="Q1583" i="4" s="1"/>
  <c r="T759" i="1"/>
  <c r="Q1582" i="4" s="1"/>
  <c r="T760" i="1"/>
  <c r="Q1581" i="4" s="1"/>
  <c r="T761" i="1"/>
  <c r="Q1580" i="4" s="1"/>
  <c r="T762" i="1"/>
  <c r="Q1579" i="4" s="1"/>
  <c r="T763" i="1"/>
  <c r="Q1578" i="4" s="1"/>
  <c r="T764" i="1"/>
  <c r="Q1577" i="4" s="1"/>
  <c r="T765" i="1"/>
  <c r="Q1576" i="4" s="1"/>
  <c r="T766" i="1"/>
  <c r="Q1575" i="4" s="1"/>
  <c r="T767" i="1"/>
  <c r="Q1574" i="4" s="1"/>
  <c r="T768" i="1"/>
  <c r="Q1573" i="4" s="1"/>
  <c r="T769" i="1"/>
  <c r="Q1572" i="4" s="1"/>
  <c r="T770" i="1"/>
  <c r="Q1571" i="4" s="1"/>
  <c r="T771" i="1"/>
  <c r="Q1570" i="4" s="1"/>
  <c r="T772" i="1"/>
  <c r="Q1569" i="4" s="1"/>
  <c r="T773" i="1"/>
  <c r="Q1568" i="4" s="1"/>
  <c r="T774" i="1"/>
  <c r="Q1567" i="4" s="1"/>
  <c r="T775" i="1"/>
  <c r="Q1566" i="4" s="1"/>
  <c r="T776" i="1"/>
  <c r="Q1565" i="4" s="1"/>
  <c r="T777" i="1"/>
  <c r="Q1564" i="4" s="1"/>
  <c r="T778" i="1"/>
  <c r="Q1563" i="4" s="1"/>
  <c r="T779" i="1"/>
  <c r="Q1562" i="4" s="1"/>
  <c r="T780" i="1"/>
  <c r="Q1561" i="4" s="1"/>
  <c r="T781" i="1"/>
  <c r="Q1560" i="4" s="1"/>
  <c r="T782" i="1"/>
  <c r="Q1559" i="4" s="1"/>
  <c r="T783" i="1"/>
  <c r="Q1558" i="4" s="1"/>
  <c r="T784" i="1"/>
  <c r="Q1557" i="4" s="1"/>
  <c r="T785" i="1"/>
  <c r="Q1556" i="4" s="1"/>
  <c r="T786" i="1"/>
  <c r="Q1555" i="4" s="1"/>
  <c r="T787" i="1"/>
  <c r="Q1554" i="4" s="1"/>
  <c r="T788" i="1"/>
  <c r="Q1553" i="4" s="1"/>
  <c r="T789" i="1"/>
  <c r="Q1552" i="4" s="1"/>
  <c r="T790" i="1"/>
  <c r="Q1551" i="4" s="1"/>
  <c r="T791" i="1"/>
  <c r="Q1550" i="4" s="1"/>
  <c r="T792" i="1"/>
  <c r="Q1549" i="4" s="1"/>
  <c r="T793" i="1"/>
  <c r="Q1548" i="4" s="1"/>
  <c r="T794" i="1"/>
  <c r="Q1547" i="4" s="1"/>
  <c r="T795" i="1"/>
  <c r="Q1546" i="4" s="1"/>
  <c r="T796" i="1"/>
  <c r="Q1545" i="4" s="1"/>
  <c r="T797" i="1"/>
  <c r="Q1544" i="4" s="1"/>
  <c r="T798" i="1"/>
  <c r="Q1543" i="4" s="1"/>
  <c r="T799" i="1"/>
  <c r="Q1542" i="4" s="1"/>
  <c r="T800" i="1"/>
  <c r="Q1541" i="4" s="1"/>
  <c r="T801" i="1"/>
  <c r="Q1540" i="4" s="1"/>
  <c r="T802" i="1"/>
  <c r="Q1539" i="4" s="1"/>
  <c r="T803" i="1"/>
  <c r="Q1538" i="4" s="1"/>
  <c r="T804" i="1"/>
  <c r="Q1537" i="4" s="1"/>
  <c r="T805" i="1"/>
  <c r="Q1536" i="4" s="1"/>
  <c r="T806" i="1"/>
  <c r="Q1535" i="4" s="1"/>
  <c r="T807" i="1"/>
  <c r="Q1534" i="4" s="1"/>
  <c r="T808" i="1"/>
  <c r="Q1533" i="4" s="1"/>
  <c r="T809" i="1"/>
  <c r="Q1532" i="4" s="1"/>
  <c r="T810" i="1"/>
  <c r="Q1531" i="4" s="1"/>
  <c r="T811" i="1"/>
  <c r="Q1530" i="4" s="1"/>
  <c r="T812" i="1"/>
  <c r="Q1529" i="4" s="1"/>
  <c r="T813" i="1"/>
  <c r="Q1528" i="4" s="1"/>
  <c r="T814" i="1"/>
  <c r="Q1527" i="4" s="1"/>
  <c r="T815" i="1"/>
  <c r="Q1526" i="4" s="1"/>
  <c r="T816" i="1"/>
  <c r="Q1525" i="4" s="1"/>
  <c r="T817" i="1"/>
  <c r="Q1524" i="4" s="1"/>
  <c r="T818" i="1"/>
  <c r="Q1523" i="4" s="1"/>
  <c r="T819" i="1"/>
  <c r="Q1522" i="4" s="1"/>
  <c r="T820" i="1"/>
  <c r="Q1521" i="4" s="1"/>
  <c r="T821" i="1"/>
  <c r="Q1520" i="4" s="1"/>
  <c r="T822" i="1"/>
  <c r="Q1519" i="4" s="1"/>
  <c r="T823" i="1"/>
  <c r="Q1518" i="4" s="1"/>
  <c r="T824" i="1"/>
  <c r="Q1517" i="4" s="1"/>
  <c r="T825" i="1"/>
  <c r="Q1516" i="4" s="1"/>
  <c r="T826" i="1"/>
  <c r="Q1515" i="4" s="1"/>
  <c r="T827" i="1"/>
  <c r="Q1514" i="4" s="1"/>
  <c r="T828" i="1"/>
  <c r="Q1513" i="4" s="1"/>
  <c r="T829" i="1"/>
  <c r="Q1512" i="4" s="1"/>
  <c r="T830" i="1"/>
  <c r="Q1511" i="4" s="1"/>
  <c r="T831" i="1"/>
  <c r="Q1510" i="4" s="1"/>
  <c r="T832" i="1"/>
  <c r="Q1509" i="4" s="1"/>
  <c r="T833" i="1"/>
  <c r="Q1508" i="4" s="1"/>
  <c r="T834" i="1"/>
  <c r="Q1507" i="4" s="1"/>
  <c r="T835" i="1"/>
  <c r="Q1506" i="4" s="1"/>
  <c r="T836" i="1"/>
  <c r="Q1505" i="4" s="1"/>
  <c r="T837" i="1"/>
  <c r="Q1504" i="4" s="1"/>
  <c r="T838" i="1"/>
  <c r="Q1503" i="4" s="1"/>
  <c r="T839" i="1"/>
  <c r="Q1502" i="4" s="1"/>
  <c r="T840" i="1"/>
  <c r="Q1501" i="4" s="1"/>
  <c r="T841" i="1"/>
  <c r="Q1500" i="4" s="1"/>
  <c r="T842" i="1"/>
  <c r="Q1499" i="4" s="1"/>
  <c r="T843" i="1"/>
  <c r="Q1498" i="4" s="1"/>
  <c r="T844" i="1"/>
  <c r="Q1497" i="4" s="1"/>
  <c r="T845" i="1"/>
  <c r="Q1496" i="4" s="1"/>
  <c r="T846" i="1"/>
  <c r="Q1495" i="4" s="1"/>
  <c r="T847" i="1"/>
  <c r="Q1494" i="4" s="1"/>
  <c r="T848" i="1"/>
  <c r="Q1493" i="4" s="1"/>
  <c r="T849" i="1"/>
  <c r="Q1492" i="4" s="1"/>
  <c r="T850" i="1"/>
  <c r="Q1491" i="4" s="1"/>
  <c r="T851" i="1"/>
  <c r="Q1490" i="4" s="1"/>
  <c r="T852" i="1"/>
  <c r="Q1489" i="4" s="1"/>
  <c r="T853" i="1"/>
  <c r="Q1488" i="4" s="1"/>
  <c r="T854" i="1"/>
  <c r="Q1487" i="4" s="1"/>
  <c r="T855" i="1"/>
  <c r="Q1486" i="4" s="1"/>
  <c r="T856" i="1"/>
  <c r="Q1485" i="4" s="1"/>
  <c r="T857" i="1"/>
  <c r="Q1484" i="4" s="1"/>
  <c r="T858" i="1"/>
  <c r="Q1483" i="4" s="1"/>
  <c r="T859" i="1"/>
  <c r="Q1482" i="4" s="1"/>
  <c r="T860" i="1"/>
  <c r="Q1481" i="4" s="1"/>
  <c r="T861" i="1"/>
  <c r="Q1480" i="4" s="1"/>
  <c r="T862" i="1"/>
  <c r="Q1479" i="4" s="1"/>
  <c r="T863" i="1"/>
  <c r="Q1478" i="4" s="1"/>
  <c r="T864" i="1"/>
  <c r="Q1477" i="4" s="1"/>
  <c r="T865" i="1"/>
  <c r="Q1476" i="4" s="1"/>
  <c r="T866" i="1"/>
  <c r="Q1475" i="4" s="1"/>
  <c r="T867" i="1"/>
  <c r="Q1474" i="4" s="1"/>
  <c r="T868" i="1"/>
  <c r="Q1473" i="4" s="1"/>
  <c r="T869" i="1"/>
  <c r="Q1472" i="4" s="1"/>
  <c r="T870" i="1"/>
  <c r="Q1471" i="4" s="1"/>
  <c r="T871" i="1"/>
  <c r="Q1470" i="4" s="1"/>
  <c r="T872" i="1"/>
  <c r="Q1469" i="4" s="1"/>
  <c r="T873" i="1"/>
  <c r="Q1468" i="4" s="1"/>
  <c r="T874" i="1"/>
  <c r="Q1467" i="4" s="1"/>
  <c r="T875" i="1"/>
  <c r="Q1466" i="4" s="1"/>
  <c r="T876" i="1"/>
  <c r="Q1465" i="4" s="1"/>
  <c r="T877" i="1"/>
  <c r="Q1464" i="4" s="1"/>
  <c r="T878" i="1"/>
  <c r="Q1463" i="4" s="1"/>
  <c r="T879" i="1"/>
  <c r="Q1462" i="4" s="1"/>
  <c r="T880" i="1"/>
  <c r="Q1461" i="4" s="1"/>
  <c r="T881" i="1"/>
  <c r="Q1460" i="4" s="1"/>
  <c r="T882" i="1"/>
  <c r="Q1459" i="4" s="1"/>
  <c r="T883" i="1"/>
  <c r="Q1458" i="4" s="1"/>
  <c r="T884" i="1"/>
  <c r="Q1457" i="4" s="1"/>
  <c r="T885" i="1"/>
  <c r="Q1456" i="4" s="1"/>
  <c r="T886" i="1"/>
  <c r="Q1455" i="4" s="1"/>
  <c r="T887" i="1"/>
  <c r="Q1454" i="4" s="1"/>
  <c r="T888" i="1"/>
  <c r="Q1453" i="4" s="1"/>
  <c r="T889" i="1"/>
  <c r="Q1452" i="4" s="1"/>
  <c r="T890" i="1"/>
  <c r="Q1451" i="4" s="1"/>
  <c r="T891" i="1"/>
  <c r="Q1450" i="4" s="1"/>
  <c r="T892" i="1"/>
  <c r="Q1449" i="4" s="1"/>
  <c r="T893" i="1"/>
  <c r="Q1448" i="4" s="1"/>
  <c r="T894" i="1"/>
  <c r="Q1447" i="4" s="1"/>
  <c r="T895" i="1"/>
  <c r="Q1446" i="4" s="1"/>
  <c r="T896" i="1"/>
  <c r="Q1445" i="4" s="1"/>
  <c r="T897" i="1"/>
  <c r="Q1444" i="4" s="1"/>
  <c r="T898" i="1"/>
  <c r="Q1443" i="4" s="1"/>
  <c r="T899" i="1"/>
  <c r="Q1442" i="4" s="1"/>
  <c r="T900" i="1"/>
  <c r="Q1441" i="4" s="1"/>
  <c r="T901" i="1"/>
  <c r="Q1440" i="4" s="1"/>
  <c r="T902" i="1"/>
  <c r="Q1439" i="4" s="1"/>
  <c r="T903" i="1"/>
  <c r="Q1438" i="4" s="1"/>
  <c r="T904" i="1"/>
  <c r="Q1437" i="4" s="1"/>
  <c r="T905" i="1"/>
  <c r="Q1436" i="4" s="1"/>
  <c r="T906" i="1"/>
  <c r="Q1435" i="4" s="1"/>
  <c r="T907" i="1"/>
  <c r="Q1434" i="4" s="1"/>
  <c r="T908" i="1"/>
  <c r="Q1433" i="4" s="1"/>
  <c r="T909" i="1"/>
  <c r="Q1432" i="4" s="1"/>
  <c r="T910" i="1"/>
  <c r="Q1431" i="4" s="1"/>
  <c r="T911" i="1"/>
  <c r="Q1430" i="4" s="1"/>
  <c r="T912" i="1"/>
  <c r="Q1429" i="4" s="1"/>
  <c r="T913" i="1"/>
  <c r="Q1428" i="4" s="1"/>
  <c r="T914" i="1"/>
  <c r="Q1427" i="4" s="1"/>
  <c r="T915" i="1"/>
  <c r="Q1426" i="4" s="1"/>
  <c r="T916" i="1"/>
  <c r="Q1425" i="4" s="1"/>
  <c r="T917" i="1"/>
  <c r="Q1424" i="4" s="1"/>
  <c r="T918" i="1"/>
  <c r="Q1423" i="4" s="1"/>
  <c r="T919" i="1"/>
  <c r="Q1422" i="4" s="1"/>
  <c r="T920" i="1"/>
  <c r="Q1421" i="4" s="1"/>
  <c r="T921" i="1"/>
  <c r="Q1420" i="4" s="1"/>
  <c r="T922" i="1"/>
  <c r="Q1419" i="4" s="1"/>
  <c r="T923" i="1"/>
  <c r="Q1418" i="4" s="1"/>
  <c r="T924" i="1"/>
  <c r="Q1417" i="4" s="1"/>
  <c r="T925" i="1"/>
  <c r="Q1416" i="4" s="1"/>
  <c r="T926" i="1"/>
  <c r="Q1415" i="4" s="1"/>
  <c r="T927" i="1"/>
  <c r="Q1414" i="4" s="1"/>
  <c r="T928" i="1"/>
  <c r="Q1413" i="4" s="1"/>
  <c r="T929" i="1"/>
  <c r="Q1412" i="4" s="1"/>
  <c r="T930" i="1"/>
  <c r="Q1411" i="4" s="1"/>
  <c r="T931" i="1"/>
  <c r="Q1410" i="4" s="1"/>
  <c r="T932" i="1"/>
  <c r="Q1409" i="4" s="1"/>
  <c r="T933" i="1"/>
  <c r="Q1408" i="4" s="1"/>
  <c r="T934" i="1"/>
  <c r="Q1407" i="4" s="1"/>
  <c r="T935" i="1"/>
  <c r="Q1406" i="4" s="1"/>
  <c r="T936" i="1"/>
  <c r="Q1405" i="4" s="1"/>
  <c r="T937" i="1"/>
  <c r="Q1404" i="4" s="1"/>
  <c r="T938" i="1"/>
  <c r="Q1403" i="4" s="1"/>
  <c r="T939" i="1"/>
  <c r="Q1402" i="4" s="1"/>
  <c r="T940" i="1"/>
  <c r="Q1401" i="4" s="1"/>
  <c r="T941" i="1"/>
  <c r="Q1400" i="4" s="1"/>
  <c r="T942" i="1"/>
  <c r="Q1399" i="4" s="1"/>
  <c r="T943" i="1"/>
  <c r="Q1398" i="4" s="1"/>
  <c r="T944" i="1"/>
  <c r="Q1397" i="4" s="1"/>
  <c r="T945" i="1"/>
  <c r="Q1396" i="4" s="1"/>
  <c r="T946" i="1"/>
  <c r="Q1395" i="4" s="1"/>
  <c r="T947" i="1"/>
  <c r="Q1394" i="4" s="1"/>
  <c r="T948" i="1"/>
  <c r="Q1393" i="4" s="1"/>
  <c r="T949" i="1"/>
  <c r="Q1392" i="4" s="1"/>
  <c r="T950" i="1"/>
  <c r="Q1391" i="4" s="1"/>
  <c r="T951" i="1"/>
  <c r="Q1390" i="4" s="1"/>
  <c r="T952" i="1"/>
  <c r="Q1389" i="4" s="1"/>
  <c r="T953" i="1"/>
  <c r="Q1388" i="4" s="1"/>
  <c r="T954" i="1"/>
  <c r="Q1387" i="4" s="1"/>
  <c r="T955" i="1"/>
  <c r="Q1386" i="4" s="1"/>
  <c r="T956" i="1"/>
  <c r="Q1385" i="4" s="1"/>
  <c r="T957" i="1"/>
  <c r="Q1384" i="4" s="1"/>
  <c r="T958" i="1"/>
  <c r="Q1383" i="4" s="1"/>
  <c r="T959" i="1"/>
  <c r="Q1382" i="4" s="1"/>
  <c r="T960" i="1"/>
  <c r="Q1381" i="4" s="1"/>
  <c r="T961" i="1"/>
  <c r="Q1380" i="4" s="1"/>
  <c r="T962" i="1"/>
  <c r="Q1379" i="4" s="1"/>
  <c r="T963" i="1"/>
  <c r="Q1378" i="4" s="1"/>
  <c r="T964" i="1"/>
  <c r="Q1377" i="4" s="1"/>
  <c r="T965" i="1"/>
  <c r="Q1376" i="4" s="1"/>
  <c r="T966" i="1"/>
  <c r="Q1375" i="4" s="1"/>
  <c r="T967" i="1"/>
  <c r="Q1374" i="4" s="1"/>
  <c r="T968" i="1"/>
  <c r="Q1373" i="4" s="1"/>
  <c r="T969" i="1"/>
  <c r="Q1372" i="4" s="1"/>
  <c r="T970" i="1"/>
  <c r="Q1371" i="4" s="1"/>
  <c r="T971" i="1"/>
  <c r="Q1370" i="4" s="1"/>
  <c r="T972" i="1"/>
  <c r="Q1369" i="4" s="1"/>
  <c r="T973" i="1"/>
  <c r="Q1368" i="4" s="1"/>
  <c r="T974" i="1"/>
  <c r="Q1367" i="4" s="1"/>
  <c r="T975" i="1"/>
  <c r="Q1366" i="4" s="1"/>
  <c r="T976" i="1"/>
  <c r="Q1365" i="4" s="1"/>
  <c r="T977" i="1"/>
  <c r="Q1364" i="4" s="1"/>
  <c r="T978" i="1"/>
  <c r="Q1363" i="4" s="1"/>
  <c r="T979" i="1"/>
  <c r="Q1362" i="4" s="1"/>
  <c r="T980" i="1"/>
  <c r="Q1361" i="4" s="1"/>
  <c r="T981" i="1"/>
  <c r="Q1360" i="4" s="1"/>
  <c r="T982" i="1"/>
  <c r="Q1359" i="4" s="1"/>
  <c r="T983" i="1"/>
  <c r="Q1358" i="4" s="1"/>
  <c r="T984" i="1"/>
  <c r="Q1357" i="4" s="1"/>
  <c r="T985" i="1"/>
  <c r="Q1356" i="4" s="1"/>
  <c r="T986" i="1"/>
  <c r="Q1355" i="4" s="1"/>
  <c r="T987" i="1"/>
  <c r="Q1354" i="4" s="1"/>
  <c r="T988" i="1"/>
  <c r="Q1353" i="4" s="1"/>
  <c r="T989" i="1"/>
  <c r="Q1352" i="4" s="1"/>
  <c r="T990" i="1"/>
  <c r="Q1351" i="4" s="1"/>
  <c r="T991" i="1"/>
  <c r="Q1350" i="4" s="1"/>
  <c r="T992" i="1"/>
  <c r="Q1349" i="4" s="1"/>
  <c r="T993" i="1"/>
  <c r="Q1348" i="4" s="1"/>
  <c r="T994" i="1"/>
  <c r="Q1347" i="4" s="1"/>
  <c r="T995" i="1"/>
  <c r="Q1346" i="4" s="1"/>
  <c r="T996" i="1"/>
  <c r="Q1345" i="4" s="1"/>
  <c r="T997" i="1"/>
  <c r="Q1344" i="4" s="1"/>
  <c r="T998" i="1"/>
  <c r="Q1343" i="4" s="1"/>
  <c r="T999" i="1"/>
  <c r="Q1342" i="4" s="1"/>
  <c r="T1000" i="1"/>
  <c r="Q1341" i="4" s="1"/>
  <c r="T1001" i="1"/>
  <c r="Q1340" i="4" s="1"/>
  <c r="T1002" i="1"/>
  <c r="Q1339" i="4" s="1"/>
  <c r="T1003" i="1"/>
  <c r="Q1338" i="4" s="1"/>
  <c r="T1004" i="1"/>
  <c r="Q1337" i="4" s="1"/>
  <c r="T1005" i="1"/>
  <c r="Q1336" i="4" s="1"/>
  <c r="T1006" i="1"/>
  <c r="Q1335" i="4" s="1"/>
  <c r="T1007" i="1"/>
  <c r="Q1334" i="4" s="1"/>
  <c r="T1008" i="1"/>
  <c r="Q1333" i="4" s="1"/>
  <c r="T1009" i="1"/>
  <c r="Q1332" i="4" s="1"/>
  <c r="T1010" i="1"/>
  <c r="Q1331" i="4" s="1"/>
  <c r="T1011" i="1"/>
  <c r="Q1330" i="4" s="1"/>
  <c r="T1012" i="1"/>
  <c r="Q1329" i="4" s="1"/>
  <c r="T1013" i="1"/>
  <c r="Q1328" i="4" s="1"/>
  <c r="T1014" i="1"/>
  <c r="Q1327" i="4" s="1"/>
  <c r="T1015" i="1"/>
  <c r="Q1326" i="4" s="1"/>
  <c r="T1016" i="1"/>
  <c r="Q1325" i="4" s="1"/>
  <c r="T1017" i="1"/>
  <c r="Q1324" i="4" s="1"/>
  <c r="T1018" i="1"/>
  <c r="Q1323" i="4" s="1"/>
  <c r="T1019" i="1"/>
  <c r="Q1322" i="4" s="1"/>
  <c r="T1020" i="1"/>
  <c r="Q1321" i="4" s="1"/>
  <c r="T1021" i="1"/>
  <c r="Q1320" i="4" s="1"/>
  <c r="T1022" i="1"/>
  <c r="Q1319" i="4" s="1"/>
  <c r="T1023" i="1"/>
  <c r="Q1318" i="4" s="1"/>
  <c r="T1024" i="1"/>
  <c r="Q1317" i="4" s="1"/>
  <c r="T1025" i="1"/>
  <c r="Q1316" i="4" s="1"/>
  <c r="T1026" i="1"/>
  <c r="Q1315" i="4" s="1"/>
  <c r="T1027" i="1"/>
  <c r="Q1314" i="4" s="1"/>
  <c r="T1028" i="1"/>
  <c r="Q1313" i="4" s="1"/>
  <c r="T1029" i="1"/>
  <c r="Q1312" i="4" s="1"/>
  <c r="T1030" i="1"/>
  <c r="Q1311" i="4" s="1"/>
  <c r="T1031" i="1"/>
  <c r="Q1310" i="4" s="1"/>
  <c r="T1032" i="1"/>
  <c r="Q1309" i="4" s="1"/>
  <c r="T1033" i="1"/>
  <c r="Q1308" i="4" s="1"/>
  <c r="T1034" i="1"/>
  <c r="Q1307" i="4" s="1"/>
  <c r="T1035" i="1"/>
  <c r="Q1306" i="4" s="1"/>
  <c r="T1036" i="1"/>
  <c r="Q1305" i="4" s="1"/>
  <c r="T1037" i="1"/>
  <c r="Q1304" i="4" s="1"/>
  <c r="T1038" i="1"/>
  <c r="Q1303" i="4" s="1"/>
  <c r="T1039" i="1"/>
  <c r="Q1302" i="4" s="1"/>
  <c r="T1040" i="1"/>
  <c r="Q1301" i="4" s="1"/>
  <c r="T1041" i="1"/>
  <c r="Q1300" i="4" s="1"/>
  <c r="T1042" i="1"/>
  <c r="Q1299" i="4" s="1"/>
  <c r="T1043" i="1"/>
  <c r="Q1298" i="4" s="1"/>
  <c r="T1044" i="1"/>
  <c r="Q1297" i="4" s="1"/>
  <c r="T1045" i="1"/>
  <c r="Q1296" i="4" s="1"/>
  <c r="T1046" i="1"/>
  <c r="Q1295" i="4" s="1"/>
  <c r="T1047" i="1"/>
  <c r="Q1294" i="4" s="1"/>
  <c r="T1048" i="1"/>
  <c r="Q1293" i="4" s="1"/>
  <c r="T1049" i="1"/>
  <c r="Q1292" i="4" s="1"/>
  <c r="T1050" i="1"/>
  <c r="Q1291" i="4" s="1"/>
  <c r="T1051" i="1"/>
  <c r="Q1290" i="4" s="1"/>
  <c r="T1052" i="1"/>
  <c r="Q1289" i="4" s="1"/>
  <c r="T1053" i="1"/>
  <c r="Q1288" i="4" s="1"/>
  <c r="T1054" i="1"/>
  <c r="Q1287" i="4" s="1"/>
  <c r="T1055" i="1"/>
  <c r="Q1286" i="4" s="1"/>
  <c r="T1056" i="1"/>
  <c r="Q1285" i="4" s="1"/>
  <c r="T1057" i="1"/>
  <c r="Q1284" i="4" s="1"/>
  <c r="T1058" i="1"/>
  <c r="Q1283" i="4" s="1"/>
  <c r="T1059" i="1"/>
  <c r="Q1282" i="4" s="1"/>
  <c r="T1060" i="1"/>
  <c r="Q1281" i="4" s="1"/>
  <c r="T1061" i="1"/>
  <c r="Q1280" i="4" s="1"/>
  <c r="T1062" i="1"/>
  <c r="Q1279" i="4" s="1"/>
  <c r="T1063" i="1"/>
  <c r="Q1278" i="4" s="1"/>
  <c r="T1064" i="1"/>
  <c r="Q1277" i="4" s="1"/>
  <c r="T1065" i="1"/>
  <c r="Q1276" i="4" s="1"/>
  <c r="T1066" i="1"/>
  <c r="Q1275" i="4" s="1"/>
  <c r="T1067" i="1"/>
  <c r="Q1274" i="4" s="1"/>
  <c r="T1068" i="1"/>
  <c r="Q1273" i="4" s="1"/>
  <c r="T1069" i="1"/>
  <c r="Q1272" i="4" s="1"/>
  <c r="T1070" i="1"/>
  <c r="Q1271" i="4" s="1"/>
  <c r="T1071" i="1"/>
  <c r="Q1270" i="4" s="1"/>
  <c r="T1072" i="1"/>
  <c r="Q1269" i="4" s="1"/>
  <c r="T1073" i="1"/>
  <c r="Q1268" i="4" s="1"/>
  <c r="T1074" i="1"/>
  <c r="Q1267" i="4" s="1"/>
  <c r="T1075" i="1"/>
  <c r="Q1266" i="4" s="1"/>
  <c r="T1076" i="1"/>
  <c r="Q1265" i="4" s="1"/>
  <c r="T1077" i="1"/>
  <c r="Q1264" i="4" s="1"/>
  <c r="T1078" i="1"/>
  <c r="Q1263" i="4" s="1"/>
  <c r="T1079" i="1"/>
  <c r="Q1262" i="4" s="1"/>
  <c r="T1080" i="1"/>
  <c r="Q1261" i="4" s="1"/>
  <c r="T1081" i="1"/>
  <c r="Q1260" i="4" s="1"/>
  <c r="T1082" i="1"/>
  <c r="Q1259" i="4" s="1"/>
  <c r="T1083" i="1"/>
  <c r="Q1258" i="4" s="1"/>
  <c r="T1084" i="1"/>
  <c r="Q1257" i="4" s="1"/>
  <c r="T1085" i="1"/>
  <c r="Q1256" i="4" s="1"/>
  <c r="T1086" i="1"/>
  <c r="Q1255" i="4" s="1"/>
  <c r="T1087" i="1"/>
  <c r="Q1254" i="4" s="1"/>
  <c r="T1088" i="1"/>
  <c r="Q1253" i="4" s="1"/>
  <c r="T1089" i="1"/>
  <c r="Q1252" i="4" s="1"/>
  <c r="T1090" i="1"/>
  <c r="Q1251" i="4" s="1"/>
  <c r="T1091" i="1"/>
  <c r="Q1250" i="4" s="1"/>
  <c r="T1092" i="1"/>
  <c r="Q1249" i="4" s="1"/>
  <c r="T1093" i="1"/>
  <c r="Q1248" i="4" s="1"/>
  <c r="T1094" i="1"/>
  <c r="Q1247" i="4" s="1"/>
  <c r="T1095" i="1"/>
  <c r="Q1246" i="4" s="1"/>
  <c r="T1096" i="1"/>
  <c r="Q1245" i="4" s="1"/>
  <c r="T1097" i="1"/>
  <c r="Q1244" i="4" s="1"/>
  <c r="T1098" i="1"/>
  <c r="Q1243" i="4" s="1"/>
  <c r="T1099" i="1"/>
  <c r="Q1242" i="4" s="1"/>
  <c r="T1100" i="1"/>
  <c r="Q1241" i="4" s="1"/>
  <c r="T1101" i="1"/>
  <c r="Q1240" i="4" s="1"/>
  <c r="T1102" i="1"/>
  <c r="Q1239" i="4" s="1"/>
  <c r="T1103" i="1"/>
  <c r="Q1238" i="4" s="1"/>
  <c r="T1104" i="1"/>
  <c r="Q1237" i="4" s="1"/>
  <c r="T1105" i="1"/>
  <c r="Q1236" i="4" s="1"/>
  <c r="T1106" i="1"/>
  <c r="Q1235" i="4" s="1"/>
  <c r="T1107" i="1"/>
  <c r="Q1234" i="4" s="1"/>
  <c r="T1108" i="1"/>
  <c r="Q1233" i="4" s="1"/>
  <c r="T1109" i="1"/>
  <c r="Q1232" i="4" s="1"/>
  <c r="T1110" i="1"/>
  <c r="Q1231" i="4" s="1"/>
  <c r="T1111" i="1"/>
  <c r="Q1230" i="4" s="1"/>
  <c r="T1112" i="1"/>
  <c r="Q1229" i="4" s="1"/>
  <c r="T1113" i="1"/>
  <c r="Q1228" i="4" s="1"/>
  <c r="T1114" i="1"/>
  <c r="Q1227" i="4" s="1"/>
  <c r="T1115" i="1"/>
  <c r="Q1226" i="4" s="1"/>
  <c r="T1116" i="1"/>
  <c r="Q1225" i="4" s="1"/>
  <c r="T1117" i="1"/>
  <c r="Q1224" i="4" s="1"/>
  <c r="T1118" i="1"/>
  <c r="Q1223" i="4" s="1"/>
  <c r="T1119" i="1"/>
  <c r="Q1222" i="4" s="1"/>
  <c r="T1120" i="1"/>
  <c r="Q1221" i="4" s="1"/>
  <c r="T1121" i="1"/>
  <c r="Q1220" i="4" s="1"/>
  <c r="T1122" i="1"/>
  <c r="Q1219" i="4" s="1"/>
  <c r="T1123" i="1"/>
  <c r="Q1218" i="4" s="1"/>
  <c r="T1124" i="1"/>
  <c r="Q1217" i="4" s="1"/>
  <c r="T1125" i="1"/>
  <c r="Q1216" i="4" s="1"/>
  <c r="T1126" i="1"/>
  <c r="Q1215" i="4" s="1"/>
  <c r="T1127" i="1"/>
  <c r="Q1214" i="4" s="1"/>
  <c r="T1128" i="1"/>
  <c r="Q1213" i="4" s="1"/>
  <c r="T1129" i="1"/>
  <c r="Q1212" i="4" s="1"/>
  <c r="T1130" i="1"/>
  <c r="Q1211" i="4" s="1"/>
  <c r="T1131" i="1"/>
  <c r="Q1210" i="4" s="1"/>
  <c r="T1132" i="1"/>
  <c r="Q1209" i="4" s="1"/>
  <c r="T1133" i="1"/>
  <c r="Q1208" i="4" s="1"/>
  <c r="T1134" i="1"/>
  <c r="Q1207" i="4" s="1"/>
  <c r="T1135" i="1"/>
  <c r="Q1206" i="4" s="1"/>
  <c r="T1136" i="1"/>
  <c r="Q1205" i="4" s="1"/>
  <c r="T1137" i="1"/>
  <c r="Q1204" i="4" s="1"/>
  <c r="T1138" i="1"/>
  <c r="Q1203" i="4" s="1"/>
  <c r="T1139" i="1"/>
  <c r="Q1202" i="4" s="1"/>
  <c r="T1140" i="1"/>
  <c r="Q1201" i="4" s="1"/>
  <c r="T1141" i="1"/>
  <c r="Q1200" i="4" s="1"/>
  <c r="T1142" i="1"/>
  <c r="Q1199" i="4" s="1"/>
  <c r="T1143" i="1"/>
  <c r="Q1198" i="4" s="1"/>
  <c r="T1144" i="1"/>
  <c r="Q1197" i="4" s="1"/>
  <c r="T1145" i="1"/>
  <c r="Q1196" i="4" s="1"/>
  <c r="T1146" i="1"/>
  <c r="Q1195" i="4" s="1"/>
  <c r="T1147" i="1"/>
  <c r="Q1194" i="4" s="1"/>
  <c r="T1148" i="1"/>
  <c r="Q1193" i="4" s="1"/>
  <c r="T1149" i="1"/>
  <c r="Q1192" i="4" s="1"/>
  <c r="T1150" i="1"/>
  <c r="Q1191" i="4" s="1"/>
  <c r="T1151" i="1"/>
  <c r="Q1190" i="4" s="1"/>
  <c r="T1152" i="1"/>
  <c r="Q1189" i="4" s="1"/>
  <c r="T1153" i="1"/>
  <c r="Q1188" i="4" s="1"/>
  <c r="T1154" i="1"/>
  <c r="Q1187" i="4" s="1"/>
  <c r="T1155" i="1"/>
  <c r="Q1186" i="4" s="1"/>
  <c r="T1156" i="1"/>
  <c r="Q1185" i="4" s="1"/>
  <c r="T1157" i="1"/>
  <c r="Q1184" i="4" s="1"/>
  <c r="T1158" i="1"/>
  <c r="Q1183" i="4" s="1"/>
  <c r="T1159" i="1"/>
  <c r="Q1182" i="4" s="1"/>
  <c r="T1160" i="1"/>
  <c r="Q1181" i="4" s="1"/>
  <c r="T1161" i="1"/>
  <c r="Q1180" i="4" s="1"/>
  <c r="T1162" i="1"/>
  <c r="Q1179" i="4" s="1"/>
  <c r="T1163" i="1"/>
  <c r="Q1178" i="4" s="1"/>
  <c r="T1164" i="1"/>
  <c r="Q1177" i="4" s="1"/>
  <c r="T1165" i="1"/>
  <c r="Q1176" i="4" s="1"/>
  <c r="T1166" i="1"/>
  <c r="Q1175" i="4" s="1"/>
  <c r="T1167" i="1"/>
  <c r="Q1174" i="4" s="1"/>
  <c r="T1168" i="1"/>
  <c r="Q1173" i="4" s="1"/>
  <c r="T1169" i="1"/>
  <c r="Q1172" i="4" s="1"/>
  <c r="T1170" i="1"/>
  <c r="Q1171" i="4" s="1"/>
  <c r="T1171" i="1"/>
  <c r="Q1170" i="4" s="1"/>
  <c r="T1172" i="1"/>
  <c r="Q1169" i="4" s="1"/>
  <c r="T1173" i="1"/>
  <c r="Q1168" i="4" s="1"/>
  <c r="T1174" i="1"/>
  <c r="Q1167" i="4" s="1"/>
  <c r="T1175" i="1"/>
  <c r="Q1166" i="4" s="1"/>
  <c r="T1176" i="1"/>
  <c r="Q1165" i="4" s="1"/>
  <c r="T1177" i="1"/>
  <c r="Q1164" i="4" s="1"/>
  <c r="T1178" i="1"/>
  <c r="Q1163" i="4" s="1"/>
  <c r="T1179" i="1"/>
  <c r="Q1162" i="4" s="1"/>
  <c r="T1180" i="1"/>
  <c r="Q1161" i="4" s="1"/>
  <c r="T1181" i="1"/>
  <c r="Q1160" i="4" s="1"/>
  <c r="T1182" i="1"/>
  <c r="Q1159" i="4" s="1"/>
  <c r="T1183" i="1"/>
  <c r="Q1158" i="4" s="1"/>
  <c r="T1184" i="1"/>
  <c r="Q1157" i="4" s="1"/>
  <c r="T1185" i="1"/>
  <c r="Q1156" i="4" s="1"/>
  <c r="T1186" i="1"/>
  <c r="Q1155" i="4" s="1"/>
  <c r="T1187" i="1"/>
  <c r="Q1154" i="4" s="1"/>
  <c r="T1188" i="1"/>
  <c r="Q1153" i="4" s="1"/>
  <c r="T1189" i="1"/>
  <c r="Q1152" i="4" s="1"/>
  <c r="T1190" i="1"/>
  <c r="Q1151" i="4" s="1"/>
  <c r="T1191" i="1"/>
  <c r="Q1150" i="4" s="1"/>
  <c r="T1192" i="1"/>
  <c r="Q1149" i="4" s="1"/>
  <c r="T1193" i="1"/>
  <c r="Q1148" i="4" s="1"/>
  <c r="T1194" i="1"/>
  <c r="Q1147" i="4" s="1"/>
  <c r="T1195" i="1"/>
  <c r="Q1146" i="4" s="1"/>
  <c r="T1196" i="1"/>
  <c r="Q1145" i="4" s="1"/>
  <c r="T1197" i="1"/>
  <c r="Q1144" i="4" s="1"/>
  <c r="T1198" i="1"/>
  <c r="Q1143" i="4" s="1"/>
  <c r="T1199" i="1"/>
  <c r="Q1142" i="4" s="1"/>
  <c r="T1200" i="1"/>
  <c r="Q1141" i="4" s="1"/>
  <c r="T1201" i="1"/>
  <c r="Q1140" i="4" s="1"/>
  <c r="T1202" i="1"/>
  <c r="Q1139" i="4" s="1"/>
  <c r="T1203" i="1"/>
  <c r="Q1138" i="4" s="1"/>
  <c r="T1204" i="1"/>
  <c r="Q1137" i="4" s="1"/>
  <c r="T1205" i="1"/>
  <c r="Q1136" i="4" s="1"/>
  <c r="T1206" i="1"/>
  <c r="Q1135" i="4" s="1"/>
  <c r="T1207" i="1"/>
  <c r="Q1134" i="4" s="1"/>
  <c r="T1208" i="1"/>
  <c r="Q1133" i="4" s="1"/>
  <c r="T1209" i="1"/>
  <c r="Q1132" i="4" s="1"/>
  <c r="T1210" i="1"/>
  <c r="Q1131" i="4" s="1"/>
  <c r="T1211" i="1"/>
  <c r="Q1130" i="4" s="1"/>
  <c r="T1212" i="1"/>
  <c r="Q1129" i="4" s="1"/>
  <c r="T1213" i="1"/>
  <c r="Q1128" i="4" s="1"/>
  <c r="T1214" i="1"/>
  <c r="Q1127" i="4" s="1"/>
  <c r="T1215" i="1"/>
  <c r="Q1126" i="4" s="1"/>
  <c r="T1216" i="1"/>
  <c r="Q1125" i="4" s="1"/>
  <c r="T1217" i="1"/>
  <c r="Q1124" i="4" s="1"/>
  <c r="T1218" i="1"/>
  <c r="Q1123" i="4" s="1"/>
  <c r="T1219" i="1"/>
  <c r="Q1122" i="4" s="1"/>
  <c r="T1220" i="1"/>
  <c r="Q1121" i="4" s="1"/>
  <c r="T1221" i="1"/>
  <c r="Q1120" i="4" s="1"/>
  <c r="T1222" i="1"/>
  <c r="Q1119" i="4" s="1"/>
  <c r="T1223" i="1"/>
  <c r="Q1118" i="4" s="1"/>
  <c r="T1224" i="1"/>
  <c r="Q1117" i="4" s="1"/>
  <c r="T1225" i="1"/>
  <c r="Q1116" i="4" s="1"/>
  <c r="T1226" i="1"/>
  <c r="Q1115" i="4" s="1"/>
  <c r="T1227" i="1"/>
  <c r="Q1114" i="4" s="1"/>
  <c r="T1228" i="1"/>
  <c r="Q1113" i="4" s="1"/>
  <c r="T1229" i="1"/>
  <c r="Q1112" i="4" s="1"/>
  <c r="T1230" i="1"/>
  <c r="Q1111" i="4" s="1"/>
  <c r="T1231" i="1"/>
  <c r="Q1110" i="4" s="1"/>
  <c r="T1232" i="1"/>
  <c r="Q1109" i="4" s="1"/>
  <c r="T1233" i="1"/>
  <c r="Q1108" i="4" s="1"/>
  <c r="T1234" i="1"/>
  <c r="Q1107" i="4" s="1"/>
  <c r="T1235" i="1"/>
  <c r="Q1106" i="4" s="1"/>
  <c r="T1236" i="1"/>
  <c r="Q1105" i="4" s="1"/>
  <c r="T1237" i="1"/>
  <c r="Q1104" i="4" s="1"/>
  <c r="T1238" i="1"/>
  <c r="Q1103" i="4" s="1"/>
  <c r="T1239" i="1"/>
  <c r="Q1102" i="4" s="1"/>
  <c r="T1240" i="1"/>
  <c r="Q1101" i="4" s="1"/>
  <c r="T1241" i="1"/>
  <c r="Q1100" i="4" s="1"/>
  <c r="T1242" i="1"/>
  <c r="Q1099" i="4" s="1"/>
  <c r="T1243" i="1"/>
  <c r="Q1098" i="4" s="1"/>
  <c r="T1244" i="1"/>
  <c r="Q1097" i="4" s="1"/>
  <c r="T1245" i="1"/>
  <c r="Q1096" i="4" s="1"/>
  <c r="T1246" i="1"/>
  <c r="Q1095" i="4" s="1"/>
  <c r="T1247" i="1"/>
  <c r="Q1094" i="4" s="1"/>
  <c r="T1248" i="1"/>
  <c r="Q1093" i="4" s="1"/>
  <c r="T1249" i="1"/>
  <c r="Q1092" i="4" s="1"/>
  <c r="T1250" i="1"/>
  <c r="Q1091" i="4" s="1"/>
  <c r="T1251" i="1"/>
  <c r="Q1090" i="4" s="1"/>
  <c r="T1252" i="1"/>
  <c r="Q1089" i="4" s="1"/>
  <c r="T1253" i="1"/>
  <c r="Q1088" i="4" s="1"/>
  <c r="T1254" i="1"/>
  <c r="Q1087" i="4" s="1"/>
  <c r="T1255" i="1"/>
  <c r="Q1086" i="4" s="1"/>
  <c r="T1256" i="1"/>
  <c r="Q1085" i="4" s="1"/>
  <c r="T1257" i="1"/>
  <c r="Q1084" i="4" s="1"/>
  <c r="T1258" i="1"/>
  <c r="Q1083" i="4" s="1"/>
  <c r="T1259" i="1"/>
  <c r="Q1082" i="4" s="1"/>
  <c r="T1260" i="1"/>
  <c r="Q1081" i="4" s="1"/>
  <c r="T1261" i="1"/>
  <c r="Q1080" i="4" s="1"/>
  <c r="T1262" i="1"/>
  <c r="Q1079" i="4" s="1"/>
  <c r="T1263" i="1"/>
  <c r="Q1078" i="4" s="1"/>
  <c r="T1264" i="1"/>
  <c r="Q1077" i="4" s="1"/>
  <c r="T1265" i="1"/>
  <c r="Q1076" i="4" s="1"/>
  <c r="T1266" i="1"/>
  <c r="Q1075" i="4" s="1"/>
  <c r="T1267" i="1"/>
  <c r="Q1074" i="4" s="1"/>
  <c r="T1268" i="1"/>
  <c r="Q1073" i="4" s="1"/>
  <c r="T1269" i="1"/>
  <c r="Q1072" i="4" s="1"/>
  <c r="T1270" i="1"/>
  <c r="Q1071" i="4" s="1"/>
  <c r="T1271" i="1"/>
  <c r="Q1070" i="4" s="1"/>
  <c r="T1272" i="1"/>
  <c r="Q1069" i="4" s="1"/>
  <c r="T1273" i="1"/>
  <c r="Q1068" i="4" s="1"/>
  <c r="T1274" i="1"/>
  <c r="Q1067" i="4" s="1"/>
  <c r="T1275" i="1"/>
  <c r="Q1066" i="4" s="1"/>
  <c r="T1276" i="1"/>
  <c r="Q1065" i="4" s="1"/>
  <c r="T1277" i="1"/>
  <c r="Q1064" i="4" s="1"/>
  <c r="T1278" i="1"/>
  <c r="Q1063" i="4" s="1"/>
  <c r="T1279" i="1"/>
  <c r="Q1062" i="4" s="1"/>
  <c r="T1280" i="1"/>
  <c r="Q1061" i="4" s="1"/>
  <c r="T1281" i="1"/>
  <c r="Q1060" i="4" s="1"/>
  <c r="T1282" i="1"/>
  <c r="Q1059" i="4" s="1"/>
  <c r="T1283" i="1"/>
  <c r="Q1058" i="4" s="1"/>
  <c r="T1284" i="1"/>
  <c r="Q1057" i="4" s="1"/>
  <c r="T1285" i="1"/>
  <c r="Q1056" i="4" s="1"/>
  <c r="T1286" i="1"/>
  <c r="Q1055" i="4" s="1"/>
  <c r="T1287" i="1"/>
  <c r="Q1054" i="4" s="1"/>
  <c r="T1288" i="1"/>
  <c r="Q1053" i="4" s="1"/>
  <c r="T1289" i="1"/>
  <c r="Q1052" i="4" s="1"/>
  <c r="T1290" i="1"/>
  <c r="Q1051" i="4" s="1"/>
  <c r="T1291" i="1"/>
  <c r="Q1050" i="4" s="1"/>
  <c r="T1292" i="1"/>
  <c r="Q1049" i="4" s="1"/>
  <c r="T1293" i="1"/>
  <c r="Q1048" i="4" s="1"/>
  <c r="T1294" i="1"/>
  <c r="Q1047" i="4" s="1"/>
  <c r="T1295" i="1"/>
  <c r="Q1046" i="4" s="1"/>
  <c r="T1296" i="1"/>
  <c r="Q1045" i="4" s="1"/>
  <c r="T1297" i="1"/>
  <c r="Q1044" i="4" s="1"/>
  <c r="T1298" i="1"/>
  <c r="Q1043" i="4" s="1"/>
  <c r="T1299" i="1"/>
  <c r="Q1042" i="4" s="1"/>
  <c r="T1300" i="1"/>
  <c r="Q1041" i="4" s="1"/>
  <c r="T1301" i="1"/>
  <c r="Q1040" i="4" s="1"/>
  <c r="T1302" i="1"/>
  <c r="Q1039" i="4" s="1"/>
  <c r="T1303" i="1"/>
  <c r="Q1038" i="4" s="1"/>
  <c r="T1304" i="1"/>
  <c r="Q1037" i="4" s="1"/>
  <c r="T1305" i="1"/>
  <c r="Q1036" i="4" s="1"/>
  <c r="T1306" i="1"/>
  <c r="Q1035" i="4" s="1"/>
  <c r="T1307" i="1"/>
  <c r="Q1034" i="4" s="1"/>
  <c r="T1308" i="1"/>
  <c r="Q1033" i="4" s="1"/>
  <c r="T1309" i="1"/>
  <c r="Q1032" i="4" s="1"/>
  <c r="T1310" i="1"/>
  <c r="Q1031" i="4" s="1"/>
  <c r="T1311" i="1"/>
  <c r="Q1030" i="4" s="1"/>
  <c r="T1312" i="1"/>
  <c r="Q1029" i="4" s="1"/>
  <c r="T1313" i="1"/>
  <c r="Q1028" i="4" s="1"/>
  <c r="T1314" i="1"/>
  <c r="Q1027" i="4" s="1"/>
  <c r="T1315" i="1"/>
  <c r="Q1026" i="4" s="1"/>
  <c r="T1316" i="1"/>
  <c r="Q1025" i="4" s="1"/>
  <c r="T1317" i="1"/>
  <c r="Q1024" i="4" s="1"/>
  <c r="T1318" i="1"/>
  <c r="Q1023" i="4" s="1"/>
  <c r="T1319" i="1"/>
  <c r="Q1022" i="4" s="1"/>
  <c r="T1320" i="1"/>
  <c r="Q1021" i="4" s="1"/>
  <c r="T1321" i="1"/>
  <c r="Q1020" i="4" s="1"/>
  <c r="T1322" i="1"/>
  <c r="Q1019" i="4" s="1"/>
  <c r="T1323" i="1"/>
  <c r="Q1018" i="4" s="1"/>
  <c r="T1324" i="1"/>
  <c r="Q1017" i="4" s="1"/>
  <c r="T1325" i="1"/>
  <c r="Q1016" i="4" s="1"/>
  <c r="T1326" i="1"/>
  <c r="Q1015" i="4" s="1"/>
  <c r="T1327" i="1"/>
  <c r="Q1014" i="4" s="1"/>
  <c r="T1328" i="1"/>
  <c r="Q1013" i="4" s="1"/>
  <c r="T1329" i="1"/>
  <c r="Q1012" i="4" s="1"/>
  <c r="T1330" i="1"/>
  <c r="Q1011" i="4" s="1"/>
  <c r="T1331" i="1"/>
  <c r="Q1010" i="4" s="1"/>
  <c r="T1332" i="1"/>
  <c r="Q1009" i="4" s="1"/>
  <c r="T1333" i="1"/>
  <c r="Q1008" i="4" s="1"/>
  <c r="T1334" i="1"/>
  <c r="Q1007" i="4" s="1"/>
  <c r="T1335" i="1"/>
  <c r="Q1006" i="4" s="1"/>
  <c r="T1336" i="1"/>
  <c r="Q1005" i="4" s="1"/>
  <c r="T1337" i="1"/>
  <c r="Q1004" i="4" s="1"/>
  <c r="T1338" i="1"/>
  <c r="Q1003" i="4" s="1"/>
  <c r="T1339" i="1"/>
  <c r="Q1002" i="4" s="1"/>
  <c r="T1340" i="1"/>
  <c r="Q1001" i="4" s="1"/>
  <c r="T1341" i="1"/>
  <c r="Q1000" i="4" s="1"/>
  <c r="T1342" i="1"/>
  <c r="Q999" i="4" s="1"/>
  <c r="T1343" i="1"/>
  <c r="Q998" i="4" s="1"/>
  <c r="T1344" i="1"/>
  <c r="Q997" i="4" s="1"/>
  <c r="T1345" i="1"/>
  <c r="Q996" i="4" s="1"/>
  <c r="T1346" i="1"/>
  <c r="Q995" i="4" s="1"/>
  <c r="T1347" i="1"/>
  <c r="Q994" i="4" s="1"/>
  <c r="T1348" i="1"/>
  <c r="Q993" i="4" s="1"/>
  <c r="T1349" i="1"/>
  <c r="Q992" i="4" s="1"/>
  <c r="T1350" i="1"/>
  <c r="Q991" i="4" s="1"/>
  <c r="T1351" i="1"/>
  <c r="Q990" i="4" s="1"/>
  <c r="T1352" i="1"/>
  <c r="Q989" i="4" s="1"/>
  <c r="T1353" i="1"/>
  <c r="Q988" i="4" s="1"/>
  <c r="T1354" i="1"/>
  <c r="Q987" i="4" s="1"/>
  <c r="T1355" i="1"/>
  <c r="Q986" i="4" s="1"/>
  <c r="T1356" i="1"/>
  <c r="Q985" i="4" s="1"/>
  <c r="T1357" i="1"/>
  <c r="Q984" i="4" s="1"/>
  <c r="T1358" i="1"/>
  <c r="Q983" i="4" s="1"/>
  <c r="T1359" i="1"/>
  <c r="Q982" i="4" s="1"/>
  <c r="T1360" i="1"/>
  <c r="Q981" i="4" s="1"/>
  <c r="T1361" i="1"/>
  <c r="Q980" i="4" s="1"/>
  <c r="T1362" i="1"/>
  <c r="Q979" i="4" s="1"/>
  <c r="T1363" i="1"/>
  <c r="Q978" i="4" s="1"/>
  <c r="T1364" i="1"/>
  <c r="Q977" i="4" s="1"/>
  <c r="T1365" i="1"/>
  <c r="Q976" i="4" s="1"/>
  <c r="T1366" i="1"/>
  <c r="Q975" i="4" s="1"/>
  <c r="T1367" i="1"/>
  <c r="Q974" i="4" s="1"/>
  <c r="T1368" i="1"/>
  <c r="Q973" i="4" s="1"/>
  <c r="T1369" i="1"/>
  <c r="Q972" i="4" s="1"/>
  <c r="T1370" i="1"/>
  <c r="Q971" i="4" s="1"/>
  <c r="T1371" i="1"/>
  <c r="Q970" i="4" s="1"/>
  <c r="T1372" i="1"/>
  <c r="Q969" i="4" s="1"/>
  <c r="T1373" i="1"/>
  <c r="Q968" i="4" s="1"/>
  <c r="T1374" i="1"/>
  <c r="Q967" i="4" s="1"/>
  <c r="T1375" i="1"/>
  <c r="Q966" i="4" s="1"/>
  <c r="T1376" i="1"/>
  <c r="Q965" i="4" s="1"/>
  <c r="T1377" i="1"/>
  <c r="Q964" i="4" s="1"/>
  <c r="T1378" i="1"/>
  <c r="Q963" i="4" s="1"/>
  <c r="T1379" i="1"/>
  <c r="Q962" i="4" s="1"/>
  <c r="T1380" i="1"/>
  <c r="Q961" i="4" s="1"/>
  <c r="T1381" i="1"/>
  <c r="Q960" i="4" s="1"/>
  <c r="T1382" i="1"/>
  <c r="Q959" i="4" s="1"/>
  <c r="T1383" i="1"/>
  <c r="Q958" i="4" s="1"/>
  <c r="T1384" i="1"/>
  <c r="Q957" i="4" s="1"/>
  <c r="T1385" i="1"/>
  <c r="Q956" i="4" s="1"/>
  <c r="T1386" i="1"/>
  <c r="Q955" i="4" s="1"/>
  <c r="T1387" i="1"/>
  <c r="Q954" i="4" s="1"/>
  <c r="T1388" i="1"/>
  <c r="Q953" i="4" s="1"/>
  <c r="T1389" i="1"/>
  <c r="Q952" i="4" s="1"/>
  <c r="T1390" i="1"/>
  <c r="Q951" i="4" s="1"/>
  <c r="T1391" i="1"/>
  <c r="Q950" i="4" s="1"/>
  <c r="T1392" i="1"/>
  <c r="Q949" i="4" s="1"/>
  <c r="T1393" i="1"/>
  <c r="Q948" i="4" s="1"/>
  <c r="T1394" i="1"/>
  <c r="Q947" i="4" s="1"/>
  <c r="T1395" i="1"/>
  <c r="Q946" i="4" s="1"/>
  <c r="T1396" i="1"/>
  <c r="Q945" i="4" s="1"/>
  <c r="T1397" i="1"/>
  <c r="Q944" i="4" s="1"/>
  <c r="T1398" i="1"/>
  <c r="Q943" i="4" s="1"/>
  <c r="T1399" i="1"/>
  <c r="Q942" i="4" s="1"/>
  <c r="T1400" i="1"/>
  <c r="Q941" i="4" s="1"/>
  <c r="T1401" i="1"/>
  <c r="Q940" i="4" s="1"/>
  <c r="T1402" i="1"/>
  <c r="Q939" i="4" s="1"/>
  <c r="T1403" i="1"/>
  <c r="Q938" i="4" s="1"/>
  <c r="T1404" i="1"/>
  <c r="Q937" i="4" s="1"/>
  <c r="T1405" i="1"/>
  <c r="Q936" i="4" s="1"/>
  <c r="T1406" i="1"/>
  <c r="Q935" i="4" s="1"/>
  <c r="T1407" i="1"/>
  <c r="Q934" i="4" s="1"/>
  <c r="T1408" i="1"/>
  <c r="Q933" i="4" s="1"/>
  <c r="T1409" i="1"/>
  <c r="Q932" i="4" s="1"/>
  <c r="T1410" i="1"/>
  <c r="Q931" i="4" s="1"/>
  <c r="T1411" i="1"/>
  <c r="Q930" i="4" s="1"/>
  <c r="T1412" i="1"/>
  <c r="Q929" i="4" s="1"/>
  <c r="T1413" i="1"/>
  <c r="Q928" i="4" s="1"/>
  <c r="T1414" i="1"/>
  <c r="Q927" i="4" s="1"/>
  <c r="T1415" i="1"/>
  <c r="Q926" i="4" s="1"/>
  <c r="T1416" i="1"/>
  <c r="Q925" i="4" s="1"/>
  <c r="T1417" i="1"/>
  <c r="Q924" i="4" s="1"/>
  <c r="T1418" i="1"/>
  <c r="Q923" i="4" s="1"/>
  <c r="T1419" i="1"/>
  <c r="Q922" i="4" s="1"/>
  <c r="T1420" i="1"/>
  <c r="Q921" i="4" s="1"/>
  <c r="T1421" i="1"/>
  <c r="Q920" i="4" s="1"/>
  <c r="T1422" i="1"/>
  <c r="Q919" i="4" s="1"/>
  <c r="T1423" i="1"/>
  <c r="Q918" i="4" s="1"/>
  <c r="T1424" i="1"/>
  <c r="Q917" i="4" s="1"/>
  <c r="T1425" i="1"/>
  <c r="Q916" i="4" s="1"/>
  <c r="T1426" i="1"/>
  <c r="Q915" i="4" s="1"/>
  <c r="T1427" i="1"/>
  <c r="Q914" i="4" s="1"/>
  <c r="T1428" i="1"/>
  <c r="Q913" i="4" s="1"/>
  <c r="T1429" i="1"/>
  <c r="Q912" i="4" s="1"/>
  <c r="T1430" i="1"/>
  <c r="Q911" i="4" s="1"/>
  <c r="T1431" i="1"/>
  <c r="Q910" i="4" s="1"/>
  <c r="T1432" i="1"/>
  <c r="Q909" i="4" s="1"/>
  <c r="T1433" i="1"/>
  <c r="Q908" i="4" s="1"/>
  <c r="T1434" i="1"/>
  <c r="Q907" i="4" s="1"/>
  <c r="T1435" i="1"/>
  <c r="Q906" i="4" s="1"/>
  <c r="T1436" i="1"/>
  <c r="Q905" i="4" s="1"/>
  <c r="T1437" i="1"/>
  <c r="Q904" i="4" s="1"/>
  <c r="T1438" i="1"/>
  <c r="Q903" i="4" s="1"/>
  <c r="T1439" i="1"/>
  <c r="Q902" i="4" s="1"/>
  <c r="T1440" i="1"/>
  <c r="Q901" i="4" s="1"/>
  <c r="T1441" i="1"/>
  <c r="Q900" i="4" s="1"/>
  <c r="T1442" i="1"/>
  <c r="Q899" i="4" s="1"/>
  <c r="T1443" i="1"/>
  <c r="Q898" i="4" s="1"/>
  <c r="T1444" i="1"/>
  <c r="Q897" i="4" s="1"/>
  <c r="T1445" i="1"/>
  <c r="Q896" i="4" s="1"/>
  <c r="T1446" i="1"/>
  <c r="Q895" i="4" s="1"/>
  <c r="T1447" i="1"/>
  <c r="Q894" i="4" s="1"/>
  <c r="T1448" i="1"/>
  <c r="Q893" i="4" s="1"/>
  <c r="T1449" i="1"/>
  <c r="Q892" i="4" s="1"/>
  <c r="T1450" i="1"/>
  <c r="Q891" i="4" s="1"/>
  <c r="T1451" i="1"/>
  <c r="Q890" i="4" s="1"/>
  <c r="T1452" i="1"/>
  <c r="Q889" i="4" s="1"/>
  <c r="T1453" i="1"/>
  <c r="Q888" i="4" s="1"/>
  <c r="T1454" i="1"/>
  <c r="Q887" i="4" s="1"/>
  <c r="T1455" i="1"/>
  <c r="Q886" i="4" s="1"/>
  <c r="T1456" i="1"/>
  <c r="Q885" i="4" s="1"/>
  <c r="T1457" i="1"/>
  <c r="Q884" i="4" s="1"/>
  <c r="T1458" i="1"/>
  <c r="Q883" i="4" s="1"/>
  <c r="T1459" i="1"/>
  <c r="Q882" i="4" s="1"/>
  <c r="T1460" i="1"/>
  <c r="Q881" i="4" s="1"/>
  <c r="T1461" i="1"/>
  <c r="Q880" i="4" s="1"/>
  <c r="T1462" i="1"/>
  <c r="Q879" i="4" s="1"/>
  <c r="T1463" i="1"/>
  <c r="Q878" i="4" s="1"/>
  <c r="T1464" i="1"/>
  <c r="Q877" i="4" s="1"/>
  <c r="T1465" i="1"/>
  <c r="Q876" i="4" s="1"/>
  <c r="T1466" i="1"/>
  <c r="Q875" i="4" s="1"/>
  <c r="T1467" i="1"/>
  <c r="Q874" i="4" s="1"/>
  <c r="T1468" i="1"/>
  <c r="Q873" i="4" s="1"/>
  <c r="T1469" i="1"/>
  <c r="Q872" i="4" s="1"/>
  <c r="T1470" i="1"/>
  <c r="Q871" i="4" s="1"/>
  <c r="T1471" i="1"/>
  <c r="Q870" i="4" s="1"/>
  <c r="T1472" i="1"/>
  <c r="Q869" i="4" s="1"/>
  <c r="T1473" i="1"/>
  <c r="Q868" i="4" s="1"/>
  <c r="T1474" i="1"/>
  <c r="Q867" i="4" s="1"/>
  <c r="T1475" i="1"/>
  <c r="Q866" i="4" s="1"/>
  <c r="T1476" i="1"/>
  <c r="Q865" i="4" s="1"/>
  <c r="T1477" i="1"/>
  <c r="Q864" i="4" s="1"/>
  <c r="T1478" i="1"/>
  <c r="Q863" i="4" s="1"/>
  <c r="T1479" i="1"/>
  <c r="Q862" i="4" s="1"/>
  <c r="T1480" i="1"/>
  <c r="Q861" i="4" s="1"/>
  <c r="T1481" i="1"/>
  <c r="Q860" i="4" s="1"/>
  <c r="T1482" i="1"/>
  <c r="Q859" i="4" s="1"/>
  <c r="T1483" i="1"/>
  <c r="Q858" i="4" s="1"/>
  <c r="T1484" i="1"/>
  <c r="Q857" i="4" s="1"/>
  <c r="T1485" i="1"/>
  <c r="Q856" i="4" s="1"/>
  <c r="T1486" i="1"/>
  <c r="Q855" i="4" s="1"/>
  <c r="T1487" i="1"/>
  <c r="Q854" i="4" s="1"/>
  <c r="T1488" i="1"/>
  <c r="Q853" i="4" s="1"/>
  <c r="T1489" i="1"/>
  <c r="Q852" i="4" s="1"/>
  <c r="T1490" i="1"/>
  <c r="Q851" i="4" s="1"/>
  <c r="T1491" i="1"/>
  <c r="Q850" i="4" s="1"/>
  <c r="T1492" i="1"/>
  <c r="Q849" i="4" s="1"/>
  <c r="T1493" i="1"/>
  <c r="Q848" i="4" s="1"/>
  <c r="T1494" i="1"/>
  <c r="Q847" i="4" s="1"/>
  <c r="T1495" i="1"/>
  <c r="Q846" i="4" s="1"/>
  <c r="T1496" i="1"/>
  <c r="Q845" i="4" s="1"/>
  <c r="T1497" i="1"/>
  <c r="Q844" i="4" s="1"/>
  <c r="T1498" i="1"/>
  <c r="Q843" i="4" s="1"/>
  <c r="T1499" i="1"/>
  <c r="Q842" i="4" s="1"/>
  <c r="T1500" i="1"/>
  <c r="Q841" i="4" s="1"/>
  <c r="T1501" i="1"/>
  <c r="Q840" i="4" s="1"/>
  <c r="T1502" i="1"/>
  <c r="Q839" i="4" s="1"/>
  <c r="T1503" i="1"/>
  <c r="Q838" i="4" s="1"/>
  <c r="T1504" i="1"/>
  <c r="Q837" i="4" s="1"/>
  <c r="T1505" i="1"/>
  <c r="Q836" i="4" s="1"/>
  <c r="T1506" i="1"/>
  <c r="Q835" i="4" s="1"/>
  <c r="T1507" i="1"/>
  <c r="Q834" i="4" s="1"/>
  <c r="T1508" i="1"/>
  <c r="Q833" i="4" s="1"/>
  <c r="T1509" i="1"/>
  <c r="Q832" i="4" s="1"/>
  <c r="T1510" i="1"/>
  <c r="Q831" i="4" s="1"/>
  <c r="T1511" i="1"/>
  <c r="Q830" i="4" s="1"/>
  <c r="T1512" i="1"/>
  <c r="Q829" i="4" s="1"/>
  <c r="T1513" i="1"/>
  <c r="Q828" i="4" s="1"/>
  <c r="T1514" i="1"/>
  <c r="Q827" i="4" s="1"/>
  <c r="T1515" i="1"/>
  <c r="Q826" i="4" s="1"/>
  <c r="T1516" i="1"/>
  <c r="Q825" i="4" s="1"/>
  <c r="T1517" i="1"/>
  <c r="Q824" i="4" s="1"/>
  <c r="T1518" i="1"/>
  <c r="Q823" i="4" s="1"/>
  <c r="T1519" i="1"/>
  <c r="Q822" i="4" s="1"/>
  <c r="T1520" i="1"/>
  <c r="Q821" i="4" s="1"/>
  <c r="T1521" i="1"/>
  <c r="Q820" i="4" s="1"/>
  <c r="T1522" i="1"/>
  <c r="Q819" i="4" s="1"/>
  <c r="T1523" i="1"/>
  <c r="Q818" i="4" s="1"/>
  <c r="T1524" i="1"/>
  <c r="Q817" i="4" s="1"/>
  <c r="T1525" i="1"/>
  <c r="Q816" i="4" s="1"/>
  <c r="T1526" i="1"/>
  <c r="Q815" i="4" s="1"/>
  <c r="T1527" i="1"/>
  <c r="Q814" i="4" s="1"/>
  <c r="T1528" i="1"/>
  <c r="Q813" i="4" s="1"/>
  <c r="T1529" i="1"/>
  <c r="Q812" i="4" s="1"/>
  <c r="T1530" i="1"/>
  <c r="Q811" i="4" s="1"/>
  <c r="T1531" i="1"/>
  <c r="Q810" i="4" s="1"/>
  <c r="T1532" i="1"/>
  <c r="Q809" i="4" s="1"/>
  <c r="T1533" i="1"/>
  <c r="Q808" i="4" s="1"/>
  <c r="T1534" i="1"/>
  <c r="Q807" i="4" s="1"/>
  <c r="T1535" i="1"/>
  <c r="Q806" i="4" s="1"/>
  <c r="T1536" i="1"/>
  <c r="Q805" i="4" s="1"/>
  <c r="T1537" i="1"/>
  <c r="Q804" i="4" s="1"/>
  <c r="T1538" i="1"/>
  <c r="Q803" i="4" s="1"/>
  <c r="T1539" i="1"/>
  <c r="Q802" i="4" s="1"/>
  <c r="T1540" i="1"/>
  <c r="Q801" i="4" s="1"/>
  <c r="T1541" i="1"/>
  <c r="Q800" i="4" s="1"/>
  <c r="T1542" i="1"/>
  <c r="Q799" i="4" s="1"/>
  <c r="T1543" i="1"/>
  <c r="Q798" i="4" s="1"/>
  <c r="T1544" i="1"/>
  <c r="Q797" i="4" s="1"/>
  <c r="T1545" i="1"/>
  <c r="Q796" i="4" s="1"/>
  <c r="T1546" i="1"/>
  <c r="Q795" i="4" s="1"/>
  <c r="T1547" i="1"/>
  <c r="Q794" i="4" s="1"/>
  <c r="T1548" i="1"/>
  <c r="Q793" i="4" s="1"/>
  <c r="T1549" i="1"/>
  <c r="Q792" i="4" s="1"/>
  <c r="T1550" i="1"/>
  <c r="Q791" i="4" s="1"/>
  <c r="T1551" i="1"/>
  <c r="Q790" i="4" s="1"/>
  <c r="T1552" i="1"/>
  <c r="Q789" i="4" s="1"/>
  <c r="T1553" i="1"/>
  <c r="Q788" i="4" s="1"/>
  <c r="T1554" i="1"/>
  <c r="Q787" i="4" s="1"/>
  <c r="T1555" i="1"/>
  <c r="Q786" i="4" s="1"/>
  <c r="T1556" i="1"/>
  <c r="Q785" i="4" s="1"/>
  <c r="T1557" i="1"/>
  <c r="Q784" i="4" s="1"/>
  <c r="T1558" i="1"/>
  <c r="Q783" i="4" s="1"/>
  <c r="T1559" i="1"/>
  <c r="Q782" i="4" s="1"/>
  <c r="T1560" i="1"/>
  <c r="Q781" i="4" s="1"/>
  <c r="T1561" i="1"/>
  <c r="Q780" i="4" s="1"/>
  <c r="T1562" i="1"/>
  <c r="Q779" i="4" s="1"/>
  <c r="T1563" i="1"/>
  <c r="Q778" i="4" s="1"/>
  <c r="T1564" i="1"/>
  <c r="Q777" i="4" s="1"/>
  <c r="T1565" i="1"/>
  <c r="Q776" i="4" s="1"/>
  <c r="T1566" i="1"/>
  <c r="Q775" i="4" s="1"/>
  <c r="T1567" i="1"/>
  <c r="Q774" i="4" s="1"/>
  <c r="T1568" i="1"/>
  <c r="Q773" i="4" s="1"/>
  <c r="T1569" i="1"/>
  <c r="Q772" i="4" s="1"/>
  <c r="T1570" i="1"/>
  <c r="Q771" i="4" s="1"/>
  <c r="T1571" i="1"/>
  <c r="Q770" i="4" s="1"/>
  <c r="T1572" i="1"/>
  <c r="Q769" i="4" s="1"/>
  <c r="T1573" i="1"/>
  <c r="Q768" i="4" s="1"/>
  <c r="T1574" i="1"/>
  <c r="Q767" i="4" s="1"/>
  <c r="T1575" i="1"/>
  <c r="Q766" i="4" s="1"/>
  <c r="T1576" i="1"/>
  <c r="Q765" i="4" s="1"/>
  <c r="T1577" i="1"/>
  <c r="Q764" i="4" s="1"/>
  <c r="T1578" i="1"/>
  <c r="Q763" i="4" s="1"/>
  <c r="T1579" i="1"/>
  <c r="Q762" i="4" s="1"/>
  <c r="T1580" i="1"/>
  <c r="Q761" i="4" s="1"/>
  <c r="T1581" i="1"/>
  <c r="Q760" i="4" s="1"/>
  <c r="T1582" i="1"/>
  <c r="Q759" i="4" s="1"/>
  <c r="T1583" i="1"/>
  <c r="Q758" i="4" s="1"/>
  <c r="T1584" i="1"/>
  <c r="Q757" i="4" s="1"/>
  <c r="T1585" i="1"/>
  <c r="Q756" i="4" s="1"/>
  <c r="T1586" i="1"/>
  <c r="Q755" i="4" s="1"/>
  <c r="T1587" i="1"/>
  <c r="Q754" i="4" s="1"/>
  <c r="T1588" i="1"/>
  <c r="Q753" i="4" s="1"/>
  <c r="T1589" i="1"/>
  <c r="Q752" i="4" s="1"/>
  <c r="T1590" i="1"/>
  <c r="Q751" i="4" s="1"/>
  <c r="T1591" i="1"/>
  <c r="Q750" i="4" s="1"/>
  <c r="T1592" i="1"/>
  <c r="Q749" i="4" s="1"/>
  <c r="T1593" i="1"/>
  <c r="Q748" i="4" s="1"/>
  <c r="T1594" i="1"/>
  <c r="Q747" i="4" s="1"/>
  <c r="T1595" i="1"/>
  <c r="Q746" i="4" s="1"/>
  <c r="T1596" i="1"/>
  <c r="Q745" i="4" s="1"/>
  <c r="T1597" i="1"/>
  <c r="Q744" i="4" s="1"/>
  <c r="T1598" i="1"/>
  <c r="Q743" i="4" s="1"/>
  <c r="T1599" i="1"/>
  <c r="Q742" i="4" s="1"/>
  <c r="T1600" i="1"/>
  <c r="Q741" i="4" s="1"/>
  <c r="T1601" i="1"/>
  <c r="Q740" i="4" s="1"/>
  <c r="T1602" i="1"/>
  <c r="Q739" i="4" s="1"/>
  <c r="T1603" i="1"/>
  <c r="Q738" i="4" s="1"/>
  <c r="T1604" i="1"/>
  <c r="Q737" i="4" s="1"/>
  <c r="T1605" i="1"/>
  <c r="Q736" i="4" s="1"/>
  <c r="T1606" i="1"/>
  <c r="Q735" i="4" s="1"/>
  <c r="T1607" i="1"/>
  <c r="Q734" i="4" s="1"/>
  <c r="T1608" i="1"/>
  <c r="Q733" i="4" s="1"/>
  <c r="T1609" i="1"/>
  <c r="Q732" i="4" s="1"/>
  <c r="T1610" i="1"/>
  <c r="Q731" i="4" s="1"/>
  <c r="T1611" i="1"/>
  <c r="Q730" i="4" s="1"/>
  <c r="T1612" i="1"/>
  <c r="Q729" i="4" s="1"/>
  <c r="T1613" i="1"/>
  <c r="Q728" i="4" s="1"/>
  <c r="T1614" i="1"/>
  <c r="Q727" i="4" s="1"/>
  <c r="T1615" i="1"/>
  <c r="Q726" i="4" s="1"/>
  <c r="T1616" i="1"/>
  <c r="Q725" i="4" s="1"/>
  <c r="T1617" i="1"/>
  <c r="Q724" i="4" s="1"/>
  <c r="T1618" i="1"/>
  <c r="Q723" i="4" s="1"/>
  <c r="T1619" i="1"/>
  <c r="Q722" i="4" s="1"/>
  <c r="T1620" i="1"/>
  <c r="Q721" i="4" s="1"/>
  <c r="T1621" i="1"/>
  <c r="Q720" i="4" s="1"/>
  <c r="T1622" i="1"/>
  <c r="Q719" i="4" s="1"/>
  <c r="T1623" i="1"/>
  <c r="Q718" i="4" s="1"/>
  <c r="T1624" i="1"/>
  <c r="Q717" i="4" s="1"/>
  <c r="T1625" i="1"/>
  <c r="Q716" i="4" s="1"/>
  <c r="T1626" i="1"/>
  <c r="Q715" i="4" s="1"/>
  <c r="T1627" i="1"/>
  <c r="Q714" i="4" s="1"/>
  <c r="T1628" i="1"/>
  <c r="Q713" i="4" s="1"/>
  <c r="T1629" i="1"/>
  <c r="Q712" i="4" s="1"/>
  <c r="T1630" i="1"/>
  <c r="Q711" i="4" s="1"/>
  <c r="T1631" i="1"/>
  <c r="Q710" i="4" s="1"/>
  <c r="T1632" i="1"/>
  <c r="Q709" i="4" s="1"/>
  <c r="T1633" i="1"/>
  <c r="Q708" i="4" s="1"/>
  <c r="T1634" i="1"/>
  <c r="Q707" i="4" s="1"/>
  <c r="T1635" i="1"/>
  <c r="Q706" i="4" s="1"/>
  <c r="T1636" i="1"/>
  <c r="Q705" i="4" s="1"/>
  <c r="T1637" i="1"/>
  <c r="Q704" i="4" s="1"/>
  <c r="T1638" i="1"/>
  <c r="Q703" i="4" s="1"/>
  <c r="T1639" i="1"/>
  <c r="Q702" i="4" s="1"/>
  <c r="T1640" i="1"/>
  <c r="Q701" i="4" s="1"/>
  <c r="T1641" i="1"/>
  <c r="Q700" i="4" s="1"/>
  <c r="T1642" i="1"/>
  <c r="Q699" i="4" s="1"/>
  <c r="T1643" i="1"/>
  <c r="Q698" i="4" s="1"/>
  <c r="T1644" i="1"/>
  <c r="Q697" i="4" s="1"/>
  <c r="T1645" i="1"/>
  <c r="Q696" i="4" s="1"/>
  <c r="T1646" i="1"/>
  <c r="Q695" i="4" s="1"/>
  <c r="T1647" i="1"/>
  <c r="Q694" i="4" s="1"/>
  <c r="T1648" i="1"/>
  <c r="Q693" i="4" s="1"/>
  <c r="T1649" i="1"/>
  <c r="Q692" i="4" s="1"/>
  <c r="T1650" i="1"/>
  <c r="Q691" i="4" s="1"/>
  <c r="T1651" i="1"/>
  <c r="Q690" i="4" s="1"/>
  <c r="T1652" i="1"/>
  <c r="Q689" i="4" s="1"/>
  <c r="T1653" i="1"/>
  <c r="Q688" i="4" s="1"/>
  <c r="T1654" i="1"/>
  <c r="Q687" i="4" s="1"/>
  <c r="T1655" i="1"/>
  <c r="Q686" i="4" s="1"/>
  <c r="T1656" i="1"/>
  <c r="Q685" i="4" s="1"/>
  <c r="T1657" i="1"/>
  <c r="Q684" i="4" s="1"/>
  <c r="T1658" i="1"/>
  <c r="Q683" i="4" s="1"/>
  <c r="T1659" i="1"/>
  <c r="Q682" i="4" s="1"/>
  <c r="T1660" i="1"/>
  <c r="Q681" i="4" s="1"/>
  <c r="T1661" i="1"/>
  <c r="Q680" i="4" s="1"/>
  <c r="T1662" i="1"/>
  <c r="Q679" i="4" s="1"/>
  <c r="T1663" i="1"/>
  <c r="Q678" i="4" s="1"/>
  <c r="T1664" i="1"/>
  <c r="Q677" i="4" s="1"/>
  <c r="T1665" i="1"/>
  <c r="Q676" i="4" s="1"/>
  <c r="T1666" i="1"/>
  <c r="Q675" i="4" s="1"/>
  <c r="T1667" i="1"/>
  <c r="Q674" i="4" s="1"/>
  <c r="T1668" i="1"/>
  <c r="Q673" i="4" s="1"/>
  <c r="T1669" i="1"/>
  <c r="Q672" i="4" s="1"/>
  <c r="T1670" i="1"/>
  <c r="Q671" i="4" s="1"/>
  <c r="T1671" i="1"/>
  <c r="Q670" i="4" s="1"/>
  <c r="T1672" i="1"/>
  <c r="Q669" i="4" s="1"/>
  <c r="T1673" i="1"/>
  <c r="Q668" i="4" s="1"/>
  <c r="T1674" i="1"/>
  <c r="Q667" i="4" s="1"/>
  <c r="T1675" i="1"/>
  <c r="Q666" i="4" s="1"/>
  <c r="T1676" i="1"/>
  <c r="Q665" i="4" s="1"/>
  <c r="T1677" i="1"/>
  <c r="Q664" i="4" s="1"/>
  <c r="T1678" i="1"/>
  <c r="Q663" i="4" s="1"/>
  <c r="T1679" i="1"/>
  <c r="Q662" i="4" s="1"/>
  <c r="T1680" i="1"/>
  <c r="Q661" i="4" s="1"/>
  <c r="T1681" i="1"/>
  <c r="Q660" i="4" s="1"/>
  <c r="T1682" i="1"/>
  <c r="Q659" i="4" s="1"/>
  <c r="T1683" i="1"/>
  <c r="Q658" i="4" s="1"/>
  <c r="T1684" i="1"/>
  <c r="Q657" i="4" s="1"/>
  <c r="T1685" i="1"/>
  <c r="Q656" i="4" s="1"/>
  <c r="T1686" i="1"/>
  <c r="Q655" i="4" s="1"/>
  <c r="T1687" i="1"/>
  <c r="Q654" i="4" s="1"/>
  <c r="T1688" i="1"/>
  <c r="Q653" i="4" s="1"/>
  <c r="T1689" i="1"/>
  <c r="Q652" i="4" s="1"/>
  <c r="T1690" i="1"/>
  <c r="Q651" i="4" s="1"/>
  <c r="T1691" i="1"/>
  <c r="Q650" i="4" s="1"/>
  <c r="T1692" i="1"/>
  <c r="Q649" i="4" s="1"/>
  <c r="T1693" i="1"/>
  <c r="Q648" i="4" s="1"/>
  <c r="T1694" i="1"/>
  <c r="Q647" i="4" s="1"/>
  <c r="T1695" i="1"/>
  <c r="Q646" i="4" s="1"/>
  <c r="T1696" i="1"/>
  <c r="Q645" i="4" s="1"/>
  <c r="T1697" i="1"/>
  <c r="Q644" i="4" s="1"/>
  <c r="T1698" i="1"/>
  <c r="Q643" i="4" s="1"/>
  <c r="T1699" i="1"/>
  <c r="Q642" i="4" s="1"/>
  <c r="T1700" i="1"/>
  <c r="Q641" i="4" s="1"/>
  <c r="T1701" i="1"/>
  <c r="Q640" i="4" s="1"/>
  <c r="T1702" i="1"/>
  <c r="Q639" i="4" s="1"/>
  <c r="T1703" i="1"/>
  <c r="Q638" i="4" s="1"/>
  <c r="T1704" i="1"/>
  <c r="Q637" i="4" s="1"/>
  <c r="T1705" i="1"/>
  <c r="Q636" i="4" s="1"/>
  <c r="T1706" i="1"/>
  <c r="Q635" i="4" s="1"/>
  <c r="T1707" i="1"/>
  <c r="Q634" i="4" s="1"/>
  <c r="T1708" i="1"/>
  <c r="Q633" i="4" s="1"/>
  <c r="T1709" i="1"/>
  <c r="Q632" i="4" s="1"/>
  <c r="T1710" i="1"/>
  <c r="Q631" i="4" s="1"/>
  <c r="T1711" i="1"/>
  <c r="Q630" i="4" s="1"/>
  <c r="T1712" i="1"/>
  <c r="Q629" i="4" s="1"/>
  <c r="T1713" i="1"/>
  <c r="Q628" i="4" s="1"/>
  <c r="T1714" i="1"/>
  <c r="Q627" i="4" s="1"/>
  <c r="T1715" i="1"/>
  <c r="Q626" i="4" s="1"/>
  <c r="T1716" i="1"/>
  <c r="Q625" i="4" s="1"/>
  <c r="T1717" i="1"/>
  <c r="Q624" i="4" s="1"/>
  <c r="T1718" i="1"/>
  <c r="Q623" i="4" s="1"/>
  <c r="T1719" i="1"/>
  <c r="Q622" i="4" s="1"/>
  <c r="T1720" i="1"/>
  <c r="Q621" i="4" s="1"/>
  <c r="T1721" i="1"/>
  <c r="Q620" i="4" s="1"/>
  <c r="T1722" i="1"/>
  <c r="Q619" i="4" s="1"/>
  <c r="T1723" i="1"/>
  <c r="Q618" i="4" s="1"/>
  <c r="T1724" i="1"/>
  <c r="Q617" i="4" s="1"/>
  <c r="T1725" i="1"/>
  <c r="Q616" i="4" s="1"/>
  <c r="T1726" i="1"/>
  <c r="Q615" i="4" s="1"/>
  <c r="T1727" i="1"/>
  <c r="Q614" i="4" s="1"/>
  <c r="T1728" i="1"/>
  <c r="Q613" i="4" s="1"/>
  <c r="T1729" i="1"/>
  <c r="Q612" i="4" s="1"/>
  <c r="T1730" i="1"/>
  <c r="Q611" i="4" s="1"/>
  <c r="T1731" i="1"/>
  <c r="Q610" i="4" s="1"/>
  <c r="T1732" i="1"/>
  <c r="Q609" i="4" s="1"/>
  <c r="T1733" i="1"/>
  <c r="Q608" i="4" s="1"/>
  <c r="T1734" i="1"/>
  <c r="Q607" i="4" s="1"/>
  <c r="T1735" i="1"/>
  <c r="Q606" i="4" s="1"/>
  <c r="T1736" i="1"/>
  <c r="Q605" i="4" s="1"/>
  <c r="T1737" i="1"/>
  <c r="Q604" i="4" s="1"/>
  <c r="T1738" i="1"/>
  <c r="Q603" i="4" s="1"/>
  <c r="T1739" i="1"/>
  <c r="Q602" i="4" s="1"/>
  <c r="T1740" i="1"/>
  <c r="Q601" i="4" s="1"/>
  <c r="T1741" i="1"/>
  <c r="Q600" i="4" s="1"/>
  <c r="T1742" i="1"/>
  <c r="Q599" i="4" s="1"/>
  <c r="T1743" i="1"/>
  <c r="Q598" i="4" s="1"/>
  <c r="T1744" i="1"/>
  <c r="Q597" i="4" s="1"/>
  <c r="T1745" i="1"/>
  <c r="Q596" i="4" s="1"/>
  <c r="T1746" i="1"/>
  <c r="Q595" i="4" s="1"/>
  <c r="T1747" i="1"/>
  <c r="Q594" i="4" s="1"/>
  <c r="T1748" i="1"/>
  <c r="Q593" i="4" s="1"/>
  <c r="T1749" i="1"/>
  <c r="Q592" i="4" s="1"/>
  <c r="T1750" i="1"/>
  <c r="Q591" i="4" s="1"/>
  <c r="T1751" i="1"/>
  <c r="Q590" i="4" s="1"/>
  <c r="T1752" i="1"/>
  <c r="Q589" i="4" s="1"/>
  <c r="T1753" i="1"/>
  <c r="Q588" i="4" s="1"/>
  <c r="T1754" i="1"/>
  <c r="Q587" i="4" s="1"/>
  <c r="T1755" i="1"/>
  <c r="Q586" i="4" s="1"/>
  <c r="T1756" i="1"/>
  <c r="Q585" i="4" s="1"/>
  <c r="T1757" i="1"/>
  <c r="Q584" i="4" s="1"/>
  <c r="T1758" i="1"/>
  <c r="Q583" i="4" s="1"/>
  <c r="T1759" i="1"/>
  <c r="Q582" i="4" s="1"/>
  <c r="T1760" i="1"/>
  <c r="Q581" i="4" s="1"/>
  <c r="T1761" i="1"/>
  <c r="Q580" i="4" s="1"/>
  <c r="T1762" i="1"/>
  <c r="Q579" i="4" s="1"/>
  <c r="T1763" i="1"/>
  <c r="Q578" i="4" s="1"/>
  <c r="T1764" i="1"/>
  <c r="Q577" i="4" s="1"/>
  <c r="T1765" i="1"/>
  <c r="Q576" i="4" s="1"/>
  <c r="T1766" i="1"/>
  <c r="Q575" i="4" s="1"/>
  <c r="T1767" i="1"/>
  <c r="Q574" i="4" s="1"/>
  <c r="T1768" i="1"/>
  <c r="Q573" i="4" s="1"/>
  <c r="T1769" i="1"/>
  <c r="Q572" i="4" s="1"/>
  <c r="T1770" i="1"/>
  <c r="Q571" i="4" s="1"/>
  <c r="T1771" i="1"/>
  <c r="Q570" i="4" s="1"/>
  <c r="T1772" i="1"/>
  <c r="Q569" i="4" s="1"/>
  <c r="T1773" i="1"/>
  <c r="Q568" i="4" s="1"/>
  <c r="T1774" i="1"/>
  <c r="Q567" i="4" s="1"/>
  <c r="T1775" i="1"/>
  <c r="Q566" i="4" s="1"/>
  <c r="T1776" i="1"/>
  <c r="Q565" i="4" s="1"/>
  <c r="T1777" i="1"/>
  <c r="Q564" i="4" s="1"/>
  <c r="T1778" i="1"/>
  <c r="Q563" i="4" s="1"/>
  <c r="T1779" i="1"/>
  <c r="Q562" i="4" s="1"/>
  <c r="T1780" i="1"/>
  <c r="Q561" i="4" s="1"/>
  <c r="T1781" i="1"/>
  <c r="Q560" i="4" s="1"/>
  <c r="T1782" i="1"/>
  <c r="Q559" i="4" s="1"/>
  <c r="T1783" i="1"/>
  <c r="Q558" i="4" s="1"/>
  <c r="T1784" i="1"/>
  <c r="Q557" i="4" s="1"/>
  <c r="T1785" i="1"/>
  <c r="Q556" i="4" s="1"/>
  <c r="T1786" i="1"/>
  <c r="Q555" i="4" s="1"/>
  <c r="T1787" i="1"/>
  <c r="Q554" i="4" s="1"/>
  <c r="T1788" i="1"/>
  <c r="Q553" i="4" s="1"/>
  <c r="T1789" i="1"/>
  <c r="Q552" i="4" s="1"/>
  <c r="T1790" i="1"/>
  <c r="Q551" i="4" s="1"/>
  <c r="T1791" i="1"/>
  <c r="Q550" i="4" s="1"/>
  <c r="T1792" i="1"/>
  <c r="Q549" i="4" s="1"/>
  <c r="T1793" i="1"/>
  <c r="Q548" i="4" s="1"/>
  <c r="T1794" i="1"/>
  <c r="Q547" i="4" s="1"/>
  <c r="T1795" i="1"/>
  <c r="Q546" i="4" s="1"/>
  <c r="T1796" i="1"/>
  <c r="Q545" i="4" s="1"/>
  <c r="T1797" i="1"/>
  <c r="Q544" i="4" s="1"/>
  <c r="T1798" i="1"/>
  <c r="Q543" i="4" s="1"/>
  <c r="T1799" i="1"/>
  <c r="Q542" i="4" s="1"/>
  <c r="T1800" i="1"/>
  <c r="Q541" i="4" s="1"/>
  <c r="T1801" i="1"/>
  <c r="Q540" i="4" s="1"/>
  <c r="T1802" i="1"/>
  <c r="Q539" i="4" s="1"/>
  <c r="T1803" i="1"/>
  <c r="Q538" i="4" s="1"/>
  <c r="T1804" i="1"/>
  <c r="Q537" i="4" s="1"/>
  <c r="T1805" i="1"/>
  <c r="Q536" i="4" s="1"/>
  <c r="T1806" i="1"/>
  <c r="Q535" i="4" s="1"/>
  <c r="T1807" i="1"/>
  <c r="Q534" i="4" s="1"/>
  <c r="T1808" i="1"/>
  <c r="Q533" i="4" s="1"/>
  <c r="T1809" i="1"/>
  <c r="Q532" i="4" s="1"/>
  <c r="T1810" i="1"/>
  <c r="Q531" i="4" s="1"/>
  <c r="T1811" i="1"/>
  <c r="Q530" i="4" s="1"/>
  <c r="T1812" i="1"/>
  <c r="Q529" i="4" s="1"/>
  <c r="T1813" i="1"/>
  <c r="Q528" i="4" s="1"/>
  <c r="T1814" i="1"/>
  <c r="Q527" i="4" s="1"/>
  <c r="T1815" i="1"/>
  <c r="Q526" i="4" s="1"/>
  <c r="T1816" i="1"/>
  <c r="Q525" i="4" s="1"/>
  <c r="T1817" i="1"/>
  <c r="Q524" i="4" s="1"/>
  <c r="T1818" i="1"/>
  <c r="Q523" i="4" s="1"/>
  <c r="T1819" i="1"/>
  <c r="Q522" i="4" s="1"/>
  <c r="T1820" i="1"/>
  <c r="Q521" i="4" s="1"/>
  <c r="T1821" i="1"/>
  <c r="Q520" i="4" s="1"/>
  <c r="T1822" i="1"/>
  <c r="Q519" i="4" s="1"/>
  <c r="T1823" i="1"/>
  <c r="Q518" i="4" s="1"/>
  <c r="T1824" i="1"/>
  <c r="Q517" i="4" s="1"/>
  <c r="T1825" i="1"/>
  <c r="Q516" i="4" s="1"/>
  <c r="T1826" i="1"/>
  <c r="Q515" i="4" s="1"/>
  <c r="T1827" i="1"/>
  <c r="Q514" i="4" s="1"/>
  <c r="T1828" i="1"/>
  <c r="Q513" i="4" s="1"/>
  <c r="T1829" i="1"/>
  <c r="Q512" i="4" s="1"/>
  <c r="T1830" i="1"/>
  <c r="Q511" i="4" s="1"/>
  <c r="T1831" i="1"/>
  <c r="Q510" i="4" s="1"/>
  <c r="T1832" i="1"/>
  <c r="Q509" i="4" s="1"/>
  <c r="T1833" i="1"/>
  <c r="Q508" i="4" s="1"/>
  <c r="T1834" i="1"/>
  <c r="Q507" i="4" s="1"/>
  <c r="T1835" i="1"/>
  <c r="Q506" i="4" s="1"/>
  <c r="T1836" i="1"/>
  <c r="Q505" i="4" s="1"/>
  <c r="T1837" i="1"/>
  <c r="Q504" i="4" s="1"/>
  <c r="T1838" i="1"/>
  <c r="Q503" i="4" s="1"/>
  <c r="T1839" i="1"/>
  <c r="Q502" i="4" s="1"/>
  <c r="T1840" i="1"/>
  <c r="Q501" i="4" s="1"/>
  <c r="T1841" i="1"/>
  <c r="Q500" i="4" s="1"/>
  <c r="T1842" i="1"/>
  <c r="Q499" i="4" s="1"/>
  <c r="T1843" i="1"/>
  <c r="Q498" i="4" s="1"/>
  <c r="T1844" i="1"/>
  <c r="Q497" i="4" s="1"/>
  <c r="T1845" i="1"/>
  <c r="Q496" i="4" s="1"/>
  <c r="T1846" i="1"/>
  <c r="Q495" i="4" s="1"/>
  <c r="T1847" i="1"/>
  <c r="Q494" i="4" s="1"/>
  <c r="T1848" i="1"/>
  <c r="Q493" i="4" s="1"/>
  <c r="T1849" i="1"/>
  <c r="Q492" i="4" s="1"/>
  <c r="T1850" i="1"/>
  <c r="Q491" i="4" s="1"/>
  <c r="T1851" i="1"/>
  <c r="Q490" i="4" s="1"/>
  <c r="T1852" i="1"/>
  <c r="Q489" i="4" s="1"/>
  <c r="T1853" i="1"/>
  <c r="Q488" i="4" s="1"/>
  <c r="T1854" i="1"/>
  <c r="Q487" i="4" s="1"/>
  <c r="T1855" i="1"/>
  <c r="Q486" i="4" s="1"/>
  <c r="T1856" i="1"/>
  <c r="Q485" i="4" s="1"/>
  <c r="T1857" i="1"/>
  <c r="Q484" i="4" s="1"/>
  <c r="T1858" i="1"/>
  <c r="Q483" i="4" s="1"/>
  <c r="T1859" i="1"/>
  <c r="Q482" i="4" s="1"/>
  <c r="T1860" i="1"/>
  <c r="Q481" i="4" s="1"/>
  <c r="T1861" i="1"/>
  <c r="Q480" i="4" s="1"/>
  <c r="T1862" i="1"/>
  <c r="Q479" i="4" s="1"/>
  <c r="T1863" i="1"/>
  <c r="Q478" i="4" s="1"/>
  <c r="T1864" i="1"/>
  <c r="Q477" i="4" s="1"/>
  <c r="T1865" i="1"/>
  <c r="T1866" i="1"/>
  <c r="Q476" i="4" s="1"/>
  <c r="T1867" i="1"/>
  <c r="Q475" i="4" s="1"/>
  <c r="T1868" i="1"/>
  <c r="Q474" i="4" s="1"/>
  <c r="T1869" i="1"/>
  <c r="Q473" i="4" s="1"/>
  <c r="T1870" i="1"/>
  <c r="Q472" i="4" s="1"/>
  <c r="T1871" i="1"/>
  <c r="Q471" i="4" s="1"/>
  <c r="T1872" i="1"/>
  <c r="Q470" i="4" s="1"/>
  <c r="T1873" i="1"/>
  <c r="Q469" i="4" s="1"/>
  <c r="T1874" i="1"/>
  <c r="Q468" i="4" s="1"/>
  <c r="T1875" i="1"/>
  <c r="Q467" i="4" s="1"/>
  <c r="T1876" i="1"/>
  <c r="Q466" i="4" s="1"/>
  <c r="T1877" i="1"/>
  <c r="Q465" i="4" s="1"/>
  <c r="T1878" i="1"/>
  <c r="Q464" i="4" s="1"/>
  <c r="T1879" i="1"/>
  <c r="Q463" i="4" s="1"/>
  <c r="T1880" i="1"/>
  <c r="Q462" i="4" s="1"/>
  <c r="T1881" i="1"/>
  <c r="Q461" i="4" s="1"/>
  <c r="T1882" i="1"/>
  <c r="Q460" i="4" s="1"/>
  <c r="T1883" i="1"/>
  <c r="Q459" i="4" s="1"/>
  <c r="T1884" i="1"/>
  <c r="Q458" i="4" s="1"/>
  <c r="T1885" i="1"/>
  <c r="Q457" i="4" s="1"/>
  <c r="T1886" i="1"/>
  <c r="Q456" i="4" s="1"/>
  <c r="T1887" i="1"/>
  <c r="Q455" i="4" s="1"/>
  <c r="T1888" i="1"/>
  <c r="Q454" i="4" s="1"/>
  <c r="T1889" i="1"/>
  <c r="Q453" i="4" s="1"/>
  <c r="T1890" i="1"/>
  <c r="Q452" i="4" s="1"/>
  <c r="T1891" i="1"/>
  <c r="Q451" i="4" s="1"/>
  <c r="T1892" i="1"/>
  <c r="Q450" i="4" s="1"/>
  <c r="T1893" i="1"/>
  <c r="Q449" i="4" s="1"/>
  <c r="T1894" i="1"/>
  <c r="Q448" i="4" s="1"/>
  <c r="T1895" i="1"/>
  <c r="Q447" i="4" s="1"/>
  <c r="T1896" i="1"/>
  <c r="Q446" i="4" s="1"/>
  <c r="T1897" i="1"/>
  <c r="Q445" i="4" s="1"/>
  <c r="T1898" i="1"/>
  <c r="Q444" i="4" s="1"/>
  <c r="T1899" i="1"/>
  <c r="Q443" i="4" s="1"/>
  <c r="T1900" i="1"/>
  <c r="Q442" i="4" s="1"/>
  <c r="T1901" i="1"/>
  <c r="Q441" i="4" s="1"/>
  <c r="T1902" i="1"/>
  <c r="Q440" i="4" s="1"/>
  <c r="T1903" i="1"/>
  <c r="Q439" i="4" s="1"/>
  <c r="T1904" i="1"/>
  <c r="Q438" i="4" s="1"/>
  <c r="T1905" i="1"/>
  <c r="Q437" i="4" s="1"/>
  <c r="T1906" i="1"/>
  <c r="Q436" i="4" s="1"/>
  <c r="T1907" i="1"/>
  <c r="Q435" i="4" s="1"/>
  <c r="T1908" i="1"/>
  <c r="Q434" i="4" s="1"/>
  <c r="T1909" i="1"/>
  <c r="Q433" i="4" s="1"/>
  <c r="T1910" i="1"/>
  <c r="Q432" i="4" s="1"/>
  <c r="T1911" i="1"/>
  <c r="Q431" i="4" s="1"/>
  <c r="T1912" i="1"/>
  <c r="Q430" i="4" s="1"/>
  <c r="T1913" i="1"/>
  <c r="Q429" i="4" s="1"/>
  <c r="T1914" i="1"/>
  <c r="Q428" i="4" s="1"/>
  <c r="T1915" i="1"/>
  <c r="Q427" i="4" s="1"/>
  <c r="T1916" i="1"/>
  <c r="Q426" i="4" s="1"/>
  <c r="T1917" i="1"/>
  <c r="Q425" i="4" s="1"/>
  <c r="T1918" i="1"/>
  <c r="Q424" i="4" s="1"/>
  <c r="T1919" i="1"/>
  <c r="Q423" i="4" s="1"/>
  <c r="T1920" i="1"/>
  <c r="Q422" i="4" s="1"/>
  <c r="T1921" i="1"/>
  <c r="Q421" i="4" s="1"/>
  <c r="T1922" i="1"/>
  <c r="Q420" i="4" s="1"/>
  <c r="T1923" i="1"/>
  <c r="Q419" i="4" s="1"/>
  <c r="T1924" i="1"/>
  <c r="Q418" i="4" s="1"/>
  <c r="T1925" i="1"/>
  <c r="Q417" i="4" s="1"/>
  <c r="T1926" i="1"/>
  <c r="Q416" i="4" s="1"/>
  <c r="T1927" i="1"/>
  <c r="Q415" i="4" s="1"/>
  <c r="T1928" i="1"/>
  <c r="Q414" i="4" s="1"/>
  <c r="T1929" i="1"/>
  <c r="Q413" i="4" s="1"/>
  <c r="T1930" i="1"/>
  <c r="Q412" i="4" s="1"/>
  <c r="T1931" i="1"/>
  <c r="Q411" i="4" s="1"/>
  <c r="T1932" i="1"/>
  <c r="Q410" i="4" s="1"/>
  <c r="T1933" i="1"/>
  <c r="Q409" i="4" s="1"/>
  <c r="T1934" i="1"/>
  <c r="Q408" i="4" s="1"/>
  <c r="T1935" i="1"/>
  <c r="Q407" i="4" s="1"/>
  <c r="T1936" i="1"/>
  <c r="Q406" i="4" s="1"/>
  <c r="T1937" i="1"/>
  <c r="Q405" i="4" s="1"/>
  <c r="T1938" i="1"/>
  <c r="Q404" i="4" s="1"/>
  <c r="T1939" i="1"/>
  <c r="Q403" i="4" s="1"/>
  <c r="T1940" i="1"/>
  <c r="Q402" i="4" s="1"/>
  <c r="T1941" i="1"/>
  <c r="Q401" i="4" s="1"/>
  <c r="T1942" i="1"/>
  <c r="Q400" i="4" s="1"/>
  <c r="T1943" i="1"/>
  <c r="Q399" i="4" s="1"/>
  <c r="T1944" i="1"/>
  <c r="Q398" i="4" s="1"/>
  <c r="T1945" i="1"/>
  <c r="Q397" i="4" s="1"/>
  <c r="T1946" i="1"/>
  <c r="Q396" i="4" s="1"/>
  <c r="T1947" i="1"/>
  <c r="Q395" i="4" s="1"/>
  <c r="T1948" i="1"/>
  <c r="Q394" i="4" s="1"/>
  <c r="T1949" i="1"/>
  <c r="Q393" i="4" s="1"/>
  <c r="T1950" i="1"/>
  <c r="Q392" i="4" s="1"/>
  <c r="T1951" i="1"/>
  <c r="Q391" i="4" s="1"/>
  <c r="T1952" i="1"/>
  <c r="Q390" i="4" s="1"/>
  <c r="T1953" i="1"/>
  <c r="Q389" i="4" s="1"/>
  <c r="T1954" i="1"/>
  <c r="Q388" i="4" s="1"/>
  <c r="T1955" i="1"/>
  <c r="Q387" i="4" s="1"/>
  <c r="T1956" i="1"/>
  <c r="Q386" i="4" s="1"/>
  <c r="T1957" i="1"/>
  <c r="Q385" i="4" s="1"/>
  <c r="T1958" i="1"/>
  <c r="Q384" i="4" s="1"/>
  <c r="T1959" i="1"/>
  <c r="Q383" i="4" s="1"/>
  <c r="T1960" i="1"/>
  <c r="Q382" i="4" s="1"/>
  <c r="T1961" i="1"/>
  <c r="Q381" i="4" s="1"/>
  <c r="T1962" i="1"/>
  <c r="Q380" i="4" s="1"/>
  <c r="T1963" i="1"/>
  <c r="Q379" i="4" s="1"/>
  <c r="T1964" i="1"/>
  <c r="Q378" i="4" s="1"/>
  <c r="T1965" i="1"/>
  <c r="Q377" i="4" s="1"/>
  <c r="T1966" i="1"/>
  <c r="Q376" i="4" s="1"/>
  <c r="T1967" i="1"/>
  <c r="Q375" i="4" s="1"/>
  <c r="T1968" i="1"/>
  <c r="Q374" i="4" s="1"/>
  <c r="T1969" i="1"/>
  <c r="Q373" i="4" s="1"/>
  <c r="T1970" i="1"/>
  <c r="Q372" i="4" s="1"/>
  <c r="T1971" i="1"/>
  <c r="Q371" i="4" s="1"/>
  <c r="T1972" i="1"/>
  <c r="Q370" i="4" s="1"/>
  <c r="T1973" i="1"/>
  <c r="Q369" i="4" s="1"/>
  <c r="T1974" i="1"/>
  <c r="Q368" i="4" s="1"/>
  <c r="T1975" i="1"/>
  <c r="Q367" i="4" s="1"/>
  <c r="T1976" i="1"/>
  <c r="Q366" i="4" s="1"/>
  <c r="T1977" i="1"/>
  <c r="Q365" i="4" s="1"/>
  <c r="T1978" i="1"/>
  <c r="Q364" i="4" s="1"/>
  <c r="T1979" i="1"/>
  <c r="Q363" i="4" s="1"/>
  <c r="T1980" i="1"/>
  <c r="Q362" i="4" s="1"/>
  <c r="T1981" i="1"/>
  <c r="Q361" i="4" s="1"/>
  <c r="T1982" i="1"/>
  <c r="Q360" i="4" s="1"/>
  <c r="T1983" i="1"/>
  <c r="Q359" i="4" s="1"/>
  <c r="T1984" i="1"/>
  <c r="Q358" i="4" s="1"/>
  <c r="T1985" i="1"/>
  <c r="Q357" i="4" s="1"/>
  <c r="T1986" i="1"/>
  <c r="Q356" i="4" s="1"/>
  <c r="T1987" i="1"/>
  <c r="Q355" i="4" s="1"/>
  <c r="T1988" i="1"/>
  <c r="Q354" i="4" s="1"/>
  <c r="T1989" i="1"/>
  <c r="Q353" i="4" s="1"/>
  <c r="T1990" i="1"/>
  <c r="Q352" i="4" s="1"/>
  <c r="T1991" i="1"/>
  <c r="Q351" i="4" s="1"/>
  <c r="T1992" i="1"/>
  <c r="Q350" i="4" s="1"/>
  <c r="T1993" i="1"/>
  <c r="Q349" i="4" s="1"/>
  <c r="T1994" i="1"/>
  <c r="Q348" i="4" s="1"/>
  <c r="T1995" i="1"/>
  <c r="Q347" i="4" s="1"/>
  <c r="T1996" i="1"/>
  <c r="Q346" i="4" s="1"/>
  <c r="T1997" i="1"/>
  <c r="Q345" i="4" s="1"/>
  <c r="T1998" i="1"/>
  <c r="Q344" i="4" s="1"/>
  <c r="T1999" i="1"/>
  <c r="Q343" i="4" s="1"/>
  <c r="T2000" i="1"/>
  <c r="Q342" i="4" s="1"/>
  <c r="T2001" i="1"/>
  <c r="Q341" i="4" s="1"/>
  <c r="T2002" i="1"/>
  <c r="Q340" i="4" s="1"/>
  <c r="T2003" i="1"/>
  <c r="Q339" i="4" s="1"/>
  <c r="T2004" i="1"/>
  <c r="Q338" i="4" s="1"/>
  <c r="T2005" i="1"/>
  <c r="Q337" i="4" s="1"/>
  <c r="T2006" i="1"/>
  <c r="Q336" i="4" s="1"/>
  <c r="T2007" i="1"/>
  <c r="Q335" i="4" s="1"/>
  <c r="T2008" i="1"/>
  <c r="Q334" i="4" s="1"/>
  <c r="T2009" i="1"/>
  <c r="Q333" i="4" s="1"/>
  <c r="T2010" i="1"/>
  <c r="Q332" i="4" s="1"/>
  <c r="T2011" i="1"/>
  <c r="Q331" i="4" s="1"/>
  <c r="T2012" i="1"/>
  <c r="Q330" i="4" s="1"/>
  <c r="T2013" i="1"/>
  <c r="Q329" i="4" s="1"/>
  <c r="T2014" i="1"/>
  <c r="Q328" i="4" s="1"/>
  <c r="T2015" i="1"/>
  <c r="Q327" i="4" s="1"/>
  <c r="T2016" i="1"/>
  <c r="Q326" i="4" s="1"/>
  <c r="T2017" i="1"/>
  <c r="Q325" i="4" s="1"/>
  <c r="T2018" i="1"/>
  <c r="Q324" i="4" s="1"/>
  <c r="T2019" i="1"/>
  <c r="Q323" i="4" s="1"/>
  <c r="T2020" i="1"/>
  <c r="Q322" i="4" s="1"/>
  <c r="T2021" i="1"/>
  <c r="Q321" i="4" s="1"/>
  <c r="T2022" i="1"/>
  <c r="Q320" i="4" s="1"/>
  <c r="T2023" i="1"/>
  <c r="Q319" i="4" s="1"/>
  <c r="T2024" i="1"/>
  <c r="Q318" i="4" s="1"/>
  <c r="T2025" i="1"/>
  <c r="Q317" i="4" s="1"/>
  <c r="T2026" i="1"/>
  <c r="Q316" i="4" s="1"/>
  <c r="T2027" i="1"/>
  <c r="Q315" i="4" s="1"/>
  <c r="T2028" i="1"/>
  <c r="Q314" i="4" s="1"/>
  <c r="T2029" i="1"/>
  <c r="Q313" i="4" s="1"/>
  <c r="T2030" i="1"/>
  <c r="Q312" i="4" s="1"/>
  <c r="T2031" i="1"/>
  <c r="Q311" i="4" s="1"/>
  <c r="T2032" i="1"/>
  <c r="Q310" i="4" s="1"/>
  <c r="T2033" i="1"/>
  <c r="Q309" i="4" s="1"/>
  <c r="T2034" i="1"/>
  <c r="Q308" i="4" s="1"/>
  <c r="T2035" i="1"/>
  <c r="Q307" i="4" s="1"/>
  <c r="T2036" i="1"/>
  <c r="Q306" i="4" s="1"/>
  <c r="T2037" i="1"/>
  <c r="Q305" i="4" s="1"/>
  <c r="T2038" i="1"/>
  <c r="Q304" i="4" s="1"/>
  <c r="T2039" i="1"/>
  <c r="Q303" i="4" s="1"/>
  <c r="T2040" i="1"/>
  <c r="Q302" i="4" s="1"/>
  <c r="T2041" i="1"/>
  <c r="Q301" i="4" s="1"/>
  <c r="T2042" i="1"/>
  <c r="Q300" i="4" s="1"/>
  <c r="T2043" i="1"/>
  <c r="Q299" i="4" s="1"/>
  <c r="T2044" i="1"/>
  <c r="Q298" i="4" s="1"/>
  <c r="T2045" i="1"/>
  <c r="Q297" i="4" s="1"/>
  <c r="T2046" i="1"/>
  <c r="Q296" i="4" s="1"/>
  <c r="T2047" i="1"/>
  <c r="Q295" i="4" s="1"/>
  <c r="T2048" i="1"/>
  <c r="Q294" i="4" s="1"/>
  <c r="T2049" i="1"/>
  <c r="Q293" i="4" s="1"/>
  <c r="T2050" i="1"/>
  <c r="Q292" i="4" s="1"/>
  <c r="T2051" i="1"/>
  <c r="Q291" i="4" s="1"/>
  <c r="T2052" i="1"/>
  <c r="Q290" i="4" s="1"/>
  <c r="T2053" i="1"/>
  <c r="Q289" i="4" s="1"/>
  <c r="T2054" i="1"/>
  <c r="Q288" i="4" s="1"/>
  <c r="T2055" i="1"/>
  <c r="Q287" i="4" s="1"/>
  <c r="T2056" i="1"/>
  <c r="Q286" i="4" s="1"/>
  <c r="T2057" i="1"/>
  <c r="Q285" i="4" s="1"/>
  <c r="T2058" i="1"/>
  <c r="Q284" i="4" s="1"/>
  <c r="T2059" i="1"/>
  <c r="Q283" i="4" s="1"/>
  <c r="T2060" i="1"/>
  <c r="Q282" i="4" s="1"/>
  <c r="T2061" i="1"/>
  <c r="Q281" i="4" s="1"/>
  <c r="T2062" i="1"/>
  <c r="Q280" i="4" s="1"/>
  <c r="T2063" i="1"/>
  <c r="Q279" i="4" s="1"/>
  <c r="T2064" i="1"/>
  <c r="Q278" i="4" s="1"/>
  <c r="T2065" i="1"/>
  <c r="Q277" i="4" s="1"/>
  <c r="T2066" i="1"/>
  <c r="Q276" i="4" s="1"/>
  <c r="T2067" i="1"/>
  <c r="Q275" i="4" s="1"/>
  <c r="T2068" i="1"/>
  <c r="Q274" i="4" s="1"/>
  <c r="T2069" i="1"/>
  <c r="Q273" i="4" s="1"/>
  <c r="T2070" i="1"/>
  <c r="Q272" i="4" s="1"/>
  <c r="T2071" i="1"/>
  <c r="Q271" i="4" s="1"/>
  <c r="T2072" i="1"/>
  <c r="Q270" i="4" s="1"/>
  <c r="T2073" i="1"/>
  <c r="Q269" i="4" s="1"/>
  <c r="T2074" i="1"/>
  <c r="Q268" i="4" s="1"/>
  <c r="T2075" i="1"/>
  <c r="Q267" i="4" s="1"/>
  <c r="T2076" i="1"/>
  <c r="Q266" i="4" s="1"/>
  <c r="T2077" i="1"/>
  <c r="Q265" i="4" s="1"/>
  <c r="T2078" i="1"/>
  <c r="Q264" i="4" s="1"/>
  <c r="T2079" i="1"/>
  <c r="Q263" i="4" s="1"/>
  <c r="T2080" i="1"/>
  <c r="Q262" i="4" s="1"/>
  <c r="T2081" i="1"/>
  <c r="Q261" i="4" s="1"/>
  <c r="T2082" i="1"/>
  <c r="Q260" i="4" s="1"/>
  <c r="T2083" i="1"/>
  <c r="Q259" i="4" s="1"/>
  <c r="T2084" i="1"/>
  <c r="Q258" i="4" s="1"/>
  <c r="T2085" i="1"/>
  <c r="Q257" i="4" s="1"/>
  <c r="T2086" i="1"/>
  <c r="Q256" i="4" s="1"/>
  <c r="T2087" i="1"/>
  <c r="Q255" i="4" s="1"/>
  <c r="T2088" i="1"/>
  <c r="Q254" i="4" s="1"/>
  <c r="T2089" i="1"/>
  <c r="Q253" i="4" s="1"/>
  <c r="T2090" i="1"/>
  <c r="Q252" i="4" s="1"/>
  <c r="T2091" i="1"/>
  <c r="Q251" i="4" s="1"/>
  <c r="T2092" i="1"/>
  <c r="Q250" i="4" s="1"/>
  <c r="T2093" i="1"/>
  <c r="Q249" i="4" s="1"/>
  <c r="T2094" i="1"/>
  <c r="Q248" i="4" s="1"/>
  <c r="T2095" i="1"/>
  <c r="Q247" i="4" s="1"/>
  <c r="T2096" i="1"/>
  <c r="Q246" i="4" s="1"/>
  <c r="T2097" i="1"/>
  <c r="Q245" i="4" s="1"/>
  <c r="T2098" i="1"/>
  <c r="Q244" i="4" s="1"/>
  <c r="T2099" i="1"/>
  <c r="Q243" i="4" s="1"/>
  <c r="T2100" i="1"/>
  <c r="T2101" i="1"/>
  <c r="Q242" i="4" s="1"/>
  <c r="T2102" i="1"/>
  <c r="Q241" i="4" s="1"/>
  <c r="T2103" i="1"/>
  <c r="Q240" i="4" s="1"/>
  <c r="T2104" i="1"/>
  <c r="Q239" i="4" s="1"/>
  <c r="T2105" i="1"/>
  <c r="Q238" i="4" s="1"/>
  <c r="T2106" i="1"/>
  <c r="Q237" i="4" s="1"/>
  <c r="T2107" i="1"/>
  <c r="Q236" i="4" s="1"/>
  <c r="T2108" i="1"/>
  <c r="Q235" i="4" s="1"/>
  <c r="T2109" i="1"/>
  <c r="Q234" i="4" s="1"/>
  <c r="T2110" i="1"/>
  <c r="Q233" i="4" s="1"/>
  <c r="T2111" i="1"/>
  <c r="Q232" i="4" s="1"/>
  <c r="T2112" i="1"/>
  <c r="Q231" i="4" s="1"/>
  <c r="T2113" i="1"/>
  <c r="Q230" i="4" s="1"/>
  <c r="T2114" i="1"/>
  <c r="Q229" i="4" s="1"/>
  <c r="T2115" i="1"/>
  <c r="Q228" i="4" s="1"/>
  <c r="T2116" i="1"/>
  <c r="Q227" i="4" s="1"/>
  <c r="T2117" i="1"/>
  <c r="Q226" i="4" s="1"/>
  <c r="T2118" i="1"/>
  <c r="Q225" i="4" s="1"/>
  <c r="T2119" i="1"/>
  <c r="Q224" i="4" s="1"/>
  <c r="T2120" i="1"/>
  <c r="Q223" i="4" s="1"/>
  <c r="T2121" i="1"/>
  <c r="Q222" i="4" s="1"/>
  <c r="T2122" i="1"/>
  <c r="Q221" i="4" s="1"/>
  <c r="T2123" i="1"/>
  <c r="Q220" i="4" s="1"/>
  <c r="T2124" i="1"/>
  <c r="Q219" i="4" s="1"/>
  <c r="T2125" i="1"/>
  <c r="Q218" i="4" s="1"/>
  <c r="T2126" i="1"/>
  <c r="Q217" i="4" s="1"/>
  <c r="T2127" i="1"/>
  <c r="Q216" i="4" s="1"/>
  <c r="T2128" i="1"/>
  <c r="Q215" i="4" s="1"/>
  <c r="T2129" i="1"/>
  <c r="Q214" i="4" s="1"/>
  <c r="T2130" i="1"/>
  <c r="Q213" i="4" s="1"/>
  <c r="T2131" i="1"/>
  <c r="T2132" i="1"/>
  <c r="Q212" i="4" s="1"/>
  <c r="T2133" i="1"/>
  <c r="Q211" i="4" s="1"/>
  <c r="T2134" i="1"/>
  <c r="Q210" i="4" s="1"/>
  <c r="T2135" i="1"/>
  <c r="Q209" i="4" s="1"/>
  <c r="T2136" i="1"/>
  <c r="Q208" i="4" s="1"/>
  <c r="T2137" i="1"/>
  <c r="Q207" i="4" s="1"/>
  <c r="T2138" i="1"/>
  <c r="Q206" i="4" s="1"/>
  <c r="T2139" i="1"/>
  <c r="Q205" i="4" s="1"/>
  <c r="T2140" i="1"/>
  <c r="Q204" i="4" s="1"/>
  <c r="T2141" i="1"/>
  <c r="Q203" i="4" s="1"/>
  <c r="T2142" i="1"/>
  <c r="Q202" i="4" s="1"/>
  <c r="T2143" i="1"/>
  <c r="Q201" i="4" s="1"/>
  <c r="T2144" i="1"/>
  <c r="Q200" i="4" s="1"/>
  <c r="T2145" i="1"/>
  <c r="Q199" i="4" s="1"/>
  <c r="T2146" i="1"/>
  <c r="Q198" i="4" s="1"/>
  <c r="T2147" i="1"/>
  <c r="Q197" i="4" s="1"/>
  <c r="T2148" i="1"/>
  <c r="Q196" i="4" s="1"/>
  <c r="T2149" i="1"/>
  <c r="Q195" i="4" s="1"/>
  <c r="T2150" i="1"/>
  <c r="Q194" i="4" s="1"/>
  <c r="T2151" i="1"/>
  <c r="Q193" i="4" s="1"/>
  <c r="T2152" i="1"/>
  <c r="Q192" i="4" s="1"/>
  <c r="T2153" i="1"/>
  <c r="Q191" i="4" s="1"/>
  <c r="T2154" i="1"/>
  <c r="Q190" i="4" s="1"/>
  <c r="T2155" i="1"/>
  <c r="Q189" i="4" s="1"/>
  <c r="T2156" i="1"/>
  <c r="Q188" i="4" s="1"/>
  <c r="T2157" i="1"/>
  <c r="Q187" i="4" s="1"/>
  <c r="T2158" i="1"/>
  <c r="Q186" i="4" s="1"/>
  <c r="T2159" i="1"/>
  <c r="Q185" i="4" s="1"/>
  <c r="T2160" i="1"/>
  <c r="T2161" i="1"/>
  <c r="Q184" i="4" s="1"/>
  <c r="T2162" i="1"/>
  <c r="Q183" i="4" s="1"/>
  <c r="T2163" i="1"/>
  <c r="Q182" i="4" s="1"/>
  <c r="T2164" i="1"/>
  <c r="Q181" i="4" s="1"/>
  <c r="T2165" i="1"/>
  <c r="Q180" i="4" s="1"/>
  <c r="T2166" i="1"/>
  <c r="Q179" i="4" s="1"/>
  <c r="T2167" i="1"/>
  <c r="Q178" i="4" s="1"/>
  <c r="T2168" i="1"/>
  <c r="Q177" i="4" s="1"/>
  <c r="T2169" i="1"/>
  <c r="Q176" i="4" s="1"/>
  <c r="T2170" i="1"/>
  <c r="Q175" i="4" s="1"/>
  <c r="T2171" i="1"/>
  <c r="Q174" i="4" s="1"/>
  <c r="T2172" i="1"/>
  <c r="Q173" i="4" s="1"/>
  <c r="T2173" i="1"/>
  <c r="Q172" i="4" s="1"/>
  <c r="T2174" i="1"/>
  <c r="Q171" i="4" s="1"/>
  <c r="T2175" i="1"/>
  <c r="Q170" i="4" s="1"/>
  <c r="T2176" i="1"/>
  <c r="Q169" i="4" s="1"/>
  <c r="T2177" i="1"/>
  <c r="Q168" i="4" s="1"/>
  <c r="T2178" i="1"/>
  <c r="Q167" i="4" s="1"/>
  <c r="T2179" i="1"/>
  <c r="Q166" i="4" s="1"/>
  <c r="T2180" i="1"/>
  <c r="Q165" i="4" s="1"/>
  <c r="T2181" i="1"/>
  <c r="Q164" i="4" s="1"/>
  <c r="T2182" i="1"/>
  <c r="Q163" i="4" s="1"/>
  <c r="T2183" i="1"/>
  <c r="Q162" i="4" s="1"/>
  <c r="T2184" i="1"/>
  <c r="Q161" i="4" s="1"/>
  <c r="T2185" i="1"/>
  <c r="Q160" i="4" s="1"/>
  <c r="T2186" i="1"/>
  <c r="Q159" i="4" s="1"/>
  <c r="T2187" i="1"/>
  <c r="Q158" i="4" s="1"/>
  <c r="T2188" i="1"/>
  <c r="Q157" i="4" s="1"/>
  <c r="T2189" i="1"/>
  <c r="Q156" i="4" s="1"/>
  <c r="T2190" i="1"/>
  <c r="Q155" i="4" s="1"/>
  <c r="T2191" i="1"/>
  <c r="Q154" i="4" s="1"/>
  <c r="T2192" i="1"/>
  <c r="Q153" i="4" s="1"/>
  <c r="T2193" i="1"/>
  <c r="Q152" i="4" s="1"/>
  <c r="T2194" i="1"/>
  <c r="Q151" i="4" s="1"/>
  <c r="T2195" i="1"/>
  <c r="Q150" i="4" s="1"/>
  <c r="T2196" i="1"/>
  <c r="Q149" i="4" s="1"/>
  <c r="T2197" i="1"/>
  <c r="Q148" i="4" s="1"/>
  <c r="T2198" i="1"/>
  <c r="Q147" i="4" s="1"/>
  <c r="T2199" i="1"/>
  <c r="Q146" i="4" s="1"/>
  <c r="T2200" i="1"/>
  <c r="Q145" i="4" s="1"/>
  <c r="T2201" i="1"/>
  <c r="Q144" i="4" s="1"/>
  <c r="T2202" i="1"/>
  <c r="Q143" i="4" s="1"/>
  <c r="T2203" i="1"/>
  <c r="Q142" i="4" s="1"/>
  <c r="T2204" i="1"/>
  <c r="T2205" i="1"/>
  <c r="Q141" i="4" s="1"/>
  <c r="T2206" i="1"/>
  <c r="Q140" i="4" s="1"/>
  <c r="T2207" i="1"/>
  <c r="Q139" i="4" s="1"/>
  <c r="T2208" i="1"/>
  <c r="Q138" i="4" s="1"/>
  <c r="T2209" i="1"/>
  <c r="Q137" i="4" s="1"/>
  <c r="T2210" i="1"/>
  <c r="Q136" i="4" s="1"/>
  <c r="T2211" i="1"/>
  <c r="Q135" i="4" s="1"/>
  <c r="T2212" i="1"/>
  <c r="Q134" i="4" s="1"/>
  <c r="T2213" i="1"/>
  <c r="Q133" i="4" s="1"/>
  <c r="T2214" i="1"/>
  <c r="Q132" i="4" s="1"/>
  <c r="T2215" i="1"/>
  <c r="Q131" i="4" s="1"/>
  <c r="T2216" i="1"/>
  <c r="Q130" i="4" s="1"/>
  <c r="T2217" i="1"/>
  <c r="Q129" i="4" s="1"/>
  <c r="T2218" i="1"/>
  <c r="Q128" i="4" s="1"/>
  <c r="T2219" i="1"/>
  <c r="Q127" i="4" s="1"/>
  <c r="T2220" i="1"/>
  <c r="Q126" i="4" s="1"/>
  <c r="T2221" i="1"/>
  <c r="Q125" i="4" s="1"/>
  <c r="T2222" i="1"/>
  <c r="Q124" i="4" s="1"/>
  <c r="T2223" i="1"/>
  <c r="Q123" i="4" s="1"/>
  <c r="T2224" i="1"/>
  <c r="Q122" i="4" s="1"/>
  <c r="T2225" i="1"/>
  <c r="Q121" i="4" s="1"/>
  <c r="T2226" i="1"/>
  <c r="Q120" i="4" s="1"/>
  <c r="T2227" i="1"/>
  <c r="Q119" i="4" s="1"/>
  <c r="T2228" i="1"/>
  <c r="Q118" i="4" s="1"/>
  <c r="T2229" i="1"/>
  <c r="Q117" i="4" s="1"/>
  <c r="T2230" i="1"/>
  <c r="Q116" i="4" s="1"/>
  <c r="T2231" i="1"/>
  <c r="Q115" i="4" s="1"/>
  <c r="T2232" i="1"/>
  <c r="Q114" i="4" s="1"/>
  <c r="T2233" i="1"/>
  <c r="Q113" i="4" s="1"/>
  <c r="T2234" i="1"/>
  <c r="Q112" i="4" s="1"/>
  <c r="T2235" i="1"/>
  <c r="Q111" i="4" s="1"/>
  <c r="T2236" i="1"/>
  <c r="Q110" i="4" s="1"/>
  <c r="T2237" i="1"/>
  <c r="Q109" i="4" s="1"/>
  <c r="T2238" i="1"/>
  <c r="Q108" i="4" s="1"/>
  <c r="T2239" i="1"/>
  <c r="Q107" i="4" s="1"/>
  <c r="T2240" i="1"/>
  <c r="Q106" i="4" s="1"/>
  <c r="T2241" i="1"/>
  <c r="Q105" i="4" s="1"/>
  <c r="T2242" i="1"/>
  <c r="Q104" i="4" s="1"/>
  <c r="T2243" i="1"/>
  <c r="Q103" i="4" s="1"/>
  <c r="T2244" i="1"/>
  <c r="Q102" i="4" s="1"/>
  <c r="T2245" i="1"/>
  <c r="Q101" i="4" s="1"/>
  <c r="T2246" i="1"/>
  <c r="Q100" i="4" s="1"/>
  <c r="T2247" i="1"/>
  <c r="Q99" i="4" s="1"/>
  <c r="T2248" i="1"/>
  <c r="Q98" i="4" s="1"/>
  <c r="T2249" i="1"/>
  <c r="Q97" i="4" s="1"/>
  <c r="T2250" i="1"/>
  <c r="Q96" i="4" s="1"/>
  <c r="T2251" i="1"/>
  <c r="Q95" i="4" s="1"/>
  <c r="T2252" i="1"/>
  <c r="Q94" i="4" s="1"/>
  <c r="T2253" i="1"/>
  <c r="Q93" i="4" s="1"/>
  <c r="T2254" i="1"/>
  <c r="Q92" i="4" s="1"/>
  <c r="T2255" i="1"/>
  <c r="Q91" i="4" s="1"/>
  <c r="T2256" i="1"/>
  <c r="Q90" i="4" s="1"/>
  <c r="T2257" i="1"/>
  <c r="Q89" i="4" s="1"/>
  <c r="T2258" i="1"/>
  <c r="Q88" i="4" s="1"/>
  <c r="T2259" i="1"/>
  <c r="Q87" i="4" s="1"/>
  <c r="T2260" i="1"/>
  <c r="Q86" i="4" s="1"/>
  <c r="T2261" i="1"/>
  <c r="Q85" i="4" s="1"/>
  <c r="T2262" i="1"/>
  <c r="Q84" i="4" s="1"/>
  <c r="T2263" i="1"/>
  <c r="Q83" i="4" s="1"/>
  <c r="T2264" i="1"/>
  <c r="Q82" i="4" s="1"/>
  <c r="T2265" i="1"/>
  <c r="Q81" i="4" s="1"/>
  <c r="T2266" i="1"/>
  <c r="Q80" i="4" s="1"/>
  <c r="T2267" i="1"/>
  <c r="Q79" i="4" s="1"/>
  <c r="T2268" i="1"/>
  <c r="Q78" i="4" s="1"/>
  <c r="T2269" i="1"/>
  <c r="Q77" i="4" s="1"/>
  <c r="T2270" i="1"/>
  <c r="Q76" i="4" s="1"/>
  <c r="T2271" i="1"/>
  <c r="Q75" i="4" s="1"/>
  <c r="T2272" i="1"/>
  <c r="Q74" i="4" s="1"/>
  <c r="T2273" i="1"/>
  <c r="Q73" i="4" s="1"/>
  <c r="T2274" i="1"/>
  <c r="Q72" i="4" s="1"/>
  <c r="T2275" i="1"/>
  <c r="Q71" i="4" s="1"/>
  <c r="T2276" i="1"/>
  <c r="Q70" i="4" s="1"/>
  <c r="T2277" i="1"/>
  <c r="Q69" i="4" s="1"/>
  <c r="T2278" i="1"/>
  <c r="Q68" i="4" s="1"/>
  <c r="T2279" i="1"/>
  <c r="Q67" i="4" s="1"/>
  <c r="T2280" i="1"/>
  <c r="Q66" i="4" s="1"/>
  <c r="T2281" i="1"/>
  <c r="Q65" i="4" s="1"/>
  <c r="T2282" i="1"/>
  <c r="Q64" i="4" s="1"/>
  <c r="T2283" i="1"/>
  <c r="Q63" i="4" s="1"/>
  <c r="T2284" i="1"/>
  <c r="Q62" i="4" s="1"/>
  <c r="T2285" i="1"/>
  <c r="Q61" i="4" s="1"/>
  <c r="T2286" i="1"/>
  <c r="Q60" i="4" s="1"/>
  <c r="T2287" i="1"/>
  <c r="Q59" i="4" s="1"/>
  <c r="T2288" i="1"/>
  <c r="Q58" i="4" s="1"/>
  <c r="T2289" i="1"/>
  <c r="Q57" i="4" s="1"/>
  <c r="T2290" i="1"/>
  <c r="Q56" i="4" s="1"/>
  <c r="T2291" i="1"/>
  <c r="Q55" i="4" s="1"/>
  <c r="T2292" i="1"/>
  <c r="Q54" i="4" s="1"/>
  <c r="T2293" i="1"/>
  <c r="Q53" i="4" s="1"/>
  <c r="T2294" i="1"/>
  <c r="Q52" i="4" s="1"/>
  <c r="T2295" i="1"/>
  <c r="Q51" i="4" s="1"/>
  <c r="T2296" i="1"/>
  <c r="Q50" i="4" s="1"/>
  <c r="T2297" i="1"/>
  <c r="Q49" i="4" s="1"/>
  <c r="T2298" i="1"/>
  <c r="Q48" i="4" s="1"/>
  <c r="T2299" i="1"/>
  <c r="Q47" i="4" s="1"/>
  <c r="T2300" i="1"/>
  <c r="Q46" i="4" s="1"/>
  <c r="T2301" i="1"/>
  <c r="Q45" i="4" s="1"/>
  <c r="T2302" i="1"/>
  <c r="Q44" i="4" s="1"/>
  <c r="T2303" i="1"/>
  <c r="Q43" i="4" s="1"/>
  <c r="T2304" i="1"/>
  <c r="Q42" i="4" s="1"/>
  <c r="T2305" i="1"/>
  <c r="Q41" i="4" s="1"/>
  <c r="T2306" i="1"/>
  <c r="Q40" i="4" s="1"/>
  <c r="T2307" i="1"/>
  <c r="Q39" i="4" s="1"/>
  <c r="T2308" i="1"/>
  <c r="Q38" i="4" s="1"/>
  <c r="T2309" i="1"/>
  <c r="Q37" i="4" s="1"/>
  <c r="T2310" i="1"/>
  <c r="Q36" i="4" s="1"/>
  <c r="T2311" i="1"/>
  <c r="Q35" i="4" s="1"/>
  <c r="T2312" i="1"/>
  <c r="Q34" i="4" s="1"/>
  <c r="T2313" i="1"/>
  <c r="Q33" i="4" s="1"/>
  <c r="T2314" i="1"/>
  <c r="Q32" i="4" s="1"/>
  <c r="T2315" i="1"/>
  <c r="Q31" i="4" s="1"/>
  <c r="T2316" i="1"/>
  <c r="Q30" i="4" s="1"/>
  <c r="T2317" i="1"/>
  <c r="Q29" i="4" s="1"/>
  <c r="T2318" i="1"/>
  <c r="Q28" i="4" s="1"/>
  <c r="T2319" i="1"/>
  <c r="Q27" i="4" s="1"/>
  <c r="T2320" i="1"/>
  <c r="Q26" i="4" s="1"/>
  <c r="T2321" i="1"/>
  <c r="Q25" i="4" s="1"/>
  <c r="T2322" i="1"/>
  <c r="Q24" i="4" s="1"/>
  <c r="T2323" i="1"/>
  <c r="Q23" i="4" s="1"/>
  <c r="T2324" i="1"/>
  <c r="Q22" i="4" s="1"/>
  <c r="T2325" i="1"/>
  <c r="Q21" i="4" s="1"/>
  <c r="T2326" i="1"/>
  <c r="Q20" i="4" s="1"/>
  <c r="T2327" i="1"/>
  <c r="Q19" i="4" s="1"/>
  <c r="T2328" i="1"/>
  <c r="Q18" i="4" s="1"/>
  <c r="T2329" i="1"/>
  <c r="Q17" i="4" s="1"/>
  <c r="T2330" i="1"/>
  <c r="Q16" i="4" s="1"/>
  <c r="T2331" i="1"/>
  <c r="Q15" i="4" s="1"/>
  <c r="T2332" i="1"/>
  <c r="Q14" i="4" s="1"/>
  <c r="T2333" i="1"/>
  <c r="Q13" i="4" s="1"/>
  <c r="T2334" i="1"/>
  <c r="Q12" i="4" s="1"/>
  <c r="T2335" i="1"/>
  <c r="Q11" i="4" s="1"/>
  <c r="T2336" i="1"/>
  <c r="Q10" i="4" s="1"/>
  <c r="T2337" i="1"/>
  <c r="Q9" i="4" s="1"/>
  <c r="T2338" i="1"/>
  <c r="Q8" i="4" s="1"/>
  <c r="T2339" i="1"/>
  <c r="Q7" i="4" s="1"/>
  <c r="T2340" i="1"/>
  <c r="Q6" i="4" s="1"/>
  <c r="T2341" i="1"/>
  <c r="Q5" i="4" s="1"/>
  <c r="T2342" i="1"/>
  <c r="Q4" i="4" s="1"/>
  <c r="T2343" i="1"/>
  <c r="Q3" i="4" s="1"/>
  <c r="T2344" i="1"/>
  <c r="Q2" i="4" s="1"/>
  <c r="Q2318" i="4" l="1"/>
  <c r="L2318" i="4"/>
  <c r="Q2326" i="4"/>
  <c r="L2326" i="4"/>
  <c r="Q2319" i="4"/>
  <c r="L2319" i="4"/>
  <c r="Q2320" i="4"/>
  <c r="L2320" i="4"/>
  <c r="Q2321" i="4"/>
  <c r="L2321" i="4"/>
  <c r="Q2322" i="4"/>
  <c r="L2322" i="4"/>
  <c r="Q2317" i="4"/>
  <c r="L2317" i="4"/>
  <c r="Q2323" i="4"/>
  <c r="L2323" i="4"/>
  <c r="Q2324" i="4"/>
  <c r="L2324" i="4"/>
  <c r="Q2325" i="4"/>
  <c r="L2325" i="4"/>
  <c r="K3" i="1"/>
  <c r="K4" i="1"/>
  <c r="K5" i="1"/>
  <c r="K6" i="1"/>
  <c r="K7" i="1"/>
  <c r="K8" i="1"/>
  <c r="K9" i="1"/>
  <c r="K10" i="1"/>
  <c r="K11" i="1"/>
  <c r="O2" i="2" a="1"/>
  <c r="O2" i="2" s="1"/>
  <c r="J2" i="4" s="1"/>
  <c r="G2" i="4"/>
  <c r="N2" i="1" a="1"/>
  <c r="N2" i="1" s="1"/>
  <c r="N2336" i="4" s="1"/>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P3" i="2" a="1"/>
  <c r="P3" i="2" s="1"/>
  <c r="K3" i="4" s="1"/>
  <c r="P4" i="2" a="1"/>
  <c r="P4" i="2" s="1"/>
  <c r="K4" i="4" s="1"/>
  <c r="P5" i="2" a="1"/>
  <c r="P5" i="2" s="1"/>
  <c r="K5" i="4" s="1"/>
  <c r="P6" i="2" a="1"/>
  <c r="P6" i="2" s="1"/>
  <c r="K6" i="4" s="1"/>
  <c r="P7" i="2" a="1"/>
  <c r="P7" i="2" s="1"/>
  <c r="K7" i="4" s="1"/>
  <c r="P8" i="2" a="1"/>
  <c r="P8" i="2" s="1"/>
  <c r="K8" i="4" s="1"/>
  <c r="P9" i="2" a="1"/>
  <c r="P9" i="2" s="1"/>
  <c r="K9" i="4" s="1"/>
  <c r="P10" i="2" a="1"/>
  <c r="P10" i="2" s="1"/>
  <c r="K10" i="4" s="1"/>
  <c r="P11" i="2" a="1"/>
  <c r="P11" i="2" s="1"/>
  <c r="K11" i="4" s="1"/>
  <c r="P12" i="2" a="1"/>
  <c r="P12" i="2" s="1"/>
  <c r="K12" i="4" s="1"/>
  <c r="P13" i="2" a="1"/>
  <c r="P13" i="2" s="1"/>
  <c r="K13" i="4" s="1"/>
  <c r="P14" i="2" a="1"/>
  <c r="P14" i="2" s="1"/>
  <c r="K14" i="4" s="1"/>
  <c r="P15" i="2" a="1"/>
  <c r="P15" i="2" s="1"/>
  <c r="K15" i="4" s="1"/>
  <c r="P16" i="2" a="1"/>
  <c r="P16" i="2" s="1"/>
  <c r="K16" i="4" s="1"/>
  <c r="P17" i="2" a="1"/>
  <c r="P17" i="2" s="1"/>
  <c r="K17" i="4" s="1"/>
  <c r="P18" i="2" a="1"/>
  <c r="P18" i="2" s="1"/>
  <c r="K18" i="4" s="1"/>
  <c r="P19" i="2" a="1"/>
  <c r="P19" i="2" s="1"/>
  <c r="K19" i="4" s="1"/>
  <c r="P20" i="2" a="1"/>
  <c r="P20" i="2" s="1"/>
  <c r="K20" i="4" s="1"/>
  <c r="P21" i="2" a="1"/>
  <c r="P21" i="2" s="1"/>
  <c r="K21" i="4" s="1"/>
  <c r="P22" i="2" a="1"/>
  <c r="P22" i="2" s="1"/>
  <c r="K22" i="4" s="1"/>
  <c r="P23" i="2" a="1"/>
  <c r="P23" i="2" s="1"/>
  <c r="K23" i="4" s="1"/>
  <c r="P24" i="2" a="1"/>
  <c r="P24" i="2" s="1"/>
  <c r="K24" i="4" s="1"/>
  <c r="P25" i="2" a="1"/>
  <c r="P25" i="2" s="1"/>
  <c r="K25" i="4" s="1"/>
  <c r="P26" i="2" a="1"/>
  <c r="P26" i="2" s="1"/>
  <c r="K26" i="4" s="1"/>
  <c r="P27" i="2" a="1"/>
  <c r="P27" i="2" s="1"/>
  <c r="K27" i="4" s="1"/>
  <c r="P28" i="2" a="1"/>
  <c r="P28" i="2" s="1"/>
  <c r="K28" i="4" s="1"/>
  <c r="P29" i="2" a="1"/>
  <c r="P29" i="2" s="1"/>
  <c r="K29" i="4" s="1"/>
  <c r="P30" i="2" a="1"/>
  <c r="P30" i="2" s="1"/>
  <c r="K30" i="4" s="1"/>
  <c r="P31" i="2" a="1"/>
  <c r="P31" i="2" s="1"/>
  <c r="K31" i="4" s="1"/>
  <c r="P32" i="2" a="1"/>
  <c r="P32" i="2" s="1"/>
  <c r="K32" i="4" s="1"/>
  <c r="P33" i="2" a="1"/>
  <c r="P33" i="2" s="1"/>
  <c r="K33" i="4" s="1"/>
  <c r="P34" i="2" a="1"/>
  <c r="P34" i="2" s="1"/>
  <c r="K34" i="4" s="1"/>
  <c r="P35" i="2" a="1"/>
  <c r="P35" i="2" s="1"/>
  <c r="K35" i="4" s="1"/>
  <c r="P36" i="2" a="1"/>
  <c r="P36" i="2" s="1"/>
  <c r="K36" i="4" s="1"/>
  <c r="P37" i="2" a="1"/>
  <c r="P37" i="2" s="1"/>
  <c r="K37" i="4" s="1"/>
  <c r="P38" i="2" a="1"/>
  <c r="P38" i="2" s="1"/>
  <c r="K38" i="4" s="1"/>
  <c r="P39" i="2" a="1"/>
  <c r="P39" i="2" s="1"/>
  <c r="K39" i="4" s="1"/>
  <c r="P40" i="2" a="1"/>
  <c r="P40" i="2" s="1"/>
  <c r="K40" i="4" s="1"/>
  <c r="P41" i="2" a="1"/>
  <c r="P41" i="2" s="1"/>
  <c r="K41" i="4" s="1"/>
  <c r="P42" i="2" a="1"/>
  <c r="P42" i="2" s="1"/>
  <c r="K42" i="4" s="1"/>
  <c r="P43" i="2" a="1"/>
  <c r="P43" i="2" s="1"/>
  <c r="K43" i="4" s="1"/>
  <c r="P44" i="2" a="1"/>
  <c r="P44" i="2" s="1"/>
  <c r="K44" i="4" s="1"/>
  <c r="P45" i="2" a="1"/>
  <c r="P45" i="2" s="1"/>
  <c r="K45" i="4" s="1"/>
  <c r="P46" i="2" a="1"/>
  <c r="P46" i="2" s="1"/>
  <c r="K46" i="4" s="1"/>
  <c r="P47" i="2" a="1"/>
  <c r="P47" i="2" s="1"/>
  <c r="K47" i="4" s="1"/>
  <c r="P48" i="2" a="1"/>
  <c r="P48" i="2" s="1"/>
  <c r="K48" i="4" s="1"/>
  <c r="P49" i="2" a="1"/>
  <c r="P49" i="2" s="1"/>
  <c r="K49" i="4" s="1"/>
  <c r="P50" i="2" a="1"/>
  <c r="P50" i="2" s="1"/>
  <c r="K50" i="4" s="1"/>
  <c r="P51" i="2" a="1"/>
  <c r="P51" i="2" s="1"/>
  <c r="K51" i="4" s="1"/>
  <c r="P52" i="2" a="1"/>
  <c r="P52" i="2" s="1"/>
  <c r="K52" i="4" s="1"/>
  <c r="P53" i="2" a="1"/>
  <c r="P53" i="2" s="1"/>
  <c r="K53" i="4" s="1"/>
  <c r="P54" i="2" a="1"/>
  <c r="P54" i="2" s="1"/>
  <c r="K54" i="4" s="1"/>
  <c r="P55" i="2" a="1"/>
  <c r="P55" i="2" s="1"/>
  <c r="K55" i="4" s="1"/>
  <c r="P56" i="2" a="1"/>
  <c r="P56" i="2" s="1"/>
  <c r="K56" i="4" s="1"/>
  <c r="P57" i="2" a="1"/>
  <c r="P57" i="2" s="1"/>
  <c r="K57" i="4" s="1"/>
  <c r="P58" i="2" a="1"/>
  <c r="P58" i="2" s="1"/>
  <c r="K58" i="4" s="1"/>
  <c r="P59" i="2" a="1"/>
  <c r="P59" i="2" s="1"/>
  <c r="K59" i="4" s="1"/>
  <c r="P60" i="2" a="1"/>
  <c r="P60" i="2" s="1"/>
  <c r="K60" i="4" s="1"/>
  <c r="P61" i="2" a="1"/>
  <c r="P61" i="2" s="1"/>
  <c r="K61" i="4" s="1"/>
  <c r="P62" i="2" a="1"/>
  <c r="P62" i="2" s="1"/>
  <c r="K62" i="4" s="1"/>
  <c r="P63" i="2" a="1"/>
  <c r="P63" i="2" s="1"/>
  <c r="K63" i="4" s="1"/>
  <c r="P64" i="2" a="1"/>
  <c r="P64" i="2" s="1"/>
  <c r="K64" i="4" s="1"/>
  <c r="P65" i="2" a="1"/>
  <c r="P65" i="2" s="1"/>
  <c r="K65" i="4" s="1"/>
  <c r="P66" i="2" a="1"/>
  <c r="P66" i="2" s="1"/>
  <c r="K66" i="4" s="1"/>
  <c r="P67" i="2" a="1"/>
  <c r="P67" i="2" s="1"/>
  <c r="K67" i="4" s="1"/>
  <c r="P68" i="2" a="1"/>
  <c r="P68" i="2" s="1"/>
  <c r="K68" i="4" s="1"/>
  <c r="P69" i="2" a="1"/>
  <c r="P69" i="2" s="1"/>
  <c r="K69" i="4" s="1"/>
  <c r="P70" i="2" a="1"/>
  <c r="P70" i="2" s="1"/>
  <c r="K70" i="4" s="1"/>
  <c r="P71" i="2" a="1"/>
  <c r="P71" i="2" s="1"/>
  <c r="K71" i="4" s="1"/>
  <c r="P72" i="2" a="1"/>
  <c r="P72" i="2" s="1"/>
  <c r="K72" i="4" s="1"/>
  <c r="P73" i="2" a="1"/>
  <c r="P73" i="2" s="1"/>
  <c r="K73" i="4" s="1"/>
  <c r="P74" i="2" a="1"/>
  <c r="P74" i="2" s="1"/>
  <c r="K74" i="4" s="1"/>
  <c r="P75" i="2" a="1"/>
  <c r="P75" i="2" s="1"/>
  <c r="K75" i="4" s="1"/>
  <c r="P76" i="2" a="1"/>
  <c r="P76" i="2" s="1"/>
  <c r="K76" i="4" s="1"/>
  <c r="P77" i="2" a="1"/>
  <c r="P77" i="2" s="1"/>
  <c r="K77" i="4" s="1"/>
  <c r="P78" i="2" a="1"/>
  <c r="P78" i="2" s="1"/>
  <c r="K78" i="4" s="1"/>
  <c r="P79" i="2" a="1"/>
  <c r="P79" i="2" s="1"/>
  <c r="K79" i="4" s="1"/>
  <c r="P80" i="2" a="1"/>
  <c r="P80" i="2" s="1"/>
  <c r="K80" i="4" s="1"/>
  <c r="P81" i="2" a="1"/>
  <c r="P81" i="2" s="1"/>
  <c r="K81" i="4" s="1"/>
  <c r="P82" i="2" a="1"/>
  <c r="P82" i="2" s="1"/>
  <c r="K82" i="4" s="1"/>
  <c r="P83" i="2" a="1"/>
  <c r="P83" i="2" s="1"/>
  <c r="K83" i="4" s="1"/>
  <c r="P84" i="2" a="1"/>
  <c r="P84" i="2" s="1"/>
  <c r="K84" i="4" s="1"/>
  <c r="P85" i="2" a="1"/>
  <c r="P85" i="2" s="1"/>
  <c r="K85" i="4" s="1"/>
  <c r="P86" i="2" a="1"/>
  <c r="P86" i="2" s="1"/>
  <c r="K86" i="4" s="1"/>
  <c r="P87" i="2" a="1"/>
  <c r="P87" i="2" s="1"/>
  <c r="K87" i="4" s="1"/>
  <c r="P88" i="2" a="1"/>
  <c r="P88" i="2" s="1"/>
  <c r="K88" i="4" s="1"/>
  <c r="P89" i="2" a="1"/>
  <c r="P89" i="2" s="1"/>
  <c r="K89" i="4" s="1"/>
  <c r="P90" i="2" a="1"/>
  <c r="P90" i="2" s="1"/>
  <c r="K90" i="4" s="1"/>
  <c r="P91" i="2" a="1"/>
  <c r="P91" i="2" s="1"/>
  <c r="K91" i="4" s="1"/>
  <c r="P92" i="2" a="1"/>
  <c r="P92" i="2" s="1"/>
  <c r="K92" i="4" s="1"/>
  <c r="P93" i="2" a="1"/>
  <c r="P93" i="2" s="1"/>
  <c r="K93" i="4" s="1"/>
  <c r="P94" i="2" a="1"/>
  <c r="P94" i="2" s="1"/>
  <c r="K94" i="4" s="1"/>
  <c r="P95" i="2" a="1"/>
  <c r="P95" i="2" s="1"/>
  <c r="K95" i="4" s="1"/>
  <c r="P96" i="2" a="1"/>
  <c r="P96" i="2" s="1"/>
  <c r="K96" i="4" s="1"/>
  <c r="P97" i="2" a="1"/>
  <c r="P97" i="2" s="1"/>
  <c r="K97" i="4" s="1"/>
  <c r="P98" i="2" a="1"/>
  <c r="P98" i="2" s="1"/>
  <c r="K98" i="4" s="1"/>
  <c r="P99" i="2" a="1"/>
  <c r="P99" i="2" s="1"/>
  <c r="K99" i="4" s="1"/>
  <c r="P100" i="2" a="1"/>
  <c r="P100" i="2" s="1"/>
  <c r="K100" i="4" s="1"/>
  <c r="P101" i="2" a="1"/>
  <c r="P101" i="2" s="1"/>
  <c r="K101" i="4" s="1"/>
  <c r="P102" i="2" a="1"/>
  <c r="P102" i="2" s="1"/>
  <c r="K102" i="4" s="1"/>
  <c r="P103" i="2" a="1"/>
  <c r="P103" i="2" s="1"/>
  <c r="K103" i="4" s="1"/>
  <c r="P104" i="2" a="1"/>
  <c r="P104" i="2" s="1"/>
  <c r="K104" i="4" s="1"/>
  <c r="P105" i="2" a="1"/>
  <c r="P105" i="2" s="1"/>
  <c r="K105" i="4" s="1"/>
  <c r="P106" i="2" a="1"/>
  <c r="P106" i="2" s="1"/>
  <c r="K106" i="4" s="1"/>
  <c r="P107" i="2" a="1"/>
  <c r="P107" i="2" s="1"/>
  <c r="K107" i="4" s="1"/>
  <c r="P108" i="2" a="1"/>
  <c r="P108" i="2" s="1"/>
  <c r="K108" i="4" s="1"/>
  <c r="P109" i="2" a="1"/>
  <c r="P109" i="2" s="1"/>
  <c r="K109" i="4" s="1"/>
  <c r="P110" i="2" a="1"/>
  <c r="P110" i="2" s="1"/>
  <c r="K110" i="4" s="1"/>
  <c r="P111" i="2" a="1"/>
  <c r="P111" i="2" s="1"/>
  <c r="K111" i="4" s="1"/>
  <c r="P112" i="2" a="1"/>
  <c r="P112" i="2" s="1"/>
  <c r="K112" i="4" s="1"/>
  <c r="P113" i="2" a="1"/>
  <c r="P113" i="2" s="1"/>
  <c r="K113" i="4" s="1"/>
  <c r="P114" i="2" a="1"/>
  <c r="P114" i="2" s="1"/>
  <c r="K114" i="4" s="1"/>
  <c r="P115" i="2" a="1"/>
  <c r="P115" i="2" s="1"/>
  <c r="K115" i="4" s="1"/>
  <c r="P116" i="2" a="1"/>
  <c r="P116" i="2" s="1"/>
  <c r="K116" i="4" s="1"/>
  <c r="P117" i="2" a="1"/>
  <c r="P117" i="2" s="1"/>
  <c r="K117" i="4" s="1"/>
  <c r="P118" i="2" a="1"/>
  <c r="P118" i="2" s="1"/>
  <c r="K118" i="4" s="1"/>
  <c r="P119" i="2" a="1"/>
  <c r="P119" i="2" s="1"/>
  <c r="K119" i="4" s="1"/>
  <c r="P120" i="2" a="1"/>
  <c r="P120" i="2" s="1"/>
  <c r="K120" i="4" s="1"/>
  <c r="P121" i="2" a="1"/>
  <c r="P121" i="2" s="1"/>
  <c r="K121" i="4" s="1"/>
  <c r="P122" i="2" a="1"/>
  <c r="P122" i="2" s="1"/>
  <c r="K122" i="4" s="1"/>
  <c r="P123" i="2" a="1"/>
  <c r="P123" i="2" s="1"/>
  <c r="K123" i="4" s="1"/>
  <c r="P124" i="2" a="1"/>
  <c r="P124" i="2" s="1"/>
  <c r="K124" i="4" s="1"/>
  <c r="P125" i="2" a="1"/>
  <c r="P125" i="2" s="1"/>
  <c r="K125" i="4" s="1"/>
  <c r="P126" i="2" a="1"/>
  <c r="P126" i="2" s="1"/>
  <c r="K126" i="4" s="1"/>
  <c r="P127" i="2" a="1"/>
  <c r="P127" i="2" s="1"/>
  <c r="K127" i="4" s="1"/>
  <c r="P128" i="2" a="1"/>
  <c r="P128" i="2" s="1"/>
  <c r="K128" i="4" s="1"/>
  <c r="P129" i="2" a="1"/>
  <c r="P129" i="2" s="1"/>
  <c r="K129" i="4" s="1"/>
  <c r="P130" i="2" a="1"/>
  <c r="P130" i="2" s="1"/>
  <c r="K130" i="4" s="1"/>
  <c r="P131" i="2" a="1"/>
  <c r="P131" i="2" s="1"/>
  <c r="K131" i="4" s="1"/>
  <c r="P132" i="2" a="1"/>
  <c r="P132" i="2" s="1"/>
  <c r="K132" i="4" s="1"/>
  <c r="P133" i="2" a="1"/>
  <c r="P133" i="2" s="1"/>
  <c r="K133" i="4" s="1"/>
  <c r="P134" i="2" a="1"/>
  <c r="P134" i="2" s="1"/>
  <c r="K134" i="4" s="1"/>
  <c r="P135" i="2" a="1"/>
  <c r="P135" i="2" s="1"/>
  <c r="K135" i="4" s="1"/>
  <c r="P136" i="2" a="1"/>
  <c r="P136" i="2" s="1"/>
  <c r="K136" i="4" s="1"/>
  <c r="P137" i="2" a="1"/>
  <c r="P137" i="2" s="1"/>
  <c r="K137" i="4" s="1"/>
  <c r="P138" i="2" a="1"/>
  <c r="P138" i="2" s="1"/>
  <c r="K138" i="4" s="1"/>
  <c r="P139" i="2" a="1"/>
  <c r="P139" i="2" s="1"/>
  <c r="K139" i="4" s="1"/>
  <c r="P140" i="2" a="1"/>
  <c r="P140" i="2" s="1"/>
  <c r="K140" i="4" s="1"/>
  <c r="P141" i="2" a="1"/>
  <c r="P141" i="2" s="1"/>
  <c r="K141" i="4" s="1"/>
  <c r="P142" i="2" a="1"/>
  <c r="P142" i="2" s="1"/>
  <c r="K142" i="4" s="1"/>
  <c r="P143" i="2" a="1"/>
  <c r="P143" i="2" s="1"/>
  <c r="K143" i="4" s="1"/>
  <c r="P144" i="2" a="1"/>
  <c r="P144" i="2" s="1"/>
  <c r="K144" i="4" s="1"/>
  <c r="P145" i="2" a="1"/>
  <c r="P145" i="2" s="1"/>
  <c r="K145" i="4" s="1"/>
  <c r="P146" i="2" a="1"/>
  <c r="P146" i="2" s="1"/>
  <c r="K146" i="4" s="1"/>
  <c r="P147" i="2" a="1"/>
  <c r="P147" i="2" s="1"/>
  <c r="K147" i="4" s="1"/>
  <c r="P148" i="2" a="1"/>
  <c r="P148" i="2" s="1"/>
  <c r="K148" i="4" s="1"/>
  <c r="P149" i="2" a="1"/>
  <c r="P149" i="2" s="1"/>
  <c r="K149" i="4" s="1"/>
  <c r="P150" i="2" a="1"/>
  <c r="P150" i="2" s="1"/>
  <c r="K150" i="4" s="1"/>
  <c r="P151" i="2" a="1"/>
  <c r="P151" i="2" s="1"/>
  <c r="K151" i="4" s="1"/>
  <c r="P152" i="2" a="1"/>
  <c r="P152" i="2" s="1"/>
  <c r="K152" i="4" s="1"/>
  <c r="P153" i="2" a="1"/>
  <c r="P153" i="2" s="1"/>
  <c r="K153" i="4" s="1"/>
  <c r="P154" i="2" a="1"/>
  <c r="P154" i="2" s="1"/>
  <c r="K154" i="4" s="1"/>
  <c r="P155" i="2" a="1"/>
  <c r="P155" i="2" s="1"/>
  <c r="K155" i="4" s="1"/>
  <c r="P156" i="2" a="1"/>
  <c r="P156" i="2" s="1"/>
  <c r="K156" i="4" s="1"/>
  <c r="P157" i="2" a="1"/>
  <c r="P157" i="2" s="1"/>
  <c r="K157" i="4" s="1"/>
  <c r="P158" i="2" a="1"/>
  <c r="P158" i="2" s="1"/>
  <c r="K158" i="4" s="1"/>
  <c r="P159" i="2" a="1"/>
  <c r="P159" i="2" s="1"/>
  <c r="K159" i="4" s="1"/>
  <c r="P160" i="2" a="1"/>
  <c r="P160" i="2" s="1"/>
  <c r="K160" i="4" s="1"/>
  <c r="P161" i="2" a="1"/>
  <c r="P161" i="2" s="1"/>
  <c r="K161" i="4" s="1"/>
  <c r="P162" i="2" a="1"/>
  <c r="P162" i="2" s="1"/>
  <c r="K162" i="4" s="1"/>
  <c r="P163" i="2" a="1"/>
  <c r="P163" i="2" s="1"/>
  <c r="K163" i="4" s="1"/>
  <c r="P164" i="2" a="1"/>
  <c r="P164" i="2" s="1"/>
  <c r="K164" i="4" s="1"/>
  <c r="P165" i="2" a="1"/>
  <c r="P165" i="2" s="1"/>
  <c r="K165" i="4" s="1"/>
  <c r="P166" i="2" a="1"/>
  <c r="P166" i="2" s="1"/>
  <c r="K166" i="4" s="1"/>
  <c r="P167" i="2" a="1"/>
  <c r="P167" i="2" s="1"/>
  <c r="K167" i="4" s="1"/>
  <c r="P168" i="2" a="1"/>
  <c r="P168" i="2" s="1"/>
  <c r="K168" i="4" s="1"/>
  <c r="P169" i="2" a="1"/>
  <c r="P169" i="2" s="1"/>
  <c r="K169" i="4" s="1"/>
  <c r="P170" i="2" a="1"/>
  <c r="P170" i="2" s="1"/>
  <c r="K170" i="4" s="1"/>
  <c r="P171" i="2" a="1"/>
  <c r="P171" i="2" s="1"/>
  <c r="K171" i="4" s="1"/>
  <c r="P172" i="2" a="1"/>
  <c r="P172" i="2" s="1"/>
  <c r="K172" i="4" s="1"/>
  <c r="P173" i="2" a="1"/>
  <c r="P173" i="2" s="1"/>
  <c r="K173" i="4" s="1"/>
  <c r="P174" i="2" a="1"/>
  <c r="P174" i="2" s="1"/>
  <c r="K174" i="4" s="1"/>
  <c r="P175" i="2" a="1"/>
  <c r="P175" i="2" s="1"/>
  <c r="K175" i="4" s="1"/>
  <c r="P176" i="2" a="1"/>
  <c r="P176" i="2" s="1"/>
  <c r="K176" i="4" s="1"/>
  <c r="P177" i="2" a="1"/>
  <c r="P177" i="2" s="1"/>
  <c r="K177" i="4" s="1"/>
  <c r="P178" i="2" a="1"/>
  <c r="P178" i="2" s="1"/>
  <c r="K178" i="4" s="1"/>
  <c r="P179" i="2" a="1"/>
  <c r="P179" i="2" s="1"/>
  <c r="K179" i="4" s="1"/>
  <c r="P180" i="2" a="1"/>
  <c r="P180" i="2" s="1"/>
  <c r="K180" i="4" s="1"/>
  <c r="P181" i="2" a="1"/>
  <c r="P181" i="2" s="1"/>
  <c r="K181" i="4" s="1"/>
  <c r="P182" i="2" a="1"/>
  <c r="P182" i="2" s="1"/>
  <c r="K182" i="4" s="1"/>
  <c r="P183" i="2" a="1"/>
  <c r="P183" i="2" s="1"/>
  <c r="K183" i="4" s="1"/>
  <c r="P184" i="2" a="1"/>
  <c r="P184" i="2" s="1"/>
  <c r="K184" i="4" s="1"/>
  <c r="P185" i="2" a="1"/>
  <c r="P185" i="2" s="1"/>
  <c r="K185" i="4" s="1"/>
  <c r="P186" i="2" a="1"/>
  <c r="P186" i="2" s="1"/>
  <c r="K186" i="4" s="1"/>
  <c r="P187" i="2" a="1"/>
  <c r="P187" i="2" s="1"/>
  <c r="K187" i="4" s="1"/>
  <c r="P188" i="2" a="1"/>
  <c r="P188" i="2" s="1"/>
  <c r="K188" i="4" s="1"/>
  <c r="P189" i="2" a="1"/>
  <c r="P189" i="2" s="1"/>
  <c r="K189" i="4" s="1"/>
  <c r="P190" i="2" a="1"/>
  <c r="P190" i="2" s="1"/>
  <c r="K190" i="4" s="1"/>
  <c r="P191" i="2" a="1"/>
  <c r="P191" i="2" s="1"/>
  <c r="K191" i="4" s="1"/>
  <c r="P192" i="2" a="1"/>
  <c r="P192" i="2" s="1"/>
  <c r="K192" i="4" s="1"/>
  <c r="P193" i="2" a="1"/>
  <c r="P193" i="2" s="1"/>
  <c r="K193" i="4" s="1"/>
  <c r="P194" i="2" a="1"/>
  <c r="P194" i="2" s="1"/>
  <c r="K194" i="4" s="1"/>
  <c r="P195" i="2" a="1"/>
  <c r="P195" i="2" s="1"/>
  <c r="K195" i="4" s="1"/>
  <c r="P196" i="2" a="1"/>
  <c r="P196" i="2" s="1"/>
  <c r="K196" i="4" s="1"/>
  <c r="P197" i="2" a="1"/>
  <c r="P197" i="2" s="1"/>
  <c r="K197" i="4" s="1"/>
  <c r="P198" i="2" a="1"/>
  <c r="P198" i="2" s="1"/>
  <c r="K198" i="4" s="1"/>
  <c r="P199" i="2" a="1"/>
  <c r="P199" i="2" s="1"/>
  <c r="K199" i="4" s="1"/>
  <c r="P200" i="2" a="1"/>
  <c r="P200" i="2" s="1"/>
  <c r="K200" i="4" s="1"/>
  <c r="P201" i="2" a="1"/>
  <c r="P201" i="2" s="1"/>
  <c r="K201" i="4" s="1"/>
  <c r="P202" i="2" a="1"/>
  <c r="P202" i="2" s="1"/>
  <c r="K202" i="4" s="1"/>
  <c r="P203" i="2" a="1"/>
  <c r="P203" i="2" s="1"/>
  <c r="K203" i="4" s="1"/>
  <c r="P204" i="2" a="1"/>
  <c r="P204" i="2" s="1"/>
  <c r="K204" i="4" s="1"/>
  <c r="P205" i="2" a="1"/>
  <c r="P205" i="2" s="1"/>
  <c r="K205" i="4" s="1"/>
  <c r="P206" i="2" a="1"/>
  <c r="P206" i="2" s="1"/>
  <c r="K206" i="4" s="1"/>
  <c r="P207" i="2" a="1"/>
  <c r="P207" i="2" s="1"/>
  <c r="K207" i="4" s="1"/>
  <c r="P208" i="2" a="1"/>
  <c r="P208" i="2" s="1"/>
  <c r="K208" i="4" s="1"/>
  <c r="P209" i="2" a="1"/>
  <c r="P209" i="2" s="1"/>
  <c r="K209" i="4" s="1"/>
  <c r="P210" i="2" a="1"/>
  <c r="P210" i="2" s="1"/>
  <c r="K210" i="4" s="1"/>
  <c r="P211" i="2" a="1"/>
  <c r="P211" i="2" s="1"/>
  <c r="K211" i="4" s="1"/>
  <c r="P212" i="2" a="1"/>
  <c r="P212" i="2" s="1"/>
  <c r="K212" i="4" s="1"/>
  <c r="P213" i="2" a="1"/>
  <c r="P213" i="2" s="1"/>
  <c r="K213" i="4" s="1"/>
  <c r="P214" i="2" a="1"/>
  <c r="P214" i="2" s="1"/>
  <c r="K214" i="4" s="1"/>
  <c r="P215" i="2" a="1"/>
  <c r="P215" i="2" s="1"/>
  <c r="K215" i="4" s="1"/>
  <c r="P216" i="2" a="1"/>
  <c r="P216" i="2" s="1"/>
  <c r="K216" i="4" s="1"/>
  <c r="P217" i="2" a="1"/>
  <c r="P217" i="2" s="1"/>
  <c r="K217" i="4" s="1"/>
  <c r="P218" i="2" a="1"/>
  <c r="P218" i="2" s="1"/>
  <c r="K218" i="4" s="1"/>
  <c r="P219" i="2" a="1"/>
  <c r="P219" i="2" s="1"/>
  <c r="K219" i="4" s="1"/>
  <c r="P220" i="2" a="1"/>
  <c r="P220" i="2" s="1"/>
  <c r="K220" i="4" s="1"/>
  <c r="P221" i="2" a="1"/>
  <c r="P221" i="2" s="1"/>
  <c r="K221" i="4" s="1"/>
  <c r="P222" i="2" a="1"/>
  <c r="P222" i="2" s="1"/>
  <c r="K222" i="4" s="1"/>
  <c r="P223" i="2" a="1"/>
  <c r="P223" i="2" s="1"/>
  <c r="K223" i="4" s="1"/>
  <c r="P224" i="2" a="1"/>
  <c r="P224" i="2" s="1"/>
  <c r="K224" i="4" s="1"/>
  <c r="P225" i="2" a="1"/>
  <c r="P225" i="2" s="1"/>
  <c r="K225" i="4" s="1"/>
  <c r="P226" i="2" a="1"/>
  <c r="P226" i="2" s="1"/>
  <c r="K226" i="4" s="1"/>
  <c r="P227" i="2" a="1"/>
  <c r="P227" i="2" s="1"/>
  <c r="K227" i="4" s="1"/>
  <c r="P228" i="2" a="1"/>
  <c r="P228" i="2" s="1"/>
  <c r="K228" i="4" s="1"/>
  <c r="P229" i="2" a="1"/>
  <c r="P229" i="2" s="1"/>
  <c r="K229" i="4" s="1"/>
  <c r="P230" i="2" a="1"/>
  <c r="P230" i="2" s="1"/>
  <c r="K230" i="4" s="1"/>
  <c r="P231" i="2" a="1"/>
  <c r="P231" i="2" s="1"/>
  <c r="K231" i="4" s="1"/>
  <c r="P232" i="2" a="1"/>
  <c r="P232" i="2" s="1"/>
  <c r="K232" i="4" s="1"/>
  <c r="P233" i="2" a="1"/>
  <c r="P233" i="2" s="1"/>
  <c r="K233" i="4" s="1"/>
  <c r="P234" i="2" a="1"/>
  <c r="P234" i="2" s="1"/>
  <c r="K234" i="4" s="1"/>
  <c r="P235" i="2" a="1"/>
  <c r="P235" i="2" s="1"/>
  <c r="K235" i="4" s="1"/>
  <c r="P236" i="2" a="1"/>
  <c r="P236" i="2" s="1"/>
  <c r="K236" i="4" s="1"/>
  <c r="P237" i="2" a="1"/>
  <c r="P237" i="2" s="1"/>
  <c r="K237" i="4" s="1"/>
  <c r="P238" i="2" a="1"/>
  <c r="P238" i="2" s="1"/>
  <c r="K238" i="4" s="1"/>
  <c r="P239" i="2" a="1"/>
  <c r="P239" i="2" s="1"/>
  <c r="K239" i="4" s="1"/>
  <c r="P240" i="2" a="1"/>
  <c r="P240" i="2" s="1"/>
  <c r="K240" i="4" s="1"/>
  <c r="P241" i="2" a="1"/>
  <c r="P241" i="2" s="1"/>
  <c r="K241" i="4" s="1"/>
  <c r="P242" i="2" a="1"/>
  <c r="P242" i="2" s="1"/>
  <c r="K242" i="4" s="1"/>
  <c r="P243" i="2" a="1"/>
  <c r="P243" i="2" s="1"/>
  <c r="K243" i="4" s="1"/>
  <c r="P244" i="2" a="1"/>
  <c r="P244" i="2" s="1"/>
  <c r="K244" i="4" s="1"/>
  <c r="P245" i="2" a="1"/>
  <c r="P245" i="2" s="1"/>
  <c r="K245" i="4" s="1"/>
  <c r="P246" i="2" a="1"/>
  <c r="P246" i="2" s="1"/>
  <c r="K246" i="4" s="1"/>
  <c r="P247" i="2" a="1"/>
  <c r="P247" i="2" s="1"/>
  <c r="K247" i="4" s="1"/>
  <c r="P248" i="2" a="1"/>
  <c r="P248" i="2" s="1"/>
  <c r="K248" i="4" s="1"/>
  <c r="P249" i="2" a="1"/>
  <c r="P249" i="2" s="1"/>
  <c r="K249" i="4" s="1"/>
  <c r="P250" i="2" a="1"/>
  <c r="P250" i="2" s="1"/>
  <c r="K250" i="4" s="1"/>
  <c r="P251" i="2" a="1"/>
  <c r="P251" i="2" s="1"/>
  <c r="K251" i="4" s="1"/>
  <c r="P252" i="2" a="1"/>
  <c r="P252" i="2" s="1"/>
  <c r="K252" i="4" s="1"/>
  <c r="P253" i="2" a="1"/>
  <c r="P253" i="2" s="1"/>
  <c r="K253" i="4" s="1"/>
  <c r="P254" i="2" a="1"/>
  <c r="P254" i="2" s="1"/>
  <c r="K254" i="4" s="1"/>
  <c r="P255" i="2" a="1"/>
  <c r="P255" i="2" s="1"/>
  <c r="K255" i="4" s="1"/>
  <c r="P256" i="2" a="1"/>
  <c r="P256" i="2" s="1"/>
  <c r="K256" i="4" s="1"/>
  <c r="P257" i="2" a="1"/>
  <c r="P257" i="2" s="1"/>
  <c r="K257" i="4" s="1"/>
  <c r="P258" i="2" a="1"/>
  <c r="P258" i="2" s="1"/>
  <c r="K258" i="4" s="1"/>
  <c r="P259" i="2" a="1"/>
  <c r="P259" i="2" s="1"/>
  <c r="K259" i="4" s="1"/>
  <c r="P260" i="2" a="1"/>
  <c r="P260" i="2" s="1"/>
  <c r="K260" i="4" s="1"/>
  <c r="P261" i="2" a="1"/>
  <c r="P261" i="2" s="1"/>
  <c r="K261" i="4" s="1"/>
  <c r="P262" i="2" a="1"/>
  <c r="P262" i="2" s="1"/>
  <c r="K262" i="4" s="1"/>
  <c r="P263" i="2" a="1"/>
  <c r="P263" i="2" s="1"/>
  <c r="K263" i="4" s="1"/>
  <c r="P264" i="2" a="1"/>
  <c r="P264" i="2" s="1"/>
  <c r="K264" i="4" s="1"/>
  <c r="P265" i="2" a="1"/>
  <c r="P265" i="2" s="1"/>
  <c r="K265" i="4" s="1"/>
  <c r="P266" i="2" a="1"/>
  <c r="P266" i="2" s="1"/>
  <c r="K266" i="4" s="1"/>
  <c r="P267" i="2" a="1"/>
  <c r="P267" i="2" s="1"/>
  <c r="K267" i="4" s="1"/>
  <c r="P268" i="2" a="1"/>
  <c r="P268" i="2" s="1"/>
  <c r="K268" i="4" s="1"/>
  <c r="P269" i="2" a="1"/>
  <c r="P269" i="2" s="1"/>
  <c r="K269" i="4" s="1"/>
  <c r="P270" i="2" a="1"/>
  <c r="P270" i="2" s="1"/>
  <c r="K270" i="4" s="1"/>
  <c r="P271" i="2" a="1"/>
  <c r="P271" i="2" s="1"/>
  <c r="K271" i="4" s="1"/>
  <c r="P272" i="2" a="1"/>
  <c r="P272" i="2" s="1"/>
  <c r="K272" i="4" s="1"/>
  <c r="P273" i="2" a="1"/>
  <c r="P273" i="2" s="1"/>
  <c r="K273" i="4" s="1"/>
  <c r="P274" i="2" a="1"/>
  <c r="P274" i="2" s="1"/>
  <c r="K274" i="4" s="1"/>
  <c r="P275" i="2" a="1"/>
  <c r="P275" i="2" s="1"/>
  <c r="K275" i="4" s="1"/>
  <c r="P276" i="2" a="1"/>
  <c r="P276" i="2" s="1"/>
  <c r="K276" i="4" s="1"/>
  <c r="P277" i="2" a="1"/>
  <c r="P277" i="2" s="1"/>
  <c r="K277" i="4" s="1"/>
  <c r="P278" i="2" a="1"/>
  <c r="P278" i="2" s="1"/>
  <c r="K278" i="4" s="1"/>
  <c r="P279" i="2" a="1"/>
  <c r="P279" i="2" s="1"/>
  <c r="K279" i="4" s="1"/>
  <c r="P280" i="2" a="1"/>
  <c r="P280" i="2" s="1"/>
  <c r="K280" i="4" s="1"/>
  <c r="P281" i="2" a="1"/>
  <c r="P281" i="2" s="1"/>
  <c r="K281" i="4" s="1"/>
  <c r="P282" i="2" a="1"/>
  <c r="P282" i="2" s="1"/>
  <c r="K282" i="4" s="1"/>
  <c r="P283" i="2" a="1"/>
  <c r="P283" i="2" s="1"/>
  <c r="K283" i="4" s="1"/>
  <c r="P284" i="2" a="1"/>
  <c r="P284" i="2" s="1"/>
  <c r="K284" i="4" s="1"/>
  <c r="P285" i="2" a="1"/>
  <c r="P285" i="2" s="1"/>
  <c r="K285" i="4" s="1"/>
  <c r="P286" i="2" a="1"/>
  <c r="P286" i="2" s="1"/>
  <c r="K286" i="4" s="1"/>
  <c r="P287" i="2" a="1"/>
  <c r="P287" i="2" s="1"/>
  <c r="K287" i="4" s="1"/>
  <c r="P288" i="2" a="1"/>
  <c r="P288" i="2" s="1"/>
  <c r="K288" i="4" s="1"/>
  <c r="P289" i="2" a="1"/>
  <c r="P289" i="2" s="1"/>
  <c r="K289" i="4" s="1"/>
  <c r="P290" i="2" a="1"/>
  <c r="P290" i="2" s="1"/>
  <c r="K290" i="4" s="1"/>
  <c r="P291" i="2" a="1"/>
  <c r="P291" i="2" s="1"/>
  <c r="K291" i="4" s="1"/>
  <c r="P292" i="2" a="1"/>
  <c r="P292" i="2" s="1"/>
  <c r="K292" i="4" s="1"/>
  <c r="P293" i="2" a="1"/>
  <c r="P293" i="2" s="1"/>
  <c r="K293" i="4" s="1"/>
  <c r="P294" i="2" a="1"/>
  <c r="P294" i="2" s="1"/>
  <c r="K294" i="4" s="1"/>
  <c r="P295" i="2" a="1"/>
  <c r="P295" i="2" s="1"/>
  <c r="K295" i="4" s="1"/>
  <c r="P296" i="2" a="1"/>
  <c r="P296" i="2" s="1"/>
  <c r="K296" i="4" s="1"/>
  <c r="P297" i="2" a="1"/>
  <c r="P297" i="2" s="1"/>
  <c r="K297" i="4" s="1"/>
  <c r="P298" i="2" a="1"/>
  <c r="P298" i="2" s="1"/>
  <c r="K298" i="4" s="1"/>
  <c r="P299" i="2" a="1"/>
  <c r="P299" i="2" s="1"/>
  <c r="K299" i="4" s="1"/>
  <c r="P300" i="2" a="1"/>
  <c r="P300" i="2" s="1"/>
  <c r="K300" i="4" s="1"/>
  <c r="P301" i="2" a="1"/>
  <c r="P301" i="2" s="1"/>
  <c r="K301" i="4" s="1"/>
  <c r="P302" i="2" a="1"/>
  <c r="P302" i="2" s="1"/>
  <c r="K302" i="4" s="1"/>
  <c r="P303" i="2" a="1"/>
  <c r="P303" i="2" s="1"/>
  <c r="K303" i="4" s="1"/>
  <c r="P304" i="2" a="1"/>
  <c r="P304" i="2" s="1"/>
  <c r="K304" i="4" s="1"/>
  <c r="P305" i="2" a="1"/>
  <c r="P305" i="2" s="1"/>
  <c r="K305" i="4" s="1"/>
  <c r="P306" i="2" a="1"/>
  <c r="P306" i="2" s="1"/>
  <c r="K306" i="4" s="1"/>
  <c r="P307" i="2" a="1"/>
  <c r="P307" i="2" s="1"/>
  <c r="K307" i="4" s="1"/>
  <c r="P308" i="2" a="1"/>
  <c r="P308" i="2" s="1"/>
  <c r="K308" i="4" s="1"/>
  <c r="P309" i="2" a="1"/>
  <c r="P309" i="2" s="1"/>
  <c r="K309" i="4" s="1"/>
  <c r="P310" i="2" a="1"/>
  <c r="P310" i="2" s="1"/>
  <c r="K310" i="4" s="1"/>
  <c r="P311" i="2" a="1"/>
  <c r="P311" i="2" s="1"/>
  <c r="K311" i="4" s="1"/>
  <c r="P312" i="2" a="1"/>
  <c r="P312" i="2" s="1"/>
  <c r="K312" i="4" s="1"/>
  <c r="P313" i="2" a="1"/>
  <c r="P313" i="2" s="1"/>
  <c r="K313" i="4" s="1"/>
  <c r="P314" i="2" a="1"/>
  <c r="P314" i="2" s="1"/>
  <c r="K314" i="4" s="1"/>
  <c r="P315" i="2" a="1"/>
  <c r="P315" i="2" s="1"/>
  <c r="K315" i="4" s="1"/>
  <c r="P316" i="2" a="1"/>
  <c r="P316" i="2" s="1"/>
  <c r="K316" i="4" s="1"/>
  <c r="P317" i="2" a="1"/>
  <c r="P317" i="2" s="1"/>
  <c r="K317" i="4" s="1"/>
  <c r="P318" i="2" a="1"/>
  <c r="P318" i="2" s="1"/>
  <c r="K318" i="4" s="1"/>
  <c r="P319" i="2" a="1"/>
  <c r="P319" i="2" s="1"/>
  <c r="K319" i="4" s="1"/>
  <c r="P320" i="2" a="1"/>
  <c r="P320" i="2" s="1"/>
  <c r="K320" i="4" s="1"/>
  <c r="P321" i="2" a="1"/>
  <c r="P321" i="2" s="1"/>
  <c r="K321" i="4" s="1"/>
  <c r="P322" i="2" a="1"/>
  <c r="P322" i="2" s="1"/>
  <c r="K322" i="4" s="1"/>
  <c r="P323" i="2" a="1"/>
  <c r="P323" i="2" s="1"/>
  <c r="K323" i="4" s="1"/>
  <c r="P324" i="2" a="1"/>
  <c r="P324" i="2" s="1"/>
  <c r="K324" i="4" s="1"/>
  <c r="P325" i="2" a="1"/>
  <c r="P325" i="2" s="1"/>
  <c r="K325" i="4" s="1"/>
  <c r="P326" i="2" a="1"/>
  <c r="P326" i="2" s="1"/>
  <c r="K326" i="4" s="1"/>
  <c r="P327" i="2" a="1"/>
  <c r="P327" i="2" s="1"/>
  <c r="K327" i="4" s="1"/>
  <c r="P328" i="2" a="1"/>
  <c r="P328" i="2" s="1"/>
  <c r="K328" i="4" s="1"/>
  <c r="P329" i="2" a="1"/>
  <c r="P329" i="2" s="1"/>
  <c r="K329" i="4" s="1"/>
  <c r="P330" i="2" a="1"/>
  <c r="P330" i="2" s="1"/>
  <c r="K330" i="4" s="1"/>
  <c r="P331" i="2" a="1"/>
  <c r="P331" i="2" s="1"/>
  <c r="K331" i="4" s="1"/>
  <c r="P332" i="2" a="1"/>
  <c r="P332" i="2" s="1"/>
  <c r="K332" i="4" s="1"/>
  <c r="P333" i="2" a="1"/>
  <c r="P333" i="2" s="1"/>
  <c r="K333" i="4" s="1"/>
  <c r="P334" i="2" a="1"/>
  <c r="P334" i="2" s="1"/>
  <c r="K334" i="4" s="1"/>
  <c r="P335" i="2" a="1"/>
  <c r="P335" i="2" s="1"/>
  <c r="K335" i="4" s="1"/>
  <c r="P336" i="2" a="1"/>
  <c r="P336" i="2" s="1"/>
  <c r="K336" i="4" s="1"/>
  <c r="P337" i="2" a="1"/>
  <c r="P337" i="2" s="1"/>
  <c r="K337" i="4" s="1"/>
  <c r="P338" i="2" a="1"/>
  <c r="P338" i="2" s="1"/>
  <c r="K338" i="4" s="1"/>
  <c r="P339" i="2" a="1"/>
  <c r="P339" i="2" s="1"/>
  <c r="K339" i="4" s="1"/>
  <c r="P340" i="2" a="1"/>
  <c r="P340" i="2" s="1"/>
  <c r="K340" i="4" s="1"/>
  <c r="P341" i="2" a="1"/>
  <c r="P341" i="2" s="1"/>
  <c r="K341" i="4" s="1"/>
  <c r="P342" i="2" a="1"/>
  <c r="P342" i="2" s="1"/>
  <c r="K342" i="4" s="1"/>
  <c r="P343" i="2" a="1"/>
  <c r="P343" i="2" s="1"/>
  <c r="K343" i="4" s="1"/>
  <c r="P344" i="2" a="1"/>
  <c r="P344" i="2" s="1"/>
  <c r="K344" i="4" s="1"/>
  <c r="P345" i="2" a="1"/>
  <c r="P345" i="2" s="1"/>
  <c r="K345" i="4" s="1"/>
  <c r="P346" i="2" a="1"/>
  <c r="P346" i="2" s="1"/>
  <c r="K346" i="4" s="1"/>
  <c r="P347" i="2" a="1"/>
  <c r="P347" i="2" s="1"/>
  <c r="K347" i="4" s="1"/>
  <c r="P348" i="2" a="1"/>
  <c r="P348" i="2" s="1"/>
  <c r="K348" i="4" s="1"/>
  <c r="P349" i="2" a="1"/>
  <c r="P349" i="2" s="1"/>
  <c r="K349" i="4" s="1"/>
  <c r="P350" i="2" a="1"/>
  <c r="P350" i="2" s="1"/>
  <c r="K350" i="4" s="1"/>
  <c r="P351" i="2" a="1"/>
  <c r="P351" i="2" s="1"/>
  <c r="K351" i="4" s="1"/>
  <c r="P352" i="2" a="1"/>
  <c r="P352" i="2" s="1"/>
  <c r="K352" i="4" s="1"/>
  <c r="P353" i="2" a="1"/>
  <c r="P353" i="2" s="1"/>
  <c r="K353" i="4" s="1"/>
  <c r="P354" i="2" a="1"/>
  <c r="P354" i="2" s="1"/>
  <c r="K354" i="4" s="1"/>
  <c r="P355" i="2" a="1"/>
  <c r="P355" i="2" s="1"/>
  <c r="K355" i="4" s="1"/>
  <c r="P356" i="2" a="1"/>
  <c r="P356" i="2" s="1"/>
  <c r="K356" i="4" s="1"/>
  <c r="P357" i="2" a="1"/>
  <c r="P357" i="2" s="1"/>
  <c r="K357" i="4" s="1"/>
  <c r="P358" i="2" a="1"/>
  <c r="P358" i="2" s="1"/>
  <c r="K358" i="4" s="1"/>
  <c r="P359" i="2" a="1"/>
  <c r="P359" i="2" s="1"/>
  <c r="K359" i="4" s="1"/>
  <c r="P360" i="2" a="1"/>
  <c r="P360" i="2" s="1"/>
  <c r="K360" i="4" s="1"/>
  <c r="P361" i="2" a="1"/>
  <c r="P361" i="2" s="1"/>
  <c r="K361" i="4" s="1"/>
  <c r="P362" i="2" a="1"/>
  <c r="P362" i="2" s="1"/>
  <c r="K362" i="4" s="1"/>
  <c r="P363" i="2" a="1"/>
  <c r="P363" i="2" s="1"/>
  <c r="K363" i="4" s="1"/>
  <c r="P364" i="2" a="1"/>
  <c r="P364" i="2" s="1"/>
  <c r="K364" i="4" s="1"/>
  <c r="P365" i="2" a="1"/>
  <c r="P365" i="2" s="1"/>
  <c r="K365" i="4" s="1"/>
  <c r="P366" i="2" a="1"/>
  <c r="P366" i="2" s="1"/>
  <c r="K366" i="4" s="1"/>
  <c r="P367" i="2" a="1"/>
  <c r="P367" i="2" s="1"/>
  <c r="K367" i="4" s="1"/>
  <c r="P368" i="2" a="1"/>
  <c r="P368" i="2" s="1"/>
  <c r="K368" i="4" s="1"/>
  <c r="P369" i="2" a="1"/>
  <c r="P369" i="2" s="1"/>
  <c r="K369" i="4" s="1"/>
  <c r="P370" i="2" a="1"/>
  <c r="P370" i="2" s="1"/>
  <c r="K370" i="4" s="1"/>
  <c r="P371" i="2" a="1"/>
  <c r="P371" i="2" s="1"/>
  <c r="K371" i="4" s="1"/>
  <c r="P372" i="2" a="1"/>
  <c r="P372" i="2" s="1"/>
  <c r="K372" i="4" s="1"/>
  <c r="P373" i="2" a="1"/>
  <c r="P373" i="2" s="1"/>
  <c r="K373" i="4" s="1"/>
  <c r="P374" i="2" a="1"/>
  <c r="P374" i="2" s="1"/>
  <c r="K374" i="4" s="1"/>
  <c r="P375" i="2" a="1"/>
  <c r="P375" i="2" s="1"/>
  <c r="K375" i="4" s="1"/>
  <c r="P376" i="2" a="1"/>
  <c r="P376" i="2" s="1"/>
  <c r="K376" i="4" s="1"/>
  <c r="P377" i="2" a="1"/>
  <c r="P377" i="2" s="1"/>
  <c r="K377" i="4" s="1"/>
  <c r="P378" i="2" a="1"/>
  <c r="P378" i="2" s="1"/>
  <c r="K378" i="4" s="1"/>
  <c r="P379" i="2" a="1"/>
  <c r="P379" i="2" s="1"/>
  <c r="K379" i="4" s="1"/>
  <c r="P380" i="2" a="1"/>
  <c r="P380" i="2" s="1"/>
  <c r="K380" i="4" s="1"/>
  <c r="P381" i="2" a="1"/>
  <c r="P381" i="2" s="1"/>
  <c r="K381" i="4" s="1"/>
  <c r="P382" i="2" a="1"/>
  <c r="P382" i="2" s="1"/>
  <c r="K382" i="4" s="1"/>
  <c r="P383" i="2" a="1"/>
  <c r="P383" i="2" s="1"/>
  <c r="K383" i="4" s="1"/>
  <c r="P384" i="2" a="1"/>
  <c r="P384" i="2" s="1"/>
  <c r="K384" i="4" s="1"/>
  <c r="P385" i="2" a="1"/>
  <c r="P385" i="2" s="1"/>
  <c r="K385" i="4" s="1"/>
  <c r="P386" i="2" a="1"/>
  <c r="P386" i="2" s="1"/>
  <c r="K386" i="4" s="1"/>
  <c r="P387" i="2" a="1"/>
  <c r="P387" i="2" s="1"/>
  <c r="K387" i="4" s="1"/>
  <c r="P388" i="2" a="1"/>
  <c r="P388" i="2" s="1"/>
  <c r="K388" i="4" s="1"/>
  <c r="P389" i="2" a="1"/>
  <c r="P389" i="2" s="1"/>
  <c r="K389" i="4" s="1"/>
  <c r="P390" i="2" a="1"/>
  <c r="P390" i="2" s="1"/>
  <c r="K390" i="4" s="1"/>
  <c r="P391" i="2" a="1"/>
  <c r="P391" i="2" s="1"/>
  <c r="K391" i="4" s="1"/>
  <c r="P392" i="2" a="1"/>
  <c r="P392" i="2" s="1"/>
  <c r="K392" i="4" s="1"/>
  <c r="P393" i="2" a="1"/>
  <c r="P393" i="2" s="1"/>
  <c r="K393" i="4" s="1"/>
  <c r="P394" i="2" a="1"/>
  <c r="P394" i="2" s="1"/>
  <c r="K394" i="4" s="1"/>
  <c r="P395" i="2" a="1"/>
  <c r="P395" i="2" s="1"/>
  <c r="K395" i="4" s="1"/>
  <c r="P396" i="2" a="1"/>
  <c r="P396" i="2" s="1"/>
  <c r="K396" i="4" s="1"/>
  <c r="P397" i="2" a="1"/>
  <c r="P397" i="2" s="1"/>
  <c r="K397" i="4" s="1"/>
  <c r="P398" i="2" a="1"/>
  <c r="P398" i="2" s="1"/>
  <c r="K398" i="4" s="1"/>
  <c r="P399" i="2" a="1"/>
  <c r="P399" i="2" s="1"/>
  <c r="K399" i="4" s="1"/>
  <c r="P400" i="2" a="1"/>
  <c r="P400" i="2" s="1"/>
  <c r="K400" i="4" s="1"/>
  <c r="P401" i="2" a="1"/>
  <c r="P401" i="2" s="1"/>
  <c r="K401" i="4" s="1"/>
  <c r="P402" i="2" a="1"/>
  <c r="P402" i="2" s="1"/>
  <c r="K402" i="4" s="1"/>
  <c r="P403" i="2" a="1"/>
  <c r="P403" i="2" s="1"/>
  <c r="K403" i="4" s="1"/>
  <c r="P404" i="2" a="1"/>
  <c r="P404" i="2" s="1"/>
  <c r="K404" i="4" s="1"/>
  <c r="P405" i="2" a="1"/>
  <c r="P405" i="2" s="1"/>
  <c r="K405" i="4" s="1"/>
  <c r="P406" i="2" a="1"/>
  <c r="P406" i="2" s="1"/>
  <c r="K406" i="4" s="1"/>
  <c r="P407" i="2" a="1"/>
  <c r="P407" i="2" s="1"/>
  <c r="K407" i="4" s="1"/>
  <c r="P408" i="2" a="1"/>
  <c r="P408" i="2" s="1"/>
  <c r="K408" i="4" s="1"/>
  <c r="P409" i="2" a="1"/>
  <c r="P409" i="2" s="1"/>
  <c r="K409" i="4" s="1"/>
  <c r="P410" i="2" a="1"/>
  <c r="P410" i="2" s="1"/>
  <c r="K410" i="4" s="1"/>
  <c r="P411" i="2" a="1"/>
  <c r="P411" i="2" s="1"/>
  <c r="K411" i="4" s="1"/>
  <c r="P412" i="2" a="1"/>
  <c r="P412" i="2" s="1"/>
  <c r="K412" i="4" s="1"/>
  <c r="P413" i="2" a="1"/>
  <c r="P413" i="2" s="1"/>
  <c r="K413" i="4" s="1"/>
  <c r="P414" i="2" a="1"/>
  <c r="P414" i="2" s="1"/>
  <c r="K414" i="4" s="1"/>
  <c r="P415" i="2" a="1"/>
  <c r="P415" i="2" s="1"/>
  <c r="K415" i="4" s="1"/>
  <c r="P416" i="2" a="1"/>
  <c r="P416" i="2" s="1"/>
  <c r="K416" i="4" s="1"/>
  <c r="P417" i="2" a="1"/>
  <c r="P417" i="2" s="1"/>
  <c r="K417" i="4" s="1"/>
  <c r="P418" i="2" a="1"/>
  <c r="P418" i="2" s="1"/>
  <c r="K418" i="4" s="1"/>
  <c r="P419" i="2" a="1"/>
  <c r="P419" i="2" s="1"/>
  <c r="K419" i="4" s="1"/>
  <c r="P420" i="2" a="1"/>
  <c r="P420" i="2" s="1"/>
  <c r="K420" i="4" s="1"/>
  <c r="P421" i="2" a="1"/>
  <c r="P421" i="2" s="1"/>
  <c r="K421" i="4" s="1"/>
  <c r="P422" i="2" a="1"/>
  <c r="P422" i="2" s="1"/>
  <c r="K422" i="4" s="1"/>
  <c r="P423" i="2" a="1"/>
  <c r="P423" i="2" s="1"/>
  <c r="K423" i="4" s="1"/>
  <c r="P424" i="2" a="1"/>
  <c r="P424" i="2" s="1"/>
  <c r="K424" i="4" s="1"/>
  <c r="P425" i="2" a="1"/>
  <c r="P425" i="2" s="1"/>
  <c r="K425" i="4" s="1"/>
  <c r="P426" i="2" a="1"/>
  <c r="P426" i="2" s="1"/>
  <c r="K426" i="4" s="1"/>
  <c r="P427" i="2" a="1"/>
  <c r="P427" i="2" s="1"/>
  <c r="K427" i="4" s="1"/>
  <c r="P428" i="2" a="1"/>
  <c r="P428" i="2" s="1"/>
  <c r="K428" i="4" s="1"/>
  <c r="P429" i="2" a="1"/>
  <c r="P429" i="2" s="1"/>
  <c r="K429" i="4" s="1"/>
  <c r="P430" i="2" a="1"/>
  <c r="P430" i="2" s="1"/>
  <c r="K430" i="4" s="1"/>
  <c r="P431" i="2" a="1"/>
  <c r="P431" i="2" s="1"/>
  <c r="K431" i="4" s="1"/>
  <c r="P432" i="2" a="1"/>
  <c r="P432" i="2" s="1"/>
  <c r="K432" i="4" s="1"/>
  <c r="P433" i="2" a="1"/>
  <c r="P433" i="2" s="1"/>
  <c r="K433" i="4" s="1"/>
  <c r="P434" i="2" a="1"/>
  <c r="P434" i="2" s="1"/>
  <c r="K434" i="4" s="1"/>
  <c r="P435" i="2" a="1"/>
  <c r="P435" i="2" s="1"/>
  <c r="K435" i="4" s="1"/>
  <c r="P436" i="2" a="1"/>
  <c r="P436" i="2" s="1"/>
  <c r="K436" i="4" s="1"/>
  <c r="P437" i="2" a="1"/>
  <c r="P437" i="2" s="1"/>
  <c r="K437" i="4" s="1"/>
  <c r="P438" i="2" a="1"/>
  <c r="P438" i="2" s="1"/>
  <c r="K438" i="4" s="1"/>
  <c r="P439" i="2" a="1"/>
  <c r="P439" i="2" s="1"/>
  <c r="K439" i="4" s="1"/>
  <c r="P440" i="2" a="1"/>
  <c r="P440" i="2" s="1"/>
  <c r="K440" i="4" s="1"/>
  <c r="P441" i="2" a="1"/>
  <c r="P441" i="2" s="1"/>
  <c r="K441" i="4" s="1"/>
  <c r="P442" i="2" a="1"/>
  <c r="P442" i="2" s="1"/>
  <c r="K442" i="4" s="1"/>
  <c r="P443" i="2" a="1"/>
  <c r="P443" i="2" s="1"/>
  <c r="K443" i="4" s="1"/>
  <c r="P444" i="2" a="1"/>
  <c r="P444" i="2" s="1"/>
  <c r="K444" i="4" s="1"/>
  <c r="P445" i="2" a="1"/>
  <c r="P445" i="2" s="1"/>
  <c r="K445" i="4" s="1"/>
  <c r="P446" i="2" a="1"/>
  <c r="P446" i="2" s="1"/>
  <c r="K446" i="4" s="1"/>
  <c r="P447" i="2" a="1"/>
  <c r="P447" i="2" s="1"/>
  <c r="K447" i="4" s="1"/>
  <c r="P448" i="2" a="1"/>
  <c r="P448" i="2" s="1"/>
  <c r="K448" i="4" s="1"/>
  <c r="P449" i="2" a="1"/>
  <c r="P449" i="2" s="1"/>
  <c r="K449" i="4" s="1"/>
  <c r="P450" i="2" a="1"/>
  <c r="P450" i="2" s="1"/>
  <c r="K450" i="4" s="1"/>
  <c r="P451" i="2" a="1"/>
  <c r="P451" i="2" s="1"/>
  <c r="K451" i="4" s="1"/>
  <c r="P452" i="2" a="1"/>
  <c r="P452" i="2" s="1"/>
  <c r="K452" i="4" s="1"/>
  <c r="P453" i="2" a="1"/>
  <c r="P453" i="2" s="1"/>
  <c r="K453" i="4" s="1"/>
  <c r="P454" i="2" a="1"/>
  <c r="P454" i="2" s="1"/>
  <c r="K454" i="4" s="1"/>
  <c r="P455" i="2" a="1"/>
  <c r="P455" i="2" s="1"/>
  <c r="K455" i="4" s="1"/>
  <c r="P456" i="2" a="1"/>
  <c r="P456" i="2" s="1"/>
  <c r="K456" i="4" s="1"/>
  <c r="P457" i="2" a="1"/>
  <c r="P457" i="2" s="1"/>
  <c r="K457" i="4" s="1"/>
  <c r="P458" i="2" a="1"/>
  <c r="P458" i="2" s="1"/>
  <c r="K458" i="4" s="1"/>
  <c r="P459" i="2" a="1"/>
  <c r="P459" i="2" s="1"/>
  <c r="K459" i="4" s="1"/>
  <c r="P460" i="2" a="1"/>
  <c r="P460" i="2" s="1"/>
  <c r="K460" i="4" s="1"/>
  <c r="P461" i="2" a="1"/>
  <c r="P461" i="2" s="1"/>
  <c r="K461" i="4" s="1"/>
  <c r="P462" i="2" a="1"/>
  <c r="P462" i="2" s="1"/>
  <c r="K462" i="4" s="1"/>
  <c r="P463" i="2" a="1"/>
  <c r="P463" i="2" s="1"/>
  <c r="K463" i="4" s="1"/>
  <c r="P464" i="2" a="1"/>
  <c r="P464" i="2" s="1"/>
  <c r="K464" i="4" s="1"/>
  <c r="P465" i="2" a="1"/>
  <c r="P465" i="2" s="1"/>
  <c r="K465" i="4" s="1"/>
  <c r="P466" i="2" a="1"/>
  <c r="P466" i="2" s="1"/>
  <c r="K466" i="4" s="1"/>
  <c r="P467" i="2" a="1"/>
  <c r="P467" i="2" s="1"/>
  <c r="K467" i="4" s="1"/>
  <c r="P468" i="2" a="1"/>
  <c r="P468" i="2" s="1"/>
  <c r="K468" i="4" s="1"/>
  <c r="P469" i="2" a="1"/>
  <c r="P469" i="2" s="1"/>
  <c r="K469" i="4" s="1"/>
  <c r="P470" i="2" a="1"/>
  <c r="P470" i="2" s="1"/>
  <c r="K470" i="4" s="1"/>
  <c r="P471" i="2" a="1"/>
  <c r="P471" i="2" s="1"/>
  <c r="K471" i="4" s="1"/>
  <c r="P472" i="2" a="1"/>
  <c r="P472" i="2" s="1"/>
  <c r="K472" i="4" s="1"/>
  <c r="P473" i="2" a="1"/>
  <c r="P473" i="2" s="1"/>
  <c r="K473" i="4" s="1"/>
  <c r="P474" i="2" a="1"/>
  <c r="P474" i="2" s="1"/>
  <c r="K474" i="4" s="1"/>
  <c r="P475" i="2" a="1"/>
  <c r="P475" i="2" s="1"/>
  <c r="K475" i="4" s="1"/>
  <c r="P476" i="2" a="1"/>
  <c r="P476" i="2" s="1"/>
  <c r="K476" i="4" s="1"/>
  <c r="P477" i="2" a="1"/>
  <c r="P477" i="2" s="1"/>
  <c r="K477" i="4" s="1"/>
  <c r="P478" i="2" a="1"/>
  <c r="P478" i="2" s="1"/>
  <c r="K478" i="4" s="1"/>
  <c r="P479" i="2" a="1"/>
  <c r="P479" i="2" s="1"/>
  <c r="K479" i="4" s="1"/>
  <c r="P480" i="2" a="1"/>
  <c r="P480" i="2" s="1"/>
  <c r="K480" i="4" s="1"/>
  <c r="P481" i="2" a="1"/>
  <c r="P481" i="2" s="1"/>
  <c r="K481" i="4" s="1"/>
  <c r="P482" i="2" a="1"/>
  <c r="P482" i="2" s="1"/>
  <c r="K482" i="4" s="1"/>
  <c r="P483" i="2" a="1"/>
  <c r="P483" i="2" s="1"/>
  <c r="K483" i="4" s="1"/>
  <c r="P484" i="2" a="1"/>
  <c r="P484" i="2" s="1"/>
  <c r="K484" i="4" s="1"/>
  <c r="P485" i="2" a="1"/>
  <c r="P485" i="2" s="1"/>
  <c r="K485" i="4" s="1"/>
  <c r="P486" i="2" a="1"/>
  <c r="P486" i="2" s="1"/>
  <c r="K486" i="4" s="1"/>
  <c r="P487" i="2" a="1"/>
  <c r="P487" i="2" s="1"/>
  <c r="K487" i="4" s="1"/>
  <c r="P488" i="2" a="1"/>
  <c r="P488" i="2" s="1"/>
  <c r="K488" i="4" s="1"/>
  <c r="P489" i="2" a="1"/>
  <c r="P489" i="2" s="1"/>
  <c r="K489" i="4" s="1"/>
  <c r="P490" i="2" a="1"/>
  <c r="P490" i="2" s="1"/>
  <c r="K490" i="4" s="1"/>
  <c r="P491" i="2" a="1"/>
  <c r="P491" i="2" s="1"/>
  <c r="K491" i="4" s="1"/>
  <c r="P492" i="2" a="1"/>
  <c r="P492" i="2" s="1"/>
  <c r="K492" i="4" s="1"/>
  <c r="P493" i="2" a="1"/>
  <c r="P493" i="2" s="1"/>
  <c r="K493" i="4" s="1"/>
  <c r="P494" i="2" a="1"/>
  <c r="P494" i="2" s="1"/>
  <c r="K494" i="4" s="1"/>
  <c r="P495" i="2" a="1"/>
  <c r="P495" i="2" s="1"/>
  <c r="K495" i="4" s="1"/>
  <c r="P496" i="2" a="1"/>
  <c r="P496" i="2" s="1"/>
  <c r="K496" i="4" s="1"/>
  <c r="P497" i="2" a="1"/>
  <c r="P497" i="2" s="1"/>
  <c r="K497" i="4" s="1"/>
  <c r="P498" i="2" a="1"/>
  <c r="P498" i="2" s="1"/>
  <c r="K498" i="4" s="1"/>
  <c r="P499" i="2" a="1"/>
  <c r="P499" i="2" s="1"/>
  <c r="K499" i="4" s="1"/>
  <c r="P500" i="2" a="1"/>
  <c r="P500" i="2" s="1"/>
  <c r="K500" i="4" s="1"/>
  <c r="P501" i="2" a="1"/>
  <c r="P501" i="2" s="1"/>
  <c r="K501" i="4" s="1"/>
  <c r="P502" i="2" a="1"/>
  <c r="P502" i="2" s="1"/>
  <c r="K502" i="4" s="1"/>
  <c r="P503" i="2" a="1"/>
  <c r="P503" i="2" s="1"/>
  <c r="K503" i="4" s="1"/>
  <c r="P504" i="2" a="1"/>
  <c r="P504" i="2" s="1"/>
  <c r="K504" i="4" s="1"/>
  <c r="P505" i="2" a="1"/>
  <c r="P505" i="2" s="1"/>
  <c r="K505" i="4" s="1"/>
  <c r="P506" i="2" a="1"/>
  <c r="P506" i="2" s="1"/>
  <c r="K506" i="4" s="1"/>
  <c r="P507" i="2" a="1"/>
  <c r="P507" i="2" s="1"/>
  <c r="K507" i="4" s="1"/>
  <c r="P508" i="2" a="1"/>
  <c r="P508" i="2" s="1"/>
  <c r="K508" i="4" s="1"/>
  <c r="P509" i="2" a="1"/>
  <c r="P509" i="2" s="1"/>
  <c r="K509" i="4" s="1"/>
  <c r="P510" i="2" a="1"/>
  <c r="P510" i="2" s="1"/>
  <c r="K510" i="4" s="1"/>
  <c r="P511" i="2" a="1"/>
  <c r="P511" i="2" s="1"/>
  <c r="K511" i="4" s="1"/>
  <c r="P512" i="2" a="1"/>
  <c r="P512" i="2" s="1"/>
  <c r="K512" i="4" s="1"/>
  <c r="P513" i="2" a="1"/>
  <c r="P513" i="2" s="1"/>
  <c r="K513" i="4" s="1"/>
  <c r="P514" i="2" a="1"/>
  <c r="P514" i="2" s="1"/>
  <c r="K514" i="4" s="1"/>
  <c r="P515" i="2" a="1"/>
  <c r="P515" i="2" s="1"/>
  <c r="K515" i="4" s="1"/>
  <c r="P516" i="2" a="1"/>
  <c r="P516" i="2" s="1"/>
  <c r="K516" i="4" s="1"/>
  <c r="P517" i="2" a="1"/>
  <c r="P517" i="2" s="1"/>
  <c r="K517" i="4" s="1"/>
  <c r="P518" i="2" a="1"/>
  <c r="P518" i="2" s="1"/>
  <c r="K518" i="4" s="1"/>
  <c r="P519" i="2" a="1"/>
  <c r="P519" i="2" s="1"/>
  <c r="K519" i="4" s="1"/>
  <c r="P520" i="2" a="1"/>
  <c r="P520" i="2" s="1"/>
  <c r="K520" i="4" s="1"/>
  <c r="P521" i="2" a="1"/>
  <c r="P521" i="2" s="1"/>
  <c r="K521" i="4" s="1"/>
  <c r="P522" i="2" a="1"/>
  <c r="P522" i="2" s="1"/>
  <c r="K522" i="4" s="1"/>
  <c r="P523" i="2" a="1"/>
  <c r="P523" i="2" s="1"/>
  <c r="K523" i="4" s="1"/>
  <c r="P524" i="2" a="1"/>
  <c r="P524" i="2" s="1"/>
  <c r="K524" i="4" s="1"/>
  <c r="P525" i="2" a="1"/>
  <c r="P525" i="2" s="1"/>
  <c r="K525" i="4" s="1"/>
  <c r="P526" i="2" a="1"/>
  <c r="P526" i="2" s="1"/>
  <c r="K526" i="4" s="1"/>
  <c r="P527" i="2" a="1"/>
  <c r="P527" i="2" s="1"/>
  <c r="K527" i="4" s="1"/>
  <c r="P528" i="2" a="1"/>
  <c r="P528" i="2" s="1"/>
  <c r="K528" i="4" s="1"/>
  <c r="P529" i="2" a="1"/>
  <c r="P529" i="2" s="1"/>
  <c r="K529" i="4" s="1"/>
  <c r="P530" i="2" a="1"/>
  <c r="P530" i="2" s="1"/>
  <c r="K530" i="4" s="1"/>
  <c r="P531" i="2" a="1"/>
  <c r="P531" i="2" s="1"/>
  <c r="K531" i="4" s="1"/>
  <c r="P532" i="2" a="1"/>
  <c r="P532" i="2" s="1"/>
  <c r="K532" i="4" s="1"/>
  <c r="P533" i="2" a="1"/>
  <c r="P533" i="2" s="1"/>
  <c r="K533" i="4" s="1"/>
  <c r="P534" i="2" a="1"/>
  <c r="P534" i="2" s="1"/>
  <c r="K534" i="4" s="1"/>
  <c r="P535" i="2" a="1"/>
  <c r="P535" i="2" s="1"/>
  <c r="K535" i="4" s="1"/>
  <c r="P536" i="2" a="1"/>
  <c r="P536" i="2" s="1"/>
  <c r="K536" i="4" s="1"/>
  <c r="P537" i="2" a="1"/>
  <c r="P537" i="2" s="1"/>
  <c r="K537" i="4" s="1"/>
  <c r="P538" i="2" a="1"/>
  <c r="P538" i="2" s="1"/>
  <c r="K538" i="4" s="1"/>
  <c r="P539" i="2" a="1"/>
  <c r="P539" i="2" s="1"/>
  <c r="K539" i="4" s="1"/>
  <c r="P540" i="2" a="1"/>
  <c r="P540" i="2" s="1"/>
  <c r="K540" i="4" s="1"/>
  <c r="P541" i="2" a="1"/>
  <c r="P541" i="2" s="1"/>
  <c r="K541" i="4" s="1"/>
  <c r="P542" i="2" a="1"/>
  <c r="P542" i="2" s="1"/>
  <c r="K542" i="4" s="1"/>
  <c r="P543" i="2" a="1"/>
  <c r="P543" i="2" s="1"/>
  <c r="K543" i="4" s="1"/>
  <c r="P544" i="2" a="1"/>
  <c r="P544" i="2" s="1"/>
  <c r="K544" i="4" s="1"/>
  <c r="P545" i="2" a="1"/>
  <c r="P545" i="2" s="1"/>
  <c r="K545" i="4" s="1"/>
  <c r="P546" i="2" a="1"/>
  <c r="P546" i="2" s="1"/>
  <c r="K546" i="4" s="1"/>
  <c r="P547" i="2" a="1"/>
  <c r="P547" i="2" s="1"/>
  <c r="K547" i="4" s="1"/>
  <c r="P548" i="2" a="1"/>
  <c r="P548" i="2" s="1"/>
  <c r="K548" i="4" s="1"/>
  <c r="P549" i="2" a="1"/>
  <c r="P549" i="2" s="1"/>
  <c r="K549" i="4" s="1"/>
  <c r="P550" i="2" a="1"/>
  <c r="P550" i="2" s="1"/>
  <c r="K550" i="4" s="1"/>
  <c r="P551" i="2" a="1"/>
  <c r="P551" i="2" s="1"/>
  <c r="K551" i="4" s="1"/>
  <c r="P552" i="2" a="1"/>
  <c r="P552" i="2" s="1"/>
  <c r="K552" i="4" s="1"/>
  <c r="P553" i="2" a="1"/>
  <c r="P553" i="2" s="1"/>
  <c r="K553" i="4" s="1"/>
  <c r="P554" i="2" a="1"/>
  <c r="P554" i="2" s="1"/>
  <c r="K554" i="4" s="1"/>
  <c r="P555" i="2" a="1"/>
  <c r="P555" i="2" s="1"/>
  <c r="K555" i="4" s="1"/>
  <c r="P556" i="2" a="1"/>
  <c r="P556" i="2" s="1"/>
  <c r="K556" i="4" s="1"/>
  <c r="P557" i="2" a="1"/>
  <c r="P557" i="2" s="1"/>
  <c r="K557" i="4" s="1"/>
  <c r="P558" i="2" a="1"/>
  <c r="P558" i="2" s="1"/>
  <c r="K558" i="4" s="1"/>
  <c r="P559" i="2" a="1"/>
  <c r="P559" i="2" s="1"/>
  <c r="K559" i="4" s="1"/>
  <c r="P560" i="2" a="1"/>
  <c r="P560" i="2" s="1"/>
  <c r="K560" i="4" s="1"/>
  <c r="P561" i="2" a="1"/>
  <c r="P561" i="2" s="1"/>
  <c r="K561" i="4" s="1"/>
  <c r="P562" i="2" a="1"/>
  <c r="P562" i="2" s="1"/>
  <c r="K562" i="4" s="1"/>
  <c r="P563" i="2" a="1"/>
  <c r="P563" i="2" s="1"/>
  <c r="K563" i="4" s="1"/>
  <c r="P564" i="2" a="1"/>
  <c r="P564" i="2" s="1"/>
  <c r="K564" i="4" s="1"/>
  <c r="P565" i="2" a="1"/>
  <c r="P565" i="2" s="1"/>
  <c r="K565" i="4" s="1"/>
  <c r="P566" i="2" a="1"/>
  <c r="P566" i="2" s="1"/>
  <c r="K566" i="4" s="1"/>
  <c r="P567" i="2" a="1"/>
  <c r="P567" i="2" s="1"/>
  <c r="K567" i="4" s="1"/>
  <c r="P568" i="2" a="1"/>
  <c r="P568" i="2" s="1"/>
  <c r="K568" i="4" s="1"/>
  <c r="P569" i="2" a="1"/>
  <c r="P569" i="2" s="1"/>
  <c r="K569" i="4" s="1"/>
  <c r="P570" i="2" a="1"/>
  <c r="P570" i="2" s="1"/>
  <c r="K570" i="4" s="1"/>
  <c r="P571" i="2" a="1"/>
  <c r="P571" i="2" s="1"/>
  <c r="K571" i="4" s="1"/>
  <c r="P572" i="2" a="1"/>
  <c r="P572" i="2" s="1"/>
  <c r="K572" i="4" s="1"/>
  <c r="P573" i="2" a="1"/>
  <c r="P573" i="2" s="1"/>
  <c r="K573" i="4" s="1"/>
  <c r="P574" i="2" a="1"/>
  <c r="P574" i="2" s="1"/>
  <c r="K574" i="4" s="1"/>
  <c r="P575" i="2" a="1"/>
  <c r="P575" i="2" s="1"/>
  <c r="K575" i="4" s="1"/>
  <c r="P576" i="2" a="1"/>
  <c r="P576" i="2" s="1"/>
  <c r="K576" i="4" s="1"/>
  <c r="P577" i="2" a="1"/>
  <c r="P577" i="2" s="1"/>
  <c r="K577" i="4" s="1"/>
  <c r="P578" i="2" a="1"/>
  <c r="P578" i="2" s="1"/>
  <c r="K578" i="4" s="1"/>
  <c r="P579" i="2" a="1"/>
  <c r="P579" i="2" s="1"/>
  <c r="K579" i="4" s="1"/>
  <c r="P580" i="2" a="1"/>
  <c r="P580" i="2" s="1"/>
  <c r="K580" i="4" s="1"/>
  <c r="P581" i="2" a="1"/>
  <c r="P581" i="2" s="1"/>
  <c r="K581" i="4" s="1"/>
  <c r="P582" i="2" a="1"/>
  <c r="P582" i="2" s="1"/>
  <c r="K582" i="4" s="1"/>
  <c r="P583" i="2" a="1"/>
  <c r="P583" i="2" s="1"/>
  <c r="K583" i="4" s="1"/>
  <c r="P584" i="2" a="1"/>
  <c r="P584" i="2" s="1"/>
  <c r="K584" i="4" s="1"/>
  <c r="P585" i="2" a="1"/>
  <c r="P585" i="2" s="1"/>
  <c r="K585" i="4" s="1"/>
  <c r="P586" i="2" a="1"/>
  <c r="P586" i="2" s="1"/>
  <c r="K586" i="4" s="1"/>
  <c r="P587" i="2" a="1"/>
  <c r="P587" i="2" s="1"/>
  <c r="K587" i="4" s="1"/>
  <c r="P588" i="2" a="1"/>
  <c r="P588" i="2" s="1"/>
  <c r="K588" i="4" s="1"/>
  <c r="P589" i="2" a="1"/>
  <c r="P589" i="2" s="1"/>
  <c r="K589" i="4" s="1"/>
  <c r="P590" i="2" a="1"/>
  <c r="P590" i="2" s="1"/>
  <c r="K590" i="4" s="1"/>
  <c r="P591" i="2" a="1"/>
  <c r="P591" i="2" s="1"/>
  <c r="K591" i="4" s="1"/>
  <c r="P592" i="2" a="1"/>
  <c r="P592" i="2" s="1"/>
  <c r="K592" i="4" s="1"/>
  <c r="P593" i="2" a="1"/>
  <c r="P593" i="2" s="1"/>
  <c r="K593" i="4" s="1"/>
  <c r="P594" i="2" a="1"/>
  <c r="P594" i="2" s="1"/>
  <c r="K594" i="4" s="1"/>
  <c r="P595" i="2" a="1"/>
  <c r="P595" i="2" s="1"/>
  <c r="K595" i="4" s="1"/>
  <c r="P596" i="2" a="1"/>
  <c r="P596" i="2" s="1"/>
  <c r="K596" i="4" s="1"/>
  <c r="P597" i="2" a="1"/>
  <c r="P597" i="2" s="1"/>
  <c r="K597" i="4" s="1"/>
  <c r="P598" i="2" a="1"/>
  <c r="P598" i="2" s="1"/>
  <c r="K598" i="4" s="1"/>
  <c r="P599" i="2" a="1"/>
  <c r="P599" i="2" s="1"/>
  <c r="K599" i="4" s="1"/>
  <c r="P600" i="2" a="1"/>
  <c r="P600" i="2" s="1"/>
  <c r="K600" i="4" s="1"/>
  <c r="P601" i="2" a="1"/>
  <c r="P601" i="2" s="1"/>
  <c r="K601" i="4" s="1"/>
  <c r="P602" i="2" a="1"/>
  <c r="P602" i="2" s="1"/>
  <c r="K602" i="4" s="1"/>
  <c r="P603" i="2" a="1"/>
  <c r="P603" i="2" s="1"/>
  <c r="K603" i="4" s="1"/>
  <c r="P604" i="2" a="1"/>
  <c r="P604" i="2" s="1"/>
  <c r="K604" i="4" s="1"/>
  <c r="P605" i="2" a="1"/>
  <c r="P605" i="2" s="1"/>
  <c r="K605" i="4" s="1"/>
  <c r="P606" i="2" a="1"/>
  <c r="P606" i="2" s="1"/>
  <c r="K606" i="4" s="1"/>
  <c r="P607" i="2" a="1"/>
  <c r="P607" i="2" s="1"/>
  <c r="K607" i="4" s="1"/>
  <c r="P608" i="2" a="1"/>
  <c r="P608" i="2" s="1"/>
  <c r="K608" i="4" s="1"/>
  <c r="P609" i="2" a="1"/>
  <c r="P609" i="2" s="1"/>
  <c r="K609" i="4" s="1"/>
  <c r="P610" i="2" a="1"/>
  <c r="P610" i="2" s="1"/>
  <c r="K610" i="4" s="1"/>
  <c r="P611" i="2" a="1"/>
  <c r="P611" i="2" s="1"/>
  <c r="K611" i="4" s="1"/>
  <c r="P612" i="2" a="1"/>
  <c r="P612" i="2" s="1"/>
  <c r="K612" i="4" s="1"/>
  <c r="P613" i="2" a="1"/>
  <c r="P613" i="2" s="1"/>
  <c r="K613" i="4" s="1"/>
  <c r="P614" i="2" a="1"/>
  <c r="P614" i="2" s="1"/>
  <c r="K614" i="4" s="1"/>
  <c r="P615" i="2" a="1"/>
  <c r="P615" i="2" s="1"/>
  <c r="K615" i="4" s="1"/>
  <c r="P616" i="2" a="1"/>
  <c r="P616" i="2" s="1"/>
  <c r="K616" i="4" s="1"/>
  <c r="P617" i="2" a="1"/>
  <c r="P617" i="2" s="1"/>
  <c r="K617" i="4" s="1"/>
  <c r="P618" i="2" a="1"/>
  <c r="P618" i="2" s="1"/>
  <c r="K618" i="4" s="1"/>
  <c r="P619" i="2" a="1"/>
  <c r="P619" i="2" s="1"/>
  <c r="K619" i="4" s="1"/>
  <c r="P620" i="2" a="1"/>
  <c r="P620" i="2" s="1"/>
  <c r="K620" i="4" s="1"/>
  <c r="P621" i="2" a="1"/>
  <c r="P621" i="2" s="1"/>
  <c r="K621" i="4" s="1"/>
  <c r="P622" i="2" a="1"/>
  <c r="P622" i="2" s="1"/>
  <c r="K622" i="4" s="1"/>
  <c r="P623" i="2" a="1"/>
  <c r="P623" i="2" s="1"/>
  <c r="K623" i="4" s="1"/>
  <c r="P624" i="2" a="1"/>
  <c r="P624" i="2" s="1"/>
  <c r="K624" i="4" s="1"/>
  <c r="P625" i="2" a="1"/>
  <c r="P625" i="2" s="1"/>
  <c r="K625" i="4" s="1"/>
  <c r="P626" i="2" a="1"/>
  <c r="P626" i="2" s="1"/>
  <c r="K626" i="4" s="1"/>
  <c r="P627" i="2" a="1"/>
  <c r="P627" i="2" s="1"/>
  <c r="K627" i="4" s="1"/>
  <c r="P628" i="2" a="1"/>
  <c r="P628" i="2" s="1"/>
  <c r="K628" i="4" s="1"/>
  <c r="P629" i="2" a="1"/>
  <c r="P629" i="2" s="1"/>
  <c r="K629" i="4" s="1"/>
  <c r="P630" i="2" a="1"/>
  <c r="P630" i="2" s="1"/>
  <c r="K630" i="4" s="1"/>
  <c r="P631" i="2" a="1"/>
  <c r="P631" i="2" s="1"/>
  <c r="K631" i="4" s="1"/>
  <c r="P632" i="2" a="1"/>
  <c r="P632" i="2" s="1"/>
  <c r="K632" i="4" s="1"/>
  <c r="P633" i="2" a="1"/>
  <c r="P633" i="2" s="1"/>
  <c r="K633" i="4" s="1"/>
  <c r="P634" i="2" a="1"/>
  <c r="P634" i="2" s="1"/>
  <c r="K634" i="4" s="1"/>
  <c r="P635" i="2" a="1"/>
  <c r="P635" i="2" s="1"/>
  <c r="K635" i="4" s="1"/>
  <c r="P636" i="2" a="1"/>
  <c r="P636" i="2" s="1"/>
  <c r="K636" i="4" s="1"/>
  <c r="P637" i="2" a="1"/>
  <c r="P637" i="2" s="1"/>
  <c r="K637" i="4" s="1"/>
  <c r="P638" i="2" a="1"/>
  <c r="P638" i="2" s="1"/>
  <c r="K638" i="4" s="1"/>
  <c r="P639" i="2" a="1"/>
  <c r="P639" i="2" s="1"/>
  <c r="K639" i="4" s="1"/>
  <c r="P640" i="2" a="1"/>
  <c r="P640" i="2" s="1"/>
  <c r="K640" i="4" s="1"/>
  <c r="P641" i="2" a="1"/>
  <c r="P641" i="2" s="1"/>
  <c r="K641" i="4" s="1"/>
  <c r="P642" i="2" a="1"/>
  <c r="P642" i="2" s="1"/>
  <c r="K642" i="4" s="1"/>
  <c r="P643" i="2" a="1"/>
  <c r="P643" i="2" s="1"/>
  <c r="K643" i="4" s="1"/>
  <c r="P644" i="2" a="1"/>
  <c r="P644" i="2" s="1"/>
  <c r="K644" i="4" s="1"/>
  <c r="P645" i="2" a="1"/>
  <c r="P645" i="2" s="1"/>
  <c r="K645" i="4" s="1"/>
  <c r="P646" i="2" a="1"/>
  <c r="P646" i="2" s="1"/>
  <c r="K646" i="4" s="1"/>
  <c r="P647" i="2" a="1"/>
  <c r="P647" i="2" s="1"/>
  <c r="K647" i="4" s="1"/>
  <c r="P648" i="2" a="1"/>
  <c r="P648" i="2" s="1"/>
  <c r="K648" i="4" s="1"/>
  <c r="P649" i="2" a="1"/>
  <c r="P649" i="2" s="1"/>
  <c r="K649" i="4" s="1"/>
  <c r="P650" i="2" a="1"/>
  <c r="P650" i="2" s="1"/>
  <c r="K650" i="4" s="1"/>
  <c r="P651" i="2" a="1"/>
  <c r="P651" i="2" s="1"/>
  <c r="K651" i="4" s="1"/>
  <c r="P652" i="2" a="1"/>
  <c r="P652" i="2" s="1"/>
  <c r="K652" i="4" s="1"/>
  <c r="P653" i="2" a="1"/>
  <c r="P653" i="2" s="1"/>
  <c r="K653" i="4" s="1"/>
  <c r="P654" i="2" a="1"/>
  <c r="P654" i="2" s="1"/>
  <c r="K654" i="4" s="1"/>
  <c r="P655" i="2" a="1"/>
  <c r="P655" i="2" s="1"/>
  <c r="K655" i="4" s="1"/>
  <c r="P656" i="2" a="1"/>
  <c r="P656" i="2" s="1"/>
  <c r="K656" i="4" s="1"/>
  <c r="P657" i="2" a="1"/>
  <c r="P657" i="2" s="1"/>
  <c r="K657" i="4" s="1"/>
  <c r="P658" i="2" a="1"/>
  <c r="P658" i="2" s="1"/>
  <c r="K658" i="4" s="1"/>
  <c r="P659" i="2" a="1"/>
  <c r="P659" i="2" s="1"/>
  <c r="K659" i="4" s="1"/>
  <c r="P660" i="2" a="1"/>
  <c r="P660" i="2" s="1"/>
  <c r="K660" i="4" s="1"/>
  <c r="P661" i="2" a="1"/>
  <c r="P661" i="2" s="1"/>
  <c r="K661" i="4" s="1"/>
  <c r="P662" i="2" a="1"/>
  <c r="P662" i="2" s="1"/>
  <c r="K662" i="4" s="1"/>
  <c r="P663" i="2" a="1"/>
  <c r="P663" i="2" s="1"/>
  <c r="K663" i="4" s="1"/>
  <c r="P664" i="2" a="1"/>
  <c r="P664" i="2" s="1"/>
  <c r="K664" i="4" s="1"/>
  <c r="P665" i="2" a="1"/>
  <c r="P665" i="2" s="1"/>
  <c r="K665" i="4" s="1"/>
  <c r="P666" i="2" a="1"/>
  <c r="P666" i="2" s="1"/>
  <c r="K666" i="4" s="1"/>
  <c r="P667" i="2" a="1"/>
  <c r="P667" i="2" s="1"/>
  <c r="K667" i="4" s="1"/>
  <c r="P668" i="2" a="1"/>
  <c r="P668" i="2" s="1"/>
  <c r="K668" i="4" s="1"/>
  <c r="P669" i="2" a="1"/>
  <c r="P669" i="2" s="1"/>
  <c r="K669" i="4" s="1"/>
  <c r="P670" i="2" a="1"/>
  <c r="P670" i="2" s="1"/>
  <c r="K670" i="4" s="1"/>
  <c r="P671" i="2" a="1"/>
  <c r="P671" i="2" s="1"/>
  <c r="K671" i="4" s="1"/>
  <c r="P672" i="2" a="1"/>
  <c r="P672" i="2" s="1"/>
  <c r="K672" i="4" s="1"/>
  <c r="P673" i="2" a="1"/>
  <c r="P673" i="2" s="1"/>
  <c r="K673" i="4" s="1"/>
  <c r="P674" i="2" a="1"/>
  <c r="P674" i="2" s="1"/>
  <c r="K674" i="4" s="1"/>
  <c r="P675" i="2" a="1"/>
  <c r="P675" i="2" s="1"/>
  <c r="K675" i="4" s="1"/>
  <c r="P676" i="2" a="1"/>
  <c r="P676" i="2" s="1"/>
  <c r="K676" i="4" s="1"/>
  <c r="P677" i="2" a="1"/>
  <c r="P677" i="2" s="1"/>
  <c r="K677" i="4" s="1"/>
  <c r="P678" i="2" a="1"/>
  <c r="P678" i="2" s="1"/>
  <c r="K678" i="4" s="1"/>
  <c r="P679" i="2" a="1"/>
  <c r="P679" i="2" s="1"/>
  <c r="K679" i="4" s="1"/>
  <c r="P680" i="2" a="1"/>
  <c r="P680" i="2" s="1"/>
  <c r="K680" i="4" s="1"/>
  <c r="P681" i="2" a="1"/>
  <c r="P681" i="2" s="1"/>
  <c r="K681" i="4" s="1"/>
  <c r="P682" i="2" a="1"/>
  <c r="P682" i="2" s="1"/>
  <c r="K682" i="4" s="1"/>
  <c r="P683" i="2" a="1"/>
  <c r="P683" i="2" s="1"/>
  <c r="K683" i="4" s="1"/>
  <c r="P684" i="2" a="1"/>
  <c r="P684" i="2" s="1"/>
  <c r="K684" i="4" s="1"/>
  <c r="P685" i="2" a="1"/>
  <c r="P685" i="2" s="1"/>
  <c r="K685" i="4" s="1"/>
  <c r="P686" i="2" a="1"/>
  <c r="P686" i="2" s="1"/>
  <c r="K686" i="4" s="1"/>
  <c r="P687" i="2" a="1"/>
  <c r="P687" i="2" s="1"/>
  <c r="K687" i="4" s="1"/>
  <c r="P688" i="2" a="1"/>
  <c r="P688" i="2" s="1"/>
  <c r="K688" i="4" s="1"/>
  <c r="P689" i="2" a="1"/>
  <c r="P689" i="2" s="1"/>
  <c r="K689" i="4" s="1"/>
  <c r="P690" i="2" a="1"/>
  <c r="P690" i="2" s="1"/>
  <c r="K690" i="4" s="1"/>
  <c r="P691" i="2" a="1"/>
  <c r="P691" i="2" s="1"/>
  <c r="K691" i="4" s="1"/>
  <c r="P692" i="2" a="1"/>
  <c r="P692" i="2" s="1"/>
  <c r="K692" i="4" s="1"/>
  <c r="P693" i="2" a="1"/>
  <c r="P693" i="2" s="1"/>
  <c r="K693" i="4" s="1"/>
  <c r="P694" i="2" a="1"/>
  <c r="P694" i="2" s="1"/>
  <c r="K694" i="4" s="1"/>
  <c r="P695" i="2" a="1"/>
  <c r="P695" i="2" s="1"/>
  <c r="K695" i="4" s="1"/>
  <c r="P696" i="2" a="1"/>
  <c r="P696" i="2" s="1"/>
  <c r="K696" i="4" s="1"/>
  <c r="P697" i="2" a="1"/>
  <c r="P697" i="2" s="1"/>
  <c r="K697" i="4" s="1"/>
  <c r="P698" i="2" a="1"/>
  <c r="P698" i="2" s="1"/>
  <c r="K698" i="4" s="1"/>
  <c r="P699" i="2" a="1"/>
  <c r="P699" i="2" s="1"/>
  <c r="K699" i="4" s="1"/>
  <c r="P700" i="2" a="1"/>
  <c r="P700" i="2" s="1"/>
  <c r="K700" i="4" s="1"/>
  <c r="P701" i="2" a="1"/>
  <c r="P701" i="2" s="1"/>
  <c r="K701" i="4" s="1"/>
  <c r="P702" i="2" a="1"/>
  <c r="P702" i="2" s="1"/>
  <c r="K702" i="4" s="1"/>
  <c r="P703" i="2" a="1"/>
  <c r="P703" i="2" s="1"/>
  <c r="K703" i="4" s="1"/>
  <c r="P704" i="2" a="1"/>
  <c r="P704" i="2" s="1"/>
  <c r="K704" i="4" s="1"/>
  <c r="P705" i="2" a="1"/>
  <c r="P705" i="2" s="1"/>
  <c r="K705" i="4" s="1"/>
  <c r="P706" i="2" a="1"/>
  <c r="P706" i="2" s="1"/>
  <c r="K706" i="4" s="1"/>
  <c r="P707" i="2" a="1"/>
  <c r="P707" i="2" s="1"/>
  <c r="K707" i="4" s="1"/>
  <c r="P708" i="2" a="1"/>
  <c r="P708" i="2" s="1"/>
  <c r="K708" i="4" s="1"/>
  <c r="P709" i="2" a="1"/>
  <c r="P709" i="2" s="1"/>
  <c r="K709" i="4" s="1"/>
  <c r="P710" i="2" a="1"/>
  <c r="P710" i="2" s="1"/>
  <c r="K710" i="4" s="1"/>
  <c r="P711" i="2" a="1"/>
  <c r="P711" i="2" s="1"/>
  <c r="K711" i="4" s="1"/>
  <c r="P712" i="2" a="1"/>
  <c r="P712" i="2" s="1"/>
  <c r="K712" i="4" s="1"/>
  <c r="P713" i="2" a="1"/>
  <c r="P713" i="2" s="1"/>
  <c r="K713" i="4" s="1"/>
  <c r="P714" i="2" a="1"/>
  <c r="P714" i="2" s="1"/>
  <c r="K714" i="4" s="1"/>
  <c r="P715" i="2" a="1"/>
  <c r="P715" i="2" s="1"/>
  <c r="K715" i="4" s="1"/>
  <c r="P716" i="2" a="1"/>
  <c r="P716" i="2" s="1"/>
  <c r="K716" i="4" s="1"/>
  <c r="P717" i="2" a="1"/>
  <c r="P717" i="2" s="1"/>
  <c r="K717" i="4" s="1"/>
  <c r="P718" i="2" a="1"/>
  <c r="P718" i="2" s="1"/>
  <c r="K718" i="4" s="1"/>
  <c r="P719" i="2" a="1"/>
  <c r="P719" i="2" s="1"/>
  <c r="K719" i="4" s="1"/>
  <c r="P720" i="2" a="1"/>
  <c r="P720" i="2" s="1"/>
  <c r="K720" i="4" s="1"/>
  <c r="P721" i="2" a="1"/>
  <c r="P721" i="2" s="1"/>
  <c r="K721" i="4" s="1"/>
  <c r="P722" i="2" a="1"/>
  <c r="P722" i="2" s="1"/>
  <c r="K722" i="4" s="1"/>
  <c r="P723" i="2" a="1"/>
  <c r="P723" i="2" s="1"/>
  <c r="K723" i="4" s="1"/>
  <c r="P724" i="2" a="1"/>
  <c r="P724" i="2" s="1"/>
  <c r="K724" i="4" s="1"/>
  <c r="P725" i="2" a="1"/>
  <c r="P725" i="2" s="1"/>
  <c r="K725" i="4" s="1"/>
  <c r="P726" i="2" a="1"/>
  <c r="P726" i="2" s="1"/>
  <c r="K726" i="4" s="1"/>
  <c r="P727" i="2" a="1"/>
  <c r="P727" i="2" s="1"/>
  <c r="K727" i="4" s="1"/>
  <c r="P728" i="2" a="1"/>
  <c r="P728" i="2" s="1"/>
  <c r="K728" i="4" s="1"/>
  <c r="P729" i="2" a="1"/>
  <c r="P729" i="2" s="1"/>
  <c r="K729" i="4" s="1"/>
  <c r="P730" i="2" a="1"/>
  <c r="P730" i="2" s="1"/>
  <c r="K730" i="4" s="1"/>
  <c r="P731" i="2" a="1"/>
  <c r="P731" i="2" s="1"/>
  <c r="K731" i="4" s="1"/>
  <c r="P732" i="2" a="1"/>
  <c r="P732" i="2" s="1"/>
  <c r="K732" i="4" s="1"/>
  <c r="P733" i="2" a="1"/>
  <c r="P733" i="2" s="1"/>
  <c r="K733" i="4" s="1"/>
  <c r="P734" i="2" a="1"/>
  <c r="P734" i="2" s="1"/>
  <c r="K734" i="4" s="1"/>
  <c r="P735" i="2" a="1"/>
  <c r="P735" i="2" s="1"/>
  <c r="K735" i="4" s="1"/>
  <c r="P736" i="2" a="1"/>
  <c r="P736" i="2" s="1"/>
  <c r="K736" i="4" s="1"/>
  <c r="P737" i="2" a="1"/>
  <c r="P737" i="2" s="1"/>
  <c r="K737" i="4" s="1"/>
  <c r="P738" i="2" a="1"/>
  <c r="P738" i="2" s="1"/>
  <c r="K738" i="4" s="1"/>
  <c r="P739" i="2" a="1"/>
  <c r="P739" i="2" s="1"/>
  <c r="K739" i="4" s="1"/>
  <c r="P740" i="2" a="1"/>
  <c r="P740" i="2" s="1"/>
  <c r="K740" i="4" s="1"/>
  <c r="P741" i="2" a="1"/>
  <c r="P741" i="2" s="1"/>
  <c r="K741" i="4" s="1"/>
  <c r="P742" i="2" a="1"/>
  <c r="P742" i="2" s="1"/>
  <c r="K742" i="4" s="1"/>
  <c r="P743" i="2" a="1"/>
  <c r="P743" i="2" s="1"/>
  <c r="K743" i="4" s="1"/>
  <c r="P744" i="2" a="1"/>
  <c r="P744" i="2" s="1"/>
  <c r="K744" i="4" s="1"/>
  <c r="P745" i="2" a="1"/>
  <c r="P745" i="2" s="1"/>
  <c r="K745" i="4" s="1"/>
  <c r="P746" i="2" a="1"/>
  <c r="P746" i="2" s="1"/>
  <c r="K746" i="4" s="1"/>
  <c r="P747" i="2" a="1"/>
  <c r="P747" i="2" s="1"/>
  <c r="K747" i="4" s="1"/>
  <c r="P748" i="2" a="1"/>
  <c r="P748" i="2" s="1"/>
  <c r="K748" i="4" s="1"/>
  <c r="P749" i="2" a="1"/>
  <c r="P749" i="2" s="1"/>
  <c r="K749" i="4" s="1"/>
  <c r="P750" i="2" a="1"/>
  <c r="P750" i="2" s="1"/>
  <c r="K750" i="4" s="1"/>
  <c r="P751" i="2" a="1"/>
  <c r="P751" i="2" s="1"/>
  <c r="K751" i="4" s="1"/>
  <c r="P752" i="2" a="1"/>
  <c r="P752" i="2" s="1"/>
  <c r="K752" i="4" s="1"/>
  <c r="P753" i="2" a="1"/>
  <c r="P753" i="2" s="1"/>
  <c r="K753" i="4" s="1"/>
  <c r="P754" i="2" a="1"/>
  <c r="P754" i="2" s="1"/>
  <c r="K754" i="4" s="1"/>
  <c r="P755" i="2" a="1"/>
  <c r="P755" i="2" s="1"/>
  <c r="K755" i="4" s="1"/>
  <c r="P756" i="2" a="1"/>
  <c r="P756" i="2" s="1"/>
  <c r="K756" i="4" s="1"/>
  <c r="P757" i="2" a="1"/>
  <c r="P757" i="2" s="1"/>
  <c r="K757" i="4" s="1"/>
  <c r="P758" i="2" a="1"/>
  <c r="P758" i="2" s="1"/>
  <c r="K758" i="4" s="1"/>
  <c r="P759" i="2" a="1"/>
  <c r="P759" i="2" s="1"/>
  <c r="K759" i="4" s="1"/>
  <c r="P760" i="2" a="1"/>
  <c r="P760" i="2" s="1"/>
  <c r="K760" i="4" s="1"/>
  <c r="P761" i="2" a="1"/>
  <c r="P761" i="2" s="1"/>
  <c r="K761" i="4" s="1"/>
  <c r="P762" i="2" a="1"/>
  <c r="P762" i="2" s="1"/>
  <c r="K762" i="4" s="1"/>
  <c r="P763" i="2" a="1"/>
  <c r="P763" i="2" s="1"/>
  <c r="K763" i="4" s="1"/>
  <c r="P764" i="2" a="1"/>
  <c r="P764" i="2" s="1"/>
  <c r="K764" i="4" s="1"/>
  <c r="P765" i="2" a="1"/>
  <c r="P765" i="2" s="1"/>
  <c r="K765" i="4" s="1"/>
  <c r="P766" i="2" a="1"/>
  <c r="P766" i="2" s="1"/>
  <c r="K766" i="4" s="1"/>
  <c r="P767" i="2" a="1"/>
  <c r="P767" i="2" s="1"/>
  <c r="K767" i="4" s="1"/>
  <c r="P768" i="2" a="1"/>
  <c r="P768" i="2" s="1"/>
  <c r="K768" i="4" s="1"/>
  <c r="P769" i="2" a="1"/>
  <c r="P769" i="2" s="1"/>
  <c r="K769" i="4" s="1"/>
  <c r="P770" i="2" a="1"/>
  <c r="P770" i="2" s="1"/>
  <c r="K770" i="4" s="1"/>
  <c r="P771" i="2" a="1"/>
  <c r="P771" i="2" s="1"/>
  <c r="K771" i="4" s="1"/>
  <c r="P772" i="2" a="1"/>
  <c r="P772" i="2" s="1"/>
  <c r="K772" i="4" s="1"/>
  <c r="P773" i="2" a="1"/>
  <c r="P773" i="2" s="1"/>
  <c r="K773" i="4" s="1"/>
  <c r="P774" i="2" a="1"/>
  <c r="P774" i="2" s="1"/>
  <c r="K774" i="4" s="1"/>
  <c r="P775" i="2" a="1"/>
  <c r="P775" i="2" s="1"/>
  <c r="K775" i="4" s="1"/>
  <c r="P776" i="2" a="1"/>
  <c r="P776" i="2" s="1"/>
  <c r="K776" i="4" s="1"/>
  <c r="P777" i="2" a="1"/>
  <c r="P777" i="2" s="1"/>
  <c r="K777" i="4" s="1"/>
  <c r="P778" i="2" a="1"/>
  <c r="P778" i="2" s="1"/>
  <c r="K778" i="4" s="1"/>
  <c r="P779" i="2" a="1"/>
  <c r="P779" i="2" s="1"/>
  <c r="K779" i="4" s="1"/>
  <c r="P780" i="2" a="1"/>
  <c r="P780" i="2" s="1"/>
  <c r="K780" i="4" s="1"/>
  <c r="P781" i="2" a="1"/>
  <c r="P781" i="2" s="1"/>
  <c r="K781" i="4" s="1"/>
  <c r="P782" i="2" a="1"/>
  <c r="P782" i="2" s="1"/>
  <c r="K782" i="4" s="1"/>
  <c r="P783" i="2" a="1"/>
  <c r="P783" i="2" s="1"/>
  <c r="K783" i="4" s="1"/>
  <c r="P784" i="2" a="1"/>
  <c r="P784" i="2" s="1"/>
  <c r="K784" i="4" s="1"/>
  <c r="P785" i="2" a="1"/>
  <c r="P785" i="2" s="1"/>
  <c r="K785" i="4" s="1"/>
  <c r="P786" i="2" a="1"/>
  <c r="P786" i="2" s="1"/>
  <c r="K786" i="4" s="1"/>
  <c r="P787" i="2" a="1"/>
  <c r="P787" i="2" s="1"/>
  <c r="K787" i="4" s="1"/>
  <c r="P788" i="2" a="1"/>
  <c r="P788" i="2" s="1"/>
  <c r="K788" i="4" s="1"/>
  <c r="P789" i="2" a="1"/>
  <c r="P789" i="2" s="1"/>
  <c r="K789" i="4" s="1"/>
  <c r="P790" i="2" a="1"/>
  <c r="P790" i="2" s="1"/>
  <c r="K790" i="4" s="1"/>
  <c r="P791" i="2" a="1"/>
  <c r="P791" i="2" s="1"/>
  <c r="K791" i="4" s="1"/>
  <c r="P792" i="2" a="1"/>
  <c r="P792" i="2" s="1"/>
  <c r="K792" i="4" s="1"/>
  <c r="P793" i="2" a="1"/>
  <c r="P793" i="2" s="1"/>
  <c r="K793" i="4" s="1"/>
  <c r="P794" i="2" a="1"/>
  <c r="P794" i="2" s="1"/>
  <c r="K794" i="4" s="1"/>
  <c r="P795" i="2" a="1"/>
  <c r="P795" i="2" s="1"/>
  <c r="K795" i="4" s="1"/>
  <c r="P796" i="2" a="1"/>
  <c r="P796" i="2" s="1"/>
  <c r="K796" i="4" s="1"/>
  <c r="P797" i="2" a="1"/>
  <c r="P797" i="2" s="1"/>
  <c r="K797" i="4" s="1"/>
  <c r="P798" i="2" a="1"/>
  <c r="P798" i="2" s="1"/>
  <c r="K798" i="4" s="1"/>
  <c r="P799" i="2" a="1"/>
  <c r="P799" i="2" s="1"/>
  <c r="K799" i="4" s="1"/>
  <c r="P800" i="2" a="1"/>
  <c r="P800" i="2" s="1"/>
  <c r="K800" i="4" s="1"/>
  <c r="P801" i="2" a="1"/>
  <c r="P801" i="2" s="1"/>
  <c r="K801" i="4" s="1"/>
  <c r="P802" i="2" a="1"/>
  <c r="P802" i="2" s="1"/>
  <c r="K802" i="4" s="1"/>
  <c r="P803" i="2" a="1"/>
  <c r="P803" i="2" s="1"/>
  <c r="K803" i="4" s="1"/>
  <c r="P804" i="2" a="1"/>
  <c r="P804" i="2" s="1"/>
  <c r="K804" i="4" s="1"/>
  <c r="P805" i="2" a="1"/>
  <c r="P805" i="2" s="1"/>
  <c r="K805" i="4" s="1"/>
  <c r="P806" i="2" a="1"/>
  <c r="P806" i="2" s="1"/>
  <c r="K806" i="4" s="1"/>
  <c r="P807" i="2" a="1"/>
  <c r="P807" i="2" s="1"/>
  <c r="K807" i="4" s="1"/>
  <c r="P808" i="2" a="1"/>
  <c r="P808" i="2" s="1"/>
  <c r="K808" i="4" s="1"/>
  <c r="P809" i="2" a="1"/>
  <c r="P809" i="2" s="1"/>
  <c r="K809" i="4" s="1"/>
  <c r="P810" i="2" a="1"/>
  <c r="P810" i="2" s="1"/>
  <c r="K810" i="4" s="1"/>
  <c r="P811" i="2" a="1"/>
  <c r="P811" i="2" s="1"/>
  <c r="K811" i="4" s="1"/>
  <c r="P812" i="2" a="1"/>
  <c r="P812" i="2" s="1"/>
  <c r="K812" i="4" s="1"/>
  <c r="P813" i="2" a="1"/>
  <c r="P813" i="2" s="1"/>
  <c r="K813" i="4" s="1"/>
  <c r="P814" i="2" a="1"/>
  <c r="P814" i="2" s="1"/>
  <c r="K814" i="4" s="1"/>
  <c r="P815" i="2" a="1"/>
  <c r="P815" i="2" s="1"/>
  <c r="K815" i="4" s="1"/>
  <c r="P816" i="2" a="1"/>
  <c r="P816" i="2" s="1"/>
  <c r="K816" i="4" s="1"/>
  <c r="P817" i="2" a="1"/>
  <c r="P817" i="2" s="1"/>
  <c r="K817" i="4" s="1"/>
  <c r="P818" i="2" a="1"/>
  <c r="P818" i="2" s="1"/>
  <c r="K818" i="4" s="1"/>
  <c r="P819" i="2" a="1"/>
  <c r="P819" i="2" s="1"/>
  <c r="K819" i="4" s="1"/>
  <c r="P820" i="2" a="1"/>
  <c r="P820" i="2" s="1"/>
  <c r="K820" i="4" s="1"/>
  <c r="P821" i="2" a="1"/>
  <c r="P821" i="2" s="1"/>
  <c r="K821" i="4" s="1"/>
  <c r="P822" i="2" a="1"/>
  <c r="P822" i="2" s="1"/>
  <c r="K822" i="4" s="1"/>
  <c r="P823" i="2" a="1"/>
  <c r="P823" i="2" s="1"/>
  <c r="K823" i="4" s="1"/>
  <c r="P824" i="2" a="1"/>
  <c r="P824" i="2" s="1"/>
  <c r="K824" i="4" s="1"/>
  <c r="P825" i="2" a="1"/>
  <c r="P825" i="2" s="1"/>
  <c r="K825" i="4" s="1"/>
  <c r="P826" i="2" a="1"/>
  <c r="P826" i="2" s="1"/>
  <c r="K826" i="4" s="1"/>
  <c r="P827" i="2" a="1"/>
  <c r="P827" i="2" s="1"/>
  <c r="K827" i="4" s="1"/>
  <c r="P828" i="2" a="1"/>
  <c r="P828" i="2" s="1"/>
  <c r="K828" i="4" s="1"/>
  <c r="P829" i="2" a="1"/>
  <c r="P829" i="2" s="1"/>
  <c r="K829" i="4" s="1"/>
  <c r="P830" i="2" a="1"/>
  <c r="P830" i="2" s="1"/>
  <c r="K830" i="4" s="1"/>
  <c r="P831" i="2" a="1"/>
  <c r="P831" i="2" s="1"/>
  <c r="K831" i="4" s="1"/>
  <c r="P832" i="2" a="1"/>
  <c r="P832" i="2" s="1"/>
  <c r="K832" i="4" s="1"/>
  <c r="P833" i="2" a="1"/>
  <c r="P833" i="2" s="1"/>
  <c r="K833" i="4" s="1"/>
  <c r="P834" i="2" a="1"/>
  <c r="P834" i="2" s="1"/>
  <c r="K834" i="4" s="1"/>
  <c r="P835" i="2" a="1"/>
  <c r="P835" i="2" s="1"/>
  <c r="K835" i="4" s="1"/>
  <c r="P836" i="2" a="1"/>
  <c r="P836" i="2" s="1"/>
  <c r="K836" i="4" s="1"/>
  <c r="P837" i="2" a="1"/>
  <c r="P837" i="2" s="1"/>
  <c r="K837" i="4" s="1"/>
  <c r="P838" i="2" a="1"/>
  <c r="P838" i="2" s="1"/>
  <c r="K838" i="4" s="1"/>
  <c r="P839" i="2" a="1"/>
  <c r="P839" i="2" s="1"/>
  <c r="K839" i="4" s="1"/>
  <c r="P840" i="2" a="1"/>
  <c r="P840" i="2" s="1"/>
  <c r="K840" i="4" s="1"/>
  <c r="P841" i="2" a="1"/>
  <c r="P841" i="2" s="1"/>
  <c r="K841" i="4" s="1"/>
  <c r="P842" i="2" a="1"/>
  <c r="P842" i="2" s="1"/>
  <c r="K842" i="4" s="1"/>
  <c r="P843" i="2" a="1"/>
  <c r="P843" i="2" s="1"/>
  <c r="K843" i="4" s="1"/>
  <c r="P844" i="2" a="1"/>
  <c r="P844" i="2" s="1"/>
  <c r="K844" i="4" s="1"/>
  <c r="P845" i="2" a="1"/>
  <c r="P845" i="2" s="1"/>
  <c r="K845" i="4" s="1"/>
  <c r="P846" i="2" a="1"/>
  <c r="P846" i="2" s="1"/>
  <c r="K846" i="4" s="1"/>
  <c r="P847" i="2" a="1"/>
  <c r="P847" i="2" s="1"/>
  <c r="K847" i="4" s="1"/>
  <c r="P848" i="2" a="1"/>
  <c r="P848" i="2" s="1"/>
  <c r="K848" i="4" s="1"/>
  <c r="P849" i="2" a="1"/>
  <c r="P849" i="2" s="1"/>
  <c r="K849" i="4" s="1"/>
  <c r="P850" i="2" a="1"/>
  <c r="P850" i="2" s="1"/>
  <c r="K850" i="4" s="1"/>
  <c r="P851" i="2" a="1"/>
  <c r="P851" i="2" s="1"/>
  <c r="K851" i="4" s="1"/>
  <c r="P852" i="2" a="1"/>
  <c r="P852" i="2" s="1"/>
  <c r="K852" i="4" s="1"/>
  <c r="P853" i="2" a="1"/>
  <c r="P853" i="2" s="1"/>
  <c r="K853" i="4" s="1"/>
  <c r="P854" i="2" a="1"/>
  <c r="P854" i="2" s="1"/>
  <c r="K854" i="4" s="1"/>
  <c r="P855" i="2" a="1"/>
  <c r="P855" i="2" s="1"/>
  <c r="K855" i="4" s="1"/>
  <c r="P856" i="2" a="1"/>
  <c r="P856" i="2" s="1"/>
  <c r="K856" i="4" s="1"/>
  <c r="P857" i="2" a="1"/>
  <c r="P857" i="2" s="1"/>
  <c r="K857" i="4" s="1"/>
  <c r="P858" i="2" a="1"/>
  <c r="P858" i="2" s="1"/>
  <c r="K858" i="4" s="1"/>
  <c r="P859" i="2" a="1"/>
  <c r="P859" i="2" s="1"/>
  <c r="K859" i="4" s="1"/>
  <c r="P860" i="2" a="1"/>
  <c r="P860" i="2" s="1"/>
  <c r="K860" i="4" s="1"/>
  <c r="P861" i="2" a="1"/>
  <c r="P861" i="2" s="1"/>
  <c r="K861" i="4" s="1"/>
  <c r="P862" i="2" a="1"/>
  <c r="P862" i="2" s="1"/>
  <c r="K862" i="4" s="1"/>
  <c r="P863" i="2" a="1"/>
  <c r="P863" i="2" s="1"/>
  <c r="K863" i="4" s="1"/>
  <c r="P864" i="2" a="1"/>
  <c r="P864" i="2" s="1"/>
  <c r="K864" i="4" s="1"/>
  <c r="P865" i="2" a="1"/>
  <c r="P865" i="2" s="1"/>
  <c r="K865" i="4" s="1"/>
  <c r="P866" i="2" a="1"/>
  <c r="P866" i="2" s="1"/>
  <c r="K866" i="4" s="1"/>
  <c r="P867" i="2" a="1"/>
  <c r="P867" i="2" s="1"/>
  <c r="K867" i="4" s="1"/>
  <c r="P868" i="2" a="1"/>
  <c r="P868" i="2" s="1"/>
  <c r="K868" i="4" s="1"/>
  <c r="P869" i="2" a="1"/>
  <c r="P869" i="2" s="1"/>
  <c r="K869" i="4" s="1"/>
  <c r="P870" i="2" a="1"/>
  <c r="P870" i="2" s="1"/>
  <c r="K870" i="4" s="1"/>
  <c r="P871" i="2" a="1"/>
  <c r="P871" i="2" s="1"/>
  <c r="K871" i="4" s="1"/>
  <c r="P872" i="2" a="1"/>
  <c r="P872" i="2" s="1"/>
  <c r="K872" i="4" s="1"/>
  <c r="P873" i="2" a="1"/>
  <c r="P873" i="2" s="1"/>
  <c r="K873" i="4" s="1"/>
  <c r="P874" i="2" a="1"/>
  <c r="P874" i="2" s="1"/>
  <c r="K874" i="4" s="1"/>
  <c r="P875" i="2" a="1"/>
  <c r="P875" i="2" s="1"/>
  <c r="K875" i="4" s="1"/>
  <c r="P876" i="2" a="1"/>
  <c r="P876" i="2" s="1"/>
  <c r="K876" i="4" s="1"/>
  <c r="P877" i="2" a="1"/>
  <c r="P877" i="2" s="1"/>
  <c r="K877" i="4" s="1"/>
  <c r="P878" i="2" a="1"/>
  <c r="P878" i="2" s="1"/>
  <c r="K878" i="4" s="1"/>
  <c r="P879" i="2" a="1"/>
  <c r="P879" i="2" s="1"/>
  <c r="K879" i="4" s="1"/>
  <c r="P880" i="2" a="1"/>
  <c r="P880" i="2" s="1"/>
  <c r="K880" i="4" s="1"/>
  <c r="P881" i="2" a="1"/>
  <c r="P881" i="2" s="1"/>
  <c r="K881" i="4" s="1"/>
  <c r="P882" i="2" a="1"/>
  <c r="P882" i="2" s="1"/>
  <c r="K882" i="4" s="1"/>
  <c r="P883" i="2" a="1"/>
  <c r="P883" i="2" s="1"/>
  <c r="K883" i="4" s="1"/>
  <c r="P884" i="2" a="1"/>
  <c r="P884" i="2" s="1"/>
  <c r="K884" i="4" s="1"/>
  <c r="P885" i="2" a="1"/>
  <c r="P885" i="2" s="1"/>
  <c r="K885" i="4" s="1"/>
  <c r="P886" i="2" a="1"/>
  <c r="P886" i="2" s="1"/>
  <c r="K886" i="4" s="1"/>
  <c r="P887" i="2" a="1"/>
  <c r="P887" i="2" s="1"/>
  <c r="K887" i="4" s="1"/>
  <c r="P888" i="2" a="1"/>
  <c r="P888" i="2" s="1"/>
  <c r="K888" i="4" s="1"/>
  <c r="P889" i="2" a="1"/>
  <c r="P889" i="2" s="1"/>
  <c r="K889" i="4" s="1"/>
  <c r="P890" i="2" a="1"/>
  <c r="P890" i="2" s="1"/>
  <c r="K890" i="4" s="1"/>
  <c r="P891" i="2" a="1"/>
  <c r="P891" i="2" s="1"/>
  <c r="K891" i="4" s="1"/>
  <c r="P892" i="2" a="1"/>
  <c r="P892" i="2" s="1"/>
  <c r="K892" i="4" s="1"/>
  <c r="P893" i="2" a="1"/>
  <c r="P893" i="2" s="1"/>
  <c r="K893" i="4" s="1"/>
  <c r="P894" i="2" a="1"/>
  <c r="P894" i="2" s="1"/>
  <c r="K894" i="4" s="1"/>
  <c r="P895" i="2" a="1"/>
  <c r="P895" i="2" s="1"/>
  <c r="K895" i="4" s="1"/>
  <c r="P896" i="2" a="1"/>
  <c r="P896" i="2" s="1"/>
  <c r="K896" i="4" s="1"/>
  <c r="P897" i="2" a="1"/>
  <c r="P897" i="2" s="1"/>
  <c r="K897" i="4" s="1"/>
  <c r="P898" i="2" a="1"/>
  <c r="P898" i="2" s="1"/>
  <c r="K898" i="4" s="1"/>
  <c r="P899" i="2" a="1"/>
  <c r="P899" i="2" s="1"/>
  <c r="K899" i="4" s="1"/>
  <c r="P900" i="2" a="1"/>
  <c r="P900" i="2" s="1"/>
  <c r="K900" i="4" s="1"/>
  <c r="P901" i="2" a="1"/>
  <c r="P901" i="2" s="1"/>
  <c r="K901" i="4" s="1"/>
  <c r="P902" i="2" a="1"/>
  <c r="P902" i="2" s="1"/>
  <c r="K902" i="4" s="1"/>
  <c r="P903" i="2" a="1"/>
  <c r="P903" i="2" s="1"/>
  <c r="K903" i="4" s="1"/>
  <c r="P904" i="2" a="1"/>
  <c r="P904" i="2" s="1"/>
  <c r="K904" i="4" s="1"/>
  <c r="P905" i="2" a="1"/>
  <c r="P905" i="2" s="1"/>
  <c r="K905" i="4" s="1"/>
  <c r="P906" i="2" a="1"/>
  <c r="P906" i="2" s="1"/>
  <c r="K906" i="4" s="1"/>
  <c r="P907" i="2" a="1"/>
  <c r="P907" i="2" s="1"/>
  <c r="K907" i="4" s="1"/>
  <c r="P908" i="2" a="1"/>
  <c r="P908" i="2" s="1"/>
  <c r="K908" i="4" s="1"/>
  <c r="P909" i="2" a="1"/>
  <c r="P909" i="2" s="1"/>
  <c r="K909" i="4" s="1"/>
  <c r="P910" i="2" a="1"/>
  <c r="P910" i="2" s="1"/>
  <c r="K910" i="4" s="1"/>
  <c r="P911" i="2" a="1"/>
  <c r="P911" i="2" s="1"/>
  <c r="K911" i="4" s="1"/>
  <c r="P912" i="2" a="1"/>
  <c r="P912" i="2" s="1"/>
  <c r="K912" i="4" s="1"/>
  <c r="P913" i="2" a="1"/>
  <c r="P913" i="2" s="1"/>
  <c r="K913" i="4" s="1"/>
  <c r="P914" i="2" a="1"/>
  <c r="P914" i="2" s="1"/>
  <c r="K914" i="4" s="1"/>
  <c r="P915" i="2" a="1"/>
  <c r="P915" i="2" s="1"/>
  <c r="K915" i="4" s="1"/>
  <c r="P916" i="2" a="1"/>
  <c r="P916" i="2" s="1"/>
  <c r="K916" i="4" s="1"/>
  <c r="P917" i="2" a="1"/>
  <c r="P917" i="2" s="1"/>
  <c r="K917" i="4" s="1"/>
  <c r="P918" i="2" a="1"/>
  <c r="P918" i="2" s="1"/>
  <c r="K918" i="4" s="1"/>
  <c r="P919" i="2" a="1"/>
  <c r="P919" i="2" s="1"/>
  <c r="K919" i="4" s="1"/>
  <c r="P920" i="2" a="1"/>
  <c r="P920" i="2" s="1"/>
  <c r="K920" i="4" s="1"/>
  <c r="P921" i="2" a="1"/>
  <c r="P921" i="2" s="1"/>
  <c r="K921" i="4" s="1"/>
  <c r="P922" i="2" a="1"/>
  <c r="P922" i="2" s="1"/>
  <c r="K922" i="4" s="1"/>
  <c r="P923" i="2" a="1"/>
  <c r="P923" i="2" s="1"/>
  <c r="K923" i="4" s="1"/>
  <c r="P924" i="2" a="1"/>
  <c r="P924" i="2" s="1"/>
  <c r="K924" i="4" s="1"/>
  <c r="P925" i="2" a="1"/>
  <c r="P925" i="2" s="1"/>
  <c r="K925" i="4" s="1"/>
  <c r="P926" i="2" a="1"/>
  <c r="P926" i="2" s="1"/>
  <c r="K926" i="4" s="1"/>
  <c r="P927" i="2" a="1"/>
  <c r="P927" i="2" s="1"/>
  <c r="K927" i="4" s="1"/>
  <c r="P928" i="2" a="1"/>
  <c r="P928" i="2" s="1"/>
  <c r="K928" i="4" s="1"/>
  <c r="P929" i="2" a="1"/>
  <c r="P929" i="2" s="1"/>
  <c r="K929" i="4" s="1"/>
  <c r="P930" i="2" a="1"/>
  <c r="P930" i="2" s="1"/>
  <c r="K930" i="4" s="1"/>
  <c r="P931" i="2" a="1"/>
  <c r="P931" i="2" s="1"/>
  <c r="K931" i="4" s="1"/>
  <c r="P932" i="2" a="1"/>
  <c r="P932" i="2" s="1"/>
  <c r="K932" i="4" s="1"/>
  <c r="P933" i="2" a="1"/>
  <c r="P933" i="2" s="1"/>
  <c r="K933" i="4" s="1"/>
  <c r="P934" i="2" a="1"/>
  <c r="P934" i="2" s="1"/>
  <c r="K934" i="4" s="1"/>
  <c r="P935" i="2" a="1"/>
  <c r="P935" i="2" s="1"/>
  <c r="K935" i="4" s="1"/>
  <c r="P936" i="2" a="1"/>
  <c r="P936" i="2" s="1"/>
  <c r="K936" i="4" s="1"/>
  <c r="P937" i="2" a="1"/>
  <c r="P937" i="2" s="1"/>
  <c r="K937" i="4" s="1"/>
  <c r="P938" i="2" a="1"/>
  <c r="P938" i="2" s="1"/>
  <c r="K938" i="4" s="1"/>
  <c r="P939" i="2" a="1"/>
  <c r="P939" i="2" s="1"/>
  <c r="K939" i="4" s="1"/>
  <c r="P940" i="2" a="1"/>
  <c r="P940" i="2" s="1"/>
  <c r="K940" i="4" s="1"/>
  <c r="P941" i="2" a="1"/>
  <c r="P941" i="2" s="1"/>
  <c r="K941" i="4" s="1"/>
  <c r="P942" i="2" a="1"/>
  <c r="P942" i="2" s="1"/>
  <c r="K942" i="4" s="1"/>
  <c r="P943" i="2" a="1"/>
  <c r="P943" i="2" s="1"/>
  <c r="K943" i="4" s="1"/>
  <c r="P944" i="2" a="1"/>
  <c r="P944" i="2" s="1"/>
  <c r="K944" i="4" s="1"/>
  <c r="P945" i="2" a="1"/>
  <c r="P945" i="2" s="1"/>
  <c r="K945" i="4" s="1"/>
  <c r="P946" i="2" a="1"/>
  <c r="P946" i="2" s="1"/>
  <c r="K946" i="4" s="1"/>
  <c r="P947" i="2" a="1"/>
  <c r="P947" i="2" s="1"/>
  <c r="K947" i="4" s="1"/>
  <c r="P948" i="2" a="1"/>
  <c r="P948" i="2" s="1"/>
  <c r="K948" i="4" s="1"/>
  <c r="P949" i="2" a="1"/>
  <c r="P949" i="2" s="1"/>
  <c r="K949" i="4" s="1"/>
  <c r="P950" i="2" a="1"/>
  <c r="P950" i="2" s="1"/>
  <c r="K950" i="4" s="1"/>
  <c r="P951" i="2" a="1"/>
  <c r="P951" i="2" s="1"/>
  <c r="K951" i="4" s="1"/>
  <c r="P952" i="2" a="1"/>
  <c r="P952" i="2" s="1"/>
  <c r="K952" i="4" s="1"/>
  <c r="P953" i="2" a="1"/>
  <c r="P953" i="2" s="1"/>
  <c r="K953" i="4" s="1"/>
  <c r="P954" i="2" a="1"/>
  <c r="P954" i="2" s="1"/>
  <c r="K954" i="4" s="1"/>
  <c r="P955" i="2" a="1"/>
  <c r="P955" i="2" s="1"/>
  <c r="K955" i="4" s="1"/>
  <c r="P956" i="2" a="1"/>
  <c r="P956" i="2" s="1"/>
  <c r="K956" i="4" s="1"/>
  <c r="P957" i="2" a="1"/>
  <c r="P957" i="2" s="1"/>
  <c r="K957" i="4" s="1"/>
  <c r="P958" i="2" a="1"/>
  <c r="P958" i="2" s="1"/>
  <c r="K958" i="4" s="1"/>
  <c r="P959" i="2" a="1"/>
  <c r="P959" i="2" s="1"/>
  <c r="K959" i="4" s="1"/>
  <c r="P960" i="2" a="1"/>
  <c r="P960" i="2" s="1"/>
  <c r="K960" i="4" s="1"/>
  <c r="P961" i="2" a="1"/>
  <c r="P961" i="2" s="1"/>
  <c r="K961" i="4" s="1"/>
  <c r="P962" i="2" a="1"/>
  <c r="P962" i="2" s="1"/>
  <c r="K962" i="4" s="1"/>
  <c r="P963" i="2" a="1"/>
  <c r="P963" i="2" s="1"/>
  <c r="K963" i="4" s="1"/>
  <c r="P964" i="2" a="1"/>
  <c r="P964" i="2" s="1"/>
  <c r="K964" i="4" s="1"/>
  <c r="P965" i="2" a="1"/>
  <c r="P965" i="2" s="1"/>
  <c r="K965" i="4" s="1"/>
  <c r="P966" i="2" a="1"/>
  <c r="P966" i="2" s="1"/>
  <c r="K966" i="4" s="1"/>
  <c r="P967" i="2" a="1"/>
  <c r="P967" i="2" s="1"/>
  <c r="K967" i="4" s="1"/>
  <c r="P968" i="2" a="1"/>
  <c r="P968" i="2" s="1"/>
  <c r="K968" i="4" s="1"/>
  <c r="P969" i="2" a="1"/>
  <c r="P969" i="2" s="1"/>
  <c r="K969" i="4" s="1"/>
  <c r="P970" i="2" a="1"/>
  <c r="P970" i="2" s="1"/>
  <c r="K970" i="4" s="1"/>
  <c r="P971" i="2" a="1"/>
  <c r="P971" i="2" s="1"/>
  <c r="K971" i="4" s="1"/>
  <c r="P972" i="2" a="1"/>
  <c r="P972" i="2" s="1"/>
  <c r="K972" i="4" s="1"/>
  <c r="P973" i="2" a="1"/>
  <c r="P973" i="2" s="1"/>
  <c r="K973" i="4" s="1"/>
  <c r="P974" i="2" a="1"/>
  <c r="P974" i="2" s="1"/>
  <c r="K974" i="4" s="1"/>
  <c r="P975" i="2" a="1"/>
  <c r="P975" i="2" s="1"/>
  <c r="K975" i="4" s="1"/>
  <c r="P976" i="2" a="1"/>
  <c r="P976" i="2" s="1"/>
  <c r="K976" i="4" s="1"/>
  <c r="P977" i="2" a="1"/>
  <c r="P977" i="2" s="1"/>
  <c r="K977" i="4" s="1"/>
  <c r="P978" i="2" a="1"/>
  <c r="P978" i="2" s="1"/>
  <c r="K978" i="4" s="1"/>
  <c r="P979" i="2" a="1"/>
  <c r="P979" i="2" s="1"/>
  <c r="K979" i="4" s="1"/>
  <c r="P980" i="2" a="1"/>
  <c r="P980" i="2" s="1"/>
  <c r="K980" i="4" s="1"/>
  <c r="P981" i="2" a="1"/>
  <c r="P981" i="2" s="1"/>
  <c r="K981" i="4" s="1"/>
  <c r="P982" i="2" a="1"/>
  <c r="P982" i="2" s="1"/>
  <c r="K982" i="4" s="1"/>
  <c r="P983" i="2" a="1"/>
  <c r="P983" i="2" s="1"/>
  <c r="K983" i="4" s="1"/>
  <c r="P984" i="2" a="1"/>
  <c r="P984" i="2" s="1"/>
  <c r="K984" i="4" s="1"/>
  <c r="P985" i="2" a="1"/>
  <c r="P985" i="2" s="1"/>
  <c r="K985" i="4" s="1"/>
  <c r="P986" i="2" a="1"/>
  <c r="P986" i="2" s="1"/>
  <c r="K986" i="4" s="1"/>
  <c r="P987" i="2" a="1"/>
  <c r="P987" i="2" s="1"/>
  <c r="K987" i="4" s="1"/>
  <c r="P988" i="2" a="1"/>
  <c r="P988" i="2" s="1"/>
  <c r="K988" i="4" s="1"/>
  <c r="P989" i="2" a="1"/>
  <c r="P989" i="2" s="1"/>
  <c r="K989" i="4" s="1"/>
  <c r="P990" i="2" a="1"/>
  <c r="P990" i="2" s="1"/>
  <c r="K990" i="4" s="1"/>
  <c r="P991" i="2" a="1"/>
  <c r="P991" i="2" s="1"/>
  <c r="K991" i="4" s="1"/>
  <c r="P992" i="2" a="1"/>
  <c r="P992" i="2" s="1"/>
  <c r="K992" i="4" s="1"/>
  <c r="P993" i="2" a="1"/>
  <c r="P993" i="2" s="1"/>
  <c r="K993" i="4" s="1"/>
  <c r="P994" i="2" a="1"/>
  <c r="P994" i="2" s="1"/>
  <c r="K994" i="4" s="1"/>
  <c r="P995" i="2" a="1"/>
  <c r="P995" i="2" s="1"/>
  <c r="K995" i="4" s="1"/>
  <c r="P996" i="2" a="1"/>
  <c r="P996" i="2" s="1"/>
  <c r="K996" i="4" s="1"/>
  <c r="P997" i="2" a="1"/>
  <c r="P997" i="2" s="1"/>
  <c r="K997" i="4" s="1"/>
  <c r="P998" i="2" a="1"/>
  <c r="P998" i="2" s="1"/>
  <c r="K998" i="4" s="1"/>
  <c r="P999" i="2" a="1"/>
  <c r="P999" i="2" s="1"/>
  <c r="K999" i="4" s="1"/>
  <c r="P1000" i="2" a="1"/>
  <c r="P1000" i="2" s="1"/>
  <c r="K1000" i="4" s="1"/>
  <c r="P1001" i="2" a="1"/>
  <c r="P1001" i="2" s="1"/>
  <c r="K1001" i="4" s="1"/>
  <c r="P1002" i="2" a="1"/>
  <c r="P1002" i="2" s="1"/>
  <c r="K1002" i="4" s="1"/>
  <c r="P1003" i="2" a="1"/>
  <c r="P1003" i="2" s="1"/>
  <c r="K1003" i="4" s="1"/>
  <c r="P1004" i="2" a="1"/>
  <c r="P1004" i="2" s="1"/>
  <c r="K1004" i="4" s="1"/>
  <c r="P1005" i="2" a="1"/>
  <c r="P1005" i="2" s="1"/>
  <c r="K1005" i="4" s="1"/>
  <c r="P1006" i="2" a="1"/>
  <c r="P1006" i="2" s="1"/>
  <c r="K1006" i="4" s="1"/>
  <c r="P1007" i="2" a="1"/>
  <c r="P1007" i="2" s="1"/>
  <c r="K1007" i="4" s="1"/>
  <c r="P1008" i="2" a="1"/>
  <c r="P1008" i="2" s="1"/>
  <c r="K1008" i="4" s="1"/>
  <c r="P1009" i="2" a="1"/>
  <c r="P1009" i="2" s="1"/>
  <c r="K1009" i="4" s="1"/>
  <c r="P1010" i="2" a="1"/>
  <c r="P1010" i="2" s="1"/>
  <c r="K1010" i="4" s="1"/>
  <c r="P1011" i="2" a="1"/>
  <c r="P1011" i="2" s="1"/>
  <c r="K1011" i="4" s="1"/>
  <c r="P1012" i="2" a="1"/>
  <c r="P1012" i="2" s="1"/>
  <c r="K1012" i="4" s="1"/>
  <c r="P1013" i="2" a="1"/>
  <c r="P1013" i="2" s="1"/>
  <c r="K1013" i="4" s="1"/>
  <c r="P1014" i="2" a="1"/>
  <c r="P1014" i="2" s="1"/>
  <c r="K1014" i="4" s="1"/>
  <c r="P1015" i="2" a="1"/>
  <c r="P1015" i="2" s="1"/>
  <c r="K1015" i="4" s="1"/>
  <c r="P1016" i="2" a="1"/>
  <c r="P1016" i="2" s="1"/>
  <c r="K1016" i="4" s="1"/>
  <c r="P1017" i="2" a="1"/>
  <c r="P1017" i="2" s="1"/>
  <c r="K1017" i="4" s="1"/>
  <c r="P1018" i="2" a="1"/>
  <c r="P1018" i="2" s="1"/>
  <c r="K1018" i="4" s="1"/>
  <c r="P1019" i="2" a="1"/>
  <c r="P1019" i="2" s="1"/>
  <c r="K1019" i="4" s="1"/>
  <c r="P1020" i="2" a="1"/>
  <c r="P1020" i="2" s="1"/>
  <c r="K1020" i="4" s="1"/>
  <c r="P1021" i="2" a="1"/>
  <c r="P1021" i="2" s="1"/>
  <c r="K1021" i="4" s="1"/>
  <c r="P1022" i="2" a="1"/>
  <c r="P1022" i="2" s="1"/>
  <c r="K1022" i="4" s="1"/>
  <c r="P1023" i="2" a="1"/>
  <c r="P1023" i="2" s="1"/>
  <c r="K1023" i="4" s="1"/>
  <c r="P1024" i="2" a="1"/>
  <c r="P1024" i="2" s="1"/>
  <c r="K1024" i="4" s="1"/>
  <c r="P1025" i="2" a="1"/>
  <c r="P1025" i="2" s="1"/>
  <c r="K1025" i="4" s="1"/>
  <c r="P1026" i="2" a="1"/>
  <c r="P1026" i="2" s="1"/>
  <c r="K1026" i="4" s="1"/>
  <c r="P1027" i="2" a="1"/>
  <c r="P1027" i="2" s="1"/>
  <c r="K1027" i="4" s="1"/>
  <c r="P1028" i="2" a="1"/>
  <c r="P1028" i="2" s="1"/>
  <c r="K1028" i="4" s="1"/>
  <c r="P1029" i="2" a="1"/>
  <c r="P1029" i="2" s="1"/>
  <c r="K1029" i="4" s="1"/>
  <c r="P1030" i="2" a="1"/>
  <c r="P1030" i="2" s="1"/>
  <c r="K1030" i="4" s="1"/>
  <c r="P1031" i="2" a="1"/>
  <c r="P1031" i="2" s="1"/>
  <c r="K1031" i="4" s="1"/>
  <c r="P1032" i="2" a="1"/>
  <c r="P1032" i="2" s="1"/>
  <c r="K1032" i="4" s="1"/>
  <c r="P1033" i="2" a="1"/>
  <c r="P1033" i="2" s="1"/>
  <c r="K1033" i="4" s="1"/>
  <c r="P1034" i="2" a="1"/>
  <c r="P1034" i="2" s="1"/>
  <c r="K1034" i="4" s="1"/>
  <c r="P1035" i="2" a="1"/>
  <c r="P1035" i="2" s="1"/>
  <c r="K1035" i="4" s="1"/>
  <c r="P1036" i="2" a="1"/>
  <c r="P1036" i="2" s="1"/>
  <c r="K1036" i="4" s="1"/>
  <c r="P1037" i="2" a="1"/>
  <c r="P1037" i="2" s="1"/>
  <c r="K1037" i="4" s="1"/>
  <c r="P1038" i="2" a="1"/>
  <c r="P1038" i="2" s="1"/>
  <c r="K1038" i="4" s="1"/>
  <c r="P1039" i="2" a="1"/>
  <c r="P1039" i="2" s="1"/>
  <c r="K1039" i="4" s="1"/>
  <c r="P1040" i="2" a="1"/>
  <c r="P1040" i="2" s="1"/>
  <c r="K1040" i="4" s="1"/>
  <c r="P1041" i="2" a="1"/>
  <c r="P1041" i="2" s="1"/>
  <c r="K1041" i="4" s="1"/>
  <c r="P1042" i="2" a="1"/>
  <c r="P1042" i="2" s="1"/>
  <c r="K1042" i="4" s="1"/>
  <c r="P1043" i="2" a="1"/>
  <c r="P1043" i="2" s="1"/>
  <c r="K1043" i="4" s="1"/>
  <c r="P1044" i="2" a="1"/>
  <c r="P1044" i="2" s="1"/>
  <c r="K1044" i="4" s="1"/>
  <c r="P1045" i="2" a="1"/>
  <c r="P1045" i="2" s="1"/>
  <c r="K1045" i="4" s="1"/>
  <c r="P1046" i="2" a="1"/>
  <c r="P1046" i="2" s="1"/>
  <c r="K1046" i="4" s="1"/>
  <c r="P1047" i="2" a="1"/>
  <c r="P1047" i="2" s="1"/>
  <c r="K1047" i="4" s="1"/>
  <c r="P1048" i="2" a="1"/>
  <c r="P1048" i="2" s="1"/>
  <c r="K1048" i="4" s="1"/>
  <c r="P1049" i="2" a="1"/>
  <c r="P1049" i="2" s="1"/>
  <c r="K1049" i="4" s="1"/>
  <c r="P1050" i="2" a="1"/>
  <c r="P1050" i="2" s="1"/>
  <c r="K1050" i="4" s="1"/>
  <c r="P1051" i="2" a="1"/>
  <c r="P1051" i="2" s="1"/>
  <c r="K1051" i="4" s="1"/>
  <c r="P1052" i="2" a="1"/>
  <c r="P1052" i="2" s="1"/>
  <c r="K1052" i="4" s="1"/>
  <c r="P1053" i="2" a="1"/>
  <c r="P1053" i="2" s="1"/>
  <c r="K1053" i="4" s="1"/>
  <c r="P1054" i="2" a="1"/>
  <c r="P1054" i="2" s="1"/>
  <c r="K1054" i="4" s="1"/>
  <c r="P1055" i="2" a="1"/>
  <c r="P1055" i="2" s="1"/>
  <c r="K1055" i="4" s="1"/>
  <c r="P1056" i="2" a="1"/>
  <c r="P1056" i="2" s="1"/>
  <c r="K1056" i="4" s="1"/>
  <c r="P1057" i="2" a="1"/>
  <c r="P1057" i="2" s="1"/>
  <c r="K1057" i="4" s="1"/>
  <c r="P1058" i="2" a="1"/>
  <c r="P1058" i="2" s="1"/>
  <c r="K1058" i="4" s="1"/>
  <c r="P1059" i="2" a="1"/>
  <c r="P1059" i="2" s="1"/>
  <c r="K1059" i="4" s="1"/>
  <c r="P1060" i="2" a="1"/>
  <c r="P1060" i="2" s="1"/>
  <c r="K1060" i="4" s="1"/>
  <c r="P1061" i="2" a="1"/>
  <c r="P1061" i="2" s="1"/>
  <c r="K1061" i="4" s="1"/>
  <c r="P1062" i="2" a="1"/>
  <c r="P1062" i="2" s="1"/>
  <c r="K1062" i="4" s="1"/>
  <c r="P1063" i="2" a="1"/>
  <c r="P1063" i="2" s="1"/>
  <c r="K1063" i="4" s="1"/>
  <c r="P1064" i="2" a="1"/>
  <c r="P1064" i="2" s="1"/>
  <c r="K1064" i="4" s="1"/>
  <c r="P1065" i="2" a="1"/>
  <c r="P1065" i="2" s="1"/>
  <c r="K1065" i="4" s="1"/>
  <c r="P1066" i="2" a="1"/>
  <c r="P1066" i="2" s="1"/>
  <c r="K1066" i="4" s="1"/>
  <c r="P1067" i="2" a="1"/>
  <c r="P1067" i="2" s="1"/>
  <c r="K1067" i="4" s="1"/>
  <c r="P1068" i="2" a="1"/>
  <c r="P1068" i="2" s="1"/>
  <c r="K1068" i="4" s="1"/>
  <c r="P1069" i="2" a="1"/>
  <c r="P1069" i="2" s="1"/>
  <c r="K1069" i="4" s="1"/>
  <c r="P1070" i="2" a="1"/>
  <c r="P1070" i="2" s="1"/>
  <c r="K1070" i="4" s="1"/>
  <c r="P1071" i="2" a="1"/>
  <c r="P1071" i="2" s="1"/>
  <c r="K1071" i="4" s="1"/>
  <c r="P1072" i="2" a="1"/>
  <c r="P1072" i="2" s="1"/>
  <c r="K1072" i="4" s="1"/>
  <c r="P1073" i="2" a="1"/>
  <c r="P1073" i="2" s="1"/>
  <c r="K1073" i="4" s="1"/>
  <c r="P1074" i="2" a="1"/>
  <c r="P1074" i="2" s="1"/>
  <c r="K1074" i="4" s="1"/>
  <c r="P1075" i="2" a="1"/>
  <c r="P1075" i="2" s="1"/>
  <c r="K1075" i="4" s="1"/>
  <c r="P1076" i="2" a="1"/>
  <c r="P1076" i="2" s="1"/>
  <c r="K1076" i="4" s="1"/>
  <c r="P1077" i="2" a="1"/>
  <c r="P1077" i="2" s="1"/>
  <c r="K1077" i="4" s="1"/>
  <c r="P1078" i="2" a="1"/>
  <c r="P1078" i="2" s="1"/>
  <c r="K1078" i="4" s="1"/>
  <c r="P1079" i="2" a="1"/>
  <c r="P1079" i="2" s="1"/>
  <c r="K1079" i="4" s="1"/>
  <c r="P1080" i="2" a="1"/>
  <c r="P1080" i="2" s="1"/>
  <c r="K1080" i="4" s="1"/>
  <c r="P1081" i="2" a="1"/>
  <c r="P1081" i="2" s="1"/>
  <c r="K1081" i="4" s="1"/>
  <c r="P1082" i="2" a="1"/>
  <c r="P1082" i="2" s="1"/>
  <c r="K1082" i="4" s="1"/>
  <c r="P1083" i="2" a="1"/>
  <c r="P1083" i="2" s="1"/>
  <c r="K1083" i="4" s="1"/>
  <c r="P1084" i="2" a="1"/>
  <c r="P1084" i="2" s="1"/>
  <c r="K1084" i="4" s="1"/>
  <c r="P1085" i="2" a="1"/>
  <c r="P1085" i="2" s="1"/>
  <c r="K1085" i="4" s="1"/>
  <c r="P1086" i="2" a="1"/>
  <c r="P1086" i="2" s="1"/>
  <c r="K1086" i="4" s="1"/>
  <c r="P1087" i="2" a="1"/>
  <c r="P1087" i="2" s="1"/>
  <c r="K1087" i="4" s="1"/>
  <c r="P1088" i="2" a="1"/>
  <c r="P1088" i="2" s="1"/>
  <c r="K1088" i="4" s="1"/>
  <c r="P1089" i="2" a="1"/>
  <c r="P1089" i="2" s="1"/>
  <c r="K1089" i="4" s="1"/>
  <c r="P1090" i="2" a="1"/>
  <c r="P1090" i="2" s="1"/>
  <c r="K1090" i="4" s="1"/>
  <c r="P1091" i="2" a="1"/>
  <c r="P1091" i="2" s="1"/>
  <c r="K1091" i="4" s="1"/>
  <c r="P1092" i="2" a="1"/>
  <c r="P1092" i="2" s="1"/>
  <c r="K1092" i="4" s="1"/>
  <c r="P1093" i="2" a="1"/>
  <c r="P1093" i="2" s="1"/>
  <c r="K1093" i="4" s="1"/>
  <c r="P1094" i="2" a="1"/>
  <c r="P1094" i="2" s="1"/>
  <c r="K1094" i="4" s="1"/>
  <c r="P1095" i="2" a="1"/>
  <c r="P1095" i="2" s="1"/>
  <c r="K1095" i="4" s="1"/>
  <c r="P1096" i="2" a="1"/>
  <c r="P1096" i="2" s="1"/>
  <c r="K1096" i="4" s="1"/>
  <c r="P1097" i="2" a="1"/>
  <c r="P1097" i="2" s="1"/>
  <c r="K1097" i="4" s="1"/>
  <c r="P1098" i="2" a="1"/>
  <c r="P1098" i="2" s="1"/>
  <c r="K1098" i="4" s="1"/>
  <c r="P1099" i="2" a="1"/>
  <c r="P1099" i="2" s="1"/>
  <c r="K1099" i="4" s="1"/>
  <c r="P1100" i="2" a="1"/>
  <c r="P1100" i="2" s="1"/>
  <c r="K1100" i="4" s="1"/>
  <c r="P1101" i="2" a="1"/>
  <c r="P1101" i="2" s="1"/>
  <c r="K1101" i="4" s="1"/>
  <c r="P1102" i="2" a="1"/>
  <c r="P1102" i="2" s="1"/>
  <c r="K1102" i="4" s="1"/>
  <c r="P1103" i="2" a="1"/>
  <c r="P1103" i="2" s="1"/>
  <c r="K1103" i="4" s="1"/>
  <c r="P1104" i="2" a="1"/>
  <c r="P1104" i="2" s="1"/>
  <c r="K1104" i="4" s="1"/>
  <c r="P1105" i="2" a="1"/>
  <c r="P1105" i="2" s="1"/>
  <c r="K1105" i="4" s="1"/>
  <c r="P1106" i="2" a="1"/>
  <c r="P1106" i="2" s="1"/>
  <c r="K1106" i="4" s="1"/>
  <c r="P1107" i="2" a="1"/>
  <c r="P1107" i="2" s="1"/>
  <c r="K1107" i="4" s="1"/>
  <c r="P1108" i="2" a="1"/>
  <c r="P1108" i="2" s="1"/>
  <c r="K1108" i="4" s="1"/>
  <c r="P1109" i="2" a="1"/>
  <c r="P1109" i="2" s="1"/>
  <c r="K1109" i="4" s="1"/>
  <c r="P1110" i="2" a="1"/>
  <c r="P1110" i="2" s="1"/>
  <c r="K1110" i="4" s="1"/>
  <c r="P1111" i="2" a="1"/>
  <c r="P1111" i="2" s="1"/>
  <c r="K1111" i="4" s="1"/>
  <c r="P1112" i="2" a="1"/>
  <c r="P1112" i="2" s="1"/>
  <c r="K1112" i="4" s="1"/>
  <c r="P1113" i="2" a="1"/>
  <c r="P1113" i="2" s="1"/>
  <c r="K1113" i="4" s="1"/>
  <c r="P1114" i="2" a="1"/>
  <c r="P1114" i="2" s="1"/>
  <c r="K1114" i="4" s="1"/>
  <c r="P1115" i="2" a="1"/>
  <c r="P1115" i="2" s="1"/>
  <c r="K1115" i="4" s="1"/>
  <c r="P1116" i="2" a="1"/>
  <c r="P1116" i="2" s="1"/>
  <c r="K1116" i="4" s="1"/>
  <c r="P1117" i="2" a="1"/>
  <c r="P1117" i="2" s="1"/>
  <c r="K1117" i="4" s="1"/>
  <c r="P1118" i="2" a="1"/>
  <c r="P1118" i="2" s="1"/>
  <c r="K1118" i="4" s="1"/>
  <c r="P1119" i="2" a="1"/>
  <c r="P1119" i="2" s="1"/>
  <c r="K1119" i="4" s="1"/>
  <c r="P1120" i="2" a="1"/>
  <c r="P1120" i="2" s="1"/>
  <c r="K1120" i="4" s="1"/>
  <c r="P1121" i="2" a="1"/>
  <c r="P1121" i="2" s="1"/>
  <c r="K1121" i="4" s="1"/>
  <c r="P1122" i="2" a="1"/>
  <c r="P1122" i="2" s="1"/>
  <c r="K1122" i="4" s="1"/>
  <c r="P1123" i="2" a="1"/>
  <c r="P1123" i="2" s="1"/>
  <c r="K1123" i="4" s="1"/>
  <c r="P1124" i="2" a="1"/>
  <c r="P1124" i="2" s="1"/>
  <c r="K1124" i="4" s="1"/>
  <c r="P1125" i="2" a="1"/>
  <c r="P1125" i="2" s="1"/>
  <c r="K1125" i="4" s="1"/>
  <c r="P1126" i="2" a="1"/>
  <c r="P1126" i="2" s="1"/>
  <c r="K1126" i="4" s="1"/>
  <c r="P1127" i="2" a="1"/>
  <c r="P1127" i="2" s="1"/>
  <c r="K1127" i="4" s="1"/>
  <c r="P1128" i="2" a="1"/>
  <c r="P1128" i="2" s="1"/>
  <c r="K1128" i="4" s="1"/>
  <c r="P1129" i="2" a="1"/>
  <c r="P1129" i="2" s="1"/>
  <c r="K1129" i="4" s="1"/>
  <c r="P1130" i="2" a="1"/>
  <c r="P1130" i="2" s="1"/>
  <c r="K1130" i="4" s="1"/>
  <c r="P1131" i="2" a="1"/>
  <c r="P1131" i="2" s="1"/>
  <c r="K1131" i="4" s="1"/>
  <c r="P1132" i="2" a="1"/>
  <c r="P1132" i="2" s="1"/>
  <c r="K1132" i="4" s="1"/>
  <c r="P1133" i="2" a="1"/>
  <c r="P1133" i="2" s="1"/>
  <c r="K1133" i="4" s="1"/>
  <c r="P1134" i="2" a="1"/>
  <c r="P1134" i="2" s="1"/>
  <c r="K1134" i="4" s="1"/>
  <c r="P1135" i="2" a="1"/>
  <c r="P1135" i="2" s="1"/>
  <c r="K1135" i="4" s="1"/>
  <c r="P1136" i="2" a="1"/>
  <c r="P1136" i="2" s="1"/>
  <c r="K1136" i="4" s="1"/>
  <c r="P1137" i="2" a="1"/>
  <c r="P1137" i="2" s="1"/>
  <c r="K1137" i="4" s="1"/>
  <c r="P1138" i="2" a="1"/>
  <c r="P1138" i="2" s="1"/>
  <c r="K1138" i="4" s="1"/>
  <c r="P1139" i="2" a="1"/>
  <c r="P1139" i="2" s="1"/>
  <c r="K1139" i="4" s="1"/>
  <c r="P1140" i="2" a="1"/>
  <c r="P1140" i="2" s="1"/>
  <c r="K1140" i="4" s="1"/>
  <c r="P1141" i="2" a="1"/>
  <c r="P1141" i="2" s="1"/>
  <c r="K1141" i="4" s="1"/>
  <c r="P1142" i="2" a="1"/>
  <c r="P1142" i="2" s="1"/>
  <c r="K1142" i="4" s="1"/>
  <c r="P1143" i="2" a="1"/>
  <c r="P1143" i="2" s="1"/>
  <c r="K1143" i="4" s="1"/>
  <c r="P1144" i="2" a="1"/>
  <c r="P1144" i="2" s="1"/>
  <c r="K1144" i="4" s="1"/>
  <c r="P1145" i="2" a="1"/>
  <c r="P1145" i="2" s="1"/>
  <c r="K1145" i="4" s="1"/>
  <c r="P1146" i="2" a="1"/>
  <c r="P1146" i="2" s="1"/>
  <c r="K1146" i="4" s="1"/>
  <c r="P1147" i="2" a="1"/>
  <c r="P1147" i="2" s="1"/>
  <c r="K1147" i="4" s="1"/>
  <c r="P1148" i="2" a="1"/>
  <c r="P1148" i="2" s="1"/>
  <c r="K1148" i="4" s="1"/>
  <c r="P1149" i="2" a="1"/>
  <c r="P1149" i="2" s="1"/>
  <c r="K1149" i="4" s="1"/>
  <c r="P1150" i="2" a="1"/>
  <c r="P1150" i="2" s="1"/>
  <c r="K1150" i="4" s="1"/>
  <c r="P1151" i="2" a="1"/>
  <c r="P1151" i="2" s="1"/>
  <c r="K1151" i="4" s="1"/>
  <c r="P1152" i="2" a="1"/>
  <c r="P1152" i="2" s="1"/>
  <c r="K1152" i="4" s="1"/>
  <c r="P1153" i="2" a="1"/>
  <c r="P1153" i="2" s="1"/>
  <c r="K1153" i="4" s="1"/>
  <c r="P1154" i="2" a="1"/>
  <c r="P1154" i="2" s="1"/>
  <c r="K1154" i="4" s="1"/>
  <c r="P1155" i="2" a="1"/>
  <c r="P1155" i="2" s="1"/>
  <c r="K1155" i="4" s="1"/>
  <c r="P1156" i="2" a="1"/>
  <c r="P1156" i="2" s="1"/>
  <c r="K1156" i="4" s="1"/>
  <c r="P1157" i="2" a="1"/>
  <c r="P1157" i="2" s="1"/>
  <c r="K1157" i="4" s="1"/>
  <c r="P1158" i="2" a="1"/>
  <c r="P1158" i="2" s="1"/>
  <c r="K1158" i="4" s="1"/>
  <c r="P1159" i="2" a="1"/>
  <c r="P1159" i="2" s="1"/>
  <c r="K1159" i="4" s="1"/>
  <c r="P1160" i="2" a="1"/>
  <c r="P1160" i="2" s="1"/>
  <c r="K1160" i="4" s="1"/>
  <c r="P1161" i="2" a="1"/>
  <c r="P1161" i="2" s="1"/>
  <c r="K1161" i="4" s="1"/>
  <c r="P1162" i="2" a="1"/>
  <c r="P1162" i="2" s="1"/>
  <c r="K1162" i="4" s="1"/>
  <c r="P1163" i="2" a="1"/>
  <c r="P1163" i="2" s="1"/>
  <c r="K1163" i="4" s="1"/>
  <c r="P1164" i="2" a="1"/>
  <c r="P1164" i="2" s="1"/>
  <c r="K1164" i="4" s="1"/>
  <c r="P1165" i="2" a="1"/>
  <c r="P1165" i="2" s="1"/>
  <c r="K1165" i="4" s="1"/>
  <c r="P1166" i="2" a="1"/>
  <c r="P1166" i="2" s="1"/>
  <c r="K1166" i="4" s="1"/>
  <c r="P1167" i="2" a="1"/>
  <c r="P1167" i="2" s="1"/>
  <c r="K1167" i="4" s="1"/>
  <c r="P1168" i="2" a="1"/>
  <c r="P1168" i="2" s="1"/>
  <c r="K1168" i="4" s="1"/>
  <c r="P1169" i="2" a="1"/>
  <c r="P1169" i="2" s="1"/>
  <c r="K1169" i="4" s="1"/>
  <c r="P1170" i="2" a="1"/>
  <c r="P1170" i="2" s="1"/>
  <c r="K1170" i="4" s="1"/>
  <c r="P1171" i="2" a="1"/>
  <c r="P1171" i="2" s="1"/>
  <c r="K1171" i="4" s="1"/>
  <c r="P1172" i="2" a="1"/>
  <c r="P1172" i="2" s="1"/>
  <c r="K1172" i="4" s="1"/>
  <c r="P1173" i="2" a="1"/>
  <c r="P1173" i="2" s="1"/>
  <c r="K1173" i="4" s="1"/>
  <c r="P1174" i="2" a="1"/>
  <c r="P1174" i="2" s="1"/>
  <c r="K1174" i="4" s="1"/>
  <c r="P1175" i="2" a="1"/>
  <c r="P1175" i="2" s="1"/>
  <c r="K1175" i="4" s="1"/>
  <c r="P1176" i="2" a="1"/>
  <c r="P1176" i="2" s="1"/>
  <c r="K1176" i="4" s="1"/>
  <c r="P1177" i="2" a="1"/>
  <c r="P1177" i="2" s="1"/>
  <c r="K1177" i="4" s="1"/>
  <c r="P1178" i="2" a="1"/>
  <c r="P1178" i="2" s="1"/>
  <c r="K1178" i="4" s="1"/>
  <c r="P1179" i="2" a="1"/>
  <c r="P1179" i="2" s="1"/>
  <c r="K1179" i="4" s="1"/>
  <c r="P1180" i="2" a="1"/>
  <c r="P1180" i="2" s="1"/>
  <c r="K1180" i="4" s="1"/>
  <c r="P1181" i="2" a="1"/>
  <c r="P1181" i="2" s="1"/>
  <c r="K1181" i="4" s="1"/>
  <c r="P1182" i="2" a="1"/>
  <c r="P1182" i="2" s="1"/>
  <c r="K1182" i="4" s="1"/>
  <c r="P1183" i="2" a="1"/>
  <c r="P1183" i="2" s="1"/>
  <c r="K1183" i="4" s="1"/>
  <c r="P1184" i="2" a="1"/>
  <c r="P1184" i="2" s="1"/>
  <c r="K1184" i="4" s="1"/>
  <c r="P1185" i="2" a="1"/>
  <c r="P1185" i="2" s="1"/>
  <c r="K1185" i="4" s="1"/>
  <c r="P1186" i="2" a="1"/>
  <c r="P1186" i="2" s="1"/>
  <c r="K1186" i="4" s="1"/>
  <c r="P1187" i="2" a="1"/>
  <c r="P1187" i="2" s="1"/>
  <c r="K1187" i="4" s="1"/>
  <c r="P1188" i="2" a="1"/>
  <c r="P1188" i="2" s="1"/>
  <c r="K1188" i="4" s="1"/>
  <c r="P1189" i="2" a="1"/>
  <c r="P1189" i="2" s="1"/>
  <c r="K1189" i="4" s="1"/>
  <c r="P1190" i="2" a="1"/>
  <c r="P1190" i="2" s="1"/>
  <c r="K1190" i="4" s="1"/>
  <c r="P1191" i="2" a="1"/>
  <c r="P1191" i="2" s="1"/>
  <c r="K1191" i="4" s="1"/>
  <c r="P1192" i="2" a="1"/>
  <c r="P1192" i="2" s="1"/>
  <c r="K1192" i="4" s="1"/>
  <c r="P1193" i="2" a="1"/>
  <c r="P1193" i="2" s="1"/>
  <c r="K1193" i="4" s="1"/>
  <c r="P1194" i="2" a="1"/>
  <c r="P1194" i="2" s="1"/>
  <c r="K1194" i="4" s="1"/>
  <c r="P1195" i="2" a="1"/>
  <c r="P1195" i="2" s="1"/>
  <c r="K1195" i="4" s="1"/>
  <c r="P1196" i="2" a="1"/>
  <c r="P1196" i="2" s="1"/>
  <c r="K1196" i="4" s="1"/>
  <c r="P1197" i="2" a="1"/>
  <c r="P1197" i="2" s="1"/>
  <c r="K1197" i="4" s="1"/>
  <c r="P1198" i="2" a="1"/>
  <c r="P1198" i="2" s="1"/>
  <c r="K1198" i="4" s="1"/>
  <c r="P1199" i="2" a="1"/>
  <c r="P1199" i="2" s="1"/>
  <c r="K1199" i="4" s="1"/>
  <c r="P1200" i="2" a="1"/>
  <c r="P1200" i="2" s="1"/>
  <c r="K1200" i="4" s="1"/>
  <c r="P1201" i="2" a="1"/>
  <c r="P1201" i="2" s="1"/>
  <c r="K1201" i="4" s="1"/>
  <c r="P1202" i="2" a="1"/>
  <c r="P1202" i="2" s="1"/>
  <c r="K1202" i="4" s="1"/>
  <c r="P1203" i="2" a="1"/>
  <c r="P1203" i="2" s="1"/>
  <c r="K1203" i="4" s="1"/>
  <c r="P1204" i="2" a="1"/>
  <c r="P1204" i="2" s="1"/>
  <c r="K1204" i="4" s="1"/>
  <c r="P1205" i="2" a="1"/>
  <c r="P1205" i="2" s="1"/>
  <c r="K1205" i="4" s="1"/>
  <c r="P1206" i="2" a="1"/>
  <c r="P1206" i="2" s="1"/>
  <c r="K1206" i="4" s="1"/>
  <c r="P1207" i="2" a="1"/>
  <c r="P1207" i="2" s="1"/>
  <c r="K1207" i="4" s="1"/>
  <c r="P1208" i="2" a="1"/>
  <c r="P1208" i="2" s="1"/>
  <c r="K1208" i="4" s="1"/>
  <c r="P1209" i="2" a="1"/>
  <c r="P1209" i="2" s="1"/>
  <c r="K1209" i="4" s="1"/>
  <c r="P1210" i="2" a="1"/>
  <c r="P1210" i="2" s="1"/>
  <c r="K1210" i="4" s="1"/>
  <c r="P1211" i="2" a="1"/>
  <c r="P1211" i="2" s="1"/>
  <c r="K1211" i="4" s="1"/>
  <c r="P1212" i="2" a="1"/>
  <c r="P1212" i="2" s="1"/>
  <c r="K1212" i="4" s="1"/>
  <c r="P1213" i="2" a="1"/>
  <c r="P1213" i="2" s="1"/>
  <c r="K1213" i="4" s="1"/>
  <c r="P1214" i="2" a="1"/>
  <c r="P1214" i="2" s="1"/>
  <c r="K1214" i="4" s="1"/>
  <c r="P1215" i="2" a="1"/>
  <c r="P1215" i="2" s="1"/>
  <c r="K1215" i="4" s="1"/>
  <c r="P1216" i="2" a="1"/>
  <c r="P1216" i="2" s="1"/>
  <c r="K1216" i="4" s="1"/>
  <c r="P1217" i="2" a="1"/>
  <c r="P1217" i="2" s="1"/>
  <c r="K1217" i="4" s="1"/>
  <c r="P1218" i="2" a="1"/>
  <c r="P1218" i="2" s="1"/>
  <c r="K1218" i="4" s="1"/>
  <c r="P1219" i="2" a="1"/>
  <c r="P1219" i="2" s="1"/>
  <c r="K1219" i="4" s="1"/>
  <c r="P1220" i="2" a="1"/>
  <c r="P1220" i="2" s="1"/>
  <c r="K1220" i="4" s="1"/>
  <c r="P1221" i="2" a="1"/>
  <c r="P1221" i="2" s="1"/>
  <c r="K1221" i="4" s="1"/>
  <c r="P1222" i="2" a="1"/>
  <c r="P1222" i="2" s="1"/>
  <c r="K1222" i="4" s="1"/>
  <c r="P1223" i="2" a="1"/>
  <c r="P1223" i="2" s="1"/>
  <c r="K1223" i="4" s="1"/>
  <c r="P1224" i="2" a="1"/>
  <c r="P1224" i="2" s="1"/>
  <c r="K1224" i="4" s="1"/>
  <c r="P1225" i="2" a="1"/>
  <c r="P1225" i="2" s="1"/>
  <c r="K1225" i="4" s="1"/>
  <c r="P1226" i="2" a="1"/>
  <c r="P1226" i="2" s="1"/>
  <c r="K1226" i="4" s="1"/>
  <c r="P1227" i="2" a="1"/>
  <c r="P1227" i="2" s="1"/>
  <c r="K1227" i="4" s="1"/>
  <c r="P1228" i="2" a="1"/>
  <c r="P1228" i="2" s="1"/>
  <c r="K1228" i="4" s="1"/>
  <c r="P1229" i="2" a="1"/>
  <c r="P1229" i="2" s="1"/>
  <c r="K1229" i="4" s="1"/>
  <c r="P1230" i="2" a="1"/>
  <c r="P1230" i="2" s="1"/>
  <c r="K1230" i="4" s="1"/>
  <c r="P1231" i="2" a="1"/>
  <c r="P1231" i="2" s="1"/>
  <c r="K1231" i="4" s="1"/>
  <c r="P1232" i="2" a="1"/>
  <c r="P1232" i="2" s="1"/>
  <c r="K1232" i="4" s="1"/>
  <c r="P1233" i="2" a="1"/>
  <c r="P1233" i="2" s="1"/>
  <c r="K1233" i="4" s="1"/>
  <c r="P1234" i="2" a="1"/>
  <c r="P1234" i="2" s="1"/>
  <c r="K1234" i="4" s="1"/>
  <c r="P1235" i="2" a="1"/>
  <c r="P1235" i="2" s="1"/>
  <c r="K1235" i="4" s="1"/>
  <c r="P1236" i="2" a="1"/>
  <c r="P1236" i="2" s="1"/>
  <c r="K1236" i="4" s="1"/>
  <c r="P1237" i="2" a="1"/>
  <c r="P1237" i="2" s="1"/>
  <c r="K1237" i="4" s="1"/>
  <c r="P1238" i="2" a="1"/>
  <c r="P1238" i="2" s="1"/>
  <c r="K1238" i="4" s="1"/>
  <c r="P1239" i="2" a="1"/>
  <c r="P1239" i="2" s="1"/>
  <c r="K1239" i="4" s="1"/>
  <c r="P1240" i="2" a="1"/>
  <c r="P1240" i="2" s="1"/>
  <c r="K1240" i="4" s="1"/>
  <c r="P1241" i="2" a="1"/>
  <c r="P1241" i="2" s="1"/>
  <c r="K1241" i="4" s="1"/>
  <c r="P1242" i="2" a="1"/>
  <c r="P1242" i="2" s="1"/>
  <c r="K1242" i="4" s="1"/>
  <c r="P1243" i="2" a="1"/>
  <c r="P1243" i="2" s="1"/>
  <c r="K1243" i="4" s="1"/>
  <c r="P1244" i="2" a="1"/>
  <c r="P1244" i="2" s="1"/>
  <c r="K1244" i="4" s="1"/>
  <c r="P1245" i="2" a="1"/>
  <c r="P1245" i="2" s="1"/>
  <c r="K1245" i="4" s="1"/>
  <c r="P1246" i="2" a="1"/>
  <c r="P1246" i="2" s="1"/>
  <c r="K1246" i="4" s="1"/>
  <c r="P1247" i="2" a="1"/>
  <c r="P1247" i="2" s="1"/>
  <c r="K1247" i="4" s="1"/>
  <c r="P1248" i="2" a="1"/>
  <c r="P1248" i="2" s="1"/>
  <c r="K1248" i="4" s="1"/>
  <c r="P1249" i="2" a="1"/>
  <c r="P1249" i="2" s="1"/>
  <c r="K1249" i="4" s="1"/>
  <c r="P1250" i="2" a="1"/>
  <c r="P1250" i="2" s="1"/>
  <c r="K1250" i="4" s="1"/>
  <c r="P1251" i="2" a="1"/>
  <c r="P1251" i="2" s="1"/>
  <c r="K1251" i="4" s="1"/>
  <c r="P1252" i="2" a="1"/>
  <c r="P1252" i="2" s="1"/>
  <c r="K1252" i="4" s="1"/>
  <c r="P1253" i="2" a="1"/>
  <c r="P1253" i="2" s="1"/>
  <c r="K1253" i="4" s="1"/>
  <c r="P1254" i="2" a="1"/>
  <c r="P1254" i="2" s="1"/>
  <c r="K1254" i="4" s="1"/>
  <c r="P1255" i="2" a="1"/>
  <c r="P1255" i="2" s="1"/>
  <c r="K1255" i="4" s="1"/>
  <c r="P1256" i="2" a="1"/>
  <c r="P1256" i="2" s="1"/>
  <c r="K1256" i="4" s="1"/>
  <c r="P1257" i="2" a="1"/>
  <c r="P1257" i="2" s="1"/>
  <c r="K1257" i="4" s="1"/>
  <c r="P1258" i="2" a="1"/>
  <c r="P1258" i="2" s="1"/>
  <c r="K1258" i="4" s="1"/>
  <c r="P1259" i="2" a="1"/>
  <c r="P1259" i="2" s="1"/>
  <c r="K1259" i="4" s="1"/>
  <c r="P1260" i="2" a="1"/>
  <c r="P1260" i="2" s="1"/>
  <c r="K1260" i="4" s="1"/>
  <c r="P1261" i="2" a="1"/>
  <c r="P1261" i="2" s="1"/>
  <c r="K1261" i="4" s="1"/>
  <c r="P1262" i="2" a="1"/>
  <c r="P1262" i="2" s="1"/>
  <c r="K1262" i="4" s="1"/>
  <c r="P1263" i="2" a="1"/>
  <c r="P1263" i="2" s="1"/>
  <c r="K1263" i="4" s="1"/>
  <c r="P1264" i="2" a="1"/>
  <c r="P1264" i="2" s="1"/>
  <c r="K1264" i="4" s="1"/>
  <c r="P1265" i="2" a="1"/>
  <c r="P1265" i="2" s="1"/>
  <c r="K1265" i="4" s="1"/>
  <c r="P1266" i="2" a="1"/>
  <c r="P1266" i="2" s="1"/>
  <c r="K1266" i="4" s="1"/>
  <c r="P1267" i="2" a="1"/>
  <c r="P1267" i="2" s="1"/>
  <c r="K1267" i="4" s="1"/>
  <c r="P1268" i="2" a="1"/>
  <c r="P1268" i="2" s="1"/>
  <c r="K1268" i="4" s="1"/>
  <c r="P1269" i="2" a="1"/>
  <c r="P1269" i="2" s="1"/>
  <c r="K1269" i="4" s="1"/>
  <c r="P1270" i="2" a="1"/>
  <c r="P1270" i="2" s="1"/>
  <c r="K1270" i="4" s="1"/>
  <c r="P1271" i="2" a="1"/>
  <c r="P1271" i="2" s="1"/>
  <c r="K1271" i="4" s="1"/>
  <c r="P1272" i="2" a="1"/>
  <c r="P1272" i="2" s="1"/>
  <c r="K1272" i="4" s="1"/>
  <c r="P1273" i="2" a="1"/>
  <c r="P1273" i="2" s="1"/>
  <c r="K1273" i="4" s="1"/>
  <c r="P1274" i="2" a="1"/>
  <c r="P1274" i="2" s="1"/>
  <c r="K1274" i="4" s="1"/>
  <c r="P1275" i="2" a="1"/>
  <c r="P1275" i="2" s="1"/>
  <c r="K1275" i="4" s="1"/>
  <c r="P1276" i="2" a="1"/>
  <c r="P1276" i="2" s="1"/>
  <c r="K1276" i="4" s="1"/>
  <c r="P1277" i="2" a="1"/>
  <c r="P1277" i="2" s="1"/>
  <c r="K1277" i="4" s="1"/>
  <c r="P1278" i="2" a="1"/>
  <c r="P1278" i="2" s="1"/>
  <c r="K1278" i="4" s="1"/>
  <c r="P1279" i="2" a="1"/>
  <c r="P1279" i="2" s="1"/>
  <c r="K1279" i="4" s="1"/>
  <c r="P1280" i="2" a="1"/>
  <c r="P1280" i="2" s="1"/>
  <c r="K1280" i="4" s="1"/>
  <c r="P1281" i="2" a="1"/>
  <c r="P1281" i="2" s="1"/>
  <c r="K1281" i="4" s="1"/>
  <c r="P1282" i="2" a="1"/>
  <c r="P1282" i="2" s="1"/>
  <c r="K1282" i="4" s="1"/>
  <c r="P1283" i="2" a="1"/>
  <c r="P1283" i="2" s="1"/>
  <c r="K1283" i="4" s="1"/>
  <c r="P1284" i="2" a="1"/>
  <c r="P1284" i="2" s="1"/>
  <c r="K1284" i="4" s="1"/>
  <c r="P1285" i="2" a="1"/>
  <c r="P1285" i="2" s="1"/>
  <c r="K1285" i="4" s="1"/>
  <c r="P1286" i="2" a="1"/>
  <c r="P1286" i="2" s="1"/>
  <c r="K1286" i="4" s="1"/>
  <c r="P1287" i="2" a="1"/>
  <c r="P1287" i="2" s="1"/>
  <c r="K1287" i="4" s="1"/>
  <c r="P1288" i="2" a="1"/>
  <c r="P1288" i="2" s="1"/>
  <c r="K1288" i="4" s="1"/>
  <c r="P1289" i="2" a="1"/>
  <c r="P1289" i="2" s="1"/>
  <c r="K1289" i="4" s="1"/>
  <c r="P1290" i="2" a="1"/>
  <c r="P1290" i="2" s="1"/>
  <c r="K1290" i="4" s="1"/>
  <c r="P1291" i="2" a="1"/>
  <c r="P1291" i="2" s="1"/>
  <c r="K1291" i="4" s="1"/>
  <c r="P1292" i="2" a="1"/>
  <c r="P1292" i="2" s="1"/>
  <c r="K1292" i="4" s="1"/>
  <c r="P1293" i="2" a="1"/>
  <c r="P1293" i="2" s="1"/>
  <c r="K1293" i="4" s="1"/>
  <c r="P1294" i="2" a="1"/>
  <c r="P1294" i="2" s="1"/>
  <c r="K1294" i="4" s="1"/>
  <c r="P1295" i="2" a="1"/>
  <c r="P1295" i="2" s="1"/>
  <c r="K1295" i="4" s="1"/>
  <c r="P1296" i="2" a="1"/>
  <c r="P1296" i="2" s="1"/>
  <c r="K1296" i="4" s="1"/>
  <c r="P1297" i="2" a="1"/>
  <c r="P1297" i="2" s="1"/>
  <c r="K1297" i="4" s="1"/>
  <c r="P1298" i="2" a="1"/>
  <c r="P1298" i="2" s="1"/>
  <c r="K1298" i="4" s="1"/>
  <c r="P1299" i="2" a="1"/>
  <c r="P1299" i="2" s="1"/>
  <c r="K1299" i="4" s="1"/>
  <c r="P1300" i="2" a="1"/>
  <c r="P1300" i="2" s="1"/>
  <c r="K1300" i="4" s="1"/>
  <c r="P1301" i="2" a="1"/>
  <c r="P1301" i="2" s="1"/>
  <c r="K1301" i="4" s="1"/>
  <c r="P1302" i="2" a="1"/>
  <c r="P1302" i="2" s="1"/>
  <c r="K1302" i="4" s="1"/>
  <c r="P1303" i="2" a="1"/>
  <c r="P1303" i="2" s="1"/>
  <c r="K1303" i="4" s="1"/>
  <c r="P1304" i="2" a="1"/>
  <c r="P1304" i="2" s="1"/>
  <c r="K1304" i="4" s="1"/>
  <c r="P1305" i="2" a="1"/>
  <c r="P1305" i="2" s="1"/>
  <c r="K1305" i="4" s="1"/>
  <c r="P1306" i="2" a="1"/>
  <c r="P1306" i="2" s="1"/>
  <c r="K1306" i="4" s="1"/>
  <c r="P1307" i="2" a="1"/>
  <c r="P1307" i="2" s="1"/>
  <c r="K1307" i="4" s="1"/>
  <c r="P1308" i="2" a="1"/>
  <c r="P1308" i="2" s="1"/>
  <c r="K1308" i="4" s="1"/>
  <c r="P1309" i="2" a="1"/>
  <c r="P1309" i="2" s="1"/>
  <c r="K1309" i="4" s="1"/>
  <c r="P1310" i="2" a="1"/>
  <c r="P1310" i="2" s="1"/>
  <c r="K1310" i="4" s="1"/>
  <c r="P1311" i="2" a="1"/>
  <c r="P1311" i="2" s="1"/>
  <c r="K1311" i="4" s="1"/>
  <c r="P1312" i="2" a="1"/>
  <c r="P1312" i="2" s="1"/>
  <c r="K1312" i="4" s="1"/>
  <c r="P1313" i="2" a="1"/>
  <c r="P1313" i="2" s="1"/>
  <c r="K1313" i="4" s="1"/>
  <c r="P1314" i="2" a="1"/>
  <c r="P1314" i="2" s="1"/>
  <c r="K1314" i="4" s="1"/>
  <c r="P1315" i="2" a="1"/>
  <c r="P1315" i="2" s="1"/>
  <c r="K1315" i="4" s="1"/>
  <c r="P1316" i="2" a="1"/>
  <c r="P1316" i="2" s="1"/>
  <c r="K1316" i="4" s="1"/>
  <c r="P1317" i="2" a="1"/>
  <c r="P1317" i="2" s="1"/>
  <c r="K1317" i="4" s="1"/>
  <c r="P1318" i="2" a="1"/>
  <c r="P1318" i="2" s="1"/>
  <c r="K1318" i="4" s="1"/>
  <c r="P1319" i="2" a="1"/>
  <c r="P1319" i="2" s="1"/>
  <c r="K1319" i="4" s="1"/>
  <c r="P1320" i="2" a="1"/>
  <c r="P1320" i="2" s="1"/>
  <c r="K1320" i="4" s="1"/>
  <c r="P1321" i="2" a="1"/>
  <c r="P1321" i="2" s="1"/>
  <c r="K1321" i="4" s="1"/>
  <c r="P1322" i="2" a="1"/>
  <c r="P1322" i="2" s="1"/>
  <c r="K1322" i="4" s="1"/>
  <c r="P1323" i="2" a="1"/>
  <c r="P1323" i="2" s="1"/>
  <c r="K1323" i="4" s="1"/>
  <c r="P1324" i="2" a="1"/>
  <c r="P1324" i="2" s="1"/>
  <c r="K1324" i="4" s="1"/>
  <c r="P1325" i="2" a="1"/>
  <c r="P1325" i="2" s="1"/>
  <c r="K1325" i="4" s="1"/>
  <c r="P1326" i="2" a="1"/>
  <c r="P1326" i="2" s="1"/>
  <c r="K1326" i="4" s="1"/>
  <c r="P1327" i="2" a="1"/>
  <c r="P1327" i="2" s="1"/>
  <c r="K1327" i="4" s="1"/>
  <c r="P1328" i="2" a="1"/>
  <c r="P1328" i="2" s="1"/>
  <c r="K1328" i="4" s="1"/>
  <c r="P1329" i="2" a="1"/>
  <c r="P1329" i="2" s="1"/>
  <c r="K1329" i="4" s="1"/>
  <c r="P1330" i="2" a="1"/>
  <c r="P1330" i="2" s="1"/>
  <c r="K1330" i="4" s="1"/>
  <c r="P1331" i="2" a="1"/>
  <c r="P1331" i="2" s="1"/>
  <c r="K1331" i="4" s="1"/>
  <c r="P1332" i="2" a="1"/>
  <c r="P1332" i="2" s="1"/>
  <c r="K1332" i="4" s="1"/>
  <c r="P1333" i="2" a="1"/>
  <c r="P1333" i="2" s="1"/>
  <c r="K1333" i="4" s="1"/>
  <c r="P1334" i="2" a="1"/>
  <c r="P1334" i="2" s="1"/>
  <c r="K1334" i="4" s="1"/>
  <c r="P1335" i="2" a="1"/>
  <c r="P1335" i="2" s="1"/>
  <c r="K1335" i="4" s="1"/>
  <c r="P1336" i="2" a="1"/>
  <c r="P1336" i="2" s="1"/>
  <c r="K1336" i="4" s="1"/>
  <c r="P1337" i="2" a="1"/>
  <c r="P1337" i="2" s="1"/>
  <c r="K1337" i="4" s="1"/>
  <c r="P1338" i="2" a="1"/>
  <c r="P1338" i="2" s="1"/>
  <c r="K1338" i="4" s="1"/>
  <c r="P1339" i="2" a="1"/>
  <c r="P1339" i="2" s="1"/>
  <c r="K1339" i="4" s="1"/>
  <c r="P1340" i="2" a="1"/>
  <c r="P1340" i="2" s="1"/>
  <c r="K1340" i="4" s="1"/>
  <c r="P1341" i="2" a="1"/>
  <c r="P1341" i="2" s="1"/>
  <c r="K1341" i="4" s="1"/>
  <c r="P1342" i="2" a="1"/>
  <c r="P1342" i="2" s="1"/>
  <c r="K1342" i="4" s="1"/>
  <c r="P1343" i="2" a="1"/>
  <c r="P1343" i="2" s="1"/>
  <c r="K1343" i="4" s="1"/>
  <c r="P1344" i="2" a="1"/>
  <c r="P1344" i="2" s="1"/>
  <c r="K1344" i="4" s="1"/>
  <c r="P1345" i="2" a="1"/>
  <c r="P1345" i="2" s="1"/>
  <c r="K1345" i="4" s="1"/>
  <c r="P1346" i="2" a="1"/>
  <c r="P1346" i="2" s="1"/>
  <c r="K1346" i="4" s="1"/>
  <c r="P1347" i="2" a="1"/>
  <c r="P1347" i="2" s="1"/>
  <c r="K1347" i="4" s="1"/>
  <c r="P1348" i="2" a="1"/>
  <c r="P1348" i="2" s="1"/>
  <c r="K1348" i="4" s="1"/>
  <c r="P1349" i="2" a="1"/>
  <c r="P1349" i="2" s="1"/>
  <c r="K1349" i="4" s="1"/>
  <c r="P1350" i="2" a="1"/>
  <c r="P1350" i="2" s="1"/>
  <c r="K1350" i="4" s="1"/>
  <c r="P1351" i="2" a="1"/>
  <c r="P1351" i="2" s="1"/>
  <c r="K1351" i="4" s="1"/>
  <c r="P1352" i="2" a="1"/>
  <c r="P1352" i="2" s="1"/>
  <c r="K1352" i="4" s="1"/>
  <c r="P1353" i="2" a="1"/>
  <c r="P1353" i="2" s="1"/>
  <c r="K1353" i="4" s="1"/>
  <c r="P1354" i="2" a="1"/>
  <c r="P1354" i="2" s="1"/>
  <c r="K1354" i="4" s="1"/>
  <c r="P1355" i="2" a="1"/>
  <c r="P1355" i="2" s="1"/>
  <c r="K1355" i="4" s="1"/>
  <c r="P1356" i="2" a="1"/>
  <c r="P1356" i="2" s="1"/>
  <c r="K1356" i="4" s="1"/>
  <c r="P1357" i="2" a="1"/>
  <c r="P1357" i="2" s="1"/>
  <c r="K1357" i="4" s="1"/>
  <c r="P1358" i="2" a="1"/>
  <c r="P1358" i="2" s="1"/>
  <c r="K1358" i="4" s="1"/>
  <c r="P1359" i="2" a="1"/>
  <c r="P1359" i="2" s="1"/>
  <c r="K1359" i="4" s="1"/>
  <c r="P1360" i="2" a="1"/>
  <c r="P1360" i="2" s="1"/>
  <c r="K1360" i="4" s="1"/>
  <c r="P1361" i="2" a="1"/>
  <c r="P1361" i="2" s="1"/>
  <c r="K1361" i="4" s="1"/>
  <c r="P1362" i="2" a="1"/>
  <c r="P1362" i="2" s="1"/>
  <c r="K1362" i="4" s="1"/>
  <c r="P1363" i="2" a="1"/>
  <c r="P1363" i="2" s="1"/>
  <c r="K1363" i="4" s="1"/>
  <c r="P1364" i="2" a="1"/>
  <c r="P1364" i="2" s="1"/>
  <c r="K1364" i="4" s="1"/>
  <c r="P1365" i="2" a="1"/>
  <c r="P1365" i="2" s="1"/>
  <c r="K1365" i="4" s="1"/>
  <c r="P1366" i="2" a="1"/>
  <c r="P1366" i="2" s="1"/>
  <c r="K1366" i="4" s="1"/>
  <c r="P1367" i="2" a="1"/>
  <c r="P1367" i="2" s="1"/>
  <c r="K1367" i="4" s="1"/>
  <c r="P1368" i="2" a="1"/>
  <c r="P1368" i="2" s="1"/>
  <c r="K1368" i="4" s="1"/>
  <c r="P1369" i="2" a="1"/>
  <c r="P1369" i="2" s="1"/>
  <c r="K1369" i="4" s="1"/>
  <c r="P1370" i="2" a="1"/>
  <c r="P1370" i="2" s="1"/>
  <c r="K1370" i="4" s="1"/>
  <c r="P1371" i="2" a="1"/>
  <c r="P1371" i="2" s="1"/>
  <c r="K1371" i="4" s="1"/>
  <c r="P1372" i="2" a="1"/>
  <c r="P1372" i="2" s="1"/>
  <c r="K1372" i="4" s="1"/>
  <c r="P1373" i="2" a="1"/>
  <c r="P1373" i="2" s="1"/>
  <c r="K1373" i="4" s="1"/>
  <c r="P1374" i="2" a="1"/>
  <c r="P1374" i="2" s="1"/>
  <c r="K1374" i="4" s="1"/>
  <c r="P1375" i="2" a="1"/>
  <c r="P1375" i="2" s="1"/>
  <c r="K1375" i="4" s="1"/>
  <c r="P1376" i="2" a="1"/>
  <c r="P1376" i="2" s="1"/>
  <c r="K1376" i="4" s="1"/>
  <c r="P1377" i="2" a="1"/>
  <c r="P1377" i="2" s="1"/>
  <c r="K1377" i="4" s="1"/>
  <c r="P1378" i="2" a="1"/>
  <c r="P1378" i="2" s="1"/>
  <c r="K1378" i="4" s="1"/>
  <c r="P1379" i="2" a="1"/>
  <c r="P1379" i="2" s="1"/>
  <c r="K1379" i="4" s="1"/>
  <c r="P1380" i="2" a="1"/>
  <c r="P1380" i="2" s="1"/>
  <c r="K1380" i="4" s="1"/>
  <c r="P1381" i="2" a="1"/>
  <c r="P1381" i="2" s="1"/>
  <c r="K1381" i="4" s="1"/>
  <c r="P1382" i="2" a="1"/>
  <c r="P1382" i="2" s="1"/>
  <c r="K1382" i="4" s="1"/>
  <c r="P1383" i="2" a="1"/>
  <c r="P1383" i="2" s="1"/>
  <c r="K1383" i="4" s="1"/>
  <c r="P1384" i="2" a="1"/>
  <c r="P1384" i="2" s="1"/>
  <c r="K1384" i="4" s="1"/>
  <c r="P1385" i="2" a="1"/>
  <c r="P1385" i="2" s="1"/>
  <c r="K1385" i="4" s="1"/>
  <c r="P1386" i="2" a="1"/>
  <c r="P1386" i="2" s="1"/>
  <c r="K1386" i="4" s="1"/>
  <c r="P1387" i="2" a="1"/>
  <c r="P1387" i="2" s="1"/>
  <c r="K1387" i="4" s="1"/>
  <c r="P1388" i="2" a="1"/>
  <c r="P1388" i="2" s="1"/>
  <c r="K1388" i="4" s="1"/>
  <c r="P1389" i="2" a="1"/>
  <c r="P1389" i="2" s="1"/>
  <c r="K1389" i="4" s="1"/>
  <c r="P1390" i="2" a="1"/>
  <c r="P1390" i="2" s="1"/>
  <c r="K1390" i="4" s="1"/>
  <c r="P1391" i="2" a="1"/>
  <c r="P1391" i="2" s="1"/>
  <c r="K1391" i="4" s="1"/>
  <c r="P1392" i="2" a="1"/>
  <c r="P1392" i="2" s="1"/>
  <c r="K1392" i="4" s="1"/>
  <c r="P1393" i="2" a="1"/>
  <c r="P1393" i="2" s="1"/>
  <c r="K1393" i="4" s="1"/>
  <c r="P1394" i="2" a="1"/>
  <c r="P1394" i="2" s="1"/>
  <c r="K1394" i="4" s="1"/>
  <c r="P1395" i="2" a="1"/>
  <c r="P1395" i="2" s="1"/>
  <c r="K1395" i="4" s="1"/>
  <c r="P1396" i="2" a="1"/>
  <c r="P1396" i="2" s="1"/>
  <c r="K1396" i="4" s="1"/>
  <c r="P1397" i="2" a="1"/>
  <c r="P1397" i="2" s="1"/>
  <c r="K1397" i="4" s="1"/>
  <c r="P1398" i="2" a="1"/>
  <c r="P1398" i="2" s="1"/>
  <c r="K1398" i="4" s="1"/>
  <c r="P1399" i="2" a="1"/>
  <c r="P1399" i="2" s="1"/>
  <c r="K1399" i="4" s="1"/>
  <c r="P1400" i="2" a="1"/>
  <c r="P1400" i="2" s="1"/>
  <c r="K1400" i="4" s="1"/>
  <c r="P1401" i="2" a="1"/>
  <c r="P1401" i="2" s="1"/>
  <c r="K1401" i="4" s="1"/>
  <c r="P1402" i="2" a="1"/>
  <c r="P1402" i="2" s="1"/>
  <c r="K1402" i="4" s="1"/>
  <c r="P1403" i="2" a="1"/>
  <c r="P1403" i="2" s="1"/>
  <c r="K1403" i="4" s="1"/>
  <c r="P1404" i="2" a="1"/>
  <c r="P1404" i="2" s="1"/>
  <c r="K1404" i="4" s="1"/>
  <c r="P1405" i="2" a="1"/>
  <c r="P1405" i="2" s="1"/>
  <c r="K1405" i="4" s="1"/>
  <c r="P1406" i="2" a="1"/>
  <c r="P1406" i="2" s="1"/>
  <c r="K1406" i="4" s="1"/>
  <c r="P1407" i="2" a="1"/>
  <c r="P1407" i="2" s="1"/>
  <c r="K1407" i="4" s="1"/>
  <c r="P1408" i="2" a="1"/>
  <c r="P1408" i="2" s="1"/>
  <c r="K1408" i="4" s="1"/>
  <c r="P1409" i="2" a="1"/>
  <c r="P1409" i="2" s="1"/>
  <c r="K1409" i="4" s="1"/>
  <c r="P1410" i="2" a="1"/>
  <c r="P1410" i="2" s="1"/>
  <c r="K1410" i="4" s="1"/>
  <c r="P1411" i="2" a="1"/>
  <c r="P1411" i="2" s="1"/>
  <c r="K1411" i="4" s="1"/>
  <c r="P1412" i="2" a="1"/>
  <c r="P1412" i="2" s="1"/>
  <c r="K1412" i="4" s="1"/>
  <c r="P1413" i="2" a="1"/>
  <c r="P1413" i="2" s="1"/>
  <c r="K1413" i="4" s="1"/>
  <c r="P1414" i="2" a="1"/>
  <c r="P1414" i="2" s="1"/>
  <c r="K1414" i="4" s="1"/>
  <c r="P1415" i="2" a="1"/>
  <c r="P1415" i="2" s="1"/>
  <c r="K1415" i="4" s="1"/>
  <c r="P1416" i="2" a="1"/>
  <c r="P1416" i="2" s="1"/>
  <c r="K1416" i="4" s="1"/>
  <c r="P1417" i="2" a="1"/>
  <c r="P1417" i="2" s="1"/>
  <c r="K1417" i="4" s="1"/>
  <c r="P1418" i="2" a="1"/>
  <c r="P1418" i="2" s="1"/>
  <c r="K1418" i="4" s="1"/>
  <c r="P1419" i="2" a="1"/>
  <c r="P1419" i="2" s="1"/>
  <c r="K1419" i="4" s="1"/>
  <c r="P1420" i="2" a="1"/>
  <c r="P1420" i="2" s="1"/>
  <c r="K1420" i="4" s="1"/>
  <c r="P1421" i="2" a="1"/>
  <c r="P1421" i="2" s="1"/>
  <c r="K1421" i="4" s="1"/>
  <c r="P1422" i="2" a="1"/>
  <c r="P1422" i="2" s="1"/>
  <c r="K1422" i="4" s="1"/>
  <c r="P1423" i="2" a="1"/>
  <c r="P1423" i="2" s="1"/>
  <c r="K1423" i="4" s="1"/>
  <c r="P1424" i="2" a="1"/>
  <c r="P1424" i="2" s="1"/>
  <c r="K1424" i="4" s="1"/>
  <c r="P1425" i="2" a="1"/>
  <c r="P1425" i="2" s="1"/>
  <c r="K1425" i="4" s="1"/>
  <c r="P1426" i="2" a="1"/>
  <c r="P1426" i="2" s="1"/>
  <c r="K1426" i="4" s="1"/>
  <c r="P1427" i="2" a="1"/>
  <c r="P1427" i="2" s="1"/>
  <c r="K1427" i="4" s="1"/>
  <c r="P1428" i="2" a="1"/>
  <c r="P1428" i="2" s="1"/>
  <c r="K1428" i="4" s="1"/>
  <c r="P1429" i="2" a="1"/>
  <c r="P1429" i="2" s="1"/>
  <c r="K1429" i="4" s="1"/>
  <c r="P1430" i="2" a="1"/>
  <c r="P1430" i="2" s="1"/>
  <c r="K1430" i="4" s="1"/>
  <c r="P1431" i="2" a="1"/>
  <c r="P1431" i="2" s="1"/>
  <c r="K1431" i="4" s="1"/>
  <c r="P1432" i="2" a="1"/>
  <c r="P1432" i="2" s="1"/>
  <c r="K1432" i="4" s="1"/>
  <c r="P1433" i="2" a="1"/>
  <c r="P1433" i="2" s="1"/>
  <c r="K1433" i="4" s="1"/>
  <c r="P1434" i="2" a="1"/>
  <c r="P1434" i="2" s="1"/>
  <c r="K1434" i="4" s="1"/>
  <c r="P1435" i="2" a="1"/>
  <c r="P1435" i="2" s="1"/>
  <c r="K1435" i="4" s="1"/>
  <c r="P1436" i="2" a="1"/>
  <c r="P1436" i="2" s="1"/>
  <c r="K1436" i="4" s="1"/>
  <c r="P1437" i="2" a="1"/>
  <c r="P1437" i="2" s="1"/>
  <c r="K1437" i="4" s="1"/>
  <c r="P1438" i="2" a="1"/>
  <c r="P1438" i="2" s="1"/>
  <c r="K1438" i="4" s="1"/>
  <c r="P1439" i="2" a="1"/>
  <c r="P1439" i="2" s="1"/>
  <c r="K1439" i="4" s="1"/>
  <c r="P1440" i="2" a="1"/>
  <c r="P1440" i="2" s="1"/>
  <c r="K1440" i="4" s="1"/>
  <c r="P1441" i="2" a="1"/>
  <c r="P1441" i="2" s="1"/>
  <c r="K1441" i="4" s="1"/>
  <c r="P1442" i="2" a="1"/>
  <c r="P1442" i="2" s="1"/>
  <c r="K1442" i="4" s="1"/>
  <c r="P1443" i="2" a="1"/>
  <c r="P1443" i="2" s="1"/>
  <c r="K1443" i="4" s="1"/>
  <c r="P1444" i="2" a="1"/>
  <c r="P1444" i="2" s="1"/>
  <c r="K1444" i="4" s="1"/>
  <c r="P1445" i="2" a="1"/>
  <c r="P1445" i="2" s="1"/>
  <c r="K1445" i="4" s="1"/>
  <c r="P1446" i="2" a="1"/>
  <c r="P1446" i="2" s="1"/>
  <c r="K1446" i="4" s="1"/>
  <c r="P1447" i="2" a="1"/>
  <c r="P1447" i="2" s="1"/>
  <c r="K1447" i="4" s="1"/>
  <c r="P1448" i="2" a="1"/>
  <c r="P1448" i="2" s="1"/>
  <c r="K1448" i="4" s="1"/>
  <c r="P1449" i="2" a="1"/>
  <c r="P1449" i="2" s="1"/>
  <c r="K1449" i="4" s="1"/>
  <c r="P1450" i="2" a="1"/>
  <c r="P1450" i="2" s="1"/>
  <c r="K1450" i="4" s="1"/>
  <c r="P1451" i="2" a="1"/>
  <c r="P1451" i="2" s="1"/>
  <c r="K1451" i="4" s="1"/>
  <c r="P1452" i="2" a="1"/>
  <c r="P1452" i="2" s="1"/>
  <c r="K1452" i="4" s="1"/>
  <c r="P1453" i="2" a="1"/>
  <c r="P1453" i="2" s="1"/>
  <c r="K1453" i="4" s="1"/>
  <c r="P1454" i="2" a="1"/>
  <c r="P1454" i="2" s="1"/>
  <c r="K1454" i="4" s="1"/>
  <c r="P1455" i="2" a="1"/>
  <c r="P1455" i="2" s="1"/>
  <c r="K1455" i="4" s="1"/>
  <c r="P1456" i="2" a="1"/>
  <c r="P1456" i="2" s="1"/>
  <c r="K1456" i="4" s="1"/>
  <c r="P1457" i="2" a="1"/>
  <c r="P1457" i="2" s="1"/>
  <c r="K1457" i="4" s="1"/>
  <c r="P1458" i="2" a="1"/>
  <c r="P1458" i="2" s="1"/>
  <c r="K1458" i="4" s="1"/>
  <c r="P1459" i="2" a="1"/>
  <c r="P1459" i="2" s="1"/>
  <c r="K1459" i="4" s="1"/>
  <c r="P1460" i="2" a="1"/>
  <c r="P1460" i="2" s="1"/>
  <c r="K1460" i="4" s="1"/>
  <c r="P1461" i="2" a="1"/>
  <c r="P1461" i="2" s="1"/>
  <c r="K1461" i="4" s="1"/>
  <c r="P1462" i="2" a="1"/>
  <c r="P1462" i="2" s="1"/>
  <c r="K1462" i="4" s="1"/>
  <c r="P1463" i="2" a="1"/>
  <c r="P1463" i="2" s="1"/>
  <c r="K1463" i="4" s="1"/>
  <c r="P1464" i="2" a="1"/>
  <c r="P1464" i="2" s="1"/>
  <c r="K1464" i="4" s="1"/>
  <c r="P1465" i="2" a="1"/>
  <c r="P1465" i="2" s="1"/>
  <c r="K1465" i="4" s="1"/>
  <c r="P1466" i="2" a="1"/>
  <c r="P1466" i="2" s="1"/>
  <c r="K1466" i="4" s="1"/>
  <c r="P1467" i="2" a="1"/>
  <c r="P1467" i="2" s="1"/>
  <c r="K1467" i="4" s="1"/>
  <c r="P1468" i="2" a="1"/>
  <c r="P1468" i="2" s="1"/>
  <c r="K1468" i="4" s="1"/>
  <c r="P1469" i="2" a="1"/>
  <c r="P1469" i="2" s="1"/>
  <c r="K1469" i="4" s="1"/>
  <c r="P1470" i="2" a="1"/>
  <c r="P1470" i="2" s="1"/>
  <c r="K1470" i="4" s="1"/>
  <c r="P1471" i="2" a="1"/>
  <c r="P1471" i="2" s="1"/>
  <c r="K1471" i="4" s="1"/>
  <c r="P1472" i="2" a="1"/>
  <c r="P1472" i="2" s="1"/>
  <c r="K1472" i="4" s="1"/>
  <c r="P1473" i="2" a="1"/>
  <c r="P1473" i="2" s="1"/>
  <c r="K1473" i="4" s="1"/>
  <c r="P1474" i="2" a="1"/>
  <c r="P1474" i="2" s="1"/>
  <c r="K1474" i="4" s="1"/>
  <c r="P1475" i="2" a="1"/>
  <c r="P1475" i="2" s="1"/>
  <c r="K1475" i="4" s="1"/>
  <c r="P1476" i="2" a="1"/>
  <c r="P1476" i="2" s="1"/>
  <c r="K1476" i="4" s="1"/>
  <c r="P1477" i="2" a="1"/>
  <c r="P1477" i="2" s="1"/>
  <c r="K1477" i="4" s="1"/>
  <c r="P1478" i="2" a="1"/>
  <c r="P1478" i="2" s="1"/>
  <c r="K1478" i="4" s="1"/>
  <c r="P1479" i="2" a="1"/>
  <c r="P1479" i="2" s="1"/>
  <c r="K1479" i="4" s="1"/>
  <c r="P1480" i="2" a="1"/>
  <c r="P1480" i="2" s="1"/>
  <c r="K1480" i="4" s="1"/>
  <c r="P1481" i="2" a="1"/>
  <c r="P1481" i="2" s="1"/>
  <c r="K1481" i="4" s="1"/>
  <c r="P1482" i="2" a="1"/>
  <c r="P1482" i="2" s="1"/>
  <c r="K1482" i="4" s="1"/>
  <c r="P1483" i="2" a="1"/>
  <c r="P1483" i="2" s="1"/>
  <c r="K1483" i="4" s="1"/>
  <c r="P1484" i="2" a="1"/>
  <c r="P1484" i="2" s="1"/>
  <c r="K1484" i="4" s="1"/>
  <c r="P1485" i="2" a="1"/>
  <c r="P1485" i="2" s="1"/>
  <c r="K1485" i="4" s="1"/>
  <c r="P1486" i="2" a="1"/>
  <c r="P1486" i="2" s="1"/>
  <c r="K1486" i="4" s="1"/>
  <c r="P1487" i="2" a="1"/>
  <c r="P1487" i="2" s="1"/>
  <c r="K1487" i="4" s="1"/>
  <c r="P1488" i="2" a="1"/>
  <c r="P1488" i="2" s="1"/>
  <c r="K1488" i="4" s="1"/>
  <c r="P1489" i="2" a="1"/>
  <c r="P1489" i="2" s="1"/>
  <c r="K1489" i="4" s="1"/>
  <c r="P1490" i="2" a="1"/>
  <c r="P1490" i="2" s="1"/>
  <c r="K1490" i="4" s="1"/>
  <c r="P1491" i="2" a="1"/>
  <c r="P1491" i="2" s="1"/>
  <c r="K1491" i="4" s="1"/>
  <c r="P1492" i="2" a="1"/>
  <c r="P1492" i="2" s="1"/>
  <c r="K1492" i="4" s="1"/>
  <c r="P1493" i="2" a="1"/>
  <c r="P1493" i="2" s="1"/>
  <c r="K1493" i="4" s="1"/>
  <c r="P1494" i="2" a="1"/>
  <c r="P1494" i="2" s="1"/>
  <c r="K1494" i="4" s="1"/>
  <c r="P1495" i="2" a="1"/>
  <c r="P1495" i="2" s="1"/>
  <c r="K1495" i="4" s="1"/>
  <c r="P1496" i="2" a="1"/>
  <c r="P1496" i="2" s="1"/>
  <c r="K1496" i="4" s="1"/>
  <c r="P1497" i="2" a="1"/>
  <c r="P1497" i="2" s="1"/>
  <c r="K1497" i="4" s="1"/>
  <c r="P1498" i="2" a="1"/>
  <c r="P1498" i="2" s="1"/>
  <c r="K1498" i="4" s="1"/>
  <c r="P1499" i="2" a="1"/>
  <c r="P1499" i="2" s="1"/>
  <c r="K1499" i="4" s="1"/>
  <c r="P1500" i="2" a="1"/>
  <c r="P1500" i="2" s="1"/>
  <c r="K1500" i="4" s="1"/>
  <c r="P1501" i="2" a="1"/>
  <c r="P1501" i="2" s="1"/>
  <c r="K1501" i="4" s="1"/>
  <c r="P1502" i="2" a="1"/>
  <c r="P1502" i="2" s="1"/>
  <c r="K1502" i="4" s="1"/>
  <c r="P1503" i="2" a="1"/>
  <c r="P1503" i="2" s="1"/>
  <c r="K1503" i="4" s="1"/>
  <c r="P1504" i="2" a="1"/>
  <c r="P1504" i="2" s="1"/>
  <c r="K1504" i="4" s="1"/>
  <c r="P1505" i="2" a="1"/>
  <c r="P1505" i="2" s="1"/>
  <c r="K1505" i="4" s="1"/>
  <c r="P1506" i="2" a="1"/>
  <c r="P1506" i="2" s="1"/>
  <c r="K1506" i="4" s="1"/>
  <c r="P1507" i="2" a="1"/>
  <c r="P1507" i="2" s="1"/>
  <c r="K1507" i="4" s="1"/>
  <c r="P1508" i="2" a="1"/>
  <c r="P1508" i="2" s="1"/>
  <c r="K1508" i="4" s="1"/>
  <c r="P1509" i="2" a="1"/>
  <c r="P1509" i="2" s="1"/>
  <c r="K1509" i="4" s="1"/>
  <c r="P1510" i="2" a="1"/>
  <c r="P1510" i="2" s="1"/>
  <c r="K1510" i="4" s="1"/>
  <c r="P1511" i="2" a="1"/>
  <c r="P1511" i="2" s="1"/>
  <c r="K1511" i="4" s="1"/>
  <c r="P1512" i="2" a="1"/>
  <c r="P1512" i="2" s="1"/>
  <c r="K1512" i="4" s="1"/>
  <c r="P1513" i="2" a="1"/>
  <c r="P1513" i="2" s="1"/>
  <c r="K1513" i="4" s="1"/>
  <c r="P1514" i="2" a="1"/>
  <c r="P1514" i="2" s="1"/>
  <c r="K1514" i="4" s="1"/>
  <c r="P1515" i="2" a="1"/>
  <c r="P1515" i="2" s="1"/>
  <c r="K1515" i="4" s="1"/>
  <c r="P1516" i="2" a="1"/>
  <c r="P1516" i="2" s="1"/>
  <c r="K1516" i="4" s="1"/>
  <c r="P1517" i="2" a="1"/>
  <c r="P1517" i="2" s="1"/>
  <c r="K1517" i="4" s="1"/>
  <c r="P1518" i="2" a="1"/>
  <c r="P1518" i="2" s="1"/>
  <c r="K1518" i="4" s="1"/>
  <c r="P1519" i="2" a="1"/>
  <c r="P1519" i="2" s="1"/>
  <c r="K1519" i="4" s="1"/>
  <c r="P1520" i="2" a="1"/>
  <c r="P1520" i="2" s="1"/>
  <c r="K1520" i="4" s="1"/>
  <c r="P1521" i="2" a="1"/>
  <c r="P1521" i="2" s="1"/>
  <c r="K1521" i="4" s="1"/>
  <c r="P1522" i="2" a="1"/>
  <c r="P1522" i="2" s="1"/>
  <c r="K1522" i="4" s="1"/>
  <c r="P1523" i="2" a="1"/>
  <c r="P1523" i="2" s="1"/>
  <c r="K1523" i="4" s="1"/>
  <c r="P1524" i="2" a="1"/>
  <c r="P1524" i="2" s="1"/>
  <c r="K1524" i="4" s="1"/>
  <c r="P1525" i="2" a="1"/>
  <c r="P1525" i="2" s="1"/>
  <c r="K1525" i="4" s="1"/>
  <c r="P1526" i="2" a="1"/>
  <c r="P1526" i="2" s="1"/>
  <c r="K1526" i="4" s="1"/>
  <c r="P1527" i="2" a="1"/>
  <c r="P1527" i="2" s="1"/>
  <c r="K1527" i="4" s="1"/>
  <c r="P1528" i="2" a="1"/>
  <c r="P1528" i="2" s="1"/>
  <c r="K1528" i="4" s="1"/>
  <c r="P1529" i="2" a="1"/>
  <c r="P1529" i="2" s="1"/>
  <c r="K1529" i="4" s="1"/>
  <c r="P1530" i="2" a="1"/>
  <c r="P1530" i="2" s="1"/>
  <c r="K1530" i="4" s="1"/>
  <c r="P1531" i="2" a="1"/>
  <c r="P1531" i="2" s="1"/>
  <c r="K1531" i="4" s="1"/>
  <c r="P1532" i="2" a="1"/>
  <c r="P1532" i="2" s="1"/>
  <c r="K1532" i="4" s="1"/>
  <c r="P1533" i="2" a="1"/>
  <c r="P1533" i="2" s="1"/>
  <c r="K1533" i="4" s="1"/>
  <c r="P1534" i="2" a="1"/>
  <c r="P1534" i="2" s="1"/>
  <c r="K1534" i="4" s="1"/>
  <c r="P1535" i="2" a="1"/>
  <c r="P1535" i="2" s="1"/>
  <c r="K1535" i="4" s="1"/>
  <c r="P1536" i="2" a="1"/>
  <c r="P1536" i="2" s="1"/>
  <c r="K1536" i="4" s="1"/>
  <c r="P1537" i="2" a="1"/>
  <c r="P1537" i="2" s="1"/>
  <c r="K1537" i="4" s="1"/>
  <c r="P1538" i="2" a="1"/>
  <c r="P1538" i="2" s="1"/>
  <c r="K1538" i="4" s="1"/>
  <c r="P1539" i="2" a="1"/>
  <c r="P1539" i="2" s="1"/>
  <c r="K1539" i="4" s="1"/>
  <c r="P1540" i="2" a="1"/>
  <c r="P1540" i="2" s="1"/>
  <c r="K1540" i="4" s="1"/>
  <c r="P1541" i="2" a="1"/>
  <c r="P1541" i="2" s="1"/>
  <c r="K1541" i="4" s="1"/>
  <c r="P1542" i="2" a="1"/>
  <c r="P1542" i="2" s="1"/>
  <c r="K1542" i="4" s="1"/>
  <c r="P1543" i="2" a="1"/>
  <c r="P1543" i="2" s="1"/>
  <c r="K1543" i="4" s="1"/>
  <c r="P1544" i="2" a="1"/>
  <c r="P1544" i="2" s="1"/>
  <c r="K1544" i="4" s="1"/>
  <c r="P1545" i="2" a="1"/>
  <c r="P1545" i="2" s="1"/>
  <c r="K1545" i="4" s="1"/>
  <c r="P1546" i="2" a="1"/>
  <c r="P1546" i="2" s="1"/>
  <c r="K1546" i="4" s="1"/>
  <c r="P1547" i="2" a="1"/>
  <c r="P1547" i="2" s="1"/>
  <c r="K1547" i="4" s="1"/>
  <c r="P1548" i="2" a="1"/>
  <c r="P1548" i="2" s="1"/>
  <c r="K1548" i="4" s="1"/>
  <c r="P1549" i="2" a="1"/>
  <c r="P1549" i="2" s="1"/>
  <c r="K1549" i="4" s="1"/>
  <c r="P1550" i="2" a="1"/>
  <c r="P1550" i="2" s="1"/>
  <c r="K1550" i="4" s="1"/>
  <c r="P1551" i="2" a="1"/>
  <c r="P1551" i="2" s="1"/>
  <c r="K1551" i="4" s="1"/>
  <c r="P1552" i="2" a="1"/>
  <c r="P1552" i="2" s="1"/>
  <c r="K1552" i="4" s="1"/>
  <c r="P1553" i="2" a="1"/>
  <c r="P1553" i="2" s="1"/>
  <c r="K1553" i="4" s="1"/>
  <c r="P1554" i="2" a="1"/>
  <c r="P1554" i="2" s="1"/>
  <c r="K1554" i="4" s="1"/>
  <c r="P1555" i="2" a="1"/>
  <c r="P1555" i="2" s="1"/>
  <c r="K1555" i="4" s="1"/>
  <c r="P1556" i="2" a="1"/>
  <c r="P1556" i="2" s="1"/>
  <c r="K1556" i="4" s="1"/>
  <c r="P1557" i="2" a="1"/>
  <c r="P1557" i="2" s="1"/>
  <c r="K1557" i="4" s="1"/>
  <c r="P1558" i="2" a="1"/>
  <c r="P1558" i="2" s="1"/>
  <c r="K1558" i="4" s="1"/>
  <c r="P1559" i="2" a="1"/>
  <c r="P1559" i="2" s="1"/>
  <c r="K1559" i="4" s="1"/>
  <c r="P1560" i="2" a="1"/>
  <c r="P1560" i="2" s="1"/>
  <c r="K1560" i="4" s="1"/>
  <c r="P1561" i="2" a="1"/>
  <c r="P1561" i="2" s="1"/>
  <c r="K1561" i="4" s="1"/>
  <c r="P1562" i="2" a="1"/>
  <c r="P1562" i="2" s="1"/>
  <c r="K1562" i="4" s="1"/>
  <c r="P1563" i="2" a="1"/>
  <c r="P1563" i="2" s="1"/>
  <c r="K1563" i="4" s="1"/>
  <c r="P1564" i="2" a="1"/>
  <c r="P1564" i="2" s="1"/>
  <c r="K1564" i="4" s="1"/>
  <c r="P1565" i="2" a="1"/>
  <c r="P1565" i="2" s="1"/>
  <c r="K1565" i="4" s="1"/>
  <c r="P1566" i="2" a="1"/>
  <c r="P1566" i="2" s="1"/>
  <c r="K1566" i="4" s="1"/>
  <c r="P1567" i="2" a="1"/>
  <c r="P1567" i="2" s="1"/>
  <c r="K1567" i="4" s="1"/>
  <c r="P1568" i="2" a="1"/>
  <c r="P1568" i="2" s="1"/>
  <c r="K1568" i="4" s="1"/>
  <c r="P1569" i="2" a="1"/>
  <c r="P1569" i="2" s="1"/>
  <c r="K1569" i="4" s="1"/>
  <c r="P1570" i="2" a="1"/>
  <c r="P1570" i="2" s="1"/>
  <c r="K1570" i="4" s="1"/>
  <c r="P1571" i="2" a="1"/>
  <c r="P1571" i="2" s="1"/>
  <c r="K1571" i="4" s="1"/>
  <c r="P1572" i="2" a="1"/>
  <c r="P1572" i="2" s="1"/>
  <c r="K1572" i="4" s="1"/>
  <c r="P1573" i="2" a="1"/>
  <c r="P1573" i="2" s="1"/>
  <c r="K1573" i="4" s="1"/>
  <c r="P1574" i="2" a="1"/>
  <c r="P1574" i="2" s="1"/>
  <c r="K1574" i="4" s="1"/>
  <c r="P1575" i="2" a="1"/>
  <c r="P1575" i="2" s="1"/>
  <c r="K1575" i="4" s="1"/>
  <c r="P1576" i="2" a="1"/>
  <c r="P1576" i="2" s="1"/>
  <c r="K1576" i="4" s="1"/>
  <c r="P1577" i="2" a="1"/>
  <c r="P1577" i="2" s="1"/>
  <c r="K1577" i="4" s="1"/>
  <c r="P1578" i="2" a="1"/>
  <c r="P1578" i="2" s="1"/>
  <c r="K1578" i="4" s="1"/>
  <c r="P1579" i="2" a="1"/>
  <c r="P1579" i="2" s="1"/>
  <c r="K1579" i="4" s="1"/>
  <c r="P1580" i="2" a="1"/>
  <c r="P1580" i="2" s="1"/>
  <c r="K1580" i="4" s="1"/>
  <c r="P1581" i="2" a="1"/>
  <c r="P1581" i="2" s="1"/>
  <c r="K1581" i="4" s="1"/>
  <c r="P1582" i="2" a="1"/>
  <c r="P1582" i="2" s="1"/>
  <c r="K1582" i="4" s="1"/>
  <c r="P1583" i="2" a="1"/>
  <c r="P1583" i="2" s="1"/>
  <c r="K1583" i="4" s="1"/>
  <c r="P1584" i="2" a="1"/>
  <c r="P1584" i="2" s="1"/>
  <c r="K1584" i="4" s="1"/>
  <c r="P1585" i="2" a="1"/>
  <c r="P1585" i="2" s="1"/>
  <c r="K1585" i="4" s="1"/>
  <c r="P1586" i="2" a="1"/>
  <c r="P1586" i="2" s="1"/>
  <c r="K1586" i="4" s="1"/>
  <c r="P1587" i="2" a="1"/>
  <c r="P1587" i="2" s="1"/>
  <c r="K1587" i="4" s="1"/>
  <c r="P1588" i="2" a="1"/>
  <c r="P1588" i="2" s="1"/>
  <c r="K1588" i="4" s="1"/>
  <c r="P1589" i="2" a="1"/>
  <c r="P1589" i="2" s="1"/>
  <c r="K1589" i="4" s="1"/>
  <c r="P1590" i="2" a="1"/>
  <c r="P1590" i="2" s="1"/>
  <c r="K1590" i="4" s="1"/>
  <c r="P1591" i="2" a="1"/>
  <c r="P1591" i="2" s="1"/>
  <c r="K1591" i="4" s="1"/>
  <c r="P1592" i="2" a="1"/>
  <c r="P1592" i="2" s="1"/>
  <c r="K1592" i="4" s="1"/>
  <c r="P1593" i="2" a="1"/>
  <c r="P1593" i="2" s="1"/>
  <c r="K1593" i="4" s="1"/>
  <c r="P1594" i="2" a="1"/>
  <c r="P1594" i="2" s="1"/>
  <c r="K1594" i="4" s="1"/>
  <c r="P1595" i="2" a="1"/>
  <c r="P1595" i="2" s="1"/>
  <c r="K1595" i="4" s="1"/>
  <c r="P1596" i="2" a="1"/>
  <c r="P1596" i="2" s="1"/>
  <c r="K1596" i="4" s="1"/>
  <c r="P1597" i="2" a="1"/>
  <c r="P1597" i="2" s="1"/>
  <c r="K1597" i="4" s="1"/>
  <c r="P1598" i="2" a="1"/>
  <c r="P1598" i="2" s="1"/>
  <c r="K1598" i="4" s="1"/>
  <c r="P1599" i="2" a="1"/>
  <c r="P1599" i="2" s="1"/>
  <c r="K1599" i="4" s="1"/>
  <c r="P1600" i="2" a="1"/>
  <c r="P1600" i="2" s="1"/>
  <c r="K1600" i="4" s="1"/>
  <c r="P1601" i="2" a="1"/>
  <c r="P1601" i="2" s="1"/>
  <c r="K1601" i="4" s="1"/>
  <c r="P1602" i="2" a="1"/>
  <c r="P1602" i="2" s="1"/>
  <c r="K1602" i="4" s="1"/>
  <c r="P1603" i="2" a="1"/>
  <c r="P1603" i="2" s="1"/>
  <c r="K1603" i="4" s="1"/>
  <c r="P1604" i="2" a="1"/>
  <c r="P1604" i="2" s="1"/>
  <c r="K1604" i="4" s="1"/>
  <c r="P1605" i="2" a="1"/>
  <c r="P1605" i="2" s="1"/>
  <c r="K1605" i="4" s="1"/>
  <c r="P1606" i="2" a="1"/>
  <c r="P1606" i="2" s="1"/>
  <c r="K1606" i="4" s="1"/>
  <c r="P1607" i="2" a="1"/>
  <c r="P1607" i="2" s="1"/>
  <c r="K1607" i="4" s="1"/>
  <c r="P1608" i="2" a="1"/>
  <c r="P1608" i="2" s="1"/>
  <c r="K1608" i="4" s="1"/>
  <c r="P1609" i="2" a="1"/>
  <c r="P1609" i="2" s="1"/>
  <c r="K1609" i="4" s="1"/>
  <c r="P1610" i="2" a="1"/>
  <c r="P1610" i="2" s="1"/>
  <c r="K1610" i="4" s="1"/>
  <c r="P1611" i="2" a="1"/>
  <c r="P1611" i="2" s="1"/>
  <c r="K1611" i="4" s="1"/>
  <c r="P1612" i="2" a="1"/>
  <c r="P1612" i="2" s="1"/>
  <c r="K1612" i="4" s="1"/>
  <c r="P1613" i="2" a="1"/>
  <c r="P1613" i="2" s="1"/>
  <c r="K1613" i="4" s="1"/>
  <c r="P1614" i="2" a="1"/>
  <c r="P1614" i="2" s="1"/>
  <c r="K1614" i="4" s="1"/>
  <c r="P1615" i="2" a="1"/>
  <c r="P1615" i="2" s="1"/>
  <c r="K1615" i="4" s="1"/>
  <c r="P1616" i="2" a="1"/>
  <c r="P1616" i="2" s="1"/>
  <c r="K1616" i="4" s="1"/>
  <c r="P1617" i="2" a="1"/>
  <c r="P1617" i="2" s="1"/>
  <c r="K1617" i="4" s="1"/>
  <c r="P1618" i="2" a="1"/>
  <c r="P1618" i="2" s="1"/>
  <c r="K1618" i="4" s="1"/>
  <c r="P1619" i="2" a="1"/>
  <c r="P1619" i="2" s="1"/>
  <c r="K1619" i="4" s="1"/>
  <c r="P1620" i="2" a="1"/>
  <c r="P1620" i="2" s="1"/>
  <c r="K1620" i="4" s="1"/>
  <c r="P1621" i="2" a="1"/>
  <c r="P1621" i="2" s="1"/>
  <c r="K1621" i="4" s="1"/>
  <c r="P1622" i="2" a="1"/>
  <c r="P1622" i="2" s="1"/>
  <c r="K1622" i="4" s="1"/>
  <c r="P1623" i="2" a="1"/>
  <c r="P1623" i="2" s="1"/>
  <c r="K1623" i="4" s="1"/>
  <c r="P1624" i="2" a="1"/>
  <c r="P1624" i="2" s="1"/>
  <c r="K1624" i="4" s="1"/>
  <c r="P1625" i="2" a="1"/>
  <c r="P1625" i="2" s="1"/>
  <c r="K1625" i="4" s="1"/>
  <c r="P1626" i="2" a="1"/>
  <c r="P1626" i="2" s="1"/>
  <c r="K1626" i="4" s="1"/>
  <c r="P1627" i="2" a="1"/>
  <c r="P1627" i="2" s="1"/>
  <c r="K1627" i="4" s="1"/>
  <c r="P1628" i="2" a="1"/>
  <c r="P1628" i="2" s="1"/>
  <c r="K1628" i="4" s="1"/>
  <c r="P1629" i="2" a="1"/>
  <c r="P1629" i="2" s="1"/>
  <c r="K1629" i="4" s="1"/>
  <c r="P1630" i="2" a="1"/>
  <c r="P1630" i="2" s="1"/>
  <c r="K1630" i="4" s="1"/>
  <c r="P1631" i="2" a="1"/>
  <c r="P1631" i="2" s="1"/>
  <c r="K1631" i="4" s="1"/>
  <c r="P1632" i="2" a="1"/>
  <c r="P1632" i="2" s="1"/>
  <c r="K1632" i="4" s="1"/>
  <c r="P1633" i="2" a="1"/>
  <c r="P1633" i="2" s="1"/>
  <c r="K1633" i="4" s="1"/>
  <c r="P1634" i="2" a="1"/>
  <c r="P1634" i="2" s="1"/>
  <c r="K1634" i="4" s="1"/>
  <c r="P1635" i="2" a="1"/>
  <c r="P1635" i="2" s="1"/>
  <c r="K1635" i="4" s="1"/>
  <c r="P1636" i="2" a="1"/>
  <c r="P1636" i="2" s="1"/>
  <c r="K1636" i="4" s="1"/>
  <c r="P1637" i="2" a="1"/>
  <c r="P1637" i="2" s="1"/>
  <c r="K1637" i="4" s="1"/>
  <c r="P1638" i="2" a="1"/>
  <c r="P1638" i="2" s="1"/>
  <c r="K1638" i="4" s="1"/>
  <c r="P1639" i="2" a="1"/>
  <c r="P1639" i="2" s="1"/>
  <c r="K1639" i="4" s="1"/>
  <c r="P1640" i="2" a="1"/>
  <c r="P1640" i="2" s="1"/>
  <c r="K1640" i="4" s="1"/>
  <c r="P1641" i="2" a="1"/>
  <c r="P1641" i="2" s="1"/>
  <c r="K1641" i="4" s="1"/>
  <c r="P1642" i="2" a="1"/>
  <c r="P1642" i="2" s="1"/>
  <c r="K1642" i="4" s="1"/>
  <c r="P1643" i="2" a="1"/>
  <c r="P1643" i="2" s="1"/>
  <c r="K1643" i="4" s="1"/>
  <c r="P1644" i="2" a="1"/>
  <c r="P1644" i="2" s="1"/>
  <c r="K1644" i="4" s="1"/>
  <c r="P1645" i="2" a="1"/>
  <c r="P1645" i="2" s="1"/>
  <c r="K1645" i="4" s="1"/>
  <c r="P1646" i="2" a="1"/>
  <c r="P1646" i="2" s="1"/>
  <c r="K1646" i="4" s="1"/>
  <c r="P1647" i="2" a="1"/>
  <c r="P1647" i="2" s="1"/>
  <c r="K1647" i="4" s="1"/>
  <c r="P1648" i="2" a="1"/>
  <c r="P1648" i="2" s="1"/>
  <c r="K1648" i="4" s="1"/>
  <c r="P1649" i="2" a="1"/>
  <c r="P1649" i="2" s="1"/>
  <c r="K1649" i="4" s="1"/>
  <c r="P1650" i="2" a="1"/>
  <c r="P1650" i="2" s="1"/>
  <c r="K1650" i="4" s="1"/>
  <c r="P1651" i="2" a="1"/>
  <c r="P1651" i="2" s="1"/>
  <c r="K1651" i="4" s="1"/>
  <c r="P1652" i="2" a="1"/>
  <c r="P1652" i="2" s="1"/>
  <c r="K1652" i="4" s="1"/>
  <c r="P1653" i="2" a="1"/>
  <c r="P1653" i="2" s="1"/>
  <c r="K1653" i="4" s="1"/>
  <c r="P1654" i="2" a="1"/>
  <c r="P1654" i="2" s="1"/>
  <c r="K1654" i="4" s="1"/>
  <c r="P1655" i="2" a="1"/>
  <c r="P1655" i="2" s="1"/>
  <c r="K1655" i="4" s="1"/>
  <c r="P1656" i="2" a="1"/>
  <c r="P1656" i="2" s="1"/>
  <c r="K1656" i="4" s="1"/>
  <c r="P1657" i="2" a="1"/>
  <c r="P1657" i="2" s="1"/>
  <c r="K1657" i="4" s="1"/>
  <c r="P1658" i="2" a="1"/>
  <c r="P1658" i="2" s="1"/>
  <c r="K1658" i="4" s="1"/>
  <c r="P1659" i="2" a="1"/>
  <c r="P1659" i="2" s="1"/>
  <c r="K1659" i="4" s="1"/>
  <c r="P1660" i="2" a="1"/>
  <c r="P1660" i="2" s="1"/>
  <c r="K1660" i="4" s="1"/>
  <c r="P1661" i="2" a="1"/>
  <c r="P1661" i="2" s="1"/>
  <c r="K1661" i="4" s="1"/>
  <c r="P1662" i="2" a="1"/>
  <c r="P1662" i="2" s="1"/>
  <c r="K1662" i="4" s="1"/>
  <c r="P1663" i="2" a="1"/>
  <c r="P1663" i="2" s="1"/>
  <c r="K1663" i="4" s="1"/>
  <c r="P1664" i="2" a="1"/>
  <c r="P1664" i="2" s="1"/>
  <c r="K1664" i="4" s="1"/>
  <c r="P1665" i="2" a="1"/>
  <c r="P1665" i="2" s="1"/>
  <c r="K1665" i="4" s="1"/>
  <c r="P1666" i="2" a="1"/>
  <c r="P1666" i="2" s="1"/>
  <c r="K1666" i="4" s="1"/>
  <c r="P1667" i="2" a="1"/>
  <c r="P1667" i="2" s="1"/>
  <c r="K1667" i="4" s="1"/>
  <c r="P1668" i="2" a="1"/>
  <c r="P1668" i="2" s="1"/>
  <c r="K1668" i="4" s="1"/>
  <c r="P1669" i="2" a="1"/>
  <c r="P1669" i="2" s="1"/>
  <c r="K1669" i="4" s="1"/>
  <c r="P1670" i="2" a="1"/>
  <c r="P1670" i="2" s="1"/>
  <c r="K1670" i="4" s="1"/>
  <c r="P1671" i="2" a="1"/>
  <c r="P1671" i="2" s="1"/>
  <c r="K1671" i="4" s="1"/>
  <c r="P1672" i="2" a="1"/>
  <c r="P1672" i="2" s="1"/>
  <c r="K1672" i="4" s="1"/>
  <c r="P1673" i="2" a="1"/>
  <c r="P1673" i="2" s="1"/>
  <c r="K1673" i="4" s="1"/>
  <c r="P1674" i="2" a="1"/>
  <c r="P1674" i="2" s="1"/>
  <c r="K1674" i="4" s="1"/>
  <c r="P1675" i="2" a="1"/>
  <c r="P1675" i="2" s="1"/>
  <c r="K1675" i="4" s="1"/>
  <c r="P1676" i="2" a="1"/>
  <c r="P1676" i="2" s="1"/>
  <c r="K1676" i="4" s="1"/>
  <c r="P1677" i="2" a="1"/>
  <c r="P1677" i="2" s="1"/>
  <c r="K1677" i="4" s="1"/>
  <c r="P1678" i="2" a="1"/>
  <c r="P1678" i="2" s="1"/>
  <c r="K1678" i="4" s="1"/>
  <c r="P1679" i="2" a="1"/>
  <c r="P1679" i="2" s="1"/>
  <c r="K1679" i="4" s="1"/>
  <c r="P1680" i="2" a="1"/>
  <c r="P1680" i="2" s="1"/>
  <c r="K1680" i="4" s="1"/>
  <c r="P1681" i="2" a="1"/>
  <c r="P1681" i="2" s="1"/>
  <c r="K1681" i="4" s="1"/>
  <c r="P1682" i="2" a="1"/>
  <c r="P1682" i="2" s="1"/>
  <c r="K1682" i="4" s="1"/>
  <c r="P1683" i="2" a="1"/>
  <c r="P1683" i="2" s="1"/>
  <c r="K1683" i="4" s="1"/>
  <c r="P1684" i="2" a="1"/>
  <c r="P1684" i="2" s="1"/>
  <c r="K1684" i="4" s="1"/>
  <c r="P1685" i="2" a="1"/>
  <c r="P1685" i="2" s="1"/>
  <c r="K1685" i="4" s="1"/>
  <c r="P1686" i="2" a="1"/>
  <c r="P1686" i="2" s="1"/>
  <c r="K1686" i="4" s="1"/>
  <c r="P1687" i="2" a="1"/>
  <c r="P1687" i="2" s="1"/>
  <c r="K1687" i="4" s="1"/>
  <c r="P1688" i="2" a="1"/>
  <c r="P1688" i="2" s="1"/>
  <c r="K1688" i="4" s="1"/>
  <c r="P1689" i="2" a="1"/>
  <c r="P1689" i="2" s="1"/>
  <c r="K1689" i="4" s="1"/>
  <c r="P1690" i="2" a="1"/>
  <c r="P1690" i="2" s="1"/>
  <c r="K1690" i="4" s="1"/>
  <c r="P1691" i="2" a="1"/>
  <c r="P1691" i="2" s="1"/>
  <c r="K1691" i="4" s="1"/>
  <c r="P1692" i="2" a="1"/>
  <c r="P1692" i="2" s="1"/>
  <c r="K1692" i="4" s="1"/>
  <c r="P1693" i="2" a="1"/>
  <c r="P1693" i="2" s="1"/>
  <c r="K1693" i="4" s="1"/>
  <c r="P1694" i="2" a="1"/>
  <c r="P1694" i="2" s="1"/>
  <c r="K1694" i="4" s="1"/>
  <c r="P1695" i="2" a="1"/>
  <c r="P1695" i="2" s="1"/>
  <c r="K1695" i="4" s="1"/>
  <c r="P1696" i="2" a="1"/>
  <c r="P1696" i="2" s="1"/>
  <c r="K1696" i="4" s="1"/>
  <c r="P1697" i="2" a="1"/>
  <c r="P1697" i="2" s="1"/>
  <c r="K1697" i="4" s="1"/>
  <c r="P1698" i="2" a="1"/>
  <c r="P1698" i="2" s="1"/>
  <c r="K1698" i="4" s="1"/>
  <c r="P1699" i="2" a="1"/>
  <c r="P1699" i="2" s="1"/>
  <c r="K1699" i="4" s="1"/>
  <c r="P1700" i="2" a="1"/>
  <c r="P1700" i="2" s="1"/>
  <c r="K1700" i="4" s="1"/>
  <c r="P1701" i="2" a="1"/>
  <c r="P1701" i="2" s="1"/>
  <c r="K1701" i="4" s="1"/>
  <c r="P1702" i="2" a="1"/>
  <c r="P1702" i="2" s="1"/>
  <c r="K1702" i="4" s="1"/>
  <c r="P1703" i="2" a="1"/>
  <c r="P1703" i="2" s="1"/>
  <c r="K1703" i="4" s="1"/>
  <c r="P1704" i="2" a="1"/>
  <c r="P1704" i="2" s="1"/>
  <c r="K1704" i="4" s="1"/>
  <c r="P1705" i="2" a="1"/>
  <c r="P1705" i="2" s="1"/>
  <c r="K1705" i="4" s="1"/>
  <c r="P1706" i="2" a="1"/>
  <c r="P1706" i="2" s="1"/>
  <c r="K1706" i="4" s="1"/>
  <c r="P1707" i="2" a="1"/>
  <c r="P1707" i="2" s="1"/>
  <c r="K1707" i="4" s="1"/>
  <c r="P1708" i="2" a="1"/>
  <c r="P1708" i="2" s="1"/>
  <c r="K1708" i="4" s="1"/>
  <c r="P1709" i="2" a="1"/>
  <c r="P1709" i="2" s="1"/>
  <c r="K1709" i="4" s="1"/>
  <c r="P1710" i="2" a="1"/>
  <c r="P1710" i="2" s="1"/>
  <c r="K1710" i="4" s="1"/>
  <c r="P1711" i="2" a="1"/>
  <c r="P1711" i="2" s="1"/>
  <c r="K1711" i="4" s="1"/>
  <c r="P1712" i="2" a="1"/>
  <c r="P1712" i="2" s="1"/>
  <c r="K1712" i="4" s="1"/>
  <c r="P1713" i="2" a="1"/>
  <c r="P1713" i="2" s="1"/>
  <c r="K1713" i="4" s="1"/>
  <c r="P1714" i="2" a="1"/>
  <c r="P1714" i="2" s="1"/>
  <c r="K1714" i="4" s="1"/>
  <c r="P1715" i="2" a="1"/>
  <c r="P1715" i="2" s="1"/>
  <c r="K1715" i="4" s="1"/>
  <c r="P1716" i="2" a="1"/>
  <c r="P1716" i="2" s="1"/>
  <c r="K1716" i="4" s="1"/>
  <c r="P1717" i="2" a="1"/>
  <c r="P1717" i="2" s="1"/>
  <c r="K1717" i="4" s="1"/>
  <c r="P1718" i="2" a="1"/>
  <c r="P1718" i="2" s="1"/>
  <c r="K1718" i="4" s="1"/>
  <c r="P1719" i="2" a="1"/>
  <c r="P1719" i="2" s="1"/>
  <c r="K1719" i="4" s="1"/>
  <c r="P1720" i="2" a="1"/>
  <c r="P1720" i="2" s="1"/>
  <c r="K1720" i="4" s="1"/>
  <c r="P1721" i="2" a="1"/>
  <c r="P1721" i="2" s="1"/>
  <c r="K1721" i="4" s="1"/>
  <c r="P1722" i="2" a="1"/>
  <c r="P1722" i="2" s="1"/>
  <c r="K1722" i="4" s="1"/>
  <c r="P1723" i="2" a="1"/>
  <c r="P1723" i="2" s="1"/>
  <c r="K1723" i="4" s="1"/>
  <c r="P1724" i="2" a="1"/>
  <c r="P1724" i="2" s="1"/>
  <c r="K1724" i="4" s="1"/>
  <c r="P1725" i="2" a="1"/>
  <c r="P1725" i="2" s="1"/>
  <c r="K1725" i="4" s="1"/>
  <c r="P1726" i="2" a="1"/>
  <c r="P1726" i="2" s="1"/>
  <c r="K1726" i="4" s="1"/>
  <c r="P1727" i="2" a="1"/>
  <c r="P1727" i="2" s="1"/>
  <c r="K1727" i="4" s="1"/>
  <c r="P1728" i="2" a="1"/>
  <c r="P1728" i="2" s="1"/>
  <c r="K1728" i="4" s="1"/>
  <c r="P1729" i="2" a="1"/>
  <c r="P1729" i="2" s="1"/>
  <c r="K1729" i="4" s="1"/>
  <c r="P1730" i="2" a="1"/>
  <c r="P1730" i="2" s="1"/>
  <c r="K1730" i="4" s="1"/>
  <c r="P1731" i="2" a="1"/>
  <c r="P1731" i="2" s="1"/>
  <c r="K1731" i="4" s="1"/>
  <c r="P1732" i="2" a="1"/>
  <c r="P1732" i="2" s="1"/>
  <c r="K1732" i="4" s="1"/>
  <c r="P1733" i="2" a="1"/>
  <c r="P1733" i="2" s="1"/>
  <c r="K1733" i="4" s="1"/>
  <c r="P1734" i="2" a="1"/>
  <c r="P1734" i="2" s="1"/>
  <c r="K1734" i="4" s="1"/>
  <c r="P1735" i="2" a="1"/>
  <c r="P1735" i="2" s="1"/>
  <c r="K1735" i="4" s="1"/>
  <c r="P1736" i="2" a="1"/>
  <c r="P1736" i="2" s="1"/>
  <c r="K1736" i="4" s="1"/>
  <c r="P1737" i="2" a="1"/>
  <c r="P1737" i="2" s="1"/>
  <c r="K1737" i="4" s="1"/>
  <c r="P1738" i="2" a="1"/>
  <c r="P1738" i="2" s="1"/>
  <c r="K1738" i="4" s="1"/>
  <c r="P1739" i="2" a="1"/>
  <c r="P1739" i="2" s="1"/>
  <c r="K1739" i="4" s="1"/>
  <c r="P1740" i="2" a="1"/>
  <c r="P1740" i="2" s="1"/>
  <c r="K1740" i="4" s="1"/>
  <c r="P1741" i="2" a="1"/>
  <c r="P1741" i="2" s="1"/>
  <c r="K1741" i="4" s="1"/>
  <c r="P1742" i="2" a="1"/>
  <c r="P1742" i="2" s="1"/>
  <c r="K1742" i="4" s="1"/>
  <c r="P1743" i="2" a="1"/>
  <c r="P1743" i="2" s="1"/>
  <c r="K1743" i="4" s="1"/>
  <c r="P1744" i="2" a="1"/>
  <c r="P1744" i="2" s="1"/>
  <c r="K1744" i="4" s="1"/>
  <c r="P1745" i="2" a="1"/>
  <c r="P1745" i="2" s="1"/>
  <c r="K1745" i="4" s="1"/>
  <c r="P1746" i="2" a="1"/>
  <c r="P1746" i="2" s="1"/>
  <c r="K1746" i="4" s="1"/>
  <c r="P1747" i="2" a="1"/>
  <c r="P1747" i="2" s="1"/>
  <c r="K1747" i="4" s="1"/>
  <c r="P1748" i="2" a="1"/>
  <c r="P1748" i="2" s="1"/>
  <c r="K1748" i="4" s="1"/>
  <c r="P1749" i="2" a="1"/>
  <c r="P1749" i="2" s="1"/>
  <c r="K1749" i="4" s="1"/>
  <c r="P1750" i="2" a="1"/>
  <c r="P1750" i="2" s="1"/>
  <c r="K1750" i="4" s="1"/>
  <c r="P1751" i="2" a="1"/>
  <c r="P1751" i="2" s="1"/>
  <c r="K1751" i="4" s="1"/>
  <c r="P1752" i="2" a="1"/>
  <c r="P1752" i="2" s="1"/>
  <c r="K1752" i="4" s="1"/>
  <c r="P1753" i="2" a="1"/>
  <c r="P1753" i="2" s="1"/>
  <c r="K1753" i="4" s="1"/>
  <c r="P1754" i="2" a="1"/>
  <c r="P1754" i="2" s="1"/>
  <c r="K1754" i="4" s="1"/>
  <c r="P1755" i="2" a="1"/>
  <c r="P1755" i="2" s="1"/>
  <c r="K1755" i="4" s="1"/>
  <c r="P1756" i="2" a="1"/>
  <c r="P1756" i="2" s="1"/>
  <c r="K1756" i="4" s="1"/>
  <c r="P1757" i="2" a="1"/>
  <c r="P1757" i="2" s="1"/>
  <c r="K1757" i="4" s="1"/>
  <c r="P1758" i="2" a="1"/>
  <c r="P1758" i="2" s="1"/>
  <c r="K1758" i="4" s="1"/>
  <c r="P1759" i="2" a="1"/>
  <c r="P1759" i="2" s="1"/>
  <c r="K1759" i="4" s="1"/>
  <c r="P1760" i="2" a="1"/>
  <c r="P1760" i="2" s="1"/>
  <c r="K1760" i="4" s="1"/>
  <c r="P1761" i="2" a="1"/>
  <c r="P1761" i="2" s="1"/>
  <c r="K1761" i="4" s="1"/>
  <c r="P1762" i="2" a="1"/>
  <c r="P1762" i="2" s="1"/>
  <c r="K1762" i="4" s="1"/>
  <c r="P1763" i="2" a="1"/>
  <c r="P1763" i="2" s="1"/>
  <c r="K1763" i="4" s="1"/>
  <c r="P1764" i="2" a="1"/>
  <c r="P1764" i="2" s="1"/>
  <c r="K1764" i="4" s="1"/>
  <c r="P1765" i="2" a="1"/>
  <c r="P1765" i="2" s="1"/>
  <c r="K1765" i="4" s="1"/>
  <c r="P1766" i="2" a="1"/>
  <c r="P1766" i="2" s="1"/>
  <c r="K1766" i="4" s="1"/>
  <c r="P1767" i="2" a="1"/>
  <c r="P1767" i="2" s="1"/>
  <c r="K1767" i="4" s="1"/>
  <c r="P1768" i="2" a="1"/>
  <c r="P1768" i="2" s="1"/>
  <c r="K1768" i="4" s="1"/>
  <c r="P1769" i="2" a="1"/>
  <c r="P1769" i="2" s="1"/>
  <c r="K1769" i="4" s="1"/>
  <c r="P1770" i="2" a="1"/>
  <c r="P1770" i="2" s="1"/>
  <c r="K1770" i="4" s="1"/>
  <c r="P1771" i="2" a="1"/>
  <c r="P1771" i="2" s="1"/>
  <c r="K1771" i="4" s="1"/>
  <c r="P1772" i="2" a="1"/>
  <c r="P1772" i="2" s="1"/>
  <c r="K1772" i="4" s="1"/>
  <c r="P1773" i="2" a="1"/>
  <c r="P1773" i="2" s="1"/>
  <c r="K1773" i="4" s="1"/>
  <c r="P1774" i="2" a="1"/>
  <c r="P1774" i="2" s="1"/>
  <c r="K1774" i="4" s="1"/>
  <c r="P1775" i="2" a="1"/>
  <c r="P1775" i="2" s="1"/>
  <c r="K1775" i="4" s="1"/>
  <c r="P1776" i="2" a="1"/>
  <c r="P1776" i="2" s="1"/>
  <c r="K1776" i="4" s="1"/>
  <c r="P1777" i="2" a="1"/>
  <c r="P1777" i="2" s="1"/>
  <c r="K1777" i="4" s="1"/>
  <c r="P1778" i="2" a="1"/>
  <c r="P1778" i="2" s="1"/>
  <c r="K1778" i="4" s="1"/>
  <c r="P1779" i="2" a="1"/>
  <c r="P1779" i="2" s="1"/>
  <c r="K1779" i="4" s="1"/>
  <c r="P1780" i="2" a="1"/>
  <c r="P1780" i="2" s="1"/>
  <c r="K1780" i="4" s="1"/>
  <c r="P1781" i="2" a="1"/>
  <c r="P1781" i="2" s="1"/>
  <c r="K1781" i="4" s="1"/>
  <c r="P1782" i="2" a="1"/>
  <c r="P1782" i="2" s="1"/>
  <c r="K1782" i="4" s="1"/>
  <c r="P1783" i="2" a="1"/>
  <c r="P1783" i="2" s="1"/>
  <c r="K1783" i="4" s="1"/>
  <c r="P1784" i="2" a="1"/>
  <c r="P1784" i="2" s="1"/>
  <c r="K1784" i="4" s="1"/>
  <c r="P1785" i="2" a="1"/>
  <c r="P1785" i="2" s="1"/>
  <c r="K1785" i="4" s="1"/>
  <c r="P1786" i="2" a="1"/>
  <c r="P1786" i="2" s="1"/>
  <c r="K1786" i="4" s="1"/>
  <c r="P1787" i="2" a="1"/>
  <c r="P1787" i="2" s="1"/>
  <c r="K1787" i="4" s="1"/>
  <c r="P1788" i="2" a="1"/>
  <c r="P1788" i="2" s="1"/>
  <c r="K1788" i="4" s="1"/>
  <c r="P1789" i="2" a="1"/>
  <c r="P1789" i="2" s="1"/>
  <c r="K1789" i="4" s="1"/>
  <c r="P1790" i="2" a="1"/>
  <c r="P1790" i="2" s="1"/>
  <c r="K1790" i="4" s="1"/>
  <c r="P1791" i="2" a="1"/>
  <c r="P1791" i="2" s="1"/>
  <c r="K1791" i="4" s="1"/>
  <c r="P1792" i="2" a="1"/>
  <c r="P1792" i="2" s="1"/>
  <c r="K1792" i="4" s="1"/>
  <c r="P1793" i="2" a="1"/>
  <c r="P1793" i="2" s="1"/>
  <c r="K1793" i="4" s="1"/>
  <c r="P1794" i="2" a="1"/>
  <c r="P1794" i="2" s="1"/>
  <c r="K1794" i="4" s="1"/>
  <c r="P1795" i="2" a="1"/>
  <c r="P1795" i="2" s="1"/>
  <c r="K1795" i="4" s="1"/>
  <c r="P1796" i="2" a="1"/>
  <c r="P1796" i="2" s="1"/>
  <c r="K1796" i="4" s="1"/>
  <c r="P1797" i="2" a="1"/>
  <c r="P1797" i="2" s="1"/>
  <c r="K1797" i="4" s="1"/>
  <c r="P1798" i="2" a="1"/>
  <c r="P1798" i="2" s="1"/>
  <c r="K1798" i="4" s="1"/>
  <c r="P1799" i="2" a="1"/>
  <c r="P1799" i="2" s="1"/>
  <c r="K1799" i="4" s="1"/>
  <c r="P1800" i="2" a="1"/>
  <c r="P1800" i="2" s="1"/>
  <c r="K1800" i="4" s="1"/>
  <c r="P1801" i="2" a="1"/>
  <c r="P1801" i="2" s="1"/>
  <c r="K1801" i="4" s="1"/>
  <c r="P1802" i="2" a="1"/>
  <c r="P1802" i="2" s="1"/>
  <c r="K1802" i="4" s="1"/>
  <c r="P1803" i="2" a="1"/>
  <c r="P1803" i="2" s="1"/>
  <c r="K1803" i="4" s="1"/>
  <c r="P1804" i="2" a="1"/>
  <c r="P1804" i="2" s="1"/>
  <c r="K1804" i="4" s="1"/>
  <c r="P1805" i="2" a="1"/>
  <c r="P1805" i="2" s="1"/>
  <c r="K1805" i="4" s="1"/>
  <c r="P1806" i="2" a="1"/>
  <c r="P1806" i="2" s="1"/>
  <c r="K1806" i="4" s="1"/>
  <c r="P1807" i="2" a="1"/>
  <c r="P1807" i="2" s="1"/>
  <c r="K1807" i="4" s="1"/>
  <c r="P1808" i="2" a="1"/>
  <c r="P1808" i="2" s="1"/>
  <c r="K1808" i="4" s="1"/>
  <c r="P1809" i="2" a="1"/>
  <c r="P1809" i="2" s="1"/>
  <c r="K1809" i="4" s="1"/>
  <c r="P1810" i="2" a="1"/>
  <c r="P1810" i="2" s="1"/>
  <c r="K1810" i="4" s="1"/>
  <c r="P1811" i="2" a="1"/>
  <c r="P1811" i="2" s="1"/>
  <c r="K1811" i="4" s="1"/>
  <c r="P1812" i="2" a="1"/>
  <c r="P1812" i="2" s="1"/>
  <c r="K1812" i="4" s="1"/>
  <c r="P1813" i="2" a="1"/>
  <c r="P1813" i="2" s="1"/>
  <c r="K1813" i="4" s="1"/>
  <c r="P1814" i="2" a="1"/>
  <c r="P1814" i="2" s="1"/>
  <c r="K1814" i="4" s="1"/>
  <c r="P1815" i="2" a="1"/>
  <c r="P1815" i="2" s="1"/>
  <c r="K1815" i="4" s="1"/>
  <c r="P1816" i="2" a="1"/>
  <c r="P1816" i="2" s="1"/>
  <c r="K1816" i="4" s="1"/>
  <c r="P1817" i="2" a="1"/>
  <c r="P1817" i="2" s="1"/>
  <c r="K1817" i="4" s="1"/>
  <c r="P1818" i="2" a="1"/>
  <c r="P1818" i="2" s="1"/>
  <c r="K1818" i="4" s="1"/>
  <c r="P1819" i="2" a="1"/>
  <c r="P1819" i="2" s="1"/>
  <c r="K1819" i="4" s="1"/>
  <c r="P1820" i="2" a="1"/>
  <c r="P1820" i="2" s="1"/>
  <c r="K1820" i="4" s="1"/>
  <c r="P1821" i="2" a="1"/>
  <c r="P1821" i="2" s="1"/>
  <c r="K1821" i="4" s="1"/>
  <c r="P1822" i="2" a="1"/>
  <c r="P1822" i="2" s="1"/>
  <c r="K1822" i="4" s="1"/>
  <c r="P1823" i="2" a="1"/>
  <c r="P1823" i="2" s="1"/>
  <c r="K1823" i="4" s="1"/>
  <c r="P1824" i="2" a="1"/>
  <c r="P1824" i="2" s="1"/>
  <c r="K1824" i="4" s="1"/>
  <c r="P1825" i="2" a="1"/>
  <c r="P1825" i="2" s="1"/>
  <c r="K1825" i="4" s="1"/>
  <c r="P1826" i="2" a="1"/>
  <c r="P1826" i="2" s="1"/>
  <c r="K1826" i="4" s="1"/>
  <c r="P1827" i="2" a="1"/>
  <c r="P1827" i="2" s="1"/>
  <c r="K1827" i="4" s="1"/>
  <c r="P1828" i="2" a="1"/>
  <c r="P1828" i="2" s="1"/>
  <c r="K1828" i="4" s="1"/>
  <c r="P1829" i="2" a="1"/>
  <c r="P1829" i="2" s="1"/>
  <c r="K1829" i="4" s="1"/>
  <c r="P1830" i="2" a="1"/>
  <c r="P1830" i="2" s="1"/>
  <c r="K1830" i="4" s="1"/>
  <c r="P1831" i="2" a="1"/>
  <c r="P1831" i="2" s="1"/>
  <c r="K1831" i="4" s="1"/>
  <c r="P1832" i="2" a="1"/>
  <c r="P1832" i="2" s="1"/>
  <c r="K1832" i="4" s="1"/>
  <c r="P1833" i="2" a="1"/>
  <c r="P1833" i="2" s="1"/>
  <c r="K1833" i="4" s="1"/>
  <c r="P1834" i="2" a="1"/>
  <c r="P1834" i="2" s="1"/>
  <c r="K1834" i="4" s="1"/>
  <c r="P1835" i="2" a="1"/>
  <c r="P1835" i="2" s="1"/>
  <c r="K1835" i="4" s="1"/>
  <c r="P1836" i="2" a="1"/>
  <c r="P1836" i="2" s="1"/>
  <c r="K1836" i="4" s="1"/>
  <c r="P1837" i="2" a="1"/>
  <c r="P1837" i="2" s="1"/>
  <c r="K1837" i="4" s="1"/>
  <c r="P1838" i="2" a="1"/>
  <c r="P1838" i="2" s="1"/>
  <c r="K1838" i="4" s="1"/>
  <c r="P1839" i="2" a="1"/>
  <c r="P1839" i="2" s="1"/>
  <c r="K1839" i="4" s="1"/>
  <c r="P1840" i="2" a="1"/>
  <c r="P1840" i="2" s="1"/>
  <c r="K1840" i="4" s="1"/>
  <c r="P1841" i="2" a="1"/>
  <c r="P1841" i="2" s="1"/>
  <c r="K1841" i="4" s="1"/>
  <c r="P1842" i="2" a="1"/>
  <c r="P1842" i="2" s="1"/>
  <c r="K1842" i="4" s="1"/>
  <c r="P1843" i="2" a="1"/>
  <c r="P1843" i="2" s="1"/>
  <c r="K1843" i="4" s="1"/>
  <c r="P1844" i="2" a="1"/>
  <c r="P1844" i="2" s="1"/>
  <c r="K1844" i="4" s="1"/>
  <c r="P1845" i="2" a="1"/>
  <c r="P1845" i="2" s="1"/>
  <c r="K1845" i="4" s="1"/>
  <c r="P1846" i="2" a="1"/>
  <c r="P1846" i="2" s="1"/>
  <c r="K1846" i="4" s="1"/>
  <c r="P1847" i="2" a="1"/>
  <c r="P1847" i="2" s="1"/>
  <c r="K1847" i="4" s="1"/>
  <c r="P1848" i="2" a="1"/>
  <c r="P1848" i="2" s="1"/>
  <c r="K1848" i="4" s="1"/>
  <c r="P1849" i="2" a="1"/>
  <c r="P1849" i="2" s="1"/>
  <c r="K1849" i="4" s="1"/>
  <c r="P1850" i="2" a="1"/>
  <c r="P1850" i="2" s="1"/>
  <c r="K1850" i="4" s="1"/>
  <c r="P1851" i="2" a="1"/>
  <c r="P1851" i="2" s="1"/>
  <c r="K1851" i="4" s="1"/>
  <c r="P1852" i="2" a="1"/>
  <c r="P1852" i="2" s="1"/>
  <c r="K1852" i="4" s="1"/>
  <c r="P1853" i="2" a="1"/>
  <c r="P1853" i="2" s="1"/>
  <c r="K1853" i="4" s="1"/>
  <c r="P1854" i="2" a="1"/>
  <c r="P1854" i="2" s="1"/>
  <c r="K1854" i="4" s="1"/>
  <c r="P1855" i="2" a="1"/>
  <c r="P1855" i="2" s="1"/>
  <c r="K1855" i="4" s="1"/>
  <c r="P1856" i="2" a="1"/>
  <c r="P1856" i="2" s="1"/>
  <c r="K1856" i="4" s="1"/>
  <c r="P1857" i="2" a="1"/>
  <c r="P1857" i="2" s="1"/>
  <c r="K1857" i="4" s="1"/>
  <c r="P1858" i="2" a="1"/>
  <c r="P1858" i="2" s="1"/>
  <c r="K1858" i="4" s="1"/>
  <c r="P1859" i="2" a="1"/>
  <c r="P1859" i="2" s="1"/>
  <c r="K1859" i="4" s="1"/>
  <c r="P1860" i="2" a="1"/>
  <c r="P1860" i="2" s="1"/>
  <c r="K1860" i="4" s="1"/>
  <c r="P1861" i="2" a="1"/>
  <c r="P1861" i="2" s="1"/>
  <c r="K1861" i="4" s="1"/>
  <c r="P1862" i="2" a="1"/>
  <c r="P1862" i="2" s="1"/>
  <c r="K1862" i="4" s="1"/>
  <c r="P1863" i="2" a="1"/>
  <c r="P1863" i="2" s="1"/>
  <c r="K1863" i="4" s="1"/>
  <c r="P1864" i="2" a="1"/>
  <c r="P1864" i="2" s="1"/>
  <c r="K1864" i="4" s="1"/>
  <c r="P1865" i="2" a="1"/>
  <c r="P1865" i="2" s="1"/>
  <c r="K1865" i="4" s="1"/>
  <c r="P1866" i="2" a="1"/>
  <c r="P1866" i="2" s="1"/>
  <c r="K1866" i="4" s="1"/>
  <c r="P1867" i="2" a="1"/>
  <c r="P1867" i="2" s="1"/>
  <c r="K1867" i="4" s="1"/>
  <c r="P1868" i="2" a="1"/>
  <c r="P1868" i="2" s="1"/>
  <c r="K1868" i="4" s="1"/>
  <c r="P1869" i="2" a="1"/>
  <c r="P1869" i="2" s="1"/>
  <c r="K1869" i="4" s="1"/>
  <c r="P1870" i="2" a="1"/>
  <c r="P1870" i="2" s="1"/>
  <c r="K1870" i="4" s="1"/>
  <c r="P1871" i="2" a="1"/>
  <c r="P1871" i="2" s="1"/>
  <c r="K1871" i="4" s="1"/>
  <c r="P1872" i="2" a="1"/>
  <c r="P1872" i="2" s="1"/>
  <c r="K1872" i="4" s="1"/>
  <c r="P1873" i="2" a="1"/>
  <c r="P1873" i="2" s="1"/>
  <c r="K1873" i="4" s="1"/>
  <c r="P1874" i="2" a="1"/>
  <c r="P1874" i="2" s="1"/>
  <c r="K1874" i="4" s="1"/>
  <c r="P1875" i="2" a="1"/>
  <c r="P1875" i="2" s="1"/>
  <c r="K1875" i="4" s="1"/>
  <c r="P1876" i="2" a="1"/>
  <c r="P1876" i="2" s="1"/>
  <c r="K1876" i="4" s="1"/>
  <c r="P1877" i="2" a="1"/>
  <c r="P1877" i="2" s="1"/>
  <c r="K1877" i="4" s="1"/>
  <c r="P1878" i="2" a="1"/>
  <c r="P1878" i="2" s="1"/>
  <c r="K1878" i="4" s="1"/>
  <c r="P1879" i="2" a="1"/>
  <c r="P1879" i="2" s="1"/>
  <c r="K1879" i="4" s="1"/>
  <c r="P1880" i="2" a="1"/>
  <c r="P1880" i="2" s="1"/>
  <c r="K1880" i="4" s="1"/>
  <c r="P1881" i="2" a="1"/>
  <c r="P1881" i="2" s="1"/>
  <c r="K1881" i="4" s="1"/>
  <c r="P1882" i="2" a="1"/>
  <c r="P1882" i="2" s="1"/>
  <c r="K1882" i="4" s="1"/>
  <c r="P1883" i="2" a="1"/>
  <c r="P1883" i="2" s="1"/>
  <c r="K1883" i="4" s="1"/>
  <c r="P1884" i="2" a="1"/>
  <c r="P1884" i="2" s="1"/>
  <c r="K1884" i="4" s="1"/>
  <c r="P1885" i="2" a="1"/>
  <c r="P1885" i="2" s="1"/>
  <c r="K1885" i="4" s="1"/>
  <c r="P1886" i="2" a="1"/>
  <c r="P1886" i="2" s="1"/>
  <c r="K1886" i="4" s="1"/>
  <c r="P1887" i="2" a="1"/>
  <c r="P1887" i="2" s="1"/>
  <c r="K1887" i="4" s="1"/>
  <c r="P1888" i="2" a="1"/>
  <c r="P1888" i="2" s="1"/>
  <c r="K1888" i="4" s="1"/>
  <c r="P1889" i="2" a="1"/>
  <c r="P1889" i="2" s="1"/>
  <c r="K1889" i="4" s="1"/>
  <c r="P1890" i="2" a="1"/>
  <c r="P1890" i="2" s="1"/>
  <c r="K1890" i="4" s="1"/>
  <c r="P1891" i="2" a="1"/>
  <c r="P1891" i="2" s="1"/>
  <c r="K1891" i="4" s="1"/>
  <c r="P1892" i="2" a="1"/>
  <c r="P1892" i="2" s="1"/>
  <c r="K1892" i="4" s="1"/>
  <c r="P1893" i="2" a="1"/>
  <c r="P1893" i="2" s="1"/>
  <c r="K1893" i="4" s="1"/>
  <c r="P1894" i="2" a="1"/>
  <c r="P1894" i="2" s="1"/>
  <c r="K1894" i="4" s="1"/>
  <c r="P1895" i="2" a="1"/>
  <c r="P1895" i="2" s="1"/>
  <c r="K1895" i="4" s="1"/>
  <c r="P1896" i="2" a="1"/>
  <c r="P1896" i="2" s="1"/>
  <c r="K1896" i="4" s="1"/>
  <c r="P1897" i="2" a="1"/>
  <c r="P1897" i="2" s="1"/>
  <c r="K1897" i="4" s="1"/>
  <c r="P1898" i="2" a="1"/>
  <c r="P1898" i="2" s="1"/>
  <c r="K1898" i="4" s="1"/>
  <c r="P1899" i="2" a="1"/>
  <c r="P1899" i="2" s="1"/>
  <c r="K1899" i="4" s="1"/>
  <c r="P1900" i="2" a="1"/>
  <c r="P1900" i="2" s="1"/>
  <c r="K1900" i="4" s="1"/>
  <c r="P1901" i="2" a="1"/>
  <c r="P1901" i="2" s="1"/>
  <c r="K1901" i="4" s="1"/>
  <c r="P1902" i="2" a="1"/>
  <c r="P1902" i="2" s="1"/>
  <c r="K1902" i="4" s="1"/>
  <c r="P1903" i="2" a="1"/>
  <c r="P1903" i="2" s="1"/>
  <c r="K1903" i="4" s="1"/>
  <c r="P1904" i="2" a="1"/>
  <c r="P1904" i="2" s="1"/>
  <c r="K1904" i="4" s="1"/>
  <c r="P1905" i="2" a="1"/>
  <c r="P1905" i="2" s="1"/>
  <c r="K1905" i="4" s="1"/>
  <c r="P1906" i="2" a="1"/>
  <c r="P1906" i="2" s="1"/>
  <c r="K1906" i="4" s="1"/>
  <c r="P1907" i="2" a="1"/>
  <c r="P1907" i="2" s="1"/>
  <c r="K1907" i="4" s="1"/>
  <c r="P1908" i="2" a="1"/>
  <c r="P1908" i="2" s="1"/>
  <c r="K1908" i="4" s="1"/>
  <c r="P1909" i="2" a="1"/>
  <c r="P1909" i="2" s="1"/>
  <c r="K1909" i="4" s="1"/>
  <c r="P1910" i="2" a="1"/>
  <c r="P1910" i="2" s="1"/>
  <c r="K1910" i="4" s="1"/>
  <c r="P1911" i="2" a="1"/>
  <c r="P1911" i="2" s="1"/>
  <c r="K1911" i="4" s="1"/>
  <c r="P1912" i="2" a="1"/>
  <c r="P1912" i="2" s="1"/>
  <c r="K1912" i="4" s="1"/>
  <c r="P1913" i="2" a="1"/>
  <c r="P1913" i="2" s="1"/>
  <c r="K1913" i="4" s="1"/>
  <c r="P1914" i="2" a="1"/>
  <c r="P1914" i="2" s="1"/>
  <c r="K1914" i="4" s="1"/>
  <c r="P1915" i="2" a="1"/>
  <c r="P1915" i="2" s="1"/>
  <c r="K1915" i="4" s="1"/>
  <c r="P1916" i="2" a="1"/>
  <c r="P1916" i="2" s="1"/>
  <c r="K1916" i="4" s="1"/>
  <c r="P1917" i="2" a="1"/>
  <c r="P1917" i="2" s="1"/>
  <c r="K1917" i="4" s="1"/>
  <c r="P1918" i="2" a="1"/>
  <c r="P1918" i="2" s="1"/>
  <c r="K1918" i="4" s="1"/>
  <c r="P1919" i="2" a="1"/>
  <c r="P1919" i="2" s="1"/>
  <c r="K1919" i="4" s="1"/>
  <c r="P1920" i="2" a="1"/>
  <c r="P1920" i="2" s="1"/>
  <c r="K1920" i="4" s="1"/>
  <c r="P1921" i="2" a="1"/>
  <c r="P1921" i="2" s="1"/>
  <c r="K1921" i="4" s="1"/>
  <c r="P1922" i="2" a="1"/>
  <c r="P1922" i="2" s="1"/>
  <c r="K1922" i="4" s="1"/>
  <c r="P1923" i="2" a="1"/>
  <c r="P1923" i="2" s="1"/>
  <c r="K1923" i="4" s="1"/>
  <c r="P1924" i="2" a="1"/>
  <c r="P1924" i="2" s="1"/>
  <c r="K1924" i="4" s="1"/>
  <c r="P1925" i="2" a="1"/>
  <c r="P1925" i="2" s="1"/>
  <c r="K1925" i="4" s="1"/>
  <c r="P1926" i="2" a="1"/>
  <c r="P1926" i="2" s="1"/>
  <c r="K1926" i="4" s="1"/>
  <c r="P1927" i="2" a="1"/>
  <c r="P1927" i="2" s="1"/>
  <c r="K1927" i="4" s="1"/>
  <c r="P1928" i="2" a="1"/>
  <c r="P1928" i="2" s="1"/>
  <c r="K1928" i="4" s="1"/>
  <c r="P1929" i="2" a="1"/>
  <c r="P1929" i="2" s="1"/>
  <c r="K1929" i="4" s="1"/>
  <c r="P1930" i="2" a="1"/>
  <c r="P1930" i="2" s="1"/>
  <c r="K1930" i="4" s="1"/>
  <c r="P1931" i="2" a="1"/>
  <c r="P1931" i="2" s="1"/>
  <c r="K1931" i="4" s="1"/>
  <c r="P1932" i="2" a="1"/>
  <c r="P1932" i="2" s="1"/>
  <c r="K1932" i="4" s="1"/>
  <c r="P1933" i="2" a="1"/>
  <c r="P1933" i="2" s="1"/>
  <c r="K1933" i="4" s="1"/>
  <c r="P1934" i="2" a="1"/>
  <c r="P1934" i="2" s="1"/>
  <c r="K1934" i="4" s="1"/>
  <c r="P1935" i="2" a="1"/>
  <c r="P1935" i="2" s="1"/>
  <c r="K1935" i="4" s="1"/>
  <c r="P1936" i="2" a="1"/>
  <c r="P1936" i="2" s="1"/>
  <c r="K1936" i="4" s="1"/>
  <c r="P1937" i="2" a="1"/>
  <c r="P1937" i="2" s="1"/>
  <c r="K1937" i="4" s="1"/>
  <c r="P1938" i="2" a="1"/>
  <c r="P1938" i="2" s="1"/>
  <c r="K1938" i="4" s="1"/>
  <c r="P1939" i="2" a="1"/>
  <c r="P1939" i="2" s="1"/>
  <c r="K1939" i="4" s="1"/>
  <c r="P1940" i="2" a="1"/>
  <c r="P1940" i="2" s="1"/>
  <c r="K1940" i="4" s="1"/>
  <c r="P1941" i="2" a="1"/>
  <c r="P1941" i="2" s="1"/>
  <c r="K1941" i="4" s="1"/>
  <c r="P1942" i="2" a="1"/>
  <c r="P1942" i="2" s="1"/>
  <c r="K1942" i="4" s="1"/>
  <c r="P1943" i="2" a="1"/>
  <c r="P1943" i="2" s="1"/>
  <c r="K1943" i="4" s="1"/>
  <c r="P1944" i="2" a="1"/>
  <c r="P1944" i="2" s="1"/>
  <c r="K1944" i="4" s="1"/>
  <c r="P1945" i="2" a="1"/>
  <c r="P1945" i="2" s="1"/>
  <c r="K1945" i="4" s="1"/>
  <c r="P1946" i="2" a="1"/>
  <c r="P1946" i="2" s="1"/>
  <c r="K1946" i="4" s="1"/>
  <c r="P1947" i="2" a="1"/>
  <c r="P1947" i="2" s="1"/>
  <c r="K1947" i="4" s="1"/>
  <c r="P1948" i="2" a="1"/>
  <c r="P1948" i="2" s="1"/>
  <c r="K1948" i="4" s="1"/>
  <c r="P1949" i="2" a="1"/>
  <c r="P1949" i="2" s="1"/>
  <c r="K1949" i="4" s="1"/>
  <c r="P1950" i="2" a="1"/>
  <c r="P1950" i="2" s="1"/>
  <c r="K1950" i="4" s="1"/>
  <c r="P1951" i="2" a="1"/>
  <c r="P1951" i="2" s="1"/>
  <c r="K1951" i="4" s="1"/>
  <c r="P1952" i="2" a="1"/>
  <c r="P1952" i="2" s="1"/>
  <c r="K1952" i="4" s="1"/>
  <c r="P1953" i="2" a="1"/>
  <c r="P1953" i="2" s="1"/>
  <c r="K1953" i="4" s="1"/>
  <c r="P1954" i="2" a="1"/>
  <c r="P1954" i="2" s="1"/>
  <c r="K1954" i="4" s="1"/>
  <c r="P1955" i="2" a="1"/>
  <c r="P1955" i="2" s="1"/>
  <c r="K1955" i="4" s="1"/>
  <c r="P1956" i="2" a="1"/>
  <c r="P1956" i="2" s="1"/>
  <c r="K1956" i="4" s="1"/>
  <c r="P1957" i="2" a="1"/>
  <c r="P1957" i="2" s="1"/>
  <c r="K1957" i="4" s="1"/>
  <c r="P1958" i="2" a="1"/>
  <c r="P1958" i="2" s="1"/>
  <c r="K1958" i="4" s="1"/>
  <c r="P1959" i="2" a="1"/>
  <c r="P1959" i="2" s="1"/>
  <c r="K1959" i="4" s="1"/>
  <c r="P1960" i="2" a="1"/>
  <c r="P1960" i="2" s="1"/>
  <c r="K1960" i="4" s="1"/>
  <c r="P1961" i="2" a="1"/>
  <c r="P1961" i="2" s="1"/>
  <c r="K1961" i="4" s="1"/>
  <c r="P1962" i="2" a="1"/>
  <c r="P1962" i="2" s="1"/>
  <c r="K1962" i="4" s="1"/>
  <c r="P1963" i="2" a="1"/>
  <c r="P1963" i="2" s="1"/>
  <c r="K1963" i="4" s="1"/>
  <c r="P1964" i="2" a="1"/>
  <c r="P1964" i="2" s="1"/>
  <c r="K1964" i="4" s="1"/>
  <c r="P1965" i="2" a="1"/>
  <c r="P1965" i="2" s="1"/>
  <c r="K1965" i="4" s="1"/>
  <c r="P1966" i="2" a="1"/>
  <c r="P1966" i="2" s="1"/>
  <c r="K1966" i="4" s="1"/>
  <c r="P1967" i="2" a="1"/>
  <c r="P1967" i="2" s="1"/>
  <c r="K1967" i="4" s="1"/>
  <c r="P1968" i="2" a="1"/>
  <c r="P1968" i="2" s="1"/>
  <c r="K1968" i="4" s="1"/>
  <c r="P1969" i="2" a="1"/>
  <c r="P1969" i="2" s="1"/>
  <c r="K1969" i="4" s="1"/>
  <c r="P1970" i="2" a="1"/>
  <c r="P1970" i="2" s="1"/>
  <c r="K1970" i="4" s="1"/>
  <c r="P1971" i="2" a="1"/>
  <c r="P1971" i="2" s="1"/>
  <c r="K1971" i="4" s="1"/>
  <c r="P1972" i="2" a="1"/>
  <c r="P1972" i="2" s="1"/>
  <c r="K1972" i="4" s="1"/>
  <c r="P1973" i="2" a="1"/>
  <c r="P1973" i="2" s="1"/>
  <c r="K1973" i="4" s="1"/>
  <c r="P1974" i="2" a="1"/>
  <c r="P1974" i="2" s="1"/>
  <c r="K1974" i="4" s="1"/>
  <c r="P1975" i="2" a="1"/>
  <c r="P1975" i="2" s="1"/>
  <c r="K1975" i="4" s="1"/>
  <c r="P1976" i="2" a="1"/>
  <c r="P1976" i="2" s="1"/>
  <c r="K1976" i="4" s="1"/>
  <c r="P1977" i="2" a="1"/>
  <c r="P1977" i="2" s="1"/>
  <c r="K1977" i="4" s="1"/>
  <c r="P1978" i="2" a="1"/>
  <c r="P1978" i="2" s="1"/>
  <c r="K1978" i="4" s="1"/>
  <c r="P1979" i="2" a="1"/>
  <c r="P1979" i="2" s="1"/>
  <c r="K1979" i="4" s="1"/>
  <c r="P1980" i="2" a="1"/>
  <c r="P1980" i="2" s="1"/>
  <c r="K1980" i="4" s="1"/>
  <c r="P1981" i="2" a="1"/>
  <c r="P1981" i="2" s="1"/>
  <c r="K1981" i="4" s="1"/>
  <c r="P1982" i="2" a="1"/>
  <c r="P1982" i="2" s="1"/>
  <c r="K1982" i="4" s="1"/>
  <c r="P1983" i="2" a="1"/>
  <c r="P1983" i="2" s="1"/>
  <c r="K1983" i="4" s="1"/>
  <c r="P1984" i="2" a="1"/>
  <c r="P1984" i="2" s="1"/>
  <c r="K1984" i="4" s="1"/>
  <c r="P1985" i="2" a="1"/>
  <c r="P1985" i="2" s="1"/>
  <c r="K1985" i="4" s="1"/>
  <c r="P1986" i="2" a="1"/>
  <c r="P1986" i="2" s="1"/>
  <c r="K1986" i="4" s="1"/>
  <c r="P1987" i="2" a="1"/>
  <c r="P1987" i="2" s="1"/>
  <c r="K1987" i="4" s="1"/>
  <c r="P1988" i="2" a="1"/>
  <c r="P1988" i="2" s="1"/>
  <c r="K1988" i="4" s="1"/>
  <c r="P1989" i="2" a="1"/>
  <c r="P1989" i="2" s="1"/>
  <c r="K1989" i="4" s="1"/>
  <c r="P1990" i="2" a="1"/>
  <c r="P1990" i="2" s="1"/>
  <c r="K1990" i="4" s="1"/>
  <c r="P1991" i="2" a="1"/>
  <c r="P1991" i="2" s="1"/>
  <c r="K1991" i="4" s="1"/>
  <c r="P1992" i="2" a="1"/>
  <c r="P1992" i="2" s="1"/>
  <c r="K1992" i="4" s="1"/>
  <c r="P1993" i="2" a="1"/>
  <c r="P1993" i="2" s="1"/>
  <c r="K1993" i="4" s="1"/>
  <c r="P1994" i="2" a="1"/>
  <c r="P1994" i="2" s="1"/>
  <c r="K1994" i="4" s="1"/>
  <c r="P1995" i="2" a="1"/>
  <c r="P1995" i="2" s="1"/>
  <c r="K1995" i="4" s="1"/>
  <c r="P1996" i="2" a="1"/>
  <c r="P1996" i="2" s="1"/>
  <c r="K1996" i="4" s="1"/>
  <c r="P1997" i="2" a="1"/>
  <c r="P1997" i="2" s="1"/>
  <c r="K1997" i="4" s="1"/>
  <c r="P1998" i="2" a="1"/>
  <c r="P1998" i="2" s="1"/>
  <c r="K1998" i="4" s="1"/>
  <c r="P1999" i="2" a="1"/>
  <c r="P1999" i="2" s="1"/>
  <c r="K1999" i="4" s="1"/>
  <c r="P2000" i="2" a="1"/>
  <c r="P2000" i="2" s="1"/>
  <c r="K2000" i="4" s="1"/>
  <c r="P2001" i="2" a="1"/>
  <c r="P2001" i="2" s="1"/>
  <c r="K2001" i="4" s="1"/>
  <c r="P2002" i="2" a="1"/>
  <c r="P2002" i="2" s="1"/>
  <c r="K2002" i="4" s="1"/>
  <c r="P2003" i="2" a="1"/>
  <c r="P2003" i="2" s="1"/>
  <c r="K2003" i="4" s="1"/>
  <c r="P2004" i="2" a="1"/>
  <c r="P2004" i="2" s="1"/>
  <c r="K2004" i="4" s="1"/>
  <c r="P2005" i="2" a="1"/>
  <c r="P2005" i="2" s="1"/>
  <c r="K2005" i="4" s="1"/>
  <c r="P2006" i="2" a="1"/>
  <c r="P2006" i="2" s="1"/>
  <c r="K2006" i="4" s="1"/>
  <c r="P2007" i="2" a="1"/>
  <c r="P2007" i="2" s="1"/>
  <c r="K2007" i="4" s="1"/>
  <c r="P2008" i="2" a="1"/>
  <c r="P2008" i="2" s="1"/>
  <c r="K2008" i="4" s="1"/>
  <c r="P2009" i="2" a="1"/>
  <c r="P2009" i="2" s="1"/>
  <c r="K2009" i="4" s="1"/>
  <c r="P2010" i="2" a="1"/>
  <c r="P2010" i="2" s="1"/>
  <c r="K2010" i="4" s="1"/>
  <c r="P2011" i="2" a="1"/>
  <c r="P2011" i="2" s="1"/>
  <c r="K2011" i="4" s="1"/>
  <c r="P2012" i="2" a="1"/>
  <c r="P2012" i="2" s="1"/>
  <c r="K2012" i="4" s="1"/>
  <c r="P2013" i="2" a="1"/>
  <c r="P2013" i="2" s="1"/>
  <c r="K2013" i="4" s="1"/>
  <c r="P2014" i="2" a="1"/>
  <c r="P2014" i="2" s="1"/>
  <c r="K2014" i="4" s="1"/>
  <c r="P2015" i="2" a="1"/>
  <c r="P2015" i="2" s="1"/>
  <c r="K2015" i="4" s="1"/>
  <c r="P2016" i="2" a="1"/>
  <c r="P2016" i="2" s="1"/>
  <c r="K2016" i="4" s="1"/>
  <c r="P2017" i="2" a="1"/>
  <c r="P2017" i="2" s="1"/>
  <c r="K2017" i="4" s="1"/>
  <c r="P2018" i="2" a="1"/>
  <c r="P2018" i="2" s="1"/>
  <c r="K2018" i="4" s="1"/>
  <c r="P2019" i="2" a="1"/>
  <c r="P2019" i="2" s="1"/>
  <c r="K2019" i="4" s="1"/>
  <c r="P2020" i="2" a="1"/>
  <c r="P2020" i="2" s="1"/>
  <c r="K2020" i="4" s="1"/>
  <c r="P2021" i="2" a="1"/>
  <c r="P2021" i="2" s="1"/>
  <c r="K2021" i="4" s="1"/>
  <c r="P2022" i="2" a="1"/>
  <c r="P2022" i="2" s="1"/>
  <c r="K2022" i="4" s="1"/>
  <c r="P2023" i="2" a="1"/>
  <c r="P2023" i="2" s="1"/>
  <c r="K2023" i="4" s="1"/>
  <c r="P2024" i="2" a="1"/>
  <c r="P2024" i="2" s="1"/>
  <c r="K2024" i="4" s="1"/>
  <c r="P2025" i="2" a="1"/>
  <c r="P2025" i="2" s="1"/>
  <c r="K2025" i="4" s="1"/>
  <c r="P2026" i="2" a="1"/>
  <c r="P2026" i="2" s="1"/>
  <c r="K2026" i="4" s="1"/>
  <c r="P2027" i="2" a="1"/>
  <c r="P2027" i="2" s="1"/>
  <c r="K2027" i="4" s="1"/>
  <c r="P2028" i="2" a="1"/>
  <c r="P2028" i="2" s="1"/>
  <c r="K2028" i="4" s="1"/>
  <c r="P2029" i="2" a="1"/>
  <c r="P2029" i="2" s="1"/>
  <c r="K2029" i="4" s="1"/>
  <c r="P2030" i="2" a="1"/>
  <c r="P2030" i="2" s="1"/>
  <c r="K2030" i="4" s="1"/>
  <c r="P2031" i="2" a="1"/>
  <c r="P2031" i="2" s="1"/>
  <c r="K2031" i="4" s="1"/>
  <c r="P2032" i="2" a="1"/>
  <c r="P2032" i="2" s="1"/>
  <c r="K2032" i="4" s="1"/>
  <c r="P2033" i="2" a="1"/>
  <c r="P2033" i="2" s="1"/>
  <c r="K2033" i="4" s="1"/>
  <c r="P2034" i="2" a="1"/>
  <c r="P2034" i="2" s="1"/>
  <c r="K2034" i="4" s="1"/>
  <c r="P2035" i="2" a="1"/>
  <c r="P2035" i="2" s="1"/>
  <c r="K2035" i="4" s="1"/>
  <c r="P2036" i="2" a="1"/>
  <c r="P2036" i="2" s="1"/>
  <c r="K2036" i="4" s="1"/>
  <c r="P2037" i="2" a="1"/>
  <c r="P2037" i="2" s="1"/>
  <c r="K2037" i="4" s="1"/>
  <c r="P2038" i="2" a="1"/>
  <c r="P2038" i="2" s="1"/>
  <c r="K2038" i="4" s="1"/>
  <c r="P2039" i="2" a="1"/>
  <c r="P2039" i="2" s="1"/>
  <c r="K2039" i="4" s="1"/>
  <c r="P2040" i="2" a="1"/>
  <c r="P2040" i="2" s="1"/>
  <c r="K2040" i="4" s="1"/>
  <c r="P2041" i="2" a="1"/>
  <c r="P2041" i="2" s="1"/>
  <c r="K2041" i="4" s="1"/>
  <c r="P2042" i="2" a="1"/>
  <c r="P2042" i="2" s="1"/>
  <c r="K2042" i="4" s="1"/>
  <c r="P2043" i="2" a="1"/>
  <c r="P2043" i="2" s="1"/>
  <c r="K2043" i="4" s="1"/>
  <c r="P2044" i="2" a="1"/>
  <c r="P2044" i="2" s="1"/>
  <c r="K2044" i="4" s="1"/>
  <c r="P2045" i="2" a="1"/>
  <c r="P2045" i="2" s="1"/>
  <c r="K2045" i="4" s="1"/>
  <c r="P2046" i="2" a="1"/>
  <c r="P2046" i="2" s="1"/>
  <c r="K2046" i="4" s="1"/>
  <c r="P2047" i="2" a="1"/>
  <c r="P2047" i="2" s="1"/>
  <c r="K2047" i="4" s="1"/>
  <c r="P2048" i="2" a="1"/>
  <c r="P2048" i="2" s="1"/>
  <c r="K2048" i="4" s="1"/>
  <c r="P2049" i="2" a="1"/>
  <c r="P2049" i="2" s="1"/>
  <c r="K2049" i="4" s="1"/>
  <c r="P2050" i="2" a="1"/>
  <c r="P2050" i="2" s="1"/>
  <c r="K2050" i="4" s="1"/>
  <c r="P2051" i="2" a="1"/>
  <c r="P2051" i="2" s="1"/>
  <c r="K2051" i="4" s="1"/>
  <c r="P2052" i="2" a="1"/>
  <c r="P2052" i="2" s="1"/>
  <c r="K2052" i="4" s="1"/>
  <c r="P2053" i="2" a="1"/>
  <c r="P2053" i="2" s="1"/>
  <c r="K2053" i="4" s="1"/>
  <c r="P2054" i="2" a="1"/>
  <c r="P2054" i="2" s="1"/>
  <c r="K2054" i="4" s="1"/>
  <c r="P2055" i="2" a="1"/>
  <c r="P2055" i="2" s="1"/>
  <c r="K2055" i="4" s="1"/>
  <c r="P2056" i="2" a="1"/>
  <c r="P2056" i="2" s="1"/>
  <c r="K2056" i="4" s="1"/>
  <c r="P2057" i="2" a="1"/>
  <c r="P2057" i="2" s="1"/>
  <c r="K2057" i="4" s="1"/>
  <c r="P2058" i="2" a="1"/>
  <c r="P2058" i="2" s="1"/>
  <c r="K2058" i="4" s="1"/>
  <c r="P2059" i="2" a="1"/>
  <c r="P2059" i="2" s="1"/>
  <c r="K2059" i="4" s="1"/>
  <c r="P2060" i="2" a="1"/>
  <c r="P2060" i="2" s="1"/>
  <c r="K2060" i="4" s="1"/>
  <c r="P2061" i="2" a="1"/>
  <c r="P2061" i="2" s="1"/>
  <c r="K2061" i="4" s="1"/>
  <c r="P2062" i="2" a="1"/>
  <c r="P2062" i="2" s="1"/>
  <c r="K2062" i="4" s="1"/>
  <c r="P2063" i="2" a="1"/>
  <c r="P2063" i="2" s="1"/>
  <c r="K2063" i="4" s="1"/>
  <c r="P2064" i="2" a="1"/>
  <c r="P2064" i="2" s="1"/>
  <c r="K2064" i="4" s="1"/>
  <c r="P2065" i="2" a="1"/>
  <c r="P2065" i="2" s="1"/>
  <c r="K2065" i="4" s="1"/>
  <c r="P2066" i="2" a="1"/>
  <c r="P2066" i="2" s="1"/>
  <c r="K2066" i="4" s="1"/>
  <c r="P2067" i="2" a="1"/>
  <c r="P2067" i="2" s="1"/>
  <c r="K2067" i="4" s="1"/>
  <c r="P2068" i="2" a="1"/>
  <c r="P2068" i="2" s="1"/>
  <c r="K2068" i="4" s="1"/>
  <c r="P2069" i="2" a="1"/>
  <c r="P2069" i="2" s="1"/>
  <c r="K2069" i="4" s="1"/>
  <c r="P2070" i="2" a="1"/>
  <c r="P2070" i="2" s="1"/>
  <c r="K2070" i="4" s="1"/>
  <c r="P2071" i="2" a="1"/>
  <c r="P2071" i="2" s="1"/>
  <c r="K2071" i="4" s="1"/>
  <c r="P2072" i="2" a="1"/>
  <c r="P2072" i="2" s="1"/>
  <c r="K2072" i="4" s="1"/>
  <c r="P2073" i="2" a="1"/>
  <c r="P2073" i="2" s="1"/>
  <c r="K2073" i="4" s="1"/>
  <c r="P2074" i="2" a="1"/>
  <c r="P2074" i="2" s="1"/>
  <c r="K2074" i="4" s="1"/>
  <c r="P2075" i="2" a="1"/>
  <c r="P2075" i="2" s="1"/>
  <c r="K2075" i="4" s="1"/>
  <c r="P2076" i="2" a="1"/>
  <c r="P2076" i="2" s="1"/>
  <c r="K2076" i="4" s="1"/>
  <c r="P2077" i="2" a="1"/>
  <c r="P2077" i="2" s="1"/>
  <c r="K2077" i="4" s="1"/>
  <c r="P2078" i="2" a="1"/>
  <c r="P2078" i="2" s="1"/>
  <c r="K2078" i="4" s="1"/>
  <c r="P2079" i="2" a="1"/>
  <c r="P2079" i="2" s="1"/>
  <c r="K2079" i="4" s="1"/>
  <c r="P2080" i="2" a="1"/>
  <c r="P2080" i="2" s="1"/>
  <c r="K2080" i="4" s="1"/>
  <c r="P2081" i="2" a="1"/>
  <c r="P2081" i="2" s="1"/>
  <c r="K2081" i="4" s="1"/>
  <c r="P2082" i="2" a="1"/>
  <c r="P2082" i="2" s="1"/>
  <c r="K2082" i="4" s="1"/>
  <c r="P2083" i="2" a="1"/>
  <c r="P2083" i="2" s="1"/>
  <c r="K2083" i="4" s="1"/>
  <c r="P2084" i="2" a="1"/>
  <c r="P2084" i="2" s="1"/>
  <c r="K2084" i="4" s="1"/>
  <c r="P2085" i="2" a="1"/>
  <c r="P2085" i="2" s="1"/>
  <c r="K2085" i="4" s="1"/>
  <c r="P2086" i="2" a="1"/>
  <c r="P2086" i="2" s="1"/>
  <c r="K2086" i="4" s="1"/>
  <c r="P2087" i="2" a="1"/>
  <c r="P2087" i="2" s="1"/>
  <c r="K2087" i="4" s="1"/>
  <c r="P2088" i="2" a="1"/>
  <c r="P2088" i="2" s="1"/>
  <c r="K2088" i="4" s="1"/>
  <c r="P2089" i="2" a="1"/>
  <c r="P2089" i="2" s="1"/>
  <c r="K2089" i="4" s="1"/>
  <c r="P2090" i="2" a="1"/>
  <c r="P2090" i="2" s="1"/>
  <c r="K2090" i="4" s="1"/>
  <c r="P2091" i="2" a="1"/>
  <c r="P2091" i="2" s="1"/>
  <c r="K2091" i="4" s="1"/>
  <c r="P2092" i="2" a="1"/>
  <c r="P2092" i="2" s="1"/>
  <c r="K2092" i="4" s="1"/>
  <c r="P2093" i="2" a="1"/>
  <c r="P2093" i="2" s="1"/>
  <c r="K2093" i="4" s="1"/>
  <c r="P2094" i="2" a="1"/>
  <c r="P2094" i="2" s="1"/>
  <c r="K2094" i="4" s="1"/>
  <c r="P2095" i="2" a="1"/>
  <c r="P2095" i="2" s="1"/>
  <c r="K2095" i="4" s="1"/>
  <c r="P2096" i="2" a="1"/>
  <c r="P2096" i="2" s="1"/>
  <c r="K2096" i="4" s="1"/>
  <c r="P2097" i="2" a="1"/>
  <c r="P2097" i="2" s="1"/>
  <c r="K2097" i="4" s="1"/>
  <c r="P2098" i="2" a="1"/>
  <c r="P2098" i="2" s="1"/>
  <c r="K2098" i="4" s="1"/>
  <c r="P2099" i="2" a="1"/>
  <c r="P2099" i="2" s="1"/>
  <c r="K2099" i="4" s="1"/>
  <c r="P2100" i="2" a="1"/>
  <c r="P2100" i="2" s="1"/>
  <c r="K2100" i="4" s="1"/>
  <c r="P2101" i="2" a="1"/>
  <c r="P2101" i="2" s="1"/>
  <c r="K2101" i="4" s="1"/>
  <c r="P2102" i="2" a="1"/>
  <c r="P2102" i="2" s="1"/>
  <c r="K2102" i="4" s="1"/>
  <c r="P2103" i="2" a="1"/>
  <c r="P2103" i="2" s="1"/>
  <c r="K2103" i="4" s="1"/>
  <c r="P2104" i="2" a="1"/>
  <c r="P2104" i="2" s="1"/>
  <c r="K2104" i="4" s="1"/>
  <c r="P2105" i="2" a="1"/>
  <c r="P2105" i="2" s="1"/>
  <c r="K2105" i="4" s="1"/>
  <c r="P2106" i="2" a="1"/>
  <c r="P2106" i="2" s="1"/>
  <c r="K2106" i="4" s="1"/>
  <c r="P2107" i="2" a="1"/>
  <c r="P2107" i="2" s="1"/>
  <c r="K2107" i="4" s="1"/>
  <c r="P2108" i="2" a="1"/>
  <c r="P2108" i="2" s="1"/>
  <c r="K2108" i="4" s="1"/>
  <c r="P2109" i="2" a="1"/>
  <c r="P2109" i="2" s="1"/>
  <c r="K2109" i="4" s="1"/>
  <c r="P2110" i="2" a="1"/>
  <c r="P2110" i="2" s="1"/>
  <c r="K2110" i="4" s="1"/>
  <c r="P2111" i="2" a="1"/>
  <c r="P2111" i="2" s="1"/>
  <c r="K2111" i="4" s="1"/>
  <c r="P2112" i="2" a="1"/>
  <c r="P2112" i="2" s="1"/>
  <c r="K2112" i="4" s="1"/>
  <c r="P2113" i="2" a="1"/>
  <c r="P2113" i="2" s="1"/>
  <c r="K2113" i="4" s="1"/>
  <c r="P2114" i="2" a="1"/>
  <c r="P2114" i="2" s="1"/>
  <c r="K2114" i="4" s="1"/>
  <c r="P2115" i="2" a="1"/>
  <c r="P2115" i="2" s="1"/>
  <c r="K2115" i="4" s="1"/>
  <c r="P2116" i="2" a="1"/>
  <c r="P2116" i="2" s="1"/>
  <c r="K2116" i="4" s="1"/>
  <c r="P2117" i="2" a="1"/>
  <c r="P2117" i="2" s="1"/>
  <c r="K2117" i="4" s="1"/>
  <c r="P2118" i="2" a="1"/>
  <c r="P2118" i="2" s="1"/>
  <c r="K2118" i="4" s="1"/>
  <c r="P2119" i="2" a="1"/>
  <c r="P2119" i="2" s="1"/>
  <c r="K2119" i="4" s="1"/>
  <c r="P2120" i="2" a="1"/>
  <c r="P2120" i="2" s="1"/>
  <c r="K2120" i="4" s="1"/>
  <c r="P2121" i="2" a="1"/>
  <c r="P2121" i="2" s="1"/>
  <c r="K2121" i="4" s="1"/>
  <c r="P2122" i="2" a="1"/>
  <c r="P2122" i="2" s="1"/>
  <c r="K2122" i="4" s="1"/>
  <c r="P2123" i="2" a="1"/>
  <c r="P2123" i="2" s="1"/>
  <c r="K2123" i="4" s="1"/>
  <c r="P2124" i="2" a="1"/>
  <c r="P2124" i="2" s="1"/>
  <c r="K2124" i="4" s="1"/>
  <c r="P2125" i="2" a="1"/>
  <c r="P2125" i="2" s="1"/>
  <c r="K2125" i="4" s="1"/>
  <c r="P2126" i="2" a="1"/>
  <c r="P2126" i="2" s="1"/>
  <c r="K2126" i="4" s="1"/>
  <c r="P2127" i="2" a="1"/>
  <c r="P2127" i="2" s="1"/>
  <c r="K2127" i="4" s="1"/>
  <c r="P2128" i="2" a="1"/>
  <c r="P2128" i="2" s="1"/>
  <c r="K2128" i="4" s="1"/>
  <c r="P2129" i="2" a="1"/>
  <c r="P2129" i="2" s="1"/>
  <c r="K2129" i="4" s="1"/>
  <c r="P2130" i="2" a="1"/>
  <c r="P2130" i="2" s="1"/>
  <c r="K2130" i="4" s="1"/>
  <c r="P2131" i="2" a="1"/>
  <c r="P2131" i="2" s="1"/>
  <c r="K2131" i="4" s="1"/>
  <c r="P2132" i="2" a="1"/>
  <c r="P2132" i="2" s="1"/>
  <c r="K2132" i="4" s="1"/>
  <c r="P2133" i="2" a="1"/>
  <c r="P2133" i="2" s="1"/>
  <c r="K2133" i="4" s="1"/>
  <c r="P2134" i="2" a="1"/>
  <c r="P2134" i="2" s="1"/>
  <c r="K2134" i="4" s="1"/>
  <c r="P2135" i="2" a="1"/>
  <c r="P2135" i="2" s="1"/>
  <c r="K2135" i="4" s="1"/>
  <c r="P2136" i="2" a="1"/>
  <c r="P2136" i="2" s="1"/>
  <c r="K2136" i="4" s="1"/>
  <c r="P2137" i="2" a="1"/>
  <c r="P2137" i="2" s="1"/>
  <c r="K2137" i="4" s="1"/>
  <c r="P2138" i="2" a="1"/>
  <c r="P2138" i="2" s="1"/>
  <c r="K2138" i="4" s="1"/>
  <c r="P2139" i="2" a="1"/>
  <c r="P2139" i="2" s="1"/>
  <c r="K2139" i="4" s="1"/>
  <c r="P2140" i="2" a="1"/>
  <c r="P2140" i="2" s="1"/>
  <c r="K2140" i="4" s="1"/>
  <c r="P2141" i="2" a="1"/>
  <c r="P2141" i="2" s="1"/>
  <c r="K2141" i="4" s="1"/>
  <c r="P2142" i="2" a="1"/>
  <c r="P2142" i="2" s="1"/>
  <c r="K2142" i="4" s="1"/>
  <c r="P2143" i="2" a="1"/>
  <c r="P2143" i="2" s="1"/>
  <c r="K2143" i="4" s="1"/>
  <c r="P2144" i="2" a="1"/>
  <c r="P2144" i="2" s="1"/>
  <c r="K2144" i="4" s="1"/>
  <c r="P2145" i="2" a="1"/>
  <c r="P2145" i="2" s="1"/>
  <c r="K2145" i="4" s="1"/>
  <c r="P2146" i="2" a="1"/>
  <c r="P2146" i="2" s="1"/>
  <c r="K2146" i="4" s="1"/>
  <c r="P2147" i="2" a="1"/>
  <c r="P2147" i="2" s="1"/>
  <c r="K2147" i="4" s="1"/>
  <c r="P2148" i="2" a="1"/>
  <c r="P2148" i="2" s="1"/>
  <c r="K2148" i="4" s="1"/>
  <c r="P2149" i="2" a="1"/>
  <c r="P2149" i="2" s="1"/>
  <c r="K2149" i="4" s="1"/>
  <c r="P2150" i="2" a="1"/>
  <c r="P2150" i="2" s="1"/>
  <c r="K2150" i="4" s="1"/>
  <c r="P2151" i="2" a="1"/>
  <c r="P2151" i="2" s="1"/>
  <c r="K2151" i="4" s="1"/>
  <c r="P2152" i="2" a="1"/>
  <c r="P2152" i="2" s="1"/>
  <c r="K2152" i="4" s="1"/>
  <c r="P2153" i="2" a="1"/>
  <c r="P2153" i="2" s="1"/>
  <c r="K2153" i="4" s="1"/>
  <c r="P2154" i="2" a="1"/>
  <c r="P2154" i="2" s="1"/>
  <c r="K2154" i="4" s="1"/>
  <c r="P2155" i="2" a="1"/>
  <c r="P2155" i="2" s="1"/>
  <c r="K2155" i="4" s="1"/>
  <c r="P2156" i="2" a="1"/>
  <c r="P2156" i="2" s="1"/>
  <c r="K2156" i="4" s="1"/>
  <c r="P2157" i="2" a="1"/>
  <c r="P2157" i="2" s="1"/>
  <c r="K2157" i="4" s="1"/>
  <c r="P2158" i="2" a="1"/>
  <c r="P2158" i="2" s="1"/>
  <c r="K2158" i="4" s="1"/>
  <c r="P2159" i="2" a="1"/>
  <c r="P2159" i="2" s="1"/>
  <c r="K2159" i="4" s="1"/>
  <c r="P2160" i="2" a="1"/>
  <c r="P2160" i="2" s="1"/>
  <c r="K2160" i="4" s="1"/>
  <c r="P2161" i="2" a="1"/>
  <c r="P2161" i="2" s="1"/>
  <c r="K2161" i="4" s="1"/>
  <c r="P2162" i="2" a="1"/>
  <c r="P2162" i="2" s="1"/>
  <c r="K2162" i="4" s="1"/>
  <c r="P2163" i="2" a="1"/>
  <c r="P2163" i="2" s="1"/>
  <c r="K2163" i="4" s="1"/>
  <c r="P2164" i="2" a="1"/>
  <c r="P2164" i="2" s="1"/>
  <c r="K2164" i="4" s="1"/>
  <c r="P2165" i="2" a="1"/>
  <c r="P2165" i="2" s="1"/>
  <c r="K2165" i="4" s="1"/>
  <c r="P2166" i="2" a="1"/>
  <c r="P2166" i="2" s="1"/>
  <c r="K2166" i="4" s="1"/>
  <c r="P2167" i="2" a="1"/>
  <c r="P2167" i="2" s="1"/>
  <c r="K2167" i="4" s="1"/>
  <c r="P2168" i="2" a="1"/>
  <c r="P2168" i="2" s="1"/>
  <c r="K2168" i="4" s="1"/>
  <c r="P2169" i="2" a="1"/>
  <c r="P2169" i="2" s="1"/>
  <c r="K2169" i="4" s="1"/>
  <c r="P2170" i="2" a="1"/>
  <c r="P2170" i="2" s="1"/>
  <c r="K2170" i="4" s="1"/>
  <c r="P2171" i="2" a="1"/>
  <c r="P2171" i="2" s="1"/>
  <c r="K2171" i="4" s="1"/>
  <c r="P2172" i="2" a="1"/>
  <c r="P2172" i="2" s="1"/>
  <c r="K2172" i="4" s="1"/>
  <c r="P2173" i="2" a="1"/>
  <c r="P2173" i="2" s="1"/>
  <c r="K2173" i="4" s="1"/>
  <c r="P2174" i="2" a="1"/>
  <c r="P2174" i="2" s="1"/>
  <c r="K2174" i="4" s="1"/>
  <c r="P2175" i="2" a="1"/>
  <c r="P2175" i="2" s="1"/>
  <c r="K2175" i="4" s="1"/>
  <c r="P2176" i="2" a="1"/>
  <c r="P2176" i="2" s="1"/>
  <c r="K2176" i="4" s="1"/>
  <c r="P2177" i="2" a="1"/>
  <c r="P2177" i="2" s="1"/>
  <c r="K2177" i="4" s="1"/>
  <c r="P2178" i="2" a="1"/>
  <c r="P2178" i="2" s="1"/>
  <c r="K2178" i="4" s="1"/>
  <c r="P2179" i="2" a="1"/>
  <c r="P2179" i="2" s="1"/>
  <c r="K2179" i="4" s="1"/>
  <c r="P2180" i="2" a="1"/>
  <c r="P2180" i="2" s="1"/>
  <c r="K2180" i="4" s="1"/>
  <c r="P2181" i="2" a="1"/>
  <c r="P2181" i="2" s="1"/>
  <c r="K2181" i="4" s="1"/>
  <c r="P2182" i="2" a="1"/>
  <c r="P2182" i="2" s="1"/>
  <c r="K2182" i="4" s="1"/>
  <c r="P2183" i="2" a="1"/>
  <c r="P2183" i="2" s="1"/>
  <c r="K2183" i="4" s="1"/>
  <c r="P2184" i="2" a="1"/>
  <c r="P2184" i="2" s="1"/>
  <c r="K2184" i="4" s="1"/>
  <c r="P2185" i="2" a="1"/>
  <c r="P2185" i="2" s="1"/>
  <c r="K2185" i="4" s="1"/>
  <c r="P2186" i="2" a="1"/>
  <c r="P2186" i="2" s="1"/>
  <c r="K2186" i="4" s="1"/>
  <c r="P2187" i="2" a="1"/>
  <c r="P2187" i="2" s="1"/>
  <c r="K2187" i="4" s="1"/>
  <c r="P2188" i="2" a="1"/>
  <c r="P2188" i="2" s="1"/>
  <c r="K2188" i="4" s="1"/>
  <c r="P2189" i="2" a="1"/>
  <c r="P2189" i="2" s="1"/>
  <c r="K2189" i="4" s="1"/>
  <c r="P2190" i="2" a="1"/>
  <c r="P2190" i="2" s="1"/>
  <c r="K2190" i="4" s="1"/>
  <c r="P2191" i="2" a="1"/>
  <c r="P2191" i="2" s="1"/>
  <c r="K2191" i="4" s="1"/>
  <c r="P2192" i="2" a="1"/>
  <c r="P2192" i="2" s="1"/>
  <c r="K2192" i="4" s="1"/>
  <c r="P2193" i="2" a="1"/>
  <c r="P2193" i="2" s="1"/>
  <c r="K2193" i="4" s="1"/>
  <c r="P2194" i="2" a="1"/>
  <c r="P2194" i="2" s="1"/>
  <c r="K2194" i="4" s="1"/>
  <c r="P2195" i="2" a="1"/>
  <c r="P2195" i="2" s="1"/>
  <c r="K2195" i="4" s="1"/>
  <c r="P2196" i="2" a="1"/>
  <c r="P2196" i="2" s="1"/>
  <c r="K2196" i="4" s="1"/>
  <c r="P2197" i="2" a="1"/>
  <c r="P2197" i="2" s="1"/>
  <c r="K2197" i="4" s="1"/>
  <c r="P2198" i="2" a="1"/>
  <c r="P2198" i="2" s="1"/>
  <c r="K2198" i="4" s="1"/>
  <c r="P2199" i="2" a="1"/>
  <c r="P2199" i="2" s="1"/>
  <c r="K2199" i="4" s="1"/>
  <c r="P2200" i="2" a="1"/>
  <c r="P2200" i="2" s="1"/>
  <c r="K2200" i="4" s="1"/>
  <c r="P2201" i="2" a="1"/>
  <c r="P2201" i="2" s="1"/>
  <c r="K2201" i="4" s="1"/>
  <c r="P2202" i="2" a="1"/>
  <c r="P2202" i="2" s="1"/>
  <c r="K2202" i="4" s="1"/>
  <c r="P2203" i="2" a="1"/>
  <c r="P2203" i="2" s="1"/>
  <c r="K2203" i="4" s="1"/>
  <c r="P2204" i="2" a="1"/>
  <c r="P2204" i="2" s="1"/>
  <c r="K2204" i="4" s="1"/>
  <c r="P2205" i="2" a="1"/>
  <c r="P2205" i="2" s="1"/>
  <c r="K2205" i="4" s="1"/>
  <c r="P2206" i="2" a="1"/>
  <c r="P2206" i="2" s="1"/>
  <c r="K2206" i="4" s="1"/>
  <c r="P2207" i="2" a="1"/>
  <c r="P2207" i="2" s="1"/>
  <c r="K2207" i="4" s="1"/>
  <c r="P2208" i="2" a="1"/>
  <c r="P2208" i="2" s="1"/>
  <c r="K2208" i="4" s="1"/>
  <c r="P2209" i="2" a="1"/>
  <c r="P2209" i="2" s="1"/>
  <c r="K2209" i="4" s="1"/>
  <c r="P2210" i="2" a="1"/>
  <c r="P2210" i="2" s="1"/>
  <c r="K2210" i="4" s="1"/>
  <c r="P2211" i="2" a="1"/>
  <c r="P2211" i="2" s="1"/>
  <c r="K2211" i="4" s="1"/>
  <c r="P2212" i="2" a="1"/>
  <c r="P2212" i="2" s="1"/>
  <c r="K2212" i="4" s="1"/>
  <c r="P2213" i="2" a="1"/>
  <c r="P2213" i="2" s="1"/>
  <c r="K2213" i="4" s="1"/>
  <c r="P2214" i="2" a="1"/>
  <c r="P2214" i="2" s="1"/>
  <c r="K2214" i="4" s="1"/>
  <c r="P2215" i="2" a="1"/>
  <c r="P2215" i="2" s="1"/>
  <c r="K2215" i="4" s="1"/>
  <c r="P2216" i="2" a="1"/>
  <c r="P2216" i="2" s="1"/>
  <c r="K2216" i="4" s="1"/>
  <c r="P2217" i="2" a="1"/>
  <c r="P2217" i="2" s="1"/>
  <c r="K2217" i="4" s="1"/>
  <c r="P2218" i="2" a="1"/>
  <c r="P2218" i="2" s="1"/>
  <c r="K2218" i="4" s="1"/>
  <c r="P2219" i="2" a="1"/>
  <c r="P2219" i="2" s="1"/>
  <c r="K2219" i="4" s="1"/>
  <c r="P2220" i="2" a="1"/>
  <c r="P2220" i="2" s="1"/>
  <c r="K2220" i="4" s="1"/>
  <c r="P2221" i="2" a="1"/>
  <c r="P2221" i="2" s="1"/>
  <c r="K2221" i="4" s="1"/>
  <c r="P2222" i="2" a="1"/>
  <c r="P2222" i="2" s="1"/>
  <c r="K2222" i="4" s="1"/>
  <c r="P2223" i="2" a="1"/>
  <c r="P2223" i="2" s="1"/>
  <c r="K2223" i="4" s="1"/>
  <c r="P2224" i="2" a="1"/>
  <c r="P2224" i="2" s="1"/>
  <c r="K2224" i="4" s="1"/>
  <c r="P2225" i="2" a="1"/>
  <c r="P2225" i="2" s="1"/>
  <c r="K2225" i="4" s="1"/>
  <c r="P2226" i="2" a="1"/>
  <c r="P2226" i="2" s="1"/>
  <c r="K2226" i="4" s="1"/>
  <c r="P2227" i="2" a="1"/>
  <c r="P2227" i="2" s="1"/>
  <c r="K2227" i="4" s="1"/>
  <c r="P2228" i="2" a="1"/>
  <c r="P2228" i="2" s="1"/>
  <c r="K2228" i="4" s="1"/>
  <c r="P2229" i="2" a="1"/>
  <c r="P2229" i="2" s="1"/>
  <c r="K2229" i="4" s="1"/>
  <c r="P2230" i="2" a="1"/>
  <c r="P2230" i="2" s="1"/>
  <c r="K2230" i="4" s="1"/>
  <c r="P2231" i="2" a="1"/>
  <c r="P2231" i="2" s="1"/>
  <c r="K2231" i="4" s="1"/>
  <c r="P2232" i="2" a="1"/>
  <c r="P2232" i="2" s="1"/>
  <c r="K2232" i="4" s="1"/>
  <c r="P2233" i="2" a="1"/>
  <c r="P2233" i="2" s="1"/>
  <c r="K2233" i="4" s="1"/>
  <c r="P2234" i="2" a="1"/>
  <c r="P2234" i="2" s="1"/>
  <c r="K2234" i="4" s="1"/>
  <c r="P2235" i="2" a="1"/>
  <c r="P2235" i="2" s="1"/>
  <c r="K2235" i="4" s="1"/>
  <c r="P2236" i="2" a="1"/>
  <c r="P2236" i="2" s="1"/>
  <c r="K2236" i="4" s="1"/>
  <c r="P2237" i="2" a="1"/>
  <c r="P2237" i="2" s="1"/>
  <c r="K2237" i="4" s="1"/>
  <c r="P2238" i="2" a="1"/>
  <c r="P2238" i="2" s="1"/>
  <c r="K2238" i="4" s="1"/>
  <c r="P2239" i="2" a="1"/>
  <c r="P2239" i="2" s="1"/>
  <c r="K2239" i="4" s="1"/>
  <c r="P2240" i="2" a="1"/>
  <c r="P2240" i="2" s="1"/>
  <c r="K2240" i="4" s="1"/>
  <c r="P2241" i="2" a="1"/>
  <c r="P2241" i="2" s="1"/>
  <c r="K2241" i="4" s="1"/>
  <c r="P2242" i="2" a="1"/>
  <c r="P2242" i="2" s="1"/>
  <c r="K2242" i="4" s="1"/>
  <c r="P2243" i="2" a="1"/>
  <c r="P2243" i="2" s="1"/>
  <c r="K2243" i="4" s="1"/>
  <c r="P2244" i="2" a="1"/>
  <c r="P2244" i="2" s="1"/>
  <c r="K2244" i="4" s="1"/>
  <c r="P2245" i="2" a="1"/>
  <c r="P2245" i="2" s="1"/>
  <c r="K2245" i="4" s="1"/>
  <c r="P2246" i="2" a="1"/>
  <c r="P2246" i="2" s="1"/>
  <c r="K2246" i="4" s="1"/>
  <c r="P2247" i="2" a="1"/>
  <c r="P2247" i="2" s="1"/>
  <c r="K2247" i="4" s="1"/>
  <c r="P2248" i="2" a="1"/>
  <c r="P2248" i="2" s="1"/>
  <c r="K2248" i="4" s="1"/>
  <c r="P2249" i="2" a="1"/>
  <c r="P2249" i="2" s="1"/>
  <c r="K2249" i="4" s="1"/>
  <c r="P2250" i="2" a="1"/>
  <c r="P2250" i="2" s="1"/>
  <c r="K2250" i="4" s="1"/>
  <c r="P2251" i="2" a="1"/>
  <c r="P2251" i="2" s="1"/>
  <c r="K2251" i="4" s="1"/>
  <c r="P2252" i="2" a="1"/>
  <c r="P2252" i="2" s="1"/>
  <c r="K2252" i="4" s="1"/>
  <c r="P2253" i="2" a="1"/>
  <c r="P2253" i="2" s="1"/>
  <c r="K2253" i="4" s="1"/>
  <c r="P2254" i="2" a="1"/>
  <c r="P2254" i="2" s="1"/>
  <c r="K2254" i="4" s="1"/>
  <c r="P2255" i="2" a="1"/>
  <c r="P2255" i="2" s="1"/>
  <c r="K2255" i="4" s="1"/>
  <c r="P2256" i="2" a="1"/>
  <c r="P2256" i="2" s="1"/>
  <c r="K2256" i="4" s="1"/>
  <c r="P2257" i="2" a="1"/>
  <c r="P2257" i="2" s="1"/>
  <c r="K2257" i="4" s="1"/>
  <c r="P2258" i="2" a="1"/>
  <c r="P2258" i="2" s="1"/>
  <c r="K2258" i="4" s="1"/>
  <c r="P2259" i="2" a="1"/>
  <c r="P2259" i="2" s="1"/>
  <c r="K2259" i="4" s="1"/>
  <c r="P2260" i="2" a="1"/>
  <c r="P2260" i="2" s="1"/>
  <c r="K2260" i="4" s="1"/>
  <c r="P2261" i="2" a="1"/>
  <c r="P2261" i="2" s="1"/>
  <c r="K2261" i="4" s="1"/>
  <c r="P2262" i="2" a="1"/>
  <c r="P2262" i="2" s="1"/>
  <c r="K2262" i="4" s="1"/>
  <c r="P2263" i="2" a="1"/>
  <c r="P2263" i="2" s="1"/>
  <c r="K2263" i="4" s="1"/>
  <c r="P2264" i="2" a="1"/>
  <c r="P2264" i="2" s="1"/>
  <c r="K2264" i="4" s="1"/>
  <c r="P2265" i="2" a="1"/>
  <c r="P2265" i="2" s="1"/>
  <c r="K2265" i="4" s="1"/>
  <c r="P2266" i="2" a="1"/>
  <c r="P2266" i="2" s="1"/>
  <c r="K2266" i="4" s="1"/>
  <c r="P2267" i="2" a="1"/>
  <c r="P2267" i="2" s="1"/>
  <c r="K2267" i="4" s="1"/>
  <c r="P2268" i="2" a="1"/>
  <c r="P2268" i="2" s="1"/>
  <c r="K2268" i="4" s="1"/>
  <c r="P2269" i="2" a="1"/>
  <c r="P2269" i="2" s="1"/>
  <c r="K2269" i="4" s="1"/>
  <c r="P2270" i="2" a="1"/>
  <c r="P2270" i="2" s="1"/>
  <c r="K2270" i="4" s="1"/>
  <c r="P2271" i="2" a="1"/>
  <c r="P2271" i="2" s="1"/>
  <c r="K2271" i="4" s="1"/>
  <c r="P2272" i="2" a="1"/>
  <c r="P2272" i="2" s="1"/>
  <c r="K2272" i="4" s="1"/>
  <c r="P2273" i="2" a="1"/>
  <c r="P2273" i="2" s="1"/>
  <c r="K2273" i="4" s="1"/>
  <c r="P2274" i="2" a="1"/>
  <c r="P2274" i="2" s="1"/>
  <c r="K2274" i="4" s="1"/>
  <c r="P2275" i="2" a="1"/>
  <c r="P2275" i="2" s="1"/>
  <c r="K2275" i="4" s="1"/>
  <c r="P2276" i="2" a="1"/>
  <c r="P2276" i="2" s="1"/>
  <c r="K2276" i="4" s="1"/>
  <c r="P2277" i="2" a="1"/>
  <c r="P2277" i="2" s="1"/>
  <c r="K2277" i="4" s="1"/>
  <c r="P2278" i="2" a="1"/>
  <c r="P2278" i="2" s="1"/>
  <c r="K2278" i="4" s="1"/>
  <c r="P2279" i="2" a="1"/>
  <c r="P2279" i="2" s="1"/>
  <c r="K2279" i="4" s="1"/>
  <c r="P2280" i="2" a="1"/>
  <c r="P2280" i="2" s="1"/>
  <c r="K2280" i="4" s="1"/>
  <c r="P2281" i="2" a="1"/>
  <c r="P2281" i="2" s="1"/>
  <c r="K2281" i="4" s="1"/>
  <c r="P2282" i="2" a="1"/>
  <c r="P2282" i="2" s="1"/>
  <c r="K2282" i="4" s="1"/>
  <c r="P2283" i="2" a="1"/>
  <c r="P2283" i="2" s="1"/>
  <c r="K2283" i="4" s="1"/>
  <c r="P2284" i="2" a="1"/>
  <c r="P2284" i="2" s="1"/>
  <c r="K2284" i="4" s="1"/>
  <c r="P2285" i="2" a="1"/>
  <c r="P2285" i="2" s="1"/>
  <c r="K2285" i="4" s="1"/>
  <c r="P2286" i="2" a="1"/>
  <c r="P2286" i="2" s="1"/>
  <c r="K2286" i="4" s="1"/>
  <c r="P2287" i="2" a="1"/>
  <c r="P2287" i="2" s="1"/>
  <c r="K2287" i="4" s="1"/>
  <c r="P2288" i="2" a="1"/>
  <c r="P2288" i="2" s="1"/>
  <c r="K2288" i="4" s="1"/>
  <c r="P2289" i="2" a="1"/>
  <c r="P2289" i="2" s="1"/>
  <c r="K2289" i="4" s="1"/>
  <c r="P2290" i="2" a="1"/>
  <c r="P2290" i="2" s="1"/>
  <c r="K2290" i="4" s="1"/>
  <c r="P2291" i="2" a="1"/>
  <c r="P2291" i="2" s="1"/>
  <c r="K2291" i="4" s="1"/>
  <c r="P2292" i="2" a="1"/>
  <c r="P2292" i="2" s="1"/>
  <c r="K2292" i="4" s="1"/>
  <c r="P2293" i="2" a="1"/>
  <c r="P2293" i="2" s="1"/>
  <c r="K2293" i="4" s="1"/>
  <c r="P2294" i="2" a="1"/>
  <c r="P2294" i="2" s="1"/>
  <c r="K2294" i="4" s="1"/>
  <c r="P2295" i="2" a="1"/>
  <c r="P2295" i="2" s="1"/>
  <c r="K2295" i="4" s="1"/>
  <c r="P2296" i="2" a="1"/>
  <c r="P2296" i="2" s="1"/>
  <c r="K2296" i="4" s="1"/>
  <c r="P2297" i="2" a="1"/>
  <c r="P2297" i="2" s="1"/>
  <c r="K2297" i="4" s="1"/>
  <c r="P2298" i="2" a="1"/>
  <c r="P2298" i="2" s="1"/>
  <c r="K2298" i="4" s="1"/>
  <c r="P2299" i="2" a="1"/>
  <c r="P2299" i="2" s="1"/>
  <c r="K2299" i="4" s="1"/>
  <c r="P2300" i="2" a="1"/>
  <c r="P2300" i="2" s="1"/>
  <c r="K2300" i="4" s="1"/>
  <c r="P2301" i="2" a="1"/>
  <c r="P2301" i="2" s="1"/>
  <c r="K2301" i="4" s="1"/>
  <c r="P2302" i="2" a="1"/>
  <c r="P2302" i="2" s="1"/>
  <c r="K2302" i="4" s="1"/>
  <c r="P2303" i="2" a="1"/>
  <c r="P2303" i="2" s="1"/>
  <c r="K2303" i="4" s="1"/>
  <c r="P2304" i="2" a="1"/>
  <c r="P2304" i="2" s="1"/>
  <c r="K2304" i="4" s="1"/>
  <c r="P2305" i="2" a="1"/>
  <c r="P2305" i="2" s="1"/>
  <c r="K2305" i="4" s="1"/>
  <c r="P2306" i="2" a="1"/>
  <c r="P2306" i="2" s="1"/>
  <c r="K2306" i="4" s="1"/>
  <c r="P2307" i="2" a="1"/>
  <c r="P2307" i="2" s="1"/>
  <c r="K2307" i="4" s="1"/>
  <c r="P2308" i="2" a="1"/>
  <c r="P2308" i="2" s="1"/>
  <c r="K2308" i="4" s="1"/>
  <c r="P2309" i="2" a="1"/>
  <c r="P2309" i="2" s="1"/>
  <c r="K2309" i="4" s="1"/>
  <c r="P2310" i="2" a="1"/>
  <c r="P2310" i="2" s="1"/>
  <c r="K2310" i="4" s="1"/>
  <c r="P2311" i="2" a="1"/>
  <c r="P2311" i="2" s="1"/>
  <c r="K2311" i="4" s="1"/>
  <c r="P2312" i="2" a="1"/>
  <c r="P2312" i="2" s="1"/>
  <c r="K2312" i="4" s="1"/>
  <c r="P2313" i="2" a="1"/>
  <c r="P2313" i="2" s="1"/>
  <c r="K2313" i="4" s="1"/>
  <c r="P2314" i="2" a="1"/>
  <c r="P2314" i="2" s="1"/>
  <c r="K2314" i="4" s="1"/>
  <c r="P2315" i="2" a="1"/>
  <c r="P2315" i="2" s="1"/>
  <c r="K2315" i="4" s="1"/>
  <c r="P2316" i="2" a="1"/>
  <c r="P2316" i="2" s="1"/>
  <c r="K2316" i="4" s="1"/>
  <c r="P2317" i="2" a="1"/>
  <c r="P2317" i="2" s="1"/>
  <c r="K2317" i="4" s="1"/>
  <c r="P2318" i="2" a="1"/>
  <c r="P2318" i="2" s="1"/>
  <c r="K2318" i="4" s="1"/>
  <c r="P2319" i="2" a="1"/>
  <c r="P2319" i="2" s="1"/>
  <c r="K2319" i="4" s="1"/>
  <c r="P2320" i="2" a="1"/>
  <c r="P2320" i="2" s="1"/>
  <c r="K2320" i="4" s="1"/>
  <c r="P2321" i="2" a="1"/>
  <c r="P2321" i="2" s="1"/>
  <c r="K2321" i="4" s="1"/>
  <c r="P2322" i="2" a="1"/>
  <c r="P2322" i="2" s="1"/>
  <c r="K2322" i="4" s="1"/>
  <c r="P2323" i="2" a="1"/>
  <c r="P2323" i="2" s="1"/>
  <c r="K2323" i="4" s="1"/>
  <c r="P2324" i="2" a="1"/>
  <c r="P2324" i="2" s="1"/>
  <c r="K2324" i="4" s="1"/>
  <c r="P2325" i="2" a="1"/>
  <c r="P2325" i="2" s="1"/>
  <c r="K2325" i="4" s="1"/>
  <c r="P2326" i="2" a="1"/>
  <c r="P2326" i="2" s="1"/>
  <c r="K2326" i="4" s="1"/>
  <c r="P2327" i="2" a="1"/>
  <c r="P2327" i="2" s="1"/>
  <c r="K2327" i="4" s="1"/>
  <c r="P2328" i="2" a="1"/>
  <c r="P2328" i="2" s="1"/>
  <c r="K2328" i="4" s="1"/>
  <c r="P2329" i="2" a="1"/>
  <c r="P2329" i="2" s="1"/>
  <c r="K2329" i="4" s="1"/>
  <c r="P2330" i="2" a="1"/>
  <c r="P2330" i="2" s="1"/>
  <c r="K2330" i="4" s="1"/>
  <c r="P2331" i="2" a="1"/>
  <c r="P2331" i="2" s="1"/>
  <c r="K2331" i="4" s="1"/>
  <c r="P2332" i="2" a="1"/>
  <c r="P2332" i="2" s="1"/>
  <c r="K2332" i="4" s="1"/>
  <c r="P2333" i="2" a="1"/>
  <c r="P2333" i="2" s="1"/>
  <c r="K2333" i="4" s="1"/>
  <c r="P2334" i="2" a="1"/>
  <c r="P2334" i="2" s="1"/>
  <c r="K2334" i="4" s="1"/>
  <c r="P2335" i="2" a="1"/>
  <c r="P2335" i="2" s="1"/>
  <c r="K2335" i="4" s="1"/>
  <c r="P2336" i="2" a="1"/>
  <c r="P2336" i="2" s="1"/>
  <c r="K2336" i="4" s="1"/>
  <c r="P2" i="2" a="1"/>
  <c r="P2" i="2" s="1"/>
  <c r="K2" i="4" s="1"/>
  <c r="O3" i="2" a="1"/>
  <c r="O3" i="2" s="1"/>
  <c r="J3" i="4" s="1"/>
  <c r="O4" i="2" a="1"/>
  <c r="O4" i="2" s="1"/>
  <c r="J4" i="4" s="1"/>
  <c r="O5" i="2" a="1"/>
  <c r="O5" i="2" s="1"/>
  <c r="J5" i="4" s="1"/>
  <c r="O6" i="2" a="1"/>
  <c r="O6" i="2" s="1"/>
  <c r="J6" i="4" s="1"/>
  <c r="O7" i="2" a="1"/>
  <c r="O7" i="2" s="1"/>
  <c r="J7" i="4" s="1"/>
  <c r="O8" i="2" a="1"/>
  <c r="O8" i="2" s="1"/>
  <c r="J8" i="4" s="1"/>
  <c r="O9" i="2" a="1"/>
  <c r="O9" i="2" s="1"/>
  <c r="J9" i="4" s="1"/>
  <c r="O10" i="2" a="1"/>
  <c r="O10" i="2" s="1"/>
  <c r="J10" i="4" s="1"/>
  <c r="O11" i="2" a="1"/>
  <c r="O11" i="2" s="1"/>
  <c r="J11" i="4" s="1"/>
  <c r="O12" i="2" a="1"/>
  <c r="O12" i="2" s="1"/>
  <c r="J12" i="4" s="1"/>
  <c r="O13" i="2" a="1"/>
  <c r="O13" i="2" s="1"/>
  <c r="J13" i="4" s="1"/>
  <c r="O14" i="2" a="1"/>
  <c r="O14" i="2" s="1"/>
  <c r="J14" i="4" s="1"/>
  <c r="O16" i="2" a="1"/>
  <c r="O16" i="2" s="1"/>
  <c r="J16" i="4" s="1"/>
  <c r="O17" i="2" a="1"/>
  <c r="O17" i="2" s="1"/>
  <c r="J17" i="4" s="1"/>
  <c r="O18" i="2" a="1"/>
  <c r="O18" i="2" s="1"/>
  <c r="J18" i="4" s="1"/>
  <c r="O19" i="2" a="1"/>
  <c r="O19" i="2" s="1"/>
  <c r="J19" i="4" s="1"/>
  <c r="O20" i="2" a="1"/>
  <c r="O20" i="2" s="1"/>
  <c r="J20" i="4" s="1"/>
  <c r="O21" i="2" a="1"/>
  <c r="O21" i="2" s="1"/>
  <c r="J21" i="4" s="1"/>
  <c r="O22" i="2" a="1"/>
  <c r="O22" i="2" s="1"/>
  <c r="J22" i="4" s="1"/>
  <c r="O23" i="2" a="1"/>
  <c r="O23" i="2" s="1"/>
  <c r="J23" i="4" s="1"/>
  <c r="O24" i="2" a="1"/>
  <c r="O24" i="2" s="1"/>
  <c r="J24" i="4" s="1"/>
  <c r="O25" i="2" a="1"/>
  <c r="O25" i="2" s="1"/>
  <c r="J25" i="4" s="1"/>
  <c r="O26" i="2" a="1"/>
  <c r="O26" i="2" s="1"/>
  <c r="J26" i="4" s="1"/>
  <c r="O27" i="2" a="1"/>
  <c r="O27" i="2" s="1"/>
  <c r="J27" i="4" s="1"/>
  <c r="O28" i="2" a="1"/>
  <c r="O28" i="2" s="1"/>
  <c r="J28" i="4" s="1"/>
  <c r="O29" i="2" a="1"/>
  <c r="O29" i="2" s="1"/>
  <c r="J29" i="4" s="1"/>
  <c r="O30" i="2" a="1"/>
  <c r="O30" i="2" s="1"/>
  <c r="J30" i="4" s="1"/>
  <c r="O31" i="2" a="1"/>
  <c r="O31" i="2" s="1"/>
  <c r="J31" i="4" s="1"/>
  <c r="O32" i="2" a="1"/>
  <c r="O32" i="2" s="1"/>
  <c r="J32" i="4" s="1"/>
  <c r="O33" i="2" a="1"/>
  <c r="O33" i="2" s="1"/>
  <c r="J33" i="4" s="1"/>
  <c r="O34" i="2" a="1"/>
  <c r="O34" i="2" s="1"/>
  <c r="J34" i="4" s="1"/>
  <c r="O35" i="2" a="1"/>
  <c r="O35" i="2" s="1"/>
  <c r="J35" i="4" s="1"/>
  <c r="O36" i="2" a="1"/>
  <c r="O36" i="2" s="1"/>
  <c r="J36" i="4" s="1"/>
  <c r="O37" i="2" a="1"/>
  <c r="O37" i="2" s="1"/>
  <c r="J37" i="4" s="1"/>
  <c r="O38" i="2" a="1"/>
  <c r="O38" i="2" s="1"/>
  <c r="J38" i="4" s="1"/>
  <c r="O39" i="2" a="1"/>
  <c r="O39" i="2" s="1"/>
  <c r="J39" i="4" s="1"/>
  <c r="O40" i="2" a="1"/>
  <c r="O40" i="2" s="1"/>
  <c r="J40" i="4" s="1"/>
  <c r="O41" i="2" a="1"/>
  <c r="O41" i="2" s="1"/>
  <c r="J41" i="4" s="1"/>
  <c r="O42" i="2" a="1"/>
  <c r="O42" i="2" s="1"/>
  <c r="J42" i="4" s="1"/>
  <c r="O43" i="2" a="1"/>
  <c r="O43" i="2" s="1"/>
  <c r="J43" i="4" s="1"/>
  <c r="O44" i="2" a="1"/>
  <c r="O44" i="2" s="1"/>
  <c r="J44" i="4" s="1"/>
  <c r="O45" i="2" a="1"/>
  <c r="O45" i="2" s="1"/>
  <c r="J45" i="4" s="1"/>
  <c r="O46" i="2" a="1"/>
  <c r="O46" i="2" s="1"/>
  <c r="J46" i="4" s="1"/>
  <c r="O47" i="2" a="1"/>
  <c r="O47" i="2" s="1"/>
  <c r="J47" i="4" s="1"/>
  <c r="O48" i="2" a="1"/>
  <c r="O48" i="2" s="1"/>
  <c r="J48" i="4" s="1"/>
  <c r="O49" i="2" a="1"/>
  <c r="O49" i="2" s="1"/>
  <c r="J49" i="4" s="1"/>
  <c r="O50" i="2" a="1"/>
  <c r="O50" i="2" s="1"/>
  <c r="J50" i="4" s="1"/>
  <c r="O51" i="2" a="1"/>
  <c r="O51" i="2" s="1"/>
  <c r="J51" i="4" s="1"/>
  <c r="O52" i="2" a="1"/>
  <c r="O52" i="2" s="1"/>
  <c r="J52" i="4" s="1"/>
  <c r="O53" i="2" a="1"/>
  <c r="O53" i="2" s="1"/>
  <c r="J53" i="4" s="1"/>
  <c r="O54" i="2" a="1"/>
  <c r="O54" i="2" s="1"/>
  <c r="J54" i="4" s="1"/>
  <c r="O55" i="2" a="1"/>
  <c r="O55" i="2" s="1"/>
  <c r="J55" i="4" s="1"/>
  <c r="O56" i="2" a="1"/>
  <c r="O56" i="2" s="1"/>
  <c r="J56" i="4" s="1"/>
  <c r="O57" i="2" a="1"/>
  <c r="O57" i="2" s="1"/>
  <c r="J57" i="4" s="1"/>
  <c r="O58" i="2" a="1"/>
  <c r="O58" i="2" s="1"/>
  <c r="J58" i="4" s="1"/>
  <c r="O59" i="2" a="1"/>
  <c r="O59" i="2" s="1"/>
  <c r="J59" i="4" s="1"/>
  <c r="O60" i="2" a="1"/>
  <c r="O60" i="2" s="1"/>
  <c r="J60" i="4" s="1"/>
  <c r="O61" i="2" a="1"/>
  <c r="O61" i="2" s="1"/>
  <c r="J61" i="4" s="1"/>
  <c r="O62" i="2" a="1"/>
  <c r="O62" i="2" s="1"/>
  <c r="J62" i="4" s="1"/>
  <c r="O63" i="2" a="1"/>
  <c r="O63" i="2" s="1"/>
  <c r="J63" i="4" s="1"/>
  <c r="O64" i="2" a="1"/>
  <c r="O64" i="2" s="1"/>
  <c r="J64" i="4" s="1"/>
  <c r="O65" i="2" a="1"/>
  <c r="O65" i="2" s="1"/>
  <c r="J65" i="4" s="1"/>
  <c r="O66" i="2" a="1"/>
  <c r="O66" i="2" s="1"/>
  <c r="J66" i="4" s="1"/>
  <c r="O67" i="2" a="1"/>
  <c r="O67" i="2" s="1"/>
  <c r="J67" i="4" s="1"/>
  <c r="O68" i="2" a="1"/>
  <c r="O68" i="2" s="1"/>
  <c r="J68" i="4" s="1"/>
  <c r="O69" i="2" a="1"/>
  <c r="O69" i="2" s="1"/>
  <c r="J69" i="4" s="1"/>
  <c r="O70" i="2" a="1"/>
  <c r="O70" i="2" s="1"/>
  <c r="J70" i="4" s="1"/>
  <c r="O71" i="2" a="1"/>
  <c r="O71" i="2" s="1"/>
  <c r="J71" i="4" s="1"/>
  <c r="O72" i="2" a="1"/>
  <c r="O72" i="2" s="1"/>
  <c r="J72" i="4" s="1"/>
  <c r="O73" i="2" a="1"/>
  <c r="O73" i="2" s="1"/>
  <c r="J73" i="4" s="1"/>
  <c r="O74" i="2" a="1"/>
  <c r="O74" i="2" s="1"/>
  <c r="J74" i="4" s="1"/>
  <c r="O75" i="2" a="1"/>
  <c r="O75" i="2" s="1"/>
  <c r="J75" i="4" s="1"/>
  <c r="O76" i="2" a="1"/>
  <c r="O76" i="2" s="1"/>
  <c r="J76" i="4" s="1"/>
  <c r="O77" i="2" a="1"/>
  <c r="O77" i="2" s="1"/>
  <c r="J77" i="4" s="1"/>
  <c r="O78" i="2" a="1"/>
  <c r="O78" i="2" s="1"/>
  <c r="J78" i="4" s="1"/>
  <c r="O79" i="2" a="1"/>
  <c r="O79" i="2" s="1"/>
  <c r="J79" i="4" s="1"/>
  <c r="O80" i="2" a="1"/>
  <c r="O80" i="2" s="1"/>
  <c r="J80" i="4" s="1"/>
  <c r="O81" i="2" a="1"/>
  <c r="O81" i="2" s="1"/>
  <c r="J81" i="4" s="1"/>
  <c r="O82" i="2" a="1"/>
  <c r="O82" i="2" s="1"/>
  <c r="J82" i="4" s="1"/>
  <c r="O83" i="2" a="1"/>
  <c r="O83" i="2" s="1"/>
  <c r="J83" i="4" s="1"/>
  <c r="O84" i="2" a="1"/>
  <c r="O84" i="2" s="1"/>
  <c r="J84" i="4" s="1"/>
  <c r="O85" i="2" a="1"/>
  <c r="O85" i="2" s="1"/>
  <c r="J85" i="4" s="1"/>
  <c r="O86" i="2" a="1"/>
  <c r="O86" i="2" s="1"/>
  <c r="J86" i="4" s="1"/>
  <c r="O87" i="2" a="1"/>
  <c r="O87" i="2" s="1"/>
  <c r="J87" i="4" s="1"/>
  <c r="O88" i="2" a="1"/>
  <c r="O88" i="2" s="1"/>
  <c r="J88" i="4" s="1"/>
  <c r="O89" i="2" a="1"/>
  <c r="O89" i="2" s="1"/>
  <c r="J89" i="4" s="1"/>
  <c r="O90" i="2" a="1"/>
  <c r="O90" i="2" s="1"/>
  <c r="J90" i="4" s="1"/>
  <c r="O91" i="2" a="1"/>
  <c r="O91" i="2" s="1"/>
  <c r="J91" i="4" s="1"/>
  <c r="O92" i="2" a="1"/>
  <c r="O92" i="2" s="1"/>
  <c r="J92" i="4" s="1"/>
  <c r="O93" i="2" a="1"/>
  <c r="O93" i="2" s="1"/>
  <c r="J93" i="4" s="1"/>
  <c r="O94" i="2" a="1"/>
  <c r="O94" i="2" s="1"/>
  <c r="J94" i="4" s="1"/>
  <c r="O95" i="2" a="1"/>
  <c r="O95" i="2" s="1"/>
  <c r="J95" i="4" s="1"/>
  <c r="O96" i="2" a="1"/>
  <c r="O96" i="2" s="1"/>
  <c r="J96" i="4" s="1"/>
  <c r="O97" i="2" a="1"/>
  <c r="O97" i="2" s="1"/>
  <c r="J97" i="4" s="1"/>
  <c r="O98" i="2" a="1"/>
  <c r="O98" i="2" s="1"/>
  <c r="J98" i="4" s="1"/>
  <c r="O99" i="2" a="1"/>
  <c r="O99" i="2" s="1"/>
  <c r="J99" i="4" s="1"/>
  <c r="O100" i="2" a="1"/>
  <c r="O100" i="2" s="1"/>
  <c r="J100" i="4" s="1"/>
  <c r="O101" i="2" a="1"/>
  <c r="O101" i="2" s="1"/>
  <c r="J101" i="4" s="1"/>
  <c r="O102" i="2" a="1"/>
  <c r="O102" i="2" s="1"/>
  <c r="J102" i="4" s="1"/>
  <c r="O103" i="2" a="1"/>
  <c r="O103" i="2" s="1"/>
  <c r="J103" i="4" s="1"/>
  <c r="O104" i="2" a="1"/>
  <c r="O104" i="2" s="1"/>
  <c r="J104" i="4" s="1"/>
  <c r="O105" i="2" a="1"/>
  <c r="O105" i="2" s="1"/>
  <c r="J105" i="4" s="1"/>
  <c r="O106" i="2" a="1"/>
  <c r="O106" i="2" s="1"/>
  <c r="J106" i="4" s="1"/>
  <c r="O107" i="2" a="1"/>
  <c r="O107" i="2" s="1"/>
  <c r="J107" i="4" s="1"/>
  <c r="O108" i="2" a="1"/>
  <c r="O108" i="2" s="1"/>
  <c r="J108" i="4" s="1"/>
  <c r="O109" i="2" a="1"/>
  <c r="O109" i="2" s="1"/>
  <c r="J109" i="4" s="1"/>
  <c r="O110" i="2" a="1"/>
  <c r="O110" i="2" s="1"/>
  <c r="J110" i="4" s="1"/>
  <c r="O111" i="2" a="1"/>
  <c r="O111" i="2" s="1"/>
  <c r="J111" i="4" s="1"/>
  <c r="O112" i="2" a="1"/>
  <c r="O112" i="2" s="1"/>
  <c r="J112" i="4" s="1"/>
  <c r="O113" i="2" a="1"/>
  <c r="O113" i="2" s="1"/>
  <c r="J113" i="4" s="1"/>
  <c r="O114" i="2" a="1"/>
  <c r="O114" i="2" s="1"/>
  <c r="J114" i="4" s="1"/>
  <c r="O115" i="2" a="1"/>
  <c r="O115" i="2" s="1"/>
  <c r="J115" i="4" s="1"/>
  <c r="O116" i="2" a="1"/>
  <c r="O116" i="2" s="1"/>
  <c r="J116" i="4" s="1"/>
  <c r="O117" i="2" a="1"/>
  <c r="O117" i="2" s="1"/>
  <c r="J117" i="4" s="1"/>
  <c r="O118" i="2" a="1"/>
  <c r="O118" i="2" s="1"/>
  <c r="J118" i="4" s="1"/>
  <c r="O119" i="2" a="1"/>
  <c r="O119" i="2" s="1"/>
  <c r="J119" i="4" s="1"/>
  <c r="O120" i="2" a="1"/>
  <c r="O120" i="2" s="1"/>
  <c r="J120" i="4" s="1"/>
  <c r="O121" i="2" a="1"/>
  <c r="O121" i="2" s="1"/>
  <c r="J121" i="4" s="1"/>
  <c r="O122" i="2" a="1"/>
  <c r="O122" i="2" s="1"/>
  <c r="J122" i="4" s="1"/>
  <c r="O123" i="2" a="1"/>
  <c r="O123" i="2" s="1"/>
  <c r="J123" i="4" s="1"/>
  <c r="O124" i="2" a="1"/>
  <c r="O124" i="2" s="1"/>
  <c r="J124" i="4" s="1"/>
  <c r="O125" i="2" a="1"/>
  <c r="O125" i="2" s="1"/>
  <c r="J125" i="4" s="1"/>
  <c r="O126" i="2" a="1"/>
  <c r="O126" i="2" s="1"/>
  <c r="J126" i="4" s="1"/>
  <c r="O127" i="2" a="1"/>
  <c r="O127" i="2" s="1"/>
  <c r="J127" i="4" s="1"/>
  <c r="O128" i="2" a="1"/>
  <c r="O128" i="2" s="1"/>
  <c r="J128" i="4" s="1"/>
  <c r="O129" i="2" a="1"/>
  <c r="O129" i="2" s="1"/>
  <c r="J129" i="4" s="1"/>
  <c r="O130" i="2" a="1"/>
  <c r="O130" i="2" s="1"/>
  <c r="J130" i="4" s="1"/>
  <c r="O131" i="2" a="1"/>
  <c r="O131" i="2" s="1"/>
  <c r="J131" i="4" s="1"/>
  <c r="O132" i="2" a="1"/>
  <c r="O132" i="2" s="1"/>
  <c r="J132" i="4" s="1"/>
  <c r="O133" i="2" a="1"/>
  <c r="O133" i="2" s="1"/>
  <c r="J133" i="4" s="1"/>
  <c r="O134" i="2" a="1"/>
  <c r="O134" i="2" s="1"/>
  <c r="J134" i="4" s="1"/>
  <c r="O135" i="2" a="1"/>
  <c r="O135" i="2" s="1"/>
  <c r="J135" i="4" s="1"/>
  <c r="O136" i="2" a="1"/>
  <c r="O136" i="2" s="1"/>
  <c r="J136" i="4" s="1"/>
  <c r="O137" i="2" a="1"/>
  <c r="O137" i="2" s="1"/>
  <c r="J137" i="4" s="1"/>
  <c r="O138" i="2" a="1"/>
  <c r="O138" i="2" s="1"/>
  <c r="J138" i="4" s="1"/>
  <c r="O139" i="2" a="1"/>
  <c r="O139" i="2" s="1"/>
  <c r="J139" i="4" s="1"/>
  <c r="O140" i="2" a="1"/>
  <c r="O140" i="2" s="1"/>
  <c r="J140" i="4" s="1"/>
  <c r="O141" i="2" a="1"/>
  <c r="O141" i="2" s="1"/>
  <c r="J141" i="4" s="1"/>
  <c r="O142" i="2" a="1"/>
  <c r="O142" i="2" s="1"/>
  <c r="J142" i="4" s="1"/>
  <c r="O143" i="2" a="1"/>
  <c r="O143" i="2" s="1"/>
  <c r="J143" i="4" s="1"/>
  <c r="O144" i="2" a="1"/>
  <c r="O144" i="2" s="1"/>
  <c r="J144" i="4" s="1"/>
  <c r="O145" i="2" a="1"/>
  <c r="O145" i="2" s="1"/>
  <c r="J145" i="4" s="1"/>
  <c r="O146" i="2" a="1"/>
  <c r="O146" i="2" s="1"/>
  <c r="J146" i="4" s="1"/>
  <c r="O147" i="2" a="1"/>
  <c r="O147" i="2" s="1"/>
  <c r="J147" i="4" s="1"/>
  <c r="O148" i="2" a="1"/>
  <c r="O148" i="2" s="1"/>
  <c r="J148" i="4" s="1"/>
  <c r="O149" i="2" a="1"/>
  <c r="O149" i="2" s="1"/>
  <c r="J149" i="4" s="1"/>
  <c r="O150" i="2" a="1"/>
  <c r="O150" i="2" s="1"/>
  <c r="J150" i="4" s="1"/>
  <c r="O151" i="2" a="1"/>
  <c r="O151" i="2" s="1"/>
  <c r="J151" i="4" s="1"/>
  <c r="O152" i="2" a="1"/>
  <c r="O152" i="2" s="1"/>
  <c r="J152" i="4" s="1"/>
  <c r="O153" i="2" a="1"/>
  <c r="O153" i="2" s="1"/>
  <c r="J153" i="4" s="1"/>
  <c r="O154" i="2" a="1"/>
  <c r="O154" i="2" s="1"/>
  <c r="J154" i="4" s="1"/>
  <c r="O155" i="2" a="1"/>
  <c r="O155" i="2" s="1"/>
  <c r="J155" i="4" s="1"/>
  <c r="O156" i="2" a="1"/>
  <c r="O156" i="2" s="1"/>
  <c r="J156" i="4" s="1"/>
  <c r="O157" i="2" a="1"/>
  <c r="O157" i="2" s="1"/>
  <c r="J157" i="4" s="1"/>
  <c r="O158" i="2" a="1"/>
  <c r="O158" i="2" s="1"/>
  <c r="J158" i="4" s="1"/>
  <c r="O159" i="2" a="1"/>
  <c r="O159" i="2" s="1"/>
  <c r="J159" i="4" s="1"/>
  <c r="O160" i="2" a="1"/>
  <c r="O160" i="2" s="1"/>
  <c r="J160" i="4" s="1"/>
  <c r="O161" i="2" a="1"/>
  <c r="O161" i="2" s="1"/>
  <c r="J161" i="4" s="1"/>
  <c r="O162" i="2" a="1"/>
  <c r="O162" i="2" s="1"/>
  <c r="J162" i="4" s="1"/>
  <c r="O163" i="2" a="1"/>
  <c r="O163" i="2" s="1"/>
  <c r="J163" i="4" s="1"/>
  <c r="O164" i="2" a="1"/>
  <c r="O164" i="2" s="1"/>
  <c r="J164" i="4" s="1"/>
  <c r="O165" i="2" a="1"/>
  <c r="O165" i="2" s="1"/>
  <c r="J165" i="4" s="1"/>
  <c r="O166" i="2" a="1"/>
  <c r="O166" i="2" s="1"/>
  <c r="J166" i="4" s="1"/>
  <c r="O167" i="2" a="1"/>
  <c r="O167" i="2" s="1"/>
  <c r="J167" i="4" s="1"/>
  <c r="O168" i="2" a="1"/>
  <c r="O168" i="2" s="1"/>
  <c r="J168" i="4" s="1"/>
  <c r="O169" i="2" a="1"/>
  <c r="O169" i="2" s="1"/>
  <c r="J169" i="4" s="1"/>
  <c r="O170" i="2" a="1"/>
  <c r="O170" i="2" s="1"/>
  <c r="J170" i="4" s="1"/>
  <c r="O171" i="2" a="1"/>
  <c r="O171" i="2" s="1"/>
  <c r="J171" i="4" s="1"/>
  <c r="O172" i="2" a="1"/>
  <c r="O172" i="2" s="1"/>
  <c r="J172" i="4" s="1"/>
  <c r="O173" i="2" a="1"/>
  <c r="O173" i="2" s="1"/>
  <c r="J173" i="4" s="1"/>
  <c r="O174" i="2" a="1"/>
  <c r="O174" i="2" s="1"/>
  <c r="J174" i="4" s="1"/>
  <c r="O175" i="2" a="1"/>
  <c r="O175" i="2" s="1"/>
  <c r="J175" i="4" s="1"/>
  <c r="O176" i="2" a="1"/>
  <c r="O176" i="2" s="1"/>
  <c r="J176" i="4" s="1"/>
  <c r="O177" i="2" a="1"/>
  <c r="O177" i="2" s="1"/>
  <c r="J177" i="4" s="1"/>
  <c r="O178" i="2" a="1"/>
  <c r="O178" i="2" s="1"/>
  <c r="J178" i="4" s="1"/>
  <c r="O179" i="2" a="1"/>
  <c r="O179" i="2" s="1"/>
  <c r="J179" i="4" s="1"/>
  <c r="O180" i="2" a="1"/>
  <c r="O180" i="2" s="1"/>
  <c r="J180" i="4" s="1"/>
  <c r="O181" i="2" a="1"/>
  <c r="O181" i="2" s="1"/>
  <c r="J181" i="4" s="1"/>
  <c r="O182" i="2" a="1"/>
  <c r="O182" i="2" s="1"/>
  <c r="J182" i="4" s="1"/>
  <c r="O183" i="2" a="1"/>
  <c r="O183" i="2" s="1"/>
  <c r="J183" i="4" s="1"/>
  <c r="O184" i="2" a="1"/>
  <c r="O184" i="2" s="1"/>
  <c r="J184" i="4" s="1"/>
  <c r="O185" i="2" a="1"/>
  <c r="O185" i="2" s="1"/>
  <c r="J185" i="4" s="1"/>
  <c r="O186" i="2" a="1"/>
  <c r="O186" i="2" s="1"/>
  <c r="J186" i="4" s="1"/>
  <c r="O187" i="2" a="1"/>
  <c r="O187" i="2" s="1"/>
  <c r="J187" i="4" s="1"/>
  <c r="O188" i="2" a="1"/>
  <c r="O188" i="2" s="1"/>
  <c r="J188" i="4" s="1"/>
  <c r="O189" i="2" a="1"/>
  <c r="O189" i="2" s="1"/>
  <c r="J189" i="4" s="1"/>
  <c r="O190" i="2" a="1"/>
  <c r="O190" i="2" s="1"/>
  <c r="J190" i="4" s="1"/>
  <c r="O191" i="2" a="1"/>
  <c r="O191" i="2" s="1"/>
  <c r="J191" i="4" s="1"/>
  <c r="O192" i="2" a="1"/>
  <c r="O192" i="2" s="1"/>
  <c r="J192" i="4" s="1"/>
  <c r="O193" i="2" a="1"/>
  <c r="O193" i="2" s="1"/>
  <c r="J193" i="4" s="1"/>
  <c r="O194" i="2" a="1"/>
  <c r="O194" i="2" s="1"/>
  <c r="J194" i="4" s="1"/>
  <c r="O195" i="2" a="1"/>
  <c r="O195" i="2" s="1"/>
  <c r="J195" i="4" s="1"/>
  <c r="O196" i="2" a="1"/>
  <c r="O196" i="2" s="1"/>
  <c r="J196" i="4" s="1"/>
  <c r="O197" i="2" a="1"/>
  <c r="O197" i="2" s="1"/>
  <c r="J197" i="4" s="1"/>
  <c r="O198" i="2" a="1"/>
  <c r="O198" i="2" s="1"/>
  <c r="J198" i="4" s="1"/>
  <c r="O199" i="2" a="1"/>
  <c r="O199" i="2" s="1"/>
  <c r="J199" i="4" s="1"/>
  <c r="O200" i="2" a="1"/>
  <c r="O200" i="2" s="1"/>
  <c r="J200" i="4" s="1"/>
  <c r="O201" i="2" a="1"/>
  <c r="O201" i="2" s="1"/>
  <c r="J201" i="4" s="1"/>
  <c r="O202" i="2" a="1"/>
  <c r="O202" i="2" s="1"/>
  <c r="J202" i="4" s="1"/>
  <c r="O203" i="2" a="1"/>
  <c r="O203" i="2" s="1"/>
  <c r="J203" i="4" s="1"/>
  <c r="O204" i="2" a="1"/>
  <c r="O204" i="2" s="1"/>
  <c r="J204" i="4" s="1"/>
  <c r="O205" i="2" a="1"/>
  <c r="O205" i="2" s="1"/>
  <c r="J205" i="4" s="1"/>
  <c r="O206" i="2" a="1"/>
  <c r="O206" i="2" s="1"/>
  <c r="J206" i="4" s="1"/>
  <c r="O207" i="2" a="1"/>
  <c r="O207" i="2" s="1"/>
  <c r="J207" i="4" s="1"/>
  <c r="O208" i="2" a="1"/>
  <c r="O208" i="2" s="1"/>
  <c r="J208" i="4" s="1"/>
  <c r="O209" i="2" a="1"/>
  <c r="O209" i="2" s="1"/>
  <c r="J209" i="4" s="1"/>
  <c r="O210" i="2" a="1"/>
  <c r="O210" i="2" s="1"/>
  <c r="J210" i="4" s="1"/>
  <c r="O211" i="2" a="1"/>
  <c r="O211" i="2" s="1"/>
  <c r="J211" i="4" s="1"/>
  <c r="O212" i="2" a="1"/>
  <c r="O212" i="2" s="1"/>
  <c r="J212" i="4" s="1"/>
  <c r="O213" i="2" a="1"/>
  <c r="O213" i="2" s="1"/>
  <c r="J213" i="4" s="1"/>
  <c r="O214" i="2" a="1"/>
  <c r="O214" i="2" s="1"/>
  <c r="J214" i="4" s="1"/>
  <c r="O215" i="2" a="1"/>
  <c r="O215" i="2" s="1"/>
  <c r="J215" i="4" s="1"/>
  <c r="O216" i="2" a="1"/>
  <c r="O216" i="2" s="1"/>
  <c r="J216" i="4" s="1"/>
  <c r="O217" i="2" a="1"/>
  <c r="O217" i="2" s="1"/>
  <c r="J217" i="4" s="1"/>
  <c r="O218" i="2" a="1"/>
  <c r="O218" i="2" s="1"/>
  <c r="J218" i="4" s="1"/>
  <c r="O219" i="2" a="1"/>
  <c r="O219" i="2" s="1"/>
  <c r="J219" i="4" s="1"/>
  <c r="O220" i="2" a="1"/>
  <c r="O220" i="2" s="1"/>
  <c r="J220" i="4" s="1"/>
  <c r="O221" i="2" a="1"/>
  <c r="O221" i="2" s="1"/>
  <c r="J221" i="4" s="1"/>
  <c r="O222" i="2" a="1"/>
  <c r="O222" i="2" s="1"/>
  <c r="J222" i="4" s="1"/>
  <c r="O223" i="2" a="1"/>
  <c r="O223" i="2" s="1"/>
  <c r="J223" i="4" s="1"/>
  <c r="O224" i="2" a="1"/>
  <c r="O224" i="2" s="1"/>
  <c r="J224" i="4" s="1"/>
  <c r="O225" i="2" a="1"/>
  <c r="O225" i="2" s="1"/>
  <c r="J225" i="4" s="1"/>
  <c r="O226" i="2" a="1"/>
  <c r="O226" i="2" s="1"/>
  <c r="J226" i="4" s="1"/>
  <c r="O227" i="2" a="1"/>
  <c r="O227" i="2" s="1"/>
  <c r="J227" i="4" s="1"/>
  <c r="O228" i="2" a="1"/>
  <c r="O228" i="2" s="1"/>
  <c r="J228" i="4" s="1"/>
  <c r="O229" i="2" a="1"/>
  <c r="O229" i="2" s="1"/>
  <c r="J229" i="4" s="1"/>
  <c r="O230" i="2" a="1"/>
  <c r="O230" i="2" s="1"/>
  <c r="J230" i="4" s="1"/>
  <c r="O231" i="2" a="1"/>
  <c r="O231" i="2" s="1"/>
  <c r="J231" i="4" s="1"/>
  <c r="O232" i="2" a="1"/>
  <c r="O232" i="2" s="1"/>
  <c r="J232" i="4" s="1"/>
  <c r="O233" i="2" a="1"/>
  <c r="O233" i="2" s="1"/>
  <c r="J233" i="4" s="1"/>
  <c r="O234" i="2" a="1"/>
  <c r="O234" i="2" s="1"/>
  <c r="J234" i="4" s="1"/>
  <c r="O235" i="2" a="1"/>
  <c r="O235" i="2" s="1"/>
  <c r="J235" i="4" s="1"/>
  <c r="O236" i="2" a="1"/>
  <c r="O236" i="2" s="1"/>
  <c r="J236" i="4" s="1"/>
  <c r="O237" i="2" a="1"/>
  <c r="O237" i="2" s="1"/>
  <c r="J237" i="4" s="1"/>
  <c r="O238" i="2" a="1"/>
  <c r="O238" i="2" s="1"/>
  <c r="J238" i="4" s="1"/>
  <c r="O239" i="2" a="1"/>
  <c r="O239" i="2" s="1"/>
  <c r="J239" i="4" s="1"/>
  <c r="O240" i="2" a="1"/>
  <c r="O240" i="2" s="1"/>
  <c r="J240" i="4" s="1"/>
  <c r="O241" i="2" a="1"/>
  <c r="O241" i="2" s="1"/>
  <c r="J241" i="4" s="1"/>
  <c r="O242" i="2" a="1"/>
  <c r="O242" i="2" s="1"/>
  <c r="J242" i="4" s="1"/>
  <c r="O243" i="2" a="1"/>
  <c r="O243" i="2" s="1"/>
  <c r="J243" i="4" s="1"/>
  <c r="O244" i="2" a="1"/>
  <c r="O244" i="2" s="1"/>
  <c r="J244" i="4" s="1"/>
  <c r="O245" i="2" a="1"/>
  <c r="O245" i="2" s="1"/>
  <c r="J245" i="4" s="1"/>
  <c r="O246" i="2" a="1"/>
  <c r="O246" i="2" s="1"/>
  <c r="J246" i="4" s="1"/>
  <c r="O247" i="2" a="1"/>
  <c r="O247" i="2" s="1"/>
  <c r="J247" i="4" s="1"/>
  <c r="O248" i="2" a="1"/>
  <c r="O248" i="2" s="1"/>
  <c r="J248" i="4" s="1"/>
  <c r="O249" i="2" a="1"/>
  <c r="O249" i="2" s="1"/>
  <c r="J249" i="4" s="1"/>
  <c r="O250" i="2" a="1"/>
  <c r="O250" i="2" s="1"/>
  <c r="J250" i="4" s="1"/>
  <c r="O251" i="2" a="1"/>
  <c r="O251" i="2" s="1"/>
  <c r="J251" i="4" s="1"/>
  <c r="O252" i="2" a="1"/>
  <c r="O252" i="2" s="1"/>
  <c r="J252" i="4" s="1"/>
  <c r="O253" i="2" a="1"/>
  <c r="O253" i="2" s="1"/>
  <c r="J253" i="4" s="1"/>
  <c r="O254" i="2" a="1"/>
  <c r="O254" i="2" s="1"/>
  <c r="J254" i="4" s="1"/>
  <c r="O255" i="2" a="1"/>
  <c r="O255" i="2" s="1"/>
  <c r="J255" i="4" s="1"/>
  <c r="O256" i="2" a="1"/>
  <c r="O256" i="2" s="1"/>
  <c r="J256" i="4" s="1"/>
  <c r="O257" i="2" a="1"/>
  <c r="O257" i="2" s="1"/>
  <c r="J257" i="4" s="1"/>
  <c r="O258" i="2" a="1"/>
  <c r="O258" i="2" s="1"/>
  <c r="J258" i="4" s="1"/>
  <c r="O259" i="2" a="1"/>
  <c r="O259" i="2" s="1"/>
  <c r="J259" i="4" s="1"/>
  <c r="O260" i="2" a="1"/>
  <c r="O260" i="2" s="1"/>
  <c r="J260" i="4" s="1"/>
  <c r="O261" i="2" a="1"/>
  <c r="O261" i="2" s="1"/>
  <c r="J261" i="4" s="1"/>
  <c r="O262" i="2" a="1"/>
  <c r="O262" i="2" s="1"/>
  <c r="J262" i="4" s="1"/>
  <c r="O263" i="2" a="1"/>
  <c r="O263" i="2" s="1"/>
  <c r="J263" i="4" s="1"/>
  <c r="O264" i="2" a="1"/>
  <c r="O264" i="2" s="1"/>
  <c r="J264" i="4" s="1"/>
  <c r="O265" i="2" a="1"/>
  <c r="O265" i="2" s="1"/>
  <c r="J265" i="4" s="1"/>
  <c r="O266" i="2" a="1"/>
  <c r="O266" i="2" s="1"/>
  <c r="J266" i="4" s="1"/>
  <c r="O267" i="2" a="1"/>
  <c r="O267" i="2" s="1"/>
  <c r="J267" i="4" s="1"/>
  <c r="O268" i="2" a="1"/>
  <c r="O268" i="2" s="1"/>
  <c r="J268" i="4" s="1"/>
  <c r="O269" i="2" a="1"/>
  <c r="O269" i="2" s="1"/>
  <c r="J269" i="4" s="1"/>
  <c r="O270" i="2" a="1"/>
  <c r="O270" i="2" s="1"/>
  <c r="J270" i="4" s="1"/>
  <c r="O271" i="2" a="1"/>
  <c r="O271" i="2" s="1"/>
  <c r="J271" i="4" s="1"/>
  <c r="O272" i="2" a="1"/>
  <c r="O272" i="2" s="1"/>
  <c r="J272" i="4" s="1"/>
  <c r="O273" i="2" a="1"/>
  <c r="O273" i="2" s="1"/>
  <c r="J273" i="4" s="1"/>
  <c r="O274" i="2" a="1"/>
  <c r="O274" i="2" s="1"/>
  <c r="J274" i="4" s="1"/>
  <c r="O275" i="2" a="1"/>
  <c r="O275" i="2" s="1"/>
  <c r="J275" i="4" s="1"/>
  <c r="O276" i="2" a="1"/>
  <c r="O276" i="2" s="1"/>
  <c r="J276" i="4" s="1"/>
  <c r="O277" i="2" a="1"/>
  <c r="O277" i="2" s="1"/>
  <c r="J277" i="4" s="1"/>
  <c r="O278" i="2" a="1"/>
  <c r="O278" i="2" s="1"/>
  <c r="J278" i="4" s="1"/>
  <c r="O279" i="2" a="1"/>
  <c r="O279" i="2" s="1"/>
  <c r="J279" i="4" s="1"/>
  <c r="O280" i="2" a="1"/>
  <c r="O280" i="2" s="1"/>
  <c r="J280" i="4" s="1"/>
  <c r="O281" i="2" a="1"/>
  <c r="O281" i="2" s="1"/>
  <c r="J281" i="4" s="1"/>
  <c r="O282" i="2" a="1"/>
  <c r="O282" i="2" s="1"/>
  <c r="J282" i="4" s="1"/>
  <c r="O283" i="2" a="1"/>
  <c r="O283" i="2" s="1"/>
  <c r="J283" i="4" s="1"/>
  <c r="O284" i="2" a="1"/>
  <c r="O284" i="2" s="1"/>
  <c r="J284" i="4" s="1"/>
  <c r="O285" i="2" a="1"/>
  <c r="O285" i="2" s="1"/>
  <c r="J285" i="4" s="1"/>
  <c r="O286" i="2" a="1"/>
  <c r="O286" i="2" s="1"/>
  <c r="J286" i="4" s="1"/>
  <c r="O287" i="2" a="1"/>
  <c r="O287" i="2" s="1"/>
  <c r="J287" i="4" s="1"/>
  <c r="O288" i="2" a="1"/>
  <c r="O288" i="2" s="1"/>
  <c r="J288" i="4" s="1"/>
  <c r="O289" i="2" a="1"/>
  <c r="O289" i="2" s="1"/>
  <c r="J289" i="4" s="1"/>
  <c r="O290" i="2" a="1"/>
  <c r="O290" i="2" s="1"/>
  <c r="J290" i="4" s="1"/>
  <c r="O291" i="2" a="1"/>
  <c r="O291" i="2" s="1"/>
  <c r="J291" i="4" s="1"/>
  <c r="O292" i="2" a="1"/>
  <c r="O292" i="2" s="1"/>
  <c r="J292" i="4" s="1"/>
  <c r="O293" i="2" a="1"/>
  <c r="O293" i="2" s="1"/>
  <c r="J293" i="4" s="1"/>
  <c r="O294" i="2" a="1"/>
  <c r="O294" i="2" s="1"/>
  <c r="J294" i="4" s="1"/>
  <c r="O295" i="2" a="1"/>
  <c r="O295" i="2" s="1"/>
  <c r="J295" i="4" s="1"/>
  <c r="O296" i="2" a="1"/>
  <c r="O296" i="2" s="1"/>
  <c r="J296" i="4" s="1"/>
  <c r="O297" i="2" a="1"/>
  <c r="O297" i="2" s="1"/>
  <c r="J297" i="4" s="1"/>
  <c r="O298" i="2" a="1"/>
  <c r="O298" i="2" s="1"/>
  <c r="J298" i="4" s="1"/>
  <c r="O299" i="2" a="1"/>
  <c r="O299" i="2" s="1"/>
  <c r="J299" i="4" s="1"/>
  <c r="O300" i="2" a="1"/>
  <c r="O300" i="2" s="1"/>
  <c r="J300" i="4" s="1"/>
  <c r="O301" i="2" a="1"/>
  <c r="O301" i="2" s="1"/>
  <c r="J301" i="4" s="1"/>
  <c r="O302" i="2" a="1"/>
  <c r="O302" i="2" s="1"/>
  <c r="J302" i="4" s="1"/>
  <c r="O303" i="2" a="1"/>
  <c r="O303" i="2" s="1"/>
  <c r="J303" i="4" s="1"/>
  <c r="O304" i="2" a="1"/>
  <c r="O304" i="2" s="1"/>
  <c r="J304" i="4" s="1"/>
  <c r="O305" i="2" a="1"/>
  <c r="O305" i="2" s="1"/>
  <c r="J305" i="4" s="1"/>
  <c r="O306" i="2" a="1"/>
  <c r="O306" i="2" s="1"/>
  <c r="J306" i="4" s="1"/>
  <c r="O307" i="2" a="1"/>
  <c r="O307" i="2" s="1"/>
  <c r="J307" i="4" s="1"/>
  <c r="O308" i="2" a="1"/>
  <c r="O308" i="2" s="1"/>
  <c r="J308" i="4" s="1"/>
  <c r="O309" i="2" a="1"/>
  <c r="O309" i="2" s="1"/>
  <c r="J309" i="4" s="1"/>
  <c r="O310" i="2" a="1"/>
  <c r="O310" i="2" s="1"/>
  <c r="J310" i="4" s="1"/>
  <c r="O311" i="2" a="1"/>
  <c r="O311" i="2" s="1"/>
  <c r="J311" i="4" s="1"/>
  <c r="O312" i="2" a="1"/>
  <c r="O312" i="2" s="1"/>
  <c r="J312" i="4" s="1"/>
  <c r="O313" i="2" a="1"/>
  <c r="O313" i="2" s="1"/>
  <c r="J313" i="4" s="1"/>
  <c r="O314" i="2" a="1"/>
  <c r="O314" i="2" s="1"/>
  <c r="J314" i="4" s="1"/>
  <c r="O315" i="2" a="1"/>
  <c r="O315" i="2" s="1"/>
  <c r="J315" i="4" s="1"/>
  <c r="O316" i="2" a="1"/>
  <c r="O316" i="2" s="1"/>
  <c r="J316" i="4" s="1"/>
  <c r="O317" i="2" a="1"/>
  <c r="O317" i="2" s="1"/>
  <c r="J317" i="4" s="1"/>
  <c r="O318" i="2" a="1"/>
  <c r="O318" i="2" s="1"/>
  <c r="J318" i="4" s="1"/>
  <c r="O319" i="2" a="1"/>
  <c r="O319" i="2" s="1"/>
  <c r="J319" i="4" s="1"/>
  <c r="O320" i="2" a="1"/>
  <c r="O320" i="2" s="1"/>
  <c r="J320" i="4" s="1"/>
  <c r="O321" i="2" a="1"/>
  <c r="O321" i="2" s="1"/>
  <c r="J321" i="4" s="1"/>
  <c r="O322" i="2" a="1"/>
  <c r="O322" i="2" s="1"/>
  <c r="J322" i="4" s="1"/>
  <c r="O323" i="2" a="1"/>
  <c r="O323" i="2" s="1"/>
  <c r="J323" i="4" s="1"/>
  <c r="O324" i="2" a="1"/>
  <c r="O324" i="2" s="1"/>
  <c r="J324" i="4" s="1"/>
  <c r="O325" i="2" a="1"/>
  <c r="O325" i="2" s="1"/>
  <c r="J325" i="4" s="1"/>
  <c r="O326" i="2" a="1"/>
  <c r="O326" i="2" s="1"/>
  <c r="J326" i="4" s="1"/>
  <c r="O327" i="2" a="1"/>
  <c r="O327" i="2" s="1"/>
  <c r="J327" i="4" s="1"/>
  <c r="O328" i="2" a="1"/>
  <c r="O328" i="2" s="1"/>
  <c r="J328" i="4" s="1"/>
  <c r="O329" i="2" a="1"/>
  <c r="O329" i="2" s="1"/>
  <c r="J329" i="4" s="1"/>
  <c r="O330" i="2" a="1"/>
  <c r="O330" i="2" s="1"/>
  <c r="J330" i="4" s="1"/>
  <c r="O331" i="2" a="1"/>
  <c r="O331" i="2" s="1"/>
  <c r="J331" i="4" s="1"/>
  <c r="O332" i="2" a="1"/>
  <c r="O332" i="2" s="1"/>
  <c r="J332" i="4" s="1"/>
  <c r="O333" i="2" a="1"/>
  <c r="O333" i="2" s="1"/>
  <c r="J333" i="4" s="1"/>
  <c r="O334" i="2" a="1"/>
  <c r="O334" i="2" s="1"/>
  <c r="J334" i="4" s="1"/>
  <c r="O335" i="2" a="1"/>
  <c r="O335" i="2" s="1"/>
  <c r="J335" i="4" s="1"/>
  <c r="O336" i="2" a="1"/>
  <c r="O336" i="2" s="1"/>
  <c r="J336" i="4" s="1"/>
  <c r="O337" i="2" a="1"/>
  <c r="O337" i="2" s="1"/>
  <c r="J337" i="4" s="1"/>
  <c r="O338" i="2" a="1"/>
  <c r="O338" i="2" s="1"/>
  <c r="J338" i="4" s="1"/>
  <c r="O339" i="2" a="1"/>
  <c r="O339" i="2" s="1"/>
  <c r="J339" i="4" s="1"/>
  <c r="O340" i="2" a="1"/>
  <c r="O340" i="2" s="1"/>
  <c r="J340" i="4" s="1"/>
  <c r="O341" i="2" a="1"/>
  <c r="O341" i="2" s="1"/>
  <c r="J341" i="4" s="1"/>
  <c r="O342" i="2" a="1"/>
  <c r="O342" i="2" s="1"/>
  <c r="J342" i="4" s="1"/>
  <c r="O343" i="2" a="1"/>
  <c r="O343" i="2" s="1"/>
  <c r="J343" i="4" s="1"/>
  <c r="O344" i="2" a="1"/>
  <c r="O344" i="2" s="1"/>
  <c r="J344" i="4" s="1"/>
  <c r="O345" i="2" a="1"/>
  <c r="O345" i="2" s="1"/>
  <c r="J345" i="4" s="1"/>
  <c r="O346" i="2" a="1"/>
  <c r="O346" i="2" s="1"/>
  <c r="J346" i="4" s="1"/>
  <c r="O347" i="2" a="1"/>
  <c r="O347" i="2" s="1"/>
  <c r="J347" i="4" s="1"/>
  <c r="O348" i="2" a="1"/>
  <c r="O348" i="2" s="1"/>
  <c r="J348" i="4" s="1"/>
  <c r="O349" i="2" a="1"/>
  <c r="O349" i="2" s="1"/>
  <c r="J349" i="4" s="1"/>
  <c r="O350" i="2" a="1"/>
  <c r="O350" i="2" s="1"/>
  <c r="J350" i="4" s="1"/>
  <c r="O351" i="2" a="1"/>
  <c r="O351" i="2" s="1"/>
  <c r="J351" i="4" s="1"/>
  <c r="O352" i="2" a="1"/>
  <c r="O352" i="2" s="1"/>
  <c r="J352" i="4" s="1"/>
  <c r="O353" i="2" a="1"/>
  <c r="O353" i="2" s="1"/>
  <c r="J353" i="4" s="1"/>
  <c r="O354" i="2" a="1"/>
  <c r="O354" i="2" s="1"/>
  <c r="J354" i="4" s="1"/>
  <c r="O355" i="2" a="1"/>
  <c r="O355" i="2" s="1"/>
  <c r="J355" i="4" s="1"/>
  <c r="O356" i="2" a="1"/>
  <c r="O356" i="2" s="1"/>
  <c r="J356" i="4" s="1"/>
  <c r="O357" i="2" a="1"/>
  <c r="O357" i="2" s="1"/>
  <c r="J357" i="4" s="1"/>
  <c r="O358" i="2" a="1"/>
  <c r="O358" i="2" s="1"/>
  <c r="J358" i="4" s="1"/>
  <c r="O359" i="2" a="1"/>
  <c r="O359" i="2" s="1"/>
  <c r="J359" i="4" s="1"/>
  <c r="O360" i="2" a="1"/>
  <c r="O360" i="2" s="1"/>
  <c r="J360" i="4" s="1"/>
  <c r="O361" i="2" a="1"/>
  <c r="O361" i="2" s="1"/>
  <c r="J361" i="4" s="1"/>
  <c r="O362" i="2" a="1"/>
  <c r="O362" i="2" s="1"/>
  <c r="J362" i="4" s="1"/>
  <c r="O363" i="2" a="1"/>
  <c r="O363" i="2" s="1"/>
  <c r="J363" i="4" s="1"/>
  <c r="O364" i="2" a="1"/>
  <c r="O364" i="2" s="1"/>
  <c r="J364" i="4" s="1"/>
  <c r="O365" i="2" a="1"/>
  <c r="O365" i="2" s="1"/>
  <c r="J365" i="4" s="1"/>
  <c r="O366" i="2" a="1"/>
  <c r="O366" i="2" s="1"/>
  <c r="J366" i="4" s="1"/>
  <c r="O367" i="2" a="1"/>
  <c r="O367" i="2" s="1"/>
  <c r="J367" i="4" s="1"/>
  <c r="O368" i="2" a="1"/>
  <c r="O368" i="2" s="1"/>
  <c r="J368" i="4" s="1"/>
  <c r="O369" i="2" a="1"/>
  <c r="O369" i="2" s="1"/>
  <c r="J369" i="4" s="1"/>
  <c r="O370" i="2" a="1"/>
  <c r="O370" i="2" s="1"/>
  <c r="J370" i="4" s="1"/>
  <c r="O371" i="2" a="1"/>
  <c r="O371" i="2" s="1"/>
  <c r="J371" i="4" s="1"/>
  <c r="O372" i="2" a="1"/>
  <c r="O372" i="2" s="1"/>
  <c r="J372" i="4" s="1"/>
  <c r="O373" i="2" a="1"/>
  <c r="O373" i="2" s="1"/>
  <c r="J373" i="4" s="1"/>
  <c r="O374" i="2" a="1"/>
  <c r="O374" i="2" s="1"/>
  <c r="J374" i="4" s="1"/>
  <c r="O375" i="2" a="1"/>
  <c r="O375" i="2" s="1"/>
  <c r="J375" i="4" s="1"/>
  <c r="O376" i="2" a="1"/>
  <c r="O376" i="2" s="1"/>
  <c r="J376" i="4" s="1"/>
  <c r="O377" i="2" a="1"/>
  <c r="O377" i="2" s="1"/>
  <c r="J377" i="4" s="1"/>
  <c r="O378" i="2" a="1"/>
  <c r="O378" i="2" s="1"/>
  <c r="J378" i="4" s="1"/>
  <c r="O379" i="2" a="1"/>
  <c r="O379" i="2" s="1"/>
  <c r="J379" i="4" s="1"/>
  <c r="O380" i="2" a="1"/>
  <c r="O380" i="2" s="1"/>
  <c r="J380" i="4" s="1"/>
  <c r="O381" i="2" a="1"/>
  <c r="O381" i="2" s="1"/>
  <c r="J381" i="4" s="1"/>
  <c r="O382" i="2" a="1"/>
  <c r="O382" i="2" s="1"/>
  <c r="J382" i="4" s="1"/>
  <c r="O383" i="2" a="1"/>
  <c r="O383" i="2" s="1"/>
  <c r="J383" i="4" s="1"/>
  <c r="O384" i="2" a="1"/>
  <c r="O384" i="2" s="1"/>
  <c r="J384" i="4" s="1"/>
  <c r="O385" i="2" a="1"/>
  <c r="O385" i="2" s="1"/>
  <c r="J385" i="4" s="1"/>
  <c r="O386" i="2" a="1"/>
  <c r="O386" i="2" s="1"/>
  <c r="J386" i="4" s="1"/>
  <c r="O387" i="2" a="1"/>
  <c r="O387" i="2" s="1"/>
  <c r="J387" i="4" s="1"/>
  <c r="O388" i="2" a="1"/>
  <c r="O388" i="2" s="1"/>
  <c r="J388" i="4" s="1"/>
  <c r="O389" i="2" a="1"/>
  <c r="O389" i="2" s="1"/>
  <c r="J389" i="4" s="1"/>
  <c r="O390" i="2" a="1"/>
  <c r="O390" i="2" s="1"/>
  <c r="J390" i="4" s="1"/>
  <c r="O391" i="2" a="1"/>
  <c r="O391" i="2" s="1"/>
  <c r="J391" i="4" s="1"/>
  <c r="O392" i="2" a="1"/>
  <c r="O392" i="2" s="1"/>
  <c r="J392" i="4" s="1"/>
  <c r="O393" i="2" a="1"/>
  <c r="O393" i="2" s="1"/>
  <c r="J393" i="4" s="1"/>
  <c r="O394" i="2" a="1"/>
  <c r="O394" i="2" s="1"/>
  <c r="J394" i="4" s="1"/>
  <c r="O395" i="2" a="1"/>
  <c r="O395" i="2" s="1"/>
  <c r="J395" i="4" s="1"/>
  <c r="O396" i="2" a="1"/>
  <c r="O396" i="2" s="1"/>
  <c r="J396" i="4" s="1"/>
  <c r="O397" i="2" a="1"/>
  <c r="O397" i="2" s="1"/>
  <c r="J397" i="4" s="1"/>
  <c r="O398" i="2" a="1"/>
  <c r="O398" i="2" s="1"/>
  <c r="J398" i="4" s="1"/>
  <c r="O399" i="2" a="1"/>
  <c r="O399" i="2" s="1"/>
  <c r="J399" i="4" s="1"/>
  <c r="O400" i="2" a="1"/>
  <c r="O400" i="2" s="1"/>
  <c r="J400" i="4" s="1"/>
  <c r="O401" i="2" a="1"/>
  <c r="O401" i="2" s="1"/>
  <c r="J401" i="4" s="1"/>
  <c r="O402" i="2" a="1"/>
  <c r="O402" i="2" s="1"/>
  <c r="J402" i="4" s="1"/>
  <c r="O403" i="2" a="1"/>
  <c r="O403" i="2" s="1"/>
  <c r="J403" i="4" s="1"/>
  <c r="O404" i="2" a="1"/>
  <c r="O404" i="2" s="1"/>
  <c r="J404" i="4" s="1"/>
  <c r="O405" i="2" a="1"/>
  <c r="O405" i="2" s="1"/>
  <c r="J405" i="4" s="1"/>
  <c r="O406" i="2" a="1"/>
  <c r="O406" i="2" s="1"/>
  <c r="J406" i="4" s="1"/>
  <c r="O407" i="2" a="1"/>
  <c r="O407" i="2" s="1"/>
  <c r="J407" i="4" s="1"/>
  <c r="O408" i="2" a="1"/>
  <c r="O408" i="2" s="1"/>
  <c r="J408" i="4" s="1"/>
  <c r="O409" i="2" a="1"/>
  <c r="O409" i="2" s="1"/>
  <c r="J409" i="4" s="1"/>
  <c r="O410" i="2" a="1"/>
  <c r="O410" i="2" s="1"/>
  <c r="J410" i="4" s="1"/>
  <c r="O411" i="2" a="1"/>
  <c r="O411" i="2" s="1"/>
  <c r="J411" i="4" s="1"/>
  <c r="O412" i="2" a="1"/>
  <c r="O412" i="2" s="1"/>
  <c r="J412" i="4" s="1"/>
  <c r="O413" i="2" a="1"/>
  <c r="O413" i="2" s="1"/>
  <c r="J413" i="4" s="1"/>
  <c r="O414" i="2" a="1"/>
  <c r="O414" i="2" s="1"/>
  <c r="J414" i="4" s="1"/>
  <c r="O415" i="2" a="1"/>
  <c r="O415" i="2" s="1"/>
  <c r="J415" i="4" s="1"/>
  <c r="O416" i="2" a="1"/>
  <c r="O416" i="2" s="1"/>
  <c r="J416" i="4" s="1"/>
  <c r="O417" i="2" a="1"/>
  <c r="O417" i="2" s="1"/>
  <c r="J417" i="4" s="1"/>
  <c r="O418" i="2" a="1"/>
  <c r="O418" i="2" s="1"/>
  <c r="J418" i="4" s="1"/>
  <c r="O419" i="2" a="1"/>
  <c r="O419" i="2" s="1"/>
  <c r="J419" i="4" s="1"/>
  <c r="O420" i="2" a="1"/>
  <c r="O420" i="2" s="1"/>
  <c r="J420" i="4" s="1"/>
  <c r="O421" i="2" a="1"/>
  <c r="O421" i="2" s="1"/>
  <c r="J421" i="4" s="1"/>
  <c r="O422" i="2" a="1"/>
  <c r="O422" i="2" s="1"/>
  <c r="J422" i="4" s="1"/>
  <c r="O423" i="2" a="1"/>
  <c r="O423" i="2" s="1"/>
  <c r="J423" i="4" s="1"/>
  <c r="O424" i="2" a="1"/>
  <c r="O424" i="2" s="1"/>
  <c r="J424" i="4" s="1"/>
  <c r="O425" i="2" a="1"/>
  <c r="O425" i="2" s="1"/>
  <c r="J425" i="4" s="1"/>
  <c r="O426" i="2" a="1"/>
  <c r="O426" i="2" s="1"/>
  <c r="J426" i="4" s="1"/>
  <c r="O427" i="2" a="1"/>
  <c r="O427" i="2" s="1"/>
  <c r="J427" i="4" s="1"/>
  <c r="O428" i="2" a="1"/>
  <c r="O428" i="2" s="1"/>
  <c r="J428" i="4" s="1"/>
  <c r="O429" i="2" a="1"/>
  <c r="O429" i="2" s="1"/>
  <c r="J429" i="4" s="1"/>
  <c r="O430" i="2" a="1"/>
  <c r="O430" i="2" s="1"/>
  <c r="J430" i="4" s="1"/>
  <c r="O431" i="2" a="1"/>
  <c r="O431" i="2" s="1"/>
  <c r="J431" i="4" s="1"/>
  <c r="O432" i="2" a="1"/>
  <c r="O432" i="2" s="1"/>
  <c r="J432" i="4" s="1"/>
  <c r="O433" i="2" a="1"/>
  <c r="O433" i="2" s="1"/>
  <c r="J433" i="4" s="1"/>
  <c r="O434" i="2" a="1"/>
  <c r="O434" i="2" s="1"/>
  <c r="J434" i="4" s="1"/>
  <c r="O435" i="2" a="1"/>
  <c r="O435" i="2" s="1"/>
  <c r="J435" i="4" s="1"/>
  <c r="O436" i="2" a="1"/>
  <c r="O436" i="2" s="1"/>
  <c r="J436" i="4" s="1"/>
  <c r="O437" i="2" a="1"/>
  <c r="O437" i="2" s="1"/>
  <c r="J437" i="4" s="1"/>
  <c r="O438" i="2" a="1"/>
  <c r="O438" i="2" s="1"/>
  <c r="J438" i="4" s="1"/>
  <c r="O439" i="2" a="1"/>
  <c r="O439" i="2" s="1"/>
  <c r="J439" i="4" s="1"/>
  <c r="O440" i="2" a="1"/>
  <c r="O440" i="2" s="1"/>
  <c r="J440" i="4" s="1"/>
  <c r="O441" i="2" a="1"/>
  <c r="O441" i="2" s="1"/>
  <c r="J441" i="4" s="1"/>
  <c r="O442" i="2" a="1"/>
  <c r="O442" i="2" s="1"/>
  <c r="J442" i="4" s="1"/>
  <c r="O443" i="2" a="1"/>
  <c r="O443" i="2" s="1"/>
  <c r="J443" i="4" s="1"/>
  <c r="O444" i="2" a="1"/>
  <c r="O444" i="2" s="1"/>
  <c r="J444" i="4" s="1"/>
  <c r="O445" i="2" a="1"/>
  <c r="O445" i="2" s="1"/>
  <c r="J445" i="4" s="1"/>
  <c r="O446" i="2" a="1"/>
  <c r="O446" i="2" s="1"/>
  <c r="J446" i="4" s="1"/>
  <c r="O447" i="2" a="1"/>
  <c r="O447" i="2" s="1"/>
  <c r="J447" i="4" s="1"/>
  <c r="O448" i="2" a="1"/>
  <c r="O448" i="2" s="1"/>
  <c r="J448" i="4" s="1"/>
  <c r="O449" i="2" a="1"/>
  <c r="O449" i="2" s="1"/>
  <c r="J449" i="4" s="1"/>
  <c r="O450" i="2" a="1"/>
  <c r="O450" i="2" s="1"/>
  <c r="J450" i="4" s="1"/>
  <c r="O451" i="2" a="1"/>
  <c r="O451" i="2" s="1"/>
  <c r="J451" i="4" s="1"/>
  <c r="O452" i="2" a="1"/>
  <c r="O452" i="2" s="1"/>
  <c r="J452" i="4" s="1"/>
  <c r="O453" i="2" a="1"/>
  <c r="O453" i="2" s="1"/>
  <c r="J453" i="4" s="1"/>
  <c r="O454" i="2" a="1"/>
  <c r="O454" i="2" s="1"/>
  <c r="J454" i="4" s="1"/>
  <c r="O455" i="2" a="1"/>
  <c r="O455" i="2" s="1"/>
  <c r="J455" i="4" s="1"/>
  <c r="O456" i="2" a="1"/>
  <c r="O456" i="2" s="1"/>
  <c r="J456" i="4" s="1"/>
  <c r="O457" i="2" a="1"/>
  <c r="O457" i="2" s="1"/>
  <c r="J457" i="4" s="1"/>
  <c r="O458" i="2" a="1"/>
  <c r="O458" i="2" s="1"/>
  <c r="J458" i="4" s="1"/>
  <c r="O459" i="2" a="1"/>
  <c r="O459" i="2" s="1"/>
  <c r="J459" i="4" s="1"/>
  <c r="O460" i="2" a="1"/>
  <c r="O460" i="2" s="1"/>
  <c r="J460" i="4" s="1"/>
  <c r="O461" i="2" a="1"/>
  <c r="O461" i="2" s="1"/>
  <c r="J461" i="4" s="1"/>
  <c r="O462" i="2" a="1"/>
  <c r="O462" i="2" s="1"/>
  <c r="J462" i="4" s="1"/>
  <c r="O463" i="2" a="1"/>
  <c r="O463" i="2" s="1"/>
  <c r="J463" i="4" s="1"/>
  <c r="O464" i="2" a="1"/>
  <c r="O464" i="2" s="1"/>
  <c r="J464" i="4" s="1"/>
  <c r="O465" i="2" a="1"/>
  <c r="O465" i="2" s="1"/>
  <c r="J465" i="4" s="1"/>
  <c r="O466" i="2" a="1"/>
  <c r="O466" i="2" s="1"/>
  <c r="J466" i="4" s="1"/>
  <c r="O467" i="2" a="1"/>
  <c r="O467" i="2" s="1"/>
  <c r="J467" i="4" s="1"/>
  <c r="O468" i="2" a="1"/>
  <c r="O468" i="2" s="1"/>
  <c r="J468" i="4" s="1"/>
  <c r="O469" i="2" a="1"/>
  <c r="O469" i="2" s="1"/>
  <c r="J469" i="4" s="1"/>
  <c r="O470" i="2" a="1"/>
  <c r="O470" i="2" s="1"/>
  <c r="J470" i="4" s="1"/>
  <c r="O471" i="2" a="1"/>
  <c r="O471" i="2" s="1"/>
  <c r="J471" i="4" s="1"/>
  <c r="O472" i="2" a="1"/>
  <c r="O472" i="2" s="1"/>
  <c r="J472" i="4" s="1"/>
  <c r="O473" i="2" a="1"/>
  <c r="O473" i="2" s="1"/>
  <c r="J473" i="4" s="1"/>
  <c r="O474" i="2" a="1"/>
  <c r="O474" i="2" s="1"/>
  <c r="J474" i="4" s="1"/>
  <c r="O475" i="2" a="1"/>
  <c r="O475" i="2" s="1"/>
  <c r="J475" i="4" s="1"/>
  <c r="O476" i="2" a="1"/>
  <c r="O476" i="2" s="1"/>
  <c r="J476" i="4" s="1"/>
  <c r="O477" i="2" a="1"/>
  <c r="O477" i="2" s="1"/>
  <c r="J477" i="4" s="1"/>
  <c r="O478" i="2" a="1"/>
  <c r="O478" i="2" s="1"/>
  <c r="J478" i="4" s="1"/>
  <c r="O479" i="2" a="1"/>
  <c r="O479" i="2" s="1"/>
  <c r="J479" i="4" s="1"/>
  <c r="O480" i="2" a="1"/>
  <c r="O480" i="2" s="1"/>
  <c r="J480" i="4" s="1"/>
  <c r="O481" i="2" a="1"/>
  <c r="O481" i="2" s="1"/>
  <c r="J481" i="4" s="1"/>
  <c r="O482" i="2" a="1"/>
  <c r="O482" i="2" s="1"/>
  <c r="J482" i="4" s="1"/>
  <c r="O483" i="2" a="1"/>
  <c r="O483" i="2" s="1"/>
  <c r="J483" i="4" s="1"/>
  <c r="O484" i="2" a="1"/>
  <c r="O484" i="2" s="1"/>
  <c r="J484" i="4" s="1"/>
  <c r="O485" i="2" a="1"/>
  <c r="O485" i="2" s="1"/>
  <c r="J485" i="4" s="1"/>
  <c r="O486" i="2" a="1"/>
  <c r="O486" i="2" s="1"/>
  <c r="J486" i="4" s="1"/>
  <c r="O487" i="2" a="1"/>
  <c r="O487" i="2" s="1"/>
  <c r="J487" i="4" s="1"/>
  <c r="O488" i="2" a="1"/>
  <c r="O488" i="2" s="1"/>
  <c r="J488" i="4" s="1"/>
  <c r="O489" i="2" a="1"/>
  <c r="O489" i="2" s="1"/>
  <c r="J489" i="4" s="1"/>
  <c r="O490" i="2" a="1"/>
  <c r="O490" i="2" s="1"/>
  <c r="J490" i="4" s="1"/>
  <c r="O491" i="2" a="1"/>
  <c r="O491" i="2" s="1"/>
  <c r="J491" i="4" s="1"/>
  <c r="O492" i="2" a="1"/>
  <c r="O492" i="2" s="1"/>
  <c r="J492" i="4" s="1"/>
  <c r="O493" i="2" a="1"/>
  <c r="O493" i="2" s="1"/>
  <c r="J493" i="4" s="1"/>
  <c r="O494" i="2" a="1"/>
  <c r="O494" i="2" s="1"/>
  <c r="J494" i="4" s="1"/>
  <c r="O495" i="2" a="1"/>
  <c r="O495" i="2" s="1"/>
  <c r="J495" i="4" s="1"/>
  <c r="O496" i="2" a="1"/>
  <c r="O496" i="2" s="1"/>
  <c r="J496" i="4" s="1"/>
  <c r="O497" i="2" a="1"/>
  <c r="O497" i="2" s="1"/>
  <c r="J497" i="4" s="1"/>
  <c r="O498" i="2" a="1"/>
  <c r="O498" i="2" s="1"/>
  <c r="J498" i="4" s="1"/>
  <c r="O499" i="2" a="1"/>
  <c r="O499" i="2" s="1"/>
  <c r="J499" i="4" s="1"/>
  <c r="O500" i="2" a="1"/>
  <c r="O500" i="2" s="1"/>
  <c r="J500" i="4" s="1"/>
  <c r="O501" i="2" a="1"/>
  <c r="O501" i="2" s="1"/>
  <c r="J501" i="4" s="1"/>
  <c r="O502" i="2" a="1"/>
  <c r="O502" i="2" s="1"/>
  <c r="J502" i="4" s="1"/>
  <c r="O503" i="2" a="1"/>
  <c r="O503" i="2" s="1"/>
  <c r="J503" i="4" s="1"/>
  <c r="O504" i="2" a="1"/>
  <c r="O504" i="2" s="1"/>
  <c r="J504" i="4" s="1"/>
  <c r="O505" i="2" a="1"/>
  <c r="O505" i="2" s="1"/>
  <c r="J505" i="4" s="1"/>
  <c r="O506" i="2" a="1"/>
  <c r="O506" i="2" s="1"/>
  <c r="J506" i="4" s="1"/>
  <c r="O507" i="2" a="1"/>
  <c r="O507" i="2" s="1"/>
  <c r="J507" i="4" s="1"/>
  <c r="O508" i="2" a="1"/>
  <c r="O508" i="2" s="1"/>
  <c r="J508" i="4" s="1"/>
  <c r="O509" i="2" a="1"/>
  <c r="O509" i="2" s="1"/>
  <c r="J509" i="4" s="1"/>
  <c r="O510" i="2" a="1"/>
  <c r="O510" i="2" s="1"/>
  <c r="J510" i="4" s="1"/>
  <c r="O511" i="2" a="1"/>
  <c r="O511" i="2" s="1"/>
  <c r="J511" i="4" s="1"/>
  <c r="O512" i="2" a="1"/>
  <c r="O512" i="2" s="1"/>
  <c r="J512" i="4" s="1"/>
  <c r="O513" i="2" a="1"/>
  <c r="O513" i="2" s="1"/>
  <c r="J513" i="4" s="1"/>
  <c r="O514" i="2" a="1"/>
  <c r="O514" i="2" s="1"/>
  <c r="J514" i="4" s="1"/>
  <c r="O515" i="2" a="1"/>
  <c r="O515" i="2" s="1"/>
  <c r="J515" i="4" s="1"/>
  <c r="O516" i="2" a="1"/>
  <c r="O516" i="2" s="1"/>
  <c r="J516" i="4" s="1"/>
  <c r="O517" i="2" a="1"/>
  <c r="O517" i="2" s="1"/>
  <c r="J517" i="4" s="1"/>
  <c r="O518" i="2" a="1"/>
  <c r="O518" i="2" s="1"/>
  <c r="J518" i="4" s="1"/>
  <c r="O519" i="2" a="1"/>
  <c r="O519" i="2" s="1"/>
  <c r="J519" i="4" s="1"/>
  <c r="O520" i="2" a="1"/>
  <c r="O520" i="2" s="1"/>
  <c r="J520" i="4" s="1"/>
  <c r="O521" i="2" a="1"/>
  <c r="O521" i="2" s="1"/>
  <c r="J521" i="4" s="1"/>
  <c r="O522" i="2" a="1"/>
  <c r="O522" i="2" s="1"/>
  <c r="J522" i="4" s="1"/>
  <c r="O523" i="2" a="1"/>
  <c r="O523" i="2" s="1"/>
  <c r="J523" i="4" s="1"/>
  <c r="O524" i="2" a="1"/>
  <c r="O524" i="2" s="1"/>
  <c r="J524" i="4" s="1"/>
  <c r="O525" i="2" a="1"/>
  <c r="O525" i="2" s="1"/>
  <c r="J525" i="4" s="1"/>
  <c r="O526" i="2" a="1"/>
  <c r="O526" i="2" s="1"/>
  <c r="J526" i="4" s="1"/>
  <c r="O527" i="2" a="1"/>
  <c r="O527" i="2" s="1"/>
  <c r="J527" i="4" s="1"/>
  <c r="O528" i="2" a="1"/>
  <c r="O528" i="2" s="1"/>
  <c r="J528" i="4" s="1"/>
  <c r="O529" i="2" a="1"/>
  <c r="O529" i="2" s="1"/>
  <c r="J529" i="4" s="1"/>
  <c r="O530" i="2" a="1"/>
  <c r="O530" i="2" s="1"/>
  <c r="J530" i="4" s="1"/>
  <c r="O531" i="2" a="1"/>
  <c r="O531" i="2" s="1"/>
  <c r="J531" i="4" s="1"/>
  <c r="O532" i="2" a="1"/>
  <c r="O532" i="2" s="1"/>
  <c r="J532" i="4" s="1"/>
  <c r="O533" i="2" a="1"/>
  <c r="O533" i="2" s="1"/>
  <c r="J533" i="4" s="1"/>
  <c r="O534" i="2" a="1"/>
  <c r="O534" i="2" s="1"/>
  <c r="J534" i="4" s="1"/>
  <c r="O535" i="2" a="1"/>
  <c r="O535" i="2" s="1"/>
  <c r="J535" i="4" s="1"/>
  <c r="O536" i="2" a="1"/>
  <c r="O536" i="2" s="1"/>
  <c r="J536" i="4" s="1"/>
  <c r="O537" i="2" a="1"/>
  <c r="O537" i="2" s="1"/>
  <c r="J537" i="4" s="1"/>
  <c r="O538" i="2" a="1"/>
  <c r="O538" i="2" s="1"/>
  <c r="J538" i="4" s="1"/>
  <c r="O539" i="2" a="1"/>
  <c r="O539" i="2" s="1"/>
  <c r="J539" i="4" s="1"/>
  <c r="O540" i="2" a="1"/>
  <c r="O540" i="2" s="1"/>
  <c r="J540" i="4" s="1"/>
  <c r="O541" i="2" a="1"/>
  <c r="O541" i="2" s="1"/>
  <c r="J541" i="4" s="1"/>
  <c r="O542" i="2" a="1"/>
  <c r="O542" i="2" s="1"/>
  <c r="J542" i="4" s="1"/>
  <c r="O543" i="2" a="1"/>
  <c r="O543" i="2" s="1"/>
  <c r="J543" i="4" s="1"/>
  <c r="O544" i="2" a="1"/>
  <c r="O544" i="2" s="1"/>
  <c r="J544" i="4" s="1"/>
  <c r="O545" i="2" a="1"/>
  <c r="O545" i="2" s="1"/>
  <c r="J545" i="4" s="1"/>
  <c r="O546" i="2" a="1"/>
  <c r="O546" i="2" s="1"/>
  <c r="J546" i="4" s="1"/>
  <c r="O547" i="2" a="1"/>
  <c r="O547" i="2" s="1"/>
  <c r="J547" i="4" s="1"/>
  <c r="O548" i="2" a="1"/>
  <c r="O548" i="2" s="1"/>
  <c r="J548" i="4" s="1"/>
  <c r="O549" i="2" a="1"/>
  <c r="O549" i="2" s="1"/>
  <c r="J549" i="4" s="1"/>
  <c r="O550" i="2" a="1"/>
  <c r="O550" i="2" s="1"/>
  <c r="J550" i="4" s="1"/>
  <c r="O551" i="2" a="1"/>
  <c r="O551" i="2" s="1"/>
  <c r="J551" i="4" s="1"/>
  <c r="O552" i="2" a="1"/>
  <c r="O552" i="2" s="1"/>
  <c r="J552" i="4" s="1"/>
  <c r="O553" i="2" a="1"/>
  <c r="O553" i="2" s="1"/>
  <c r="J553" i="4" s="1"/>
  <c r="O554" i="2" a="1"/>
  <c r="O554" i="2" s="1"/>
  <c r="J554" i="4" s="1"/>
  <c r="O555" i="2" a="1"/>
  <c r="O555" i="2" s="1"/>
  <c r="J555" i="4" s="1"/>
  <c r="O556" i="2" a="1"/>
  <c r="O556" i="2" s="1"/>
  <c r="J556" i="4" s="1"/>
  <c r="O557" i="2" a="1"/>
  <c r="O557" i="2" s="1"/>
  <c r="J557" i="4" s="1"/>
  <c r="O558" i="2" a="1"/>
  <c r="O558" i="2" s="1"/>
  <c r="J558" i="4" s="1"/>
  <c r="O559" i="2" a="1"/>
  <c r="O559" i="2" s="1"/>
  <c r="J559" i="4" s="1"/>
  <c r="O560" i="2" a="1"/>
  <c r="O560" i="2" s="1"/>
  <c r="J560" i="4" s="1"/>
  <c r="O561" i="2" a="1"/>
  <c r="O561" i="2" s="1"/>
  <c r="J561" i="4" s="1"/>
  <c r="O562" i="2" a="1"/>
  <c r="O562" i="2" s="1"/>
  <c r="J562" i="4" s="1"/>
  <c r="O563" i="2" a="1"/>
  <c r="O563" i="2" s="1"/>
  <c r="J563" i="4" s="1"/>
  <c r="O564" i="2" a="1"/>
  <c r="O564" i="2" s="1"/>
  <c r="J564" i="4" s="1"/>
  <c r="O565" i="2" a="1"/>
  <c r="O565" i="2" s="1"/>
  <c r="J565" i="4" s="1"/>
  <c r="O566" i="2" a="1"/>
  <c r="O566" i="2" s="1"/>
  <c r="J566" i="4" s="1"/>
  <c r="O567" i="2" a="1"/>
  <c r="O567" i="2" s="1"/>
  <c r="J567" i="4" s="1"/>
  <c r="O568" i="2" a="1"/>
  <c r="O568" i="2" s="1"/>
  <c r="J568" i="4" s="1"/>
  <c r="O569" i="2" a="1"/>
  <c r="O569" i="2" s="1"/>
  <c r="J569" i="4" s="1"/>
  <c r="O570" i="2" a="1"/>
  <c r="O570" i="2" s="1"/>
  <c r="J570" i="4" s="1"/>
  <c r="O571" i="2" a="1"/>
  <c r="O571" i="2" s="1"/>
  <c r="J571" i="4" s="1"/>
  <c r="O572" i="2" a="1"/>
  <c r="O572" i="2" s="1"/>
  <c r="J572" i="4" s="1"/>
  <c r="O573" i="2" a="1"/>
  <c r="O573" i="2" s="1"/>
  <c r="J573" i="4" s="1"/>
  <c r="O574" i="2" a="1"/>
  <c r="O574" i="2" s="1"/>
  <c r="J574" i="4" s="1"/>
  <c r="O575" i="2" a="1"/>
  <c r="O575" i="2" s="1"/>
  <c r="J575" i="4" s="1"/>
  <c r="O576" i="2" a="1"/>
  <c r="O576" i="2" s="1"/>
  <c r="J576" i="4" s="1"/>
  <c r="O577" i="2" a="1"/>
  <c r="O577" i="2" s="1"/>
  <c r="J577" i="4" s="1"/>
  <c r="O578" i="2" a="1"/>
  <c r="O578" i="2" s="1"/>
  <c r="J578" i="4" s="1"/>
  <c r="O579" i="2" a="1"/>
  <c r="O579" i="2" s="1"/>
  <c r="J579" i="4" s="1"/>
  <c r="O580" i="2" a="1"/>
  <c r="O580" i="2" s="1"/>
  <c r="J580" i="4" s="1"/>
  <c r="O581" i="2" a="1"/>
  <c r="O581" i="2" s="1"/>
  <c r="J581" i="4" s="1"/>
  <c r="O582" i="2" a="1"/>
  <c r="O582" i="2" s="1"/>
  <c r="J582" i="4" s="1"/>
  <c r="O583" i="2" a="1"/>
  <c r="O583" i="2" s="1"/>
  <c r="J583" i="4" s="1"/>
  <c r="O584" i="2" a="1"/>
  <c r="O584" i="2" s="1"/>
  <c r="J584" i="4" s="1"/>
  <c r="O585" i="2" a="1"/>
  <c r="O585" i="2" s="1"/>
  <c r="J585" i="4" s="1"/>
  <c r="O586" i="2" a="1"/>
  <c r="O586" i="2" s="1"/>
  <c r="J586" i="4" s="1"/>
  <c r="O587" i="2" a="1"/>
  <c r="O587" i="2" s="1"/>
  <c r="J587" i="4" s="1"/>
  <c r="O588" i="2" a="1"/>
  <c r="O588" i="2" s="1"/>
  <c r="J588" i="4" s="1"/>
  <c r="O589" i="2" a="1"/>
  <c r="O589" i="2" s="1"/>
  <c r="J589" i="4" s="1"/>
  <c r="O590" i="2" a="1"/>
  <c r="O590" i="2" s="1"/>
  <c r="J590" i="4" s="1"/>
  <c r="O591" i="2" a="1"/>
  <c r="O591" i="2" s="1"/>
  <c r="J591" i="4" s="1"/>
  <c r="O592" i="2" a="1"/>
  <c r="O592" i="2" s="1"/>
  <c r="J592" i="4" s="1"/>
  <c r="O593" i="2" a="1"/>
  <c r="O593" i="2" s="1"/>
  <c r="J593" i="4" s="1"/>
  <c r="O594" i="2" a="1"/>
  <c r="O594" i="2" s="1"/>
  <c r="J594" i="4" s="1"/>
  <c r="O595" i="2" a="1"/>
  <c r="O595" i="2" s="1"/>
  <c r="J595" i="4" s="1"/>
  <c r="O596" i="2" a="1"/>
  <c r="O596" i="2" s="1"/>
  <c r="J596" i="4" s="1"/>
  <c r="O597" i="2" a="1"/>
  <c r="O597" i="2" s="1"/>
  <c r="J597" i="4" s="1"/>
  <c r="O598" i="2" a="1"/>
  <c r="O598" i="2" s="1"/>
  <c r="J598" i="4" s="1"/>
  <c r="O599" i="2" a="1"/>
  <c r="O599" i="2" s="1"/>
  <c r="J599" i="4" s="1"/>
  <c r="O600" i="2" a="1"/>
  <c r="O600" i="2" s="1"/>
  <c r="J600" i="4" s="1"/>
  <c r="O601" i="2" a="1"/>
  <c r="O601" i="2" s="1"/>
  <c r="J601" i="4" s="1"/>
  <c r="O602" i="2" a="1"/>
  <c r="O602" i="2" s="1"/>
  <c r="J602" i="4" s="1"/>
  <c r="O603" i="2" a="1"/>
  <c r="O603" i="2" s="1"/>
  <c r="J603" i="4" s="1"/>
  <c r="O604" i="2" a="1"/>
  <c r="O604" i="2" s="1"/>
  <c r="J604" i="4" s="1"/>
  <c r="O605" i="2" a="1"/>
  <c r="O605" i="2" s="1"/>
  <c r="J605" i="4" s="1"/>
  <c r="O606" i="2" a="1"/>
  <c r="O606" i="2" s="1"/>
  <c r="J606" i="4" s="1"/>
  <c r="O607" i="2" a="1"/>
  <c r="O607" i="2" s="1"/>
  <c r="J607" i="4" s="1"/>
  <c r="O608" i="2" a="1"/>
  <c r="O608" i="2" s="1"/>
  <c r="J608" i="4" s="1"/>
  <c r="O609" i="2" a="1"/>
  <c r="O609" i="2" s="1"/>
  <c r="J609" i="4" s="1"/>
  <c r="O610" i="2" a="1"/>
  <c r="O610" i="2" s="1"/>
  <c r="J610" i="4" s="1"/>
  <c r="O611" i="2" a="1"/>
  <c r="O611" i="2" s="1"/>
  <c r="J611" i="4" s="1"/>
  <c r="O612" i="2" a="1"/>
  <c r="O612" i="2" s="1"/>
  <c r="J612" i="4" s="1"/>
  <c r="O613" i="2" a="1"/>
  <c r="O613" i="2" s="1"/>
  <c r="J613" i="4" s="1"/>
  <c r="O614" i="2" a="1"/>
  <c r="O614" i="2" s="1"/>
  <c r="J614" i="4" s="1"/>
  <c r="O615" i="2" a="1"/>
  <c r="O615" i="2" s="1"/>
  <c r="J615" i="4" s="1"/>
  <c r="O616" i="2" a="1"/>
  <c r="O616" i="2" s="1"/>
  <c r="J616" i="4" s="1"/>
  <c r="O617" i="2" a="1"/>
  <c r="O617" i="2" s="1"/>
  <c r="J617" i="4" s="1"/>
  <c r="O618" i="2" a="1"/>
  <c r="O618" i="2" s="1"/>
  <c r="J618" i="4" s="1"/>
  <c r="O619" i="2" a="1"/>
  <c r="O619" i="2" s="1"/>
  <c r="J619" i="4" s="1"/>
  <c r="O620" i="2" a="1"/>
  <c r="O620" i="2" s="1"/>
  <c r="J620" i="4" s="1"/>
  <c r="O621" i="2" a="1"/>
  <c r="O621" i="2" s="1"/>
  <c r="J621" i="4" s="1"/>
  <c r="O622" i="2" a="1"/>
  <c r="O622" i="2" s="1"/>
  <c r="J622" i="4" s="1"/>
  <c r="O623" i="2" a="1"/>
  <c r="O623" i="2" s="1"/>
  <c r="J623" i="4" s="1"/>
  <c r="O624" i="2" a="1"/>
  <c r="O624" i="2" s="1"/>
  <c r="J624" i="4" s="1"/>
  <c r="O625" i="2" a="1"/>
  <c r="O625" i="2" s="1"/>
  <c r="J625" i="4" s="1"/>
  <c r="O626" i="2" a="1"/>
  <c r="O626" i="2" s="1"/>
  <c r="J626" i="4" s="1"/>
  <c r="O627" i="2" a="1"/>
  <c r="O627" i="2" s="1"/>
  <c r="J627" i="4" s="1"/>
  <c r="O628" i="2" a="1"/>
  <c r="O628" i="2" s="1"/>
  <c r="J628" i="4" s="1"/>
  <c r="O629" i="2" a="1"/>
  <c r="O629" i="2" s="1"/>
  <c r="J629" i="4" s="1"/>
  <c r="O630" i="2" a="1"/>
  <c r="O630" i="2" s="1"/>
  <c r="J630" i="4" s="1"/>
  <c r="O631" i="2" a="1"/>
  <c r="O631" i="2" s="1"/>
  <c r="J631" i="4" s="1"/>
  <c r="O632" i="2" a="1"/>
  <c r="O632" i="2" s="1"/>
  <c r="J632" i="4" s="1"/>
  <c r="O633" i="2" a="1"/>
  <c r="O633" i="2" s="1"/>
  <c r="J633" i="4" s="1"/>
  <c r="O634" i="2" a="1"/>
  <c r="O634" i="2" s="1"/>
  <c r="J634" i="4" s="1"/>
  <c r="O635" i="2" a="1"/>
  <c r="O635" i="2" s="1"/>
  <c r="J635" i="4" s="1"/>
  <c r="O636" i="2" a="1"/>
  <c r="O636" i="2" s="1"/>
  <c r="J636" i="4" s="1"/>
  <c r="O637" i="2" a="1"/>
  <c r="O637" i="2" s="1"/>
  <c r="J637" i="4" s="1"/>
  <c r="O638" i="2" a="1"/>
  <c r="O638" i="2" s="1"/>
  <c r="J638" i="4" s="1"/>
  <c r="O639" i="2" a="1"/>
  <c r="O639" i="2" s="1"/>
  <c r="J639" i="4" s="1"/>
  <c r="O640" i="2" a="1"/>
  <c r="O640" i="2" s="1"/>
  <c r="J640" i="4" s="1"/>
  <c r="O641" i="2" a="1"/>
  <c r="O641" i="2" s="1"/>
  <c r="J641" i="4" s="1"/>
  <c r="O642" i="2" a="1"/>
  <c r="O642" i="2" s="1"/>
  <c r="J642" i="4" s="1"/>
  <c r="O643" i="2" a="1"/>
  <c r="O643" i="2" s="1"/>
  <c r="J643" i="4" s="1"/>
  <c r="O644" i="2" a="1"/>
  <c r="O644" i="2" s="1"/>
  <c r="J644" i="4" s="1"/>
  <c r="O645" i="2" a="1"/>
  <c r="O645" i="2" s="1"/>
  <c r="J645" i="4" s="1"/>
  <c r="O646" i="2" a="1"/>
  <c r="O646" i="2" s="1"/>
  <c r="J646" i="4" s="1"/>
  <c r="O647" i="2" a="1"/>
  <c r="O647" i="2" s="1"/>
  <c r="J647" i="4" s="1"/>
  <c r="O648" i="2" a="1"/>
  <c r="O648" i="2" s="1"/>
  <c r="J648" i="4" s="1"/>
  <c r="O649" i="2" a="1"/>
  <c r="O649" i="2" s="1"/>
  <c r="J649" i="4" s="1"/>
  <c r="O650" i="2" a="1"/>
  <c r="O650" i="2" s="1"/>
  <c r="J650" i="4" s="1"/>
  <c r="O651" i="2" a="1"/>
  <c r="O651" i="2" s="1"/>
  <c r="J651" i="4" s="1"/>
  <c r="O652" i="2" a="1"/>
  <c r="O652" i="2" s="1"/>
  <c r="J652" i="4" s="1"/>
  <c r="O653" i="2" a="1"/>
  <c r="O653" i="2" s="1"/>
  <c r="J653" i="4" s="1"/>
  <c r="O654" i="2" a="1"/>
  <c r="O654" i="2" s="1"/>
  <c r="J654" i="4" s="1"/>
  <c r="O655" i="2" a="1"/>
  <c r="O655" i="2" s="1"/>
  <c r="J655" i="4" s="1"/>
  <c r="O656" i="2" a="1"/>
  <c r="O656" i="2" s="1"/>
  <c r="J656" i="4" s="1"/>
  <c r="O657" i="2" a="1"/>
  <c r="O657" i="2" s="1"/>
  <c r="J657" i="4" s="1"/>
  <c r="O658" i="2" a="1"/>
  <c r="O658" i="2" s="1"/>
  <c r="J658" i="4" s="1"/>
  <c r="O659" i="2" a="1"/>
  <c r="O659" i="2" s="1"/>
  <c r="J659" i="4" s="1"/>
  <c r="O660" i="2" a="1"/>
  <c r="O660" i="2" s="1"/>
  <c r="J660" i="4" s="1"/>
  <c r="O661" i="2" a="1"/>
  <c r="O661" i="2" s="1"/>
  <c r="J661" i="4" s="1"/>
  <c r="O662" i="2" a="1"/>
  <c r="O662" i="2" s="1"/>
  <c r="J662" i="4" s="1"/>
  <c r="O663" i="2" a="1"/>
  <c r="O663" i="2" s="1"/>
  <c r="J663" i="4" s="1"/>
  <c r="O664" i="2" a="1"/>
  <c r="O664" i="2" s="1"/>
  <c r="J664" i="4" s="1"/>
  <c r="O665" i="2" a="1"/>
  <c r="O665" i="2" s="1"/>
  <c r="J665" i="4" s="1"/>
  <c r="O666" i="2" a="1"/>
  <c r="O666" i="2" s="1"/>
  <c r="J666" i="4" s="1"/>
  <c r="O667" i="2" a="1"/>
  <c r="O667" i="2" s="1"/>
  <c r="J667" i="4" s="1"/>
  <c r="O668" i="2" a="1"/>
  <c r="O668" i="2" s="1"/>
  <c r="J668" i="4" s="1"/>
  <c r="O669" i="2" a="1"/>
  <c r="O669" i="2" s="1"/>
  <c r="J669" i="4" s="1"/>
  <c r="O670" i="2" a="1"/>
  <c r="O670" i="2" s="1"/>
  <c r="J670" i="4" s="1"/>
  <c r="O671" i="2" a="1"/>
  <c r="O671" i="2" s="1"/>
  <c r="J671" i="4" s="1"/>
  <c r="O672" i="2" a="1"/>
  <c r="O672" i="2" s="1"/>
  <c r="J672" i="4" s="1"/>
  <c r="O673" i="2" a="1"/>
  <c r="O673" i="2" s="1"/>
  <c r="J673" i="4" s="1"/>
  <c r="O674" i="2" a="1"/>
  <c r="O674" i="2" s="1"/>
  <c r="J674" i="4" s="1"/>
  <c r="O675" i="2" a="1"/>
  <c r="O675" i="2" s="1"/>
  <c r="J675" i="4" s="1"/>
  <c r="O676" i="2" a="1"/>
  <c r="O676" i="2" s="1"/>
  <c r="J676" i="4" s="1"/>
  <c r="O677" i="2" a="1"/>
  <c r="O677" i="2" s="1"/>
  <c r="J677" i="4" s="1"/>
  <c r="O678" i="2" a="1"/>
  <c r="O678" i="2" s="1"/>
  <c r="J678" i="4" s="1"/>
  <c r="O679" i="2" a="1"/>
  <c r="O679" i="2" s="1"/>
  <c r="J679" i="4" s="1"/>
  <c r="O680" i="2" a="1"/>
  <c r="O680" i="2" s="1"/>
  <c r="J680" i="4" s="1"/>
  <c r="O681" i="2" a="1"/>
  <c r="O681" i="2" s="1"/>
  <c r="J681" i="4" s="1"/>
  <c r="O682" i="2" a="1"/>
  <c r="O682" i="2" s="1"/>
  <c r="J682" i="4" s="1"/>
  <c r="O683" i="2" a="1"/>
  <c r="O683" i="2" s="1"/>
  <c r="J683" i="4" s="1"/>
  <c r="O684" i="2" a="1"/>
  <c r="O684" i="2" s="1"/>
  <c r="J684" i="4" s="1"/>
  <c r="O685" i="2" a="1"/>
  <c r="O685" i="2" s="1"/>
  <c r="J685" i="4" s="1"/>
  <c r="O686" i="2" a="1"/>
  <c r="O686" i="2" s="1"/>
  <c r="J686" i="4" s="1"/>
  <c r="O687" i="2" a="1"/>
  <c r="O687" i="2" s="1"/>
  <c r="J687" i="4" s="1"/>
  <c r="O688" i="2" a="1"/>
  <c r="O688" i="2" s="1"/>
  <c r="J688" i="4" s="1"/>
  <c r="O689" i="2" a="1"/>
  <c r="O689" i="2" s="1"/>
  <c r="J689" i="4" s="1"/>
  <c r="O690" i="2" a="1"/>
  <c r="O690" i="2" s="1"/>
  <c r="J690" i="4" s="1"/>
  <c r="O691" i="2" a="1"/>
  <c r="O691" i="2" s="1"/>
  <c r="J691" i="4" s="1"/>
  <c r="O692" i="2" a="1"/>
  <c r="O692" i="2" s="1"/>
  <c r="J692" i="4" s="1"/>
  <c r="O693" i="2" a="1"/>
  <c r="O693" i="2" s="1"/>
  <c r="J693" i="4" s="1"/>
  <c r="O694" i="2" a="1"/>
  <c r="O694" i="2" s="1"/>
  <c r="J694" i="4" s="1"/>
  <c r="O695" i="2" a="1"/>
  <c r="O695" i="2" s="1"/>
  <c r="J695" i="4" s="1"/>
  <c r="O696" i="2" a="1"/>
  <c r="O696" i="2" s="1"/>
  <c r="J696" i="4" s="1"/>
  <c r="O697" i="2" a="1"/>
  <c r="O697" i="2" s="1"/>
  <c r="J697" i="4" s="1"/>
  <c r="O698" i="2" a="1"/>
  <c r="O698" i="2" s="1"/>
  <c r="J698" i="4" s="1"/>
  <c r="O699" i="2" a="1"/>
  <c r="O699" i="2" s="1"/>
  <c r="J699" i="4" s="1"/>
  <c r="O700" i="2" a="1"/>
  <c r="O700" i="2" s="1"/>
  <c r="J700" i="4" s="1"/>
  <c r="O701" i="2" a="1"/>
  <c r="O701" i="2" s="1"/>
  <c r="J701" i="4" s="1"/>
  <c r="O702" i="2" a="1"/>
  <c r="O702" i="2" s="1"/>
  <c r="J702" i="4" s="1"/>
  <c r="O703" i="2" a="1"/>
  <c r="O703" i="2" s="1"/>
  <c r="J703" i="4" s="1"/>
  <c r="O704" i="2" a="1"/>
  <c r="O704" i="2" s="1"/>
  <c r="J704" i="4" s="1"/>
  <c r="O705" i="2" a="1"/>
  <c r="O705" i="2" s="1"/>
  <c r="J705" i="4" s="1"/>
  <c r="O706" i="2" a="1"/>
  <c r="O706" i="2" s="1"/>
  <c r="J706" i="4" s="1"/>
  <c r="O707" i="2" a="1"/>
  <c r="O707" i="2" s="1"/>
  <c r="J707" i="4" s="1"/>
  <c r="O708" i="2" a="1"/>
  <c r="O708" i="2" s="1"/>
  <c r="J708" i="4" s="1"/>
  <c r="O709" i="2" a="1"/>
  <c r="O709" i="2" s="1"/>
  <c r="J709" i="4" s="1"/>
  <c r="O710" i="2" a="1"/>
  <c r="O710" i="2" s="1"/>
  <c r="J710" i="4" s="1"/>
  <c r="O711" i="2" a="1"/>
  <c r="O711" i="2" s="1"/>
  <c r="J711" i="4" s="1"/>
  <c r="O712" i="2" a="1"/>
  <c r="O712" i="2" s="1"/>
  <c r="J712" i="4" s="1"/>
  <c r="O713" i="2" a="1"/>
  <c r="O713" i="2" s="1"/>
  <c r="J713" i="4" s="1"/>
  <c r="O714" i="2" a="1"/>
  <c r="O714" i="2" s="1"/>
  <c r="J714" i="4" s="1"/>
  <c r="O715" i="2" a="1"/>
  <c r="O715" i="2" s="1"/>
  <c r="J715" i="4" s="1"/>
  <c r="O716" i="2" a="1"/>
  <c r="O716" i="2" s="1"/>
  <c r="J716" i="4" s="1"/>
  <c r="O717" i="2" a="1"/>
  <c r="O717" i="2" s="1"/>
  <c r="J717" i="4" s="1"/>
  <c r="O718" i="2" a="1"/>
  <c r="O718" i="2" s="1"/>
  <c r="J718" i="4" s="1"/>
  <c r="O719" i="2" a="1"/>
  <c r="O719" i="2" s="1"/>
  <c r="J719" i="4" s="1"/>
  <c r="O720" i="2" a="1"/>
  <c r="O720" i="2" s="1"/>
  <c r="J720" i="4" s="1"/>
  <c r="O721" i="2" a="1"/>
  <c r="O721" i="2" s="1"/>
  <c r="J721" i="4" s="1"/>
  <c r="O722" i="2" a="1"/>
  <c r="O722" i="2" s="1"/>
  <c r="J722" i="4" s="1"/>
  <c r="O723" i="2" a="1"/>
  <c r="O723" i="2" s="1"/>
  <c r="J723" i="4" s="1"/>
  <c r="O724" i="2" a="1"/>
  <c r="O724" i="2" s="1"/>
  <c r="J724" i="4" s="1"/>
  <c r="O725" i="2" a="1"/>
  <c r="O725" i="2" s="1"/>
  <c r="J725" i="4" s="1"/>
  <c r="O726" i="2" a="1"/>
  <c r="O726" i="2" s="1"/>
  <c r="J726" i="4" s="1"/>
  <c r="O727" i="2" a="1"/>
  <c r="O727" i="2" s="1"/>
  <c r="J727" i="4" s="1"/>
  <c r="O728" i="2" a="1"/>
  <c r="O728" i="2" s="1"/>
  <c r="J728" i="4" s="1"/>
  <c r="O729" i="2" a="1"/>
  <c r="O729" i="2" s="1"/>
  <c r="J729" i="4" s="1"/>
  <c r="O730" i="2" a="1"/>
  <c r="O730" i="2" s="1"/>
  <c r="J730" i="4" s="1"/>
  <c r="O731" i="2" a="1"/>
  <c r="O731" i="2" s="1"/>
  <c r="J731" i="4" s="1"/>
  <c r="O732" i="2" a="1"/>
  <c r="O732" i="2" s="1"/>
  <c r="J732" i="4" s="1"/>
  <c r="O733" i="2" a="1"/>
  <c r="O733" i="2" s="1"/>
  <c r="J733" i="4" s="1"/>
  <c r="O734" i="2" a="1"/>
  <c r="O734" i="2" s="1"/>
  <c r="J734" i="4" s="1"/>
  <c r="O735" i="2" a="1"/>
  <c r="O735" i="2" s="1"/>
  <c r="J735" i="4" s="1"/>
  <c r="O736" i="2" a="1"/>
  <c r="O736" i="2" s="1"/>
  <c r="J736" i="4" s="1"/>
  <c r="O737" i="2" a="1"/>
  <c r="O737" i="2" s="1"/>
  <c r="J737" i="4" s="1"/>
  <c r="O738" i="2" a="1"/>
  <c r="O738" i="2" s="1"/>
  <c r="J738" i="4" s="1"/>
  <c r="O739" i="2" a="1"/>
  <c r="O739" i="2" s="1"/>
  <c r="J739" i="4" s="1"/>
  <c r="O740" i="2" a="1"/>
  <c r="O740" i="2" s="1"/>
  <c r="J740" i="4" s="1"/>
  <c r="O741" i="2" a="1"/>
  <c r="O741" i="2" s="1"/>
  <c r="J741" i="4" s="1"/>
  <c r="O742" i="2" a="1"/>
  <c r="O742" i="2" s="1"/>
  <c r="J742" i="4" s="1"/>
  <c r="O743" i="2" a="1"/>
  <c r="O743" i="2" s="1"/>
  <c r="J743" i="4" s="1"/>
  <c r="O744" i="2" a="1"/>
  <c r="O744" i="2" s="1"/>
  <c r="J744" i="4" s="1"/>
  <c r="O745" i="2" a="1"/>
  <c r="O745" i="2" s="1"/>
  <c r="J745" i="4" s="1"/>
  <c r="O746" i="2" a="1"/>
  <c r="O746" i="2" s="1"/>
  <c r="J746" i="4" s="1"/>
  <c r="O747" i="2" a="1"/>
  <c r="O747" i="2" s="1"/>
  <c r="J747" i="4" s="1"/>
  <c r="O748" i="2" a="1"/>
  <c r="O748" i="2" s="1"/>
  <c r="J748" i="4" s="1"/>
  <c r="O749" i="2" a="1"/>
  <c r="O749" i="2" s="1"/>
  <c r="J749" i="4" s="1"/>
  <c r="O750" i="2" a="1"/>
  <c r="O750" i="2" s="1"/>
  <c r="J750" i="4" s="1"/>
  <c r="O751" i="2" a="1"/>
  <c r="O751" i="2" s="1"/>
  <c r="J751" i="4" s="1"/>
  <c r="O752" i="2" a="1"/>
  <c r="O752" i="2" s="1"/>
  <c r="J752" i="4" s="1"/>
  <c r="O753" i="2" a="1"/>
  <c r="O753" i="2" s="1"/>
  <c r="J753" i="4" s="1"/>
  <c r="O754" i="2" a="1"/>
  <c r="O754" i="2" s="1"/>
  <c r="J754" i="4" s="1"/>
  <c r="O755" i="2" a="1"/>
  <c r="O755" i="2" s="1"/>
  <c r="J755" i="4" s="1"/>
  <c r="O756" i="2" a="1"/>
  <c r="O756" i="2" s="1"/>
  <c r="J756" i="4" s="1"/>
  <c r="O757" i="2" a="1"/>
  <c r="O757" i="2" s="1"/>
  <c r="J757" i="4" s="1"/>
  <c r="O758" i="2" a="1"/>
  <c r="O758" i="2" s="1"/>
  <c r="J758" i="4" s="1"/>
  <c r="O759" i="2" a="1"/>
  <c r="O759" i="2" s="1"/>
  <c r="J759" i="4" s="1"/>
  <c r="O760" i="2" a="1"/>
  <c r="O760" i="2" s="1"/>
  <c r="J760" i="4" s="1"/>
  <c r="O761" i="2" a="1"/>
  <c r="O761" i="2" s="1"/>
  <c r="J761" i="4" s="1"/>
  <c r="O762" i="2" a="1"/>
  <c r="O762" i="2" s="1"/>
  <c r="J762" i="4" s="1"/>
  <c r="O763" i="2" a="1"/>
  <c r="O763" i="2" s="1"/>
  <c r="J763" i="4" s="1"/>
  <c r="O764" i="2" a="1"/>
  <c r="O764" i="2" s="1"/>
  <c r="J764" i="4" s="1"/>
  <c r="O765" i="2" a="1"/>
  <c r="O765" i="2" s="1"/>
  <c r="J765" i="4" s="1"/>
  <c r="O766" i="2" a="1"/>
  <c r="O766" i="2" s="1"/>
  <c r="J766" i="4" s="1"/>
  <c r="O767" i="2" a="1"/>
  <c r="O767" i="2" s="1"/>
  <c r="J767" i="4" s="1"/>
  <c r="O768" i="2" a="1"/>
  <c r="O768" i="2" s="1"/>
  <c r="J768" i="4" s="1"/>
  <c r="O769" i="2" a="1"/>
  <c r="O769" i="2" s="1"/>
  <c r="J769" i="4" s="1"/>
  <c r="O770" i="2" a="1"/>
  <c r="O770" i="2" s="1"/>
  <c r="J770" i="4" s="1"/>
  <c r="O771" i="2" a="1"/>
  <c r="O771" i="2" s="1"/>
  <c r="J771" i="4" s="1"/>
  <c r="O772" i="2" a="1"/>
  <c r="O772" i="2" s="1"/>
  <c r="J772" i="4" s="1"/>
  <c r="O773" i="2" a="1"/>
  <c r="O773" i="2" s="1"/>
  <c r="J773" i="4" s="1"/>
  <c r="O774" i="2" a="1"/>
  <c r="O774" i="2" s="1"/>
  <c r="J774" i="4" s="1"/>
  <c r="O775" i="2" a="1"/>
  <c r="O775" i="2" s="1"/>
  <c r="J775" i="4" s="1"/>
  <c r="O776" i="2" a="1"/>
  <c r="O776" i="2" s="1"/>
  <c r="J776" i="4" s="1"/>
  <c r="O777" i="2" a="1"/>
  <c r="O777" i="2" s="1"/>
  <c r="J777" i="4" s="1"/>
  <c r="O778" i="2" a="1"/>
  <c r="O778" i="2" s="1"/>
  <c r="J778" i="4" s="1"/>
  <c r="O779" i="2" a="1"/>
  <c r="O779" i="2" s="1"/>
  <c r="J779" i="4" s="1"/>
  <c r="O780" i="2" a="1"/>
  <c r="O780" i="2" s="1"/>
  <c r="J780" i="4" s="1"/>
  <c r="O781" i="2" a="1"/>
  <c r="O781" i="2" s="1"/>
  <c r="J781" i="4" s="1"/>
  <c r="O782" i="2" a="1"/>
  <c r="O782" i="2" s="1"/>
  <c r="J782" i="4" s="1"/>
  <c r="O783" i="2" a="1"/>
  <c r="O783" i="2" s="1"/>
  <c r="J783" i="4" s="1"/>
  <c r="O784" i="2" a="1"/>
  <c r="O784" i="2" s="1"/>
  <c r="J784" i="4" s="1"/>
  <c r="O785" i="2" a="1"/>
  <c r="O785" i="2" s="1"/>
  <c r="J785" i="4" s="1"/>
  <c r="O786" i="2" a="1"/>
  <c r="O786" i="2" s="1"/>
  <c r="J786" i="4" s="1"/>
  <c r="O787" i="2" a="1"/>
  <c r="O787" i="2" s="1"/>
  <c r="J787" i="4" s="1"/>
  <c r="O788" i="2" a="1"/>
  <c r="O788" i="2" s="1"/>
  <c r="J788" i="4" s="1"/>
  <c r="O789" i="2" a="1"/>
  <c r="O789" i="2" s="1"/>
  <c r="J789" i="4" s="1"/>
  <c r="O790" i="2" a="1"/>
  <c r="O790" i="2" s="1"/>
  <c r="J790" i="4" s="1"/>
  <c r="O791" i="2" a="1"/>
  <c r="O791" i="2" s="1"/>
  <c r="J791" i="4" s="1"/>
  <c r="O792" i="2" a="1"/>
  <c r="O792" i="2" s="1"/>
  <c r="J792" i="4" s="1"/>
  <c r="O793" i="2" a="1"/>
  <c r="O793" i="2" s="1"/>
  <c r="J793" i="4" s="1"/>
  <c r="O794" i="2" a="1"/>
  <c r="O794" i="2" s="1"/>
  <c r="J794" i="4" s="1"/>
  <c r="O795" i="2" a="1"/>
  <c r="O795" i="2" s="1"/>
  <c r="J795" i="4" s="1"/>
  <c r="O796" i="2" a="1"/>
  <c r="O796" i="2" s="1"/>
  <c r="J796" i="4" s="1"/>
  <c r="O797" i="2" a="1"/>
  <c r="O797" i="2" s="1"/>
  <c r="J797" i="4" s="1"/>
  <c r="O798" i="2" a="1"/>
  <c r="O798" i="2" s="1"/>
  <c r="J798" i="4" s="1"/>
  <c r="O799" i="2" a="1"/>
  <c r="O799" i="2" s="1"/>
  <c r="J799" i="4" s="1"/>
  <c r="O800" i="2" a="1"/>
  <c r="O800" i="2" s="1"/>
  <c r="J800" i="4" s="1"/>
  <c r="O801" i="2" a="1"/>
  <c r="O801" i="2" s="1"/>
  <c r="J801" i="4" s="1"/>
  <c r="O802" i="2" a="1"/>
  <c r="O802" i="2" s="1"/>
  <c r="J802" i="4" s="1"/>
  <c r="O803" i="2" a="1"/>
  <c r="O803" i="2" s="1"/>
  <c r="J803" i="4" s="1"/>
  <c r="O804" i="2" a="1"/>
  <c r="O804" i="2" s="1"/>
  <c r="J804" i="4" s="1"/>
  <c r="O805" i="2" a="1"/>
  <c r="O805" i="2" s="1"/>
  <c r="J805" i="4" s="1"/>
  <c r="O806" i="2" a="1"/>
  <c r="O806" i="2" s="1"/>
  <c r="J806" i="4" s="1"/>
  <c r="O807" i="2" a="1"/>
  <c r="O807" i="2" s="1"/>
  <c r="J807" i="4" s="1"/>
  <c r="O808" i="2" a="1"/>
  <c r="O808" i="2" s="1"/>
  <c r="J808" i="4" s="1"/>
  <c r="O809" i="2" a="1"/>
  <c r="O809" i="2" s="1"/>
  <c r="J809" i="4" s="1"/>
  <c r="O810" i="2" a="1"/>
  <c r="O810" i="2" s="1"/>
  <c r="J810" i="4" s="1"/>
  <c r="O811" i="2" a="1"/>
  <c r="O811" i="2" s="1"/>
  <c r="J811" i="4" s="1"/>
  <c r="O812" i="2" a="1"/>
  <c r="O812" i="2" s="1"/>
  <c r="J812" i="4" s="1"/>
  <c r="O813" i="2" a="1"/>
  <c r="O813" i="2" s="1"/>
  <c r="J813" i="4" s="1"/>
  <c r="O814" i="2" a="1"/>
  <c r="O814" i="2" s="1"/>
  <c r="J814" i="4" s="1"/>
  <c r="O815" i="2" a="1"/>
  <c r="O815" i="2" s="1"/>
  <c r="J815" i="4" s="1"/>
  <c r="O816" i="2" a="1"/>
  <c r="O816" i="2" s="1"/>
  <c r="J816" i="4" s="1"/>
  <c r="O817" i="2" a="1"/>
  <c r="O817" i="2" s="1"/>
  <c r="J817" i="4" s="1"/>
  <c r="O818" i="2" a="1"/>
  <c r="O818" i="2" s="1"/>
  <c r="J818" i="4" s="1"/>
  <c r="O819" i="2" a="1"/>
  <c r="O819" i="2" s="1"/>
  <c r="J819" i="4" s="1"/>
  <c r="O820" i="2" a="1"/>
  <c r="O820" i="2" s="1"/>
  <c r="J820" i="4" s="1"/>
  <c r="O821" i="2" a="1"/>
  <c r="O821" i="2" s="1"/>
  <c r="J821" i="4" s="1"/>
  <c r="O822" i="2" a="1"/>
  <c r="O822" i="2" s="1"/>
  <c r="J822" i="4" s="1"/>
  <c r="O823" i="2" a="1"/>
  <c r="O823" i="2" s="1"/>
  <c r="J823" i="4" s="1"/>
  <c r="O824" i="2" a="1"/>
  <c r="O824" i="2" s="1"/>
  <c r="J824" i="4" s="1"/>
  <c r="O825" i="2" a="1"/>
  <c r="O825" i="2" s="1"/>
  <c r="J825" i="4" s="1"/>
  <c r="O826" i="2" a="1"/>
  <c r="O826" i="2" s="1"/>
  <c r="J826" i="4" s="1"/>
  <c r="O827" i="2" a="1"/>
  <c r="O827" i="2" s="1"/>
  <c r="J827" i="4" s="1"/>
  <c r="O828" i="2" a="1"/>
  <c r="O828" i="2" s="1"/>
  <c r="J828" i="4" s="1"/>
  <c r="O829" i="2" a="1"/>
  <c r="O829" i="2" s="1"/>
  <c r="J829" i="4" s="1"/>
  <c r="O830" i="2" a="1"/>
  <c r="O830" i="2" s="1"/>
  <c r="J830" i="4" s="1"/>
  <c r="O831" i="2" a="1"/>
  <c r="O831" i="2" s="1"/>
  <c r="J831" i="4" s="1"/>
  <c r="O832" i="2" a="1"/>
  <c r="O832" i="2" s="1"/>
  <c r="J832" i="4" s="1"/>
  <c r="O833" i="2" a="1"/>
  <c r="O833" i="2" s="1"/>
  <c r="J833" i="4" s="1"/>
  <c r="O834" i="2" a="1"/>
  <c r="O834" i="2" s="1"/>
  <c r="J834" i="4" s="1"/>
  <c r="O835" i="2" a="1"/>
  <c r="O835" i="2" s="1"/>
  <c r="J835" i="4" s="1"/>
  <c r="O836" i="2" a="1"/>
  <c r="O836" i="2" s="1"/>
  <c r="J836" i="4" s="1"/>
  <c r="O837" i="2" a="1"/>
  <c r="O837" i="2" s="1"/>
  <c r="J837" i="4" s="1"/>
  <c r="O838" i="2" a="1"/>
  <c r="O838" i="2" s="1"/>
  <c r="J838" i="4" s="1"/>
  <c r="O839" i="2" a="1"/>
  <c r="O839" i="2" s="1"/>
  <c r="J839" i="4" s="1"/>
  <c r="O840" i="2" a="1"/>
  <c r="O840" i="2" s="1"/>
  <c r="J840" i="4" s="1"/>
  <c r="O841" i="2" a="1"/>
  <c r="O841" i="2" s="1"/>
  <c r="J841" i="4" s="1"/>
  <c r="O842" i="2" a="1"/>
  <c r="O842" i="2" s="1"/>
  <c r="J842" i="4" s="1"/>
  <c r="O843" i="2" a="1"/>
  <c r="O843" i="2" s="1"/>
  <c r="J843" i="4" s="1"/>
  <c r="O844" i="2" a="1"/>
  <c r="O844" i="2" s="1"/>
  <c r="J844" i="4" s="1"/>
  <c r="O845" i="2" a="1"/>
  <c r="O845" i="2" s="1"/>
  <c r="J845" i="4" s="1"/>
  <c r="O846" i="2" a="1"/>
  <c r="O846" i="2" s="1"/>
  <c r="J846" i="4" s="1"/>
  <c r="O847" i="2" a="1"/>
  <c r="O847" i="2" s="1"/>
  <c r="J847" i="4" s="1"/>
  <c r="O848" i="2" a="1"/>
  <c r="O848" i="2" s="1"/>
  <c r="J848" i="4" s="1"/>
  <c r="O849" i="2" a="1"/>
  <c r="O849" i="2" s="1"/>
  <c r="J849" i="4" s="1"/>
  <c r="O850" i="2" a="1"/>
  <c r="O850" i="2" s="1"/>
  <c r="J850" i="4" s="1"/>
  <c r="O851" i="2" a="1"/>
  <c r="O851" i="2" s="1"/>
  <c r="J851" i="4" s="1"/>
  <c r="O852" i="2" a="1"/>
  <c r="O852" i="2" s="1"/>
  <c r="J852" i="4" s="1"/>
  <c r="O853" i="2" a="1"/>
  <c r="O853" i="2" s="1"/>
  <c r="J853" i="4" s="1"/>
  <c r="O854" i="2" a="1"/>
  <c r="O854" i="2" s="1"/>
  <c r="J854" i="4" s="1"/>
  <c r="O855" i="2" a="1"/>
  <c r="O855" i="2" s="1"/>
  <c r="J855" i="4" s="1"/>
  <c r="O856" i="2" a="1"/>
  <c r="O856" i="2" s="1"/>
  <c r="J856" i="4" s="1"/>
  <c r="O857" i="2" a="1"/>
  <c r="O857" i="2" s="1"/>
  <c r="J857" i="4" s="1"/>
  <c r="O858" i="2" a="1"/>
  <c r="O858" i="2" s="1"/>
  <c r="J858" i="4" s="1"/>
  <c r="O859" i="2" a="1"/>
  <c r="O859" i="2" s="1"/>
  <c r="J859" i="4" s="1"/>
  <c r="O860" i="2" a="1"/>
  <c r="O860" i="2" s="1"/>
  <c r="J860" i="4" s="1"/>
  <c r="O861" i="2" a="1"/>
  <c r="O861" i="2" s="1"/>
  <c r="J861" i="4" s="1"/>
  <c r="O862" i="2" a="1"/>
  <c r="O862" i="2" s="1"/>
  <c r="J862" i="4" s="1"/>
  <c r="O863" i="2" a="1"/>
  <c r="O863" i="2" s="1"/>
  <c r="J863" i="4" s="1"/>
  <c r="O864" i="2" a="1"/>
  <c r="O864" i="2" s="1"/>
  <c r="J864" i="4" s="1"/>
  <c r="O865" i="2" a="1"/>
  <c r="O865" i="2" s="1"/>
  <c r="J865" i="4" s="1"/>
  <c r="O866" i="2" a="1"/>
  <c r="O866" i="2" s="1"/>
  <c r="J866" i="4" s="1"/>
  <c r="O867" i="2" a="1"/>
  <c r="O867" i="2" s="1"/>
  <c r="J867" i="4" s="1"/>
  <c r="O868" i="2" a="1"/>
  <c r="O868" i="2" s="1"/>
  <c r="J868" i="4" s="1"/>
  <c r="O869" i="2" a="1"/>
  <c r="O869" i="2" s="1"/>
  <c r="J869" i="4" s="1"/>
  <c r="O870" i="2" a="1"/>
  <c r="O870" i="2" s="1"/>
  <c r="J870" i="4" s="1"/>
  <c r="O871" i="2" a="1"/>
  <c r="O871" i="2" s="1"/>
  <c r="J871" i="4" s="1"/>
  <c r="O872" i="2" a="1"/>
  <c r="O872" i="2" s="1"/>
  <c r="J872" i="4" s="1"/>
  <c r="O873" i="2" a="1"/>
  <c r="O873" i="2" s="1"/>
  <c r="J873" i="4" s="1"/>
  <c r="O874" i="2" a="1"/>
  <c r="O874" i="2" s="1"/>
  <c r="J874" i="4" s="1"/>
  <c r="O875" i="2" a="1"/>
  <c r="O875" i="2" s="1"/>
  <c r="J875" i="4" s="1"/>
  <c r="O876" i="2" a="1"/>
  <c r="O876" i="2" s="1"/>
  <c r="J876" i="4" s="1"/>
  <c r="O877" i="2" a="1"/>
  <c r="O877" i="2" s="1"/>
  <c r="J877" i="4" s="1"/>
  <c r="O878" i="2" a="1"/>
  <c r="O878" i="2" s="1"/>
  <c r="J878" i="4" s="1"/>
  <c r="O879" i="2" a="1"/>
  <c r="O879" i="2" s="1"/>
  <c r="J879" i="4" s="1"/>
  <c r="O880" i="2" a="1"/>
  <c r="O880" i="2" s="1"/>
  <c r="J880" i="4" s="1"/>
  <c r="O881" i="2" a="1"/>
  <c r="O881" i="2" s="1"/>
  <c r="J881" i="4" s="1"/>
  <c r="O882" i="2" a="1"/>
  <c r="O882" i="2" s="1"/>
  <c r="J882" i="4" s="1"/>
  <c r="O883" i="2" a="1"/>
  <c r="O883" i="2" s="1"/>
  <c r="J883" i="4" s="1"/>
  <c r="O884" i="2" a="1"/>
  <c r="O884" i="2" s="1"/>
  <c r="J884" i="4" s="1"/>
  <c r="O885" i="2" a="1"/>
  <c r="O885" i="2" s="1"/>
  <c r="J885" i="4" s="1"/>
  <c r="O886" i="2" a="1"/>
  <c r="O886" i="2" s="1"/>
  <c r="J886" i="4" s="1"/>
  <c r="O887" i="2" a="1"/>
  <c r="O887" i="2" s="1"/>
  <c r="J887" i="4" s="1"/>
  <c r="O888" i="2" a="1"/>
  <c r="O888" i="2" s="1"/>
  <c r="J888" i="4" s="1"/>
  <c r="O889" i="2" a="1"/>
  <c r="O889" i="2" s="1"/>
  <c r="J889" i="4" s="1"/>
  <c r="O890" i="2" a="1"/>
  <c r="O890" i="2" s="1"/>
  <c r="J890" i="4" s="1"/>
  <c r="O891" i="2" a="1"/>
  <c r="O891" i="2" s="1"/>
  <c r="J891" i="4" s="1"/>
  <c r="O892" i="2" a="1"/>
  <c r="O892" i="2" s="1"/>
  <c r="J892" i="4" s="1"/>
  <c r="O893" i="2" a="1"/>
  <c r="O893" i="2" s="1"/>
  <c r="J893" i="4" s="1"/>
  <c r="O894" i="2" a="1"/>
  <c r="O894" i="2" s="1"/>
  <c r="J894" i="4" s="1"/>
  <c r="O895" i="2" a="1"/>
  <c r="O895" i="2" s="1"/>
  <c r="J895" i="4" s="1"/>
  <c r="O896" i="2" a="1"/>
  <c r="O896" i="2" s="1"/>
  <c r="J896" i="4" s="1"/>
  <c r="O897" i="2" a="1"/>
  <c r="O897" i="2" s="1"/>
  <c r="J897" i="4" s="1"/>
  <c r="O898" i="2" a="1"/>
  <c r="O898" i="2" s="1"/>
  <c r="J898" i="4" s="1"/>
  <c r="O899" i="2" a="1"/>
  <c r="O899" i="2" s="1"/>
  <c r="J899" i="4" s="1"/>
  <c r="O900" i="2" a="1"/>
  <c r="O900" i="2" s="1"/>
  <c r="J900" i="4" s="1"/>
  <c r="O901" i="2" a="1"/>
  <c r="O901" i="2" s="1"/>
  <c r="J901" i="4" s="1"/>
  <c r="O902" i="2" a="1"/>
  <c r="O902" i="2" s="1"/>
  <c r="J902" i="4" s="1"/>
  <c r="O903" i="2" a="1"/>
  <c r="O903" i="2" s="1"/>
  <c r="J903" i="4" s="1"/>
  <c r="O904" i="2" a="1"/>
  <c r="O904" i="2" s="1"/>
  <c r="J904" i="4" s="1"/>
  <c r="O905" i="2" a="1"/>
  <c r="O905" i="2" s="1"/>
  <c r="J905" i="4" s="1"/>
  <c r="O906" i="2" a="1"/>
  <c r="O906" i="2" s="1"/>
  <c r="J906" i="4" s="1"/>
  <c r="O907" i="2" a="1"/>
  <c r="O907" i="2" s="1"/>
  <c r="J907" i="4" s="1"/>
  <c r="O908" i="2" a="1"/>
  <c r="O908" i="2" s="1"/>
  <c r="J908" i="4" s="1"/>
  <c r="O909" i="2" a="1"/>
  <c r="O909" i="2" s="1"/>
  <c r="J909" i="4" s="1"/>
  <c r="O910" i="2" a="1"/>
  <c r="O910" i="2" s="1"/>
  <c r="J910" i="4" s="1"/>
  <c r="O911" i="2" a="1"/>
  <c r="O911" i="2" s="1"/>
  <c r="J911" i="4" s="1"/>
  <c r="O912" i="2" a="1"/>
  <c r="O912" i="2" s="1"/>
  <c r="J912" i="4" s="1"/>
  <c r="O913" i="2" a="1"/>
  <c r="O913" i="2" s="1"/>
  <c r="J913" i="4" s="1"/>
  <c r="O914" i="2" a="1"/>
  <c r="O914" i="2" s="1"/>
  <c r="J914" i="4" s="1"/>
  <c r="O915" i="2" a="1"/>
  <c r="O915" i="2" s="1"/>
  <c r="J915" i="4" s="1"/>
  <c r="O916" i="2" a="1"/>
  <c r="O916" i="2" s="1"/>
  <c r="J916" i="4" s="1"/>
  <c r="O917" i="2" a="1"/>
  <c r="O917" i="2" s="1"/>
  <c r="J917" i="4" s="1"/>
  <c r="O918" i="2" a="1"/>
  <c r="O918" i="2" s="1"/>
  <c r="J918" i="4" s="1"/>
  <c r="O919" i="2" a="1"/>
  <c r="O919" i="2" s="1"/>
  <c r="J919" i="4" s="1"/>
  <c r="O920" i="2" a="1"/>
  <c r="O920" i="2" s="1"/>
  <c r="J920" i="4" s="1"/>
  <c r="O921" i="2" a="1"/>
  <c r="O921" i="2" s="1"/>
  <c r="J921" i="4" s="1"/>
  <c r="O922" i="2" a="1"/>
  <c r="O922" i="2" s="1"/>
  <c r="J922" i="4" s="1"/>
  <c r="O923" i="2" a="1"/>
  <c r="O923" i="2" s="1"/>
  <c r="J923" i="4" s="1"/>
  <c r="O924" i="2" a="1"/>
  <c r="O924" i="2" s="1"/>
  <c r="J924" i="4" s="1"/>
  <c r="O925" i="2" a="1"/>
  <c r="O925" i="2" s="1"/>
  <c r="J925" i="4" s="1"/>
  <c r="O926" i="2" a="1"/>
  <c r="O926" i="2" s="1"/>
  <c r="J926" i="4" s="1"/>
  <c r="O927" i="2" a="1"/>
  <c r="O927" i="2" s="1"/>
  <c r="J927" i="4" s="1"/>
  <c r="O928" i="2" a="1"/>
  <c r="O928" i="2" s="1"/>
  <c r="J928" i="4" s="1"/>
  <c r="O929" i="2" a="1"/>
  <c r="O929" i="2" s="1"/>
  <c r="J929" i="4" s="1"/>
  <c r="O930" i="2" a="1"/>
  <c r="O930" i="2" s="1"/>
  <c r="J930" i="4" s="1"/>
  <c r="O931" i="2" a="1"/>
  <c r="O931" i="2" s="1"/>
  <c r="J931" i="4" s="1"/>
  <c r="O932" i="2" a="1"/>
  <c r="O932" i="2" s="1"/>
  <c r="J932" i="4" s="1"/>
  <c r="O933" i="2" a="1"/>
  <c r="O933" i="2" s="1"/>
  <c r="J933" i="4" s="1"/>
  <c r="O934" i="2" a="1"/>
  <c r="O934" i="2" s="1"/>
  <c r="J934" i="4" s="1"/>
  <c r="O935" i="2" a="1"/>
  <c r="O935" i="2" s="1"/>
  <c r="J935" i="4" s="1"/>
  <c r="O936" i="2" a="1"/>
  <c r="O936" i="2" s="1"/>
  <c r="J936" i="4" s="1"/>
  <c r="O937" i="2" a="1"/>
  <c r="O937" i="2" s="1"/>
  <c r="J937" i="4" s="1"/>
  <c r="O938" i="2" a="1"/>
  <c r="O938" i="2" s="1"/>
  <c r="J938" i="4" s="1"/>
  <c r="O939" i="2" a="1"/>
  <c r="O939" i="2" s="1"/>
  <c r="J939" i="4" s="1"/>
  <c r="O940" i="2" a="1"/>
  <c r="O940" i="2" s="1"/>
  <c r="J940" i="4" s="1"/>
  <c r="O941" i="2" a="1"/>
  <c r="O941" i="2" s="1"/>
  <c r="J941" i="4" s="1"/>
  <c r="O942" i="2" a="1"/>
  <c r="O942" i="2" s="1"/>
  <c r="J942" i="4" s="1"/>
  <c r="O943" i="2" a="1"/>
  <c r="O943" i="2" s="1"/>
  <c r="J943" i="4" s="1"/>
  <c r="O944" i="2" a="1"/>
  <c r="O944" i="2" s="1"/>
  <c r="J944" i="4" s="1"/>
  <c r="O945" i="2" a="1"/>
  <c r="O945" i="2" s="1"/>
  <c r="J945" i="4" s="1"/>
  <c r="O946" i="2" a="1"/>
  <c r="O946" i="2" s="1"/>
  <c r="J946" i="4" s="1"/>
  <c r="O947" i="2" a="1"/>
  <c r="O947" i="2" s="1"/>
  <c r="J947" i="4" s="1"/>
  <c r="O948" i="2" a="1"/>
  <c r="O948" i="2" s="1"/>
  <c r="J948" i="4" s="1"/>
  <c r="O949" i="2" a="1"/>
  <c r="O949" i="2" s="1"/>
  <c r="J949" i="4" s="1"/>
  <c r="O950" i="2" a="1"/>
  <c r="O950" i="2" s="1"/>
  <c r="J950" i="4" s="1"/>
  <c r="O951" i="2" a="1"/>
  <c r="O951" i="2" s="1"/>
  <c r="J951" i="4" s="1"/>
  <c r="O952" i="2" a="1"/>
  <c r="O952" i="2" s="1"/>
  <c r="J952" i="4" s="1"/>
  <c r="O953" i="2" a="1"/>
  <c r="O953" i="2" s="1"/>
  <c r="J953" i="4" s="1"/>
  <c r="O954" i="2" a="1"/>
  <c r="O954" i="2" s="1"/>
  <c r="J954" i="4" s="1"/>
  <c r="O955" i="2" a="1"/>
  <c r="O955" i="2" s="1"/>
  <c r="J955" i="4" s="1"/>
  <c r="O956" i="2" a="1"/>
  <c r="O956" i="2" s="1"/>
  <c r="J956" i="4" s="1"/>
  <c r="O957" i="2" a="1"/>
  <c r="O957" i="2" s="1"/>
  <c r="J957" i="4" s="1"/>
  <c r="O958" i="2" a="1"/>
  <c r="O958" i="2" s="1"/>
  <c r="J958" i="4" s="1"/>
  <c r="O959" i="2" a="1"/>
  <c r="O959" i="2" s="1"/>
  <c r="J959" i="4" s="1"/>
  <c r="O960" i="2" a="1"/>
  <c r="O960" i="2" s="1"/>
  <c r="J960" i="4" s="1"/>
  <c r="O961" i="2" a="1"/>
  <c r="O961" i="2" s="1"/>
  <c r="J961" i="4" s="1"/>
  <c r="O962" i="2" a="1"/>
  <c r="O962" i="2" s="1"/>
  <c r="J962" i="4" s="1"/>
  <c r="O963" i="2" a="1"/>
  <c r="O963" i="2" s="1"/>
  <c r="J963" i="4" s="1"/>
  <c r="O964" i="2" a="1"/>
  <c r="O964" i="2" s="1"/>
  <c r="J964" i="4" s="1"/>
  <c r="O965" i="2" a="1"/>
  <c r="O965" i="2" s="1"/>
  <c r="J965" i="4" s="1"/>
  <c r="O966" i="2" a="1"/>
  <c r="O966" i="2" s="1"/>
  <c r="J966" i="4" s="1"/>
  <c r="O967" i="2" a="1"/>
  <c r="O967" i="2" s="1"/>
  <c r="J967" i="4" s="1"/>
  <c r="O968" i="2" a="1"/>
  <c r="O968" i="2" s="1"/>
  <c r="J968" i="4" s="1"/>
  <c r="O969" i="2" a="1"/>
  <c r="O969" i="2" s="1"/>
  <c r="J969" i="4" s="1"/>
  <c r="O970" i="2" a="1"/>
  <c r="O970" i="2" s="1"/>
  <c r="J970" i="4" s="1"/>
  <c r="O971" i="2" a="1"/>
  <c r="O971" i="2" s="1"/>
  <c r="J971" i="4" s="1"/>
  <c r="O972" i="2" a="1"/>
  <c r="O972" i="2" s="1"/>
  <c r="J972" i="4" s="1"/>
  <c r="O973" i="2" a="1"/>
  <c r="O973" i="2" s="1"/>
  <c r="J973" i="4" s="1"/>
  <c r="O974" i="2" a="1"/>
  <c r="O974" i="2" s="1"/>
  <c r="J974" i="4" s="1"/>
  <c r="O975" i="2" a="1"/>
  <c r="O975" i="2" s="1"/>
  <c r="J975" i="4" s="1"/>
  <c r="O976" i="2" a="1"/>
  <c r="O976" i="2" s="1"/>
  <c r="J976" i="4" s="1"/>
  <c r="O977" i="2" a="1"/>
  <c r="O977" i="2" s="1"/>
  <c r="J977" i="4" s="1"/>
  <c r="O978" i="2" a="1"/>
  <c r="O978" i="2" s="1"/>
  <c r="J978" i="4" s="1"/>
  <c r="O979" i="2" a="1"/>
  <c r="O979" i="2" s="1"/>
  <c r="J979" i="4" s="1"/>
  <c r="O980" i="2" a="1"/>
  <c r="O980" i="2" s="1"/>
  <c r="J980" i="4" s="1"/>
  <c r="O981" i="2" a="1"/>
  <c r="O981" i="2" s="1"/>
  <c r="J981" i="4" s="1"/>
  <c r="O982" i="2" a="1"/>
  <c r="O982" i="2" s="1"/>
  <c r="J982" i="4" s="1"/>
  <c r="O983" i="2" a="1"/>
  <c r="O983" i="2" s="1"/>
  <c r="J983" i="4" s="1"/>
  <c r="O984" i="2" a="1"/>
  <c r="O984" i="2" s="1"/>
  <c r="J984" i="4" s="1"/>
  <c r="O985" i="2" a="1"/>
  <c r="O985" i="2" s="1"/>
  <c r="J985" i="4" s="1"/>
  <c r="O986" i="2" a="1"/>
  <c r="O986" i="2" s="1"/>
  <c r="J986" i="4" s="1"/>
  <c r="O987" i="2" a="1"/>
  <c r="O987" i="2" s="1"/>
  <c r="J987" i="4" s="1"/>
  <c r="O988" i="2" a="1"/>
  <c r="O988" i="2" s="1"/>
  <c r="J988" i="4" s="1"/>
  <c r="O989" i="2" a="1"/>
  <c r="O989" i="2" s="1"/>
  <c r="J989" i="4" s="1"/>
  <c r="O990" i="2" a="1"/>
  <c r="O990" i="2" s="1"/>
  <c r="J990" i="4" s="1"/>
  <c r="O991" i="2" a="1"/>
  <c r="O991" i="2" s="1"/>
  <c r="J991" i="4" s="1"/>
  <c r="O992" i="2" a="1"/>
  <c r="O992" i="2" s="1"/>
  <c r="J992" i="4" s="1"/>
  <c r="O993" i="2" a="1"/>
  <c r="O993" i="2" s="1"/>
  <c r="J993" i="4" s="1"/>
  <c r="O994" i="2" a="1"/>
  <c r="O994" i="2" s="1"/>
  <c r="J994" i="4" s="1"/>
  <c r="O995" i="2" a="1"/>
  <c r="O995" i="2" s="1"/>
  <c r="J995" i="4" s="1"/>
  <c r="O996" i="2" a="1"/>
  <c r="O996" i="2" s="1"/>
  <c r="J996" i="4" s="1"/>
  <c r="O997" i="2" a="1"/>
  <c r="O997" i="2" s="1"/>
  <c r="J997" i="4" s="1"/>
  <c r="O998" i="2" a="1"/>
  <c r="O998" i="2" s="1"/>
  <c r="J998" i="4" s="1"/>
  <c r="O999" i="2" a="1"/>
  <c r="O999" i="2" s="1"/>
  <c r="J999" i="4" s="1"/>
  <c r="O1000" i="2" a="1"/>
  <c r="O1000" i="2" s="1"/>
  <c r="J1000" i="4" s="1"/>
  <c r="O1001" i="2" a="1"/>
  <c r="O1001" i="2" s="1"/>
  <c r="J1001" i="4" s="1"/>
  <c r="O1002" i="2" a="1"/>
  <c r="O1002" i="2" s="1"/>
  <c r="J1002" i="4" s="1"/>
  <c r="O1003" i="2" a="1"/>
  <c r="O1003" i="2" s="1"/>
  <c r="J1003" i="4" s="1"/>
  <c r="O1004" i="2" a="1"/>
  <c r="O1004" i="2" s="1"/>
  <c r="J1004" i="4" s="1"/>
  <c r="O1005" i="2" a="1"/>
  <c r="O1005" i="2" s="1"/>
  <c r="J1005" i="4" s="1"/>
  <c r="O1006" i="2" a="1"/>
  <c r="O1006" i="2" s="1"/>
  <c r="J1006" i="4" s="1"/>
  <c r="O1007" i="2" a="1"/>
  <c r="O1007" i="2" s="1"/>
  <c r="J1007" i="4" s="1"/>
  <c r="O1008" i="2" a="1"/>
  <c r="O1008" i="2" s="1"/>
  <c r="J1008" i="4" s="1"/>
  <c r="O1009" i="2" a="1"/>
  <c r="O1009" i="2" s="1"/>
  <c r="J1009" i="4" s="1"/>
  <c r="O1010" i="2" a="1"/>
  <c r="O1010" i="2" s="1"/>
  <c r="J1010" i="4" s="1"/>
  <c r="O1011" i="2" a="1"/>
  <c r="O1011" i="2" s="1"/>
  <c r="J1011" i="4" s="1"/>
  <c r="O1012" i="2" a="1"/>
  <c r="O1012" i="2" s="1"/>
  <c r="J1012" i="4" s="1"/>
  <c r="O1013" i="2" a="1"/>
  <c r="O1013" i="2" s="1"/>
  <c r="J1013" i="4" s="1"/>
  <c r="O1014" i="2" a="1"/>
  <c r="O1014" i="2" s="1"/>
  <c r="J1014" i="4" s="1"/>
  <c r="O1015" i="2" a="1"/>
  <c r="O1015" i="2" s="1"/>
  <c r="J1015" i="4" s="1"/>
  <c r="O1016" i="2" a="1"/>
  <c r="O1016" i="2" s="1"/>
  <c r="J1016" i="4" s="1"/>
  <c r="O1017" i="2" a="1"/>
  <c r="O1017" i="2" s="1"/>
  <c r="J1017" i="4" s="1"/>
  <c r="O1018" i="2" a="1"/>
  <c r="O1018" i="2" s="1"/>
  <c r="J1018" i="4" s="1"/>
  <c r="O1019" i="2" a="1"/>
  <c r="O1019" i="2" s="1"/>
  <c r="J1019" i="4" s="1"/>
  <c r="O1020" i="2" a="1"/>
  <c r="O1020" i="2" s="1"/>
  <c r="J1020" i="4" s="1"/>
  <c r="O1021" i="2" a="1"/>
  <c r="O1021" i="2" s="1"/>
  <c r="J1021" i="4" s="1"/>
  <c r="O1022" i="2" a="1"/>
  <c r="O1022" i="2" s="1"/>
  <c r="J1022" i="4" s="1"/>
  <c r="O1023" i="2" a="1"/>
  <c r="O1023" i="2" s="1"/>
  <c r="J1023" i="4" s="1"/>
  <c r="O1024" i="2" a="1"/>
  <c r="O1024" i="2" s="1"/>
  <c r="J1024" i="4" s="1"/>
  <c r="O1025" i="2" a="1"/>
  <c r="O1025" i="2" s="1"/>
  <c r="J1025" i="4" s="1"/>
  <c r="O1026" i="2" a="1"/>
  <c r="O1026" i="2" s="1"/>
  <c r="J1026" i="4" s="1"/>
  <c r="O1027" i="2" a="1"/>
  <c r="O1027" i="2" s="1"/>
  <c r="J1027" i="4" s="1"/>
  <c r="O1028" i="2" a="1"/>
  <c r="O1028" i="2" s="1"/>
  <c r="J1028" i="4" s="1"/>
  <c r="O1029" i="2" a="1"/>
  <c r="O1029" i="2" s="1"/>
  <c r="J1029" i="4" s="1"/>
  <c r="O1030" i="2" a="1"/>
  <c r="O1030" i="2" s="1"/>
  <c r="J1030" i="4" s="1"/>
  <c r="O1031" i="2" a="1"/>
  <c r="O1031" i="2" s="1"/>
  <c r="J1031" i="4" s="1"/>
  <c r="O1032" i="2" a="1"/>
  <c r="O1032" i="2" s="1"/>
  <c r="J1032" i="4" s="1"/>
  <c r="O1033" i="2" a="1"/>
  <c r="O1033" i="2" s="1"/>
  <c r="J1033" i="4" s="1"/>
  <c r="O1034" i="2" a="1"/>
  <c r="O1034" i="2" s="1"/>
  <c r="J1034" i="4" s="1"/>
  <c r="O1035" i="2" a="1"/>
  <c r="O1035" i="2" s="1"/>
  <c r="J1035" i="4" s="1"/>
  <c r="O1036" i="2" a="1"/>
  <c r="O1036" i="2" s="1"/>
  <c r="J1036" i="4" s="1"/>
  <c r="O1037" i="2" a="1"/>
  <c r="O1037" i="2" s="1"/>
  <c r="J1037" i="4" s="1"/>
  <c r="O1038" i="2" a="1"/>
  <c r="O1038" i="2" s="1"/>
  <c r="J1038" i="4" s="1"/>
  <c r="O1039" i="2" a="1"/>
  <c r="O1039" i="2" s="1"/>
  <c r="J1039" i="4" s="1"/>
  <c r="O1040" i="2" a="1"/>
  <c r="O1040" i="2" s="1"/>
  <c r="J1040" i="4" s="1"/>
  <c r="O1041" i="2" a="1"/>
  <c r="O1041" i="2" s="1"/>
  <c r="J1041" i="4" s="1"/>
  <c r="O1042" i="2" a="1"/>
  <c r="O1042" i="2" s="1"/>
  <c r="J1042" i="4" s="1"/>
  <c r="O1043" i="2" a="1"/>
  <c r="O1043" i="2" s="1"/>
  <c r="J1043" i="4" s="1"/>
  <c r="O1044" i="2" a="1"/>
  <c r="O1044" i="2" s="1"/>
  <c r="J1044" i="4" s="1"/>
  <c r="O1045" i="2" a="1"/>
  <c r="O1045" i="2" s="1"/>
  <c r="J1045" i="4" s="1"/>
  <c r="O1046" i="2" a="1"/>
  <c r="O1046" i="2" s="1"/>
  <c r="J1046" i="4" s="1"/>
  <c r="O1047" i="2" a="1"/>
  <c r="O1047" i="2" s="1"/>
  <c r="J1047" i="4" s="1"/>
  <c r="O1048" i="2" a="1"/>
  <c r="O1048" i="2" s="1"/>
  <c r="J1048" i="4" s="1"/>
  <c r="O1049" i="2" a="1"/>
  <c r="O1049" i="2" s="1"/>
  <c r="J1049" i="4" s="1"/>
  <c r="O1050" i="2" a="1"/>
  <c r="O1050" i="2" s="1"/>
  <c r="J1050" i="4" s="1"/>
  <c r="O1051" i="2" a="1"/>
  <c r="O1051" i="2" s="1"/>
  <c r="J1051" i="4" s="1"/>
  <c r="O1052" i="2" a="1"/>
  <c r="O1052" i="2" s="1"/>
  <c r="J1052" i="4" s="1"/>
  <c r="O1053" i="2" a="1"/>
  <c r="O1053" i="2" s="1"/>
  <c r="J1053" i="4" s="1"/>
  <c r="O1054" i="2" a="1"/>
  <c r="O1054" i="2" s="1"/>
  <c r="J1054" i="4" s="1"/>
  <c r="O1055" i="2" a="1"/>
  <c r="O1055" i="2" s="1"/>
  <c r="J1055" i="4" s="1"/>
  <c r="O1056" i="2" a="1"/>
  <c r="O1056" i="2" s="1"/>
  <c r="J1056" i="4" s="1"/>
  <c r="O1057" i="2" a="1"/>
  <c r="O1057" i="2" s="1"/>
  <c r="J1057" i="4" s="1"/>
  <c r="O1058" i="2" a="1"/>
  <c r="O1058" i="2" s="1"/>
  <c r="J1058" i="4" s="1"/>
  <c r="O1059" i="2" a="1"/>
  <c r="O1059" i="2" s="1"/>
  <c r="J1059" i="4" s="1"/>
  <c r="O1060" i="2" a="1"/>
  <c r="O1060" i="2" s="1"/>
  <c r="J1060" i="4" s="1"/>
  <c r="O1061" i="2" a="1"/>
  <c r="O1061" i="2" s="1"/>
  <c r="J1061" i="4" s="1"/>
  <c r="O1062" i="2" a="1"/>
  <c r="O1062" i="2" s="1"/>
  <c r="J1062" i="4" s="1"/>
  <c r="O1063" i="2" a="1"/>
  <c r="O1063" i="2" s="1"/>
  <c r="J1063" i="4" s="1"/>
  <c r="O1064" i="2" a="1"/>
  <c r="O1064" i="2" s="1"/>
  <c r="J1064" i="4" s="1"/>
  <c r="O1065" i="2" a="1"/>
  <c r="O1065" i="2" s="1"/>
  <c r="J1065" i="4" s="1"/>
  <c r="O1066" i="2" a="1"/>
  <c r="O1066" i="2" s="1"/>
  <c r="J1066" i="4" s="1"/>
  <c r="O1067" i="2" a="1"/>
  <c r="O1067" i="2" s="1"/>
  <c r="J1067" i="4" s="1"/>
  <c r="O1068" i="2" a="1"/>
  <c r="O1068" i="2" s="1"/>
  <c r="J1068" i="4" s="1"/>
  <c r="O1069" i="2" a="1"/>
  <c r="O1069" i="2" s="1"/>
  <c r="J1069" i="4" s="1"/>
  <c r="O1070" i="2" a="1"/>
  <c r="O1070" i="2" s="1"/>
  <c r="J1070" i="4" s="1"/>
  <c r="O1071" i="2" a="1"/>
  <c r="O1071" i="2" s="1"/>
  <c r="J1071" i="4" s="1"/>
  <c r="O1072" i="2" a="1"/>
  <c r="O1072" i="2" s="1"/>
  <c r="J1072" i="4" s="1"/>
  <c r="O1073" i="2" a="1"/>
  <c r="O1073" i="2" s="1"/>
  <c r="J1073" i="4" s="1"/>
  <c r="O1074" i="2" a="1"/>
  <c r="O1074" i="2" s="1"/>
  <c r="J1074" i="4" s="1"/>
  <c r="O1075" i="2" a="1"/>
  <c r="O1075" i="2" s="1"/>
  <c r="J1075" i="4" s="1"/>
  <c r="O1076" i="2" a="1"/>
  <c r="O1076" i="2" s="1"/>
  <c r="J1076" i="4" s="1"/>
  <c r="O1077" i="2" a="1"/>
  <c r="O1077" i="2" s="1"/>
  <c r="J1077" i="4" s="1"/>
  <c r="O1078" i="2" a="1"/>
  <c r="O1078" i="2" s="1"/>
  <c r="J1078" i="4" s="1"/>
  <c r="O1079" i="2" a="1"/>
  <c r="O1079" i="2" s="1"/>
  <c r="J1079" i="4" s="1"/>
  <c r="O1080" i="2" a="1"/>
  <c r="O1080" i="2" s="1"/>
  <c r="J1080" i="4" s="1"/>
  <c r="O1081" i="2" a="1"/>
  <c r="O1081" i="2" s="1"/>
  <c r="J1081" i="4" s="1"/>
  <c r="O1082" i="2" a="1"/>
  <c r="O1082" i="2" s="1"/>
  <c r="J1082" i="4" s="1"/>
  <c r="O1083" i="2" a="1"/>
  <c r="O1083" i="2" s="1"/>
  <c r="J1083" i="4" s="1"/>
  <c r="O1084" i="2" a="1"/>
  <c r="O1084" i="2" s="1"/>
  <c r="J1084" i="4" s="1"/>
  <c r="O1085" i="2" a="1"/>
  <c r="O1085" i="2" s="1"/>
  <c r="J1085" i="4" s="1"/>
  <c r="O1086" i="2" a="1"/>
  <c r="O1086" i="2" s="1"/>
  <c r="J1086" i="4" s="1"/>
  <c r="O1087" i="2" a="1"/>
  <c r="O1087" i="2" s="1"/>
  <c r="J1087" i="4" s="1"/>
  <c r="O1088" i="2" a="1"/>
  <c r="O1088" i="2" s="1"/>
  <c r="J1088" i="4" s="1"/>
  <c r="O1089" i="2" a="1"/>
  <c r="O1089" i="2" s="1"/>
  <c r="J1089" i="4" s="1"/>
  <c r="O1090" i="2" a="1"/>
  <c r="O1090" i="2" s="1"/>
  <c r="J1090" i="4" s="1"/>
  <c r="O1091" i="2" a="1"/>
  <c r="O1091" i="2" s="1"/>
  <c r="J1091" i="4" s="1"/>
  <c r="O1092" i="2" a="1"/>
  <c r="O1092" i="2" s="1"/>
  <c r="J1092" i="4" s="1"/>
  <c r="O1093" i="2" a="1"/>
  <c r="O1093" i="2" s="1"/>
  <c r="J1093" i="4" s="1"/>
  <c r="O1094" i="2" a="1"/>
  <c r="O1094" i="2" s="1"/>
  <c r="J1094" i="4" s="1"/>
  <c r="O1095" i="2" a="1"/>
  <c r="O1095" i="2" s="1"/>
  <c r="J1095" i="4" s="1"/>
  <c r="O1096" i="2" a="1"/>
  <c r="O1096" i="2" s="1"/>
  <c r="J1096" i="4" s="1"/>
  <c r="O1097" i="2" a="1"/>
  <c r="O1097" i="2" s="1"/>
  <c r="J1097" i="4" s="1"/>
  <c r="O1098" i="2" a="1"/>
  <c r="O1098" i="2" s="1"/>
  <c r="J1098" i="4" s="1"/>
  <c r="O1099" i="2" a="1"/>
  <c r="O1099" i="2" s="1"/>
  <c r="J1099" i="4" s="1"/>
  <c r="O1100" i="2" a="1"/>
  <c r="O1100" i="2" s="1"/>
  <c r="J1100" i="4" s="1"/>
  <c r="O1101" i="2" a="1"/>
  <c r="O1101" i="2" s="1"/>
  <c r="J1101" i="4" s="1"/>
  <c r="O1102" i="2" a="1"/>
  <c r="O1102" i="2" s="1"/>
  <c r="J1102" i="4" s="1"/>
  <c r="O1103" i="2" a="1"/>
  <c r="O1103" i="2" s="1"/>
  <c r="J1103" i="4" s="1"/>
  <c r="O1104" i="2" a="1"/>
  <c r="O1104" i="2" s="1"/>
  <c r="J1104" i="4" s="1"/>
  <c r="O1105" i="2" a="1"/>
  <c r="O1105" i="2" s="1"/>
  <c r="J1105" i="4" s="1"/>
  <c r="O1106" i="2" a="1"/>
  <c r="O1106" i="2" s="1"/>
  <c r="J1106" i="4" s="1"/>
  <c r="O1107" i="2" a="1"/>
  <c r="O1107" i="2" s="1"/>
  <c r="J1107" i="4" s="1"/>
  <c r="O1108" i="2" a="1"/>
  <c r="O1108" i="2" s="1"/>
  <c r="J1108" i="4" s="1"/>
  <c r="O1109" i="2" a="1"/>
  <c r="O1109" i="2" s="1"/>
  <c r="J1109" i="4" s="1"/>
  <c r="O1110" i="2" a="1"/>
  <c r="O1110" i="2" s="1"/>
  <c r="J1110" i="4" s="1"/>
  <c r="O1111" i="2" a="1"/>
  <c r="O1111" i="2" s="1"/>
  <c r="J1111" i="4" s="1"/>
  <c r="O1112" i="2" a="1"/>
  <c r="O1112" i="2" s="1"/>
  <c r="J1112" i="4" s="1"/>
  <c r="O1113" i="2" a="1"/>
  <c r="O1113" i="2" s="1"/>
  <c r="J1113" i="4" s="1"/>
  <c r="O1114" i="2" a="1"/>
  <c r="O1114" i="2" s="1"/>
  <c r="J1114" i="4" s="1"/>
  <c r="O1115" i="2" a="1"/>
  <c r="O1115" i="2" s="1"/>
  <c r="J1115" i="4" s="1"/>
  <c r="O1116" i="2" a="1"/>
  <c r="O1116" i="2" s="1"/>
  <c r="J1116" i="4" s="1"/>
  <c r="O1117" i="2" a="1"/>
  <c r="O1117" i="2" s="1"/>
  <c r="J1117" i="4" s="1"/>
  <c r="O1118" i="2" a="1"/>
  <c r="O1118" i="2" s="1"/>
  <c r="J1118" i="4" s="1"/>
  <c r="O1119" i="2" a="1"/>
  <c r="O1119" i="2" s="1"/>
  <c r="J1119" i="4" s="1"/>
  <c r="O1120" i="2" a="1"/>
  <c r="O1120" i="2" s="1"/>
  <c r="J1120" i="4" s="1"/>
  <c r="O1121" i="2" a="1"/>
  <c r="O1121" i="2" s="1"/>
  <c r="J1121" i="4" s="1"/>
  <c r="O1122" i="2" a="1"/>
  <c r="O1122" i="2" s="1"/>
  <c r="J1122" i="4" s="1"/>
  <c r="O1123" i="2" a="1"/>
  <c r="O1123" i="2" s="1"/>
  <c r="J1123" i="4" s="1"/>
  <c r="O1124" i="2" a="1"/>
  <c r="O1124" i="2" s="1"/>
  <c r="J1124" i="4" s="1"/>
  <c r="O1125" i="2" a="1"/>
  <c r="O1125" i="2" s="1"/>
  <c r="J1125" i="4" s="1"/>
  <c r="O1126" i="2" a="1"/>
  <c r="O1126" i="2" s="1"/>
  <c r="J1126" i="4" s="1"/>
  <c r="O1127" i="2" a="1"/>
  <c r="O1127" i="2" s="1"/>
  <c r="J1127" i="4" s="1"/>
  <c r="O1128" i="2" a="1"/>
  <c r="O1128" i="2" s="1"/>
  <c r="J1128" i="4" s="1"/>
  <c r="O1129" i="2" a="1"/>
  <c r="O1129" i="2" s="1"/>
  <c r="J1129" i="4" s="1"/>
  <c r="O1130" i="2" a="1"/>
  <c r="O1130" i="2" s="1"/>
  <c r="J1130" i="4" s="1"/>
  <c r="O1131" i="2" a="1"/>
  <c r="O1131" i="2" s="1"/>
  <c r="J1131" i="4" s="1"/>
  <c r="O1132" i="2" a="1"/>
  <c r="O1132" i="2" s="1"/>
  <c r="J1132" i="4" s="1"/>
  <c r="O1133" i="2" a="1"/>
  <c r="O1133" i="2" s="1"/>
  <c r="J1133" i="4" s="1"/>
  <c r="O1134" i="2" a="1"/>
  <c r="O1134" i="2" s="1"/>
  <c r="J1134" i="4" s="1"/>
  <c r="O1135" i="2" a="1"/>
  <c r="O1135" i="2" s="1"/>
  <c r="J1135" i="4" s="1"/>
  <c r="O1136" i="2" a="1"/>
  <c r="O1136" i="2" s="1"/>
  <c r="J1136" i="4" s="1"/>
  <c r="O1137" i="2" a="1"/>
  <c r="O1137" i="2" s="1"/>
  <c r="J1137" i="4" s="1"/>
  <c r="O1138" i="2" a="1"/>
  <c r="O1138" i="2" s="1"/>
  <c r="J1138" i="4" s="1"/>
  <c r="O1139" i="2" a="1"/>
  <c r="O1139" i="2" s="1"/>
  <c r="J1139" i="4" s="1"/>
  <c r="O1140" i="2" a="1"/>
  <c r="O1140" i="2" s="1"/>
  <c r="J1140" i="4" s="1"/>
  <c r="O1141" i="2" a="1"/>
  <c r="O1141" i="2" s="1"/>
  <c r="J1141" i="4" s="1"/>
  <c r="O1142" i="2" a="1"/>
  <c r="O1142" i="2" s="1"/>
  <c r="J1142" i="4" s="1"/>
  <c r="O1143" i="2" a="1"/>
  <c r="O1143" i="2" s="1"/>
  <c r="J1143" i="4" s="1"/>
  <c r="O1144" i="2" a="1"/>
  <c r="O1144" i="2" s="1"/>
  <c r="J1144" i="4" s="1"/>
  <c r="O1145" i="2" a="1"/>
  <c r="O1145" i="2" s="1"/>
  <c r="J1145" i="4" s="1"/>
  <c r="O1146" i="2" a="1"/>
  <c r="O1146" i="2" s="1"/>
  <c r="J1146" i="4" s="1"/>
  <c r="O1147" i="2" a="1"/>
  <c r="O1147" i="2" s="1"/>
  <c r="J1147" i="4" s="1"/>
  <c r="O1148" i="2" a="1"/>
  <c r="O1148" i="2" s="1"/>
  <c r="J1148" i="4" s="1"/>
  <c r="O1149" i="2" a="1"/>
  <c r="O1149" i="2" s="1"/>
  <c r="J1149" i="4" s="1"/>
  <c r="O1150" i="2" a="1"/>
  <c r="O1150" i="2" s="1"/>
  <c r="J1150" i="4" s="1"/>
  <c r="O1151" i="2" a="1"/>
  <c r="O1151" i="2" s="1"/>
  <c r="J1151" i="4" s="1"/>
  <c r="O1152" i="2" a="1"/>
  <c r="O1152" i="2" s="1"/>
  <c r="J1152" i="4" s="1"/>
  <c r="O1153" i="2" a="1"/>
  <c r="O1153" i="2" s="1"/>
  <c r="J1153" i="4" s="1"/>
  <c r="O1154" i="2" a="1"/>
  <c r="O1154" i="2" s="1"/>
  <c r="J1154" i="4" s="1"/>
  <c r="O1155" i="2" a="1"/>
  <c r="O1155" i="2" s="1"/>
  <c r="J1155" i="4" s="1"/>
  <c r="O1156" i="2" a="1"/>
  <c r="O1156" i="2" s="1"/>
  <c r="J1156" i="4" s="1"/>
  <c r="O1157" i="2" a="1"/>
  <c r="O1157" i="2" s="1"/>
  <c r="J1157" i="4" s="1"/>
  <c r="O1158" i="2" a="1"/>
  <c r="O1158" i="2" s="1"/>
  <c r="J1158" i="4" s="1"/>
  <c r="O1159" i="2" a="1"/>
  <c r="O1159" i="2" s="1"/>
  <c r="J1159" i="4" s="1"/>
  <c r="O1160" i="2" a="1"/>
  <c r="O1160" i="2" s="1"/>
  <c r="J1160" i="4" s="1"/>
  <c r="O1161" i="2" a="1"/>
  <c r="O1161" i="2" s="1"/>
  <c r="J1161" i="4" s="1"/>
  <c r="O1162" i="2" a="1"/>
  <c r="O1162" i="2" s="1"/>
  <c r="J1162" i="4" s="1"/>
  <c r="O1163" i="2" a="1"/>
  <c r="O1163" i="2" s="1"/>
  <c r="J1163" i="4" s="1"/>
  <c r="O1164" i="2" a="1"/>
  <c r="O1164" i="2" s="1"/>
  <c r="J1164" i="4" s="1"/>
  <c r="O1165" i="2" a="1"/>
  <c r="O1165" i="2" s="1"/>
  <c r="J1165" i="4" s="1"/>
  <c r="O1166" i="2" a="1"/>
  <c r="O1166" i="2" s="1"/>
  <c r="J1166" i="4" s="1"/>
  <c r="O1167" i="2" a="1"/>
  <c r="O1167" i="2" s="1"/>
  <c r="J1167" i="4" s="1"/>
  <c r="O1168" i="2" a="1"/>
  <c r="O1168" i="2" s="1"/>
  <c r="J1168" i="4" s="1"/>
  <c r="O1169" i="2" a="1"/>
  <c r="O1169" i="2" s="1"/>
  <c r="J1169" i="4" s="1"/>
  <c r="O1170" i="2" a="1"/>
  <c r="O1170" i="2" s="1"/>
  <c r="J1170" i="4" s="1"/>
  <c r="O1171" i="2" a="1"/>
  <c r="O1171" i="2" s="1"/>
  <c r="J1171" i="4" s="1"/>
  <c r="O1172" i="2" a="1"/>
  <c r="O1172" i="2" s="1"/>
  <c r="J1172" i="4" s="1"/>
  <c r="O1173" i="2" a="1"/>
  <c r="O1173" i="2" s="1"/>
  <c r="J1173" i="4" s="1"/>
  <c r="O1174" i="2" a="1"/>
  <c r="O1174" i="2" s="1"/>
  <c r="J1174" i="4" s="1"/>
  <c r="O1175" i="2" a="1"/>
  <c r="O1175" i="2" s="1"/>
  <c r="J1175" i="4" s="1"/>
  <c r="O1176" i="2" a="1"/>
  <c r="O1176" i="2" s="1"/>
  <c r="J1176" i="4" s="1"/>
  <c r="O1177" i="2" a="1"/>
  <c r="O1177" i="2" s="1"/>
  <c r="J1177" i="4" s="1"/>
  <c r="O1178" i="2" a="1"/>
  <c r="O1178" i="2" s="1"/>
  <c r="J1178" i="4" s="1"/>
  <c r="O1179" i="2" a="1"/>
  <c r="O1179" i="2" s="1"/>
  <c r="J1179" i="4" s="1"/>
  <c r="O1180" i="2" a="1"/>
  <c r="O1180" i="2" s="1"/>
  <c r="J1180" i="4" s="1"/>
  <c r="O1181" i="2" a="1"/>
  <c r="O1181" i="2" s="1"/>
  <c r="J1181" i="4" s="1"/>
  <c r="O1182" i="2" a="1"/>
  <c r="O1182" i="2" s="1"/>
  <c r="J1182" i="4" s="1"/>
  <c r="O1183" i="2" a="1"/>
  <c r="O1183" i="2" s="1"/>
  <c r="J1183" i="4" s="1"/>
  <c r="O1184" i="2" a="1"/>
  <c r="O1184" i="2" s="1"/>
  <c r="J1184" i="4" s="1"/>
  <c r="O1185" i="2" a="1"/>
  <c r="O1185" i="2" s="1"/>
  <c r="J1185" i="4" s="1"/>
  <c r="O1186" i="2" a="1"/>
  <c r="O1186" i="2" s="1"/>
  <c r="J1186" i="4" s="1"/>
  <c r="O1187" i="2" a="1"/>
  <c r="O1187" i="2" s="1"/>
  <c r="J1187" i="4" s="1"/>
  <c r="O1188" i="2" a="1"/>
  <c r="O1188" i="2" s="1"/>
  <c r="J1188" i="4" s="1"/>
  <c r="O1189" i="2" a="1"/>
  <c r="O1189" i="2" s="1"/>
  <c r="J1189" i="4" s="1"/>
  <c r="O1190" i="2" a="1"/>
  <c r="O1190" i="2" s="1"/>
  <c r="J1190" i="4" s="1"/>
  <c r="O1191" i="2" a="1"/>
  <c r="O1191" i="2" s="1"/>
  <c r="J1191" i="4" s="1"/>
  <c r="O1192" i="2" a="1"/>
  <c r="O1192" i="2" s="1"/>
  <c r="J1192" i="4" s="1"/>
  <c r="O1193" i="2" a="1"/>
  <c r="O1193" i="2" s="1"/>
  <c r="J1193" i="4" s="1"/>
  <c r="O1194" i="2" a="1"/>
  <c r="O1194" i="2" s="1"/>
  <c r="J1194" i="4" s="1"/>
  <c r="O1195" i="2" a="1"/>
  <c r="O1195" i="2" s="1"/>
  <c r="J1195" i="4" s="1"/>
  <c r="O1196" i="2" a="1"/>
  <c r="O1196" i="2" s="1"/>
  <c r="J1196" i="4" s="1"/>
  <c r="O1197" i="2" a="1"/>
  <c r="O1197" i="2" s="1"/>
  <c r="J1197" i="4" s="1"/>
  <c r="O1198" i="2" a="1"/>
  <c r="O1198" i="2" s="1"/>
  <c r="J1198" i="4" s="1"/>
  <c r="O1199" i="2" a="1"/>
  <c r="O1199" i="2" s="1"/>
  <c r="J1199" i="4" s="1"/>
  <c r="O1200" i="2" a="1"/>
  <c r="O1200" i="2" s="1"/>
  <c r="J1200" i="4" s="1"/>
  <c r="O1201" i="2" a="1"/>
  <c r="O1201" i="2" s="1"/>
  <c r="J1201" i="4" s="1"/>
  <c r="O1202" i="2" a="1"/>
  <c r="O1202" i="2" s="1"/>
  <c r="J1202" i="4" s="1"/>
  <c r="O1203" i="2" a="1"/>
  <c r="O1203" i="2" s="1"/>
  <c r="J1203" i="4" s="1"/>
  <c r="O1204" i="2" a="1"/>
  <c r="O1204" i="2" s="1"/>
  <c r="J1204" i="4" s="1"/>
  <c r="O1205" i="2" a="1"/>
  <c r="O1205" i="2" s="1"/>
  <c r="J1205" i="4" s="1"/>
  <c r="O1206" i="2" a="1"/>
  <c r="O1206" i="2" s="1"/>
  <c r="J1206" i="4" s="1"/>
  <c r="O1207" i="2" a="1"/>
  <c r="O1207" i="2" s="1"/>
  <c r="J1207" i="4" s="1"/>
  <c r="O1208" i="2" a="1"/>
  <c r="O1208" i="2" s="1"/>
  <c r="J1208" i="4" s="1"/>
  <c r="O1209" i="2" a="1"/>
  <c r="O1209" i="2" s="1"/>
  <c r="J1209" i="4" s="1"/>
  <c r="O1210" i="2" a="1"/>
  <c r="O1210" i="2" s="1"/>
  <c r="J1210" i="4" s="1"/>
  <c r="O1211" i="2" a="1"/>
  <c r="O1211" i="2" s="1"/>
  <c r="J1211" i="4" s="1"/>
  <c r="O1212" i="2" a="1"/>
  <c r="O1212" i="2" s="1"/>
  <c r="J1212" i="4" s="1"/>
  <c r="O1213" i="2" a="1"/>
  <c r="O1213" i="2" s="1"/>
  <c r="J1213" i="4" s="1"/>
  <c r="O1214" i="2" a="1"/>
  <c r="O1214" i="2" s="1"/>
  <c r="J1214" i="4" s="1"/>
  <c r="O1215" i="2" a="1"/>
  <c r="O1215" i="2" s="1"/>
  <c r="J1215" i="4" s="1"/>
  <c r="O1216" i="2" a="1"/>
  <c r="O1216" i="2" s="1"/>
  <c r="J1216" i="4" s="1"/>
  <c r="O1217" i="2" a="1"/>
  <c r="O1217" i="2" s="1"/>
  <c r="J1217" i="4" s="1"/>
  <c r="O1218" i="2" a="1"/>
  <c r="O1218" i="2" s="1"/>
  <c r="J1218" i="4" s="1"/>
  <c r="O1219" i="2" a="1"/>
  <c r="O1219" i="2" s="1"/>
  <c r="J1219" i="4" s="1"/>
  <c r="O1220" i="2" a="1"/>
  <c r="O1220" i="2" s="1"/>
  <c r="J1220" i="4" s="1"/>
  <c r="O1221" i="2" a="1"/>
  <c r="O1221" i="2" s="1"/>
  <c r="J1221" i="4" s="1"/>
  <c r="O1222" i="2" a="1"/>
  <c r="O1222" i="2" s="1"/>
  <c r="J1222" i="4" s="1"/>
  <c r="O1223" i="2" a="1"/>
  <c r="O1223" i="2" s="1"/>
  <c r="J1223" i="4" s="1"/>
  <c r="O1224" i="2" a="1"/>
  <c r="O1224" i="2" s="1"/>
  <c r="J1224" i="4" s="1"/>
  <c r="O1225" i="2" a="1"/>
  <c r="O1225" i="2" s="1"/>
  <c r="J1225" i="4" s="1"/>
  <c r="O1226" i="2" a="1"/>
  <c r="O1226" i="2" s="1"/>
  <c r="J1226" i="4" s="1"/>
  <c r="O1227" i="2" a="1"/>
  <c r="O1227" i="2" s="1"/>
  <c r="J1227" i="4" s="1"/>
  <c r="O1228" i="2" a="1"/>
  <c r="O1228" i="2" s="1"/>
  <c r="J1228" i="4" s="1"/>
  <c r="O1229" i="2" a="1"/>
  <c r="O1229" i="2" s="1"/>
  <c r="J1229" i="4" s="1"/>
  <c r="O1230" i="2" a="1"/>
  <c r="O1230" i="2" s="1"/>
  <c r="J1230" i="4" s="1"/>
  <c r="O1231" i="2" a="1"/>
  <c r="O1231" i="2" s="1"/>
  <c r="J1231" i="4" s="1"/>
  <c r="O1232" i="2" a="1"/>
  <c r="O1232" i="2" s="1"/>
  <c r="J1232" i="4" s="1"/>
  <c r="O1233" i="2" a="1"/>
  <c r="O1233" i="2" s="1"/>
  <c r="J1233" i="4" s="1"/>
  <c r="O1234" i="2" a="1"/>
  <c r="O1234" i="2" s="1"/>
  <c r="J1234" i="4" s="1"/>
  <c r="O1235" i="2" a="1"/>
  <c r="O1235" i="2" s="1"/>
  <c r="J1235" i="4" s="1"/>
  <c r="O1236" i="2" a="1"/>
  <c r="O1236" i="2" s="1"/>
  <c r="J1236" i="4" s="1"/>
  <c r="O1237" i="2" a="1"/>
  <c r="O1237" i="2" s="1"/>
  <c r="J1237" i="4" s="1"/>
  <c r="O1238" i="2" a="1"/>
  <c r="O1238" i="2" s="1"/>
  <c r="J1238" i="4" s="1"/>
  <c r="O1239" i="2" a="1"/>
  <c r="O1239" i="2" s="1"/>
  <c r="J1239" i="4" s="1"/>
  <c r="O1240" i="2" a="1"/>
  <c r="O1240" i="2" s="1"/>
  <c r="J1240" i="4" s="1"/>
  <c r="O1241" i="2" a="1"/>
  <c r="O1241" i="2" s="1"/>
  <c r="J1241" i="4" s="1"/>
  <c r="O1242" i="2" a="1"/>
  <c r="O1242" i="2" s="1"/>
  <c r="J1242" i="4" s="1"/>
  <c r="O1243" i="2" a="1"/>
  <c r="O1243" i="2" s="1"/>
  <c r="J1243" i="4" s="1"/>
  <c r="O1244" i="2" a="1"/>
  <c r="O1244" i="2" s="1"/>
  <c r="J1244" i="4" s="1"/>
  <c r="O1245" i="2" a="1"/>
  <c r="O1245" i="2" s="1"/>
  <c r="J1245" i="4" s="1"/>
  <c r="O1246" i="2" a="1"/>
  <c r="O1246" i="2" s="1"/>
  <c r="J1246" i="4" s="1"/>
  <c r="O1247" i="2" a="1"/>
  <c r="O1247" i="2" s="1"/>
  <c r="J1247" i="4" s="1"/>
  <c r="O1248" i="2" a="1"/>
  <c r="O1248" i="2" s="1"/>
  <c r="J1248" i="4" s="1"/>
  <c r="O1249" i="2" a="1"/>
  <c r="O1249" i="2" s="1"/>
  <c r="J1249" i="4" s="1"/>
  <c r="O1250" i="2" a="1"/>
  <c r="O1250" i="2" s="1"/>
  <c r="J1250" i="4" s="1"/>
  <c r="O1251" i="2" a="1"/>
  <c r="O1251" i="2" s="1"/>
  <c r="J1251" i="4" s="1"/>
  <c r="O1252" i="2" a="1"/>
  <c r="O1252" i="2" s="1"/>
  <c r="J1252" i="4" s="1"/>
  <c r="O1253" i="2" a="1"/>
  <c r="O1253" i="2" s="1"/>
  <c r="J1253" i="4" s="1"/>
  <c r="O1254" i="2" a="1"/>
  <c r="O1254" i="2" s="1"/>
  <c r="J1254" i="4" s="1"/>
  <c r="O1255" i="2" a="1"/>
  <c r="O1255" i="2" s="1"/>
  <c r="J1255" i="4" s="1"/>
  <c r="O1256" i="2" a="1"/>
  <c r="O1256" i="2" s="1"/>
  <c r="J1256" i="4" s="1"/>
  <c r="O1257" i="2" a="1"/>
  <c r="O1257" i="2" s="1"/>
  <c r="J1257" i="4" s="1"/>
  <c r="O1258" i="2" a="1"/>
  <c r="O1258" i="2" s="1"/>
  <c r="J1258" i="4" s="1"/>
  <c r="O1259" i="2" a="1"/>
  <c r="O1259" i="2" s="1"/>
  <c r="J1259" i="4" s="1"/>
  <c r="O1260" i="2" a="1"/>
  <c r="O1260" i="2" s="1"/>
  <c r="J1260" i="4" s="1"/>
  <c r="O1261" i="2" a="1"/>
  <c r="O1261" i="2" s="1"/>
  <c r="J1261" i="4" s="1"/>
  <c r="O1262" i="2" a="1"/>
  <c r="O1262" i="2" s="1"/>
  <c r="J1262" i="4" s="1"/>
  <c r="O1263" i="2" a="1"/>
  <c r="O1263" i="2" s="1"/>
  <c r="J1263" i="4" s="1"/>
  <c r="O1264" i="2" a="1"/>
  <c r="O1264" i="2" s="1"/>
  <c r="J1264" i="4" s="1"/>
  <c r="O1265" i="2" a="1"/>
  <c r="O1265" i="2" s="1"/>
  <c r="J1265" i="4" s="1"/>
  <c r="O1266" i="2" a="1"/>
  <c r="O1266" i="2" s="1"/>
  <c r="J1266" i="4" s="1"/>
  <c r="O1267" i="2" a="1"/>
  <c r="O1267" i="2" s="1"/>
  <c r="J1267" i="4" s="1"/>
  <c r="O1268" i="2" a="1"/>
  <c r="O1268" i="2" s="1"/>
  <c r="J1268" i="4" s="1"/>
  <c r="O1269" i="2" a="1"/>
  <c r="O1269" i="2" s="1"/>
  <c r="J1269" i="4" s="1"/>
  <c r="O1270" i="2" a="1"/>
  <c r="O1270" i="2" s="1"/>
  <c r="J1270" i="4" s="1"/>
  <c r="O1271" i="2" a="1"/>
  <c r="O1271" i="2" s="1"/>
  <c r="J1271" i="4" s="1"/>
  <c r="O1272" i="2" a="1"/>
  <c r="O1272" i="2" s="1"/>
  <c r="J1272" i="4" s="1"/>
  <c r="O1273" i="2" a="1"/>
  <c r="O1273" i="2" s="1"/>
  <c r="J1273" i="4" s="1"/>
  <c r="O1274" i="2" a="1"/>
  <c r="O1274" i="2" s="1"/>
  <c r="J1274" i="4" s="1"/>
  <c r="O1275" i="2" a="1"/>
  <c r="O1275" i="2" s="1"/>
  <c r="J1275" i="4" s="1"/>
  <c r="O1276" i="2" a="1"/>
  <c r="O1276" i="2" s="1"/>
  <c r="J1276" i="4" s="1"/>
  <c r="O1277" i="2" a="1"/>
  <c r="O1277" i="2" s="1"/>
  <c r="J1277" i="4" s="1"/>
  <c r="O1278" i="2" a="1"/>
  <c r="O1278" i="2" s="1"/>
  <c r="J1278" i="4" s="1"/>
  <c r="O1279" i="2" a="1"/>
  <c r="O1279" i="2" s="1"/>
  <c r="J1279" i="4" s="1"/>
  <c r="O1280" i="2" a="1"/>
  <c r="O1280" i="2" s="1"/>
  <c r="J1280" i="4" s="1"/>
  <c r="O1281" i="2" a="1"/>
  <c r="O1281" i="2" s="1"/>
  <c r="J1281" i="4" s="1"/>
  <c r="O1282" i="2" a="1"/>
  <c r="O1282" i="2" s="1"/>
  <c r="J1282" i="4" s="1"/>
  <c r="O1283" i="2" a="1"/>
  <c r="O1283" i="2" s="1"/>
  <c r="J1283" i="4" s="1"/>
  <c r="O1284" i="2" a="1"/>
  <c r="O1284" i="2" s="1"/>
  <c r="J1284" i="4" s="1"/>
  <c r="O1285" i="2" a="1"/>
  <c r="O1285" i="2" s="1"/>
  <c r="J1285" i="4" s="1"/>
  <c r="O1286" i="2" a="1"/>
  <c r="O1286" i="2" s="1"/>
  <c r="J1286" i="4" s="1"/>
  <c r="O1287" i="2" a="1"/>
  <c r="O1287" i="2" s="1"/>
  <c r="J1287" i="4" s="1"/>
  <c r="O1288" i="2" a="1"/>
  <c r="O1288" i="2" s="1"/>
  <c r="J1288" i="4" s="1"/>
  <c r="O1289" i="2" a="1"/>
  <c r="O1289" i="2" s="1"/>
  <c r="J1289" i="4" s="1"/>
  <c r="O1290" i="2" a="1"/>
  <c r="O1290" i="2" s="1"/>
  <c r="J1290" i="4" s="1"/>
  <c r="O1291" i="2" a="1"/>
  <c r="O1291" i="2" s="1"/>
  <c r="J1291" i="4" s="1"/>
  <c r="O1292" i="2" a="1"/>
  <c r="O1292" i="2" s="1"/>
  <c r="J1292" i="4" s="1"/>
  <c r="O1293" i="2" a="1"/>
  <c r="O1293" i="2" s="1"/>
  <c r="J1293" i="4" s="1"/>
  <c r="O1294" i="2" a="1"/>
  <c r="O1294" i="2" s="1"/>
  <c r="J1294" i="4" s="1"/>
  <c r="O1295" i="2" a="1"/>
  <c r="O1295" i="2" s="1"/>
  <c r="J1295" i="4" s="1"/>
  <c r="O1296" i="2" a="1"/>
  <c r="O1296" i="2" s="1"/>
  <c r="J1296" i="4" s="1"/>
  <c r="O1297" i="2" a="1"/>
  <c r="O1297" i="2" s="1"/>
  <c r="J1297" i="4" s="1"/>
  <c r="O1298" i="2" a="1"/>
  <c r="O1298" i="2" s="1"/>
  <c r="J1298" i="4" s="1"/>
  <c r="O1299" i="2" a="1"/>
  <c r="O1299" i="2" s="1"/>
  <c r="J1299" i="4" s="1"/>
  <c r="O1300" i="2" a="1"/>
  <c r="O1300" i="2" s="1"/>
  <c r="J1300" i="4" s="1"/>
  <c r="O1301" i="2" a="1"/>
  <c r="O1301" i="2" s="1"/>
  <c r="J1301" i="4" s="1"/>
  <c r="O1302" i="2" a="1"/>
  <c r="O1302" i="2" s="1"/>
  <c r="J1302" i="4" s="1"/>
  <c r="O1303" i="2" a="1"/>
  <c r="O1303" i="2" s="1"/>
  <c r="J1303" i="4" s="1"/>
  <c r="O1304" i="2" a="1"/>
  <c r="O1304" i="2" s="1"/>
  <c r="J1304" i="4" s="1"/>
  <c r="O1305" i="2" a="1"/>
  <c r="O1305" i="2" s="1"/>
  <c r="J1305" i="4" s="1"/>
  <c r="O1306" i="2" a="1"/>
  <c r="O1306" i="2" s="1"/>
  <c r="J1306" i="4" s="1"/>
  <c r="O1307" i="2" a="1"/>
  <c r="O1307" i="2" s="1"/>
  <c r="J1307" i="4" s="1"/>
  <c r="O1308" i="2" a="1"/>
  <c r="O1308" i="2" s="1"/>
  <c r="J1308" i="4" s="1"/>
  <c r="O1309" i="2" a="1"/>
  <c r="O1309" i="2" s="1"/>
  <c r="J1309" i="4" s="1"/>
  <c r="O1310" i="2" a="1"/>
  <c r="O1310" i="2" s="1"/>
  <c r="J1310" i="4" s="1"/>
  <c r="O1311" i="2" a="1"/>
  <c r="O1311" i="2" s="1"/>
  <c r="J1311" i="4" s="1"/>
  <c r="O1312" i="2" a="1"/>
  <c r="O1312" i="2" s="1"/>
  <c r="J1312" i="4" s="1"/>
  <c r="O1313" i="2" a="1"/>
  <c r="O1313" i="2" s="1"/>
  <c r="J1313" i="4" s="1"/>
  <c r="O1314" i="2" a="1"/>
  <c r="O1314" i="2" s="1"/>
  <c r="J1314" i="4" s="1"/>
  <c r="O1315" i="2" a="1"/>
  <c r="O1315" i="2" s="1"/>
  <c r="J1315" i="4" s="1"/>
  <c r="O1316" i="2" a="1"/>
  <c r="O1316" i="2" s="1"/>
  <c r="J1316" i="4" s="1"/>
  <c r="O1317" i="2" a="1"/>
  <c r="O1317" i="2" s="1"/>
  <c r="J1317" i="4" s="1"/>
  <c r="O1318" i="2" a="1"/>
  <c r="O1318" i="2" s="1"/>
  <c r="J1318" i="4" s="1"/>
  <c r="O1319" i="2" a="1"/>
  <c r="O1319" i="2" s="1"/>
  <c r="J1319" i="4" s="1"/>
  <c r="O1320" i="2" a="1"/>
  <c r="O1320" i="2" s="1"/>
  <c r="J1320" i="4" s="1"/>
  <c r="O1321" i="2" a="1"/>
  <c r="O1321" i="2" s="1"/>
  <c r="J1321" i="4" s="1"/>
  <c r="O1322" i="2" a="1"/>
  <c r="O1322" i="2" s="1"/>
  <c r="J1322" i="4" s="1"/>
  <c r="O1323" i="2" a="1"/>
  <c r="O1323" i="2" s="1"/>
  <c r="J1323" i="4" s="1"/>
  <c r="O1324" i="2" a="1"/>
  <c r="O1324" i="2" s="1"/>
  <c r="J1324" i="4" s="1"/>
  <c r="O1325" i="2" a="1"/>
  <c r="O1325" i="2" s="1"/>
  <c r="J1325" i="4" s="1"/>
  <c r="O1326" i="2" a="1"/>
  <c r="O1326" i="2" s="1"/>
  <c r="J1326" i="4" s="1"/>
  <c r="O1327" i="2" a="1"/>
  <c r="O1327" i="2" s="1"/>
  <c r="J1327" i="4" s="1"/>
  <c r="O1328" i="2" a="1"/>
  <c r="O1328" i="2" s="1"/>
  <c r="J1328" i="4" s="1"/>
  <c r="O1329" i="2" a="1"/>
  <c r="O1329" i="2" s="1"/>
  <c r="J1329" i="4" s="1"/>
  <c r="O1330" i="2" a="1"/>
  <c r="O1330" i="2" s="1"/>
  <c r="J1330" i="4" s="1"/>
  <c r="O1331" i="2" a="1"/>
  <c r="O1331" i="2" s="1"/>
  <c r="J1331" i="4" s="1"/>
  <c r="O1332" i="2" a="1"/>
  <c r="O1332" i="2" s="1"/>
  <c r="J1332" i="4" s="1"/>
  <c r="O1333" i="2" a="1"/>
  <c r="O1333" i="2" s="1"/>
  <c r="J1333" i="4" s="1"/>
  <c r="O1334" i="2" a="1"/>
  <c r="O1334" i="2" s="1"/>
  <c r="J1334" i="4" s="1"/>
  <c r="O1335" i="2" a="1"/>
  <c r="O1335" i="2" s="1"/>
  <c r="J1335" i="4" s="1"/>
  <c r="O1336" i="2" a="1"/>
  <c r="O1336" i="2" s="1"/>
  <c r="J1336" i="4" s="1"/>
  <c r="O1337" i="2" a="1"/>
  <c r="O1337" i="2" s="1"/>
  <c r="J1337" i="4" s="1"/>
  <c r="O1338" i="2" a="1"/>
  <c r="O1338" i="2" s="1"/>
  <c r="J1338" i="4" s="1"/>
  <c r="O1339" i="2" a="1"/>
  <c r="O1339" i="2" s="1"/>
  <c r="J1339" i="4" s="1"/>
  <c r="O1340" i="2" a="1"/>
  <c r="O1340" i="2" s="1"/>
  <c r="J1340" i="4" s="1"/>
  <c r="O1341" i="2" a="1"/>
  <c r="O1341" i="2" s="1"/>
  <c r="J1341" i="4" s="1"/>
  <c r="O1342" i="2" a="1"/>
  <c r="O1342" i="2" s="1"/>
  <c r="J1342" i="4" s="1"/>
  <c r="O1343" i="2" a="1"/>
  <c r="O1343" i="2" s="1"/>
  <c r="J1343" i="4" s="1"/>
  <c r="O1344" i="2" a="1"/>
  <c r="O1344" i="2" s="1"/>
  <c r="J1344" i="4" s="1"/>
  <c r="O1345" i="2" a="1"/>
  <c r="O1345" i="2" s="1"/>
  <c r="J1345" i="4" s="1"/>
  <c r="O1346" i="2" a="1"/>
  <c r="O1346" i="2" s="1"/>
  <c r="J1346" i="4" s="1"/>
  <c r="O1347" i="2" a="1"/>
  <c r="O1347" i="2" s="1"/>
  <c r="J1347" i="4" s="1"/>
  <c r="O1348" i="2" a="1"/>
  <c r="O1348" i="2" s="1"/>
  <c r="J1348" i="4" s="1"/>
  <c r="O1349" i="2" a="1"/>
  <c r="O1349" i="2" s="1"/>
  <c r="J1349" i="4" s="1"/>
  <c r="O1350" i="2" a="1"/>
  <c r="O1350" i="2" s="1"/>
  <c r="J1350" i="4" s="1"/>
  <c r="O1351" i="2" a="1"/>
  <c r="O1351" i="2" s="1"/>
  <c r="J1351" i="4" s="1"/>
  <c r="O1352" i="2" a="1"/>
  <c r="O1352" i="2" s="1"/>
  <c r="J1352" i="4" s="1"/>
  <c r="O1353" i="2" a="1"/>
  <c r="O1353" i="2" s="1"/>
  <c r="J1353" i="4" s="1"/>
  <c r="O1354" i="2" a="1"/>
  <c r="O1354" i="2" s="1"/>
  <c r="J1354" i="4" s="1"/>
  <c r="O1355" i="2" a="1"/>
  <c r="O1355" i="2" s="1"/>
  <c r="J1355" i="4" s="1"/>
  <c r="O1356" i="2" a="1"/>
  <c r="O1356" i="2" s="1"/>
  <c r="J1356" i="4" s="1"/>
  <c r="O1357" i="2" a="1"/>
  <c r="O1357" i="2" s="1"/>
  <c r="J1357" i="4" s="1"/>
  <c r="O1358" i="2" a="1"/>
  <c r="O1358" i="2" s="1"/>
  <c r="J1358" i="4" s="1"/>
  <c r="O1359" i="2" a="1"/>
  <c r="O1359" i="2" s="1"/>
  <c r="J1359" i="4" s="1"/>
  <c r="O1360" i="2" a="1"/>
  <c r="O1360" i="2" s="1"/>
  <c r="J1360" i="4" s="1"/>
  <c r="O1361" i="2" a="1"/>
  <c r="O1361" i="2" s="1"/>
  <c r="J1361" i="4" s="1"/>
  <c r="O1362" i="2" a="1"/>
  <c r="O1362" i="2" s="1"/>
  <c r="J1362" i="4" s="1"/>
  <c r="O1363" i="2" a="1"/>
  <c r="O1363" i="2" s="1"/>
  <c r="J1363" i="4" s="1"/>
  <c r="O1364" i="2" a="1"/>
  <c r="O1364" i="2" s="1"/>
  <c r="J1364" i="4" s="1"/>
  <c r="O1365" i="2" a="1"/>
  <c r="O1365" i="2" s="1"/>
  <c r="J1365" i="4" s="1"/>
  <c r="O1366" i="2" a="1"/>
  <c r="O1366" i="2" s="1"/>
  <c r="J1366" i="4" s="1"/>
  <c r="O1367" i="2" a="1"/>
  <c r="O1367" i="2" s="1"/>
  <c r="J1367" i="4" s="1"/>
  <c r="O1368" i="2" a="1"/>
  <c r="O1368" i="2" s="1"/>
  <c r="J1368" i="4" s="1"/>
  <c r="O1369" i="2" a="1"/>
  <c r="O1369" i="2" s="1"/>
  <c r="J1369" i="4" s="1"/>
  <c r="O1370" i="2" a="1"/>
  <c r="O1370" i="2" s="1"/>
  <c r="J1370" i="4" s="1"/>
  <c r="O1371" i="2" a="1"/>
  <c r="O1371" i="2" s="1"/>
  <c r="J1371" i="4" s="1"/>
  <c r="O1372" i="2" a="1"/>
  <c r="O1372" i="2" s="1"/>
  <c r="J1372" i="4" s="1"/>
  <c r="O1373" i="2" a="1"/>
  <c r="O1373" i="2" s="1"/>
  <c r="J1373" i="4" s="1"/>
  <c r="O1374" i="2" a="1"/>
  <c r="O1374" i="2" s="1"/>
  <c r="J1374" i="4" s="1"/>
  <c r="O1375" i="2" a="1"/>
  <c r="O1375" i="2" s="1"/>
  <c r="J1375" i="4" s="1"/>
  <c r="O1376" i="2" a="1"/>
  <c r="O1376" i="2" s="1"/>
  <c r="J1376" i="4" s="1"/>
  <c r="O1377" i="2" a="1"/>
  <c r="O1377" i="2" s="1"/>
  <c r="J1377" i="4" s="1"/>
  <c r="O1378" i="2" a="1"/>
  <c r="O1378" i="2" s="1"/>
  <c r="J1378" i="4" s="1"/>
  <c r="O1379" i="2" a="1"/>
  <c r="O1379" i="2" s="1"/>
  <c r="J1379" i="4" s="1"/>
  <c r="O1380" i="2" a="1"/>
  <c r="O1380" i="2" s="1"/>
  <c r="J1380" i="4" s="1"/>
  <c r="O1381" i="2" a="1"/>
  <c r="O1381" i="2" s="1"/>
  <c r="J1381" i="4" s="1"/>
  <c r="O1382" i="2" a="1"/>
  <c r="O1382" i="2" s="1"/>
  <c r="J1382" i="4" s="1"/>
  <c r="O1383" i="2" a="1"/>
  <c r="O1383" i="2" s="1"/>
  <c r="J1383" i="4" s="1"/>
  <c r="O1384" i="2" a="1"/>
  <c r="O1384" i="2" s="1"/>
  <c r="J1384" i="4" s="1"/>
  <c r="O1385" i="2" a="1"/>
  <c r="O1385" i="2" s="1"/>
  <c r="J1385" i="4" s="1"/>
  <c r="O1386" i="2" a="1"/>
  <c r="O1386" i="2" s="1"/>
  <c r="J1386" i="4" s="1"/>
  <c r="O1387" i="2" a="1"/>
  <c r="O1387" i="2" s="1"/>
  <c r="J1387" i="4" s="1"/>
  <c r="O1388" i="2" a="1"/>
  <c r="O1388" i="2" s="1"/>
  <c r="J1388" i="4" s="1"/>
  <c r="O1389" i="2" a="1"/>
  <c r="O1389" i="2" s="1"/>
  <c r="J1389" i="4" s="1"/>
  <c r="O1390" i="2" a="1"/>
  <c r="O1390" i="2" s="1"/>
  <c r="J1390" i="4" s="1"/>
  <c r="O1391" i="2" a="1"/>
  <c r="O1391" i="2" s="1"/>
  <c r="J1391" i="4" s="1"/>
  <c r="O1392" i="2" a="1"/>
  <c r="O1392" i="2" s="1"/>
  <c r="J1392" i="4" s="1"/>
  <c r="O1393" i="2" a="1"/>
  <c r="O1393" i="2" s="1"/>
  <c r="J1393" i="4" s="1"/>
  <c r="O1394" i="2" a="1"/>
  <c r="O1394" i="2" s="1"/>
  <c r="J1394" i="4" s="1"/>
  <c r="O1395" i="2" a="1"/>
  <c r="O1395" i="2" s="1"/>
  <c r="J1395" i="4" s="1"/>
  <c r="O1396" i="2" a="1"/>
  <c r="O1396" i="2" s="1"/>
  <c r="J1396" i="4" s="1"/>
  <c r="O1397" i="2" a="1"/>
  <c r="O1397" i="2" s="1"/>
  <c r="J1397" i="4" s="1"/>
  <c r="O1398" i="2" a="1"/>
  <c r="O1398" i="2" s="1"/>
  <c r="J1398" i="4" s="1"/>
  <c r="O1399" i="2" a="1"/>
  <c r="O1399" i="2" s="1"/>
  <c r="J1399" i="4" s="1"/>
  <c r="O1400" i="2" a="1"/>
  <c r="O1400" i="2" s="1"/>
  <c r="J1400" i="4" s="1"/>
  <c r="O1401" i="2" a="1"/>
  <c r="O1401" i="2" s="1"/>
  <c r="J1401" i="4" s="1"/>
  <c r="O1402" i="2" a="1"/>
  <c r="O1402" i="2" s="1"/>
  <c r="J1402" i="4" s="1"/>
  <c r="O1403" i="2" a="1"/>
  <c r="O1403" i="2" s="1"/>
  <c r="J1403" i="4" s="1"/>
  <c r="O1404" i="2" a="1"/>
  <c r="O1404" i="2" s="1"/>
  <c r="J1404" i="4" s="1"/>
  <c r="O1405" i="2" a="1"/>
  <c r="O1405" i="2" s="1"/>
  <c r="J1405" i="4" s="1"/>
  <c r="O1406" i="2" a="1"/>
  <c r="O1406" i="2" s="1"/>
  <c r="J1406" i="4" s="1"/>
  <c r="O1407" i="2" a="1"/>
  <c r="O1407" i="2" s="1"/>
  <c r="J1407" i="4" s="1"/>
  <c r="O1408" i="2" a="1"/>
  <c r="O1408" i="2" s="1"/>
  <c r="J1408" i="4" s="1"/>
  <c r="O1409" i="2" a="1"/>
  <c r="O1409" i="2" s="1"/>
  <c r="J1409" i="4" s="1"/>
  <c r="O1410" i="2" a="1"/>
  <c r="O1410" i="2" s="1"/>
  <c r="J1410" i="4" s="1"/>
  <c r="O1411" i="2" a="1"/>
  <c r="O1411" i="2" s="1"/>
  <c r="J1411" i="4" s="1"/>
  <c r="O1412" i="2" a="1"/>
  <c r="O1412" i="2" s="1"/>
  <c r="J1412" i="4" s="1"/>
  <c r="O1413" i="2" a="1"/>
  <c r="O1413" i="2" s="1"/>
  <c r="J1413" i="4" s="1"/>
  <c r="O1414" i="2" a="1"/>
  <c r="O1414" i="2" s="1"/>
  <c r="J1414" i="4" s="1"/>
  <c r="O1415" i="2" a="1"/>
  <c r="O1415" i="2" s="1"/>
  <c r="J1415" i="4" s="1"/>
  <c r="O1416" i="2" a="1"/>
  <c r="O1416" i="2" s="1"/>
  <c r="J1416" i="4" s="1"/>
  <c r="O1417" i="2" a="1"/>
  <c r="O1417" i="2" s="1"/>
  <c r="J1417" i="4" s="1"/>
  <c r="O1418" i="2" a="1"/>
  <c r="O1418" i="2" s="1"/>
  <c r="J1418" i="4" s="1"/>
  <c r="O1419" i="2" a="1"/>
  <c r="O1419" i="2" s="1"/>
  <c r="J1419" i="4" s="1"/>
  <c r="O1420" i="2" a="1"/>
  <c r="O1420" i="2" s="1"/>
  <c r="J1420" i="4" s="1"/>
  <c r="O1421" i="2" a="1"/>
  <c r="O1421" i="2" s="1"/>
  <c r="J1421" i="4" s="1"/>
  <c r="O1422" i="2" a="1"/>
  <c r="O1422" i="2" s="1"/>
  <c r="J1422" i="4" s="1"/>
  <c r="O1423" i="2" a="1"/>
  <c r="O1423" i="2" s="1"/>
  <c r="J1423" i="4" s="1"/>
  <c r="O1424" i="2" a="1"/>
  <c r="O1424" i="2" s="1"/>
  <c r="J1424" i="4" s="1"/>
  <c r="O1425" i="2" a="1"/>
  <c r="O1425" i="2" s="1"/>
  <c r="J1425" i="4" s="1"/>
  <c r="O1426" i="2" a="1"/>
  <c r="O1426" i="2" s="1"/>
  <c r="J1426" i="4" s="1"/>
  <c r="O1427" i="2" a="1"/>
  <c r="O1427" i="2" s="1"/>
  <c r="J1427" i="4" s="1"/>
  <c r="O1428" i="2" a="1"/>
  <c r="O1428" i="2" s="1"/>
  <c r="J1428" i="4" s="1"/>
  <c r="O1429" i="2" a="1"/>
  <c r="O1429" i="2" s="1"/>
  <c r="J1429" i="4" s="1"/>
  <c r="O1430" i="2" a="1"/>
  <c r="O1430" i="2" s="1"/>
  <c r="J1430" i="4" s="1"/>
  <c r="O1431" i="2" a="1"/>
  <c r="O1431" i="2" s="1"/>
  <c r="J1431" i="4" s="1"/>
  <c r="O1432" i="2" a="1"/>
  <c r="O1432" i="2" s="1"/>
  <c r="J1432" i="4" s="1"/>
  <c r="O1433" i="2" a="1"/>
  <c r="O1433" i="2" s="1"/>
  <c r="J1433" i="4" s="1"/>
  <c r="O1434" i="2" a="1"/>
  <c r="O1434" i="2" s="1"/>
  <c r="J1434" i="4" s="1"/>
  <c r="O1435" i="2" a="1"/>
  <c r="O1435" i="2" s="1"/>
  <c r="J1435" i="4" s="1"/>
  <c r="O1436" i="2" a="1"/>
  <c r="O1436" i="2" s="1"/>
  <c r="J1436" i="4" s="1"/>
  <c r="O1437" i="2" a="1"/>
  <c r="O1437" i="2" s="1"/>
  <c r="J1437" i="4" s="1"/>
  <c r="O1438" i="2" a="1"/>
  <c r="O1438" i="2" s="1"/>
  <c r="J1438" i="4" s="1"/>
  <c r="O1439" i="2" a="1"/>
  <c r="O1439" i="2" s="1"/>
  <c r="J1439" i="4" s="1"/>
  <c r="O1440" i="2" a="1"/>
  <c r="O1440" i="2" s="1"/>
  <c r="J1440" i="4" s="1"/>
  <c r="O1441" i="2" a="1"/>
  <c r="O1441" i="2" s="1"/>
  <c r="J1441" i="4" s="1"/>
  <c r="O1442" i="2" a="1"/>
  <c r="O1442" i="2" s="1"/>
  <c r="J1442" i="4" s="1"/>
  <c r="O1443" i="2" a="1"/>
  <c r="O1443" i="2" s="1"/>
  <c r="J1443" i="4" s="1"/>
  <c r="O1444" i="2" a="1"/>
  <c r="O1444" i="2" s="1"/>
  <c r="J1444" i="4" s="1"/>
  <c r="O1445" i="2" a="1"/>
  <c r="O1445" i="2" s="1"/>
  <c r="J1445" i="4" s="1"/>
  <c r="O1446" i="2" a="1"/>
  <c r="O1446" i="2" s="1"/>
  <c r="J1446" i="4" s="1"/>
  <c r="O1447" i="2" a="1"/>
  <c r="O1447" i="2" s="1"/>
  <c r="J1447" i="4" s="1"/>
  <c r="O1448" i="2" a="1"/>
  <c r="O1448" i="2" s="1"/>
  <c r="J1448" i="4" s="1"/>
  <c r="O1449" i="2" a="1"/>
  <c r="O1449" i="2" s="1"/>
  <c r="J1449" i="4" s="1"/>
  <c r="O1450" i="2" a="1"/>
  <c r="O1450" i="2" s="1"/>
  <c r="J1450" i="4" s="1"/>
  <c r="O1451" i="2" a="1"/>
  <c r="O1451" i="2" s="1"/>
  <c r="J1451" i="4" s="1"/>
  <c r="O1452" i="2" a="1"/>
  <c r="O1452" i="2" s="1"/>
  <c r="J1452" i="4" s="1"/>
  <c r="O1453" i="2" a="1"/>
  <c r="O1453" i="2" s="1"/>
  <c r="J1453" i="4" s="1"/>
  <c r="O1454" i="2" a="1"/>
  <c r="O1454" i="2" s="1"/>
  <c r="J1454" i="4" s="1"/>
  <c r="O1455" i="2" a="1"/>
  <c r="O1455" i="2" s="1"/>
  <c r="J1455" i="4" s="1"/>
  <c r="O1456" i="2" a="1"/>
  <c r="O1456" i="2" s="1"/>
  <c r="J1456" i="4" s="1"/>
  <c r="O1457" i="2" a="1"/>
  <c r="O1457" i="2" s="1"/>
  <c r="J1457" i="4" s="1"/>
  <c r="O1458" i="2" a="1"/>
  <c r="O1458" i="2" s="1"/>
  <c r="J1458" i="4" s="1"/>
  <c r="O1459" i="2" a="1"/>
  <c r="O1459" i="2" s="1"/>
  <c r="J1459" i="4" s="1"/>
  <c r="O1460" i="2" a="1"/>
  <c r="O1460" i="2" s="1"/>
  <c r="J1460" i="4" s="1"/>
  <c r="O1461" i="2" a="1"/>
  <c r="O1461" i="2" s="1"/>
  <c r="J1461" i="4" s="1"/>
  <c r="O1462" i="2" a="1"/>
  <c r="O1462" i="2" s="1"/>
  <c r="J1462" i="4" s="1"/>
  <c r="O1463" i="2" a="1"/>
  <c r="O1463" i="2" s="1"/>
  <c r="J1463" i="4" s="1"/>
  <c r="O1464" i="2" a="1"/>
  <c r="O1464" i="2" s="1"/>
  <c r="J1464" i="4" s="1"/>
  <c r="O1465" i="2" a="1"/>
  <c r="O1465" i="2" s="1"/>
  <c r="J1465" i="4" s="1"/>
  <c r="O1466" i="2" a="1"/>
  <c r="O1466" i="2" s="1"/>
  <c r="J1466" i="4" s="1"/>
  <c r="O1467" i="2" a="1"/>
  <c r="O1467" i="2" s="1"/>
  <c r="J1467" i="4" s="1"/>
  <c r="O1468" i="2" a="1"/>
  <c r="O1468" i="2" s="1"/>
  <c r="J1468" i="4" s="1"/>
  <c r="O1469" i="2" a="1"/>
  <c r="O1469" i="2" s="1"/>
  <c r="J1469" i="4" s="1"/>
  <c r="O1470" i="2" a="1"/>
  <c r="O1470" i="2" s="1"/>
  <c r="J1470" i="4" s="1"/>
  <c r="O1471" i="2" a="1"/>
  <c r="O1471" i="2" s="1"/>
  <c r="J1471" i="4" s="1"/>
  <c r="O1472" i="2" a="1"/>
  <c r="O1472" i="2" s="1"/>
  <c r="J1472" i="4" s="1"/>
  <c r="O1473" i="2" a="1"/>
  <c r="O1473" i="2" s="1"/>
  <c r="J1473" i="4" s="1"/>
  <c r="O1474" i="2" a="1"/>
  <c r="O1474" i="2" s="1"/>
  <c r="J1474" i="4" s="1"/>
  <c r="O1475" i="2" a="1"/>
  <c r="O1475" i="2" s="1"/>
  <c r="J1475" i="4" s="1"/>
  <c r="O1476" i="2" a="1"/>
  <c r="O1476" i="2" s="1"/>
  <c r="J1476" i="4" s="1"/>
  <c r="O1477" i="2" a="1"/>
  <c r="O1477" i="2" s="1"/>
  <c r="J1477" i="4" s="1"/>
  <c r="O1478" i="2" a="1"/>
  <c r="O1478" i="2" s="1"/>
  <c r="J1478" i="4" s="1"/>
  <c r="O1479" i="2" a="1"/>
  <c r="O1479" i="2" s="1"/>
  <c r="J1479" i="4" s="1"/>
  <c r="O1480" i="2" a="1"/>
  <c r="O1480" i="2" s="1"/>
  <c r="J1480" i="4" s="1"/>
  <c r="O1481" i="2" a="1"/>
  <c r="O1481" i="2" s="1"/>
  <c r="J1481" i="4" s="1"/>
  <c r="O1482" i="2" a="1"/>
  <c r="O1482" i="2" s="1"/>
  <c r="J1482" i="4" s="1"/>
  <c r="O1483" i="2" a="1"/>
  <c r="O1483" i="2" s="1"/>
  <c r="J1483" i="4" s="1"/>
  <c r="O1484" i="2" a="1"/>
  <c r="O1484" i="2" s="1"/>
  <c r="J1484" i="4" s="1"/>
  <c r="O1485" i="2" a="1"/>
  <c r="O1485" i="2" s="1"/>
  <c r="J1485" i="4" s="1"/>
  <c r="O1486" i="2" a="1"/>
  <c r="O1486" i="2" s="1"/>
  <c r="J1486" i="4" s="1"/>
  <c r="O1487" i="2" a="1"/>
  <c r="O1487" i="2" s="1"/>
  <c r="J1487" i="4" s="1"/>
  <c r="O1488" i="2" a="1"/>
  <c r="O1488" i="2" s="1"/>
  <c r="J1488" i="4" s="1"/>
  <c r="O1489" i="2" a="1"/>
  <c r="O1489" i="2" s="1"/>
  <c r="J1489" i="4" s="1"/>
  <c r="O1490" i="2" a="1"/>
  <c r="O1490" i="2" s="1"/>
  <c r="J1490" i="4" s="1"/>
  <c r="O1491" i="2" a="1"/>
  <c r="O1491" i="2" s="1"/>
  <c r="J1491" i="4" s="1"/>
  <c r="O1492" i="2" a="1"/>
  <c r="O1492" i="2" s="1"/>
  <c r="J1492" i="4" s="1"/>
  <c r="O1493" i="2" a="1"/>
  <c r="O1493" i="2" s="1"/>
  <c r="J1493" i="4" s="1"/>
  <c r="O1494" i="2" a="1"/>
  <c r="O1494" i="2" s="1"/>
  <c r="J1494" i="4" s="1"/>
  <c r="O1495" i="2" a="1"/>
  <c r="O1495" i="2" s="1"/>
  <c r="J1495" i="4" s="1"/>
  <c r="O1496" i="2" a="1"/>
  <c r="O1496" i="2" s="1"/>
  <c r="J1496" i="4" s="1"/>
  <c r="O1497" i="2" a="1"/>
  <c r="O1497" i="2" s="1"/>
  <c r="J1497" i="4" s="1"/>
  <c r="O1498" i="2" a="1"/>
  <c r="O1498" i="2" s="1"/>
  <c r="J1498" i="4" s="1"/>
  <c r="O1499" i="2" a="1"/>
  <c r="O1499" i="2" s="1"/>
  <c r="J1499" i="4" s="1"/>
  <c r="O1500" i="2" a="1"/>
  <c r="O1500" i="2" s="1"/>
  <c r="J1500" i="4" s="1"/>
  <c r="O1501" i="2" a="1"/>
  <c r="O1501" i="2" s="1"/>
  <c r="J1501" i="4" s="1"/>
  <c r="O1502" i="2" a="1"/>
  <c r="O1502" i="2" s="1"/>
  <c r="J1502" i="4" s="1"/>
  <c r="O1503" i="2" a="1"/>
  <c r="O1503" i="2" s="1"/>
  <c r="J1503" i="4" s="1"/>
  <c r="O1504" i="2" a="1"/>
  <c r="O1504" i="2" s="1"/>
  <c r="J1504" i="4" s="1"/>
  <c r="O1505" i="2" a="1"/>
  <c r="O1505" i="2" s="1"/>
  <c r="J1505" i="4" s="1"/>
  <c r="O1506" i="2" a="1"/>
  <c r="O1506" i="2" s="1"/>
  <c r="J1506" i="4" s="1"/>
  <c r="O1507" i="2" a="1"/>
  <c r="O1507" i="2" s="1"/>
  <c r="J1507" i="4" s="1"/>
  <c r="O1508" i="2" a="1"/>
  <c r="O1508" i="2" s="1"/>
  <c r="J1508" i="4" s="1"/>
  <c r="O1509" i="2" a="1"/>
  <c r="O1509" i="2" s="1"/>
  <c r="J1509" i="4" s="1"/>
  <c r="O1510" i="2" a="1"/>
  <c r="O1510" i="2" s="1"/>
  <c r="J1510" i="4" s="1"/>
  <c r="O1511" i="2" a="1"/>
  <c r="O1511" i="2" s="1"/>
  <c r="J1511" i="4" s="1"/>
  <c r="O1512" i="2" a="1"/>
  <c r="O1512" i="2" s="1"/>
  <c r="J1512" i="4" s="1"/>
  <c r="O1513" i="2" a="1"/>
  <c r="O1513" i="2" s="1"/>
  <c r="J1513" i="4" s="1"/>
  <c r="O1514" i="2" a="1"/>
  <c r="O1514" i="2" s="1"/>
  <c r="J1514" i="4" s="1"/>
  <c r="O1515" i="2" a="1"/>
  <c r="O1515" i="2" s="1"/>
  <c r="J1515" i="4" s="1"/>
  <c r="O1516" i="2" a="1"/>
  <c r="O1516" i="2" s="1"/>
  <c r="J1516" i="4" s="1"/>
  <c r="O1517" i="2" a="1"/>
  <c r="O1517" i="2" s="1"/>
  <c r="J1517" i="4" s="1"/>
  <c r="O1518" i="2" a="1"/>
  <c r="O1518" i="2" s="1"/>
  <c r="J1518" i="4" s="1"/>
  <c r="O1519" i="2" a="1"/>
  <c r="O1519" i="2" s="1"/>
  <c r="J1519" i="4" s="1"/>
  <c r="O1520" i="2" a="1"/>
  <c r="O1520" i="2" s="1"/>
  <c r="J1520" i="4" s="1"/>
  <c r="O1521" i="2" a="1"/>
  <c r="O1521" i="2" s="1"/>
  <c r="J1521" i="4" s="1"/>
  <c r="O1522" i="2" a="1"/>
  <c r="O1522" i="2" s="1"/>
  <c r="J1522" i="4" s="1"/>
  <c r="O1523" i="2" a="1"/>
  <c r="O1523" i="2" s="1"/>
  <c r="J1523" i="4" s="1"/>
  <c r="O1524" i="2" a="1"/>
  <c r="O1524" i="2" s="1"/>
  <c r="J1524" i="4" s="1"/>
  <c r="O1525" i="2" a="1"/>
  <c r="O1525" i="2" s="1"/>
  <c r="J1525" i="4" s="1"/>
  <c r="O1526" i="2" a="1"/>
  <c r="O1526" i="2" s="1"/>
  <c r="J1526" i="4" s="1"/>
  <c r="O1527" i="2" a="1"/>
  <c r="O1527" i="2" s="1"/>
  <c r="J1527" i="4" s="1"/>
  <c r="O1528" i="2" a="1"/>
  <c r="O1528" i="2" s="1"/>
  <c r="J1528" i="4" s="1"/>
  <c r="O1529" i="2" a="1"/>
  <c r="O1529" i="2" s="1"/>
  <c r="J1529" i="4" s="1"/>
  <c r="O1530" i="2" a="1"/>
  <c r="O1530" i="2" s="1"/>
  <c r="J1530" i="4" s="1"/>
  <c r="O1531" i="2" a="1"/>
  <c r="O1531" i="2" s="1"/>
  <c r="J1531" i="4" s="1"/>
  <c r="O1532" i="2" a="1"/>
  <c r="O1532" i="2" s="1"/>
  <c r="J1532" i="4" s="1"/>
  <c r="O1533" i="2" a="1"/>
  <c r="O1533" i="2" s="1"/>
  <c r="J1533" i="4" s="1"/>
  <c r="O1534" i="2" a="1"/>
  <c r="O1534" i="2" s="1"/>
  <c r="J1534" i="4" s="1"/>
  <c r="O1535" i="2" a="1"/>
  <c r="O1535" i="2" s="1"/>
  <c r="J1535" i="4" s="1"/>
  <c r="O1536" i="2" a="1"/>
  <c r="O1536" i="2" s="1"/>
  <c r="J1536" i="4" s="1"/>
  <c r="O1537" i="2" a="1"/>
  <c r="O1537" i="2" s="1"/>
  <c r="J1537" i="4" s="1"/>
  <c r="O1538" i="2" a="1"/>
  <c r="O1538" i="2" s="1"/>
  <c r="J1538" i="4" s="1"/>
  <c r="O1539" i="2" a="1"/>
  <c r="O1539" i="2" s="1"/>
  <c r="J1539" i="4" s="1"/>
  <c r="O1540" i="2" a="1"/>
  <c r="O1540" i="2" s="1"/>
  <c r="J1540" i="4" s="1"/>
  <c r="O1541" i="2" a="1"/>
  <c r="O1541" i="2" s="1"/>
  <c r="J1541" i="4" s="1"/>
  <c r="O1542" i="2" a="1"/>
  <c r="O1542" i="2" s="1"/>
  <c r="J1542" i="4" s="1"/>
  <c r="O1543" i="2" a="1"/>
  <c r="O1543" i="2" s="1"/>
  <c r="J1543" i="4" s="1"/>
  <c r="O1544" i="2" a="1"/>
  <c r="O1544" i="2" s="1"/>
  <c r="J1544" i="4" s="1"/>
  <c r="O1545" i="2" a="1"/>
  <c r="O1545" i="2" s="1"/>
  <c r="J1545" i="4" s="1"/>
  <c r="O1546" i="2" a="1"/>
  <c r="O1546" i="2" s="1"/>
  <c r="J1546" i="4" s="1"/>
  <c r="O1547" i="2" a="1"/>
  <c r="O1547" i="2" s="1"/>
  <c r="J1547" i="4" s="1"/>
  <c r="O1548" i="2" a="1"/>
  <c r="O1548" i="2" s="1"/>
  <c r="J1548" i="4" s="1"/>
  <c r="O1549" i="2" a="1"/>
  <c r="O1549" i="2" s="1"/>
  <c r="J1549" i="4" s="1"/>
  <c r="O1550" i="2" a="1"/>
  <c r="O1550" i="2" s="1"/>
  <c r="J1550" i="4" s="1"/>
  <c r="O1551" i="2" a="1"/>
  <c r="O1551" i="2" s="1"/>
  <c r="J1551" i="4" s="1"/>
  <c r="O1552" i="2" a="1"/>
  <c r="O1552" i="2" s="1"/>
  <c r="J1552" i="4" s="1"/>
  <c r="O1553" i="2" a="1"/>
  <c r="O1553" i="2" s="1"/>
  <c r="J1553" i="4" s="1"/>
  <c r="O1554" i="2" a="1"/>
  <c r="O1554" i="2" s="1"/>
  <c r="J1554" i="4" s="1"/>
  <c r="O1555" i="2" a="1"/>
  <c r="O1555" i="2" s="1"/>
  <c r="J1555" i="4" s="1"/>
  <c r="O1556" i="2" a="1"/>
  <c r="O1556" i="2" s="1"/>
  <c r="J1556" i="4" s="1"/>
  <c r="O1557" i="2" a="1"/>
  <c r="O1557" i="2" s="1"/>
  <c r="J1557" i="4" s="1"/>
  <c r="O1558" i="2" a="1"/>
  <c r="O1558" i="2" s="1"/>
  <c r="J1558" i="4" s="1"/>
  <c r="O1559" i="2" a="1"/>
  <c r="O1559" i="2" s="1"/>
  <c r="J1559" i="4" s="1"/>
  <c r="O1560" i="2" a="1"/>
  <c r="O1560" i="2" s="1"/>
  <c r="J1560" i="4" s="1"/>
  <c r="O1561" i="2" a="1"/>
  <c r="O1561" i="2" s="1"/>
  <c r="J1561" i="4" s="1"/>
  <c r="O1562" i="2" a="1"/>
  <c r="O1562" i="2" s="1"/>
  <c r="J1562" i="4" s="1"/>
  <c r="O1563" i="2" a="1"/>
  <c r="O1563" i="2" s="1"/>
  <c r="J1563" i="4" s="1"/>
  <c r="O1564" i="2" a="1"/>
  <c r="O1564" i="2" s="1"/>
  <c r="J1564" i="4" s="1"/>
  <c r="O1565" i="2" a="1"/>
  <c r="O1565" i="2" s="1"/>
  <c r="J1565" i="4" s="1"/>
  <c r="O1566" i="2" a="1"/>
  <c r="O1566" i="2" s="1"/>
  <c r="J1566" i="4" s="1"/>
  <c r="O1567" i="2" a="1"/>
  <c r="O1567" i="2" s="1"/>
  <c r="J1567" i="4" s="1"/>
  <c r="O1568" i="2" a="1"/>
  <c r="O1568" i="2" s="1"/>
  <c r="J1568" i="4" s="1"/>
  <c r="O1569" i="2" a="1"/>
  <c r="O1569" i="2" s="1"/>
  <c r="J1569" i="4" s="1"/>
  <c r="O1570" i="2" a="1"/>
  <c r="O1570" i="2" s="1"/>
  <c r="J1570" i="4" s="1"/>
  <c r="O1571" i="2" a="1"/>
  <c r="O1571" i="2" s="1"/>
  <c r="J1571" i="4" s="1"/>
  <c r="O1572" i="2" a="1"/>
  <c r="O1572" i="2" s="1"/>
  <c r="J1572" i="4" s="1"/>
  <c r="O1573" i="2" a="1"/>
  <c r="O1573" i="2" s="1"/>
  <c r="J1573" i="4" s="1"/>
  <c r="O1574" i="2" a="1"/>
  <c r="O1574" i="2" s="1"/>
  <c r="J1574" i="4" s="1"/>
  <c r="O1575" i="2" a="1"/>
  <c r="O1575" i="2" s="1"/>
  <c r="J1575" i="4" s="1"/>
  <c r="O1576" i="2" a="1"/>
  <c r="O1576" i="2" s="1"/>
  <c r="J1576" i="4" s="1"/>
  <c r="O1577" i="2" a="1"/>
  <c r="O1577" i="2" s="1"/>
  <c r="J1577" i="4" s="1"/>
  <c r="O1578" i="2" a="1"/>
  <c r="O1578" i="2" s="1"/>
  <c r="J1578" i="4" s="1"/>
  <c r="O1579" i="2" a="1"/>
  <c r="O1579" i="2" s="1"/>
  <c r="J1579" i="4" s="1"/>
  <c r="O1580" i="2" a="1"/>
  <c r="O1580" i="2" s="1"/>
  <c r="J1580" i="4" s="1"/>
  <c r="O1581" i="2" a="1"/>
  <c r="O1581" i="2" s="1"/>
  <c r="J1581" i="4" s="1"/>
  <c r="O1582" i="2" a="1"/>
  <c r="O1582" i="2" s="1"/>
  <c r="J1582" i="4" s="1"/>
  <c r="O1583" i="2" a="1"/>
  <c r="O1583" i="2" s="1"/>
  <c r="J1583" i="4" s="1"/>
  <c r="O1584" i="2" a="1"/>
  <c r="O1584" i="2" s="1"/>
  <c r="J1584" i="4" s="1"/>
  <c r="O1585" i="2" a="1"/>
  <c r="O1585" i="2" s="1"/>
  <c r="J1585" i="4" s="1"/>
  <c r="O1586" i="2" a="1"/>
  <c r="O1586" i="2" s="1"/>
  <c r="J1586" i="4" s="1"/>
  <c r="O1587" i="2" a="1"/>
  <c r="O1587" i="2" s="1"/>
  <c r="J1587" i="4" s="1"/>
  <c r="O1588" i="2" a="1"/>
  <c r="O1588" i="2" s="1"/>
  <c r="J1588" i="4" s="1"/>
  <c r="O1589" i="2" a="1"/>
  <c r="O1589" i="2" s="1"/>
  <c r="J1589" i="4" s="1"/>
  <c r="O1590" i="2" a="1"/>
  <c r="O1590" i="2" s="1"/>
  <c r="J1590" i="4" s="1"/>
  <c r="O1591" i="2" a="1"/>
  <c r="O1591" i="2" s="1"/>
  <c r="J1591" i="4" s="1"/>
  <c r="O1592" i="2" a="1"/>
  <c r="O1592" i="2" s="1"/>
  <c r="J1592" i="4" s="1"/>
  <c r="O1593" i="2" a="1"/>
  <c r="O1593" i="2" s="1"/>
  <c r="J1593" i="4" s="1"/>
  <c r="O1594" i="2" a="1"/>
  <c r="O1594" i="2" s="1"/>
  <c r="J1594" i="4" s="1"/>
  <c r="O1595" i="2" a="1"/>
  <c r="O1595" i="2" s="1"/>
  <c r="J1595" i="4" s="1"/>
  <c r="O1596" i="2" a="1"/>
  <c r="O1596" i="2" s="1"/>
  <c r="J1596" i="4" s="1"/>
  <c r="O1597" i="2" a="1"/>
  <c r="O1597" i="2" s="1"/>
  <c r="J1597" i="4" s="1"/>
  <c r="O1598" i="2" a="1"/>
  <c r="O1598" i="2" s="1"/>
  <c r="J1598" i="4" s="1"/>
  <c r="O1599" i="2" a="1"/>
  <c r="O1599" i="2" s="1"/>
  <c r="J1599" i="4" s="1"/>
  <c r="O1600" i="2" a="1"/>
  <c r="O1600" i="2" s="1"/>
  <c r="J1600" i="4" s="1"/>
  <c r="O1601" i="2" a="1"/>
  <c r="O1601" i="2" s="1"/>
  <c r="J1601" i="4" s="1"/>
  <c r="O1602" i="2" a="1"/>
  <c r="O1602" i="2" s="1"/>
  <c r="J1602" i="4" s="1"/>
  <c r="O1603" i="2" a="1"/>
  <c r="O1603" i="2" s="1"/>
  <c r="J1603" i="4" s="1"/>
  <c r="O1604" i="2" a="1"/>
  <c r="O1604" i="2" s="1"/>
  <c r="J1604" i="4" s="1"/>
  <c r="O1605" i="2" a="1"/>
  <c r="O1605" i="2" s="1"/>
  <c r="J1605" i="4" s="1"/>
  <c r="O1606" i="2" a="1"/>
  <c r="O1606" i="2" s="1"/>
  <c r="J1606" i="4" s="1"/>
  <c r="O1607" i="2" a="1"/>
  <c r="O1607" i="2" s="1"/>
  <c r="J1607" i="4" s="1"/>
  <c r="O1608" i="2" a="1"/>
  <c r="O1608" i="2" s="1"/>
  <c r="J1608" i="4" s="1"/>
  <c r="O1609" i="2" a="1"/>
  <c r="O1609" i="2" s="1"/>
  <c r="J1609" i="4" s="1"/>
  <c r="O1610" i="2" a="1"/>
  <c r="O1610" i="2" s="1"/>
  <c r="J1610" i="4" s="1"/>
  <c r="O1611" i="2" a="1"/>
  <c r="O1611" i="2" s="1"/>
  <c r="J1611" i="4" s="1"/>
  <c r="O1612" i="2" a="1"/>
  <c r="O1612" i="2" s="1"/>
  <c r="J1612" i="4" s="1"/>
  <c r="O1613" i="2" a="1"/>
  <c r="O1613" i="2" s="1"/>
  <c r="J1613" i="4" s="1"/>
  <c r="O1614" i="2" a="1"/>
  <c r="O1614" i="2" s="1"/>
  <c r="J1614" i="4" s="1"/>
  <c r="O1615" i="2" a="1"/>
  <c r="O1615" i="2" s="1"/>
  <c r="J1615" i="4" s="1"/>
  <c r="O1616" i="2" a="1"/>
  <c r="O1616" i="2" s="1"/>
  <c r="J1616" i="4" s="1"/>
  <c r="O1617" i="2" a="1"/>
  <c r="O1617" i="2" s="1"/>
  <c r="J1617" i="4" s="1"/>
  <c r="O1618" i="2" a="1"/>
  <c r="O1618" i="2" s="1"/>
  <c r="J1618" i="4" s="1"/>
  <c r="O1619" i="2" a="1"/>
  <c r="O1619" i="2" s="1"/>
  <c r="J1619" i="4" s="1"/>
  <c r="O1620" i="2" a="1"/>
  <c r="O1620" i="2" s="1"/>
  <c r="J1620" i="4" s="1"/>
  <c r="O1621" i="2" a="1"/>
  <c r="O1621" i="2" s="1"/>
  <c r="J1621" i="4" s="1"/>
  <c r="O1622" i="2" a="1"/>
  <c r="O1622" i="2" s="1"/>
  <c r="J1622" i="4" s="1"/>
  <c r="O1623" i="2" a="1"/>
  <c r="O1623" i="2" s="1"/>
  <c r="J1623" i="4" s="1"/>
  <c r="O1624" i="2" a="1"/>
  <c r="O1624" i="2" s="1"/>
  <c r="J1624" i="4" s="1"/>
  <c r="O1625" i="2" a="1"/>
  <c r="O1625" i="2" s="1"/>
  <c r="J1625" i="4" s="1"/>
  <c r="O1626" i="2" a="1"/>
  <c r="O1626" i="2" s="1"/>
  <c r="J1626" i="4" s="1"/>
  <c r="O1627" i="2" a="1"/>
  <c r="O1627" i="2" s="1"/>
  <c r="J1627" i="4" s="1"/>
  <c r="O1628" i="2" a="1"/>
  <c r="O1628" i="2" s="1"/>
  <c r="J1628" i="4" s="1"/>
  <c r="O1629" i="2" a="1"/>
  <c r="O1629" i="2" s="1"/>
  <c r="J1629" i="4" s="1"/>
  <c r="O1630" i="2" a="1"/>
  <c r="O1630" i="2" s="1"/>
  <c r="J1630" i="4" s="1"/>
  <c r="O1631" i="2" a="1"/>
  <c r="O1631" i="2" s="1"/>
  <c r="J1631" i="4" s="1"/>
  <c r="O1632" i="2" a="1"/>
  <c r="O1632" i="2" s="1"/>
  <c r="J1632" i="4" s="1"/>
  <c r="O1633" i="2" a="1"/>
  <c r="O1633" i="2" s="1"/>
  <c r="J1633" i="4" s="1"/>
  <c r="O1634" i="2" a="1"/>
  <c r="O1634" i="2" s="1"/>
  <c r="J1634" i="4" s="1"/>
  <c r="O1635" i="2" a="1"/>
  <c r="O1635" i="2" s="1"/>
  <c r="J1635" i="4" s="1"/>
  <c r="O1636" i="2" a="1"/>
  <c r="O1636" i="2" s="1"/>
  <c r="J1636" i="4" s="1"/>
  <c r="O1637" i="2" a="1"/>
  <c r="O1637" i="2" s="1"/>
  <c r="J1637" i="4" s="1"/>
  <c r="O1638" i="2" a="1"/>
  <c r="O1638" i="2" s="1"/>
  <c r="J1638" i="4" s="1"/>
  <c r="O1639" i="2" a="1"/>
  <c r="O1639" i="2" s="1"/>
  <c r="J1639" i="4" s="1"/>
  <c r="O1640" i="2" a="1"/>
  <c r="O1640" i="2" s="1"/>
  <c r="J1640" i="4" s="1"/>
  <c r="O1641" i="2" a="1"/>
  <c r="O1641" i="2" s="1"/>
  <c r="J1641" i="4" s="1"/>
  <c r="O1642" i="2" a="1"/>
  <c r="O1642" i="2" s="1"/>
  <c r="J1642" i="4" s="1"/>
  <c r="O1643" i="2" a="1"/>
  <c r="O1643" i="2" s="1"/>
  <c r="J1643" i="4" s="1"/>
  <c r="O1644" i="2" a="1"/>
  <c r="O1644" i="2" s="1"/>
  <c r="J1644" i="4" s="1"/>
  <c r="O1645" i="2" a="1"/>
  <c r="O1645" i="2" s="1"/>
  <c r="J1645" i="4" s="1"/>
  <c r="O1646" i="2" a="1"/>
  <c r="O1646" i="2" s="1"/>
  <c r="J1646" i="4" s="1"/>
  <c r="O1647" i="2" a="1"/>
  <c r="O1647" i="2" s="1"/>
  <c r="J1647" i="4" s="1"/>
  <c r="O1648" i="2" a="1"/>
  <c r="O1648" i="2" s="1"/>
  <c r="J1648" i="4" s="1"/>
  <c r="O1649" i="2" a="1"/>
  <c r="O1649" i="2" s="1"/>
  <c r="J1649" i="4" s="1"/>
  <c r="O1650" i="2" a="1"/>
  <c r="O1650" i="2" s="1"/>
  <c r="J1650" i="4" s="1"/>
  <c r="O1651" i="2" a="1"/>
  <c r="O1651" i="2" s="1"/>
  <c r="J1651" i="4" s="1"/>
  <c r="O1652" i="2" a="1"/>
  <c r="O1652" i="2" s="1"/>
  <c r="J1652" i="4" s="1"/>
  <c r="O1653" i="2" a="1"/>
  <c r="O1653" i="2" s="1"/>
  <c r="J1653" i="4" s="1"/>
  <c r="O1654" i="2" a="1"/>
  <c r="O1654" i="2" s="1"/>
  <c r="J1654" i="4" s="1"/>
  <c r="O1655" i="2" a="1"/>
  <c r="O1655" i="2" s="1"/>
  <c r="J1655" i="4" s="1"/>
  <c r="O1656" i="2" a="1"/>
  <c r="O1656" i="2" s="1"/>
  <c r="J1656" i="4" s="1"/>
  <c r="O1657" i="2" a="1"/>
  <c r="O1657" i="2" s="1"/>
  <c r="J1657" i="4" s="1"/>
  <c r="O1658" i="2" a="1"/>
  <c r="O1658" i="2" s="1"/>
  <c r="J1658" i="4" s="1"/>
  <c r="O1659" i="2" a="1"/>
  <c r="O1659" i="2" s="1"/>
  <c r="J1659" i="4" s="1"/>
  <c r="O1660" i="2" a="1"/>
  <c r="O1660" i="2" s="1"/>
  <c r="J1660" i="4" s="1"/>
  <c r="O1661" i="2" a="1"/>
  <c r="O1661" i="2" s="1"/>
  <c r="J1661" i="4" s="1"/>
  <c r="O1662" i="2" a="1"/>
  <c r="O1662" i="2" s="1"/>
  <c r="J1662" i="4" s="1"/>
  <c r="O1663" i="2" a="1"/>
  <c r="O1663" i="2" s="1"/>
  <c r="J1663" i="4" s="1"/>
  <c r="O1664" i="2" a="1"/>
  <c r="O1664" i="2" s="1"/>
  <c r="J1664" i="4" s="1"/>
  <c r="O1665" i="2" a="1"/>
  <c r="O1665" i="2" s="1"/>
  <c r="J1665" i="4" s="1"/>
  <c r="O1666" i="2" a="1"/>
  <c r="O1666" i="2" s="1"/>
  <c r="J1666" i="4" s="1"/>
  <c r="O1667" i="2" a="1"/>
  <c r="O1667" i="2" s="1"/>
  <c r="J1667" i="4" s="1"/>
  <c r="O1668" i="2" a="1"/>
  <c r="O1668" i="2" s="1"/>
  <c r="J1668" i="4" s="1"/>
  <c r="O1669" i="2" a="1"/>
  <c r="O1669" i="2" s="1"/>
  <c r="J1669" i="4" s="1"/>
  <c r="O1670" i="2" a="1"/>
  <c r="O1670" i="2" s="1"/>
  <c r="J1670" i="4" s="1"/>
  <c r="O1671" i="2" a="1"/>
  <c r="O1671" i="2" s="1"/>
  <c r="J1671" i="4" s="1"/>
  <c r="O1672" i="2" a="1"/>
  <c r="O1672" i="2" s="1"/>
  <c r="J1672" i="4" s="1"/>
  <c r="O1673" i="2" a="1"/>
  <c r="O1673" i="2" s="1"/>
  <c r="J1673" i="4" s="1"/>
  <c r="O1674" i="2" a="1"/>
  <c r="O1674" i="2" s="1"/>
  <c r="J1674" i="4" s="1"/>
  <c r="O1675" i="2" a="1"/>
  <c r="O1675" i="2" s="1"/>
  <c r="J1675" i="4" s="1"/>
  <c r="O1676" i="2" a="1"/>
  <c r="O1676" i="2" s="1"/>
  <c r="J1676" i="4" s="1"/>
  <c r="O1677" i="2" a="1"/>
  <c r="O1677" i="2" s="1"/>
  <c r="J1677" i="4" s="1"/>
  <c r="O1678" i="2" a="1"/>
  <c r="O1678" i="2" s="1"/>
  <c r="J1678" i="4" s="1"/>
  <c r="O1679" i="2" a="1"/>
  <c r="O1679" i="2" s="1"/>
  <c r="J1679" i="4" s="1"/>
  <c r="O1680" i="2" a="1"/>
  <c r="O1680" i="2" s="1"/>
  <c r="J1680" i="4" s="1"/>
  <c r="O1681" i="2" a="1"/>
  <c r="O1681" i="2" s="1"/>
  <c r="J1681" i="4" s="1"/>
  <c r="O1682" i="2" a="1"/>
  <c r="O1682" i="2" s="1"/>
  <c r="J1682" i="4" s="1"/>
  <c r="O1683" i="2" a="1"/>
  <c r="O1683" i="2" s="1"/>
  <c r="J1683" i="4" s="1"/>
  <c r="O1684" i="2" a="1"/>
  <c r="O1684" i="2" s="1"/>
  <c r="J1684" i="4" s="1"/>
  <c r="O1685" i="2" a="1"/>
  <c r="O1685" i="2" s="1"/>
  <c r="J1685" i="4" s="1"/>
  <c r="O1686" i="2" a="1"/>
  <c r="O1686" i="2" s="1"/>
  <c r="J1686" i="4" s="1"/>
  <c r="O1687" i="2" a="1"/>
  <c r="O1687" i="2" s="1"/>
  <c r="J1687" i="4" s="1"/>
  <c r="O1688" i="2" a="1"/>
  <c r="O1688" i="2" s="1"/>
  <c r="J1688" i="4" s="1"/>
  <c r="O1689" i="2" a="1"/>
  <c r="O1689" i="2" s="1"/>
  <c r="J1689" i="4" s="1"/>
  <c r="O1690" i="2" a="1"/>
  <c r="O1690" i="2" s="1"/>
  <c r="J1690" i="4" s="1"/>
  <c r="O1691" i="2" a="1"/>
  <c r="O1691" i="2" s="1"/>
  <c r="J1691" i="4" s="1"/>
  <c r="O1692" i="2" a="1"/>
  <c r="O1692" i="2" s="1"/>
  <c r="J1692" i="4" s="1"/>
  <c r="O1693" i="2" a="1"/>
  <c r="O1693" i="2" s="1"/>
  <c r="J1693" i="4" s="1"/>
  <c r="O1694" i="2" a="1"/>
  <c r="O1694" i="2" s="1"/>
  <c r="J1694" i="4" s="1"/>
  <c r="O1695" i="2" a="1"/>
  <c r="O1695" i="2" s="1"/>
  <c r="J1695" i="4" s="1"/>
  <c r="O1696" i="2" a="1"/>
  <c r="O1696" i="2" s="1"/>
  <c r="J1696" i="4" s="1"/>
  <c r="O1697" i="2" a="1"/>
  <c r="O1697" i="2" s="1"/>
  <c r="J1697" i="4" s="1"/>
  <c r="O1698" i="2" a="1"/>
  <c r="O1698" i="2" s="1"/>
  <c r="J1698" i="4" s="1"/>
  <c r="O1699" i="2" a="1"/>
  <c r="O1699" i="2" s="1"/>
  <c r="J1699" i="4" s="1"/>
  <c r="O1700" i="2" a="1"/>
  <c r="O1700" i="2" s="1"/>
  <c r="J1700" i="4" s="1"/>
  <c r="O1701" i="2" a="1"/>
  <c r="O1701" i="2" s="1"/>
  <c r="J1701" i="4" s="1"/>
  <c r="O1702" i="2" a="1"/>
  <c r="O1702" i="2" s="1"/>
  <c r="J1702" i="4" s="1"/>
  <c r="O1703" i="2" a="1"/>
  <c r="O1703" i="2" s="1"/>
  <c r="J1703" i="4" s="1"/>
  <c r="O1704" i="2" a="1"/>
  <c r="O1704" i="2" s="1"/>
  <c r="J1704" i="4" s="1"/>
  <c r="O1705" i="2" a="1"/>
  <c r="O1705" i="2" s="1"/>
  <c r="J1705" i="4" s="1"/>
  <c r="O1706" i="2" a="1"/>
  <c r="O1706" i="2" s="1"/>
  <c r="J1706" i="4" s="1"/>
  <c r="O1707" i="2" a="1"/>
  <c r="O1707" i="2" s="1"/>
  <c r="J1707" i="4" s="1"/>
  <c r="O1708" i="2" a="1"/>
  <c r="O1708" i="2" s="1"/>
  <c r="J1708" i="4" s="1"/>
  <c r="O1709" i="2" a="1"/>
  <c r="O1709" i="2" s="1"/>
  <c r="J1709" i="4" s="1"/>
  <c r="O1710" i="2" a="1"/>
  <c r="O1710" i="2" s="1"/>
  <c r="J1710" i="4" s="1"/>
  <c r="O1711" i="2" a="1"/>
  <c r="O1711" i="2" s="1"/>
  <c r="J1711" i="4" s="1"/>
  <c r="O1712" i="2" a="1"/>
  <c r="O1712" i="2" s="1"/>
  <c r="J1712" i="4" s="1"/>
  <c r="O1713" i="2" a="1"/>
  <c r="O1713" i="2" s="1"/>
  <c r="J1713" i="4" s="1"/>
  <c r="O1714" i="2" a="1"/>
  <c r="O1714" i="2" s="1"/>
  <c r="J1714" i="4" s="1"/>
  <c r="O1715" i="2" a="1"/>
  <c r="O1715" i="2" s="1"/>
  <c r="J1715" i="4" s="1"/>
  <c r="O1716" i="2" a="1"/>
  <c r="O1716" i="2" s="1"/>
  <c r="J1716" i="4" s="1"/>
  <c r="O1717" i="2" a="1"/>
  <c r="O1717" i="2" s="1"/>
  <c r="J1717" i="4" s="1"/>
  <c r="O1718" i="2" a="1"/>
  <c r="O1718" i="2" s="1"/>
  <c r="J1718" i="4" s="1"/>
  <c r="O1719" i="2" a="1"/>
  <c r="O1719" i="2" s="1"/>
  <c r="J1719" i="4" s="1"/>
  <c r="O1720" i="2" a="1"/>
  <c r="O1720" i="2" s="1"/>
  <c r="J1720" i="4" s="1"/>
  <c r="O1721" i="2" a="1"/>
  <c r="O1721" i="2" s="1"/>
  <c r="J1721" i="4" s="1"/>
  <c r="O1722" i="2" a="1"/>
  <c r="O1722" i="2" s="1"/>
  <c r="J1722" i="4" s="1"/>
  <c r="O1723" i="2" a="1"/>
  <c r="O1723" i="2" s="1"/>
  <c r="J1723" i="4" s="1"/>
  <c r="O1724" i="2" a="1"/>
  <c r="O1724" i="2" s="1"/>
  <c r="J1724" i="4" s="1"/>
  <c r="O1725" i="2" a="1"/>
  <c r="O1725" i="2" s="1"/>
  <c r="J1725" i="4" s="1"/>
  <c r="O1726" i="2" a="1"/>
  <c r="O1726" i="2" s="1"/>
  <c r="J1726" i="4" s="1"/>
  <c r="O1727" i="2" a="1"/>
  <c r="O1727" i="2" s="1"/>
  <c r="J1727" i="4" s="1"/>
  <c r="O1728" i="2" a="1"/>
  <c r="O1728" i="2" s="1"/>
  <c r="J1728" i="4" s="1"/>
  <c r="O1729" i="2" a="1"/>
  <c r="O1729" i="2" s="1"/>
  <c r="J1729" i="4" s="1"/>
  <c r="O1730" i="2" a="1"/>
  <c r="O1730" i="2" s="1"/>
  <c r="J1730" i="4" s="1"/>
  <c r="O1731" i="2" a="1"/>
  <c r="O1731" i="2" s="1"/>
  <c r="J1731" i="4" s="1"/>
  <c r="O1732" i="2" a="1"/>
  <c r="O1732" i="2" s="1"/>
  <c r="J1732" i="4" s="1"/>
  <c r="O1733" i="2" a="1"/>
  <c r="O1733" i="2" s="1"/>
  <c r="J1733" i="4" s="1"/>
  <c r="O1734" i="2" a="1"/>
  <c r="O1734" i="2" s="1"/>
  <c r="J1734" i="4" s="1"/>
  <c r="O1735" i="2" a="1"/>
  <c r="O1735" i="2" s="1"/>
  <c r="J1735" i="4" s="1"/>
  <c r="O1736" i="2" a="1"/>
  <c r="O1736" i="2" s="1"/>
  <c r="J1736" i="4" s="1"/>
  <c r="O1737" i="2" a="1"/>
  <c r="O1737" i="2" s="1"/>
  <c r="J1737" i="4" s="1"/>
  <c r="O1738" i="2" a="1"/>
  <c r="O1738" i="2" s="1"/>
  <c r="J1738" i="4" s="1"/>
  <c r="O1739" i="2" a="1"/>
  <c r="O1739" i="2" s="1"/>
  <c r="J1739" i="4" s="1"/>
  <c r="O1740" i="2" a="1"/>
  <c r="O1740" i="2" s="1"/>
  <c r="J1740" i="4" s="1"/>
  <c r="O1741" i="2" a="1"/>
  <c r="O1741" i="2" s="1"/>
  <c r="J1741" i="4" s="1"/>
  <c r="O1742" i="2" a="1"/>
  <c r="O1742" i="2" s="1"/>
  <c r="J1742" i="4" s="1"/>
  <c r="O1743" i="2" a="1"/>
  <c r="O1743" i="2" s="1"/>
  <c r="J1743" i="4" s="1"/>
  <c r="O1744" i="2" a="1"/>
  <c r="O1744" i="2" s="1"/>
  <c r="J1744" i="4" s="1"/>
  <c r="O1745" i="2" a="1"/>
  <c r="O1745" i="2" s="1"/>
  <c r="J1745" i="4" s="1"/>
  <c r="O1746" i="2" a="1"/>
  <c r="O1746" i="2" s="1"/>
  <c r="J1746" i="4" s="1"/>
  <c r="O1747" i="2" a="1"/>
  <c r="O1747" i="2" s="1"/>
  <c r="J1747" i="4" s="1"/>
  <c r="O1748" i="2" a="1"/>
  <c r="O1748" i="2" s="1"/>
  <c r="J1748" i="4" s="1"/>
  <c r="O1749" i="2" a="1"/>
  <c r="O1749" i="2" s="1"/>
  <c r="J1749" i="4" s="1"/>
  <c r="O1750" i="2" a="1"/>
  <c r="O1750" i="2" s="1"/>
  <c r="J1750" i="4" s="1"/>
  <c r="O1751" i="2" a="1"/>
  <c r="O1751" i="2" s="1"/>
  <c r="J1751" i="4" s="1"/>
  <c r="O1752" i="2" a="1"/>
  <c r="O1752" i="2" s="1"/>
  <c r="J1752" i="4" s="1"/>
  <c r="O1753" i="2" a="1"/>
  <c r="O1753" i="2" s="1"/>
  <c r="J1753" i="4" s="1"/>
  <c r="O1754" i="2" a="1"/>
  <c r="O1754" i="2" s="1"/>
  <c r="J1754" i="4" s="1"/>
  <c r="O1755" i="2" a="1"/>
  <c r="O1755" i="2" s="1"/>
  <c r="J1755" i="4" s="1"/>
  <c r="O1756" i="2" a="1"/>
  <c r="O1756" i="2" s="1"/>
  <c r="J1756" i="4" s="1"/>
  <c r="O1757" i="2" a="1"/>
  <c r="O1757" i="2" s="1"/>
  <c r="J1757" i="4" s="1"/>
  <c r="O1758" i="2" a="1"/>
  <c r="O1758" i="2" s="1"/>
  <c r="J1758" i="4" s="1"/>
  <c r="O1759" i="2" a="1"/>
  <c r="O1759" i="2" s="1"/>
  <c r="J1759" i="4" s="1"/>
  <c r="O1760" i="2" a="1"/>
  <c r="O1760" i="2" s="1"/>
  <c r="J1760" i="4" s="1"/>
  <c r="O1761" i="2" a="1"/>
  <c r="O1761" i="2" s="1"/>
  <c r="J1761" i="4" s="1"/>
  <c r="O1762" i="2" a="1"/>
  <c r="O1762" i="2" s="1"/>
  <c r="J1762" i="4" s="1"/>
  <c r="O1763" i="2" a="1"/>
  <c r="O1763" i="2" s="1"/>
  <c r="J1763" i="4" s="1"/>
  <c r="O1764" i="2" a="1"/>
  <c r="O1764" i="2" s="1"/>
  <c r="J1764" i="4" s="1"/>
  <c r="O1765" i="2" a="1"/>
  <c r="O1765" i="2" s="1"/>
  <c r="J1765" i="4" s="1"/>
  <c r="O1766" i="2" a="1"/>
  <c r="O1766" i="2" s="1"/>
  <c r="J1766" i="4" s="1"/>
  <c r="O1767" i="2" a="1"/>
  <c r="O1767" i="2" s="1"/>
  <c r="J1767" i="4" s="1"/>
  <c r="O1768" i="2" a="1"/>
  <c r="O1768" i="2" s="1"/>
  <c r="J1768" i="4" s="1"/>
  <c r="O1769" i="2" a="1"/>
  <c r="O1769" i="2" s="1"/>
  <c r="J1769" i="4" s="1"/>
  <c r="O1770" i="2" a="1"/>
  <c r="O1770" i="2" s="1"/>
  <c r="J1770" i="4" s="1"/>
  <c r="O1771" i="2" a="1"/>
  <c r="O1771" i="2" s="1"/>
  <c r="J1771" i="4" s="1"/>
  <c r="O1772" i="2" a="1"/>
  <c r="O1772" i="2" s="1"/>
  <c r="J1772" i="4" s="1"/>
  <c r="O1773" i="2" a="1"/>
  <c r="O1773" i="2" s="1"/>
  <c r="J1773" i="4" s="1"/>
  <c r="O1774" i="2" a="1"/>
  <c r="O1774" i="2" s="1"/>
  <c r="J1774" i="4" s="1"/>
  <c r="O1775" i="2" a="1"/>
  <c r="O1775" i="2" s="1"/>
  <c r="J1775" i="4" s="1"/>
  <c r="O1776" i="2" a="1"/>
  <c r="O1776" i="2" s="1"/>
  <c r="J1776" i="4" s="1"/>
  <c r="O1777" i="2" a="1"/>
  <c r="O1777" i="2" s="1"/>
  <c r="J1777" i="4" s="1"/>
  <c r="O1778" i="2" a="1"/>
  <c r="O1778" i="2" s="1"/>
  <c r="J1778" i="4" s="1"/>
  <c r="O1779" i="2" a="1"/>
  <c r="O1779" i="2" s="1"/>
  <c r="J1779" i="4" s="1"/>
  <c r="O1780" i="2" a="1"/>
  <c r="O1780" i="2" s="1"/>
  <c r="J1780" i="4" s="1"/>
  <c r="O1781" i="2" a="1"/>
  <c r="O1781" i="2" s="1"/>
  <c r="J1781" i="4" s="1"/>
  <c r="O1782" i="2" a="1"/>
  <c r="O1782" i="2" s="1"/>
  <c r="J1782" i="4" s="1"/>
  <c r="O1783" i="2" a="1"/>
  <c r="O1783" i="2" s="1"/>
  <c r="J1783" i="4" s="1"/>
  <c r="O1784" i="2" a="1"/>
  <c r="O1784" i="2" s="1"/>
  <c r="J1784" i="4" s="1"/>
  <c r="O1785" i="2" a="1"/>
  <c r="O1785" i="2" s="1"/>
  <c r="J1785" i="4" s="1"/>
  <c r="O1786" i="2" a="1"/>
  <c r="O1786" i="2" s="1"/>
  <c r="J1786" i="4" s="1"/>
  <c r="O1787" i="2" a="1"/>
  <c r="O1787" i="2" s="1"/>
  <c r="J1787" i="4" s="1"/>
  <c r="O1788" i="2" a="1"/>
  <c r="O1788" i="2" s="1"/>
  <c r="J1788" i="4" s="1"/>
  <c r="O1789" i="2" a="1"/>
  <c r="O1789" i="2" s="1"/>
  <c r="J1789" i="4" s="1"/>
  <c r="O1790" i="2" a="1"/>
  <c r="O1790" i="2" s="1"/>
  <c r="J1790" i="4" s="1"/>
  <c r="O1791" i="2" a="1"/>
  <c r="O1791" i="2" s="1"/>
  <c r="J1791" i="4" s="1"/>
  <c r="O1792" i="2" a="1"/>
  <c r="O1792" i="2" s="1"/>
  <c r="J1792" i="4" s="1"/>
  <c r="O1793" i="2" a="1"/>
  <c r="O1793" i="2" s="1"/>
  <c r="J1793" i="4" s="1"/>
  <c r="O1794" i="2" a="1"/>
  <c r="O1794" i="2" s="1"/>
  <c r="J1794" i="4" s="1"/>
  <c r="O1795" i="2" a="1"/>
  <c r="O1795" i="2" s="1"/>
  <c r="J1795" i="4" s="1"/>
  <c r="O1796" i="2" a="1"/>
  <c r="O1796" i="2" s="1"/>
  <c r="J1796" i="4" s="1"/>
  <c r="O1797" i="2" a="1"/>
  <c r="O1797" i="2" s="1"/>
  <c r="J1797" i="4" s="1"/>
  <c r="O1798" i="2" a="1"/>
  <c r="O1798" i="2" s="1"/>
  <c r="J1798" i="4" s="1"/>
  <c r="O1799" i="2" a="1"/>
  <c r="O1799" i="2" s="1"/>
  <c r="J1799" i="4" s="1"/>
  <c r="O1800" i="2" a="1"/>
  <c r="O1800" i="2" s="1"/>
  <c r="J1800" i="4" s="1"/>
  <c r="O1801" i="2" a="1"/>
  <c r="O1801" i="2" s="1"/>
  <c r="J1801" i="4" s="1"/>
  <c r="O1802" i="2" a="1"/>
  <c r="O1802" i="2" s="1"/>
  <c r="J1802" i="4" s="1"/>
  <c r="O1803" i="2" a="1"/>
  <c r="O1803" i="2" s="1"/>
  <c r="J1803" i="4" s="1"/>
  <c r="O1804" i="2" a="1"/>
  <c r="O1804" i="2" s="1"/>
  <c r="J1804" i="4" s="1"/>
  <c r="O1805" i="2" a="1"/>
  <c r="O1805" i="2" s="1"/>
  <c r="J1805" i="4" s="1"/>
  <c r="O1806" i="2" a="1"/>
  <c r="O1806" i="2" s="1"/>
  <c r="J1806" i="4" s="1"/>
  <c r="O1807" i="2" a="1"/>
  <c r="O1807" i="2" s="1"/>
  <c r="J1807" i="4" s="1"/>
  <c r="O1808" i="2" a="1"/>
  <c r="O1808" i="2" s="1"/>
  <c r="J1808" i="4" s="1"/>
  <c r="O1809" i="2" a="1"/>
  <c r="O1809" i="2" s="1"/>
  <c r="J1809" i="4" s="1"/>
  <c r="O1810" i="2" a="1"/>
  <c r="O1810" i="2" s="1"/>
  <c r="J1810" i="4" s="1"/>
  <c r="O1811" i="2" a="1"/>
  <c r="O1811" i="2" s="1"/>
  <c r="J1811" i="4" s="1"/>
  <c r="O1812" i="2" a="1"/>
  <c r="O1812" i="2" s="1"/>
  <c r="J1812" i="4" s="1"/>
  <c r="O1813" i="2" a="1"/>
  <c r="O1813" i="2" s="1"/>
  <c r="J1813" i="4" s="1"/>
  <c r="O1814" i="2" a="1"/>
  <c r="O1814" i="2" s="1"/>
  <c r="J1814" i="4" s="1"/>
  <c r="O1815" i="2" a="1"/>
  <c r="O1815" i="2" s="1"/>
  <c r="J1815" i="4" s="1"/>
  <c r="O1816" i="2" a="1"/>
  <c r="O1816" i="2" s="1"/>
  <c r="J1816" i="4" s="1"/>
  <c r="O1817" i="2" a="1"/>
  <c r="O1817" i="2" s="1"/>
  <c r="J1817" i="4" s="1"/>
  <c r="O1818" i="2" a="1"/>
  <c r="O1818" i="2" s="1"/>
  <c r="J1818" i="4" s="1"/>
  <c r="O1819" i="2" a="1"/>
  <c r="O1819" i="2" s="1"/>
  <c r="J1819" i="4" s="1"/>
  <c r="O1820" i="2" a="1"/>
  <c r="O1820" i="2" s="1"/>
  <c r="J1820" i="4" s="1"/>
  <c r="O1821" i="2" a="1"/>
  <c r="O1821" i="2" s="1"/>
  <c r="J1821" i="4" s="1"/>
  <c r="O1822" i="2" a="1"/>
  <c r="O1822" i="2" s="1"/>
  <c r="J1822" i="4" s="1"/>
  <c r="O1823" i="2" a="1"/>
  <c r="O1823" i="2" s="1"/>
  <c r="J1823" i="4" s="1"/>
  <c r="O1824" i="2" a="1"/>
  <c r="O1824" i="2" s="1"/>
  <c r="J1824" i="4" s="1"/>
  <c r="O1825" i="2" a="1"/>
  <c r="O1825" i="2" s="1"/>
  <c r="J1825" i="4" s="1"/>
  <c r="O1826" i="2" a="1"/>
  <c r="O1826" i="2" s="1"/>
  <c r="J1826" i="4" s="1"/>
  <c r="O1827" i="2" a="1"/>
  <c r="O1827" i="2" s="1"/>
  <c r="J1827" i="4" s="1"/>
  <c r="O1828" i="2" a="1"/>
  <c r="O1828" i="2" s="1"/>
  <c r="J1828" i="4" s="1"/>
  <c r="O1829" i="2" a="1"/>
  <c r="O1829" i="2" s="1"/>
  <c r="J1829" i="4" s="1"/>
  <c r="O1830" i="2" a="1"/>
  <c r="O1830" i="2" s="1"/>
  <c r="J1830" i="4" s="1"/>
  <c r="O1831" i="2" a="1"/>
  <c r="O1831" i="2" s="1"/>
  <c r="J1831" i="4" s="1"/>
  <c r="O1832" i="2" a="1"/>
  <c r="O1832" i="2" s="1"/>
  <c r="J1832" i="4" s="1"/>
  <c r="O1833" i="2" a="1"/>
  <c r="O1833" i="2" s="1"/>
  <c r="J1833" i="4" s="1"/>
  <c r="O1834" i="2" a="1"/>
  <c r="O1834" i="2" s="1"/>
  <c r="J1834" i="4" s="1"/>
  <c r="O1835" i="2" a="1"/>
  <c r="O1835" i="2" s="1"/>
  <c r="J1835" i="4" s="1"/>
  <c r="O1836" i="2" a="1"/>
  <c r="O1836" i="2" s="1"/>
  <c r="J1836" i="4" s="1"/>
  <c r="O1837" i="2" a="1"/>
  <c r="O1837" i="2" s="1"/>
  <c r="J1837" i="4" s="1"/>
  <c r="O1838" i="2" a="1"/>
  <c r="O1838" i="2" s="1"/>
  <c r="J1838" i="4" s="1"/>
  <c r="O1839" i="2" a="1"/>
  <c r="O1839" i="2" s="1"/>
  <c r="J1839" i="4" s="1"/>
  <c r="O1840" i="2" a="1"/>
  <c r="O1840" i="2" s="1"/>
  <c r="J1840" i="4" s="1"/>
  <c r="O1841" i="2" a="1"/>
  <c r="O1841" i="2" s="1"/>
  <c r="J1841" i="4" s="1"/>
  <c r="O1842" i="2" a="1"/>
  <c r="O1842" i="2" s="1"/>
  <c r="J1842" i="4" s="1"/>
  <c r="O1843" i="2" a="1"/>
  <c r="O1843" i="2" s="1"/>
  <c r="J1843" i="4" s="1"/>
  <c r="O1844" i="2" a="1"/>
  <c r="O1844" i="2" s="1"/>
  <c r="J1844" i="4" s="1"/>
  <c r="O1845" i="2" a="1"/>
  <c r="O1845" i="2" s="1"/>
  <c r="J1845" i="4" s="1"/>
  <c r="O1846" i="2" a="1"/>
  <c r="O1846" i="2" s="1"/>
  <c r="J1846" i="4" s="1"/>
  <c r="O1847" i="2" a="1"/>
  <c r="O1847" i="2" s="1"/>
  <c r="J1847" i="4" s="1"/>
  <c r="O1848" i="2" a="1"/>
  <c r="O1848" i="2" s="1"/>
  <c r="J1848" i="4" s="1"/>
  <c r="O1849" i="2" a="1"/>
  <c r="O1849" i="2" s="1"/>
  <c r="J1849" i="4" s="1"/>
  <c r="O1850" i="2" a="1"/>
  <c r="O1850" i="2" s="1"/>
  <c r="J1850" i="4" s="1"/>
  <c r="O1851" i="2" a="1"/>
  <c r="O1851" i="2" s="1"/>
  <c r="J1851" i="4" s="1"/>
  <c r="O1852" i="2" a="1"/>
  <c r="O1852" i="2" s="1"/>
  <c r="J1852" i="4" s="1"/>
  <c r="O1853" i="2" a="1"/>
  <c r="O1853" i="2" s="1"/>
  <c r="J1853" i="4" s="1"/>
  <c r="O1854" i="2" a="1"/>
  <c r="O1854" i="2" s="1"/>
  <c r="J1854" i="4" s="1"/>
  <c r="O1855" i="2" a="1"/>
  <c r="O1855" i="2" s="1"/>
  <c r="J1855" i="4" s="1"/>
  <c r="O1856" i="2" a="1"/>
  <c r="O1856" i="2" s="1"/>
  <c r="J1856" i="4" s="1"/>
  <c r="O1857" i="2" a="1"/>
  <c r="O1857" i="2" s="1"/>
  <c r="J1857" i="4" s="1"/>
  <c r="O1858" i="2" a="1"/>
  <c r="O1858" i="2" s="1"/>
  <c r="J1858" i="4" s="1"/>
  <c r="O1859" i="2" a="1"/>
  <c r="O1859" i="2" s="1"/>
  <c r="J1859" i="4" s="1"/>
  <c r="O1860" i="2" a="1"/>
  <c r="O1860" i="2" s="1"/>
  <c r="J1860" i="4" s="1"/>
  <c r="O1861" i="2" a="1"/>
  <c r="O1861" i="2" s="1"/>
  <c r="J1861" i="4" s="1"/>
  <c r="O1862" i="2" a="1"/>
  <c r="O1862" i="2" s="1"/>
  <c r="J1862" i="4" s="1"/>
  <c r="O1863" i="2" a="1"/>
  <c r="O1863" i="2" s="1"/>
  <c r="J1863" i="4" s="1"/>
  <c r="O1864" i="2" a="1"/>
  <c r="O1864" i="2" s="1"/>
  <c r="J1864" i="4" s="1"/>
  <c r="O1865" i="2" a="1"/>
  <c r="O1865" i="2" s="1"/>
  <c r="J1865" i="4" s="1"/>
  <c r="O1866" i="2" a="1"/>
  <c r="O1866" i="2" s="1"/>
  <c r="J1866" i="4" s="1"/>
  <c r="O1867" i="2" a="1"/>
  <c r="O1867" i="2" s="1"/>
  <c r="J1867" i="4" s="1"/>
  <c r="O1868" i="2" a="1"/>
  <c r="O1868" i="2" s="1"/>
  <c r="J1868" i="4" s="1"/>
  <c r="O1869" i="2" a="1"/>
  <c r="O1869" i="2" s="1"/>
  <c r="J1869" i="4" s="1"/>
  <c r="O1870" i="2" a="1"/>
  <c r="O1870" i="2" s="1"/>
  <c r="J1870" i="4" s="1"/>
  <c r="O1871" i="2" a="1"/>
  <c r="O1871" i="2" s="1"/>
  <c r="J1871" i="4" s="1"/>
  <c r="O1872" i="2" a="1"/>
  <c r="O1872" i="2" s="1"/>
  <c r="J1872" i="4" s="1"/>
  <c r="O1873" i="2" a="1"/>
  <c r="O1873" i="2" s="1"/>
  <c r="J1873" i="4" s="1"/>
  <c r="O1874" i="2" a="1"/>
  <c r="O1874" i="2" s="1"/>
  <c r="J1874" i="4" s="1"/>
  <c r="O1875" i="2" a="1"/>
  <c r="O1875" i="2" s="1"/>
  <c r="J1875" i="4" s="1"/>
  <c r="O1876" i="2" a="1"/>
  <c r="O1876" i="2" s="1"/>
  <c r="J1876" i="4" s="1"/>
  <c r="O1877" i="2" a="1"/>
  <c r="O1877" i="2" s="1"/>
  <c r="J1877" i="4" s="1"/>
  <c r="O1878" i="2" a="1"/>
  <c r="O1878" i="2" s="1"/>
  <c r="J1878" i="4" s="1"/>
  <c r="O1879" i="2" a="1"/>
  <c r="O1879" i="2" s="1"/>
  <c r="J1879" i="4" s="1"/>
  <c r="O1880" i="2" a="1"/>
  <c r="O1880" i="2" s="1"/>
  <c r="J1880" i="4" s="1"/>
  <c r="O1881" i="2" a="1"/>
  <c r="O1881" i="2" s="1"/>
  <c r="J1881" i="4" s="1"/>
  <c r="O1882" i="2" a="1"/>
  <c r="O1882" i="2" s="1"/>
  <c r="J1882" i="4" s="1"/>
  <c r="O1883" i="2" a="1"/>
  <c r="O1883" i="2" s="1"/>
  <c r="J1883" i="4" s="1"/>
  <c r="O1884" i="2" a="1"/>
  <c r="O1884" i="2" s="1"/>
  <c r="J1884" i="4" s="1"/>
  <c r="O1885" i="2" a="1"/>
  <c r="O1885" i="2" s="1"/>
  <c r="J1885" i="4" s="1"/>
  <c r="O1886" i="2" a="1"/>
  <c r="O1886" i="2" s="1"/>
  <c r="J1886" i="4" s="1"/>
  <c r="O1887" i="2" a="1"/>
  <c r="O1887" i="2" s="1"/>
  <c r="J1887" i="4" s="1"/>
  <c r="O1888" i="2" a="1"/>
  <c r="O1888" i="2" s="1"/>
  <c r="J1888" i="4" s="1"/>
  <c r="O1889" i="2" a="1"/>
  <c r="O1889" i="2" s="1"/>
  <c r="J1889" i="4" s="1"/>
  <c r="O1890" i="2" a="1"/>
  <c r="O1890" i="2" s="1"/>
  <c r="J1890" i="4" s="1"/>
  <c r="O1891" i="2" a="1"/>
  <c r="O1891" i="2" s="1"/>
  <c r="J1891" i="4" s="1"/>
  <c r="O1892" i="2" a="1"/>
  <c r="O1892" i="2" s="1"/>
  <c r="J1892" i="4" s="1"/>
  <c r="O1893" i="2" a="1"/>
  <c r="O1893" i="2" s="1"/>
  <c r="J1893" i="4" s="1"/>
  <c r="O1894" i="2" a="1"/>
  <c r="O1894" i="2" s="1"/>
  <c r="J1894" i="4" s="1"/>
  <c r="O1895" i="2" a="1"/>
  <c r="O1895" i="2" s="1"/>
  <c r="J1895" i="4" s="1"/>
  <c r="O1896" i="2" a="1"/>
  <c r="O1896" i="2" s="1"/>
  <c r="J1896" i="4" s="1"/>
  <c r="O1897" i="2" a="1"/>
  <c r="O1897" i="2" s="1"/>
  <c r="J1897" i="4" s="1"/>
  <c r="O1898" i="2" a="1"/>
  <c r="O1898" i="2" s="1"/>
  <c r="J1898" i="4" s="1"/>
  <c r="O1899" i="2" a="1"/>
  <c r="O1899" i="2" s="1"/>
  <c r="J1899" i="4" s="1"/>
  <c r="O1900" i="2" a="1"/>
  <c r="O1900" i="2" s="1"/>
  <c r="J1900" i="4" s="1"/>
  <c r="O1901" i="2" a="1"/>
  <c r="O1901" i="2" s="1"/>
  <c r="J1901" i="4" s="1"/>
  <c r="O1902" i="2" a="1"/>
  <c r="O1902" i="2" s="1"/>
  <c r="J1902" i="4" s="1"/>
  <c r="O1903" i="2" a="1"/>
  <c r="O1903" i="2" s="1"/>
  <c r="J1903" i="4" s="1"/>
  <c r="O1904" i="2" a="1"/>
  <c r="O1904" i="2" s="1"/>
  <c r="J1904" i="4" s="1"/>
  <c r="O1905" i="2" a="1"/>
  <c r="O1905" i="2" s="1"/>
  <c r="J1905" i="4" s="1"/>
  <c r="O1906" i="2" a="1"/>
  <c r="O1906" i="2" s="1"/>
  <c r="J1906" i="4" s="1"/>
  <c r="O1907" i="2" a="1"/>
  <c r="O1907" i="2" s="1"/>
  <c r="J1907" i="4" s="1"/>
  <c r="O1908" i="2" a="1"/>
  <c r="O1908" i="2" s="1"/>
  <c r="J1908" i="4" s="1"/>
  <c r="O1909" i="2" a="1"/>
  <c r="O1909" i="2" s="1"/>
  <c r="J1909" i="4" s="1"/>
  <c r="O1910" i="2" a="1"/>
  <c r="O1910" i="2" s="1"/>
  <c r="J1910" i="4" s="1"/>
  <c r="O1911" i="2" a="1"/>
  <c r="O1911" i="2" s="1"/>
  <c r="J1911" i="4" s="1"/>
  <c r="O1912" i="2" a="1"/>
  <c r="O1912" i="2" s="1"/>
  <c r="J1912" i="4" s="1"/>
  <c r="O1913" i="2" a="1"/>
  <c r="O1913" i="2" s="1"/>
  <c r="J1913" i="4" s="1"/>
  <c r="O1914" i="2" a="1"/>
  <c r="O1914" i="2" s="1"/>
  <c r="J1914" i="4" s="1"/>
  <c r="O1915" i="2" a="1"/>
  <c r="O1915" i="2" s="1"/>
  <c r="J1915" i="4" s="1"/>
  <c r="O1916" i="2" a="1"/>
  <c r="O1916" i="2" s="1"/>
  <c r="J1916" i="4" s="1"/>
  <c r="O1917" i="2" a="1"/>
  <c r="O1917" i="2" s="1"/>
  <c r="J1917" i="4" s="1"/>
  <c r="O1918" i="2" a="1"/>
  <c r="O1918" i="2" s="1"/>
  <c r="J1918" i="4" s="1"/>
  <c r="O1919" i="2" a="1"/>
  <c r="O1919" i="2" s="1"/>
  <c r="J1919" i="4" s="1"/>
  <c r="O1920" i="2" a="1"/>
  <c r="O1920" i="2" s="1"/>
  <c r="J1920" i="4" s="1"/>
  <c r="O1921" i="2" a="1"/>
  <c r="O1921" i="2" s="1"/>
  <c r="J1921" i="4" s="1"/>
  <c r="O1922" i="2" a="1"/>
  <c r="O1922" i="2" s="1"/>
  <c r="J1922" i="4" s="1"/>
  <c r="O1923" i="2" a="1"/>
  <c r="O1923" i="2" s="1"/>
  <c r="J1923" i="4" s="1"/>
  <c r="O1924" i="2" a="1"/>
  <c r="O1924" i="2" s="1"/>
  <c r="J1924" i="4" s="1"/>
  <c r="O1925" i="2" a="1"/>
  <c r="O1925" i="2" s="1"/>
  <c r="J1925" i="4" s="1"/>
  <c r="O1926" i="2" a="1"/>
  <c r="O1926" i="2" s="1"/>
  <c r="J1926" i="4" s="1"/>
  <c r="O1927" i="2" a="1"/>
  <c r="O1927" i="2" s="1"/>
  <c r="J1927" i="4" s="1"/>
  <c r="O1928" i="2" a="1"/>
  <c r="O1928" i="2" s="1"/>
  <c r="J1928" i="4" s="1"/>
  <c r="O1929" i="2" a="1"/>
  <c r="O1929" i="2" s="1"/>
  <c r="J1929" i="4" s="1"/>
  <c r="O1930" i="2" a="1"/>
  <c r="O1930" i="2" s="1"/>
  <c r="J1930" i="4" s="1"/>
  <c r="O1931" i="2" a="1"/>
  <c r="O1931" i="2" s="1"/>
  <c r="J1931" i="4" s="1"/>
  <c r="O1932" i="2" a="1"/>
  <c r="O1932" i="2" s="1"/>
  <c r="J1932" i="4" s="1"/>
  <c r="O1933" i="2" a="1"/>
  <c r="O1933" i="2" s="1"/>
  <c r="J1933" i="4" s="1"/>
  <c r="O1934" i="2" a="1"/>
  <c r="O1934" i="2" s="1"/>
  <c r="J1934" i="4" s="1"/>
  <c r="O1935" i="2" a="1"/>
  <c r="O1935" i="2" s="1"/>
  <c r="J1935" i="4" s="1"/>
  <c r="O1936" i="2" a="1"/>
  <c r="O1936" i="2" s="1"/>
  <c r="J1936" i="4" s="1"/>
  <c r="O1937" i="2" a="1"/>
  <c r="O1937" i="2" s="1"/>
  <c r="J1937" i="4" s="1"/>
  <c r="O1938" i="2" a="1"/>
  <c r="O1938" i="2" s="1"/>
  <c r="J1938" i="4" s="1"/>
  <c r="O1939" i="2" a="1"/>
  <c r="O1939" i="2" s="1"/>
  <c r="J1939" i="4" s="1"/>
  <c r="O1940" i="2" a="1"/>
  <c r="O1940" i="2" s="1"/>
  <c r="J1940" i="4" s="1"/>
  <c r="O1941" i="2" a="1"/>
  <c r="O1941" i="2" s="1"/>
  <c r="J1941" i="4" s="1"/>
  <c r="O1942" i="2" a="1"/>
  <c r="O1942" i="2" s="1"/>
  <c r="J1942" i="4" s="1"/>
  <c r="O1943" i="2" a="1"/>
  <c r="O1943" i="2" s="1"/>
  <c r="J1943" i="4" s="1"/>
  <c r="O1944" i="2" a="1"/>
  <c r="O1944" i="2" s="1"/>
  <c r="J1944" i="4" s="1"/>
  <c r="O1945" i="2" a="1"/>
  <c r="O1945" i="2" s="1"/>
  <c r="J1945" i="4" s="1"/>
  <c r="O1946" i="2" a="1"/>
  <c r="O1946" i="2" s="1"/>
  <c r="J1946" i="4" s="1"/>
  <c r="O1947" i="2" a="1"/>
  <c r="O1947" i="2" s="1"/>
  <c r="J1947" i="4" s="1"/>
  <c r="O1948" i="2" a="1"/>
  <c r="O1948" i="2" s="1"/>
  <c r="J1948" i="4" s="1"/>
  <c r="O1949" i="2" a="1"/>
  <c r="O1949" i="2" s="1"/>
  <c r="J1949" i="4" s="1"/>
  <c r="O1950" i="2" a="1"/>
  <c r="O1950" i="2" s="1"/>
  <c r="J1950" i="4" s="1"/>
  <c r="O1951" i="2" a="1"/>
  <c r="O1951" i="2" s="1"/>
  <c r="J1951" i="4" s="1"/>
  <c r="O1952" i="2" a="1"/>
  <c r="O1952" i="2" s="1"/>
  <c r="J1952" i="4" s="1"/>
  <c r="O1953" i="2" a="1"/>
  <c r="O1953" i="2" s="1"/>
  <c r="J1953" i="4" s="1"/>
  <c r="O1954" i="2" a="1"/>
  <c r="O1954" i="2" s="1"/>
  <c r="J1954" i="4" s="1"/>
  <c r="O1955" i="2" a="1"/>
  <c r="O1955" i="2" s="1"/>
  <c r="J1955" i="4" s="1"/>
  <c r="O1956" i="2" a="1"/>
  <c r="O1956" i="2" s="1"/>
  <c r="J1956" i="4" s="1"/>
  <c r="O1957" i="2" a="1"/>
  <c r="O1957" i="2" s="1"/>
  <c r="J1957" i="4" s="1"/>
  <c r="O1958" i="2" a="1"/>
  <c r="O1958" i="2" s="1"/>
  <c r="J1958" i="4" s="1"/>
  <c r="O1959" i="2" a="1"/>
  <c r="O1959" i="2" s="1"/>
  <c r="J1959" i="4" s="1"/>
  <c r="O1960" i="2" a="1"/>
  <c r="O1960" i="2" s="1"/>
  <c r="J1960" i="4" s="1"/>
  <c r="O1961" i="2" a="1"/>
  <c r="O1961" i="2" s="1"/>
  <c r="J1961" i="4" s="1"/>
  <c r="O1962" i="2" a="1"/>
  <c r="O1962" i="2" s="1"/>
  <c r="J1962" i="4" s="1"/>
  <c r="O1963" i="2" a="1"/>
  <c r="O1963" i="2" s="1"/>
  <c r="J1963" i="4" s="1"/>
  <c r="O1964" i="2" a="1"/>
  <c r="O1964" i="2" s="1"/>
  <c r="J1964" i="4" s="1"/>
  <c r="O1965" i="2" a="1"/>
  <c r="O1965" i="2" s="1"/>
  <c r="J1965" i="4" s="1"/>
  <c r="O1966" i="2" a="1"/>
  <c r="O1966" i="2" s="1"/>
  <c r="J1966" i="4" s="1"/>
  <c r="O1967" i="2" a="1"/>
  <c r="O1967" i="2" s="1"/>
  <c r="J1967" i="4" s="1"/>
  <c r="O1968" i="2" a="1"/>
  <c r="O1968" i="2" s="1"/>
  <c r="J1968" i="4" s="1"/>
  <c r="O1969" i="2" a="1"/>
  <c r="O1969" i="2" s="1"/>
  <c r="J1969" i="4" s="1"/>
  <c r="O1970" i="2" a="1"/>
  <c r="O1970" i="2" s="1"/>
  <c r="J1970" i="4" s="1"/>
  <c r="O1971" i="2" a="1"/>
  <c r="O1971" i="2" s="1"/>
  <c r="J1971" i="4" s="1"/>
  <c r="O1972" i="2" a="1"/>
  <c r="O1972" i="2" s="1"/>
  <c r="J1972" i="4" s="1"/>
  <c r="O1973" i="2" a="1"/>
  <c r="O1973" i="2" s="1"/>
  <c r="J1973" i="4" s="1"/>
  <c r="O1974" i="2" a="1"/>
  <c r="O1974" i="2" s="1"/>
  <c r="J1974" i="4" s="1"/>
  <c r="O1975" i="2" a="1"/>
  <c r="O1975" i="2" s="1"/>
  <c r="J1975" i="4" s="1"/>
  <c r="O1976" i="2" a="1"/>
  <c r="O1976" i="2" s="1"/>
  <c r="J1976" i="4" s="1"/>
  <c r="O1977" i="2" a="1"/>
  <c r="O1977" i="2" s="1"/>
  <c r="J1977" i="4" s="1"/>
  <c r="O1978" i="2" a="1"/>
  <c r="O1978" i="2" s="1"/>
  <c r="J1978" i="4" s="1"/>
  <c r="O1979" i="2" a="1"/>
  <c r="O1979" i="2" s="1"/>
  <c r="J1979" i="4" s="1"/>
  <c r="O1980" i="2" a="1"/>
  <c r="O1980" i="2" s="1"/>
  <c r="J1980" i="4" s="1"/>
  <c r="O1981" i="2" a="1"/>
  <c r="O1981" i="2" s="1"/>
  <c r="J1981" i="4" s="1"/>
  <c r="O1982" i="2" a="1"/>
  <c r="O1982" i="2" s="1"/>
  <c r="J1982" i="4" s="1"/>
  <c r="O1983" i="2" a="1"/>
  <c r="O1983" i="2" s="1"/>
  <c r="J1983" i="4" s="1"/>
  <c r="O1984" i="2" a="1"/>
  <c r="O1984" i="2" s="1"/>
  <c r="J1984" i="4" s="1"/>
  <c r="O1985" i="2" a="1"/>
  <c r="O1985" i="2" s="1"/>
  <c r="J1985" i="4" s="1"/>
  <c r="O1986" i="2" a="1"/>
  <c r="O1986" i="2" s="1"/>
  <c r="J1986" i="4" s="1"/>
  <c r="O1987" i="2" a="1"/>
  <c r="O1987" i="2" s="1"/>
  <c r="J1987" i="4" s="1"/>
  <c r="O1988" i="2" a="1"/>
  <c r="O1988" i="2" s="1"/>
  <c r="J1988" i="4" s="1"/>
  <c r="O1989" i="2" a="1"/>
  <c r="O1989" i="2" s="1"/>
  <c r="J1989" i="4" s="1"/>
  <c r="O1990" i="2" a="1"/>
  <c r="O1990" i="2" s="1"/>
  <c r="J1990" i="4" s="1"/>
  <c r="O1991" i="2" a="1"/>
  <c r="O1991" i="2" s="1"/>
  <c r="J1991" i="4" s="1"/>
  <c r="O1992" i="2" a="1"/>
  <c r="O1992" i="2" s="1"/>
  <c r="J1992" i="4" s="1"/>
  <c r="O1993" i="2" a="1"/>
  <c r="O1993" i="2" s="1"/>
  <c r="J1993" i="4" s="1"/>
  <c r="O1994" i="2" a="1"/>
  <c r="O1994" i="2" s="1"/>
  <c r="J1994" i="4" s="1"/>
  <c r="O1995" i="2" a="1"/>
  <c r="O1995" i="2" s="1"/>
  <c r="J1995" i="4" s="1"/>
  <c r="O1996" i="2" a="1"/>
  <c r="O1996" i="2" s="1"/>
  <c r="J1996" i="4" s="1"/>
  <c r="O1997" i="2" a="1"/>
  <c r="O1997" i="2" s="1"/>
  <c r="J1997" i="4" s="1"/>
  <c r="O1998" i="2" a="1"/>
  <c r="O1998" i="2" s="1"/>
  <c r="J1998" i="4" s="1"/>
  <c r="O1999" i="2" a="1"/>
  <c r="O1999" i="2" s="1"/>
  <c r="J1999" i="4" s="1"/>
  <c r="O2000" i="2" a="1"/>
  <c r="O2000" i="2" s="1"/>
  <c r="J2000" i="4" s="1"/>
  <c r="O2001" i="2" a="1"/>
  <c r="O2001" i="2" s="1"/>
  <c r="J2001" i="4" s="1"/>
  <c r="O2002" i="2" a="1"/>
  <c r="O2002" i="2" s="1"/>
  <c r="J2002" i="4" s="1"/>
  <c r="O2003" i="2" a="1"/>
  <c r="O2003" i="2" s="1"/>
  <c r="J2003" i="4" s="1"/>
  <c r="O2004" i="2" a="1"/>
  <c r="O2004" i="2" s="1"/>
  <c r="J2004" i="4" s="1"/>
  <c r="O2005" i="2" a="1"/>
  <c r="O2005" i="2" s="1"/>
  <c r="J2005" i="4" s="1"/>
  <c r="O2006" i="2" a="1"/>
  <c r="O2006" i="2" s="1"/>
  <c r="J2006" i="4" s="1"/>
  <c r="O2007" i="2" a="1"/>
  <c r="O2007" i="2" s="1"/>
  <c r="J2007" i="4" s="1"/>
  <c r="O2008" i="2" a="1"/>
  <c r="O2008" i="2" s="1"/>
  <c r="J2008" i="4" s="1"/>
  <c r="O2009" i="2" a="1"/>
  <c r="O2009" i="2" s="1"/>
  <c r="J2009" i="4" s="1"/>
  <c r="O2010" i="2" a="1"/>
  <c r="O2010" i="2" s="1"/>
  <c r="J2010" i="4" s="1"/>
  <c r="O2011" i="2" a="1"/>
  <c r="O2011" i="2" s="1"/>
  <c r="J2011" i="4" s="1"/>
  <c r="O2012" i="2" a="1"/>
  <c r="O2012" i="2" s="1"/>
  <c r="J2012" i="4" s="1"/>
  <c r="O2013" i="2" a="1"/>
  <c r="O2013" i="2" s="1"/>
  <c r="J2013" i="4" s="1"/>
  <c r="O2014" i="2" a="1"/>
  <c r="O2014" i="2" s="1"/>
  <c r="J2014" i="4" s="1"/>
  <c r="O2015" i="2" a="1"/>
  <c r="O2015" i="2" s="1"/>
  <c r="J2015" i="4" s="1"/>
  <c r="O2016" i="2" a="1"/>
  <c r="O2016" i="2" s="1"/>
  <c r="J2016" i="4" s="1"/>
  <c r="O2017" i="2" a="1"/>
  <c r="O2017" i="2" s="1"/>
  <c r="J2017" i="4" s="1"/>
  <c r="O2018" i="2" a="1"/>
  <c r="O2018" i="2" s="1"/>
  <c r="J2018" i="4" s="1"/>
  <c r="O2019" i="2" a="1"/>
  <c r="O2019" i="2" s="1"/>
  <c r="J2019" i="4" s="1"/>
  <c r="O2020" i="2" a="1"/>
  <c r="O2020" i="2" s="1"/>
  <c r="J2020" i="4" s="1"/>
  <c r="O2021" i="2" a="1"/>
  <c r="O2021" i="2" s="1"/>
  <c r="J2021" i="4" s="1"/>
  <c r="O2022" i="2" a="1"/>
  <c r="O2022" i="2" s="1"/>
  <c r="J2022" i="4" s="1"/>
  <c r="O2023" i="2" a="1"/>
  <c r="O2023" i="2" s="1"/>
  <c r="J2023" i="4" s="1"/>
  <c r="O2024" i="2" a="1"/>
  <c r="O2024" i="2" s="1"/>
  <c r="J2024" i="4" s="1"/>
  <c r="O2025" i="2" a="1"/>
  <c r="O2025" i="2" s="1"/>
  <c r="J2025" i="4" s="1"/>
  <c r="O2026" i="2" a="1"/>
  <c r="O2026" i="2" s="1"/>
  <c r="J2026" i="4" s="1"/>
  <c r="O2027" i="2" a="1"/>
  <c r="O2027" i="2" s="1"/>
  <c r="J2027" i="4" s="1"/>
  <c r="O2028" i="2" a="1"/>
  <c r="O2028" i="2" s="1"/>
  <c r="J2028" i="4" s="1"/>
  <c r="O2029" i="2" a="1"/>
  <c r="O2029" i="2" s="1"/>
  <c r="J2029" i="4" s="1"/>
  <c r="O2030" i="2" a="1"/>
  <c r="O2030" i="2" s="1"/>
  <c r="J2030" i="4" s="1"/>
  <c r="O2031" i="2" a="1"/>
  <c r="O2031" i="2" s="1"/>
  <c r="J2031" i="4" s="1"/>
  <c r="O2032" i="2" a="1"/>
  <c r="O2032" i="2" s="1"/>
  <c r="J2032" i="4" s="1"/>
  <c r="O2033" i="2" a="1"/>
  <c r="O2033" i="2" s="1"/>
  <c r="J2033" i="4" s="1"/>
  <c r="O2034" i="2" a="1"/>
  <c r="O2034" i="2" s="1"/>
  <c r="J2034" i="4" s="1"/>
  <c r="O2035" i="2" a="1"/>
  <c r="O2035" i="2" s="1"/>
  <c r="J2035" i="4" s="1"/>
  <c r="O2036" i="2" a="1"/>
  <c r="O2036" i="2" s="1"/>
  <c r="J2036" i="4" s="1"/>
  <c r="O2037" i="2" a="1"/>
  <c r="O2037" i="2" s="1"/>
  <c r="J2037" i="4" s="1"/>
  <c r="O2038" i="2" a="1"/>
  <c r="O2038" i="2" s="1"/>
  <c r="J2038" i="4" s="1"/>
  <c r="O2039" i="2" a="1"/>
  <c r="O2039" i="2" s="1"/>
  <c r="J2039" i="4" s="1"/>
  <c r="O2040" i="2" a="1"/>
  <c r="O2040" i="2" s="1"/>
  <c r="J2040" i="4" s="1"/>
  <c r="O2041" i="2" a="1"/>
  <c r="O2041" i="2" s="1"/>
  <c r="J2041" i="4" s="1"/>
  <c r="O2042" i="2" a="1"/>
  <c r="O2042" i="2" s="1"/>
  <c r="J2042" i="4" s="1"/>
  <c r="O2043" i="2" a="1"/>
  <c r="O2043" i="2" s="1"/>
  <c r="J2043" i="4" s="1"/>
  <c r="O2044" i="2" a="1"/>
  <c r="O2044" i="2" s="1"/>
  <c r="J2044" i="4" s="1"/>
  <c r="O2045" i="2" a="1"/>
  <c r="O2045" i="2" s="1"/>
  <c r="J2045" i="4" s="1"/>
  <c r="O2046" i="2" a="1"/>
  <c r="O2046" i="2" s="1"/>
  <c r="J2046" i="4" s="1"/>
  <c r="O2047" i="2" a="1"/>
  <c r="O2047" i="2" s="1"/>
  <c r="J2047" i="4" s="1"/>
  <c r="O2048" i="2" a="1"/>
  <c r="O2048" i="2" s="1"/>
  <c r="J2048" i="4" s="1"/>
  <c r="O2049" i="2" a="1"/>
  <c r="O2049" i="2" s="1"/>
  <c r="J2049" i="4" s="1"/>
  <c r="O2050" i="2" a="1"/>
  <c r="O2050" i="2" s="1"/>
  <c r="J2050" i="4" s="1"/>
  <c r="O2051" i="2" a="1"/>
  <c r="O2051" i="2" s="1"/>
  <c r="J2051" i="4" s="1"/>
  <c r="O2052" i="2" a="1"/>
  <c r="O2052" i="2" s="1"/>
  <c r="J2052" i="4" s="1"/>
  <c r="O2053" i="2" a="1"/>
  <c r="O2053" i="2" s="1"/>
  <c r="J2053" i="4" s="1"/>
  <c r="O2054" i="2" a="1"/>
  <c r="O2054" i="2" s="1"/>
  <c r="J2054" i="4" s="1"/>
  <c r="O2055" i="2" a="1"/>
  <c r="O2055" i="2" s="1"/>
  <c r="J2055" i="4" s="1"/>
  <c r="O2056" i="2" a="1"/>
  <c r="O2056" i="2" s="1"/>
  <c r="J2056" i="4" s="1"/>
  <c r="O2057" i="2" a="1"/>
  <c r="O2057" i="2" s="1"/>
  <c r="J2057" i="4" s="1"/>
  <c r="O2058" i="2" a="1"/>
  <c r="O2058" i="2" s="1"/>
  <c r="J2058" i="4" s="1"/>
  <c r="O2059" i="2" a="1"/>
  <c r="O2059" i="2" s="1"/>
  <c r="J2059" i="4" s="1"/>
  <c r="O2060" i="2" a="1"/>
  <c r="O2060" i="2" s="1"/>
  <c r="J2060" i="4" s="1"/>
  <c r="O2061" i="2" a="1"/>
  <c r="O2061" i="2" s="1"/>
  <c r="J2061" i="4" s="1"/>
  <c r="O2062" i="2" a="1"/>
  <c r="O2062" i="2" s="1"/>
  <c r="J2062" i="4" s="1"/>
  <c r="O2063" i="2" a="1"/>
  <c r="O2063" i="2" s="1"/>
  <c r="J2063" i="4" s="1"/>
  <c r="O2064" i="2" a="1"/>
  <c r="O2064" i="2" s="1"/>
  <c r="J2064" i="4" s="1"/>
  <c r="O2065" i="2" a="1"/>
  <c r="O2065" i="2" s="1"/>
  <c r="J2065" i="4" s="1"/>
  <c r="O2066" i="2" a="1"/>
  <c r="O2066" i="2" s="1"/>
  <c r="J2066" i="4" s="1"/>
  <c r="O2067" i="2" a="1"/>
  <c r="O2067" i="2" s="1"/>
  <c r="J2067" i="4" s="1"/>
  <c r="O2068" i="2" a="1"/>
  <c r="O2068" i="2" s="1"/>
  <c r="J2068" i="4" s="1"/>
  <c r="O2069" i="2" a="1"/>
  <c r="O2069" i="2" s="1"/>
  <c r="J2069" i="4" s="1"/>
  <c r="O2070" i="2" a="1"/>
  <c r="O2070" i="2" s="1"/>
  <c r="J2070" i="4" s="1"/>
  <c r="O2071" i="2" a="1"/>
  <c r="O2071" i="2" s="1"/>
  <c r="J2071" i="4" s="1"/>
  <c r="O2072" i="2" a="1"/>
  <c r="O2072" i="2" s="1"/>
  <c r="J2072" i="4" s="1"/>
  <c r="O2073" i="2" a="1"/>
  <c r="O2073" i="2" s="1"/>
  <c r="J2073" i="4" s="1"/>
  <c r="O2074" i="2" a="1"/>
  <c r="O2074" i="2" s="1"/>
  <c r="J2074" i="4" s="1"/>
  <c r="O2075" i="2" a="1"/>
  <c r="O2075" i="2" s="1"/>
  <c r="J2075" i="4" s="1"/>
  <c r="O2076" i="2" a="1"/>
  <c r="O2076" i="2" s="1"/>
  <c r="J2076" i="4" s="1"/>
  <c r="O2077" i="2" a="1"/>
  <c r="O2077" i="2" s="1"/>
  <c r="J2077" i="4" s="1"/>
  <c r="O2078" i="2" a="1"/>
  <c r="O2078" i="2" s="1"/>
  <c r="J2078" i="4" s="1"/>
  <c r="O2079" i="2" a="1"/>
  <c r="O2079" i="2" s="1"/>
  <c r="J2079" i="4" s="1"/>
  <c r="O2080" i="2" a="1"/>
  <c r="O2080" i="2" s="1"/>
  <c r="J2080" i="4" s="1"/>
  <c r="O2081" i="2" a="1"/>
  <c r="O2081" i="2" s="1"/>
  <c r="J2081" i="4" s="1"/>
  <c r="O2082" i="2" a="1"/>
  <c r="O2082" i="2" s="1"/>
  <c r="J2082" i="4" s="1"/>
  <c r="O2083" i="2" a="1"/>
  <c r="O2083" i="2" s="1"/>
  <c r="J2083" i="4" s="1"/>
  <c r="O2084" i="2" a="1"/>
  <c r="O2084" i="2" s="1"/>
  <c r="J2084" i="4" s="1"/>
  <c r="O2085" i="2" a="1"/>
  <c r="O2085" i="2" s="1"/>
  <c r="J2085" i="4" s="1"/>
  <c r="O2086" i="2" a="1"/>
  <c r="O2086" i="2" s="1"/>
  <c r="J2086" i="4" s="1"/>
  <c r="O2087" i="2" a="1"/>
  <c r="O2087" i="2" s="1"/>
  <c r="J2087" i="4" s="1"/>
  <c r="O2088" i="2" a="1"/>
  <c r="O2088" i="2" s="1"/>
  <c r="J2088" i="4" s="1"/>
  <c r="O2089" i="2" a="1"/>
  <c r="O2089" i="2" s="1"/>
  <c r="J2089" i="4" s="1"/>
  <c r="O2090" i="2" a="1"/>
  <c r="O2090" i="2" s="1"/>
  <c r="J2090" i="4" s="1"/>
  <c r="O2091" i="2" a="1"/>
  <c r="O2091" i="2" s="1"/>
  <c r="J2091" i="4" s="1"/>
  <c r="O2092" i="2" a="1"/>
  <c r="O2092" i="2" s="1"/>
  <c r="J2092" i="4" s="1"/>
  <c r="O2093" i="2" a="1"/>
  <c r="O2093" i="2" s="1"/>
  <c r="J2093" i="4" s="1"/>
  <c r="O2094" i="2" a="1"/>
  <c r="O2094" i="2" s="1"/>
  <c r="J2094" i="4" s="1"/>
  <c r="O2095" i="2" a="1"/>
  <c r="O2095" i="2" s="1"/>
  <c r="J2095" i="4" s="1"/>
  <c r="O2096" i="2" a="1"/>
  <c r="O2096" i="2" s="1"/>
  <c r="J2096" i="4" s="1"/>
  <c r="O2097" i="2" a="1"/>
  <c r="O2097" i="2" s="1"/>
  <c r="J2097" i="4" s="1"/>
  <c r="O2098" i="2" a="1"/>
  <c r="O2098" i="2" s="1"/>
  <c r="J2098" i="4" s="1"/>
  <c r="O2099" i="2" a="1"/>
  <c r="O2099" i="2" s="1"/>
  <c r="J2099" i="4" s="1"/>
  <c r="O2100" i="2" a="1"/>
  <c r="O2100" i="2" s="1"/>
  <c r="J2100" i="4" s="1"/>
  <c r="O2101" i="2" a="1"/>
  <c r="O2101" i="2" s="1"/>
  <c r="J2101" i="4" s="1"/>
  <c r="O2102" i="2" a="1"/>
  <c r="O2102" i="2" s="1"/>
  <c r="J2102" i="4" s="1"/>
  <c r="O2103" i="2" a="1"/>
  <c r="O2103" i="2" s="1"/>
  <c r="J2103" i="4" s="1"/>
  <c r="O2104" i="2" a="1"/>
  <c r="O2104" i="2" s="1"/>
  <c r="J2104" i="4" s="1"/>
  <c r="O2105" i="2" a="1"/>
  <c r="O2105" i="2" s="1"/>
  <c r="J2105" i="4" s="1"/>
  <c r="O2106" i="2" a="1"/>
  <c r="O2106" i="2" s="1"/>
  <c r="J2106" i="4" s="1"/>
  <c r="O2107" i="2" a="1"/>
  <c r="O2107" i="2" s="1"/>
  <c r="J2107" i="4" s="1"/>
  <c r="O2108" i="2" a="1"/>
  <c r="O2108" i="2" s="1"/>
  <c r="J2108" i="4" s="1"/>
  <c r="O2109" i="2" a="1"/>
  <c r="O2109" i="2" s="1"/>
  <c r="J2109" i="4" s="1"/>
  <c r="O2110" i="2" a="1"/>
  <c r="O2110" i="2" s="1"/>
  <c r="J2110" i="4" s="1"/>
  <c r="O2111" i="2" a="1"/>
  <c r="O2111" i="2" s="1"/>
  <c r="J2111" i="4" s="1"/>
  <c r="O2112" i="2" a="1"/>
  <c r="O2112" i="2" s="1"/>
  <c r="J2112" i="4" s="1"/>
  <c r="O2113" i="2" a="1"/>
  <c r="O2113" i="2" s="1"/>
  <c r="J2113" i="4" s="1"/>
  <c r="O2114" i="2" a="1"/>
  <c r="O2114" i="2" s="1"/>
  <c r="J2114" i="4" s="1"/>
  <c r="O2115" i="2" a="1"/>
  <c r="O2115" i="2" s="1"/>
  <c r="J2115" i="4" s="1"/>
  <c r="O2116" i="2" a="1"/>
  <c r="O2116" i="2" s="1"/>
  <c r="J2116" i="4" s="1"/>
  <c r="O2117" i="2" a="1"/>
  <c r="O2117" i="2" s="1"/>
  <c r="J2117" i="4" s="1"/>
  <c r="O2118" i="2" a="1"/>
  <c r="O2118" i="2" s="1"/>
  <c r="J2118" i="4" s="1"/>
  <c r="O2119" i="2" a="1"/>
  <c r="O2119" i="2" s="1"/>
  <c r="J2119" i="4" s="1"/>
  <c r="O2120" i="2" a="1"/>
  <c r="O2120" i="2" s="1"/>
  <c r="J2120" i="4" s="1"/>
  <c r="O2121" i="2" a="1"/>
  <c r="O2121" i="2" s="1"/>
  <c r="J2121" i="4" s="1"/>
  <c r="O2122" i="2" a="1"/>
  <c r="O2122" i="2" s="1"/>
  <c r="J2122" i="4" s="1"/>
  <c r="O2123" i="2" a="1"/>
  <c r="O2123" i="2" s="1"/>
  <c r="J2123" i="4" s="1"/>
  <c r="O2124" i="2" a="1"/>
  <c r="O2124" i="2" s="1"/>
  <c r="J2124" i="4" s="1"/>
  <c r="O2125" i="2" a="1"/>
  <c r="O2125" i="2" s="1"/>
  <c r="J2125" i="4" s="1"/>
  <c r="O2126" i="2" a="1"/>
  <c r="O2126" i="2" s="1"/>
  <c r="J2126" i="4" s="1"/>
  <c r="O2127" i="2" a="1"/>
  <c r="O2127" i="2" s="1"/>
  <c r="J2127" i="4" s="1"/>
  <c r="O2128" i="2" a="1"/>
  <c r="O2128" i="2" s="1"/>
  <c r="J2128" i="4" s="1"/>
  <c r="O2129" i="2" a="1"/>
  <c r="O2129" i="2" s="1"/>
  <c r="J2129" i="4" s="1"/>
  <c r="O2130" i="2" a="1"/>
  <c r="O2130" i="2" s="1"/>
  <c r="J2130" i="4" s="1"/>
  <c r="O2131" i="2" a="1"/>
  <c r="O2131" i="2" s="1"/>
  <c r="J2131" i="4" s="1"/>
  <c r="O2132" i="2" a="1"/>
  <c r="O2132" i="2" s="1"/>
  <c r="J2132" i="4" s="1"/>
  <c r="O2133" i="2" a="1"/>
  <c r="O2133" i="2" s="1"/>
  <c r="J2133" i="4" s="1"/>
  <c r="O2134" i="2" a="1"/>
  <c r="O2134" i="2" s="1"/>
  <c r="J2134" i="4" s="1"/>
  <c r="O2135" i="2" a="1"/>
  <c r="O2135" i="2" s="1"/>
  <c r="J2135" i="4" s="1"/>
  <c r="O2136" i="2" a="1"/>
  <c r="O2136" i="2" s="1"/>
  <c r="J2136" i="4" s="1"/>
  <c r="O2137" i="2" a="1"/>
  <c r="O2137" i="2" s="1"/>
  <c r="J2137" i="4" s="1"/>
  <c r="O2138" i="2" a="1"/>
  <c r="O2138" i="2" s="1"/>
  <c r="J2138" i="4" s="1"/>
  <c r="O2139" i="2" a="1"/>
  <c r="O2139" i="2" s="1"/>
  <c r="J2139" i="4" s="1"/>
  <c r="O2140" i="2" a="1"/>
  <c r="O2140" i="2" s="1"/>
  <c r="J2140" i="4" s="1"/>
  <c r="O2141" i="2" a="1"/>
  <c r="O2141" i="2" s="1"/>
  <c r="J2141" i="4" s="1"/>
  <c r="O2142" i="2" a="1"/>
  <c r="O2142" i="2" s="1"/>
  <c r="J2142" i="4" s="1"/>
  <c r="O2143" i="2" a="1"/>
  <c r="O2143" i="2" s="1"/>
  <c r="J2143" i="4" s="1"/>
  <c r="O2144" i="2" a="1"/>
  <c r="O2144" i="2" s="1"/>
  <c r="J2144" i="4" s="1"/>
  <c r="O2145" i="2" a="1"/>
  <c r="O2145" i="2" s="1"/>
  <c r="J2145" i="4" s="1"/>
  <c r="O2146" i="2" a="1"/>
  <c r="O2146" i="2" s="1"/>
  <c r="J2146" i="4" s="1"/>
  <c r="O2147" i="2" a="1"/>
  <c r="O2147" i="2" s="1"/>
  <c r="J2147" i="4" s="1"/>
  <c r="O2148" i="2" a="1"/>
  <c r="O2148" i="2" s="1"/>
  <c r="J2148" i="4" s="1"/>
  <c r="O2149" i="2" a="1"/>
  <c r="O2149" i="2" s="1"/>
  <c r="J2149" i="4" s="1"/>
  <c r="O2150" i="2" a="1"/>
  <c r="O2150" i="2" s="1"/>
  <c r="J2150" i="4" s="1"/>
  <c r="O2151" i="2" a="1"/>
  <c r="O2151" i="2" s="1"/>
  <c r="J2151" i="4" s="1"/>
  <c r="O2152" i="2" a="1"/>
  <c r="O2152" i="2" s="1"/>
  <c r="J2152" i="4" s="1"/>
  <c r="O2153" i="2" a="1"/>
  <c r="O2153" i="2" s="1"/>
  <c r="J2153" i="4" s="1"/>
  <c r="O2154" i="2" a="1"/>
  <c r="O2154" i="2" s="1"/>
  <c r="J2154" i="4" s="1"/>
  <c r="O2155" i="2" a="1"/>
  <c r="O2155" i="2" s="1"/>
  <c r="J2155" i="4" s="1"/>
  <c r="O2156" i="2" a="1"/>
  <c r="O2156" i="2" s="1"/>
  <c r="J2156" i="4" s="1"/>
  <c r="O2157" i="2" a="1"/>
  <c r="O2157" i="2" s="1"/>
  <c r="J2157" i="4" s="1"/>
  <c r="O2158" i="2" a="1"/>
  <c r="O2158" i="2" s="1"/>
  <c r="J2158" i="4" s="1"/>
  <c r="O2159" i="2" a="1"/>
  <c r="O2159" i="2" s="1"/>
  <c r="J2159" i="4" s="1"/>
  <c r="O2160" i="2" a="1"/>
  <c r="O2160" i="2" s="1"/>
  <c r="J2160" i="4" s="1"/>
  <c r="O2161" i="2" a="1"/>
  <c r="O2161" i="2" s="1"/>
  <c r="J2161" i="4" s="1"/>
  <c r="O2162" i="2" a="1"/>
  <c r="O2162" i="2" s="1"/>
  <c r="J2162" i="4" s="1"/>
  <c r="O2163" i="2" a="1"/>
  <c r="O2163" i="2" s="1"/>
  <c r="J2163" i="4" s="1"/>
  <c r="O2164" i="2" a="1"/>
  <c r="O2164" i="2" s="1"/>
  <c r="J2164" i="4" s="1"/>
  <c r="O2165" i="2" a="1"/>
  <c r="O2165" i="2" s="1"/>
  <c r="J2165" i="4" s="1"/>
  <c r="O2166" i="2" a="1"/>
  <c r="O2166" i="2" s="1"/>
  <c r="J2166" i="4" s="1"/>
  <c r="O2167" i="2" a="1"/>
  <c r="O2167" i="2" s="1"/>
  <c r="J2167" i="4" s="1"/>
  <c r="O2168" i="2" a="1"/>
  <c r="O2168" i="2" s="1"/>
  <c r="J2168" i="4" s="1"/>
  <c r="O2169" i="2" a="1"/>
  <c r="O2169" i="2" s="1"/>
  <c r="J2169" i="4" s="1"/>
  <c r="O2170" i="2" a="1"/>
  <c r="O2170" i="2" s="1"/>
  <c r="J2170" i="4" s="1"/>
  <c r="O2171" i="2" a="1"/>
  <c r="O2171" i="2" s="1"/>
  <c r="J2171" i="4" s="1"/>
  <c r="O2172" i="2" a="1"/>
  <c r="O2172" i="2" s="1"/>
  <c r="J2172" i="4" s="1"/>
  <c r="O2173" i="2" a="1"/>
  <c r="O2173" i="2" s="1"/>
  <c r="J2173" i="4" s="1"/>
  <c r="O2174" i="2" a="1"/>
  <c r="O2174" i="2" s="1"/>
  <c r="J2174" i="4" s="1"/>
  <c r="O2175" i="2" a="1"/>
  <c r="O2175" i="2" s="1"/>
  <c r="J2175" i="4" s="1"/>
  <c r="O2176" i="2" a="1"/>
  <c r="O2176" i="2" s="1"/>
  <c r="J2176" i="4" s="1"/>
  <c r="O2177" i="2" a="1"/>
  <c r="O2177" i="2" s="1"/>
  <c r="J2177" i="4" s="1"/>
  <c r="O2178" i="2" a="1"/>
  <c r="O2178" i="2" s="1"/>
  <c r="J2178" i="4" s="1"/>
  <c r="O2179" i="2" a="1"/>
  <c r="O2179" i="2" s="1"/>
  <c r="J2179" i="4" s="1"/>
  <c r="O2180" i="2" a="1"/>
  <c r="O2180" i="2" s="1"/>
  <c r="J2180" i="4" s="1"/>
  <c r="O2181" i="2" a="1"/>
  <c r="O2181" i="2" s="1"/>
  <c r="J2181" i="4" s="1"/>
  <c r="O2182" i="2" a="1"/>
  <c r="O2182" i="2" s="1"/>
  <c r="J2182" i="4" s="1"/>
  <c r="O2183" i="2" a="1"/>
  <c r="O2183" i="2" s="1"/>
  <c r="J2183" i="4" s="1"/>
  <c r="O2184" i="2" a="1"/>
  <c r="O2184" i="2" s="1"/>
  <c r="J2184" i="4" s="1"/>
  <c r="O2185" i="2" a="1"/>
  <c r="O2185" i="2" s="1"/>
  <c r="J2185" i="4" s="1"/>
  <c r="O2186" i="2" a="1"/>
  <c r="O2186" i="2" s="1"/>
  <c r="J2186" i="4" s="1"/>
  <c r="O2187" i="2" a="1"/>
  <c r="O2187" i="2" s="1"/>
  <c r="J2187" i="4" s="1"/>
  <c r="O2188" i="2" a="1"/>
  <c r="O2188" i="2" s="1"/>
  <c r="J2188" i="4" s="1"/>
  <c r="O2189" i="2" a="1"/>
  <c r="O2189" i="2" s="1"/>
  <c r="J2189" i="4" s="1"/>
  <c r="O2190" i="2" a="1"/>
  <c r="O2190" i="2" s="1"/>
  <c r="J2190" i="4" s="1"/>
  <c r="O2191" i="2" a="1"/>
  <c r="O2191" i="2" s="1"/>
  <c r="J2191" i="4" s="1"/>
  <c r="O2192" i="2" a="1"/>
  <c r="O2192" i="2" s="1"/>
  <c r="J2192" i="4" s="1"/>
  <c r="O2193" i="2" a="1"/>
  <c r="O2193" i="2" s="1"/>
  <c r="J2193" i="4" s="1"/>
  <c r="O2194" i="2" a="1"/>
  <c r="O2194" i="2" s="1"/>
  <c r="J2194" i="4" s="1"/>
  <c r="O2195" i="2" a="1"/>
  <c r="O2195" i="2" s="1"/>
  <c r="J2195" i="4" s="1"/>
  <c r="O2196" i="2" a="1"/>
  <c r="O2196" i="2" s="1"/>
  <c r="J2196" i="4" s="1"/>
  <c r="O2197" i="2" a="1"/>
  <c r="O2197" i="2" s="1"/>
  <c r="J2197" i="4" s="1"/>
  <c r="O2198" i="2" a="1"/>
  <c r="O2198" i="2" s="1"/>
  <c r="J2198" i="4" s="1"/>
  <c r="O2199" i="2" a="1"/>
  <c r="O2199" i="2" s="1"/>
  <c r="J2199" i="4" s="1"/>
  <c r="O2200" i="2" a="1"/>
  <c r="O2200" i="2" s="1"/>
  <c r="J2200" i="4" s="1"/>
  <c r="O2201" i="2" a="1"/>
  <c r="O2201" i="2" s="1"/>
  <c r="J2201" i="4" s="1"/>
  <c r="O2202" i="2" a="1"/>
  <c r="O2202" i="2" s="1"/>
  <c r="J2202" i="4" s="1"/>
  <c r="O2203" i="2" a="1"/>
  <c r="O2203" i="2" s="1"/>
  <c r="J2203" i="4" s="1"/>
  <c r="O2204" i="2" a="1"/>
  <c r="O2204" i="2" s="1"/>
  <c r="J2204" i="4" s="1"/>
  <c r="O2205" i="2" a="1"/>
  <c r="O2205" i="2" s="1"/>
  <c r="J2205" i="4" s="1"/>
  <c r="O2206" i="2" a="1"/>
  <c r="O2206" i="2" s="1"/>
  <c r="J2206" i="4" s="1"/>
  <c r="O2207" i="2" a="1"/>
  <c r="O2207" i="2" s="1"/>
  <c r="J2207" i="4" s="1"/>
  <c r="O2208" i="2" a="1"/>
  <c r="O2208" i="2" s="1"/>
  <c r="J2208" i="4" s="1"/>
  <c r="O2209" i="2" a="1"/>
  <c r="O2209" i="2" s="1"/>
  <c r="J2209" i="4" s="1"/>
  <c r="O2210" i="2" a="1"/>
  <c r="O2210" i="2" s="1"/>
  <c r="J2210" i="4" s="1"/>
  <c r="O2211" i="2" a="1"/>
  <c r="O2211" i="2" s="1"/>
  <c r="J2211" i="4" s="1"/>
  <c r="O2212" i="2" a="1"/>
  <c r="O2212" i="2" s="1"/>
  <c r="J2212" i="4" s="1"/>
  <c r="O2213" i="2" a="1"/>
  <c r="O2213" i="2" s="1"/>
  <c r="J2213" i="4" s="1"/>
  <c r="O2214" i="2" a="1"/>
  <c r="O2214" i="2" s="1"/>
  <c r="J2214" i="4" s="1"/>
  <c r="O2215" i="2" a="1"/>
  <c r="O2215" i="2" s="1"/>
  <c r="J2215" i="4" s="1"/>
  <c r="O2216" i="2" a="1"/>
  <c r="O2216" i="2" s="1"/>
  <c r="J2216" i="4" s="1"/>
  <c r="O2217" i="2" a="1"/>
  <c r="O2217" i="2" s="1"/>
  <c r="J2217" i="4" s="1"/>
  <c r="O2218" i="2" a="1"/>
  <c r="O2218" i="2" s="1"/>
  <c r="J2218" i="4" s="1"/>
  <c r="O2219" i="2" a="1"/>
  <c r="O2219" i="2" s="1"/>
  <c r="J2219" i="4" s="1"/>
  <c r="O2220" i="2" a="1"/>
  <c r="O2220" i="2" s="1"/>
  <c r="J2220" i="4" s="1"/>
  <c r="O2221" i="2" a="1"/>
  <c r="O2221" i="2" s="1"/>
  <c r="J2221" i="4" s="1"/>
  <c r="O2222" i="2" a="1"/>
  <c r="O2222" i="2" s="1"/>
  <c r="J2222" i="4" s="1"/>
  <c r="O2223" i="2" a="1"/>
  <c r="O2223" i="2" s="1"/>
  <c r="J2223" i="4" s="1"/>
  <c r="O2224" i="2" a="1"/>
  <c r="O2224" i="2" s="1"/>
  <c r="J2224" i="4" s="1"/>
  <c r="O2225" i="2" a="1"/>
  <c r="O2225" i="2" s="1"/>
  <c r="J2225" i="4" s="1"/>
  <c r="O2226" i="2" a="1"/>
  <c r="O2226" i="2" s="1"/>
  <c r="J2226" i="4" s="1"/>
  <c r="O2227" i="2" a="1"/>
  <c r="O2227" i="2" s="1"/>
  <c r="J2227" i="4" s="1"/>
  <c r="O2228" i="2" a="1"/>
  <c r="O2228" i="2" s="1"/>
  <c r="J2228" i="4" s="1"/>
  <c r="O2229" i="2" a="1"/>
  <c r="O2229" i="2" s="1"/>
  <c r="J2229" i="4" s="1"/>
  <c r="O2230" i="2" a="1"/>
  <c r="O2230" i="2" s="1"/>
  <c r="J2230" i="4" s="1"/>
  <c r="O2231" i="2" a="1"/>
  <c r="O2231" i="2" s="1"/>
  <c r="J2231" i="4" s="1"/>
  <c r="O2232" i="2" a="1"/>
  <c r="O2232" i="2" s="1"/>
  <c r="J2232" i="4" s="1"/>
  <c r="O2233" i="2" a="1"/>
  <c r="O2233" i="2" s="1"/>
  <c r="J2233" i="4" s="1"/>
  <c r="O2234" i="2" a="1"/>
  <c r="O2234" i="2" s="1"/>
  <c r="J2234" i="4" s="1"/>
  <c r="O2235" i="2" a="1"/>
  <c r="O2235" i="2" s="1"/>
  <c r="J2235" i="4" s="1"/>
  <c r="O2236" i="2" a="1"/>
  <c r="O2236" i="2" s="1"/>
  <c r="J2236" i="4" s="1"/>
  <c r="O2237" i="2" a="1"/>
  <c r="O2237" i="2" s="1"/>
  <c r="J2237" i="4" s="1"/>
  <c r="O2238" i="2" a="1"/>
  <c r="O2238" i="2" s="1"/>
  <c r="J2238" i="4" s="1"/>
  <c r="O2239" i="2" a="1"/>
  <c r="O2239" i="2" s="1"/>
  <c r="J2239" i="4" s="1"/>
  <c r="O2240" i="2" a="1"/>
  <c r="O2240" i="2" s="1"/>
  <c r="J2240" i="4" s="1"/>
  <c r="O2241" i="2" a="1"/>
  <c r="O2241" i="2" s="1"/>
  <c r="J2241" i="4" s="1"/>
  <c r="O2242" i="2" a="1"/>
  <c r="O2242" i="2" s="1"/>
  <c r="J2242" i="4" s="1"/>
  <c r="O2243" i="2" a="1"/>
  <c r="O2243" i="2" s="1"/>
  <c r="J2243" i="4" s="1"/>
  <c r="O2244" i="2" a="1"/>
  <c r="O2244" i="2" s="1"/>
  <c r="J2244" i="4" s="1"/>
  <c r="O2245" i="2" a="1"/>
  <c r="O2245" i="2" s="1"/>
  <c r="J2245" i="4" s="1"/>
  <c r="O2246" i="2" a="1"/>
  <c r="O2246" i="2" s="1"/>
  <c r="J2246" i="4" s="1"/>
  <c r="O2247" i="2" a="1"/>
  <c r="O2247" i="2" s="1"/>
  <c r="J2247" i="4" s="1"/>
  <c r="O2248" i="2" a="1"/>
  <c r="O2248" i="2" s="1"/>
  <c r="J2248" i="4" s="1"/>
  <c r="O2249" i="2" a="1"/>
  <c r="O2249" i="2" s="1"/>
  <c r="J2249" i="4" s="1"/>
  <c r="O2250" i="2" a="1"/>
  <c r="O2250" i="2" s="1"/>
  <c r="J2250" i="4" s="1"/>
  <c r="O2251" i="2" a="1"/>
  <c r="O2251" i="2" s="1"/>
  <c r="J2251" i="4" s="1"/>
  <c r="O2252" i="2" a="1"/>
  <c r="O2252" i="2" s="1"/>
  <c r="J2252" i="4" s="1"/>
  <c r="O2253" i="2" a="1"/>
  <c r="O2253" i="2" s="1"/>
  <c r="J2253" i="4" s="1"/>
  <c r="O2254" i="2" a="1"/>
  <c r="O2254" i="2" s="1"/>
  <c r="J2254" i="4" s="1"/>
  <c r="O2255" i="2" a="1"/>
  <c r="O2255" i="2" s="1"/>
  <c r="J2255" i="4" s="1"/>
  <c r="O2256" i="2" a="1"/>
  <c r="O2256" i="2" s="1"/>
  <c r="J2256" i="4" s="1"/>
  <c r="O2257" i="2" a="1"/>
  <c r="O2257" i="2" s="1"/>
  <c r="J2257" i="4" s="1"/>
  <c r="O2258" i="2" a="1"/>
  <c r="O2258" i="2" s="1"/>
  <c r="J2258" i="4" s="1"/>
  <c r="O2259" i="2" a="1"/>
  <c r="O2259" i="2" s="1"/>
  <c r="J2259" i="4" s="1"/>
  <c r="O2260" i="2" a="1"/>
  <c r="O2260" i="2" s="1"/>
  <c r="J2260" i="4" s="1"/>
  <c r="O2261" i="2" a="1"/>
  <c r="O2261" i="2" s="1"/>
  <c r="J2261" i="4" s="1"/>
  <c r="O2262" i="2" a="1"/>
  <c r="O2262" i="2" s="1"/>
  <c r="J2262" i="4" s="1"/>
  <c r="O2263" i="2" a="1"/>
  <c r="O2263" i="2" s="1"/>
  <c r="J2263" i="4" s="1"/>
  <c r="O2264" i="2" a="1"/>
  <c r="O2264" i="2" s="1"/>
  <c r="J2264" i="4" s="1"/>
  <c r="O2265" i="2" a="1"/>
  <c r="O2265" i="2" s="1"/>
  <c r="J2265" i="4" s="1"/>
  <c r="O2266" i="2" a="1"/>
  <c r="O2266" i="2" s="1"/>
  <c r="J2266" i="4" s="1"/>
  <c r="O2267" i="2" a="1"/>
  <c r="O2267" i="2" s="1"/>
  <c r="J2267" i="4" s="1"/>
  <c r="O2268" i="2" a="1"/>
  <c r="O2268" i="2" s="1"/>
  <c r="J2268" i="4" s="1"/>
  <c r="O2269" i="2" a="1"/>
  <c r="O2269" i="2" s="1"/>
  <c r="J2269" i="4" s="1"/>
  <c r="O2270" i="2" a="1"/>
  <c r="O2270" i="2" s="1"/>
  <c r="J2270" i="4" s="1"/>
  <c r="O2271" i="2" a="1"/>
  <c r="O2271" i="2" s="1"/>
  <c r="J2271" i="4" s="1"/>
  <c r="O2272" i="2" a="1"/>
  <c r="O2272" i="2" s="1"/>
  <c r="J2272" i="4" s="1"/>
  <c r="O2273" i="2" a="1"/>
  <c r="O2273" i="2" s="1"/>
  <c r="J2273" i="4" s="1"/>
  <c r="O2274" i="2" a="1"/>
  <c r="O2274" i="2" s="1"/>
  <c r="J2274" i="4" s="1"/>
  <c r="O2275" i="2" a="1"/>
  <c r="O2275" i="2" s="1"/>
  <c r="J2275" i="4" s="1"/>
  <c r="O2276" i="2" a="1"/>
  <c r="O2276" i="2" s="1"/>
  <c r="J2276" i="4" s="1"/>
  <c r="O2277" i="2" a="1"/>
  <c r="O2277" i="2" s="1"/>
  <c r="J2277" i="4" s="1"/>
  <c r="O2278" i="2" a="1"/>
  <c r="O2278" i="2" s="1"/>
  <c r="J2278" i="4" s="1"/>
  <c r="O2279" i="2" a="1"/>
  <c r="O2279" i="2" s="1"/>
  <c r="J2279" i="4" s="1"/>
  <c r="O2280" i="2" a="1"/>
  <c r="O2280" i="2" s="1"/>
  <c r="J2280" i="4" s="1"/>
  <c r="O2281" i="2" a="1"/>
  <c r="O2281" i="2" s="1"/>
  <c r="J2281" i="4" s="1"/>
  <c r="O2282" i="2" a="1"/>
  <c r="O2282" i="2" s="1"/>
  <c r="J2282" i="4" s="1"/>
  <c r="O2283" i="2" a="1"/>
  <c r="O2283" i="2" s="1"/>
  <c r="J2283" i="4" s="1"/>
  <c r="O2284" i="2" a="1"/>
  <c r="O2284" i="2" s="1"/>
  <c r="J2284" i="4" s="1"/>
  <c r="O2285" i="2" a="1"/>
  <c r="O2285" i="2" s="1"/>
  <c r="J2285" i="4" s="1"/>
  <c r="O2286" i="2" a="1"/>
  <c r="O2286" i="2" s="1"/>
  <c r="J2286" i="4" s="1"/>
  <c r="O2287" i="2" a="1"/>
  <c r="O2287" i="2" s="1"/>
  <c r="J2287" i="4" s="1"/>
  <c r="O2288" i="2" a="1"/>
  <c r="O2288" i="2" s="1"/>
  <c r="J2288" i="4" s="1"/>
  <c r="O2289" i="2" a="1"/>
  <c r="O2289" i="2" s="1"/>
  <c r="J2289" i="4" s="1"/>
  <c r="O2290" i="2" a="1"/>
  <c r="O2290" i="2" s="1"/>
  <c r="J2290" i="4" s="1"/>
  <c r="O2291" i="2" a="1"/>
  <c r="O2291" i="2" s="1"/>
  <c r="J2291" i="4" s="1"/>
  <c r="O2292" i="2" a="1"/>
  <c r="O2292" i="2" s="1"/>
  <c r="J2292" i="4" s="1"/>
  <c r="O2293" i="2" a="1"/>
  <c r="O2293" i="2" s="1"/>
  <c r="J2293" i="4" s="1"/>
  <c r="O2294" i="2" a="1"/>
  <c r="O2294" i="2" s="1"/>
  <c r="J2294" i="4" s="1"/>
  <c r="O2295" i="2" a="1"/>
  <c r="O2295" i="2" s="1"/>
  <c r="J2295" i="4" s="1"/>
  <c r="O2296" i="2" a="1"/>
  <c r="O2296" i="2" s="1"/>
  <c r="J2296" i="4" s="1"/>
  <c r="O2297" i="2" a="1"/>
  <c r="O2297" i="2" s="1"/>
  <c r="J2297" i="4" s="1"/>
  <c r="O2298" i="2" a="1"/>
  <c r="O2298" i="2" s="1"/>
  <c r="J2298" i="4" s="1"/>
  <c r="O2299" i="2" a="1"/>
  <c r="O2299" i="2" s="1"/>
  <c r="J2299" i="4" s="1"/>
  <c r="O2300" i="2" a="1"/>
  <c r="O2300" i="2" s="1"/>
  <c r="J2300" i="4" s="1"/>
  <c r="O2301" i="2" a="1"/>
  <c r="O2301" i="2" s="1"/>
  <c r="J2301" i="4" s="1"/>
  <c r="O2302" i="2" a="1"/>
  <c r="O2302" i="2" s="1"/>
  <c r="J2302" i="4" s="1"/>
  <c r="O2303" i="2" a="1"/>
  <c r="O2303" i="2" s="1"/>
  <c r="J2303" i="4" s="1"/>
  <c r="O2304" i="2" a="1"/>
  <c r="O2304" i="2" s="1"/>
  <c r="J2304" i="4" s="1"/>
  <c r="O2305" i="2" a="1"/>
  <c r="O2305" i="2" s="1"/>
  <c r="J2305" i="4" s="1"/>
  <c r="O2306" i="2" a="1"/>
  <c r="O2306" i="2" s="1"/>
  <c r="J2306" i="4" s="1"/>
  <c r="O2307" i="2" a="1"/>
  <c r="O2307" i="2" s="1"/>
  <c r="J2307" i="4" s="1"/>
  <c r="O2308" i="2" a="1"/>
  <c r="O2308" i="2" s="1"/>
  <c r="J2308" i="4" s="1"/>
  <c r="O2309" i="2" a="1"/>
  <c r="O2309" i="2" s="1"/>
  <c r="J2309" i="4" s="1"/>
  <c r="O2310" i="2" a="1"/>
  <c r="O2310" i="2" s="1"/>
  <c r="J2310" i="4" s="1"/>
  <c r="O2311" i="2" a="1"/>
  <c r="O2311" i="2" s="1"/>
  <c r="J2311" i="4" s="1"/>
  <c r="O2312" i="2" a="1"/>
  <c r="O2312" i="2" s="1"/>
  <c r="J2312" i="4" s="1"/>
  <c r="O2313" i="2" a="1"/>
  <c r="O2313" i="2" s="1"/>
  <c r="J2313" i="4" s="1"/>
  <c r="O2314" i="2" a="1"/>
  <c r="O2314" i="2" s="1"/>
  <c r="J2314" i="4" s="1"/>
  <c r="O2315" i="2" a="1"/>
  <c r="O2315" i="2" s="1"/>
  <c r="J2315" i="4" s="1"/>
  <c r="O2316" i="2" a="1"/>
  <c r="O2316" i="2" s="1"/>
  <c r="J2316" i="4" s="1"/>
  <c r="O2317" i="2" a="1"/>
  <c r="O2317" i="2" s="1"/>
  <c r="J2317" i="4" s="1"/>
  <c r="O2318" i="2" a="1"/>
  <c r="O2318" i="2" s="1"/>
  <c r="J2318" i="4" s="1"/>
  <c r="O2319" i="2" a="1"/>
  <c r="O2319" i="2" s="1"/>
  <c r="J2319" i="4" s="1"/>
  <c r="O2320" i="2" a="1"/>
  <c r="O2320" i="2" s="1"/>
  <c r="J2320" i="4" s="1"/>
  <c r="O2321" i="2" a="1"/>
  <c r="O2321" i="2" s="1"/>
  <c r="J2321" i="4" s="1"/>
  <c r="O2322" i="2" a="1"/>
  <c r="O2322" i="2" s="1"/>
  <c r="J2322" i="4" s="1"/>
  <c r="O2323" i="2" a="1"/>
  <c r="O2323" i="2" s="1"/>
  <c r="J2323" i="4" s="1"/>
  <c r="O2324" i="2" a="1"/>
  <c r="O2324" i="2" s="1"/>
  <c r="J2324" i="4" s="1"/>
  <c r="O2325" i="2" a="1"/>
  <c r="O2325" i="2" s="1"/>
  <c r="J2325" i="4" s="1"/>
  <c r="O2326" i="2" a="1"/>
  <c r="O2326" i="2" s="1"/>
  <c r="J2326" i="4" s="1"/>
  <c r="O2327" i="2" a="1"/>
  <c r="O2327" i="2" s="1"/>
  <c r="J2327" i="4" s="1"/>
  <c r="O2328" i="2" a="1"/>
  <c r="O2328" i="2" s="1"/>
  <c r="J2328" i="4" s="1"/>
  <c r="O2329" i="2" a="1"/>
  <c r="O2329" i="2" s="1"/>
  <c r="J2329" i="4" s="1"/>
  <c r="O2330" i="2" a="1"/>
  <c r="O2330" i="2" s="1"/>
  <c r="J2330" i="4" s="1"/>
  <c r="O2331" i="2" a="1"/>
  <c r="O2331" i="2" s="1"/>
  <c r="J2331" i="4" s="1"/>
  <c r="O2332" i="2" a="1"/>
  <c r="O2332" i="2" s="1"/>
  <c r="J2332" i="4" s="1"/>
  <c r="O2333" i="2" a="1"/>
  <c r="O2333" i="2" s="1"/>
  <c r="J2333" i="4" s="1"/>
  <c r="O2334" i="2" a="1"/>
  <c r="O2334" i="2" s="1"/>
  <c r="J2334" i="4" s="1"/>
  <c r="O2335" i="2" a="1"/>
  <c r="O2335" i="2" s="1"/>
  <c r="J2335" i="4" s="1"/>
  <c r="O2336" i="2" a="1"/>
  <c r="O2336" i="2" s="1"/>
  <c r="J2336" i="4" s="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 i="2"/>
  <c r="P3" i="1"/>
  <c r="P2335" i="4" s="1"/>
  <c r="P4" i="1"/>
  <c r="P2334" i="4" s="1"/>
  <c r="P5" i="1"/>
  <c r="P2333" i="4" s="1"/>
  <c r="P6" i="1"/>
  <c r="P2332" i="4" s="1"/>
  <c r="P7" i="1"/>
  <c r="P2331" i="4" s="1"/>
  <c r="P8" i="1"/>
  <c r="P2330" i="4" s="1"/>
  <c r="P9" i="1"/>
  <c r="P2329" i="4" s="1"/>
  <c r="P10" i="1"/>
  <c r="P2328" i="4" s="1"/>
  <c r="P11" i="1"/>
  <c r="P2327" i="4" s="1"/>
  <c r="P12" i="1"/>
  <c r="P2326" i="4" s="1"/>
  <c r="P13" i="1"/>
  <c r="P2325" i="4" s="1"/>
  <c r="P14" i="1"/>
  <c r="P2324" i="4" s="1"/>
  <c r="P15" i="1"/>
  <c r="P2323" i="4" s="1"/>
  <c r="P16" i="1"/>
  <c r="P2322" i="4" s="1"/>
  <c r="P17" i="1"/>
  <c r="P2321" i="4" s="1"/>
  <c r="P18" i="1"/>
  <c r="P2320" i="4" s="1"/>
  <c r="P19" i="1"/>
  <c r="P2319" i="4" s="1"/>
  <c r="P20" i="1"/>
  <c r="P2318" i="4" s="1"/>
  <c r="P21" i="1"/>
  <c r="P2317" i="4" s="1"/>
  <c r="P22" i="1"/>
  <c r="P2316" i="4" s="1"/>
  <c r="P23" i="1"/>
  <c r="P2315" i="4" s="1"/>
  <c r="P24" i="1"/>
  <c r="P2314" i="4" s="1"/>
  <c r="P25" i="1"/>
  <c r="P2313" i="4" s="1"/>
  <c r="P26" i="1"/>
  <c r="P2312" i="4" s="1"/>
  <c r="P27" i="1"/>
  <c r="P2311" i="4" s="1"/>
  <c r="P28" i="1"/>
  <c r="P2310" i="4" s="1"/>
  <c r="P29" i="1"/>
  <c r="P2309" i="4" s="1"/>
  <c r="P30" i="1"/>
  <c r="P2308" i="4" s="1"/>
  <c r="P31" i="1"/>
  <c r="P2307" i="4" s="1"/>
  <c r="P32" i="1"/>
  <c r="P2306" i="4" s="1"/>
  <c r="P33" i="1"/>
  <c r="P2305" i="4" s="1"/>
  <c r="P34" i="1"/>
  <c r="P2304" i="4" s="1"/>
  <c r="P35" i="1"/>
  <c r="P2303" i="4" s="1"/>
  <c r="P36" i="1"/>
  <c r="P2302" i="4" s="1"/>
  <c r="P37" i="1"/>
  <c r="P2301" i="4" s="1"/>
  <c r="P38" i="1"/>
  <c r="P2300" i="4" s="1"/>
  <c r="P39" i="1"/>
  <c r="P2299" i="4" s="1"/>
  <c r="P40" i="1"/>
  <c r="P2298" i="4" s="1"/>
  <c r="P41" i="1"/>
  <c r="P2297" i="4" s="1"/>
  <c r="P42" i="1"/>
  <c r="P2296" i="4" s="1"/>
  <c r="P43" i="1"/>
  <c r="P2295" i="4" s="1"/>
  <c r="P44" i="1"/>
  <c r="P2294" i="4" s="1"/>
  <c r="P45" i="1"/>
  <c r="P2293" i="4" s="1"/>
  <c r="P46" i="1"/>
  <c r="P2292" i="4" s="1"/>
  <c r="P47" i="1"/>
  <c r="P48" i="1"/>
  <c r="P2291" i="4" s="1"/>
  <c r="P49" i="1"/>
  <c r="P2290" i="4" s="1"/>
  <c r="P50" i="1"/>
  <c r="P2289" i="4" s="1"/>
  <c r="P51" i="1"/>
  <c r="P2288" i="4" s="1"/>
  <c r="P52" i="1"/>
  <c r="P2287" i="4" s="1"/>
  <c r="P53" i="1"/>
  <c r="P2286" i="4" s="1"/>
  <c r="P54" i="1"/>
  <c r="P2285" i="4" s="1"/>
  <c r="P55" i="1"/>
  <c r="P2284" i="4" s="1"/>
  <c r="P56" i="1"/>
  <c r="P2283" i="4" s="1"/>
  <c r="P57" i="1"/>
  <c r="P2282" i="4" s="1"/>
  <c r="P58" i="1"/>
  <c r="P2281" i="4" s="1"/>
  <c r="P59" i="1"/>
  <c r="P2280" i="4" s="1"/>
  <c r="P60" i="1"/>
  <c r="P2279" i="4" s="1"/>
  <c r="P61" i="1"/>
  <c r="P2278" i="4" s="1"/>
  <c r="P62" i="1"/>
  <c r="P2277" i="4" s="1"/>
  <c r="P63" i="1"/>
  <c r="P2276" i="4" s="1"/>
  <c r="P64" i="1"/>
  <c r="P2275" i="4" s="1"/>
  <c r="P65" i="1"/>
  <c r="P2274" i="4" s="1"/>
  <c r="P66" i="1"/>
  <c r="P2273" i="4" s="1"/>
  <c r="P67" i="1"/>
  <c r="P2272" i="4" s="1"/>
  <c r="P68" i="1"/>
  <c r="P2271" i="4" s="1"/>
  <c r="P69" i="1"/>
  <c r="P2270" i="4" s="1"/>
  <c r="P70" i="1"/>
  <c r="P2269" i="4" s="1"/>
  <c r="P71" i="1"/>
  <c r="P2268" i="4" s="1"/>
  <c r="P72" i="1"/>
  <c r="P2267" i="4" s="1"/>
  <c r="P73" i="1"/>
  <c r="P2266" i="4" s="1"/>
  <c r="P74" i="1"/>
  <c r="P2265" i="4" s="1"/>
  <c r="P75" i="1"/>
  <c r="P2264" i="4" s="1"/>
  <c r="P76" i="1"/>
  <c r="P2263" i="4" s="1"/>
  <c r="P77" i="1"/>
  <c r="P2262" i="4" s="1"/>
  <c r="P78" i="1"/>
  <c r="P2261" i="4" s="1"/>
  <c r="P79" i="1"/>
  <c r="P2260" i="4" s="1"/>
  <c r="P80" i="1"/>
  <c r="P2259" i="4" s="1"/>
  <c r="P81" i="1"/>
  <c r="P2258" i="4" s="1"/>
  <c r="P82" i="1"/>
  <c r="P2257" i="4" s="1"/>
  <c r="P83" i="1"/>
  <c r="P2256" i="4" s="1"/>
  <c r="P84" i="1"/>
  <c r="P2255" i="4" s="1"/>
  <c r="P85" i="1"/>
  <c r="P2254" i="4" s="1"/>
  <c r="P86" i="1"/>
  <c r="P2253" i="4" s="1"/>
  <c r="P87" i="1"/>
  <c r="P2252" i="4" s="1"/>
  <c r="P88" i="1"/>
  <c r="P2251" i="4" s="1"/>
  <c r="P89" i="1"/>
  <c r="P2250" i="4" s="1"/>
  <c r="P90" i="1"/>
  <c r="P2249" i="4" s="1"/>
  <c r="P91" i="1"/>
  <c r="P2248" i="4" s="1"/>
  <c r="P92" i="1"/>
  <c r="P2247" i="4" s="1"/>
  <c r="P93" i="1"/>
  <c r="P2246" i="4" s="1"/>
  <c r="P94" i="1"/>
  <c r="P2245" i="4" s="1"/>
  <c r="P95" i="1"/>
  <c r="P2244" i="4" s="1"/>
  <c r="P96" i="1"/>
  <c r="P2243" i="4" s="1"/>
  <c r="P97" i="1"/>
  <c r="P2242" i="4" s="1"/>
  <c r="P98" i="1"/>
  <c r="P2241" i="4" s="1"/>
  <c r="P99" i="1"/>
  <c r="P2240" i="4" s="1"/>
  <c r="P100" i="1"/>
  <c r="P2239" i="4" s="1"/>
  <c r="P101" i="1"/>
  <c r="P2238" i="4" s="1"/>
  <c r="P102" i="1"/>
  <c r="P2237" i="4" s="1"/>
  <c r="P103" i="1"/>
  <c r="P2236" i="4" s="1"/>
  <c r="P104" i="1"/>
  <c r="P2235" i="4" s="1"/>
  <c r="P105" i="1"/>
  <c r="P2234" i="4" s="1"/>
  <c r="P106" i="1"/>
  <c r="P2233" i="4" s="1"/>
  <c r="P107" i="1"/>
  <c r="P2232" i="4" s="1"/>
  <c r="P108" i="1"/>
  <c r="P2231" i="4" s="1"/>
  <c r="P109" i="1"/>
  <c r="P2230" i="4" s="1"/>
  <c r="P110" i="1"/>
  <c r="P2229" i="4" s="1"/>
  <c r="P111" i="1"/>
  <c r="P2228" i="4" s="1"/>
  <c r="P112" i="1"/>
  <c r="P2227" i="4" s="1"/>
  <c r="P113" i="1"/>
  <c r="P2226" i="4" s="1"/>
  <c r="P114" i="1"/>
  <c r="P2225" i="4" s="1"/>
  <c r="P115" i="1"/>
  <c r="P2224" i="4" s="1"/>
  <c r="P116" i="1"/>
  <c r="P2223" i="4" s="1"/>
  <c r="P117" i="1"/>
  <c r="P2222" i="4" s="1"/>
  <c r="P118" i="1"/>
  <c r="P2221" i="4" s="1"/>
  <c r="P119" i="1"/>
  <c r="P2220" i="4" s="1"/>
  <c r="P120" i="1"/>
  <c r="P2219" i="4" s="1"/>
  <c r="P121" i="1"/>
  <c r="P2218" i="4" s="1"/>
  <c r="P122" i="1"/>
  <c r="P2217" i="4" s="1"/>
  <c r="P123" i="1"/>
  <c r="P2216" i="4" s="1"/>
  <c r="P124" i="1"/>
  <c r="P2215" i="4" s="1"/>
  <c r="P125" i="1"/>
  <c r="P2214" i="4" s="1"/>
  <c r="P126" i="1"/>
  <c r="P2213" i="4" s="1"/>
  <c r="P127" i="1"/>
  <c r="P2212" i="4" s="1"/>
  <c r="P128" i="1"/>
  <c r="P2211" i="4" s="1"/>
  <c r="P129" i="1"/>
  <c r="P2210" i="4" s="1"/>
  <c r="P130" i="1"/>
  <c r="P2209" i="4" s="1"/>
  <c r="P131" i="1"/>
  <c r="P2208" i="4" s="1"/>
  <c r="P132" i="1"/>
  <c r="P2207" i="4" s="1"/>
  <c r="P133" i="1"/>
  <c r="P2206" i="4" s="1"/>
  <c r="P134" i="1"/>
  <c r="P2205" i="4" s="1"/>
  <c r="P135" i="1"/>
  <c r="P2204" i="4" s="1"/>
  <c r="P136" i="1"/>
  <c r="P2203" i="4" s="1"/>
  <c r="P137" i="1"/>
  <c r="P2202" i="4" s="1"/>
  <c r="P138" i="1"/>
  <c r="P2201" i="4" s="1"/>
  <c r="P139" i="1"/>
  <c r="P2200" i="4" s="1"/>
  <c r="P140" i="1"/>
  <c r="P2199" i="4" s="1"/>
  <c r="P141" i="1"/>
  <c r="P2198" i="4" s="1"/>
  <c r="P142" i="1"/>
  <c r="P2197" i="4" s="1"/>
  <c r="P143" i="1"/>
  <c r="P2196" i="4" s="1"/>
  <c r="P144" i="1"/>
  <c r="P2195" i="4" s="1"/>
  <c r="P145" i="1"/>
  <c r="P2194" i="4" s="1"/>
  <c r="P146" i="1"/>
  <c r="P2193" i="4" s="1"/>
  <c r="P147" i="1"/>
  <c r="P2192" i="4" s="1"/>
  <c r="P148" i="1"/>
  <c r="P2191" i="4" s="1"/>
  <c r="P149" i="1"/>
  <c r="P2190" i="4" s="1"/>
  <c r="P150" i="1"/>
  <c r="P2189" i="4" s="1"/>
  <c r="P151" i="1"/>
  <c r="P2188" i="4" s="1"/>
  <c r="P152" i="1"/>
  <c r="P2187" i="4" s="1"/>
  <c r="P153" i="1"/>
  <c r="P2186" i="4" s="1"/>
  <c r="P154" i="1"/>
  <c r="P2185" i="4" s="1"/>
  <c r="P155" i="1"/>
  <c r="P2184" i="4" s="1"/>
  <c r="P156" i="1"/>
  <c r="P2183" i="4" s="1"/>
  <c r="P157" i="1"/>
  <c r="P2182" i="4" s="1"/>
  <c r="P158" i="1"/>
  <c r="P2181" i="4" s="1"/>
  <c r="P159" i="1"/>
  <c r="P2180" i="4" s="1"/>
  <c r="P160" i="1"/>
  <c r="P2179" i="4" s="1"/>
  <c r="P161" i="1"/>
  <c r="P2178" i="4" s="1"/>
  <c r="P162" i="1"/>
  <c r="P2177" i="4" s="1"/>
  <c r="P163" i="1"/>
  <c r="P2176" i="4" s="1"/>
  <c r="P164" i="1"/>
  <c r="P2175" i="4" s="1"/>
  <c r="P165" i="1"/>
  <c r="P2174" i="4" s="1"/>
  <c r="P166" i="1"/>
  <c r="P2173" i="4" s="1"/>
  <c r="P167" i="1"/>
  <c r="P2172" i="4" s="1"/>
  <c r="P168" i="1"/>
  <c r="P2171" i="4" s="1"/>
  <c r="P169" i="1"/>
  <c r="P2170" i="4" s="1"/>
  <c r="P170" i="1"/>
  <c r="P2169" i="4" s="1"/>
  <c r="P171" i="1"/>
  <c r="P2168" i="4" s="1"/>
  <c r="P172" i="1"/>
  <c r="P2167" i="4" s="1"/>
  <c r="P173" i="1"/>
  <c r="P2166" i="4" s="1"/>
  <c r="P174" i="1"/>
  <c r="P2165" i="4" s="1"/>
  <c r="P175" i="1"/>
  <c r="P2164" i="4" s="1"/>
  <c r="P176" i="1"/>
  <c r="P2163" i="4" s="1"/>
  <c r="P177" i="1"/>
  <c r="P2162" i="4" s="1"/>
  <c r="P178" i="1"/>
  <c r="P2161" i="4" s="1"/>
  <c r="P179" i="1"/>
  <c r="P2160" i="4" s="1"/>
  <c r="P180" i="1"/>
  <c r="P2159" i="4" s="1"/>
  <c r="P181" i="1"/>
  <c r="P2158" i="4" s="1"/>
  <c r="P182" i="1"/>
  <c r="P2157" i="4" s="1"/>
  <c r="P183" i="1"/>
  <c r="P2156" i="4" s="1"/>
  <c r="P184" i="1"/>
  <c r="P2155" i="4" s="1"/>
  <c r="P185" i="1"/>
  <c r="P2154" i="4" s="1"/>
  <c r="P186" i="1"/>
  <c r="P2153" i="4" s="1"/>
  <c r="P187" i="1"/>
  <c r="P2152" i="4" s="1"/>
  <c r="P188" i="1"/>
  <c r="P2151" i="4" s="1"/>
  <c r="P189" i="1"/>
  <c r="P2150" i="4" s="1"/>
  <c r="P190" i="1"/>
  <c r="P2149" i="4" s="1"/>
  <c r="P191" i="1"/>
  <c r="P2148" i="4" s="1"/>
  <c r="P192" i="1"/>
  <c r="P2147" i="4" s="1"/>
  <c r="P193" i="1"/>
  <c r="P2146" i="4" s="1"/>
  <c r="P194" i="1"/>
  <c r="P2145" i="4" s="1"/>
  <c r="P195" i="1"/>
  <c r="P2144" i="4" s="1"/>
  <c r="P196" i="1"/>
  <c r="P2143" i="4" s="1"/>
  <c r="P197" i="1"/>
  <c r="P2142" i="4" s="1"/>
  <c r="P198" i="1"/>
  <c r="P2141" i="4" s="1"/>
  <c r="P199" i="1"/>
  <c r="P2140" i="4" s="1"/>
  <c r="P200" i="1"/>
  <c r="P2139" i="4" s="1"/>
  <c r="P201" i="1"/>
  <c r="P2138" i="4" s="1"/>
  <c r="P202" i="1"/>
  <c r="P2137" i="4" s="1"/>
  <c r="P203" i="1"/>
  <c r="P2136" i="4" s="1"/>
  <c r="P204" i="1"/>
  <c r="P2135" i="4" s="1"/>
  <c r="P205" i="1"/>
  <c r="P2134" i="4" s="1"/>
  <c r="P206" i="1"/>
  <c r="P2133" i="4" s="1"/>
  <c r="P207" i="1"/>
  <c r="P2132" i="4" s="1"/>
  <c r="P208" i="1"/>
  <c r="P2131" i="4" s="1"/>
  <c r="P209" i="1"/>
  <c r="P2130" i="4" s="1"/>
  <c r="P210" i="1"/>
  <c r="P2129" i="4" s="1"/>
  <c r="P211" i="1"/>
  <c r="P2128" i="4" s="1"/>
  <c r="P212" i="1"/>
  <c r="P2127" i="4" s="1"/>
  <c r="P213" i="1"/>
  <c r="P2126" i="4" s="1"/>
  <c r="P214" i="1"/>
  <c r="P2125" i="4" s="1"/>
  <c r="P215" i="1"/>
  <c r="P2124" i="4" s="1"/>
  <c r="P216" i="1"/>
  <c r="P2123" i="4" s="1"/>
  <c r="P217" i="1"/>
  <c r="P2122" i="4" s="1"/>
  <c r="P218" i="1"/>
  <c r="P2121" i="4" s="1"/>
  <c r="P219" i="1"/>
  <c r="P2120" i="4" s="1"/>
  <c r="P220" i="1"/>
  <c r="P2119" i="4" s="1"/>
  <c r="P221" i="1"/>
  <c r="P2118" i="4" s="1"/>
  <c r="P222" i="1"/>
  <c r="P2117" i="4" s="1"/>
  <c r="P223" i="1"/>
  <c r="P2116" i="4" s="1"/>
  <c r="P224" i="1"/>
  <c r="P2115" i="4" s="1"/>
  <c r="P225" i="1"/>
  <c r="P2114" i="4" s="1"/>
  <c r="P226" i="1"/>
  <c r="P2113" i="4" s="1"/>
  <c r="P227" i="1"/>
  <c r="P2112" i="4" s="1"/>
  <c r="P228" i="1"/>
  <c r="P2111" i="4" s="1"/>
  <c r="P229" i="1"/>
  <c r="P2110" i="4" s="1"/>
  <c r="P230" i="1"/>
  <c r="P2109" i="4" s="1"/>
  <c r="P231" i="1"/>
  <c r="P2108" i="4" s="1"/>
  <c r="P232" i="1"/>
  <c r="P2107" i="4" s="1"/>
  <c r="P233" i="1"/>
  <c r="P2106" i="4" s="1"/>
  <c r="P234" i="1"/>
  <c r="P2105" i="4" s="1"/>
  <c r="P235" i="1"/>
  <c r="P2104" i="4" s="1"/>
  <c r="P236" i="1"/>
  <c r="P2103" i="4" s="1"/>
  <c r="P237" i="1"/>
  <c r="P2102" i="4" s="1"/>
  <c r="P238" i="1"/>
  <c r="P2101" i="4" s="1"/>
  <c r="P239" i="1"/>
  <c r="P2100" i="4" s="1"/>
  <c r="P240" i="1"/>
  <c r="P2099" i="4" s="1"/>
  <c r="P241" i="1"/>
  <c r="P2098" i="4" s="1"/>
  <c r="P242" i="1"/>
  <c r="P2097" i="4" s="1"/>
  <c r="P243" i="1"/>
  <c r="P2096" i="4" s="1"/>
  <c r="P244" i="1"/>
  <c r="P2095" i="4" s="1"/>
  <c r="P245" i="1"/>
  <c r="P2094" i="4" s="1"/>
  <c r="P246" i="1"/>
  <c r="P2093" i="4" s="1"/>
  <c r="P247" i="1"/>
  <c r="P2092" i="4" s="1"/>
  <c r="P248" i="1"/>
  <c r="P2091" i="4" s="1"/>
  <c r="P249" i="1"/>
  <c r="P2090" i="4" s="1"/>
  <c r="P250" i="1"/>
  <c r="P2089" i="4" s="1"/>
  <c r="P251" i="1"/>
  <c r="P2088" i="4" s="1"/>
  <c r="P252" i="1"/>
  <c r="P2087" i="4" s="1"/>
  <c r="P253" i="1"/>
  <c r="P2086" i="4" s="1"/>
  <c r="P254" i="1"/>
  <c r="P2085" i="4" s="1"/>
  <c r="P255" i="1"/>
  <c r="P2084" i="4" s="1"/>
  <c r="P256" i="1"/>
  <c r="P2083" i="4" s="1"/>
  <c r="P257" i="1"/>
  <c r="P2082" i="4" s="1"/>
  <c r="P258" i="1"/>
  <c r="P2081" i="4" s="1"/>
  <c r="P259" i="1"/>
  <c r="P2080" i="4" s="1"/>
  <c r="P260" i="1"/>
  <c r="P2079" i="4" s="1"/>
  <c r="P261" i="1"/>
  <c r="P2078" i="4" s="1"/>
  <c r="P262" i="1"/>
  <c r="P2077" i="4" s="1"/>
  <c r="P263" i="1"/>
  <c r="P2076" i="4" s="1"/>
  <c r="P264" i="1"/>
  <c r="P2075" i="4" s="1"/>
  <c r="P265" i="1"/>
  <c r="P2074" i="4" s="1"/>
  <c r="P266" i="1"/>
  <c r="P2073" i="4" s="1"/>
  <c r="P267" i="1"/>
  <c r="P2072" i="4" s="1"/>
  <c r="P268" i="1"/>
  <c r="P2071" i="4" s="1"/>
  <c r="P269" i="1"/>
  <c r="P2070" i="4" s="1"/>
  <c r="P270" i="1"/>
  <c r="P2069" i="4" s="1"/>
  <c r="P271" i="1"/>
  <c r="P2068" i="4" s="1"/>
  <c r="P272" i="1"/>
  <c r="P2067" i="4" s="1"/>
  <c r="P273" i="1"/>
  <c r="P2066" i="4" s="1"/>
  <c r="P274" i="1"/>
  <c r="P2065" i="4" s="1"/>
  <c r="P275" i="1"/>
  <c r="P2064" i="4" s="1"/>
  <c r="P276" i="1"/>
  <c r="P2063" i="4" s="1"/>
  <c r="P277" i="1"/>
  <c r="P2062" i="4" s="1"/>
  <c r="P278" i="1"/>
  <c r="P2061" i="4" s="1"/>
  <c r="P279" i="1"/>
  <c r="P2060" i="4" s="1"/>
  <c r="P280" i="1"/>
  <c r="P2059" i="4" s="1"/>
  <c r="P281" i="1"/>
  <c r="P2058" i="4" s="1"/>
  <c r="P282" i="1"/>
  <c r="P2057" i="4" s="1"/>
  <c r="P283" i="1"/>
  <c r="P2056" i="4" s="1"/>
  <c r="P284" i="1"/>
  <c r="P2055" i="4" s="1"/>
  <c r="P285" i="1"/>
  <c r="P2054" i="4" s="1"/>
  <c r="P286" i="1"/>
  <c r="P2053" i="4" s="1"/>
  <c r="P287" i="1"/>
  <c r="P2052" i="4" s="1"/>
  <c r="P288" i="1"/>
  <c r="P2051" i="4" s="1"/>
  <c r="P289" i="1"/>
  <c r="P2050" i="4" s="1"/>
  <c r="P290" i="1"/>
  <c r="P2049" i="4" s="1"/>
  <c r="P291" i="1"/>
  <c r="P2048" i="4" s="1"/>
  <c r="P292" i="1"/>
  <c r="P2047" i="4" s="1"/>
  <c r="P293" i="1"/>
  <c r="P2046" i="4" s="1"/>
  <c r="P294" i="1"/>
  <c r="P2045" i="4" s="1"/>
  <c r="P295" i="1"/>
  <c r="P2044" i="4" s="1"/>
  <c r="P296" i="1"/>
  <c r="P297" i="1"/>
  <c r="P2043" i="4" s="1"/>
  <c r="P298" i="1"/>
  <c r="P2042" i="4" s="1"/>
  <c r="P299" i="1"/>
  <c r="P2041" i="4" s="1"/>
  <c r="P300" i="1"/>
  <c r="P2040" i="4" s="1"/>
  <c r="P301" i="1"/>
  <c r="P2039" i="4" s="1"/>
  <c r="P302" i="1"/>
  <c r="P2038" i="4" s="1"/>
  <c r="P303" i="1"/>
  <c r="P2037" i="4" s="1"/>
  <c r="P304" i="1"/>
  <c r="P2036" i="4" s="1"/>
  <c r="P305" i="1"/>
  <c r="P2035" i="4" s="1"/>
  <c r="P306" i="1"/>
  <c r="P2034" i="4" s="1"/>
  <c r="P307" i="1"/>
  <c r="P2033" i="4" s="1"/>
  <c r="P308" i="1"/>
  <c r="P2032" i="4" s="1"/>
  <c r="P309" i="1"/>
  <c r="P2031" i="4" s="1"/>
  <c r="P310" i="1"/>
  <c r="P2030" i="4" s="1"/>
  <c r="P311" i="1"/>
  <c r="P2029" i="4" s="1"/>
  <c r="P312" i="1"/>
  <c r="P2028" i="4" s="1"/>
  <c r="P313" i="1"/>
  <c r="P2027" i="4" s="1"/>
  <c r="P314" i="1"/>
  <c r="P2026" i="4" s="1"/>
  <c r="P315" i="1"/>
  <c r="P2025" i="4" s="1"/>
  <c r="P316" i="1"/>
  <c r="P2024" i="4" s="1"/>
  <c r="P317" i="1"/>
  <c r="P2023" i="4" s="1"/>
  <c r="P318" i="1"/>
  <c r="P2022" i="4" s="1"/>
  <c r="P319" i="1"/>
  <c r="P2021" i="4" s="1"/>
  <c r="P320" i="1"/>
  <c r="P2020" i="4" s="1"/>
  <c r="P321" i="1"/>
  <c r="P2019" i="4" s="1"/>
  <c r="P322" i="1"/>
  <c r="P2018" i="4" s="1"/>
  <c r="P323" i="1"/>
  <c r="P2017" i="4" s="1"/>
  <c r="P324" i="1"/>
  <c r="P2016" i="4" s="1"/>
  <c r="P325" i="1"/>
  <c r="P2015" i="4" s="1"/>
  <c r="P326" i="1"/>
  <c r="P2014" i="4" s="1"/>
  <c r="P327" i="1"/>
  <c r="P2013" i="4" s="1"/>
  <c r="P328" i="1"/>
  <c r="P2012" i="4" s="1"/>
  <c r="P329" i="1"/>
  <c r="P2011" i="4" s="1"/>
  <c r="P330" i="1"/>
  <c r="P2010" i="4" s="1"/>
  <c r="P331" i="1"/>
  <c r="P2009" i="4" s="1"/>
  <c r="P332" i="1"/>
  <c r="P2008" i="4" s="1"/>
  <c r="P333" i="1"/>
  <c r="P2007" i="4" s="1"/>
  <c r="P334" i="1"/>
  <c r="P2006" i="4" s="1"/>
  <c r="P335" i="1"/>
  <c r="P2005" i="4" s="1"/>
  <c r="P336" i="1"/>
  <c r="P2004" i="4" s="1"/>
  <c r="P337" i="1"/>
  <c r="P2003" i="4" s="1"/>
  <c r="P338" i="1"/>
  <c r="P2002" i="4" s="1"/>
  <c r="P339" i="1"/>
  <c r="P2001" i="4" s="1"/>
  <c r="P340" i="1"/>
  <c r="P2000" i="4" s="1"/>
  <c r="P341" i="1"/>
  <c r="P1999" i="4" s="1"/>
  <c r="P342" i="1"/>
  <c r="P1998" i="4" s="1"/>
  <c r="P343" i="1"/>
  <c r="P1997" i="4" s="1"/>
  <c r="P344" i="1"/>
  <c r="P1996" i="4" s="1"/>
  <c r="P345" i="1"/>
  <c r="P1995" i="4" s="1"/>
  <c r="P346" i="1"/>
  <c r="P1994" i="4" s="1"/>
  <c r="P347" i="1"/>
  <c r="P1993" i="4" s="1"/>
  <c r="P348" i="1"/>
  <c r="P1992" i="4" s="1"/>
  <c r="P349" i="1"/>
  <c r="P1991" i="4" s="1"/>
  <c r="P350" i="1"/>
  <c r="P1990" i="4" s="1"/>
  <c r="P351" i="1"/>
  <c r="P1989" i="4" s="1"/>
  <c r="P352" i="1"/>
  <c r="P1988" i="4" s="1"/>
  <c r="P353" i="1"/>
  <c r="P1987" i="4" s="1"/>
  <c r="P354" i="1"/>
  <c r="P1986" i="4" s="1"/>
  <c r="P355" i="1"/>
  <c r="P1985" i="4" s="1"/>
  <c r="P356" i="1"/>
  <c r="P1984" i="4" s="1"/>
  <c r="P357" i="1"/>
  <c r="P1983" i="4" s="1"/>
  <c r="P358" i="1"/>
  <c r="P1982" i="4" s="1"/>
  <c r="P359" i="1"/>
  <c r="P1981" i="4" s="1"/>
  <c r="P360" i="1"/>
  <c r="P1980" i="4" s="1"/>
  <c r="P361" i="1"/>
  <c r="P1979" i="4" s="1"/>
  <c r="P362" i="1"/>
  <c r="P1978" i="4" s="1"/>
  <c r="P363" i="1"/>
  <c r="P1977" i="4" s="1"/>
  <c r="P364" i="1"/>
  <c r="P1976" i="4" s="1"/>
  <c r="P365" i="1"/>
  <c r="P1975" i="4" s="1"/>
  <c r="P366" i="1"/>
  <c r="P1974" i="4" s="1"/>
  <c r="P367" i="1"/>
  <c r="P1973" i="4" s="1"/>
  <c r="P368" i="1"/>
  <c r="P1972" i="4" s="1"/>
  <c r="P369" i="1"/>
  <c r="P1971" i="4" s="1"/>
  <c r="P370" i="1"/>
  <c r="P1970" i="4" s="1"/>
  <c r="P371" i="1"/>
  <c r="P1969" i="4" s="1"/>
  <c r="P372" i="1"/>
  <c r="P1968" i="4" s="1"/>
  <c r="P373" i="1"/>
  <c r="P1967" i="4" s="1"/>
  <c r="P374" i="1"/>
  <c r="P1966" i="4" s="1"/>
  <c r="P375" i="1"/>
  <c r="P1965" i="4" s="1"/>
  <c r="P376" i="1"/>
  <c r="P1964" i="4" s="1"/>
  <c r="P377" i="1"/>
  <c r="P1963" i="4" s="1"/>
  <c r="P378" i="1"/>
  <c r="P1962" i="4" s="1"/>
  <c r="P379" i="1"/>
  <c r="P1961" i="4" s="1"/>
  <c r="P380" i="1"/>
  <c r="P1960" i="4" s="1"/>
  <c r="P381" i="1"/>
  <c r="P1959" i="4" s="1"/>
  <c r="P382" i="1"/>
  <c r="P1958" i="4" s="1"/>
  <c r="P383" i="1"/>
  <c r="P1957" i="4" s="1"/>
  <c r="P384" i="1"/>
  <c r="P1956" i="4" s="1"/>
  <c r="P385" i="1"/>
  <c r="P1955" i="4" s="1"/>
  <c r="P386" i="1"/>
  <c r="P1954" i="4" s="1"/>
  <c r="P387" i="1"/>
  <c r="P1953" i="4" s="1"/>
  <c r="P388" i="1"/>
  <c r="P1952" i="4" s="1"/>
  <c r="P389" i="1"/>
  <c r="P1951" i="4" s="1"/>
  <c r="P390" i="1"/>
  <c r="P1950" i="4" s="1"/>
  <c r="P391" i="1"/>
  <c r="P1949" i="4" s="1"/>
  <c r="P392" i="1"/>
  <c r="P1948" i="4" s="1"/>
  <c r="P393" i="1"/>
  <c r="P1947" i="4" s="1"/>
  <c r="P394" i="1"/>
  <c r="P1946" i="4" s="1"/>
  <c r="P395" i="1"/>
  <c r="P1945" i="4" s="1"/>
  <c r="P396" i="1"/>
  <c r="P1944" i="4" s="1"/>
  <c r="P397" i="1"/>
  <c r="P1943" i="4" s="1"/>
  <c r="P398" i="1"/>
  <c r="P1942" i="4" s="1"/>
  <c r="P399" i="1"/>
  <c r="P1941" i="4" s="1"/>
  <c r="P400" i="1"/>
  <c r="P1940" i="4" s="1"/>
  <c r="P401" i="1"/>
  <c r="P1939" i="4" s="1"/>
  <c r="P402" i="1"/>
  <c r="P1938" i="4" s="1"/>
  <c r="P403" i="1"/>
  <c r="P1937" i="4" s="1"/>
  <c r="P404" i="1"/>
  <c r="P1936" i="4" s="1"/>
  <c r="P405" i="1"/>
  <c r="P1935" i="4" s="1"/>
  <c r="P406" i="1"/>
  <c r="P1934" i="4" s="1"/>
  <c r="P407" i="1"/>
  <c r="P1933" i="4" s="1"/>
  <c r="P408" i="1"/>
  <c r="P1932" i="4" s="1"/>
  <c r="P409" i="1"/>
  <c r="P1931" i="4" s="1"/>
  <c r="P410" i="1"/>
  <c r="P1930" i="4" s="1"/>
  <c r="P411" i="1"/>
  <c r="P1929" i="4" s="1"/>
  <c r="P412" i="1"/>
  <c r="P1928" i="4" s="1"/>
  <c r="P413" i="1"/>
  <c r="P1927" i="4" s="1"/>
  <c r="P414" i="1"/>
  <c r="P1926" i="4" s="1"/>
  <c r="P415" i="1"/>
  <c r="P1925" i="4" s="1"/>
  <c r="P416" i="1"/>
  <c r="P1924" i="4" s="1"/>
  <c r="P417" i="1"/>
  <c r="P1923" i="4" s="1"/>
  <c r="P418" i="1"/>
  <c r="P1922" i="4" s="1"/>
  <c r="P419" i="1"/>
  <c r="P1921" i="4" s="1"/>
  <c r="P420" i="1"/>
  <c r="P1920" i="4" s="1"/>
  <c r="P421" i="1"/>
  <c r="P1919" i="4" s="1"/>
  <c r="P422" i="1"/>
  <c r="P1918" i="4" s="1"/>
  <c r="P423" i="1"/>
  <c r="P1917" i="4" s="1"/>
  <c r="P424" i="1"/>
  <c r="P1916" i="4" s="1"/>
  <c r="P425" i="1"/>
  <c r="P1915" i="4" s="1"/>
  <c r="P426" i="1"/>
  <c r="P1914" i="4" s="1"/>
  <c r="P427" i="1"/>
  <c r="P1913" i="4" s="1"/>
  <c r="P428" i="1"/>
  <c r="P1912" i="4" s="1"/>
  <c r="P429" i="1"/>
  <c r="P1911" i="4" s="1"/>
  <c r="P430" i="1"/>
  <c r="P1910" i="4" s="1"/>
  <c r="P431" i="1"/>
  <c r="P1909" i="4" s="1"/>
  <c r="P432" i="1"/>
  <c r="P1908" i="4" s="1"/>
  <c r="P433" i="1"/>
  <c r="P1907" i="4" s="1"/>
  <c r="P434" i="1"/>
  <c r="P1906" i="4" s="1"/>
  <c r="P435" i="1"/>
  <c r="P1905" i="4" s="1"/>
  <c r="P436" i="1"/>
  <c r="P1904" i="4" s="1"/>
  <c r="P437" i="1"/>
  <c r="P1903" i="4" s="1"/>
  <c r="P438" i="1"/>
  <c r="P1902" i="4" s="1"/>
  <c r="P439" i="1"/>
  <c r="P1901" i="4" s="1"/>
  <c r="P440" i="1"/>
  <c r="P1900" i="4" s="1"/>
  <c r="P441" i="1"/>
  <c r="P1899" i="4" s="1"/>
  <c r="P442" i="1"/>
  <c r="P1898" i="4" s="1"/>
  <c r="P443" i="1"/>
  <c r="P1897" i="4" s="1"/>
  <c r="P444" i="1"/>
  <c r="P1896" i="4" s="1"/>
  <c r="P445" i="1"/>
  <c r="P1895" i="4" s="1"/>
  <c r="P446" i="1"/>
  <c r="P1894" i="4" s="1"/>
  <c r="P447" i="1"/>
  <c r="P1893" i="4" s="1"/>
  <c r="P448" i="1"/>
  <c r="P1892" i="4" s="1"/>
  <c r="P449" i="1"/>
  <c r="P1891" i="4" s="1"/>
  <c r="P450" i="1"/>
  <c r="P1890" i="4" s="1"/>
  <c r="P451" i="1"/>
  <c r="P1889" i="4" s="1"/>
  <c r="P452" i="1"/>
  <c r="P1888" i="4" s="1"/>
  <c r="P453" i="1"/>
  <c r="P1887" i="4" s="1"/>
  <c r="P454" i="1"/>
  <c r="P1886" i="4" s="1"/>
  <c r="P455" i="1"/>
  <c r="P1885" i="4" s="1"/>
  <c r="P456" i="1"/>
  <c r="P1884" i="4" s="1"/>
  <c r="P457" i="1"/>
  <c r="P1883" i="4" s="1"/>
  <c r="P458" i="1"/>
  <c r="P1882" i="4" s="1"/>
  <c r="P459" i="1"/>
  <c r="P1881" i="4" s="1"/>
  <c r="P460" i="1"/>
  <c r="P1880" i="4" s="1"/>
  <c r="P461" i="1"/>
  <c r="P1879" i="4" s="1"/>
  <c r="P462" i="1"/>
  <c r="P1878" i="4" s="1"/>
  <c r="P463" i="1"/>
  <c r="P1877" i="4" s="1"/>
  <c r="P464" i="1"/>
  <c r="P1876" i="4" s="1"/>
  <c r="P465" i="1"/>
  <c r="P1875" i="4" s="1"/>
  <c r="P466" i="1"/>
  <c r="P1874" i="4" s="1"/>
  <c r="P467" i="1"/>
  <c r="P1873" i="4" s="1"/>
  <c r="P468" i="1"/>
  <c r="P1872" i="4" s="1"/>
  <c r="P469" i="1"/>
  <c r="P1871" i="4" s="1"/>
  <c r="P470" i="1"/>
  <c r="P1870" i="4" s="1"/>
  <c r="P471" i="1"/>
  <c r="P1869" i="4" s="1"/>
  <c r="P472" i="1"/>
  <c r="P1868" i="4" s="1"/>
  <c r="P473" i="1"/>
  <c r="P1867" i="4" s="1"/>
  <c r="P474" i="1"/>
  <c r="P1866" i="4" s="1"/>
  <c r="P475" i="1"/>
  <c r="P1865" i="4" s="1"/>
  <c r="P476" i="1"/>
  <c r="P1864" i="4" s="1"/>
  <c r="P477" i="1"/>
  <c r="P1863" i="4" s="1"/>
  <c r="P478" i="1"/>
  <c r="P1862" i="4" s="1"/>
  <c r="P479" i="1"/>
  <c r="P1861" i="4" s="1"/>
  <c r="P480" i="1"/>
  <c r="P1860" i="4" s="1"/>
  <c r="P481" i="1"/>
  <c r="P1859" i="4" s="1"/>
  <c r="P482" i="1"/>
  <c r="P1858" i="4" s="1"/>
  <c r="P483" i="1"/>
  <c r="P1857" i="4" s="1"/>
  <c r="P484" i="1"/>
  <c r="P1856" i="4" s="1"/>
  <c r="P485" i="1"/>
  <c r="P1855" i="4" s="1"/>
  <c r="P486" i="1"/>
  <c r="P1854" i="4" s="1"/>
  <c r="P487" i="1"/>
  <c r="P1853" i="4" s="1"/>
  <c r="P488" i="1"/>
  <c r="P1852" i="4" s="1"/>
  <c r="P489" i="1"/>
  <c r="P1851" i="4" s="1"/>
  <c r="P490" i="1"/>
  <c r="P1850" i="4" s="1"/>
  <c r="P491" i="1"/>
  <c r="P1849" i="4" s="1"/>
  <c r="P492" i="1"/>
  <c r="P1848" i="4" s="1"/>
  <c r="P493" i="1"/>
  <c r="P1847" i="4" s="1"/>
  <c r="P494" i="1"/>
  <c r="P1846" i="4" s="1"/>
  <c r="P495" i="1"/>
  <c r="P1845" i="4" s="1"/>
  <c r="P496" i="1"/>
  <c r="P1844" i="4" s="1"/>
  <c r="P497" i="1"/>
  <c r="P1843" i="4" s="1"/>
  <c r="P498" i="1"/>
  <c r="P1842" i="4" s="1"/>
  <c r="P499" i="1"/>
  <c r="P1841" i="4" s="1"/>
  <c r="P500" i="1"/>
  <c r="P1840" i="4" s="1"/>
  <c r="P501" i="1"/>
  <c r="P1839" i="4" s="1"/>
  <c r="P502" i="1"/>
  <c r="P1838" i="4" s="1"/>
  <c r="P503" i="1"/>
  <c r="P1837" i="4" s="1"/>
  <c r="P504" i="1"/>
  <c r="P1836" i="4" s="1"/>
  <c r="P505" i="1"/>
  <c r="P1835" i="4" s="1"/>
  <c r="P506" i="1"/>
  <c r="P1834" i="4" s="1"/>
  <c r="P507" i="1"/>
  <c r="P1833" i="4" s="1"/>
  <c r="P508" i="1"/>
  <c r="P1832" i="4" s="1"/>
  <c r="P509" i="1"/>
  <c r="P1831" i="4" s="1"/>
  <c r="P510" i="1"/>
  <c r="P1830" i="4" s="1"/>
  <c r="P511" i="1"/>
  <c r="P1829" i="4" s="1"/>
  <c r="P512" i="1"/>
  <c r="P1828" i="4" s="1"/>
  <c r="P513" i="1"/>
  <c r="P1827" i="4" s="1"/>
  <c r="P514" i="1"/>
  <c r="P1826" i="4" s="1"/>
  <c r="P515" i="1"/>
  <c r="P1825" i="4" s="1"/>
  <c r="P516" i="1"/>
  <c r="P1824" i="4" s="1"/>
  <c r="P517" i="1"/>
  <c r="P1823" i="4" s="1"/>
  <c r="P518" i="1"/>
  <c r="P1822" i="4" s="1"/>
  <c r="P519" i="1"/>
  <c r="P1821" i="4" s="1"/>
  <c r="P520" i="1"/>
  <c r="P1820" i="4" s="1"/>
  <c r="P521" i="1"/>
  <c r="P1819" i="4" s="1"/>
  <c r="P522" i="1"/>
  <c r="P1818" i="4" s="1"/>
  <c r="P523" i="1"/>
  <c r="P1817" i="4" s="1"/>
  <c r="P524" i="1"/>
  <c r="P1816" i="4" s="1"/>
  <c r="P525" i="1"/>
  <c r="P1815" i="4" s="1"/>
  <c r="P526" i="1"/>
  <c r="P1814" i="4" s="1"/>
  <c r="P527" i="1"/>
  <c r="P1813" i="4" s="1"/>
  <c r="P528" i="1"/>
  <c r="P1812" i="4" s="1"/>
  <c r="P529" i="1"/>
  <c r="P1811" i="4" s="1"/>
  <c r="P530" i="1"/>
  <c r="P1810" i="4" s="1"/>
  <c r="P531" i="1"/>
  <c r="P1809" i="4" s="1"/>
  <c r="P532" i="1"/>
  <c r="P1808" i="4" s="1"/>
  <c r="P533" i="1"/>
  <c r="P1807" i="4" s="1"/>
  <c r="P534" i="1"/>
  <c r="P1806" i="4" s="1"/>
  <c r="P535" i="1"/>
  <c r="P1805" i="4" s="1"/>
  <c r="P536" i="1"/>
  <c r="P1804" i="4" s="1"/>
  <c r="P537" i="1"/>
  <c r="P1803" i="4" s="1"/>
  <c r="P538" i="1"/>
  <c r="P1802" i="4" s="1"/>
  <c r="P539" i="1"/>
  <c r="P1801" i="4" s="1"/>
  <c r="P540" i="1"/>
  <c r="P1800" i="4" s="1"/>
  <c r="P541" i="1"/>
  <c r="P1799" i="4" s="1"/>
  <c r="P542" i="1"/>
  <c r="P1798" i="4" s="1"/>
  <c r="P543" i="1"/>
  <c r="P1797" i="4" s="1"/>
  <c r="P544" i="1"/>
  <c r="P1796" i="4" s="1"/>
  <c r="P545" i="1"/>
  <c r="P1795" i="4" s="1"/>
  <c r="P546" i="1"/>
  <c r="P1794" i="4" s="1"/>
  <c r="P547" i="1"/>
  <c r="P1793" i="4" s="1"/>
  <c r="P548" i="1"/>
  <c r="P1792" i="4" s="1"/>
  <c r="P549" i="1"/>
  <c r="P1791" i="4" s="1"/>
  <c r="P550" i="1"/>
  <c r="P1790" i="4" s="1"/>
  <c r="P551" i="1"/>
  <c r="P1789" i="4" s="1"/>
  <c r="P552" i="1"/>
  <c r="P1788" i="4" s="1"/>
  <c r="P553" i="1"/>
  <c r="P1787" i="4" s="1"/>
  <c r="P554" i="1"/>
  <c r="P1786" i="4" s="1"/>
  <c r="P555" i="1"/>
  <c r="P1785" i="4" s="1"/>
  <c r="P556" i="1"/>
  <c r="P1784" i="4" s="1"/>
  <c r="P557" i="1"/>
  <c r="P1783" i="4" s="1"/>
  <c r="P558" i="1"/>
  <c r="P1782" i="4" s="1"/>
  <c r="P559" i="1"/>
  <c r="P1781" i="4" s="1"/>
  <c r="P560" i="1"/>
  <c r="P1780" i="4" s="1"/>
  <c r="P561" i="1"/>
  <c r="P1779" i="4" s="1"/>
  <c r="P562" i="1"/>
  <c r="P1778" i="4" s="1"/>
  <c r="P563" i="1"/>
  <c r="P1777" i="4" s="1"/>
  <c r="P564" i="1"/>
  <c r="P1776" i="4" s="1"/>
  <c r="P565" i="1"/>
  <c r="P1775" i="4" s="1"/>
  <c r="P566" i="1"/>
  <c r="P1774" i="4" s="1"/>
  <c r="P567" i="1"/>
  <c r="P1773" i="4" s="1"/>
  <c r="P568" i="1"/>
  <c r="P1772" i="4" s="1"/>
  <c r="P569" i="1"/>
  <c r="P1771" i="4" s="1"/>
  <c r="P570" i="1"/>
  <c r="P1770" i="4" s="1"/>
  <c r="P571" i="1"/>
  <c r="P1769" i="4" s="1"/>
  <c r="P572" i="1"/>
  <c r="P1768" i="4" s="1"/>
  <c r="P573" i="1"/>
  <c r="P1767" i="4" s="1"/>
  <c r="P574" i="1"/>
  <c r="P1766" i="4" s="1"/>
  <c r="P575" i="1"/>
  <c r="P1765" i="4" s="1"/>
  <c r="P576" i="1"/>
  <c r="P1764" i="4" s="1"/>
  <c r="P577" i="1"/>
  <c r="P1763" i="4" s="1"/>
  <c r="P578" i="1"/>
  <c r="P1762" i="4" s="1"/>
  <c r="P579" i="1"/>
  <c r="P1761" i="4" s="1"/>
  <c r="P580" i="1"/>
  <c r="P1760" i="4" s="1"/>
  <c r="P581" i="1"/>
  <c r="P1759" i="4" s="1"/>
  <c r="P582" i="1"/>
  <c r="P1758" i="4" s="1"/>
  <c r="P583" i="1"/>
  <c r="P1757" i="4" s="1"/>
  <c r="P584" i="1"/>
  <c r="P1756" i="4" s="1"/>
  <c r="P585" i="1"/>
  <c r="P1755" i="4" s="1"/>
  <c r="P586" i="1"/>
  <c r="P1754" i="4" s="1"/>
  <c r="P587" i="1"/>
  <c r="P1753" i="4" s="1"/>
  <c r="P588" i="1"/>
  <c r="P1752" i="4" s="1"/>
  <c r="P589" i="1"/>
  <c r="P1751" i="4" s="1"/>
  <c r="P590" i="1"/>
  <c r="P1750" i="4" s="1"/>
  <c r="P591" i="1"/>
  <c r="P1749" i="4" s="1"/>
  <c r="P592" i="1"/>
  <c r="P1748" i="4" s="1"/>
  <c r="P593" i="1"/>
  <c r="P1747" i="4" s="1"/>
  <c r="P594" i="1"/>
  <c r="P1746" i="4" s="1"/>
  <c r="P595" i="1"/>
  <c r="P1745" i="4" s="1"/>
  <c r="P596" i="1"/>
  <c r="P1744" i="4" s="1"/>
  <c r="P597" i="1"/>
  <c r="P1743" i="4" s="1"/>
  <c r="P598" i="1"/>
  <c r="P1742" i="4" s="1"/>
  <c r="P599" i="1"/>
  <c r="P1741" i="4" s="1"/>
  <c r="P600" i="1"/>
  <c r="P1740" i="4" s="1"/>
  <c r="P601" i="1"/>
  <c r="P1739" i="4" s="1"/>
  <c r="P602" i="1"/>
  <c r="P1738" i="4" s="1"/>
  <c r="P603" i="1"/>
  <c r="P1737" i="4" s="1"/>
  <c r="P604" i="1"/>
  <c r="P1736" i="4" s="1"/>
  <c r="P605" i="1"/>
  <c r="P1735" i="4" s="1"/>
  <c r="P606" i="1"/>
  <c r="P1734" i="4" s="1"/>
  <c r="P607" i="1"/>
  <c r="P1733" i="4" s="1"/>
  <c r="P608" i="1"/>
  <c r="P1732" i="4" s="1"/>
  <c r="P609" i="1"/>
  <c r="P1731" i="4" s="1"/>
  <c r="P610" i="1"/>
  <c r="P1730" i="4" s="1"/>
  <c r="P611" i="1"/>
  <c r="P1729" i="4" s="1"/>
  <c r="P612" i="1"/>
  <c r="P1728" i="4" s="1"/>
  <c r="P613" i="1"/>
  <c r="P1727" i="4" s="1"/>
  <c r="P614" i="1"/>
  <c r="P1726" i="4" s="1"/>
  <c r="P615" i="1"/>
  <c r="P1725" i="4" s="1"/>
  <c r="P616" i="1"/>
  <c r="P1724" i="4" s="1"/>
  <c r="P617" i="1"/>
  <c r="P1723" i="4" s="1"/>
  <c r="P618" i="1"/>
  <c r="P1722" i="4" s="1"/>
  <c r="P619" i="1"/>
  <c r="P1721" i="4" s="1"/>
  <c r="P620" i="1"/>
  <c r="P1720" i="4" s="1"/>
  <c r="P621" i="1"/>
  <c r="P1719" i="4" s="1"/>
  <c r="P622" i="1"/>
  <c r="P1718" i="4" s="1"/>
  <c r="P623" i="1"/>
  <c r="P1717" i="4" s="1"/>
  <c r="P624" i="1"/>
  <c r="P1716" i="4" s="1"/>
  <c r="P625" i="1"/>
  <c r="P1715" i="4" s="1"/>
  <c r="P626" i="1"/>
  <c r="P1714" i="4" s="1"/>
  <c r="P627" i="1"/>
  <c r="P1713" i="4" s="1"/>
  <c r="P628" i="1"/>
  <c r="P1712" i="4" s="1"/>
  <c r="P629" i="1"/>
  <c r="P1711" i="4" s="1"/>
  <c r="P630" i="1"/>
  <c r="P1710" i="4" s="1"/>
  <c r="P631" i="1"/>
  <c r="P1709" i="4" s="1"/>
  <c r="P632" i="1"/>
  <c r="P1708" i="4" s="1"/>
  <c r="P633" i="1"/>
  <c r="P1707" i="4" s="1"/>
  <c r="P634" i="1"/>
  <c r="P1706" i="4" s="1"/>
  <c r="P635" i="1"/>
  <c r="P1705" i="4" s="1"/>
  <c r="P636" i="1"/>
  <c r="P1704" i="4" s="1"/>
  <c r="P637" i="1"/>
  <c r="P1703" i="4" s="1"/>
  <c r="P638" i="1"/>
  <c r="P1702" i="4" s="1"/>
  <c r="P639" i="1"/>
  <c r="P1701" i="4" s="1"/>
  <c r="P640" i="1"/>
  <c r="P1700" i="4" s="1"/>
  <c r="P641" i="1"/>
  <c r="P1699" i="4" s="1"/>
  <c r="P642" i="1"/>
  <c r="P1698" i="4" s="1"/>
  <c r="P643" i="1"/>
  <c r="P1697" i="4" s="1"/>
  <c r="P644" i="1"/>
  <c r="P1696" i="4" s="1"/>
  <c r="P645" i="1"/>
  <c r="P1695" i="4" s="1"/>
  <c r="P646" i="1"/>
  <c r="P1694" i="4" s="1"/>
  <c r="P647" i="1"/>
  <c r="P1693" i="4" s="1"/>
  <c r="P648" i="1"/>
  <c r="P1692" i="4" s="1"/>
  <c r="P649" i="1"/>
  <c r="P1691" i="4" s="1"/>
  <c r="P650" i="1"/>
  <c r="P1690" i="4" s="1"/>
  <c r="P651" i="1"/>
  <c r="P1689" i="4" s="1"/>
  <c r="P652" i="1"/>
  <c r="P1688" i="4" s="1"/>
  <c r="P653" i="1"/>
  <c r="P1687" i="4" s="1"/>
  <c r="P654" i="1"/>
  <c r="P1686" i="4" s="1"/>
  <c r="P655" i="1"/>
  <c r="P1685" i="4" s="1"/>
  <c r="P656" i="1"/>
  <c r="P1684" i="4" s="1"/>
  <c r="P657" i="1"/>
  <c r="P1683" i="4" s="1"/>
  <c r="P658" i="1"/>
  <c r="P1682" i="4" s="1"/>
  <c r="P659" i="1"/>
  <c r="P1681" i="4" s="1"/>
  <c r="P660" i="1"/>
  <c r="P1680" i="4" s="1"/>
  <c r="P661" i="1"/>
  <c r="P1679" i="4" s="1"/>
  <c r="P662" i="1"/>
  <c r="P1678" i="4" s="1"/>
  <c r="P663" i="1"/>
  <c r="P1677" i="4" s="1"/>
  <c r="P664" i="1"/>
  <c r="P1676" i="4" s="1"/>
  <c r="P665" i="1"/>
  <c r="P1675" i="4" s="1"/>
  <c r="P666" i="1"/>
  <c r="P1674" i="4" s="1"/>
  <c r="P667" i="1"/>
  <c r="P1673" i="4" s="1"/>
  <c r="P668" i="1"/>
  <c r="P1672" i="4" s="1"/>
  <c r="P669" i="1"/>
  <c r="P1671" i="4" s="1"/>
  <c r="P670" i="1"/>
  <c r="P1670" i="4" s="1"/>
  <c r="P671" i="1"/>
  <c r="P1669" i="4" s="1"/>
  <c r="P672" i="1"/>
  <c r="P1668" i="4" s="1"/>
  <c r="P673" i="1"/>
  <c r="P1667" i="4" s="1"/>
  <c r="P674" i="1"/>
  <c r="P1666" i="4" s="1"/>
  <c r="P675" i="1"/>
  <c r="P1665" i="4" s="1"/>
  <c r="P676" i="1"/>
  <c r="P1664" i="4" s="1"/>
  <c r="P677" i="1"/>
  <c r="P1663" i="4" s="1"/>
  <c r="P678" i="1"/>
  <c r="P1662" i="4" s="1"/>
  <c r="P679" i="1"/>
  <c r="P1661" i="4" s="1"/>
  <c r="P680" i="1"/>
  <c r="P1660" i="4" s="1"/>
  <c r="P681" i="1"/>
  <c r="P1659" i="4" s="1"/>
  <c r="P682" i="1"/>
  <c r="P1658" i="4" s="1"/>
  <c r="P683" i="1"/>
  <c r="P1657" i="4" s="1"/>
  <c r="P684" i="1"/>
  <c r="P1656" i="4" s="1"/>
  <c r="P685" i="1"/>
  <c r="P1655" i="4" s="1"/>
  <c r="P686" i="1"/>
  <c r="P1654" i="4" s="1"/>
  <c r="P687" i="1"/>
  <c r="P1653" i="4" s="1"/>
  <c r="P688" i="1"/>
  <c r="P1652" i="4" s="1"/>
  <c r="P689" i="1"/>
  <c r="P1651" i="4" s="1"/>
  <c r="P690" i="1"/>
  <c r="P1650" i="4" s="1"/>
  <c r="P691" i="1"/>
  <c r="P1649" i="4" s="1"/>
  <c r="P692" i="1"/>
  <c r="P1648" i="4" s="1"/>
  <c r="P693" i="1"/>
  <c r="P1647" i="4" s="1"/>
  <c r="P694" i="1"/>
  <c r="P1646" i="4" s="1"/>
  <c r="P695" i="1"/>
  <c r="P1645" i="4" s="1"/>
  <c r="P696" i="1"/>
  <c r="P1644" i="4" s="1"/>
  <c r="P697" i="1"/>
  <c r="P1643" i="4" s="1"/>
  <c r="P698" i="1"/>
  <c r="P1642" i="4" s="1"/>
  <c r="P699" i="1"/>
  <c r="P1641" i="4" s="1"/>
  <c r="P700" i="1"/>
  <c r="P1640" i="4" s="1"/>
  <c r="P701" i="1"/>
  <c r="P1639" i="4" s="1"/>
  <c r="P702" i="1"/>
  <c r="P1638" i="4" s="1"/>
  <c r="P703" i="1"/>
  <c r="P1637" i="4" s="1"/>
  <c r="P704" i="1"/>
  <c r="P1636" i="4" s="1"/>
  <c r="P705" i="1"/>
  <c r="P1635" i="4" s="1"/>
  <c r="P706" i="1"/>
  <c r="P1634" i="4" s="1"/>
  <c r="P707" i="1"/>
  <c r="P1633" i="4" s="1"/>
  <c r="P708" i="1"/>
  <c r="P1632" i="4" s="1"/>
  <c r="P709" i="1"/>
  <c r="P1631" i="4" s="1"/>
  <c r="P710" i="1"/>
  <c r="P1630" i="4" s="1"/>
  <c r="P711" i="1"/>
  <c r="P1629" i="4" s="1"/>
  <c r="P712" i="1"/>
  <c r="P1628" i="4" s="1"/>
  <c r="P713" i="1"/>
  <c r="P1627" i="4" s="1"/>
  <c r="P714" i="1"/>
  <c r="P1626" i="4" s="1"/>
  <c r="P715" i="1"/>
  <c r="P1625" i="4" s="1"/>
  <c r="P716" i="1"/>
  <c r="P1624" i="4" s="1"/>
  <c r="P717" i="1"/>
  <c r="P1623" i="4" s="1"/>
  <c r="P718" i="1"/>
  <c r="P1622" i="4" s="1"/>
  <c r="P719" i="1"/>
  <c r="P1621" i="4" s="1"/>
  <c r="P720" i="1"/>
  <c r="P1620" i="4" s="1"/>
  <c r="P721" i="1"/>
  <c r="P1619" i="4" s="1"/>
  <c r="P722" i="1"/>
  <c r="P1618" i="4" s="1"/>
  <c r="P723" i="1"/>
  <c r="P1617" i="4" s="1"/>
  <c r="P724" i="1"/>
  <c r="P1616" i="4" s="1"/>
  <c r="P725" i="1"/>
  <c r="P1615" i="4" s="1"/>
  <c r="P726" i="1"/>
  <c r="P1614" i="4" s="1"/>
  <c r="P727" i="1"/>
  <c r="P1613" i="4" s="1"/>
  <c r="P728" i="1"/>
  <c r="P1612" i="4" s="1"/>
  <c r="P729" i="1"/>
  <c r="P1611" i="4" s="1"/>
  <c r="P730" i="1"/>
  <c r="P1610" i="4" s="1"/>
  <c r="P731" i="1"/>
  <c r="P1609" i="4" s="1"/>
  <c r="P732" i="1"/>
  <c r="P1608" i="4" s="1"/>
  <c r="P733" i="1"/>
  <c r="P734" i="1"/>
  <c r="P1607" i="4" s="1"/>
  <c r="P735" i="1"/>
  <c r="P1606" i="4" s="1"/>
  <c r="P736" i="1"/>
  <c r="P1605" i="4" s="1"/>
  <c r="P737" i="1"/>
  <c r="P1604" i="4" s="1"/>
  <c r="P738" i="1"/>
  <c r="P1603" i="4" s="1"/>
  <c r="P739" i="1"/>
  <c r="P1602" i="4" s="1"/>
  <c r="P740" i="1"/>
  <c r="P1601" i="4" s="1"/>
  <c r="P741" i="1"/>
  <c r="P1600" i="4" s="1"/>
  <c r="P742" i="1"/>
  <c r="P1599" i="4" s="1"/>
  <c r="P743" i="1"/>
  <c r="P1598" i="4" s="1"/>
  <c r="P744" i="1"/>
  <c r="P1597" i="4" s="1"/>
  <c r="P745" i="1"/>
  <c r="P1596" i="4" s="1"/>
  <c r="P746" i="1"/>
  <c r="P1595" i="4" s="1"/>
  <c r="P747" i="1"/>
  <c r="P1594" i="4" s="1"/>
  <c r="P748" i="1"/>
  <c r="P1593" i="4" s="1"/>
  <c r="P749" i="1"/>
  <c r="P1592" i="4" s="1"/>
  <c r="P750" i="1"/>
  <c r="P1591" i="4" s="1"/>
  <c r="P751" i="1"/>
  <c r="P1590" i="4" s="1"/>
  <c r="P752" i="1"/>
  <c r="P1589" i="4" s="1"/>
  <c r="P753" i="1"/>
  <c r="P1588" i="4" s="1"/>
  <c r="P754" i="1"/>
  <c r="P1587" i="4" s="1"/>
  <c r="P755" i="1"/>
  <c r="P1586" i="4" s="1"/>
  <c r="P756" i="1"/>
  <c r="P1585" i="4" s="1"/>
  <c r="P757" i="1"/>
  <c r="P1584" i="4" s="1"/>
  <c r="P758" i="1"/>
  <c r="P1583" i="4" s="1"/>
  <c r="P759" i="1"/>
  <c r="P1582" i="4" s="1"/>
  <c r="P760" i="1"/>
  <c r="P1581" i="4" s="1"/>
  <c r="P761" i="1"/>
  <c r="P1580" i="4" s="1"/>
  <c r="P762" i="1"/>
  <c r="P1579" i="4" s="1"/>
  <c r="P763" i="1"/>
  <c r="P1578" i="4" s="1"/>
  <c r="P764" i="1"/>
  <c r="P1577" i="4" s="1"/>
  <c r="P765" i="1"/>
  <c r="P1576" i="4" s="1"/>
  <c r="P766" i="1"/>
  <c r="P1575" i="4" s="1"/>
  <c r="P767" i="1"/>
  <c r="P1574" i="4" s="1"/>
  <c r="P768" i="1"/>
  <c r="P1573" i="4" s="1"/>
  <c r="P769" i="1"/>
  <c r="P1572" i="4" s="1"/>
  <c r="P770" i="1"/>
  <c r="P1571" i="4" s="1"/>
  <c r="P771" i="1"/>
  <c r="P1570" i="4" s="1"/>
  <c r="P772" i="1"/>
  <c r="P1569" i="4" s="1"/>
  <c r="P773" i="1"/>
  <c r="P1568" i="4" s="1"/>
  <c r="P774" i="1"/>
  <c r="P1567" i="4" s="1"/>
  <c r="P775" i="1"/>
  <c r="P1566" i="4" s="1"/>
  <c r="P776" i="1"/>
  <c r="P1565" i="4" s="1"/>
  <c r="P777" i="1"/>
  <c r="P1564" i="4" s="1"/>
  <c r="P778" i="1"/>
  <c r="P1563" i="4" s="1"/>
  <c r="P779" i="1"/>
  <c r="P1562" i="4" s="1"/>
  <c r="P780" i="1"/>
  <c r="P1561" i="4" s="1"/>
  <c r="P781" i="1"/>
  <c r="P1560" i="4" s="1"/>
  <c r="P782" i="1"/>
  <c r="P1559" i="4" s="1"/>
  <c r="P783" i="1"/>
  <c r="P1558" i="4" s="1"/>
  <c r="P784" i="1"/>
  <c r="P1557" i="4" s="1"/>
  <c r="P785" i="1"/>
  <c r="P1556" i="4" s="1"/>
  <c r="P786" i="1"/>
  <c r="P1555" i="4" s="1"/>
  <c r="P787" i="1"/>
  <c r="P1554" i="4" s="1"/>
  <c r="P788" i="1"/>
  <c r="P1553" i="4" s="1"/>
  <c r="P789" i="1"/>
  <c r="P1552" i="4" s="1"/>
  <c r="P790" i="1"/>
  <c r="P1551" i="4" s="1"/>
  <c r="P791" i="1"/>
  <c r="P1550" i="4" s="1"/>
  <c r="P792" i="1"/>
  <c r="P1549" i="4" s="1"/>
  <c r="P793" i="1"/>
  <c r="P1548" i="4" s="1"/>
  <c r="P794" i="1"/>
  <c r="P1547" i="4" s="1"/>
  <c r="P795" i="1"/>
  <c r="P1546" i="4" s="1"/>
  <c r="P796" i="1"/>
  <c r="P1545" i="4" s="1"/>
  <c r="P797" i="1"/>
  <c r="P1544" i="4" s="1"/>
  <c r="P798" i="1"/>
  <c r="P1543" i="4" s="1"/>
  <c r="P799" i="1"/>
  <c r="P1542" i="4" s="1"/>
  <c r="P800" i="1"/>
  <c r="P1541" i="4" s="1"/>
  <c r="P801" i="1"/>
  <c r="P1540" i="4" s="1"/>
  <c r="P802" i="1"/>
  <c r="P1539" i="4" s="1"/>
  <c r="P803" i="1"/>
  <c r="P1538" i="4" s="1"/>
  <c r="P804" i="1"/>
  <c r="P1537" i="4" s="1"/>
  <c r="P805" i="1"/>
  <c r="P1536" i="4" s="1"/>
  <c r="P806" i="1"/>
  <c r="P1535" i="4" s="1"/>
  <c r="P807" i="1"/>
  <c r="P1534" i="4" s="1"/>
  <c r="P808" i="1"/>
  <c r="P1533" i="4" s="1"/>
  <c r="P809" i="1"/>
  <c r="P1532" i="4" s="1"/>
  <c r="P810" i="1"/>
  <c r="P1531" i="4" s="1"/>
  <c r="P811" i="1"/>
  <c r="P1530" i="4" s="1"/>
  <c r="P812" i="1"/>
  <c r="P1529" i="4" s="1"/>
  <c r="P813" i="1"/>
  <c r="P1528" i="4" s="1"/>
  <c r="P814" i="1"/>
  <c r="P1527" i="4" s="1"/>
  <c r="P815" i="1"/>
  <c r="P1526" i="4" s="1"/>
  <c r="P816" i="1"/>
  <c r="P1525" i="4" s="1"/>
  <c r="P817" i="1"/>
  <c r="P1524" i="4" s="1"/>
  <c r="P818" i="1"/>
  <c r="P1523" i="4" s="1"/>
  <c r="P819" i="1"/>
  <c r="P1522" i="4" s="1"/>
  <c r="P820" i="1"/>
  <c r="P1521" i="4" s="1"/>
  <c r="P821" i="1"/>
  <c r="P1520" i="4" s="1"/>
  <c r="P822" i="1"/>
  <c r="P1519" i="4" s="1"/>
  <c r="P823" i="1"/>
  <c r="P1518" i="4" s="1"/>
  <c r="P824" i="1"/>
  <c r="P1517" i="4" s="1"/>
  <c r="P825" i="1"/>
  <c r="P1516" i="4" s="1"/>
  <c r="P826" i="1"/>
  <c r="P1515" i="4" s="1"/>
  <c r="P827" i="1"/>
  <c r="P1514" i="4" s="1"/>
  <c r="P828" i="1"/>
  <c r="P1513" i="4" s="1"/>
  <c r="P829" i="1"/>
  <c r="P1512" i="4" s="1"/>
  <c r="P830" i="1"/>
  <c r="P1511" i="4" s="1"/>
  <c r="P831" i="1"/>
  <c r="P1510" i="4" s="1"/>
  <c r="P832" i="1"/>
  <c r="P1509" i="4" s="1"/>
  <c r="P833" i="1"/>
  <c r="P1508" i="4" s="1"/>
  <c r="P834" i="1"/>
  <c r="P1507" i="4" s="1"/>
  <c r="P835" i="1"/>
  <c r="P1506" i="4" s="1"/>
  <c r="P836" i="1"/>
  <c r="P1505" i="4" s="1"/>
  <c r="P837" i="1"/>
  <c r="P1504" i="4" s="1"/>
  <c r="P838" i="1"/>
  <c r="P1503" i="4" s="1"/>
  <c r="P839" i="1"/>
  <c r="P1502" i="4" s="1"/>
  <c r="P840" i="1"/>
  <c r="P1501" i="4" s="1"/>
  <c r="P841" i="1"/>
  <c r="P1500" i="4" s="1"/>
  <c r="P842" i="1"/>
  <c r="P1499" i="4" s="1"/>
  <c r="P843" i="1"/>
  <c r="P1498" i="4" s="1"/>
  <c r="P844" i="1"/>
  <c r="P1497" i="4" s="1"/>
  <c r="P845" i="1"/>
  <c r="P1496" i="4" s="1"/>
  <c r="P846" i="1"/>
  <c r="P1495" i="4" s="1"/>
  <c r="P847" i="1"/>
  <c r="P1494" i="4" s="1"/>
  <c r="P848" i="1"/>
  <c r="P1493" i="4" s="1"/>
  <c r="P849" i="1"/>
  <c r="P1492" i="4" s="1"/>
  <c r="P850" i="1"/>
  <c r="P1491" i="4" s="1"/>
  <c r="P851" i="1"/>
  <c r="P1490" i="4" s="1"/>
  <c r="P852" i="1"/>
  <c r="P1489" i="4" s="1"/>
  <c r="P853" i="1"/>
  <c r="P1488" i="4" s="1"/>
  <c r="P854" i="1"/>
  <c r="P1487" i="4" s="1"/>
  <c r="P855" i="1"/>
  <c r="P1486" i="4" s="1"/>
  <c r="P856" i="1"/>
  <c r="P1485" i="4" s="1"/>
  <c r="P857" i="1"/>
  <c r="P1484" i="4" s="1"/>
  <c r="P858" i="1"/>
  <c r="P1483" i="4" s="1"/>
  <c r="P859" i="1"/>
  <c r="P1482" i="4" s="1"/>
  <c r="P860" i="1"/>
  <c r="P1481" i="4" s="1"/>
  <c r="P861" i="1"/>
  <c r="P1480" i="4" s="1"/>
  <c r="P862" i="1"/>
  <c r="P1479" i="4" s="1"/>
  <c r="P863" i="1"/>
  <c r="P1478" i="4" s="1"/>
  <c r="P864" i="1"/>
  <c r="P1477" i="4" s="1"/>
  <c r="P865" i="1"/>
  <c r="P1476" i="4" s="1"/>
  <c r="P866" i="1"/>
  <c r="P1475" i="4" s="1"/>
  <c r="P867" i="1"/>
  <c r="P1474" i="4" s="1"/>
  <c r="P868" i="1"/>
  <c r="P1473" i="4" s="1"/>
  <c r="P869" i="1"/>
  <c r="P1472" i="4" s="1"/>
  <c r="P870" i="1"/>
  <c r="P1471" i="4" s="1"/>
  <c r="P871" i="1"/>
  <c r="P1470" i="4" s="1"/>
  <c r="P872" i="1"/>
  <c r="P1469" i="4" s="1"/>
  <c r="P873" i="1"/>
  <c r="P1468" i="4" s="1"/>
  <c r="P874" i="1"/>
  <c r="P1467" i="4" s="1"/>
  <c r="P875" i="1"/>
  <c r="P1466" i="4" s="1"/>
  <c r="P876" i="1"/>
  <c r="P1465" i="4" s="1"/>
  <c r="P877" i="1"/>
  <c r="P1464" i="4" s="1"/>
  <c r="P878" i="1"/>
  <c r="P1463" i="4" s="1"/>
  <c r="P879" i="1"/>
  <c r="P1462" i="4" s="1"/>
  <c r="P880" i="1"/>
  <c r="P1461" i="4" s="1"/>
  <c r="P881" i="1"/>
  <c r="P1460" i="4" s="1"/>
  <c r="P882" i="1"/>
  <c r="P1459" i="4" s="1"/>
  <c r="P883" i="1"/>
  <c r="P1458" i="4" s="1"/>
  <c r="P884" i="1"/>
  <c r="P1457" i="4" s="1"/>
  <c r="P885" i="1"/>
  <c r="P1456" i="4" s="1"/>
  <c r="P886" i="1"/>
  <c r="P1455" i="4" s="1"/>
  <c r="P887" i="1"/>
  <c r="P1454" i="4" s="1"/>
  <c r="P888" i="1"/>
  <c r="P1453" i="4" s="1"/>
  <c r="P889" i="1"/>
  <c r="P1452" i="4" s="1"/>
  <c r="P890" i="1"/>
  <c r="P1451" i="4" s="1"/>
  <c r="P891" i="1"/>
  <c r="P1450" i="4" s="1"/>
  <c r="P892" i="1"/>
  <c r="P1449" i="4" s="1"/>
  <c r="P893" i="1"/>
  <c r="P1448" i="4" s="1"/>
  <c r="P894" i="1"/>
  <c r="P1447" i="4" s="1"/>
  <c r="P895" i="1"/>
  <c r="P1446" i="4" s="1"/>
  <c r="P896" i="1"/>
  <c r="P1445" i="4" s="1"/>
  <c r="P897" i="1"/>
  <c r="P1444" i="4" s="1"/>
  <c r="P898" i="1"/>
  <c r="P1443" i="4" s="1"/>
  <c r="P899" i="1"/>
  <c r="P1442" i="4" s="1"/>
  <c r="P900" i="1"/>
  <c r="P1441" i="4" s="1"/>
  <c r="P901" i="1"/>
  <c r="P1440" i="4" s="1"/>
  <c r="P902" i="1"/>
  <c r="P1439" i="4" s="1"/>
  <c r="P903" i="1"/>
  <c r="P1438" i="4" s="1"/>
  <c r="P904" i="1"/>
  <c r="P1437" i="4" s="1"/>
  <c r="P905" i="1"/>
  <c r="P1436" i="4" s="1"/>
  <c r="P906" i="1"/>
  <c r="P1435" i="4" s="1"/>
  <c r="P907" i="1"/>
  <c r="P1434" i="4" s="1"/>
  <c r="P908" i="1"/>
  <c r="P1433" i="4" s="1"/>
  <c r="P909" i="1"/>
  <c r="P1432" i="4" s="1"/>
  <c r="P910" i="1"/>
  <c r="P1431" i="4" s="1"/>
  <c r="P911" i="1"/>
  <c r="P1430" i="4" s="1"/>
  <c r="P912" i="1"/>
  <c r="P1429" i="4" s="1"/>
  <c r="P913" i="1"/>
  <c r="P1428" i="4" s="1"/>
  <c r="P914" i="1"/>
  <c r="P1427" i="4" s="1"/>
  <c r="P915" i="1"/>
  <c r="P1426" i="4" s="1"/>
  <c r="P916" i="1"/>
  <c r="P1425" i="4" s="1"/>
  <c r="P917" i="1"/>
  <c r="P1424" i="4" s="1"/>
  <c r="P918" i="1"/>
  <c r="P1423" i="4" s="1"/>
  <c r="P919" i="1"/>
  <c r="P1422" i="4" s="1"/>
  <c r="P920" i="1"/>
  <c r="P1421" i="4" s="1"/>
  <c r="P921" i="1"/>
  <c r="P1420" i="4" s="1"/>
  <c r="P922" i="1"/>
  <c r="P1419" i="4" s="1"/>
  <c r="P923" i="1"/>
  <c r="P1418" i="4" s="1"/>
  <c r="P924" i="1"/>
  <c r="P1417" i="4" s="1"/>
  <c r="P925" i="1"/>
  <c r="P1416" i="4" s="1"/>
  <c r="P926" i="1"/>
  <c r="P1415" i="4" s="1"/>
  <c r="P927" i="1"/>
  <c r="P1414" i="4" s="1"/>
  <c r="P928" i="1"/>
  <c r="P1413" i="4" s="1"/>
  <c r="P929" i="1"/>
  <c r="P1412" i="4" s="1"/>
  <c r="P930" i="1"/>
  <c r="P1411" i="4" s="1"/>
  <c r="P931" i="1"/>
  <c r="P1410" i="4" s="1"/>
  <c r="P932" i="1"/>
  <c r="P1409" i="4" s="1"/>
  <c r="P933" i="1"/>
  <c r="P1408" i="4" s="1"/>
  <c r="P934" i="1"/>
  <c r="P1407" i="4" s="1"/>
  <c r="P935" i="1"/>
  <c r="P1406" i="4" s="1"/>
  <c r="P936" i="1"/>
  <c r="P1405" i="4" s="1"/>
  <c r="P937" i="1"/>
  <c r="P1404" i="4" s="1"/>
  <c r="P938" i="1"/>
  <c r="P1403" i="4" s="1"/>
  <c r="P939" i="1"/>
  <c r="P1402" i="4" s="1"/>
  <c r="P940" i="1"/>
  <c r="P1401" i="4" s="1"/>
  <c r="P941" i="1"/>
  <c r="P1400" i="4" s="1"/>
  <c r="P942" i="1"/>
  <c r="P1399" i="4" s="1"/>
  <c r="P943" i="1"/>
  <c r="P1398" i="4" s="1"/>
  <c r="P944" i="1"/>
  <c r="P1397" i="4" s="1"/>
  <c r="P945" i="1"/>
  <c r="P1396" i="4" s="1"/>
  <c r="P946" i="1"/>
  <c r="P1395" i="4" s="1"/>
  <c r="P947" i="1"/>
  <c r="P1394" i="4" s="1"/>
  <c r="P948" i="1"/>
  <c r="P1393" i="4" s="1"/>
  <c r="P949" i="1"/>
  <c r="P1392" i="4" s="1"/>
  <c r="P950" i="1"/>
  <c r="P1391" i="4" s="1"/>
  <c r="P951" i="1"/>
  <c r="P1390" i="4" s="1"/>
  <c r="P952" i="1"/>
  <c r="P1389" i="4" s="1"/>
  <c r="P953" i="1"/>
  <c r="P1388" i="4" s="1"/>
  <c r="P954" i="1"/>
  <c r="P1387" i="4" s="1"/>
  <c r="P955" i="1"/>
  <c r="P1386" i="4" s="1"/>
  <c r="P956" i="1"/>
  <c r="P1385" i="4" s="1"/>
  <c r="P957" i="1"/>
  <c r="P1384" i="4" s="1"/>
  <c r="P958" i="1"/>
  <c r="P1383" i="4" s="1"/>
  <c r="P959" i="1"/>
  <c r="P1382" i="4" s="1"/>
  <c r="P960" i="1"/>
  <c r="P1381" i="4" s="1"/>
  <c r="P961" i="1"/>
  <c r="P1380" i="4" s="1"/>
  <c r="P962" i="1"/>
  <c r="P1379" i="4" s="1"/>
  <c r="P963" i="1"/>
  <c r="P1378" i="4" s="1"/>
  <c r="P964" i="1"/>
  <c r="P1377" i="4" s="1"/>
  <c r="P965" i="1"/>
  <c r="P1376" i="4" s="1"/>
  <c r="P966" i="1"/>
  <c r="P1375" i="4" s="1"/>
  <c r="P967" i="1"/>
  <c r="P1374" i="4" s="1"/>
  <c r="P968" i="1"/>
  <c r="P1373" i="4" s="1"/>
  <c r="P969" i="1"/>
  <c r="P1372" i="4" s="1"/>
  <c r="P970" i="1"/>
  <c r="P1371" i="4" s="1"/>
  <c r="P971" i="1"/>
  <c r="P1370" i="4" s="1"/>
  <c r="P972" i="1"/>
  <c r="P1369" i="4" s="1"/>
  <c r="P973" i="1"/>
  <c r="P1368" i="4" s="1"/>
  <c r="P974" i="1"/>
  <c r="P1367" i="4" s="1"/>
  <c r="P975" i="1"/>
  <c r="P1366" i="4" s="1"/>
  <c r="P976" i="1"/>
  <c r="P1365" i="4" s="1"/>
  <c r="P977" i="1"/>
  <c r="P1364" i="4" s="1"/>
  <c r="P978" i="1"/>
  <c r="P1363" i="4" s="1"/>
  <c r="P979" i="1"/>
  <c r="P1362" i="4" s="1"/>
  <c r="P980" i="1"/>
  <c r="P1361" i="4" s="1"/>
  <c r="P981" i="1"/>
  <c r="P1360" i="4" s="1"/>
  <c r="P982" i="1"/>
  <c r="P1359" i="4" s="1"/>
  <c r="P983" i="1"/>
  <c r="P1358" i="4" s="1"/>
  <c r="P984" i="1"/>
  <c r="P1357" i="4" s="1"/>
  <c r="P985" i="1"/>
  <c r="P1356" i="4" s="1"/>
  <c r="P986" i="1"/>
  <c r="P1355" i="4" s="1"/>
  <c r="P987" i="1"/>
  <c r="P1354" i="4" s="1"/>
  <c r="P988" i="1"/>
  <c r="P1353" i="4" s="1"/>
  <c r="P989" i="1"/>
  <c r="P1352" i="4" s="1"/>
  <c r="P990" i="1"/>
  <c r="P1351" i="4" s="1"/>
  <c r="P991" i="1"/>
  <c r="P1350" i="4" s="1"/>
  <c r="P992" i="1"/>
  <c r="P1349" i="4" s="1"/>
  <c r="P993" i="1"/>
  <c r="P1348" i="4" s="1"/>
  <c r="P994" i="1"/>
  <c r="P1347" i="4" s="1"/>
  <c r="P995" i="1"/>
  <c r="P1346" i="4" s="1"/>
  <c r="P996" i="1"/>
  <c r="P1345" i="4" s="1"/>
  <c r="P997" i="1"/>
  <c r="P1344" i="4" s="1"/>
  <c r="P998" i="1"/>
  <c r="P1343" i="4" s="1"/>
  <c r="P999" i="1"/>
  <c r="P1342" i="4" s="1"/>
  <c r="P1000" i="1"/>
  <c r="P1341" i="4" s="1"/>
  <c r="P1001" i="1"/>
  <c r="P1340" i="4" s="1"/>
  <c r="P1002" i="1"/>
  <c r="P1339" i="4" s="1"/>
  <c r="P1003" i="1"/>
  <c r="P1338" i="4" s="1"/>
  <c r="P1004" i="1"/>
  <c r="P1337" i="4" s="1"/>
  <c r="P1005" i="1"/>
  <c r="P1336" i="4" s="1"/>
  <c r="P1006" i="1"/>
  <c r="P1335" i="4" s="1"/>
  <c r="P1007" i="1"/>
  <c r="P1334" i="4" s="1"/>
  <c r="P1008" i="1"/>
  <c r="P1333" i="4" s="1"/>
  <c r="P1009" i="1"/>
  <c r="P1332" i="4" s="1"/>
  <c r="P1010" i="1"/>
  <c r="P1331" i="4" s="1"/>
  <c r="P1011" i="1"/>
  <c r="P1330" i="4" s="1"/>
  <c r="P1012" i="1"/>
  <c r="P1329" i="4" s="1"/>
  <c r="P1013" i="1"/>
  <c r="P1328" i="4" s="1"/>
  <c r="P1014" i="1"/>
  <c r="P1327" i="4" s="1"/>
  <c r="P1015" i="1"/>
  <c r="P1326" i="4" s="1"/>
  <c r="P1016" i="1"/>
  <c r="P1325" i="4" s="1"/>
  <c r="P1017" i="1"/>
  <c r="P1324" i="4" s="1"/>
  <c r="P1018" i="1"/>
  <c r="P1323" i="4" s="1"/>
  <c r="P1019" i="1"/>
  <c r="P1322" i="4" s="1"/>
  <c r="P1020" i="1"/>
  <c r="P1321" i="4" s="1"/>
  <c r="P1021" i="1"/>
  <c r="P1320" i="4" s="1"/>
  <c r="P1022" i="1"/>
  <c r="P1319" i="4" s="1"/>
  <c r="P1023" i="1"/>
  <c r="P1318" i="4" s="1"/>
  <c r="P1024" i="1"/>
  <c r="P1317" i="4" s="1"/>
  <c r="P1025" i="1"/>
  <c r="P1316" i="4" s="1"/>
  <c r="P1026" i="1"/>
  <c r="P1315" i="4" s="1"/>
  <c r="P1027" i="1"/>
  <c r="P1314" i="4" s="1"/>
  <c r="P1028" i="1"/>
  <c r="P1313" i="4" s="1"/>
  <c r="P1029" i="1"/>
  <c r="P1312" i="4" s="1"/>
  <c r="P1030" i="1"/>
  <c r="P1311" i="4" s="1"/>
  <c r="P1031" i="1"/>
  <c r="P1310" i="4" s="1"/>
  <c r="P1032" i="1"/>
  <c r="P1309" i="4" s="1"/>
  <c r="P1033" i="1"/>
  <c r="P1308" i="4" s="1"/>
  <c r="P1034" i="1"/>
  <c r="P1307" i="4" s="1"/>
  <c r="P1035" i="1"/>
  <c r="P1306" i="4" s="1"/>
  <c r="P1036" i="1"/>
  <c r="P1305" i="4" s="1"/>
  <c r="P1037" i="1"/>
  <c r="P1304" i="4" s="1"/>
  <c r="P1038" i="1"/>
  <c r="P1303" i="4" s="1"/>
  <c r="P1039" i="1"/>
  <c r="P1302" i="4" s="1"/>
  <c r="P1040" i="1"/>
  <c r="P1301" i="4" s="1"/>
  <c r="P1041" i="1"/>
  <c r="P1300" i="4" s="1"/>
  <c r="P1042" i="1"/>
  <c r="P1299" i="4" s="1"/>
  <c r="P1043" i="1"/>
  <c r="P1298" i="4" s="1"/>
  <c r="P1044" i="1"/>
  <c r="P1297" i="4" s="1"/>
  <c r="P1045" i="1"/>
  <c r="P1296" i="4" s="1"/>
  <c r="P1046" i="1"/>
  <c r="P1295" i="4" s="1"/>
  <c r="P1047" i="1"/>
  <c r="P1294" i="4" s="1"/>
  <c r="P1048" i="1"/>
  <c r="P1293" i="4" s="1"/>
  <c r="P1049" i="1"/>
  <c r="P1292" i="4" s="1"/>
  <c r="P1050" i="1"/>
  <c r="P1291" i="4" s="1"/>
  <c r="P1051" i="1"/>
  <c r="P1290" i="4" s="1"/>
  <c r="P1052" i="1"/>
  <c r="P1289" i="4" s="1"/>
  <c r="P1053" i="1"/>
  <c r="P1288" i="4" s="1"/>
  <c r="P1054" i="1"/>
  <c r="P1287" i="4" s="1"/>
  <c r="P1055" i="1"/>
  <c r="P1286" i="4" s="1"/>
  <c r="P1056" i="1"/>
  <c r="P1285" i="4" s="1"/>
  <c r="P1057" i="1"/>
  <c r="P1284" i="4" s="1"/>
  <c r="P1058" i="1"/>
  <c r="P1283" i="4" s="1"/>
  <c r="P1059" i="1"/>
  <c r="P1282" i="4" s="1"/>
  <c r="P1060" i="1"/>
  <c r="P1281" i="4" s="1"/>
  <c r="P1061" i="1"/>
  <c r="P1280" i="4" s="1"/>
  <c r="P1062" i="1"/>
  <c r="P1279" i="4" s="1"/>
  <c r="P1063" i="1"/>
  <c r="P1278" i="4" s="1"/>
  <c r="P1064" i="1"/>
  <c r="P1277" i="4" s="1"/>
  <c r="P1065" i="1"/>
  <c r="P1276" i="4" s="1"/>
  <c r="P1066" i="1"/>
  <c r="P1275" i="4" s="1"/>
  <c r="P1067" i="1"/>
  <c r="P1274" i="4" s="1"/>
  <c r="P1068" i="1"/>
  <c r="P1273" i="4" s="1"/>
  <c r="P1069" i="1"/>
  <c r="P1272" i="4" s="1"/>
  <c r="P1070" i="1"/>
  <c r="P1271" i="4" s="1"/>
  <c r="P1071" i="1"/>
  <c r="P1270" i="4" s="1"/>
  <c r="P1072" i="1"/>
  <c r="P1269" i="4" s="1"/>
  <c r="P1073" i="1"/>
  <c r="P1268" i="4" s="1"/>
  <c r="P1074" i="1"/>
  <c r="P1267" i="4" s="1"/>
  <c r="P1075" i="1"/>
  <c r="P1266" i="4" s="1"/>
  <c r="P1076" i="1"/>
  <c r="P1265" i="4" s="1"/>
  <c r="P1077" i="1"/>
  <c r="P1264" i="4" s="1"/>
  <c r="P1078" i="1"/>
  <c r="P1263" i="4" s="1"/>
  <c r="P1079" i="1"/>
  <c r="P1262" i="4" s="1"/>
  <c r="P1080" i="1"/>
  <c r="P1261" i="4" s="1"/>
  <c r="P1081" i="1"/>
  <c r="P1260" i="4" s="1"/>
  <c r="P1082" i="1"/>
  <c r="P1259" i="4" s="1"/>
  <c r="P1083" i="1"/>
  <c r="P1258" i="4" s="1"/>
  <c r="P1084" i="1"/>
  <c r="P1257" i="4" s="1"/>
  <c r="P1085" i="1"/>
  <c r="P1256" i="4" s="1"/>
  <c r="P1086" i="1"/>
  <c r="P1255" i="4" s="1"/>
  <c r="P1087" i="1"/>
  <c r="P1254" i="4" s="1"/>
  <c r="P1088" i="1"/>
  <c r="P1253" i="4" s="1"/>
  <c r="P1089" i="1"/>
  <c r="P1252" i="4" s="1"/>
  <c r="P1090" i="1"/>
  <c r="P1251" i="4" s="1"/>
  <c r="P1091" i="1"/>
  <c r="P1250" i="4" s="1"/>
  <c r="P1092" i="1"/>
  <c r="P1249" i="4" s="1"/>
  <c r="P1093" i="1"/>
  <c r="P1248" i="4" s="1"/>
  <c r="P1094" i="1"/>
  <c r="P1247" i="4" s="1"/>
  <c r="P1095" i="1"/>
  <c r="P1246" i="4" s="1"/>
  <c r="P1096" i="1"/>
  <c r="P1245" i="4" s="1"/>
  <c r="P1097" i="1"/>
  <c r="P1244" i="4" s="1"/>
  <c r="P1098" i="1"/>
  <c r="P1243" i="4" s="1"/>
  <c r="P1099" i="1"/>
  <c r="P1242" i="4" s="1"/>
  <c r="P1100" i="1"/>
  <c r="P1241" i="4" s="1"/>
  <c r="P1101" i="1"/>
  <c r="P1240" i="4" s="1"/>
  <c r="P1102" i="1"/>
  <c r="P1239" i="4" s="1"/>
  <c r="P1103" i="1"/>
  <c r="P1238" i="4" s="1"/>
  <c r="P1104" i="1"/>
  <c r="P1237" i="4" s="1"/>
  <c r="P1105" i="1"/>
  <c r="P1236" i="4" s="1"/>
  <c r="P1106" i="1"/>
  <c r="P1235" i="4" s="1"/>
  <c r="P1107" i="1"/>
  <c r="P1234" i="4" s="1"/>
  <c r="P1108" i="1"/>
  <c r="P1233" i="4" s="1"/>
  <c r="P1109" i="1"/>
  <c r="P1232" i="4" s="1"/>
  <c r="P1110" i="1"/>
  <c r="P1231" i="4" s="1"/>
  <c r="P1111" i="1"/>
  <c r="P1230" i="4" s="1"/>
  <c r="P1112" i="1"/>
  <c r="P1229" i="4" s="1"/>
  <c r="P1113" i="1"/>
  <c r="P1228" i="4" s="1"/>
  <c r="P1114" i="1"/>
  <c r="P1227" i="4" s="1"/>
  <c r="P1115" i="1"/>
  <c r="P1226" i="4" s="1"/>
  <c r="P1116" i="1"/>
  <c r="P1225" i="4" s="1"/>
  <c r="P1117" i="1"/>
  <c r="P1224" i="4" s="1"/>
  <c r="P1118" i="1"/>
  <c r="P1223" i="4" s="1"/>
  <c r="P1119" i="1"/>
  <c r="P1222" i="4" s="1"/>
  <c r="P1120" i="1"/>
  <c r="P1221" i="4" s="1"/>
  <c r="P1121" i="1"/>
  <c r="P1220" i="4" s="1"/>
  <c r="P1122" i="1"/>
  <c r="P1219" i="4" s="1"/>
  <c r="P1123" i="1"/>
  <c r="P1218" i="4" s="1"/>
  <c r="P1124" i="1"/>
  <c r="P1217" i="4" s="1"/>
  <c r="P1125" i="1"/>
  <c r="P1216" i="4" s="1"/>
  <c r="P1126" i="1"/>
  <c r="P1215" i="4" s="1"/>
  <c r="P1127" i="1"/>
  <c r="P1214" i="4" s="1"/>
  <c r="P1128" i="1"/>
  <c r="P1213" i="4" s="1"/>
  <c r="P1129" i="1"/>
  <c r="P1212" i="4" s="1"/>
  <c r="P1130" i="1"/>
  <c r="P1211" i="4" s="1"/>
  <c r="P1131" i="1"/>
  <c r="P1210" i="4" s="1"/>
  <c r="P1132" i="1"/>
  <c r="P1209" i="4" s="1"/>
  <c r="P1133" i="1"/>
  <c r="P1208" i="4" s="1"/>
  <c r="P1134" i="1"/>
  <c r="P1207" i="4" s="1"/>
  <c r="P1135" i="1"/>
  <c r="P1206" i="4" s="1"/>
  <c r="P1136" i="1"/>
  <c r="P1205" i="4" s="1"/>
  <c r="P1137" i="1"/>
  <c r="P1204" i="4" s="1"/>
  <c r="P1138" i="1"/>
  <c r="P1203" i="4" s="1"/>
  <c r="P1139" i="1"/>
  <c r="P1202" i="4" s="1"/>
  <c r="P1140" i="1"/>
  <c r="P1201" i="4" s="1"/>
  <c r="P1141" i="1"/>
  <c r="P1200" i="4" s="1"/>
  <c r="P1142" i="1"/>
  <c r="P1199" i="4" s="1"/>
  <c r="P1143" i="1"/>
  <c r="P1198" i="4" s="1"/>
  <c r="P1144" i="1"/>
  <c r="P1197" i="4" s="1"/>
  <c r="P1145" i="1"/>
  <c r="P1196" i="4" s="1"/>
  <c r="P1146" i="1"/>
  <c r="P1195" i="4" s="1"/>
  <c r="P1147" i="1"/>
  <c r="P1194" i="4" s="1"/>
  <c r="P1148" i="1"/>
  <c r="P1193" i="4" s="1"/>
  <c r="P1149" i="1"/>
  <c r="P1192" i="4" s="1"/>
  <c r="P1150" i="1"/>
  <c r="P1191" i="4" s="1"/>
  <c r="P1151" i="1"/>
  <c r="P1190" i="4" s="1"/>
  <c r="P1152" i="1"/>
  <c r="P1189" i="4" s="1"/>
  <c r="P1153" i="1"/>
  <c r="P1188" i="4" s="1"/>
  <c r="P1154" i="1"/>
  <c r="P1187" i="4" s="1"/>
  <c r="P1155" i="1"/>
  <c r="P1186" i="4" s="1"/>
  <c r="P1156" i="1"/>
  <c r="P1185" i="4" s="1"/>
  <c r="P1157" i="1"/>
  <c r="P1184" i="4" s="1"/>
  <c r="P1158" i="1"/>
  <c r="P1183" i="4" s="1"/>
  <c r="P1159" i="1"/>
  <c r="P1182" i="4" s="1"/>
  <c r="P1160" i="1"/>
  <c r="P1181" i="4" s="1"/>
  <c r="P1161" i="1"/>
  <c r="P1180" i="4" s="1"/>
  <c r="P1162" i="1"/>
  <c r="P1179" i="4" s="1"/>
  <c r="P1163" i="1"/>
  <c r="P1178" i="4" s="1"/>
  <c r="P1164" i="1"/>
  <c r="P1177" i="4" s="1"/>
  <c r="P1165" i="1"/>
  <c r="P1176" i="4" s="1"/>
  <c r="P1166" i="1"/>
  <c r="P1175" i="4" s="1"/>
  <c r="P1167" i="1"/>
  <c r="P1174" i="4" s="1"/>
  <c r="P1168" i="1"/>
  <c r="P1173" i="4" s="1"/>
  <c r="P1169" i="1"/>
  <c r="P1172" i="4" s="1"/>
  <c r="P1170" i="1"/>
  <c r="P1171" i="4" s="1"/>
  <c r="P1171" i="1"/>
  <c r="P1170" i="4" s="1"/>
  <c r="P1172" i="1"/>
  <c r="P1169" i="4" s="1"/>
  <c r="P1173" i="1"/>
  <c r="P1168" i="4" s="1"/>
  <c r="P1174" i="1"/>
  <c r="P1167" i="4" s="1"/>
  <c r="P1175" i="1"/>
  <c r="P1166" i="4" s="1"/>
  <c r="P1176" i="1"/>
  <c r="P1165" i="4" s="1"/>
  <c r="P1177" i="1"/>
  <c r="P1164" i="4" s="1"/>
  <c r="P1178" i="1"/>
  <c r="P1163" i="4" s="1"/>
  <c r="P1179" i="1"/>
  <c r="P1162" i="4" s="1"/>
  <c r="P1180" i="1"/>
  <c r="P1161" i="4" s="1"/>
  <c r="P1181" i="1"/>
  <c r="P1160" i="4" s="1"/>
  <c r="P1182" i="1"/>
  <c r="P1159" i="4" s="1"/>
  <c r="P1183" i="1"/>
  <c r="P1158" i="4" s="1"/>
  <c r="P1184" i="1"/>
  <c r="P1157" i="4" s="1"/>
  <c r="P1185" i="1"/>
  <c r="P1156" i="4" s="1"/>
  <c r="P1186" i="1"/>
  <c r="P1155" i="4" s="1"/>
  <c r="P1187" i="1"/>
  <c r="P1154" i="4" s="1"/>
  <c r="P1188" i="1"/>
  <c r="P1153" i="4" s="1"/>
  <c r="P1189" i="1"/>
  <c r="P1152" i="4" s="1"/>
  <c r="P1190" i="1"/>
  <c r="P1151" i="4" s="1"/>
  <c r="P1191" i="1"/>
  <c r="P1150" i="4" s="1"/>
  <c r="P1192" i="1"/>
  <c r="P1149" i="4" s="1"/>
  <c r="P1193" i="1"/>
  <c r="P1148" i="4" s="1"/>
  <c r="P1194" i="1"/>
  <c r="P1147" i="4" s="1"/>
  <c r="P1195" i="1"/>
  <c r="P1146" i="4" s="1"/>
  <c r="P1196" i="1"/>
  <c r="P1145" i="4" s="1"/>
  <c r="P1197" i="1"/>
  <c r="P1144" i="4" s="1"/>
  <c r="P1198" i="1"/>
  <c r="P1143" i="4" s="1"/>
  <c r="P1199" i="1"/>
  <c r="P1142" i="4" s="1"/>
  <c r="P1200" i="1"/>
  <c r="P1141" i="4" s="1"/>
  <c r="P1201" i="1"/>
  <c r="P1140" i="4" s="1"/>
  <c r="P1202" i="1"/>
  <c r="P1139" i="4" s="1"/>
  <c r="P1203" i="1"/>
  <c r="P1138" i="4" s="1"/>
  <c r="P1204" i="1"/>
  <c r="P1137" i="4" s="1"/>
  <c r="P1205" i="1"/>
  <c r="P1136" i="4" s="1"/>
  <c r="P1206" i="1"/>
  <c r="P1135" i="4" s="1"/>
  <c r="P1207" i="1"/>
  <c r="P1134" i="4" s="1"/>
  <c r="P1208" i="1"/>
  <c r="P1133" i="4" s="1"/>
  <c r="P1209" i="1"/>
  <c r="P1132" i="4" s="1"/>
  <c r="P1210" i="1"/>
  <c r="P1131" i="4" s="1"/>
  <c r="P1211" i="1"/>
  <c r="P1130" i="4" s="1"/>
  <c r="P1212" i="1"/>
  <c r="P1129" i="4" s="1"/>
  <c r="P1213" i="1"/>
  <c r="P1128" i="4" s="1"/>
  <c r="P1214" i="1"/>
  <c r="P1127" i="4" s="1"/>
  <c r="P1215" i="1"/>
  <c r="P1126" i="4" s="1"/>
  <c r="P1216" i="1"/>
  <c r="P1125" i="4" s="1"/>
  <c r="P1217" i="1"/>
  <c r="P1124" i="4" s="1"/>
  <c r="P1218" i="1"/>
  <c r="P1123" i="4" s="1"/>
  <c r="P1219" i="1"/>
  <c r="P1122" i="4" s="1"/>
  <c r="P1220" i="1"/>
  <c r="P1121" i="4" s="1"/>
  <c r="P1221" i="1"/>
  <c r="P1120" i="4" s="1"/>
  <c r="P1222" i="1"/>
  <c r="P1119" i="4" s="1"/>
  <c r="P1223" i="1"/>
  <c r="P1118" i="4" s="1"/>
  <c r="P1224" i="1"/>
  <c r="P1117" i="4" s="1"/>
  <c r="P1225" i="1"/>
  <c r="P1116" i="4" s="1"/>
  <c r="P1226" i="1"/>
  <c r="P1115" i="4" s="1"/>
  <c r="P1227" i="1"/>
  <c r="P1114" i="4" s="1"/>
  <c r="P1228" i="1"/>
  <c r="P1113" i="4" s="1"/>
  <c r="P1229" i="1"/>
  <c r="P1112" i="4" s="1"/>
  <c r="P1230" i="1"/>
  <c r="P1111" i="4" s="1"/>
  <c r="P1231" i="1"/>
  <c r="P1110" i="4" s="1"/>
  <c r="P1232" i="1"/>
  <c r="P1109" i="4" s="1"/>
  <c r="P1233" i="1"/>
  <c r="P1108" i="4" s="1"/>
  <c r="P1234" i="1"/>
  <c r="P1107" i="4" s="1"/>
  <c r="P1235" i="1"/>
  <c r="P1106" i="4" s="1"/>
  <c r="P1236" i="1"/>
  <c r="P1105" i="4" s="1"/>
  <c r="P1237" i="1"/>
  <c r="P1104" i="4" s="1"/>
  <c r="P1238" i="1"/>
  <c r="P1103" i="4" s="1"/>
  <c r="P1239" i="1"/>
  <c r="P1102" i="4" s="1"/>
  <c r="P1240" i="1"/>
  <c r="P1101" i="4" s="1"/>
  <c r="P1241" i="1"/>
  <c r="P1100" i="4" s="1"/>
  <c r="P1242" i="1"/>
  <c r="P1099" i="4" s="1"/>
  <c r="P1243" i="1"/>
  <c r="P1098" i="4" s="1"/>
  <c r="P1244" i="1"/>
  <c r="P1097" i="4" s="1"/>
  <c r="P1245" i="1"/>
  <c r="P1096" i="4" s="1"/>
  <c r="P1246" i="1"/>
  <c r="P1095" i="4" s="1"/>
  <c r="P1247" i="1"/>
  <c r="P1094" i="4" s="1"/>
  <c r="P1248" i="1"/>
  <c r="P1093" i="4" s="1"/>
  <c r="P1249" i="1"/>
  <c r="P1092" i="4" s="1"/>
  <c r="P1250" i="1"/>
  <c r="P1091" i="4" s="1"/>
  <c r="P1251" i="1"/>
  <c r="P1090" i="4" s="1"/>
  <c r="P1252" i="1"/>
  <c r="P1089" i="4" s="1"/>
  <c r="P1253" i="1"/>
  <c r="P1088" i="4" s="1"/>
  <c r="P1254" i="1"/>
  <c r="P1087" i="4" s="1"/>
  <c r="P1255" i="1"/>
  <c r="P1086" i="4" s="1"/>
  <c r="P1256" i="1"/>
  <c r="P1085" i="4" s="1"/>
  <c r="P1257" i="1"/>
  <c r="P1084" i="4" s="1"/>
  <c r="P1258" i="1"/>
  <c r="P1083" i="4" s="1"/>
  <c r="P1259" i="1"/>
  <c r="P1082" i="4" s="1"/>
  <c r="P1260" i="1"/>
  <c r="P1081" i="4" s="1"/>
  <c r="P1261" i="1"/>
  <c r="P1080" i="4" s="1"/>
  <c r="P1262" i="1"/>
  <c r="P1079" i="4" s="1"/>
  <c r="P1263" i="1"/>
  <c r="P1078" i="4" s="1"/>
  <c r="P1264" i="1"/>
  <c r="P1077" i="4" s="1"/>
  <c r="P1265" i="1"/>
  <c r="P1076" i="4" s="1"/>
  <c r="P1266" i="1"/>
  <c r="P1075" i="4" s="1"/>
  <c r="P1267" i="1"/>
  <c r="P1074" i="4" s="1"/>
  <c r="P1268" i="1"/>
  <c r="P1073" i="4" s="1"/>
  <c r="P1269" i="1"/>
  <c r="P1072" i="4" s="1"/>
  <c r="P1270" i="1"/>
  <c r="P1071" i="4" s="1"/>
  <c r="P1271" i="1"/>
  <c r="P1070" i="4" s="1"/>
  <c r="P1272" i="1"/>
  <c r="P1069" i="4" s="1"/>
  <c r="P1273" i="1"/>
  <c r="P1068" i="4" s="1"/>
  <c r="P1274" i="1"/>
  <c r="P1067" i="4" s="1"/>
  <c r="P1275" i="1"/>
  <c r="P1066" i="4" s="1"/>
  <c r="P1276" i="1"/>
  <c r="P1065" i="4" s="1"/>
  <c r="P1277" i="1"/>
  <c r="P1064" i="4" s="1"/>
  <c r="P1278" i="1"/>
  <c r="P1063" i="4" s="1"/>
  <c r="P1279" i="1"/>
  <c r="P1062" i="4" s="1"/>
  <c r="P1280" i="1"/>
  <c r="P1061" i="4" s="1"/>
  <c r="P1281" i="1"/>
  <c r="P1060" i="4" s="1"/>
  <c r="P1282" i="1"/>
  <c r="P1059" i="4" s="1"/>
  <c r="P1283" i="1"/>
  <c r="P1058" i="4" s="1"/>
  <c r="P1284" i="1"/>
  <c r="P1057" i="4" s="1"/>
  <c r="P1285" i="1"/>
  <c r="P1056" i="4" s="1"/>
  <c r="P1286" i="1"/>
  <c r="P1055" i="4" s="1"/>
  <c r="P1287" i="1"/>
  <c r="P1054" i="4" s="1"/>
  <c r="P1288" i="1"/>
  <c r="P1053" i="4" s="1"/>
  <c r="P1289" i="1"/>
  <c r="P1052" i="4" s="1"/>
  <c r="P1290" i="1"/>
  <c r="P1051" i="4" s="1"/>
  <c r="P1291" i="1"/>
  <c r="P1050" i="4" s="1"/>
  <c r="P1292" i="1"/>
  <c r="P1049" i="4" s="1"/>
  <c r="P1293" i="1"/>
  <c r="P1048" i="4" s="1"/>
  <c r="P1294" i="1"/>
  <c r="P1047" i="4" s="1"/>
  <c r="P1295" i="1"/>
  <c r="P1046" i="4" s="1"/>
  <c r="P1296" i="1"/>
  <c r="P1045" i="4" s="1"/>
  <c r="P1297" i="1"/>
  <c r="P1044" i="4" s="1"/>
  <c r="P1298" i="1"/>
  <c r="P1043" i="4" s="1"/>
  <c r="P1299" i="1"/>
  <c r="P1042" i="4" s="1"/>
  <c r="P1300" i="1"/>
  <c r="P1041" i="4" s="1"/>
  <c r="P1301" i="1"/>
  <c r="P1040" i="4" s="1"/>
  <c r="P1302" i="1"/>
  <c r="P1039" i="4" s="1"/>
  <c r="P1303" i="1"/>
  <c r="P1038" i="4" s="1"/>
  <c r="P1304" i="1"/>
  <c r="P1037" i="4" s="1"/>
  <c r="P1305" i="1"/>
  <c r="P1036" i="4" s="1"/>
  <c r="P1306" i="1"/>
  <c r="P1035" i="4" s="1"/>
  <c r="P1307" i="1"/>
  <c r="P1034" i="4" s="1"/>
  <c r="P1308" i="1"/>
  <c r="P1033" i="4" s="1"/>
  <c r="P1309" i="1"/>
  <c r="P1032" i="4" s="1"/>
  <c r="P1310" i="1"/>
  <c r="P1031" i="4" s="1"/>
  <c r="P1311" i="1"/>
  <c r="P1030" i="4" s="1"/>
  <c r="P1312" i="1"/>
  <c r="P1029" i="4" s="1"/>
  <c r="P1313" i="1"/>
  <c r="P1028" i="4" s="1"/>
  <c r="P1314" i="1"/>
  <c r="P1027" i="4" s="1"/>
  <c r="P1315" i="1"/>
  <c r="P1026" i="4" s="1"/>
  <c r="P1316" i="1"/>
  <c r="P1025" i="4" s="1"/>
  <c r="P1317" i="1"/>
  <c r="P1024" i="4" s="1"/>
  <c r="P1318" i="1"/>
  <c r="P1023" i="4" s="1"/>
  <c r="P1319" i="1"/>
  <c r="P1022" i="4" s="1"/>
  <c r="P1320" i="1"/>
  <c r="P1021" i="4" s="1"/>
  <c r="P1321" i="1"/>
  <c r="P1020" i="4" s="1"/>
  <c r="P1322" i="1"/>
  <c r="P1019" i="4" s="1"/>
  <c r="P1323" i="1"/>
  <c r="P1018" i="4" s="1"/>
  <c r="P1324" i="1"/>
  <c r="P1017" i="4" s="1"/>
  <c r="P1325" i="1"/>
  <c r="P1016" i="4" s="1"/>
  <c r="P1326" i="1"/>
  <c r="P1015" i="4" s="1"/>
  <c r="P1327" i="1"/>
  <c r="P1014" i="4" s="1"/>
  <c r="P1328" i="1"/>
  <c r="P1013" i="4" s="1"/>
  <c r="P1329" i="1"/>
  <c r="P1012" i="4" s="1"/>
  <c r="P1330" i="1"/>
  <c r="P1011" i="4" s="1"/>
  <c r="P1331" i="1"/>
  <c r="P1010" i="4" s="1"/>
  <c r="P1332" i="1"/>
  <c r="P1009" i="4" s="1"/>
  <c r="P1333" i="1"/>
  <c r="P1008" i="4" s="1"/>
  <c r="P1334" i="1"/>
  <c r="P1007" i="4" s="1"/>
  <c r="P1335" i="1"/>
  <c r="P1006" i="4" s="1"/>
  <c r="P1336" i="1"/>
  <c r="P1005" i="4" s="1"/>
  <c r="P1337" i="1"/>
  <c r="P1004" i="4" s="1"/>
  <c r="P1338" i="1"/>
  <c r="P1003" i="4" s="1"/>
  <c r="P1339" i="1"/>
  <c r="P1002" i="4" s="1"/>
  <c r="P1340" i="1"/>
  <c r="P1001" i="4" s="1"/>
  <c r="P1341" i="1"/>
  <c r="P1000" i="4" s="1"/>
  <c r="P1342" i="1"/>
  <c r="P999" i="4" s="1"/>
  <c r="P1343" i="1"/>
  <c r="P998" i="4" s="1"/>
  <c r="P1344" i="1"/>
  <c r="P997" i="4" s="1"/>
  <c r="P1345" i="1"/>
  <c r="P996" i="4" s="1"/>
  <c r="P1346" i="1"/>
  <c r="P995" i="4" s="1"/>
  <c r="P1347" i="1"/>
  <c r="P994" i="4" s="1"/>
  <c r="P1348" i="1"/>
  <c r="P993" i="4" s="1"/>
  <c r="P1349" i="1"/>
  <c r="P992" i="4" s="1"/>
  <c r="P1350" i="1"/>
  <c r="P991" i="4" s="1"/>
  <c r="P1351" i="1"/>
  <c r="P990" i="4" s="1"/>
  <c r="P1352" i="1"/>
  <c r="P989" i="4" s="1"/>
  <c r="P1353" i="1"/>
  <c r="P988" i="4" s="1"/>
  <c r="P1354" i="1"/>
  <c r="P987" i="4" s="1"/>
  <c r="P1355" i="1"/>
  <c r="P986" i="4" s="1"/>
  <c r="P1356" i="1"/>
  <c r="P985" i="4" s="1"/>
  <c r="P1357" i="1"/>
  <c r="P984" i="4" s="1"/>
  <c r="P1358" i="1"/>
  <c r="P983" i="4" s="1"/>
  <c r="P1359" i="1"/>
  <c r="P982" i="4" s="1"/>
  <c r="P1360" i="1"/>
  <c r="P981" i="4" s="1"/>
  <c r="P1361" i="1"/>
  <c r="P980" i="4" s="1"/>
  <c r="P1362" i="1"/>
  <c r="P979" i="4" s="1"/>
  <c r="P1363" i="1"/>
  <c r="P978" i="4" s="1"/>
  <c r="P1364" i="1"/>
  <c r="P977" i="4" s="1"/>
  <c r="P1365" i="1"/>
  <c r="P976" i="4" s="1"/>
  <c r="P1366" i="1"/>
  <c r="P975" i="4" s="1"/>
  <c r="P1367" i="1"/>
  <c r="P974" i="4" s="1"/>
  <c r="P1368" i="1"/>
  <c r="P973" i="4" s="1"/>
  <c r="P1369" i="1"/>
  <c r="P972" i="4" s="1"/>
  <c r="P1370" i="1"/>
  <c r="P971" i="4" s="1"/>
  <c r="P1371" i="1"/>
  <c r="P970" i="4" s="1"/>
  <c r="P1372" i="1"/>
  <c r="P969" i="4" s="1"/>
  <c r="P1373" i="1"/>
  <c r="P968" i="4" s="1"/>
  <c r="P1374" i="1"/>
  <c r="P967" i="4" s="1"/>
  <c r="P1375" i="1"/>
  <c r="P966" i="4" s="1"/>
  <c r="P1376" i="1"/>
  <c r="P965" i="4" s="1"/>
  <c r="P1377" i="1"/>
  <c r="P964" i="4" s="1"/>
  <c r="P1378" i="1"/>
  <c r="P963" i="4" s="1"/>
  <c r="P1379" i="1"/>
  <c r="P962" i="4" s="1"/>
  <c r="P1380" i="1"/>
  <c r="P961" i="4" s="1"/>
  <c r="P1381" i="1"/>
  <c r="P960" i="4" s="1"/>
  <c r="P1382" i="1"/>
  <c r="P959" i="4" s="1"/>
  <c r="P1383" i="1"/>
  <c r="P958" i="4" s="1"/>
  <c r="P1384" i="1"/>
  <c r="P957" i="4" s="1"/>
  <c r="P1385" i="1"/>
  <c r="P956" i="4" s="1"/>
  <c r="P1386" i="1"/>
  <c r="P955" i="4" s="1"/>
  <c r="P1387" i="1"/>
  <c r="P954" i="4" s="1"/>
  <c r="P1388" i="1"/>
  <c r="P953" i="4" s="1"/>
  <c r="P1389" i="1"/>
  <c r="P952" i="4" s="1"/>
  <c r="P1390" i="1"/>
  <c r="P951" i="4" s="1"/>
  <c r="P1391" i="1"/>
  <c r="P950" i="4" s="1"/>
  <c r="P1392" i="1"/>
  <c r="P949" i="4" s="1"/>
  <c r="P1393" i="1"/>
  <c r="P948" i="4" s="1"/>
  <c r="P1394" i="1"/>
  <c r="P947" i="4" s="1"/>
  <c r="P1395" i="1"/>
  <c r="P946" i="4" s="1"/>
  <c r="P1396" i="1"/>
  <c r="P945" i="4" s="1"/>
  <c r="P1397" i="1"/>
  <c r="P944" i="4" s="1"/>
  <c r="P1398" i="1"/>
  <c r="P943" i="4" s="1"/>
  <c r="P1399" i="1"/>
  <c r="P942" i="4" s="1"/>
  <c r="P1400" i="1"/>
  <c r="P941" i="4" s="1"/>
  <c r="P1401" i="1"/>
  <c r="P940" i="4" s="1"/>
  <c r="P1402" i="1"/>
  <c r="P939" i="4" s="1"/>
  <c r="P1403" i="1"/>
  <c r="P938" i="4" s="1"/>
  <c r="P1404" i="1"/>
  <c r="P937" i="4" s="1"/>
  <c r="P1405" i="1"/>
  <c r="P936" i="4" s="1"/>
  <c r="P1406" i="1"/>
  <c r="P935" i="4" s="1"/>
  <c r="P1407" i="1"/>
  <c r="P934" i="4" s="1"/>
  <c r="P1408" i="1"/>
  <c r="P933" i="4" s="1"/>
  <c r="P1409" i="1"/>
  <c r="P932" i="4" s="1"/>
  <c r="P1410" i="1"/>
  <c r="P931" i="4" s="1"/>
  <c r="P1411" i="1"/>
  <c r="P930" i="4" s="1"/>
  <c r="P1412" i="1"/>
  <c r="P929" i="4" s="1"/>
  <c r="P1413" i="1"/>
  <c r="P928" i="4" s="1"/>
  <c r="P1414" i="1"/>
  <c r="P927" i="4" s="1"/>
  <c r="P1415" i="1"/>
  <c r="P926" i="4" s="1"/>
  <c r="P1416" i="1"/>
  <c r="P925" i="4" s="1"/>
  <c r="P1417" i="1"/>
  <c r="P924" i="4" s="1"/>
  <c r="P1418" i="1"/>
  <c r="P923" i="4" s="1"/>
  <c r="P1419" i="1"/>
  <c r="P922" i="4" s="1"/>
  <c r="P1420" i="1"/>
  <c r="P921" i="4" s="1"/>
  <c r="P1421" i="1"/>
  <c r="P920" i="4" s="1"/>
  <c r="P1422" i="1"/>
  <c r="P919" i="4" s="1"/>
  <c r="P1423" i="1"/>
  <c r="P918" i="4" s="1"/>
  <c r="P1424" i="1"/>
  <c r="P917" i="4" s="1"/>
  <c r="P1425" i="1"/>
  <c r="P916" i="4" s="1"/>
  <c r="P1426" i="1"/>
  <c r="P915" i="4" s="1"/>
  <c r="P1427" i="1"/>
  <c r="P914" i="4" s="1"/>
  <c r="P1428" i="1"/>
  <c r="P913" i="4" s="1"/>
  <c r="P1429" i="1"/>
  <c r="P912" i="4" s="1"/>
  <c r="P1430" i="1"/>
  <c r="P911" i="4" s="1"/>
  <c r="P1431" i="1"/>
  <c r="P910" i="4" s="1"/>
  <c r="P1432" i="1"/>
  <c r="P909" i="4" s="1"/>
  <c r="P1433" i="1"/>
  <c r="P908" i="4" s="1"/>
  <c r="P1434" i="1"/>
  <c r="P907" i="4" s="1"/>
  <c r="P1435" i="1"/>
  <c r="P906" i="4" s="1"/>
  <c r="P1436" i="1"/>
  <c r="P905" i="4" s="1"/>
  <c r="P1437" i="1"/>
  <c r="P904" i="4" s="1"/>
  <c r="P1438" i="1"/>
  <c r="P903" i="4" s="1"/>
  <c r="P1439" i="1"/>
  <c r="P902" i="4" s="1"/>
  <c r="P1440" i="1"/>
  <c r="P901" i="4" s="1"/>
  <c r="P1441" i="1"/>
  <c r="P900" i="4" s="1"/>
  <c r="P1442" i="1"/>
  <c r="P899" i="4" s="1"/>
  <c r="P1443" i="1"/>
  <c r="P898" i="4" s="1"/>
  <c r="P1444" i="1"/>
  <c r="P897" i="4" s="1"/>
  <c r="P1445" i="1"/>
  <c r="P896" i="4" s="1"/>
  <c r="P1446" i="1"/>
  <c r="P895" i="4" s="1"/>
  <c r="P1447" i="1"/>
  <c r="P894" i="4" s="1"/>
  <c r="P1448" i="1"/>
  <c r="P893" i="4" s="1"/>
  <c r="P1449" i="1"/>
  <c r="P892" i="4" s="1"/>
  <c r="P1450" i="1"/>
  <c r="P891" i="4" s="1"/>
  <c r="P1451" i="1"/>
  <c r="P890" i="4" s="1"/>
  <c r="P1452" i="1"/>
  <c r="P889" i="4" s="1"/>
  <c r="P1453" i="1"/>
  <c r="P888" i="4" s="1"/>
  <c r="P1454" i="1"/>
  <c r="P887" i="4" s="1"/>
  <c r="P1455" i="1"/>
  <c r="P886" i="4" s="1"/>
  <c r="P1456" i="1"/>
  <c r="P885" i="4" s="1"/>
  <c r="P1457" i="1"/>
  <c r="P884" i="4" s="1"/>
  <c r="P1458" i="1"/>
  <c r="P883" i="4" s="1"/>
  <c r="P1459" i="1"/>
  <c r="P882" i="4" s="1"/>
  <c r="P1460" i="1"/>
  <c r="P881" i="4" s="1"/>
  <c r="P1461" i="1"/>
  <c r="P880" i="4" s="1"/>
  <c r="P1462" i="1"/>
  <c r="P879" i="4" s="1"/>
  <c r="P1463" i="1"/>
  <c r="P878" i="4" s="1"/>
  <c r="P1464" i="1"/>
  <c r="P877" i="4" s="1"/>
  <c r="P1465" i="1"/>
  <c r="P876" i="4" s="1"/>
  <c r="P1466" i="1"/>
  <c r="P875" i="4" s="1"/>
  <c r="P1467" i="1"/>
  <c r="P874" i="4" s="1"/>
  <c r="P1468" i="1"/>
  <c r="P873" i="4" s="1"/>
  <c r="P1469" i="1"/>
  <c r="P872" i="4" s="1"/>
  <c r="P1470" i="1"/>
  <c r="P871" i="4" s="1"/>
  <c r="P1471" i="1"/>
  <c r="P870" i="4" s="1"/>
  <c r="P1472" i="1"/>
  <c r="P869" i="4" s="1"/>
  <c r="P1473" i="1"/>
  <c r="P868" i="4" s="1"/>
  <c r="P1474" i="1"/>
  <c r="P867" i="4" s="1"/>
  <c r="P1475" i="1"/>
  <c r="P866" i="4" s="1"/>
  <c r="P1476" i="1"/>
  <c r="P865" i="4" s="1"/>
  <c r="P1477" i="1"/>
  <c r="P864" i="4" s="1"/>
  <c r="P1478" i="1"/>
  <c r="P863" i="4" s="1"/>
  <c r="P1479" i="1"/>
  <c r="P862" i="4" s="1"/>
  <c r="P1480" i="1"/>
  <c r="P861" i="4" s="1"/>
  <c r="P1481" i="1"/>
  <c r="P860" i="4" s="1"/>
  <c r="P1482" i="1"/>
  <c r="P859" i="4" s="1"/>
  <c r="P1483" i="1"/>
  <c r="P858" i="4" s="1"/>
  <c r="P1484" i="1"/>
  <c r="P857" i="4" s="1"/>
  <c r="P1485" i="1"/>
  <c r="P856" i="4" s="1"/>
  <c r="P1486" i="1"/>
  <c r="P855" i="4" s="1"/>
  <c r="P1487" i="1"/>
  <c r="P854" i="4" s="1"/>
  <c r="P1488" i="1"/>
  <c r="P853" i="4" s="1"/>
  <c r="P1489" i="1"/>
  <c r="P852" i="4" s="1"/>
  <c r="P1490" i="1"/>
  <c r="P851" i="4" s="1"/>
  <c r="P1491" i="1"/>
  <c r="P850" i="4" s="1"/>
  <c r="P1492" i="1"/>
  <c r="P849" i="4" s="1"/>
  <c r="P1493" i="1"/>
  <c r="P848" i="4" s="1"/>
  <c r="P1494" i="1"/>
  <c r="P847" i="4" s="1"/>
  <c r="P1495" i="1"/>
  <c r="P846" i="4" s="1"/>
  <c r="P1496" i="1"/>
  <c r="P845" i="4" s="1"/>
  <c r="P1497" i="1"/>
  <c r="P844" i="4" s="1"/>
  <c r="P1498" i="1"/>
  <c r="P843" i="4" s="1"/>
  <c r="P1499" i="1"/>
  <c r="P842" i="4" s="1"/>
  <c r="P1500" i="1"/>
  <c r="P841" i="4" s="1"/>
  <c r="P1501" i="1"/>
  <c r="P840" i="4" s="1"/>
  <c r="P1502" i="1"/>
  <c r="P839" i="4" s="1"/>
  <c r="P1503" i="1"/>
  <c r="P838" i="4" s="1"/>
  <c r="P1504" i="1"/>
  <c r="P837" i="4" s="1"/>
  <c r="P1505" i="1"/>
  <c r="P836" i="4" s="1"/>
  <c r="P1506" i="1"/>
  <c r="P835" i="4" s="1"/>
  <c r="P1507" i="1"/>
  <c r="P834" i="4" s="1"/>
  <c r="P1508" i="1"/>
  <c r="P833" i="4" s="1"/>
  <c r="P1509" i="1"/>
  <c r="P832" i="4" s="1"/>
  <c r="P1510" i="1"/>
  <c r="P831" i="4" s="1"/>
  <c r="P1511" i="1"/>
  <c r="P830" i="4" s="1"/>
  <c r="P1512" i="1"/>
  <c r="P829" i="4" s="1"/>
  <c r="P1513" i="1"/>
  <c r="P828" i="4" s="1"/>
  <c r="P1514" i="1"/>
  <c r="P827" i="4" s="1"/>
  <c r="P1515" i="1"/>
  <c r="P826" i="4" s="1"/>
  <c r="P1516" i="1"/>
  <c r="P825" i="4" s="1"/>
  <c r="P1517" i="1"/>
  <c r="P824" i="4" s="1"/>
  <c r="P1518" i="1"/>
  <c r="P823" i="4" s="1"/>
  <c r="P1519" i="1"/>
  <c r="P822" i="4" s="1"/>
  <c r="P1520" i="1"/>
  <c r="P821" i="4" s="1"/>
  <c r="P1521" i="1"/>
  <c r="P820" i="4" s="1"/>
  <c r="P1522" i="1"/>
  <c r="P819" i="4" s="1"/>
  <c r="P1523" i="1"/>
  <c r="P818" i="4" s="1"/>
  <c r="P1524" i="1"/>
  <c r="P817" i="4" s="1"/>
  <c r="P1525" i="1"/>
  <c r="P816" i="4" s="1"/>
  <c r="P1526" i="1"/>
  <c r="P815" i="4" s="1"/>
  <c r="P1527" i="1"/>
  <c r="P814" i="4" s="1"/>
  <c r="P1528" i="1"/>
  <c r="P813" i="4" s="1"/>
  <c r="P1529" i="1"/>
  <c r="P812" i="4" s="1"/>
  <c r="P1530" i="1"/>
  <c r="P811" i="4" s="1"/>
  <c r="P1531" i="1"/>
  <c r="P810" i="4" s="1"/>
  <c r="P1532" i="1"/>
  <c r="P809" i="4" s="1"/>
  <c r="P1533" i="1"/>
  <c r="P808" i="4" s="1"/>
  <c r="P1534" i="1"/>
  <c r="P807" i="4" s="1"/>
  <c r="P1535" i="1"/>
  <c r="P806" i="4" s="1"/>
  <c r="P1536" i="1"/>
  <c r="P805" i="4" s="1"/>
  <c r="P1537" i="1"/>
  <c r="P804" i="4" s="1"/>
  <c r="P1538" i="1"/>
  <c r="P803" i="4" s="1"/>
  <c r="P1539" i="1"/>
  <c r="P802" i="4" s="1"/>
  <c r="P1540" i="1"/>
  <c r="P801" i="4" s="1"/>
  <c r="P1541" i="1"/>
  <c r="P800" i="4" s="1"/>
  <c r="P1542" i="1"/>
  <c r="P799" i="4" s="1"/>
  <c r="P1543" i="1"/>
  <c r="P798" i="4" s="1"/>
  <c r="P1544" i="1"/>
  <c r="P797" i="4" s="1"/>
  <c r="P1545" i="1"/>
  <c r="P796" i="4" s="1"/>
  <c r="P1546" i="1"/>
  <c r="P795" i="4" s="1"/>
  <c r="P1547" i="1"/>
  <c r="P794" i="4" s="1"/>
  <c r="P1548" i="1"/>
  <c r="P793" i="4" s="1"/>
  <c r="P1549" i="1"/>
  <c r="P792" i="4" s="1"/>
  <c r="P1550" i="1"/>
  <c r="P791" i="4" s="1"/>
  <c r="P1551" i="1"/>
  <c r="P790" i="4" s="1"/>
  <c r="P1552" i="1"/>
  <c r="P789" i="4" s="1"/>
  <c r="P1553" i="1"/>
  <c r="P788" i="4" s="1"/>
  <c r="P1554" i="1"/>
  <c r="P787" i="4" s="1"/>
  <c r="P1555" i="1"/>
  <c r="P786" i="4" s="1"/>
  <c r="P1556" i="1"/>
  <c r="P785" i="4" s="1"/>
  <c r="P1557" i="1"/>
  <c r="P784" i="4" s="1"/>
  <c r="P1558" i="1"/>
  <c r="P783" i="4" s="1"/>
  <c r="P1559" i="1"/>
  <c r="P782" i="4" s="1"/>
  <c r="P1560" i="1"/>
  <c r="P781" i="4" s="1"/>
  <c r="P1561" i="1"/>
  <c r="P780" i="4" s="1"/>
  <c r="P1562" i="1"/>
  <c r="P779" i="4" s="1"/>
  <c r="P1563" i="1"/>
  <c r="P778" i="4" s="1"/>
  <c r="P1564" i="1"/>
  <c r="P777" i="4" s="1"/>
  <c r="P1565" i="1"/>
  <c r="P776" i="4" s="1"/>
  <c r="P1566" i="1"/>
  <c r="P775" i="4" s="1"/>
  <c r="P1567" i="1"/>
  <c r="P774" i="4" s="1"/>
  <c r="P1568" i="1"/>
  <c r="P773" i="4" s="1"/>
  <c r="P1569" i="1"/>
  <c r="P772" i="4" s="1"/>
  <c r="P1570" i="1"/>
  <c r="P771" i="4" s="1"/>
  <c r="P1571" i="1"/>
  <c r="P770" i="4" s="1"/>
  <c r="P1572" i="1"/>
  <c r="P769" i="4" s="1"/>
  <c r="P1573" i="1"/>
  <c r="P768" i="4" s="1"/>
  <c r="P1574" i="1"/>
  <c r="P767" i="4" s="1"/>
  <c r="P1575" i="1"/>
  <c r="P766" i="4" s="1"/>
  <c r="P1576" i="1"/>
  <c r="P765" i="4" s="1"/>
  <c r="P1577" i="1"/>
  <c r="P764" i="4" s="1"/>
  <c r="P1578" i="1"/>
  <c r="P763" i="4" s="1"/>
  <c r="P1579" i="1"/>
  <c r="P762" i="4" s="1"/>
  <c r="P1580" i="1"/>
  <c r="P761" i="4" s="1"/>
  <c r="P1581" i="1"/>
  <c r="P760" i="4" s="1"/>
  <c r="P1582" i="1"/>
  <c r="P759" i="4" s="1"/>
  <c r="P1583" i="1"/>
  <c r="P758" i="4" s="1"/>
  <c r="P1584" i="1"/>
  <c r="P757" i="4" s="1"/>
  <c r="P1585" i="1"/>
  <c r="P756" i="4" s="1"/>
  <c r="P1586" i="1"/>
  <c r="P755" i="4" s="1"/>
  <c r="P1587" i="1"/>
  <c r="P754" i="4" s="1"/>
  <c r="P1588" i="1"/>
  <c r="P753" i="4" s="1"/>
  <c r="P1589" i="1"/>
  <c r="P752" i="4" s="1"/>
  <c r="P1590" i="1"/>
  <c r="P751" i="4" s="1"/>
  <c r="P1591" i="1"/>
  <c r="P750" i="4" s="1"/>
  <c r="P1592" i="1"/>
  <c r="P749" i="4" s="1"/>
  <c r="P1593" i="1"/>
  <c r="P748" i="4" s="1"/>
  <c r="P1594" i="1"/>
  <c r="P747" i="4" s="1"/>
  <c r="P1595" i="1"/>
  <c r="P746" i="4" s="1"/>
  <c r="P1596" i="1"/>
  <c r="P745" i="4" s="1"/>
  <c r="P1597" i="1"/>
  <c r="P744" i="4" s="1"/>
  <c r="P1598" i="1"/>
  <c r="P743" i="4" s="1"/>
  <c r="P1599" i="1"/>
  <c r="P742" i="4" s="1"/>
  <c r="P1600" i="1"/>
  <c r="P741" i="4" s="1"/>
  <c r="P1601" i="1"/>
  <c r="P740" i="4" s="1"/>
  <c r="P1602" i="1"/>
  <c r="P739" i="4" s="1"/>
  <c r="P1603" i="1"/>
  <c r="P738" i="4" s="1"/>
  <c r="P1604" i="1"/>
  <c r="P737" i="4" s="1"/>
  <c r="P1605" i="1"/>
  <c r="P736" i="4" s="1"/>
  <c r="P1606" i="1"/>
  <c r="P735" i="4" s="1"/>
  <c r="P1607" i="1"/>
  <c r="P734" i="4" s="1"/>
  <c r="P1608" i="1"/>
  <c r="P733" i="4" s="1"/>
  <c r="P1609" i="1"/>
  <c r="P732" i="4" s="1"/>
  <c r="P1610" i="1"/>
  <c r="P731" i="4" s="1"/>
  <c r="P1611" i="1"/>
  <c r="P730" i="4" s="1"/>
  <c r="P1612" i="1"/>
  <c r="P729" i="4" s="1"/>
  <c r="P1613" i="1"/>
  <c r="P728" i="4" s="1"/>
  <c r="P1614" i="1"/>
  <c r="P727" i="4" s="1"/>
  <c r="P1615" i="1"/>
  <c r="P726" i="4" s="1"/>
  <c r="P1616" i="1"/>
  <c r="P725" i="4" s="1"/>
  <c r="P1617" i="1"/>
  <c r="P724" i="4" s="1"/>
  <c r="P1618" i="1"/>
  <c r="P723" i="4" s="1"/>
  <c r="P1619" i="1"/>
  <c r="P722" i="4" s="1"/>
  <c r="P1620" i="1"/>
  <c r="P721" i="4" s="1"/>
  <c r="P1621" i="1"/>
  <c r="P720" i="4" s="1"/>
  <c r="P1622" i="1"/>
  <c r="P719" i="4" s="1"/>
  <c r="P1623" i="1"/>
  <c r="P718" i="4" s="1"/>
  <c r="P1624" i="1"/>
  <c r="P717" i="4" s="1"/>
  <c r="P1625" i="1"/>
  <c r="P716" i="4" s="1"/>
  <c r="P1626" i="1"/>
  <c r="P715" i="4" s="1"/>
  <c r="P1627" i="1"/>
  <c r="P714" i="4" s="1"/>
  <c r="P1628" i="1"/>
  <c r="P713" i="4" s="1"/>
  <c r="P1629" i="1"/>
  <c r="P712" i="4" s="1"/>
  <c r="P1630" i="1"/>
  <c r="P711" i="4" s="1"/>
  <c r="P1631" i="1"/>
  <c r="P710" i="4" s="1"/>
  <c r="P1632" i="1"/>
  <c r="P709" i="4" s="1"/>
  <c r="P1633" i="1"/>
  <c r="P708" i="4" s="1"/>
  <c r="P1634" i="1"/>
  <c r="P707" i="4" s="1"/>
  <c r="P1635" i="1"/>
  <c r="P706" i="4" s="1"/>
  <c r="P1636" i="1"/>
  <c r="P705" i="4" s="1"/>
  <c r="P1637" i="1"/>
  <c r="P704" i="4" s="1"/>
  <c r="P1638" i="1"/>
  <c r="P703" i="4" s="1"/>
  <c r="P1639" i="1"/>
  <c r="P702" i="4" s="1"/>
  <c r="P1640" i="1"/>
  <c r="P701" i="4" s="1"/>
  <c r="P1641" i="1"/>
  <c r="P700" i="4" s="1"/>
  <c r="P1642" i="1"/>
  <c r="P699" i="4" s="1"/>
  <c r="P1643" i="1"/>
  <c r="P698" i="4" s="1"/>
  <c r="P1644" i="1"/>
  <c r="P697" i="4" s="1"/>
  <c r="P1645" i="1"/>
  <c r="P696" i="4" s="1"/>
  <c r="P1646" i="1"/>
  <c r="P695" i="4" s="1"/>
  <c r="P1647" i="1"/>
  <c r="P694" i="4" s="1"/>
  <c r="P1648" i="1"/>
  <c r="P693" i="4" s="1"/>
  <c r="P1649" i="1"/>
  <c r="P692" i="4" s="1"/>
  <c r="P1650" i="1"/>
  <c r="P691" i="4" s="1"/>
  <c r="P1651" i="1"/>
  <c r="P690" i="4" s="1"/>
  <c r="P1652" i="1"/>
  <c r="P689" i="4" s="1"/>
  <c r="P1653" i="1"/>
  <c r="P688" i="4" s="1"/>
  <c r="P1654" i="1"/>
  <c r="P687" i="4" s="1"/>
  <c r="P1655" i="1"/>
  <c r="P686" i="4" s="1"/>
  <c r="P1656" i="1"/>
  <c r="P685" i="4" s="1"/>
  <c r="P1657" i="1"/>
  <c r="P684" i="4" s="1"/>
  <c r="P1658" i="1"/>
  <c r="P683" i="4" s="1"/>
  <c r="P1659" i="1"/>
  <c r="P682" i="4" s="1"/>
  <c r="P1660" i="1"/>
  <c r="P681" i="4" s="1"/>
  <c r="P1661" i="1"/>
  <c r="P680" i="4" s="1"/>
  <c r="P1662" i="1"/>
  <c r="P679" i="4" s="1"/>
  <c r="P1663" i="1"/>
  <c r="P678" i="4" s="1"/>
  <c r="P1664" i="1"/>
  <c r="P677" i="4" s="1"/>
  <c r="P1665" i="1"/>
  <c r="P676" i="4" s="1"/>
  <c r="P1666" i="1"/>
  <c r="P675" i="4" s="1"/>
  <c r="P1667" i="1"/>
  <c r="P674" i="4" s="1"/>
  <c r="P1668" i="1"/>
  <c r="P673" i="4" s="1"/>
  <c r="P1669" i="1"/>
  <c r="P672" i="4" s="1"/>
  <c r="P1670" i="1"/>
  <c r="P671" i="4" s="1"/>
  <c r="P1671" i="1"/>
  <c r="P670" i="4" s="1"/>
  <c r="P1672" i="1"/>
  <c r="P669" i="4" s="1"/>
  <c r="P1673" i="1"/>
  <c r="P668" i="4" s="1"/>
  <c r="P1674" i="1"/>
  <c r="P667" i="4" s="1"/>
  <c r="P1675" i="1"/>
  <c r="P666" i="4" s="1"/>
  <c r="P1676" i="1"/>
  <c r="P665" i="4" s="1"/>
  <c r="P1677" i="1"/>
  <c r="P664" i="4" s="1"/>
  <c r="P1678" i="1"/>
  <c r="P663" i="4" s="1"/>
  <c r="P1679" i="1"/>
  <c r="P662" i="4" s="1"/>
  <c r="P1680" i="1"/>
  <c r="P661" i="4" s="1"/>
  <c r="P1681" i="1"/>
  <c r="P660" i="4" s="1"/>
  <c r="P1682" i="1"/>
  <c r="P659" i="4" s="1"/>
  <c r="P1683" i="1"/>
  <c r="P658" i="4" s="1"/>
  <c r="P1684" i="1"/>
  <c r="P657" i="4" s="1"/>
  <c r="P1685" i="1"/>
  <c r="P656" i="4" s="1"/>
  <c r="P1686" i="1"/>
  <c r="P655" i="4" s="1"/>
  <c r="P1687" i="1"/>
  <c r="P654" i="4" s="1"/>
  <c r="P1688" i="1"/>
  <c r="P653" i="4" s="1"/>
  <c r="P1689" i="1"/>
  <c r="P652" i="4" s="1"/>
  <c r="P1690" i="1"/>
  <c r="P651" i="4" s="1"/>
  <c r="P1691" i="1"/>
  <c r="P650" i="4" s="1"/>
  <c r="P1692" i="1"/>
  <c r="P649" i="4" s="1"/>
  <c r="P1693" i="1"/>
  <c r="P648" i="4" s="1"/>
  <c r="P1694" i="1"/>
  <c r="P647" i="4" s="1"/>
  <c r="P1695" i="1"/>
  <c r="P646" i="4" s="1"/>
  <c r="P1696" i="1"/>
  <c r="P645" i="4" s="1"/>
  <c r="P1697" i="1"/>
  <c r="P644" i="4" s="1"/>
  <c r="P1698" i="1"/>
  <c r="P643" i="4" s="1"/>
  <c r="P1699" i="1"/>
  <c r="P642" i="4" s="1"/>
  <c r="P1700" i="1"/>
  <c r="P641" i="4" s="1"/>
  <c r="P1701" i="1"/>
  <c r="P640" i="4" s="1"/>
  <c r="P1702" i="1"/>
  <c r="P639" i="4" s="1"/>
  <c r="P1703" i="1"/>
  <c r="P638" i="4" s="1"/>
  <c r="P1704" i="1"/>
  <c r="P637" i="4" s="1"/>
  <c r="P1705" i="1"/>
  <c r="P636" i="4" s="1"/>
  <c r="P1706" i="1"/>
  <c r="P635" i="4" s="1"/>
  <c r="P1707" i="1"/>
  <c r="P634" i="4" s="1"/>
  <c r="P1708" i="1"/>
  <c r="P633" i="4" s="1"/>
  <c r="P1709" i="1"/>
  <c r="P632" i="4" s="1"/>
  <c r="P1710" i="1"/>
  <c r="P631" i="4" s="1"/>
  <c r="P1711" i="1"/>
  <c r="P630" i="4" s="1"/>
  <c r="P1712" i="1"/>
  <c r="P629" i="4" s="1"/>
  <c r="P1713" i="1"/>
  <c r="P628" i="4" s="1"/>
  <c r="P1714" i="1"/>
  <c r="P627" i="4" s="1"/>
  <c r="P1715" i="1"/>
  <c r="P626" i="4" s="1"/>
  <c r="P1716" i="1"/>
  <c r="P625" i="4" s="1"/>
  <c r="P1717" i="1"/>
  <c r="P624" i="4" s="1"/>
  <c r="P1718" i="1"/>
  <c r="P623" i="4" s="1"/>
  <c r="P1719" i="1"/>
  <c r="P622" i="4" s="1"/>
  <c r="P1720" i="1"/>
  <c r="P621" i="4" s="1"/>
  <c r="P1721" i="1"/>
  <c r="P620" i="4" s="1"/>
  <c r="P1722" i="1"/>
  <c r="P619" i="4" s="1"/>
  <c r="P1723" i="1"/>
  <c r="P618" i="4" s="1"/>
  <c r="P1724" i="1"/>
  <c r="P617" i="4" s="1"/>
  <c r="P1725" i="1"/>
  <c r="P616" i="4" s="1"/>
  <c r="P1726" i="1"/>
  <c r="P615" i="4" s="1"/>
  <c r="P1727" i="1"/>
  <c r="P614" i="4" s="1"/>
  <c r="P1728" i="1"/>
  <c r="P613" i="4" s="1"/>
  <c r="P1729" i="1"/>
  <c r="P612" i="4" s="1"/>
  <c r="P1730" i="1"/>
  <c r="P611" i="4" s="1"/>
  <c r="P1731" i="1"/>
  <c r="P610" i="4" s="1"/>
  <c r="P1732" i="1"/>
  <c r="P609" i="4" s="1"/>
  <c r="P1733" i="1"/>
  <c r="P608" i="4" s="1"/>
  <c r="P1734" i="1"/>
  <c r="P607" i="4" s="1"/>
  <c r="P1735" i="1"/>
  <c r="P606" i="4" s="1"/>
  <c r="P1736" i="1"/>
  <c r="P605" i="4" s="1"/>
  <c r="P1737" i="1"/>
  <c r="P604" i="4" s="1"/>
  <c r="P1738" i="1"/>
  <c r="P603" i="4" s="1"/>
  <c r="P1739" i="1"/>
  <c r="P602" i="4" s="1"/>
  <c r="P1740" i="1"/>
  <c r="P601" i="4" s="1"/>
  <c r="P1741" i="1"/>
  <c r="P600" i="4" s="1"/>
  <c r="P1742" i="1"/>
  <c r="P599" i="4" s="1"/>
  <c r="P1743" i="1"/>
  <c r="P598" i="4" s="1"/>
  <c r="P1744" i="1"/>
  <c r="P597" i="4" s="1"/>
  <c r="P1745" i="1"/>
  <c r="P596" i="4" s="1"/>
  <c r="P1746" i="1"/>
  <c r="P595" i="4" s="1"/>
  <c r="P1747" i="1"/>
  <c r="P594" i="4" s="1"/>
  <c r="P1748" i="1"/>
  <c r="P593" i="4" s="1"/>
  <c r="P1749" i="1"/>
  <c r="P592" i="4" s="1"/>
  <c r="P1750" i="1"/>
  <c r="P591" i="4" s="1"/>
  <c r="P1751" i="1"/>
  <c r="P590" i="4" s="1"/>
  <c r="P1752" i="1"/>
  <c r="P589" i="4" s="1"/>
  <c r="P1753" i="1"/>
  <c r="P588" i="4" s="1"/>
  <c r="P1754" i="1"/>
  <c r="P587" i="4" s="1"/>
  <c r="P1755" i="1"/>
  <c r="P586" i="4" s="1"/>
  <c r="P1756" i="1"/>
  <c r="P585" i="4" s="1"/>
  <c r="P1757" i="1"/>
  <c r="P584" i="4" s="1"/>
  <c r="P1758" i="1"/>
  <c r="P583" i="4" s="1"/>
  <c r="P1759" i="1"/>
  <c r="P582" i="4" s="1"/>
  <c r="P1760" i="1"/>
  <c r="P581" i="4" s="1"/>
  <c r="P1761" i="1"/>
  <c r="P580" i="4" s="1"/>
  <c r="P1762" i="1"/>
  <c r="P579" i="4" s="1"/>
  <c r="P1763" i="1"/>
  <c r="P578" i="4" s="1"/>
  <c r="P1764" i="1"/>
  <c r="P577" i="4" s="1"/>
  <c r="P1765" i="1"/>
  <c r="P576" i="4" s="1"/>
  <c r="P1766" i="1"/>
  <c r="P575" i="4" s="1"/>
  <c r="P1767" i="1"/>
  <c r="P574" i="4" s="1"/>
  <c r="P1768" i="1"/>
  <c r="P573" i="4" s="1"/>
  <c r="P1769" i="1"/>
  <c r="P572" i="4" s="1"/>
  <c r="P1770" i="1"/>
  <c r="P571" i="4" s="1"/>
  <c r="P1771" i="1"/>
  <c r="P570" i="4" s="1"/>
  <c r="P1772" i="1"/>
  <c r="P569" i="4" s="1"/>
  <c r="P1773" i="1"/>
  <c r="P568" i="4" s="1"/>
  <c r="P1774" i="1"/>
  <c r="P567" i="4" s="1"/>
  <c r="P1775" i="1"/>
  <c r="P566" i="4" s="1"/>
  <c r="P1776" i="1"/>
  <c r="P565" i="4" s="1"/>
  <c r="P1777" i="1"/>
  <c r="P564" i="4" s="1"/>
  <c r="P1778" i="1"/>
  <c r="P563" i="4" s="1"/>
  <c r="P1779" i="1"/>
  <c r="P562" i="4" s="1"/>
  <c r="P1780" i="1"/>
  <c r="P561" i="4" s="1"/>
  <c r="P1781" i="1"/>
  <c r="P560" i="4" s="1"/>
  <c r="P1782" i="1"/>
  <c r="P559" i="4" s="1"/>
  <c r="P1783" i="1"/>
  <c r="P558" i="4" s="1"/>
  <c r="P1784" i="1"/>
  <c r="P557" i="4" s="1"/>
  <c r="P1785" i="1"/>
  <c r="P556" i="4" s="1"/>
  <c r="P1786" i="1"/>
  <c r="P555" i="4" s="1"/>
  <c r="P1787" i="1"/>
  <c r="P554" i="4" s="1"/>
  <c r="P1788" i="1"/>
  <c r="P553" i="4" s="1"/>
  <c r="P1789" i="1"/>
  <c r="P552" i="4" s="1"/>
  <c r="P1790" i="1"/>
  <c r="P551" i="4" s="1"/>
  <c r="P1791" i="1"/>
  <c r="P550" i="4" s="1"/>
  <c r="P1792" i="1"/>
  <c r="P549" i="4" s="1"/>
  <c r="P1793" i="1"/>
  <c r="P548" i="4" s="1"/>
  <c r="P1794" i="1"/>
  <c r="P547" i="4" s="1"/>
  <c r="P1795" i="1"/>
  <c r="P546" i="4" s="1"/>
  <c r="P1796" i="1"/>
  <c r="P545" i="4" s="1"/>
  <c r="P1797" i="1"/>
  <c r="P544" i="4" s="1"/>
  <c r="P1798" i="1"/>
  <c r="P543" i="4" s="1"/>
  <c r="P1799" i="1"/>
  <c r="P542" i="4" s="1"/>
  <c r="P1800" i="1"/>
  <c r="P541" i="4" s="1"/>
  <c r="P1801" i="1"/>
  <c r="P540" i="4" s="1"/>
  <c r="P1802" i="1"/>
  <c r="P539" i="4" s="1"/>
  <c r="P1803" i="1"/>
  <c r="P538" i="4" s="1"/>
  <c r="P1804" i="1"/>
  <c r="P537" i="4" s="1"/>
  <c r="P1805" i="1"/>
  <c r="P536" i="4" s="1"/>
  <c r="P1806" i="1"/>
  <c r="P535" i="4" s="1"/>
  <c r="P1807" i="1"/>
  <c r="P534" i="4" s="1"/>
  <c r="P1808" i="1"/>
  <c r="P533" i="4" s="1"/>
  <c r="P1809" i="1"/>
  <c r="P532" i="4" s="1"/>
  <c r="P1810" i="1"/>
  <c r="P531" i="4" s="1"/>
  <c r="P1811" i="1"/>
  <c r="P530" i="4" s="1"/>
  <c r="P1812" i="1"/>
  <c r="P529" i="4" s="1"/>
  <c r="P1813" i="1"/>
  <c r="P528" i="4" s="1"/>
  <c r="P1814" i="1"/>
  <c r="P527" i="4" s="1"/>
  <c r="P1815" i="1"/>
  <c r="P526" i="4" s="1"/>
  <c r="P1816" i="1"/>
  <c r="P525" i="4" s="1"/>
  <c r="P1817" i="1"/>
  <c r="P524" i="4" s="1"/>
  <c r="P1818" i="1"/>
  <c r="P523" i="4" s="1"/>
  <c r="P1819" i="1"/>
  <c r="P522" i="4" s="1"/>
  <c r="P1820" i="1"/>
  <c r="P521" i="4" s="1"/>
  <c r="P1821" i="1"/>
  <c r="P520" i="4" s="1"/>
  <c r="P1822" i="1"/>
  <c r="P519" i="4" s="1"/>
  <c r="P1823" i="1"/>
  <c r="P518" i="4" s="1"/>
  <c r="P1824" i="1"/>
  <c r="P517" i="4" s="1"/>
  <c r="P1825" i="1"/>
  <c r="P516" i="4" s="1"/>
  <c r="P1826" i="1"/>
  <c r="P515" i="4" s="1"/>
  <c r="P1827" i="1"/>
  <c r="P514" i="4" s="1"/>
  <c r="P1828" i="1"/>
  <c r="P513" i="4" s="1"/>
  <c r="P1829" i="1"/>
  <c r="P512" i="4" s="1"/>
  <c r="P1830" i="1"/>
  <c r="P511" i="4" s="1"/>
  <c r="P1831" i="1"/>
  <c r="P510" i="4" s="1"/>
  <c r="P1832" i="1"/>
  <c r="P509" i="4" s="1"/>
  <c r="P1833" i="1"/>
  <c r="P508" i="4" s="1"/>
  <c r="P1834" i="1"/>
  <c r="P507" i="4" s="1"/>
  <c r="P1835" i="1"/>
  <c r="P506" i="4" s="1"/>
  <c r="P1836" i="1"/>
  <c r="P505" i="4" s="1"/>
  <c r="P1837" i="1"/>
  <c r="P504" i="4" s="1"/>
  <c r="P1838" i="1"/>
  <c r="P503" i="4" s="1"/>
  <c r="P1839" i="1"/>
  <c r="P502" i="4" s="1"/>
  <c r="P1840" i="1"/>
  <c r="P501" i="4" s="1"/>
  <c r="P1841" i="1"/>
  <c r="P500" i="4" s="1"/>
  <c r="P1842" i="1"/>
  <c r="P499" i="4" s="1"/>
  <c r="P1843" i="1"/>
  <c r="P498" i="4" s="1"/>
  <c r="P1844" i="1"/>
  <c r="P497" i="4" s="1"/>
  <c r="P1845" i="1"/>
  <c r="P496" i="4" s="1"/>
  <c r="P1846" i="1"/>
  <c r="P495" i="4" s="1"/>
  <c r="P1847" i="1"/>
  <c r="P494" i="4" s="1"/>
  <c r="P1848" i="1"/>
  <c r="P493" i="4" s="1"/>
  <c r="P1849" i="1"/>
  <c r="P492" i="4" s="1"/>
  <c r="P1850" i="1"/>
  <c r="P491" i="4" s="1"/>
  <c r="P1851" i="1"/>
  <c r="P490" i="4" s="1"/>
  <c r="P1852" i="1"/>
  <c r="P489" i="4" s="1"/>
  <c r="P1853" i="1"/>
  <c r="P488" i="4" s="1"/>
  <c r="P1854" i="1"/>
  <c r="P487" i="4" s="1"/>
  <c r="P1855" i="1"/>
  <c r="P486" i="4" s="1"/>
  <c r="P1856" i="1"/>
  <c r="P485" i="4" s="1"/>
  <c r="P1857" i="1"/>
  <c r="P484" i="4" s="1"/>
  <c r="P1858" i="1"/>
  <c r="P483" i="4" s="1"/>
  <c r="P1859" i="1"/>
  <c r="P482" i="4" s="1"/>
  <c r="P1860" i="1"/>
  <c r="P481" i="4" s="1"/>
  <c r="P1861" i="1"/>
  <c r="P480" i="4" s="1"/>
  <c r="P1862" i="1"/>
  <c r="P479" i="4" s="1"/>
  <c r="P1863" i="1"/>
  <c r="P478" i="4" s="1"/>
  <c r="P1864" i="1"/>
  <c r="P477" i="4" s="1"/>
  <c r="P1865" i="1"/>
  <c r="P1866" i="1"/>
  <c r="P476" i="4" s="1"/>
  <c r="P1867" i="1"/>
  <c r="P475" i="4" s="1"/>
  <c r="P1868" i="1"/>
  <c r="P474" i="4" s="1"/>
  <c r="P1869" i="1"/>
  <c r="P473" i="4" s="1"/>
  <c r="P1870" i="1"/>
  <c r="P472" i="4" s="1"/>
  <c r="P1871" i="1"/>
  <c r="P471" i="4" s="1"/>
  <c r="P1872" i="1"/>
  <c r="P470" i="4" s="1"/>
  <c r="P1873" i="1"/>
  <c r="P469" i="4" s="1"/>
  <c r="P1874" i="1"/>
  <c r="P468" i="4" s="1"/>
  <c r="P1875" i="1"/>
  <c r="P467" i="4" s="1"/>
  <c r="P1876" i="1"/>
  <c r="P466" i="4" s="1"/>
  <c r="P1877" i="1"/>
  <c r="P465" i="4" s="1"/>
  <c r="P1878" i="1"/>
  <c r="P464" i="4" s="1"/>
  <c r="P1879" i="1"/>
  <c r="P463" i="4" s="1"/>
  <c r="P1880" i="1"/>
  <c r="P462" i="4" s="1"/>
  <c r="P1881" i="1"/>
  <c r="P461" i="4" s="1"/>
  <c r="P1882" i="1"/>
  <c r="P460" i="4" s="1"/>
  <c r="P1883" i="1"/>
  <c r="P459" i="4" s="1"/>
  <c r="P1884" i="1"/>
  <c r="P458" i="4" s="1"/>
  <c r="P1885" i="1"/>
  <c r="P457" i="4" s="1"/>
  <c r="P1886" i="1"/>
  <c r="P456" i="4" s="1"/>
  <c r="P1887" i="1"/>
  <c r="P455" i="4" s="1"/>
  <c r="P1888" i="1"/>
  <c r="P454" i="4" s="1"/>
  <c r="P1889" i="1"/>
  <c r="P453" i="4" s="1"/>
  <c r="P1890" i="1"/>
  <c r="P452" i="4" s="1"/>
  <c r="P1891" i="1"/>
  <c r="P451" i="4" s="1"/>
  <c r="P1892" i="1"/>
  <c r="P450" i="4" s="1"/>
  <c r="P1893" i="1"/>
  <c r="P449" i="4" s="1"/>
  <c r="P1894" i="1"/>
  <c r="P448" i="4" s="1"/>
  <c r="P1895" i="1"/>
  <c r="P447" i="4" s="1"/>
  <c r="P1896" i="1"/>
  <c r="P446" i="4" s="1"/>
  <c r="P1897" i="1"/>
  <c r="P445" i="4" s="1"/>
  <c r="P1898" i="1"/>
  <c r="P444" i="4" s="1"/>
  <c r="P1899" i="1"/>
  <c r="P443" i="4" s="1"/>
  <c r="P1900" i="1"/>
  <c r="P442" i="4" s="1"/>
  <c r="P1901" i="1"/>
  <c r="P441" i="4" s="1"/>
  <c r="P1902" i="1"/>
  <c r="P440" i="4" s="1"/>
  <c r="P1903" i="1"/>
  <c r="P439" i="4" s="1"/>
  <c r="P1904" i="1"/>
  <c r="P438" i="4" s="1"/>
  <c r="P1905" i="1"/>
  <c r="P437" i="4" s="1"/>
  <c r="P1906" i="1"/>
  <c r="P436" i="4" s="1"/>
  <c r="P1907" i="1"/>
  <c r="P435" i="4" s="1"/>
  <c r="P1908" i="1"/>
  <c r="P434" i="4" s="1"/>
  <c r="P1909" i="1"/>
  <c r="P433" i="4" s="1"/>
  <c r="P1910" i="1"/>
  <c r="P432" i="4" s="1"/>
  <c r="P1911" i="1"/>
  <c r="P431" i="4" s="1"/>
  <c r="P1912" i="1"/>
  <c r="P430" i="4" s="1"/>
  <c r="P1913" i="1"/>
  <c r="P429" i="4" s="1"/>
  <c r="P1914" i="1"/>
  <c r="P428" i="4" s="1"/>
  <c r="P1915" i="1"/>
  <c r="P427" i="4" s="1"/>
  <c r="P1916" i="1"/>
  <c r="P426" i="4" s="1"/>
  <c r="P1917" i="1"/>
  <c r="P425" i="4" s="1"/>
  <c r="P1918" i="1"/>
  <c r="P424" i="4" s="1"/>
  <c r="P1919" i="1"/>
  <c r="P423" i="4" s="1"/>
  <c r="P1920" i="1"/>
  <c r="P422" i="4" s="1"/>
  <c r="P1921" i="1"/>
  <c r="P421" i="4" s="1"/>
  <c r="P1922" i="1"/>
  <c r="P420" i="4" s="1"/>
  <c r="P1923" i="1"/>
  <c r="P419" i="4" s="1"/>
  <c r="P1924" i="1"/>
  <c r="P418" i="4" s="1"/>
  <c r="P1925" i="1"/>
  <c r="P417" i="4" s="1"/>
  <c r="P1926" i="1"/>
  <c r="P416" i="4" s="1"/>
  <c r="P1927" i="1"/>
  <c r="P415" i="4" s="1"/>
  <c r="P1928" i="1"/>
  <c r="P414" i="4" s="1"/>
  <c r="P1929" i="1"/>
  <c r="P413" i="4" s="1"/>
  <c r="P1930" i="1"/>
  <c r="P412" i="4" s="1"/>
  <c r="P1931" i="1"/>
  <c r="P411" i="4" s="1"/>
  <c r="P1932" i="1"/>
  <c r="P410" i="4" s="1"/>
  <c r="P1933" i="1"/>
  <c r="P409" i="4" s="1"/>
  <c r="P1934" i="1"/>
  <c r="P408" i="4" s="1"/>
  <c r="P1935" i="1"/>
  <c r="P407" i="4" s="1"/>
  <c r="P1936" i="1"/>
  <c r="P406" i="4" s="1"/>
  <c r="P1937" i="1"/>
  <c r="P405" i="4" s="1"/>
  <c r="P1938" i="1"/>
  <c r="P404" i="4" s="1"/>
  <c r="P1939" i="1"/>
  <c r="P403" i="4" s="1"/>
  <c r="P1940" i="1"/>
  <c r="P402" i="4" s="1"/>
  <c r="P1941" i="1"/>
  <c r="P401" i="4" s="1"/>
  <c r="P1942" i="1"/>
  <c r="P400" i="4" s="1"/>
  <c r="P1943" i="1"/>
  <c r="P399" i="4" s="1"/>
  <c r="P1944" i="1"/>
  <c r="P398" i="4" s="1"/>
  <c r="P1945" i="1"/>
  <c r="P397" i="4" s="1"/>
  <c r="P1946" i="1"/>
  <c r="P396" i="4" s="1"/>
  <c r="P1947" i="1"/>
  <c r="P395" i="4" s="1"/>
  <c r="P1948" i="1"/>
  <c r="P394" i="4" s="1"/>
  <c r="P1949" i="1"/>
  <c r="P393" i="4" s="1"/>
  <c r="P1950" i="1"/>
  <c r="P392" i="4" s="1"/>
  <c r="P1951" i="1"/>
  <c r="P391" i="4" s="1"/>
  <c r="P1952" i="1"/>
  <c r="P390" i="4" s="1"/>
  <c r="P1953" i="1"/>
  <c r="P389" i="4" s="1"/>
  <c r="P1954" i="1"/>
  <c r="P388" i="4" s="1"/>
  <c r="P1955" i="1"/>
  <c r="P387" i="4" s="1"/>
  <c r="P1956" i="1"/>
  <c r="P386" i="4" s="1"/>
  <c r="P1957" i="1"/>
  <c r="P385" i="4" s="1"/>
  <c r="P1958" i="1"/>
  <c r="P384" i="4" s="1"/>
  <c r="P1959" i="1"/>
  <c r="P383" i="4" s="1"/>
  <c r="P1960" i="1"/>
  <c r="P382" i="4" s="1"/>
  <c r="P1961" i="1"/>
  <c r="P381" i="4" s="1"/>
  <c r="P1962" i="1"/>
  <c r="P380" i="4" s="1"/>
  <c r="P1963" i="1"/>
  <c r="P379" i="4" s="1"/>
  <c r="P1964" i="1"/>
  <c r="P378" i="4" s="1"/>
  <c r="P1965" i="1"/>
  <c r="P377" i="4" s="1"/>
  <c r="P1966" i="1"/>
  <c r="P376" i="4" s="1"/>
  <c r="P1967" i="1"/>
  <c r="P375" i="4" s="1"/>
  <c r="P1968" i="1"/>
  <c r="P374" i="4" s="1"/>
  <c r="P1969" i="1"/>
  <c r="P373" i="4" s="1"/>
  <c r="P1970" i="1"/>
  <c r="P372" i="4" s="1"/>
  <c r="P1971" i="1"/>
  <c r="P371" i="4" s="1"/>
  <c r="P1972" i="1"/>
  <c r="P370" i="4" s="1"/>
  <c r="P1973" i="1"/>
  <c r="P369" i="4" s="1"/>
  <c r="P1974" i="1"/>
  <c r="P368" i="4" s="1"/>
  <c r="P1975" i="1"/>
  <c r="P367" i="4" s="1"/>
  <c r="P1976" i="1"/>
  <c r="P366" i="4" s="1"/>
  <c r="P1977" i="1"/>
  <c r="P365" i="4" s="1"/>
  <c r="P1978" i="1"/>
  <c r="P364" i="4" s="1"/>
  <c r="P1979" i="1"/>
  <c r="P363" i="4" s="1"/>
  <c r="P1980" i="1"/>
  <c r="P362" i="4" s="1"/>
  <c r="P1981" i="1"/>
  <c r="P361" i="4" s="1"/>
  <c r="P1982" i="1"/>
  <c r="P360" i="4" s="1"/>
  <c r="P1983" i="1"/>
  <c r="P359" i="4" s="1"/>
  <c r="P1984" i="1"/>
  <c r="P358" i="4" s="1"/>
  <c r="P1985" i="1"/>
  <c r="P357" i="4" s="1"/>
  <c r="P1986" i="1"/>
  <c r="P356" i="4" s="1"/>
  <c r="P1987" i="1"/>
  <c r="P355" i="4" s="1"/>
  <c r="P1988" i="1"/>
  <c r="P354" i="4" s="1"/>
  <c r="P1989" i="1"/>
  <c r="P353" i="4" s="1"/>
  <c r="P1990" i="1"/>
  <c r="P352" i="4" s="1"/>
  <c r="P1991" i="1"/>
  <c r="P351" i="4" s="1"/>
  <c r="P1992" i="1"/>
  <c r="P350" i="4" s="1"/>
  <c r="P1993" i="1"/>
  <c r="P349" i="4" s="1"/>
  <c r="P1994" i="1"/>
  <c r="P348" i="4" s="1"/>
  <c r="P1995" i="1"/>
  <c r="P347" i="4" s="1"/>
  <c r="P1996" i="1"/>
  <c r="P346" i="4" s="1"/>
  <c r="P1997" i="1"/>
  <c r="P345" i="4" s="1"/>
  <c r="P1998" i="1"/>
  <c r="P344" i="4" s="1"/>
  <c r="P1999" i="1"/>
  <c r="P343" i="4" s="1"/>
  <c r="P2000" i="1"/>
  <c r="P342" i="4" s="1"/>
  <c r="P2001" i="1"/>
  <c r="P341" i="4" s="1"/>
  <c r="P2002" i="1"/>
  <c r="P340" i="4" s="1"/>
  <c r="P2003" i="1"/>
  <c r="P339" i="4" s="1"/>
  <c r="P2004" i="1"/>
  <c r="P338" i="4" s="1"/>
  <c r="P2005" i="1"/>
  <c r="P337" i="4" s="1"/>
  <c r="P2006" i="1"/>
  <c r="P336" i="4" s="1"/>
  <c r="P2007" i="1"/>
  <c r="P335" i="4" s="1"/>
  <c r="P2008" i="1"/>
  <c r="P334" i="4" s="1"/>
  <c r="P2009" i="1"/>
  <c r="P333" i="4" s="1"/>
  <c r="P2010" i="1"/>
  <c r="P332" i="4" s="1"/>
  <c r="P2011" i="1"/>
  <c r="P331" i="4" s="1"/>
  <c r="P2012" i="1"/>
  <c r="P330" i="4" s="1"/>
  <c r="P2013" i="1"/>
  <c r="P329" i="4" s="1"/>
  <c r="P2014" i="1"/>
  <c r="P328" i="4" s="1"/>
  <c r="P2015" i="1"/>
  <c r="P327" i="4" s="1"/>
  <c r="P2016" i="1"/>
  <c r="P326" i="4" s="1"/>
  <c r="P2017" i="1"/>
  <c r="P325" i="4" s="1"/>
  <c r="P2018" i="1"/>
  <c r="P324" i="4" s="1"/>
  <c r="P2019" i="1"/>
  <c r="P323" i="4" s="1"/>
  <c r="P2020" i="1"/>
  <c r="P322" i="4" s="1"/>
  <c r="P2021" i="1"/>
  <c r="P321" i="4" s="1"/>
  <c r="P2022" i="1"/>
  <c r="P320" i="4" s="1"/>
  <c r="P2023" i="1"/>
  <c r="P319" i="4" s="1"/>
  <c r="P2024" i="1"/>
  <c r="P318" i="4" s="1"/>
  <c r="P2025" i="1"/>
  <c r="P317" i="4" s="1"/>
  <c r="P2026" i="1"/>
  <c r="P316" i="4" s="1"/>
  <c r="P2027" i="1"/>
  <c r="P315" i="4" s="1"/>
  <c r="P2028" i="1"/>
  <c r="P314" i="4" s="1"/>
  <c r="P2029" i="1"/>
  <c r="P313" i="4" s="1"/>
  <c r="P2030" i="1"/>
  <c r="P312" i="4" s="1"/>
  <c r="P2031" i="1"/>
  <c r="P311" i="4" s="1"/>
  <c r="P2032" i="1"/>
  <c r="P310" i="4" s="1"/>
  <c r="P2033" i="1"/>
  <c r="P309" i="4" s="1"/>
  <c r="P2034" i="1"/>
  <c r="P308" i="4" s="1"/>
  <c r="P2035" i="1"/>
  <c r="P307" i="4" s="1"/>
  <c r="P2036" i="1"/>
  <c r="P306" i="4" s="1"/>
  <c r="P2037" i="1"/>
  <c r="P305" i="4" s="1"/>
  <c r="P2038" i="1"/>
  <c r="P304" i="4" s="1"/>
  <c r="P2039" i="1"/>
  <c r="P303" i="4" s="1"/>
  <c r="P2040" i="1"/>
  <c r="P302" i="4" s="1"/>
  <c r="P2041" i="1"/>
  <c r="P301" i="4" s="1"/>
  <c r="P2042" i="1"/>
  <c r="P300" i="4" s="1"/>
  <c r="P2043" i="1"/>
  <c r="P299" i="4" s="1"/>
  <c r="P2044" i="1"/>
  <c r="P298" i="4" s="1"/>
  <c r="P2045" i="1"/>
  <c r="P297" i="4" s="1"/>
  <c r="P2046" i="1"/>
  <c r="P296" i="4" s="1"/>
  <c r="P2047" i="1"/>
  <c r="P295" i="4" s="1"/>
  <c r="P2048" i="1"/>
  <c r="P294" i="4" s="1"/>
  <c r="P2049" i="1"/>
  <c r="P293" i="4" s="1"/>
  <c r="P2050" i="1"/>
  <c r="P292" i="4" s="1"/>
  <c r="P2051" i="1"/>
  <c r="P291" i="4" s="1"/>
  <c r="P2052" i="1"/>
  <c r="P290" i="4" s="1"/>
  <c r="P2053" i="1"/>
  <c r="P289" i="4" s="1"/>
  <c r="P2054" i="1"/>
  <c r="P288" i="4" s="1"/>
  <c r="P2055" i="1"/>
  <c r="P287" i="4" s="1"/>
  <c r="P2056" i="1"/>
  <c r="P286" i="4" s="1"/>
  <c r="P2057" i="1"/>
  <c r="P285" i="4" s="1"/>
  <c r="P2058" i="1"/>
  <c r="P284" i="4" s="1"/>
  <c r="P2059" i="1"/>
  <c r="P283" i="4" s="1"/>
  <c r="P2060" i="1"/>
  <c r="P282" i="4" s="1"/>
  <c r="P2061" i="1"/>
  <c r="P281" i="4" s="1"/>
  <c r="P2062" i="1"/>
  <c r="P280" i="4" s="1"/>
  <c r="P2063" i="1"/>
  <c r="P279" i="4" s="1"/>
  <c r="P2064" i="1"/>
  <c r="P278" i="4" s="1"/>
  <c r="P2065" i="1"/>
  <c r="P277" i="4" s="1"/>
  <c r="P2066" i="1"/>
  <c r="P276" i="4" s="1"/>
  <c r="P2067" i="1"/>
  <c r="P275" i="4" s="1"/>
  <c r="P2068" i="1"/>
  <c r="P274" i="4" s="1"/>
  <c r="P2069" i="1"/>
  <c r="P273" i="4" s="1"/>
  <c r="P2070" i="1"/>
  <c r="P272" i="4" s="1"/>
  <c r="P2071" i="1"/>
  <c r="P271" i="4" s="1"/>
  <c r="P2072" i="1"/>
  <c r="P270" i="4" s="1"/>
  <c r="P2073" i="1"/>
  <c r="P269" i="4" s="1"/>
  <c r="P2074" i="1"/>
  <c r="P268" i="4" s="1"/>
  <c r="P2075" i="1"/>
  <c r="P267" i="4" s="1"/>
  <c r="P2076" i="1"/>
  <c r="P266" i="4" s="1"/>
  <c r="P2077" i="1"/>
  <c r="P265" i="4" s="1"/>
  <c r="P2078" i="1"/>
  <c r="P264" i="4" s="1"/>
  <c r="P2079" i="1"/>
  <c r="P263" i="4" s="1"/>
  <c r="P2080" i="1"/>
  <c r="P262" i="4" s="1"/>
  <c r="P2081" i="1"/>
  <c r="P261" i="4" s="1"/>
  <c r="P2082" i="1"/>
  <c r="P260" i="4" s="1"/>
  <c r="P2083" i="1"/>
  <c r="P259" i="4" s="1"/>
  <c r="P2084" i="1"/>
  <c r="P258" i="4" s="1"/>
  <c r="P2085" i="1"/>
  <c r="P257" i="4" s="1"/>
  <c r="P2086" i="1"/>
  <c r="P256" i="4" s="1"/>
  <c r="P2087" i="1"/>
  <c r="P255" i="4" s="1"/>
  <c r="P2088" i="1"/>
  <c r="P254" i="4" s="1"/>
  <c r="P2089" i="1"/>
  <c r="P253" i="4" s="1"/>
  <c r="P2090" i="1"/>
  <c r="P252" i="4" s="1"/>
  <c r="P2091" i="1"/>
  <c r="P251" i="4" s="1"/>
  <c r="P2092" i="1"/>
  <c r="P250" i="4" s="1"/>
  <c r="P2093" i="1"/>
  <c r="P249" i="4" s="1"/>
  <c r="P2094" i="1"/>
  <c r="P248" i="4" s="1"/>
  <c r="P2095" i="1"/>
  <c r="P247" i="4" s="1"/>
  <c r="P2096" i="1"/>
  <c r="P246" i="4" s="1"/>
  <c r="P2097" i="1"/>
  <c r="P245" i="4" s="1"/>
  <c r="P2098" i="1"/>
  <c r="P244" i="4" s="1"/>
  <c r="P2099" i="1"/>
  <c r="P243" i="4" s="1"/>
  <c r="P2100" i="1"/>
  <c r="P2101" i="1"/>
  <c r="P242" i="4" s="1"/>
  <c r="P2102" i="1"/>
  <c r="P241" i="4" s="1"/>
  <c r="P2103" i="1"/>
  <c r="P240" i="4" s="1"/>
  <c r="P2104" i="1"/>
  <c r="P239" i="4" s="1"/>
  <c r="P2105" i="1"/>
  <c r="P238" i="4" s="1"/>
  <c r="P2106" i="1"/>
  <c r="P237" i="4" s="1"/>
  <c r="P2107" i="1"/>
  <c r="P236" i="4" s="1"/>
  <c r="P2108" i="1"/>
  <c r="P235" i="4" s="1"/>
  <c r="P2109" i="1"/>
  <c r="P234" i="4" s="1"/>
  <c r="P2110" i="1"/>
  <c r="P233" i="4" s="1"/>
  <c r="P2111" i="1"/>
  <c r="P232" i="4" s="1"/>
  <c r="P2112" i="1"/>
  <c r="P231" i="4" s="1"/>
  <c r="P2113" i="1"/>
  <c r="P230" i="4" s="1"/>
  <c r="P2114" i="1"/>
  <c r="P229" i="4" s="1"/>
  <c r="P2115" i="1"/>
  <c r="P228" i="4" s="1"/>
  <c r="P2116" i="1"/>
  <c r="P227" i="4" s="1"/>
  <c r="P2117" i="1"/>
  <c r="P226" i="4" s="1"/>
  <c r="P2118" i="1"/>
  <c r="P225" i="4" s="1"/>
  <c r="P2119" i="1"/>
  <c r="P224" i="4" s="1"/>
  <c r="P2120" i="1"/>
  <c r="P223" i="4" s="1"/>
  <c r="P2121" i="1"/>
  <c r="P222" i="4" s="1"/>
  <c r="P2122" i="1"/>
  <c r="P221" i="4" s="1"/>
  <c r="P2123" i="1"/>
  <c r="P220" i="4" s="1"/>
  <c r="P2124" i="1"/>
  <c r="P219" i="4" s="1"/>
  <c r="P2125" i="1"/>
  <c r="P218" i="4" s="1"/>
  <c r="P2126" i="1"/>
  <c r="P217" i="4" s="1"/>
  <c r="P2127" i="1"/>
  <c r="P216" i="4" s="1"/>
  <c r="P2128" i="1"/>
  <c r="P215" i="4" s="1"/>
  <c r="P2129" i="1"/>
  <c r="P214" i="4" s="1"/>
  <c r="P2130" i="1"/>
  <c r="P213" i="4" s="1"/>
  <c r="P2131" i="1"/>
  <c r="P2132" i="1"/>
  <c r="P212" i="4" s="1"/>
  <c r="P2133" i="1"/>
  <c r="P211" i="4" s="1"/>
  <c r="P2134" i="1"/>
  <c r="P210" i="4" s="1"/>
  <c r="P2135" i="1"/>
  <c r="P209" i="4" s="1"/>
  <c r="P2136" i="1"/>
  <c r="P208" i="4" s="1"/>
  <c r="P2137" i="1"/>
  <c r="P207" i="4" s="1"/>
  <c r="P2138" i="1"/>
  <c r="P206" i="4" s="1"/>
  <c r="P2139" i="1"/>
  <c r="P205" i="4" s="1"/>
  <c r="P2140" i="1"/>
  <c r="P204" i="4" s="1"/>
  <c r="P2141" i="1"/>
  <c r="P203" i="4" s="1"/>
  <c r="P2142" i="1"/>
  <c r="P202" i="4" s="1"/>
  <c r="P2143" i="1"/>
  <c r="P201" i="4" s="1"/>
  <c r="P2144" i="1"/>
  <c r="P200" i="4" s="1"/>
  <c r="P2145" i="1"/>
  <c r="P199" i="4" s="1"/>
  <c r="P2146" i="1"/>
  <c r="P198" i="4" s="1"/>
  <c r="P2147" i="1"/>
  <c r="P197" i="4" s="1"/>
  <c r="P2148" i="1"/>
  <c r="P196" i="4" s="1"/>
  <c r="P2149" i="1"/>
  <c r="P195" i="4" s="1"/>
  <c r="P2150" i="1"/>
  <c r="P194" i="4" s="1"/>
  <c r="P2151" i="1"/>
  <c r="P193" i="4" s="1"/>
  <c r="P2152" i="1"/>
  <c r="P192" i="4" s="1"/>
  <c r="P2153" i="1"/>
  <c r="P191" i="4" s="1"/>
  <c r="P2154" i="1"/>
  <c r="P190" i="4" s="1"/>
  <c r="P2155" i="1"/>
  <c r="P189" i="4" s="1"/>
  <c r="P2156" i="1"/>
  <c r="P188" i="4" s="1"/>
  <c r="P2157" i="1"/>
  <c r="P187" i="4" s="1"/>
  <c r="P2158" i="1"/>
  <c r="P186" i="4" s="1"/>
  <c r="P2159" i="1"/>
  <c r="P185" i="4" s="1"/>
  <c r="P2160" i="1"/>
  <c r="P2161" i="1"/>
  <c r="P184" i="4" s="1"/>
  <c r="P2162" i="1"/>
  <c r="P183" i="4" s="1"/>
  <c r="P2163" i="1"/>
  <c r="P182" i="4" s="1"/>
  <c r="P2164" i="1"/>
  <c r="P181" i="4" s="1"/>
  <c r="P2165" i="1"/>
  <c r="P180" i="4" s="1"/>
  <c r="P2166" i="1"/>
  <c r="P179" i="4" s="1"/>
  <c r="P2167" i="1"/>
  <c r="P178" i="4" s="1"/>
  <c r="P2168" i="1"/>
  <c r="P177" i="4" s="1"/>
  <c r="P2169" i="1"/>
  <c r="P176" i="4" s="1"/>
  <c r="P2170" i="1"/>
  <c r="P175" i="4" s="1"/>
  <c r="P2171" i="1"/>
  <c r="P174" i="4" s="1"/>
  <c r="P2172" i="1"/>
  <c r="P173" i="4" s="1"/>
  <c r="P2173" i="1"/>
  <c r="P172" i="4" s="1"/>
  <c r="P2174" i="1"/>
  <c r="P171" i="4" s="1"/>
  <c r="P2175" i="1"/>
  <c r="P170" i="4" s="1"/>
  <c r="P2176" i="1"/>
  <c r="P169" i="4" s="1"/>
  <c r="P2177" i="1"/>
  <c r="P168" i="4" s="1"/>
  <c r="P2178" i="1"/>
  <c r="P167" i="4" s="1"/>
  <c r="P2179" i="1"/>
  <c r="P166" i="4" s="1"/>
  <c r="P2180" i="1"/>
  <c r="P165" i="4" s="1"/>
  <c r="P2181" i="1"/>
  <c r="P164" i="4" s="1"/>
  <c r="P2182" i="1"/>
  <c r="P163" i="4" s="1"/>
  <c r="P2183" i="1"/>
  <c r="P162" i="4" s="1"/>
  <c r="P2184" i="1"/>
  <c r="P161" i="4" s="1"/>
  <c r="P2185" i="1"/>
  <c r="P160" i="4" s="1"/>
  <c r="P2186" i="1"/>
  <c r="P159" i="4" s="1"/>
  <c r="P2187" i="1"/>
  <c r="P158" i="4" s="1"/>
  <c r="P2188" i="1"/>
  <c r="P157" i="4" s="1"/>
  <c r="P2189" i="1"/>
  <c r="P156" i="4" s="1"/>
  <c r="P2190" i="1"/>
  <c r="P155" i="4" s="1"/>
  <c r="P2191" i="1"/>
  <c r="P154" i="4" s="1"/>
  <c r="P2192" i="1"/>
  <c r="P153" i="4" s="1"/>
  <c r="P2193" i="1"/>
  <c r="P152" i="4" s="1"/>
  <c r="P2194" i="1"/>
  <c r="P151" i="4" s="1"/>
  <c r="P2195" i="1"/>
  <c r="P150" i="4" s="1"/>
  <c r="P2196" i="1"/>
  <c r="P149" i="4" s="1"/>
  <c r="P2197" i="1"/>
  <c r="P148" i="4" s="1"/>
  <c r="P2198" i="1"/>
  <c r="P147" i="4" s="1"/>
  <c r="P2199" i="1"/>
  <c r="P146" i="4" s="1"/>
  <c r="P2200" i="1"/>
  <c r="P145" i="4" s="1"/>
  <c r="P2201" i="1"/>
  <c r="P144" i="4" s="1"/>
  <c r="P2202" i="1"/>
  <c r="P143" i="4" s="1"/>
  <c r="P2203" i="1"/>
  <c r="P142" i="4" s="1"/>
  <c r="P2204" i="1"/>
  <c r="P2205" i="1"/>
  <c r="P141" i="4" s="1"/>
  <c r="P2206" i="1"/>
  <c r="P140" i="4" s="1"/>
  <c r="P2207" i="1"/>
  <c r="P139" i="4" s="1"/>
  <c r="P2208" i="1"/>
  <c r="P138" i="4" s="1"/>
  <c r="P2209" i="1"/>
  <c r="P137" i="4" s="1"/>
  <c r="P2210" i="1"/>
  <c r="P136" i="4" s="1"/>
  <c r="P2211" i="1"/>
  <c r="P135" i="4" s="1"/>
  <c r="P2212" i="1"/>
  <c r="P134" i="4" s="1"/>
  <c r="P2213" i="1"/>
  <c r="P133" i="4" s="1"/>
  <c r="P2214" i="1"/>
  <c r="P132" i="4" s="1"/>
  <c r="P2215" i="1"/>
  <c r="P131" i="4" s="1"/>
  <c r="P2216" i="1"/>
  <c r="P130" i="4" s="1"/>
  <c r="P2217" i="1"/>
  <c r="P129" i="4" s="1"/>
  <c r="P2218" i="1"/>
  <c r="P128" i="4" s="1"/>
  <c r="P2219" i="1"/>
  <c r="P127" i="4" s="1"/>
  <c r="P2220" i="1"/>
  <c r="P126" i="4" s="1"/>
  <c r="P2221" i="1"/>
  <c r="P125" i="4" s="1"/>
  <c r="P2222" i="1"/>
  <c r="P124" i="4" s="1"/>
  <c r="P2223" i="1"/>
  <c r="P123" i="4" s="1"/>
  <c r="P2224" i="1"/>
  <c r="P122" i="4" s="1"/>
  <c r="P2225" i="1"/>
  <c r="P121" i="4" s="1"/>
  <c r="P2226" i="1"/>
  <c r="P120" i="4" s="1"/>
  <c r="P2227" i="1"/>
  <c r="P119" i="4" s="1"/>
  <c r="P2228" i="1"/>
  <c r="P118" i="4" s="1"/>
  <c r="P2229" i="1"/>
  <c r="P117" i="4" s="1"/>
  <c r="P2230" i="1"/>
  <c r="P116" i="4" s="1"/>
  <c r="P2231" i="1"/>
  <c r="P115" i="4" s="1"/>
  <c r="P2232" i="1"/>
  <c r="P114" i="4" s="1"/>
  <c r="P2233" i="1"/>
  <c r="P113" i="4" s="1"/>
  <c r="P2234" i="1"/>
  <c r="P112" i="4" s="1"/>
  <c r="P2235" i="1"/>
  <c r="P111" i="4" s="1"/>
  <c r="P2236" i="1"/>
  <c r="P110" i="4" s="1"/>
  <c r="P2237" i="1"/>
  <c r="P109" i="4" s="1"/>
  <c r="P2238" i="1"/>
  <c r="P108" i="4" s="1"/>
  <c r="P2239" i="1"/>
  <c r="P107" i="4" s="1"/>
  <c r="P2240" i="1"/>
  <c r="P106" i="4" s="1"/>
  <c r="P2241" i="1"/>
  <c r="P105" i="4" s="1"/>
  <c r="P2242" i="1"/>
  <c r="P104" i="4" s="1"/>
  <c r="P2243" i="1"/>
  <c r="P103" i="4" s="1"/>
  <c r="P2244" i="1"/>
  <c r="P102" i="4" s="1"/>
  <c r="P2245" i="1"/>
  <c r="P101" i="4" s="1"/>
  <c r="P2246" i="1"/>
  <c r="P100" i="4" s="1"/>
  <c r="P2247" i="1"/>
  <c r="P99" i="4" s="1"/>
  <c r="P2248" i="1"/>
  <c r="P98" i="4" s="1"/>
  <c r="P2249" i="1"/>
  <c r="P97" i="4" s="1"/>
  <c r="P2250" i="1"/>
  <c r="P96" i="4" s="1"/>
  <c r="P2251" i="1"/>
  <c r="P95" i="4" s="1"/>
  <c r="P2252" i="1"/>
  <c r="P94" i="4" s="1"/>
  <c r="P2253" i="1"/>
  <c r="P93" i="4" s="1"/>
  <c r="P2254" i="1"/>
  <c r="P92" i="4" s="1"/>
  <c r="P2255" i="1"/>
  <c r="P91" i="4" s="1"/>
  <c r="P2256" i="1"/>
  <c r="P90" i="4" s="1"/>
  <c r="P2257" i="1"/>
  <c r="P89" i="4" s="1"/>
  <c r="P2258" i="1"/>
  <c r="P88" i="4" s="1"/>
  <c r="P2259" i="1"/>
  <c r="P87" i="4" s="1"/>
  <c r="P2260" i="1"/>
  <c r="P86" i="4" s="1"/>
  <c r="P2261" i="1"/>
  <c r="P85" i="4" s="1"/>
  <c r="P2262" i="1"/>
  <c r="P84" i="4" s="1"/>
  <c r="P2263" i="1"/>
  <c r="P83" i="4" s="1"/>
  <c r="P2264" i="1"/>
  <c r="P82" i="4" s="1"/>
  <c r="P2265" i="1"/>
  <c r="P81" i="4" s="1"/>
  <c r="P2266" i="1"/>
  <c r="P80" i="4" s="1"/>
  <c r="P2267" i="1"/>
  <c r="P79" i="4" s="1"/>
  <c r="P2268" i="1"/>
  <c r="P78" i="4" s="1"/>
  <c r="P2269" i="1"/>
  <c r="P77" i="4" s="1"/>
  <c r="P2270" i="1"/>
  <c r="P76" i="4" s="1"/>
  <c r="P2271" i="1"/>
  <c r="P75" i="4" s="1"/>
  <c r="P2272" i="1"/>
  <c r="P74" i="4" s="1"/>
  <c r="P2273" i="1"/>
  <c r="P73" i="4" s="1"/>
  <c r="P2274" i="1"/>
  <c r="P72" i="4" s="1"/>
  <c r="P2275" i="1"/>
  <c r="P71" i="4" s="1"/>
  <c r="P2276" i="1"/>
  <c r="P70" i="4" s="1"/>
  <c r="P2277" i="1"/>
  <c r="P69" i="4" s="1"/>
  <c r="P2278" i="1"/>
  <c r="P68" i="4" s="1"/>
  <c r="P2279" i="1"/>
  <c r="P67" i="4" s="1"/>
  <c r="P2280" i="1"/>
  <c r="P66" i="4" s="1"/>
  <c r="P2281" i="1"/>
  <c r="P65" i="4" s="1"/>
  <c r="P2282" i="1"/>
  <c r="P64" i="4" s="1"/>
  <c r="P2283" i="1"/>
  <c r="P63" i="4" s="1"/>
  <c r="P2284" i="1"/>
  <c r="P62" i="4" s="1"/>
  <c r="P2285" i="1"/>
  <c r="P61" i="4" s="1"/>
  <c r="P2286" i="1"/>
  <c r="P60" i="4" s="1"/>
  <c r="P2287" i="1"/>
  <c r="P59" i="4" s="1"/>
  <c r="P2288" i="1"/>
  <c r="P58" i="4" s="1"/>
  <c r="P2289" i="1"/>
  <c r="P57" i="4" s="1"/>
  <c r="P2290" i="1"/>
  <c r="P56" i="4" s="1"/>
  <c r="P2291" i="1"/>
  <c r="P55" i="4" s="1"/>
  <c r="P2292" i="1"/>
  <c r="P54" i="4" s="1"/>
  <c r="P2293" i="1"/>
  <c r="P53" i="4" s="1"/>
  <c r="P2294" i="1"/>
  <c r="P52" i="4" s="1"/>
  <c r="P2295" i="1"/>
  <c r="P51" i="4" s="1"/>
  <c r="P2296" i="1"/>
  <c r="P50" i="4" s="1"/>
  <c r="P2297" i="1"/>
  <c r="P49" i="4" s="1"/>
  <c r="P2298" i="1"/>
  <c r="P48" i="4" s="1"/>
  <c r="P2299" i="1"/>
  <c r="P47" i="4" s="1"/>
  <c r="P2300" i="1"/>
  <c r="P46" i="4" s="1"/>
  <c r="P2301" i="1"/>
  <c r="P45" i="4" s="1"/>
  <c r="P2302" i="1"/>
  <c r="P44" i="4" s="1"/>
  <c r="P2303" i="1"/>
  <c r="P43" i="4" s="1"/>
  <c r="P2304" i="1"/>
  <c r="P42" i="4" s="1"/>
  <c r="P2305" i="1"/>
  <c r="P41" i="4" s="1"/>
  <c r="P2306" i="1"/>
  <c r="P40" i="4" s="1"/>
  <c r="P2307" i="1"/>
  <c r="P39" i="4" s="1"/>
  <c r="P2308" i="1"/>
  <c r="P38" i="4" s="1"/>
  <c r="P2309" i="1"/>
  <c r="P37" i="4" s="1"/>
  <c r="P2310" i="1"/>
  <c r="P36" i="4" s="1"/>
  <c r="P2311" i="1"/>
  <c r="P35" i="4" s="1"/>
  <c r="P2312" i="1"/>
  <c r="P34" i="4" s="1"/>
  <c r="P2313" i="1"/>
  <c r="P33" i="4" s="1"/>
  <c r="P2314" i="1"/>
  <c r="P32" i="4" s="1"/>
  <c r="P2315" i="1"/>
  <c r="P31" i="4" s="1"/>
  <c r="P2316" i="1"/>
  <c r="P30" i="4" s="1"/>
  <c r="P2317" i="1"/>
  <c r="P29" i="4" s="1"/>
  <c r="P2318" i="1"/>
  <c r="P28" i="4" s="1"/>
  <c r="P2319" i="1"/>
  <c r="P27" i="4" s="1"/>
  <c r="P2320" i="1"/>
  <c r="P26" i="4" s="1"/>
  <c r="P2321" i="1"/>
  <c r="P25" i="4" s="1"/>
  <c r="P2322" i="1"/>
  <c r="P24" i="4" s="1"/>
  <c r="P2323" i="1"/>
  <c r="P23" i="4" s="1"/>
  <c r="P2324" i="1"/>
  <c r="P22" i="4" s="1"/>
  <c r="P2325" i="1"/>
  <c r="P21" i="4" s="1"/>
  <c r="P2326" i="1"/>
  <c r="P20" i="4" s="1"/>
  <c r="P2327" i="1"/>
  <c r="P19" i="4" s="1"/>
  <c r="P2328" i="1"/>
  <c r="P18" i="4" s="1"/>
  <c r="P2329" i="1"/>
  <c r="P17" i="4" s="1"/>
  <c r="P2330" i="1"/>
  <c r="P16" i="4" s="1"/>
  <c r="P2331" i="1"/>
  <c r="P15" i="4" s="1"/>
  <c r="P2332" i="1"/>
  <c r="P14" i="4" s="1"/>
  <c r="P2333" i="1"/>
  <c r="P13" i="4" s="1"/>
  <c r="P2334" i="1"/>
  <c r="P12" i="4" s="1"/>
  <c r="P2335" i="1"/>
  <c r="P11" i="4" s="1"/>
  <c r="P2336" i="1"/>
  <c r="P10" i="4" s="1"/>
  <c r="P2337" i="1"/>
  <c r="P9" i="4" s="1"/>
  <c r="P2338" i="1"/>
  <c r="P8" i="4" s="1"/>
  <c r="P2339" i="1"/>
  <c r="P7" i="4" s="1"/>
  <c r="P2340" i="1"/>
  <c r="P6" i="4" s="1"/>
  <c r="P2341" i="1"/>
  <c r="P5" i="4" s="1"/>
  <c r="P2342" i="1"/>
  <c r="P4" i="4" s="1"/>
  <c r="P2343" i="1"/>
  <c r="P3" i="4" s="1"/>
  <c r="P2344" i="1"/>
  <c r="P2" i="4" s="1"/>
  <c r="P2" i="1"/>
  <c r="P2336" i="4" s="1"/>
  <c r="O3" i="1" a="1"/>
  <c r="O3" i="1" s="1"/>
  <c r="O2335" i="4" s="1"/>
  <c r="O4" i="1" a="1"/>
  <c r="O4" i="1" s="1"/>
  <c r="O2334" i="4" s="1"/>
  <c r="O5" i="1" a="1"/>
  <c r="O5" i="1" s="1"/>
  <c r="O2333" i="4" s="1"/>
  <c r="O6" i="1" a="1"/>
  <c r="O6" i="1" s="1"/>
  <c r="O2332" i="4" s="1"/>
  <c r="O7" i="1" a="1"/>
  <c r="O7" i="1" s="1"/>
  <c r="O2331" i="4" s="1"/>
  <c r="O8" i="1" a="1"/>
  <c r="O8" i="1" s="1"/>
  <c r="O2330" i="4" s="1"/>
  <c r="O9" i="1" a="1"/>
  <c r="O9" i="1" s="1"/>
  <c r="O2329" i="4" s="1"/>
  <c r="O10" i="1" a="1"/>
  <c r="O10" i="1" s="1"/>
  <c r="O2328" i="4" s="1"/>
  <c r="O11" i="1" a="1"/>
  <c r="O11" i="1" s="1"/>
  <c r="O2327" i="4" s="1"/>
  <c r="O12" i="1" a="1"/>
  <c r="O12" i="1" s="1"/>
  <c r="O13" i="1" a="1"/>
  <c r="O13" i="1" s="1"/>
  <c r="O14" i="1" a="1"/>
  <c r="O14" i="1" s="1"/>
  <c r="O15" i="1" a="1"/>
  <c r="O15" i="1" s="1"/>
  <c r="O16" i="1" a="1"/>
  <c r="O16" i="1" s="1"/>
  <c r="O17" i="1" a="1"/>
  <c r="O17" i="1" s="1"/>
  <c r="O18" i="1" a="1"/>
  <c r="O18" i="1" s="1"/>
  <c r="O19" i="1" a="1"/>
  <c r="O19" i="1" s="1"/>
  <c r="O20" i="1" a="1"/>
  <c r="O20" i="1" s="1"/>
  <c r="O21" i="1" a="1"/>
  <c r="O21" i="1" s="1"/>
  <c r="O22" i="1" a="1"/>
  <c r="O22" i="1" s="1"/>
  <c r="O2316" i="4" s="1"/>
  <c r="O23" i="1" a="1"/>
  <c r="O23" i="1" s="1"/>
  <c r="O2315" i="4" s="1"/>
  <c r="O24" i="1" a="1"/>
  <c r="O24" i="1" s="1"/>
  <c r="O2314" i="4" s="1"/>
  <c r="O25" i="1" a="1"/>
  <c r="O25" i="1" s="1"/>
  <c r="O2313" i="4" s="1"/>
  <c r="O26" i="1" a="1"/>
  <c r="O26" i="1" s="1"/>
  <c r="O2312" i="4" s="1"/>
  <c r="O27" i="1" a="1"/>
  <c r="O27" i="1" s="1"/>
  <c r="O2311" i="4" s="1"/>
  <c r="O28" i="1" a="1"/>
  <c r="O28" i="1" s="1"/>
  <c r="O2310" i="4" s="1"/>
  <c r="O29" i="1" a="1"/>
  <c r="O29" i="1" s="1"/>
  <c r="O2309" i="4" s="1"/>
  <c r="O30" i="1" a="1"/>
  <c r="O30" i="1" s="1"/>
  <c r="O2308" i="4" s="1"/>
  <c r="O31" i="1" a="1"/>
  <c r="O31" i="1" s="1"/>
  <c r="O2307" i="4" s="1"/>
  <c r="O32" i="1" a="1"/>
  <c r="O32" i="1" s="1"/>
  <c r="O2306" i="4" s="1"/>
  <c r="O33" i="1" a="1"/>
  <c r="O33" i="1" s="1"/>
  <c r="O2305" i="4" s="1"/>
  <c r="O34" i="1" a="1"/>
  <c r="O34" i="1" s="1"/>
  <c r="O2304" i="4" s="1"/>
  <c r="O35" i="1" a="1"/>
  <c r="O35" i="1" s="1"/>
  <c r="O2303" i="4" s="1"/>
  <c r="O36" i="1" a="1"/>
  <c r="O36" i="1" s="1"/>
  <c r="O2302" i="4" s="1"/>
  <c r="O37" i="1" a="1"/>
  <c r="O37" i="1" s="1"/>
  <c r="O2301" i="4" s="1"/>
  <c r="O38" i="1" a="1"/>
  <c r="O38" i="1" s="1"/>
  <c r="O2300" i="4" s="1"/>
  <c r="O39" i="1" a="1"/>
  <c r="O39" i="1" s="1"/>
  <c r="O2299" i="4" s="1"/>
  <c r="O40" i="1" a="1"/>
  <c r="O40" i="1" s="1"/>
  <c r="O2298" i="4" s="1"/>
  <c r="O41" i="1" a="1"/>
  <c r="O41" i="1" s="1"/>
  <c r="O2297" i="4" s="1"/>
  <c r="O42" i="1" a="1"/>
  <c r="O42" i="1" s="1"/>
  <c r="O2296" i="4" s="1"/>
  <c r="O43" i="1" a="1"/>
  <c r="O43" i="1" s="1"/>
  <c r="O2295" i="4" s="1"/>
  <c r="O44" i="1" a="1"/>
  <c r="O44" i="1" s="1"/>
  <c r="O2294" i="4" s="1"/>
  <c r="O45" i="1" a="1"/>
  <c r="O45" i="1" s="1"/>
  <c r="O2293" i="4" s="1"/>
  <c r="O46" i="1" a="1"/>
  <c r="O46" i="1" s="1"/>
  <c r="O2292" i="4" s="1"/>
  <c r="O47" i="1" a="1"/>
  <c r="O47" i="1" s="1"/>
  <c r="O48" i="1" a="1"/>
  <c r="O48" i="1" s="1"/>
  <c r="O2291" i="4" s="1"/>
  <c r="O49" i="1" a="1"/>
  <c r="O49" i="1" s="1"/>
  <c r="O2290" i="4" s="1"/>
  <c r="O50" i="1" a="1"/>
  <c r="O50" i="1" s="1"/>
  <c r="O2289" i="4" s="1"/>
  <c r="O51" i="1" a="1"/>
  <c r="O51" i="1" s="1"/>
  <c r="O2288" i="4" s="1"/>
  <c r="O52" i="1" a="1"/>
  <c r="O52" i="1" s="1"/>
  <c r="O2287" i="4" s="1"/>
  <c r="O53" i="1" a="1"/>
  <c r="O53" i="1" s="1"/>
  <c r="O2286" i="4" s="1"/>
  <c r="O54" i="1" a="1"/>
  <c r="O54" i="1" s="1"/>
  <c r="O2285" i="4" s="1"/>
  <c r="O55" i="1" a="1"/>
  <c r="O55" i="1" s="1"/>
  <c r="O2284" i="4" s="1"/>
  <c r="O56" i="1" a="1"/>
  <c r="O56" i="1" s="1"/>
  <c r="O2283" i="4" s="1"/>
  <c r="O57" i="1" a="1"/>
  <c r="O57" i="1" s="1"/>
  <c r="O2282" i="4" s="1"/>
  <c r="O58" i="1" a="1"/>
  <c r="O58" i="1" s="1"/>
  <c r="O2281" i="4" s="1"/>
  <c r="O59" i="1" a="1"/>
  <c r="O59" i="1" s="1"/>
  <c r="O2280" i="4" s="1"/>
  <c r="O60" i="1" a="1"/>
  <c r="O60" i="1" s="1"/>
  <c r="O2279" i="4" s="1"/>
  <c r="O61" i="1" a="1"/>
  <c r="O61" i="1" s="1"/>
  <c r="O2278" i="4" s="1"/>
  <c r="O62" i="1" a="1"/>
  <c r="O62" i="1" s="1"/>
  <c r="O2277" i="4" s="1"/>
  <c r="O63" i="1" a="1"/>
  <c r="O63" i="1" s="1"/>
  <c r="O2276" i="4" s="1"/>
  <c r="O64" i="1" a="1"/>
  <c r="O64" i="1" s="1"/>
  <c r="O2275" i="4" s="1"/>
  <c r="O65" i="1" a="1"/>
  <c r="O65" i="1" s="1"/>
  <c r="O2274" i="4" s="1"/>
  <c r="O66" i="1" a="1"/>
  <c r="O66" i="1" s="1"/>
  <c r="O2273" i="4" s="1"/>
  <c r="O67" i="1" a="1"/>
  <c r="O67" i="1" s="1"/>
  <c r="O2272" i="4" s="1"/>
  <c r="O68" i="1" a="1"/>
  <c r="O68" i="1" s="1"/>
  <c r="O2271" i="4" s="1"/>
  <c r="O69" i="1" a="1"/>
  <c r="O69" i="1" s="1"/>
  <c r="O2270" i="4" s="1"/>
  <c r="O70" i="1" a="1"/>
  <c r="O70" i="1" s="1"/>
  <c r="O2269" i="4" s="1"/>
  <c r="O71" i="1" a="1"/>
  <c r="O71" i="1" s="1"/>
  <c r="O2268" i="4" s="1"/>
  <c r="O72" i="1" a="1"/>
  <c r="O72" i="1" s="1"/>
  <c r="O2267" i="4" s="1"/>
  <c r="O73" i="1" a="1"/>
  <c r="O73" i="1" s="1"/>
  <c r="O2266" i="4" s="1"/>
  <c r="O74" i="1" a="1"/>
  <c r="O74" i="1" s="1"/>
  <c r="O2265" i="4" s="1"/>
  <c r="O75" i="1" a="1"/>
  <c r="O75" i="1" s="1"/>
  <c r="O2264" i="4" s="1"/>
  <c r="O76" i="1" a="1"/>
  <c r="O76" i="1" s="1"/>
  <c r="O2263" i="4" s="1"/>
  <c r="O77" i="1" a="1"/>
  <c r="O77" i="1" s="1"/>
  <c r="O2262" i="4" s="1"/>
  <c r="O78" i="1" a="1"/>
  <c r="O78" i="1" s="1"/>
  <c r="O2261" i="4" s="1"/>
  <c r="O79" i="1" a="1"/>
  <c r="O79" i="1" s="1"/>
  <c r="O2260" i="4" s="1"/>
  <c r="O80" i="1" a="1"/>
  <c r="O80" i="1" s="1"/>
  <c r="O2259" i="4" s="1"/>
  <c r="O81" i="1" a="1"/>
  <c r="O81" i="1" s="1"/>
  <c r="O2258" i="4" s="1"/>
  <c r="O82" i="1" a="1"/>
  <c r="O82" i="1" s="1"/>
  <c r="O2257" i="4" s="1"/>
  <c r="O83" i="1" a="1"/>
  <c r="O83" i="1" s="1"/>
  <c r="O2256" i="4" s="1"/>
  <c r="O84" i="1" a="1"/>
  <c r="O84" i="1" s="1"/>
  <c r="O2255" i="4" s="1"/>
  <c r="O85" i="1" a="1"/>
  <c r="O85" i="1" s="1"/>
  <c r="O2254" i="4" s="1"/>
  <c r="O86" i="1" a="1"/>
  <c r="O86" i="1" s="1"/>
  <c r="O2253" i="4" s="1"/>
  <c r="O87" i="1" a="1"/>
  <c r="O87" i="1" s="1"/>
  <c r="O2252" i="4" s="1"/>
  <c r="O88" i="1" a="1"/>
  <c r="O88" i="1" s="1"/>
  <c r="O2251" i="4" s="1"/>
  <c r="O89" i="1" a="1"/>
  <c r="O89" i="1" s="1"/>
  <c r="O2250" i="4" s="1"/>
  <c r="O90" i="1" a="1"/>
  <c r="O90" i="1" s="1"/>
  <c r="O2249" i="4" s="1"/>
  <c r="O91" i="1" a="1"/>
  <c r="O91" i="1" s="1"/>
  <c r="O2248" i="4" s="1"/>
  <c r="O92" i="1" a="1"/>
  <c r="O92" i="1" s="1"/>
  <c r="O2247" i="4" s="1"/>
  <c r="O93" i="1" a="1"/>
  <c r="O93" i="1" s="1"/>
  <c r="O2246" i="4" s="1"/>
  <c r="O94" i="1" a="1"/>
  <c r="O94" i="1" s="1"/>
  <c r="O2245" i="4" s="1"/>
  <c r="O95" i="1" a="1"/>
  <c r="O95" i="1" s="1"/>
  <c r="O2244" i="4" s="1"/>
  <c r="O96" i="1" a="1"/>
  <c r="O96" i="1" s="1"/>
  <c r="O2243" i="4" s="1"/>
  <c r="O97" i="1" a="1"/>
  <c r="O97" i="1" s="1"/>
  <c r="O2242" i="4" s="1"/>
  <c r="O98" i="1" a="1"/>
  <c r="O98" i="1" s="1"/>
  <c r="O2241" i="4" s="1"/>
  <c r="O99" i="1" a="1"/>
  <c r="O99" i="1" s="1"/>
  <c r="O2240" i="4" s="1"/>
  <c r="O100" i="1" a="1"/>
  <c r="O100" i="1" s="1"/>
  <c r="O2239" i="4" s="1"/>
  <c r="O101" i="1" a="1"/>
  <c r="O101" i="1" s="1"/>
  <c r="O2238" i="4" s="1"/>
  <c r="O102" i="1" a="1"/>
  <c r="O102" i="1" s="1"/>
  <c r="O2237" i="4" s="1"/>
  <c r="O103" i="1" a="1"/>
  <c r="O103" i="1" s="1"/>
  <c r="O2236" i="4" s="1"/>
  <c r="O104" i="1" a="1"/>
  <c r="O104" i="1" s="1"/>
  <c r="O2235" i="4" s="1"/>
  <c r="O105" i="1" a="1"/>
  <c r="O105" i="1" s="1"/>
  <c r="O2234" i="4" s="1"/>
  <c r="O106" i="1" a="1"/>
  <c r="O106" i="1" s="1"/>
  <c r="O2233" i="4" s="1"/>
  <c r="O107" i="1" a="1"/>
  <c r="O107" i="1" s="1"/>
  <c r="O2232" i="4" s="1"/>
  <c r="O108" i="1" a="1"/>
  <c r="O108" i="1" s="1"/>
  <c r="O2231" i="4" s="1"/>
  <c r="O109" i="1" a="1"/>
  <c r="O109" i="1" s="1"/>
  <c r="O2230" i="4" s="1"/>
  <c r="O110" i="1" a="1"/>
  <c r="O110" i="1" s="1"/>
  <c r="O2229" i="4" s="1"/>
  <c r="O111" i="1" a="1"/>
  <c r="O111" i="1" s="1"/>
  <c r="O2228" i="4" s="1"/>
  <c r="O112" i="1" a="1"/>
  <c r="O112" i="1" s="1"/>
  <c r="O2227" i="4" s="1"/>
  <c r="O113" i="1" a="1"/>
  <c r="O113" i="1" s="1"/>
  <c r="O2226" i="4" s="1"/>
  <c r="O114" i="1" a="1"/>
  <c r="O114" i="1" s="1"/>
  <c r="O2225" i="4" s="1"/>
  <c r="O115" i="1" a="1"/>
  <c r="O115" i="1" s="1"/>
  <c r="O2224" i="4" s="1"/>
  <c r="O116" i="1" a="1"/>
  <c r="O116" i="1" s="1"/>
  <c r="O2223" i="4" s="1"/>
  <c r="O117" i="1" a="1"/>
  <c r="O117" i="1" s="1"/>
  <c r="O2222" i="4" s="1"/>
  <c r="O118" i="1" a="1"/>
  <c r="O118" i="1" s="1"/>
  <c r="O2221" i="4" s="1"/>
  <c r="O119" i="1" a="1"/>
  <c r="O119" i="1" s="1"/>
  <c r="O2220" i="4" s="1"/>
  <c r="O120" i="1" a="1"/>
  <c r="O120" i="1" s="1"/>
  <c r="O2219" i="4" s="1"/>
  <c r="O121" i="1" a="1"/>
  <c r="O121" i="1" s="1"/>
  <c r="O2218" i="4" s="1"/>
  <c r="O122" i="1" a="1"/>
  <c r="O122" i="1" s="1"/>
  <c r="O2217" i="4" s="1"/>
  <c r="O123" i="1" a="1"/>
  <c r="O123" i="1" s="1"/>
  <c r="O2216" i="4" s="1"/>
  <c r="O124" i="1" a="1"/>
  <c r="O124" i="1" s="1"/>
  <c r="O2215" i="4" s="1"/>
  <c r="O125" i="1" a="1"/>
  <c r="O125" i="1" s="1"/>
  <c r="O2214" i="4" s="1"/>
  <c r="O126" i="1" a="1"/>
  <c r="O126" i="1" s="1"/>
  <c r="O2213" i="4" s="1"/>
  <c r="O127" i="1" a="1"/>
  <c r="O127" i="1" s="1"/>
  <c r="O2212" i="4" s="1"/>
  <c r="O128" i="1" a="1"/>
  <c r="O128" i="1" s="1"/>
  <c r="O2211" i="4" s="1"/>
  <c r="O129" i="1" a="1"/>
  <c r="O129" i="1" s="1"/>
  <c r="O2210" i="4" s="1"/>
  <c r="O130" i="1" a="1"/>
  <c r="O130" i="1" s="1"/>
  <c r="O2209" i="4" s="1"/>
  <c r="O131" i="1" a="1"/>
  <c r="O131" i="1" s="1"/>
  <c r="O2208" i="4" s="1"/>
  <c r="O132" i="1" a="1"/>
  <c r="O132" i="1" s="1"/>
  <c r="O2207" i="4" s="1"/>
  <c r="O133" i="1" a="1"/>
  <c r="O133" i="1" s="1"/>
  <c r="O2206" i="4" s="1"/>
  <c r="O134" i="1" a="1"/>
  <c r="O134" i="1" s="1"/>
  <c r="O2205" i="4" s="1"/>
  <c r="O135" i="1" a="1"/>
  <c r="O135" i="1" s="1"/>
  <c r="O2204" i="4" s="1"/>
  <c r="O136" i="1" a="1"/>
  <c r="O136" i="1" s="1"/>
  <c r="O2203" i="4" s="1"/>
  <c r="O137" i="1" a="1"/>
  <c r="O137" i="1" s="1"/>
  <c r="O2202" i="4" s="1"/>
  <c r="O138" i="1" a="1"/>
  <c r="O138" i="1" s="1"/>
  <c r="O2201" i="4" s="1"/>
  <c r="O139" i="1" a="1"/>
  <c r="O139" i="1" s="1"/>
  <c r="O2200" i="4" s="1"/>
  <c r="O140" i="1" a="1"/>
  <c r="O140" i="1" s="1"/>
  <c r="O2199" i="4" s="1"/>
  <c r="O141" i="1" a="1"/>
  <c r="O141" i="1" s="1"/>
  <c r="O2198" i="4" s="1"/>
  <c r="O142" i="1" a="1"/>
  <c r="O142" i="1" s="1"/>
  <c r="O2197" i="4" s="1"/>
  <c r="O143" i="1" a="1"/>
  <c r="O143" i="1" s="1"/>
  <c r="O2196" i="4" s="1"/>
  <c r="O144" i="1" a="1"/>
  <c r="O144" i="1" s="1"/>
  <c r="O2195" i="4" s="1"/>
  <c r="O145" i="1" a="1"/>
  <c r="O145" i="1" s="1"/>
  <c r="O2194" i="4" s="1"/>
  <c r="O146" i="1" a="1"/>
  <c r="O146" i="1" s="1"/>
  <c r="O2193" i="4" s="1"/>
  <c r="O147" i="1" a="1"/>
  <c r="O147" i="1" s="1"/>
  <c r="O2192" i="4" s="1"/>
  <c r="O148" i="1" a="1"/>
  <c r="O148" i="1" s="1"/>
  <c r="O2191" i="4" s="1"/>
  <c r="O149" i="1" a="1"/>
  <c r="O149" i="1" s="1"/>
  <c r="O2190" i="4" s="1"/>
  <c r="O150" i="1" a="1"/>
  <c r="O150" i="1" s="1"/>
  <c r="O2189" i="4" s="1"/>
  <c r="O151" i="1" a="1"/>
  <c r="O151" i="1" s="1"/>
  <c r="O2188" i="4" s="1"/>
  <c r="O152" i="1" a="1"/>
  <c r="O152" i="1" s="1"/>
  <c r="O2187" i="4" s="1"/>
  <c r="O153" i="1" a="1"/>
  <c r="O153" i="1" s="1"/>
  <c r="O2186" i="4" s="1"/>
  <c r="O154" i="1" a="1"/>
  <c r="O154" i="1" s="1"/>
  <c r="O2185" i="4" s="1"/>
  <c r="O155" i="1" a="1"/>
  <c r="O155" i="1" s="1"/>
  <c r="O2184" i="4" s="1"/>
  <c r="O156" i="1" a="1"/>
  <c r="O156" i="1" s="1"/>
  <c r="O2183" i="4" s="1"/>
  <c r="O157" i="1" a="1"/>
  <c r="O157" i="1" s="1"/>
  <c r="O2182" i="4" s="1"/>
  <c r="O158" i="1" a="1"/>
  <c r="O158" i="1" s="1"/>
  <c r="O2181" i="4" s="1"/>
  <c r="O159" i="1" a="1"/>
  <c r="O159" i="1" s="1"/>
  <c r="O2180" i="4" s="1"/>
  <c r="O160" i="1" a="1"/>
  <c r="O160" i="1" s="1"/>
  <c r="O2179" i="4" s="1"/>
  <c r="O161" i="1" a="1"/>
  <c r="O161" i="1" s="1"/>
  <c r="O2178" i="4" s="1"/>
  <c r="O162" i="1" a="1"/>
  <c r="O162" i="1" s="1"/>
  <c r="O2177" i="4" s="1"/>
  <c r="O163" i="1" a="1"/>
  <c r="O163" i="1" s="1"/>
  <c r="O2176" i="4" s="1"/>
  <c r="O164" i="1" a="1"/>
  <c r="O164" i="1" s="1"/>
  <c r="O2175" i="4" s="1"/>
  <c r="O165" i="1" a="1"/>
  <c r="O165" i="1" s="1"/>
  <c r="O2174" i="4" s="1"/>
  <c r="O166" i="1" a="1"/>
  <c r="O166" i="1" s="1"/>
  <c r="O2173" i="4" s="1"/>
  <c r="O167" i="1" a="1"/>
  <c r="O167" i="1" s="1"/>
  <c r="O2172" i="4" s="1"/>
  <c r="O168" i="1" a="1"/>
  <c r="O168" i="1" s="1"/>
  <c r="O2171" i="4" s="1"/>
  <c r="O169" i="1" a="1"/>
  <c r="O169" i="1" s="1"/>
  <c r="O2170" i="4" s="1"/>
  <c r="O170" i="1" a="1"/>
  <c r="O170" i="1" s="1"/>
  <c r="O2169" i="4" s="1"/>
  <c r="O171" i="1" a="1"/>
  <c r="O171" i="1" s="1"/>
  <c r="O2168" i="4" s="1"/>
  <c r="O172" i="1" a="1"/>
  <c r="O172" i="1" s="1"/>
  <c r="O2167" i="4" s="1"/>
  <c r="O173" i="1" a="1"/>
  <c r="O173" i="1" s="1"/>
  <c r="O2166" i="4" s="1"/>
  <c r="O174" i="1" a="1"/>
  <c r="O174" i="1" s="1"/>
  <c r="O2165" i="4" s="1"/>
  <c r="O175" i="1" a="1"/>
  <c r="O175" i="1" s="1"/>
  <c r="O2164" i="4" s="1"/>
  <c r="O176" i="1" a="1"/>
  <c r="O176" i="1" s="1"/>
  <c r="O2163" i="4" s="1"/>
  <c r="O177" i="1" a="1"/>
  <c r="O177" i="1" s="1"/>
  <c r="O2162" i="4" s="1"/>
  <c r="O178" i="1" a="1"/>
  <c r="O178" i="1" s="1"/>
  <c r="O2161" i="4" s="1"/>
  <c r="O179" i="1" a="1"/>
  <c r="O179" i="1" s="1"/>
  <c r="O2160" i="4" s="1"/>
  <c r="O180" i="1" a="1"/>
  <c r="O180" i="1" s="1"/>
  <c r="O2159" i="4" s="1"/>
  <c r="O181" i="1" a="1"/>
  <c r="O181" i="1" s="1"/>
  <c r="O2158" i="4" s="1"/>
  <c r="O182" i="1" a="1"/>
  <c r="O182" i="1" s="1"/>
  <c r="O2157" i="4" s="1"/>
  <c r="O183" i="1" a="1"/>
  <c r="O183" i="1" s="1"/>
  <c r="O2156" i="4" s="1"/>
  <c r="O184" i="1" a="1"/>
  <c r="O184" i="1" s="1"/>
  <c r="O2155" i="4" s="1"/>
  <c r="O185" i="1" a="1"/>
  <c r="O185" i="1" s="1"/>
  <c r="O2154" i="4" s="1"/>
  <c r="O186" i="1" a="1"/>
  <c r="O186" i="1" s="1"/>
  <c r="O2153" i="4" s="1"/>
  <c r="O187" i="1" a="1"/>
  <c r="O187" i="1" s="1"/>
  <c r="O2152" i="4" s="1"/>
  <c r="O188" i="1" a="1"/>
  <c r="O188" i="1" s="1"/>
  <c r="O2151" i="4" s="1"/>
  <c r="O189" i="1" a="1"/>
  <c r="O189" i="1" s="1"/>
  <c r="O2150" i="4" s="1"/>
  <c r="O190" i="1" a="1"/>
  <c r="O190" i="1" s="1"/>
  <c r="O2149" i="4" s="1"/>
  <c r="O191" i="1" a="1"/>
  <c r="O191" i="1" s="1"/>
  <c r="O2148" i="4" s="1"/>
  <c r="O192" i="1" a="1"/>
  <c r="O192" i="1" s="1"/>
  <c r="O2147" i="4" s="1"/>
  <c r="O193" i="1" a="1"/>
  <c r="O193" i="1" s="1"/>
  <c r="O2146" i="4" s="1"/>
  <c r="O194" i="1" a="1"/>
  <c r="O194" i="1" s="1"/>
  <c r="O2145" i="4" s="1"/>
  <c r="O195" i="1" a="1"/>
  <c r="O195" i="1" s="1"/>
  <c r="O2144" i="4" s="1"/>
  <c r="O196" i="1" a="1"/>
  <c r="O196" i="1" s="1"/>
  <c r="O2143" i="4" s="1"/>
  <c r="O197" i="1" a="1"/>
  <c r="O197" i="1" s="1"/>
  <c r="O2142" i="4" s="1"/>
  <c r="O198" i="1" a="1"/>
  <c r="O198" i="1" s="1"/>
  <c r="O2141" i="4" s="1"/>
  <c r="O199" i="1" a="1"/>
  <c r="O199" i="1" s="1"/>
  <c r="O2140" i="4" s="1"/>
  <c r="O200" i="1" a="1"/>
  <c r="O200" i="1" s="1"/>
  <c r="O2139" i="4" s="1"/>
  <c r="O201" i="1" a="1"/>
  <c r="O201" i="1" s="1"/>
  <c r="O2138" i="4" s="1"/>
  <c r="O202" i="1" a="1"/>
  <c r="O202" i="1" s="1"/>
  <c r="O2137" i="4" s="1"/>
  <c r="O203" i="1" a="1"/>
  <c r="O203" i="1" s="1"/>
  <c r="O2136" i="4" s="1"/>
  <c r="O204" i="1" a="1"/>
  <c r="O204" i="1" s="1"/>
  <c r="O2135" i="4" s="1"/>
  <c r="O205" i="1" a="1"/>
  <c r="O205" i="1" s="1"/>
  <c r="O2134" i="4" s="1"/>
  <c r="O206" i="1" a="1"/>
  <c r="O206" i="1" s="1"/>
  <c r="O2133" i="4" s="1"/>
  <c r="O207" i="1" a="1"/>
  <c r="O207" i="1" s="1"/>
  <c r="O2132" i="4" s="1"/>
  <c r="O208" i="1" a="1"/>
  <c r="O208" i="1" s="1"/>
  <c r="O2131" i="4" s="1"/>
  <c r="O209" i="1" a="1"/>
  <c r="O209" i="1" s="1"/>
  <c r="O2130" i="4" s="1"/>
  <c r="O210" i="1" a="1"/>
  <c r="O210" i="1" s="1"/>
  <c r="O2129" i="4" s="1"/>
  <c r="O211" i="1" a="1"/>
  <c r="O211" i="1" s="1"/>
  <c r="O2128" i="4" s="1"/>
  <c r="O212" i="1" a="1"/>
  <c r="O212" i="1" s="1"/>
  <c r="O2127" i="4" s="1"/>
  <c r="O213" i="1" a="1"/>
  <c r="O213" i="1" s="1"/>
  <c r="O2126" i="4" s="1"/>
  <c r="O214" i="1" a="1"/>
  <c r="O214" i="1" s="1"/>
  <c r="O2125" i="4" s="1"/>
  <c r="O215" i="1" a="1"/>
  <c r="O215" i="1" s="1"/>
  <c r="O2124" i="4" s="1"/>
  <c r="O216" i="1" a="1"/>
  <c r="O216" i="1" s="1"/>
  <c r="O2123" i="4" s="1"/>
  <c r="O217" i="1" a="1"/>
  <c r="O217" i="1" s="1"/>
  <c r="O2122" i="4" s="1"/>
  <c r="O218" i="1" a="1"/>
  <c r="O218" i="1" s="1"/>
  <c r="O2121" i="4" s="1"/>
  <c r="O219" i="1" a="1"/>
  <c r="O219" i="1" s="1"/>
  <c r="O2120" i="4" s="1"/>
  <c r="O220" i="1" a="1"/>
  <c r="O220" i="1" s="1"/>
  <c r="O2119" i="4" s="1"/>
  <c r="O221" i="1" a="1"/>
  <c r="O221" i="1" s="1"/>
  <c r="O2118" i="4" s="1"/>
  <c r="O222" i="1" a="1"/>
  <c r="O222" i="1" s="1"/>
  <c r="O2117" i="4" s="1"/>
  <c r="O223" i="1" a="1"/>
  <c r="O223" i="1" s="1"/>
  <c r="O2116" i="4" s="1"/>
  <c r="O224" i="1" a="1"/>
  <c r="O224" i="1" s="1"/>
  <c r="O2115" i="4" s="1"/>
  <c r="O225" i="1" a="1"/>
  <c r="O225" i="1" s="1"/>
  <c r="O2114" i="4" s="1"/>
  <c r="O226" i="1" a="1"/>
  <c r="O226" i="1" s="1"/>
  <c r="O2113" i="4" s="1"/>
  <c r="O227" i="1" a="1"/>
  <c r="O227" i="1" s="1"/>
  <c r="O2112" i="4" s="1"/>
  <c r="O228" i="1" a="1"/>
  <c r="O228" i="1" s="1"/>
  <c r="O2111" i="4" s="1"/>
  <c r="O229" i="1" a="1"/>
  <c r="O229" i="1" s="1"/>
  <c r="O2110" i="4" s="1"/>
  <c r="O230" i="1" a="1"/>
  <c r="O230" i="1" s="1"/>
  <c r="O2109" i="4" s="1"/>
  <c r="O231" i="1" a="1"/>
  <c r="O231" i="1" s="1"/>
  <c r="O2108" i="4" s="1"/>
  <c r="O232" i="1" a="1"/>
  <c r="O232" i="1" s="1"/>
  <c r="O2107" i="4" s="1"/>
  <c r="O233" i="1" a="1"/>
  <c r="O233" i="1" s="1"/>
  <c r="O2106" i="4" s="1"/>
  <c r="O234" i="1" a="1"/>
  <c r="O234" i="1" s="1"/>
  <c r="O2105" i="4" s="1"/>
  <c r="O235" i="1" a="1"/>
  <c r="O235" i="1" s="1"/>
  <c r="O2104" i="4" s="1"/>
  <c r="O236" i="1" a="1"/>
  <c r="O236" i="1" s="1"/>
  <c r="O2103" i="4" s="1"/>
  <c r="O237" i="1" a="1"/>
  <c r="O237" i="1" s="1"/>
  <c r="O2102" i="4" s="1"/>
  <c r="O238" i="1" a="1"/>
  <c r="O238" i="1" s="1"/>
  <c r="O2101" i="4" s="1"/>
  <c r="O239" i="1" a="1"/>
  <c r="O239" i="1" s="1"/>
  <c r="O2100" i="4" s="1"/>
  <c r="O240" i="1" a="1"/>
  <c r="O240" i="1" s="1"/>
  <c r="O2099" i="4" s="1"/>
  <c r="O241" i="1" a="1"/>
  <c r="O241" i="1" s="1"/>
  <c r="O2098" i="4" s="1"/>
  <c r="O242" i="1" a="1"/>
  <c r="O242" i="1" s="1"/>
  <c r="O2097" i="4" s="1"/>
  <c r="O243" i="1" a="1"/>
  <c r="O243" i="1" s="1"/>
  <c r="O2096" i="4" s="1"/>
  <c r="O244" i="1" a="1"/>
  <c r="O244" i="1" s="1"/>
  <c r="O2095" i="4" s="1"/>
  <c r="O245" i="1" a="1"/>
  <c r="O245" i="1" s="1"/>
  <c r="O2094" i="4" s="1"/>
  <c r="O246" i="1" a="1"/>
  <c r="O246" i="1" s="1"/>
  <c r="O2093" i="4" s="1"/>
  <c r="O247" i="1" a="1"/>
  <c r="O247" i="1" s="1"/>
  <c r="O2092" i="4" s="1"/>
  <c r="O248" i="1" a="1"/>
  <c r="O248" i="1" s="1"/>
  <c r="O2091" i="4" s="1"/>
  <c r="O249" i="1" a="1"/>
  <c r="O249" i="1" s="1"/>
  <c r="O2090" i="4" s="1"/>
  <c r="O250" i="1" a="1"/>
  <c r="O250" i="1" s="1"/>
  <c r="O2089" i="4" s="1"/>
  <c r="O251" i="1" a="1"/>
  <c r="O251" i="1" s="1"/>
  <c r="O2088" i="4" s="1"/>
  <c r="O252" i="1" a="1"/>
  <c r="O252" i="1" s="1"/>
  <c r="O2087" i="4" s="1"/>
  <c r="O253" i="1" a="1"/>
  <c r="O253" i="1" s="1"/>
  <c r="O2086" i="4" s="1"/>
  <c r="O254" i="1" a="1"/>
  <c r="O254" i="1" s="1"/>
  <c r="O2085" i="4" s="1"/>
  <c r="O255" i="1" a="1"/>
  <c r="O255" i="1" s="1"/>
  <c r="O2084" i="4" s="1"/>
  <c r="O256" i="1" a="1"/>
  <c r="O256" i="1" s="1"/>
  <c r="O2083" i="4" s="1"/>
  <c r="O257" i="1" a="1"/>
  <c r="O257" i="1" s="1"/>
  <c r="O2082" i="4" s="1"/>
  <c r="O258" i="1" a="1"/>
  <c r="O258" i="1" s="1"/>
  <c r="O2081" i="4" s="1"/>
  <c r="O259" i="1" a="1"/>
  <c r="O259" i="1" s="1"/>
  <c r="O2080" i="4" s="1"/>
  <c r="O260" i="1" a="1"/>
  <c r="O260" i="1" s="1"/>
  <c r="O2079" i="4" s="1"/>
  <c r="O261" i="1" a="1"/>
  <c r="O261" i="1" s="1"/>
  <c r="O2078" i="4" s="1"/>
  <c r="O262" i="1" a="1"/>
  <c r="O262" i="1" s="1"/>
  <c r="O2077" i="4" s="1"/>
  <c r="O263" i="1" a="1"/>
  <c r="O263" i="1" s="1"/>
  <c r="O2076" i="4" s="1"/>
  <c r="O264" i="1" a="1"/>
  <c r="O264" i="1" s="1"/>
  <c r="O2075" i="4" s="1"/>
  <c r="O265" i="1" a="1"/>
  <c r="O265" i="1" s="1"/>
  <c r="O2074" i="4" s="1"/>
  <c r="O266" i="1" a="1"/>
  <c r="O266" i="1" s="1"/>
  <c r="O2073" i="4" s="1"/>
  <c r="O267" i="1" a="1"/>
  <c r="O267" i="1" s="1"/>
  <c r="O2072" i="4" s="1"/>
  <c r="O268" i="1" a="1"/>
  <c r="O268" i="1" s="1"/>
  <c r="O2071" i="4" s="1"/>
  <c r="O269" i="1" a="1"/>
  <c r="O269" i="1" s="1"/>
  <c r="O2070" i="4" s="1"/>
  <c r="O270" i="1" a="1"/>
  <c r="O270" i="1" s="1"/>
  <c r="O2069" i="4" s="1"/>
  <c r="O271" i="1" a="1"/>
  <c r="O271" i="1" s="1"/>
  <c r="O2068" i="4" s="1"/>
  <c r="O272" i="1" a="1"/>
  <c r="O272" i="1" s="1"/>
  <c r="O2067" i="4" s="1"/>
  <c r="O273" i="1" a="1"/>
  <c r="O273" i="1" s="1"/>
  <c r="O2066" i="4" s="1"/>
  <c r="O274" i="1" a="1"/>
  <c r="O274" i="1" s="1"/>
  <c r="O2065" i="4" s="1"/>
  <c r="O275" i="1" a="1"/>
  <c r="O275" i="1" s="1"/>
  <c r="O2064" i="4" s="1"/>
  <c r="O276" i="1" a="1"/>
  <c r="O276" i="1" s="1"/>
  <c r="O2063" i="4" s="1"/>
  <c r="O277" i="1" a="1"/>
  <c r="O277" i="1" s="1"/>
  <c r="O2062" i="4" s="1"/>
  <c r="O278" i="1" a="1"/>
  <c r="O278" i="1" s="1"/>
  <c r="O2061" i="4" s="1"/>
  <c r="O279" i="1" a="1"/>
  <c r="O279" i="1" s="1"/>
  <c r="O2060" i="4" s="1"/>
  <c r="O280" i="1" a="1"/>
  <c r="O280" i="1" s="1"/>
  <c r="O2059" i="4" s="1"/>
  <c r="O281" i="1" a="1"/>
  <c r="O281" i="1" s="1"/>
  <c r="O2058" i="4" s="1"/>
  <c r="O282" i="1" a="1"/>
  <c r="O282" i="1" s="1"/>
  <c r="O2057" i="4" s="1"/>
  <c r="O283" i="1" a="1"/>
  <c r="O283" i="1" s="1"/>
  <c r="O2056" i="4" s="1"/>
  <c r="O284" i="1" a="1"/>
  <c r="O284" i="1" s="1"/>
  <c r="O2055" i="4" s="1"/>
  <c r="O285" i="1" a="1"/>
  <c r="O285" i="1" s="1"/>
  <c r="O2054" i="4" s="1"/>
  <c r="O286" i="1" a="1"/>
  <c r="O286" i="1" s="1"/>
  <c r="O2053" i="4" s="1"/>
  <c r="O287" i="1" a="1"/>
  <c r="O287" i="1" s="1"/>
  <c r="O2052" i="4" s="1"/>
  <c r="O288" i="1" a="1"/>
  <c r="O288" i="1" s="1"/>
  <c r="O2051" i="4" s="1"/>
  <c r="O289" i="1" a="1"/>
  <c r="O289" i="1" s="1"/>
  <c r="O2050" i="4" s="1"/>
  <c r="O290" i="1" a="1"/>
  <c r="O290" i="1" s="1"/>
  <c r="O2049" i="4" s="1"/>
  <c r="O291" i="1" a="1"/>
  <c r="O291" i="1" s="1"/>
  <c r="O2048" i="4" s="1"/>
  <c r="O292" i="1" a="1"/>
  <c r="O292" i="1" s="1"/>
  <c r="O2047" i="4" s="1"/>
  <c r="O293" i="1" a="1"/>
  <c r="O293" i="1" s="1"/>
  <c r="O2046" i="4" s="1"/>
  <c r="O294" i="1" a="1"/>
  <c r="O294" i="1" s="1"/>
  <c r="O2045" i="4" s="1"/>
  <c r="O295" i="1" a="1"/>
  <c r="O295" i="1" s="1"/>
  <c r="O2044" i="4" s="1"/>
  <c r="O296" i="1" a="1"/>
  <c r="O296" i="1" s="1"/>
  <c r="O297" i="1" a="1"/>
  <c r="O297" i="1" s="1"/>
  <c r="O2043" i="4" s="1"/>
  <c r="O298" i="1" a="1"/>
  <c r="O298" i="1" s="1"/>
  <c r="O2042" i="4" s="1"/>
  <c r="O299" i="1" a="1"/>
  <c r="O299" i="1" s="1"/>
  <c r="O2041" i="4" s="1"/>
  <c r="O300" i="1" a="1"/>
  <c r="O300" i="1" s="1"/>
  <c r="O2040" i="4" s="1"/>
  <c r="O301" i="1" a="1"/>
  <c r="O301" i="1" s="1"/>
  <c r="O2039" i="4" s="1"/>
  <c r="O302" i="1" a="1"/>
  <c r="O302" i="1" s="1"/>
  <c r="O2038" i="4" s="1"/>
  <c r="O303" i="1" a="1"/>
  <c r="O303" i="1" s="1"/>
  <c r="O2037" i="4" s="1"/>
  <c r="O304" i="1" a="1"/>
  <c r="O304" i="1" s="1"/>
  <c r="O2036" i="4" s="1"/>
  <c r="O305" i="1" a="1"/>
  <c r="O305" i="1" s="1"/>
  <c r="O2035" i="4" s="1"/>
  <c r="O306" i="1" a="1"/>
  <c r="O306" i="1" s="1"/>
  <c r="O2034" i="4" s="1"/>
  <c r="O307" i="1" a="1"/>
  <c r="O307" i="1" s="1"/>
  <c r="O2033" i="4" s="1"/>
  <c r="O308" i="1" a="1"/>
  <c r="O308" i="1" s="1"/>
  <c r="O2032" i="4" s="1"/>
  <c r="O309" i="1" a="1"/>
  <c r="O309" i="1" s="1"/>
  <c r="O2031" i="4" s="1"/>
  <c r="O310" i="1" a="1"/>
  <c r="O310" i="1" s="1"/>
  <c r="O2030" i="4" s="1"/>
  <c r="O311" i="1" a="1"/>
  <c r="O311" i="1" s="1"/>
  <c r="O2029" i="4" s="1"/>
  <c r="O312" i="1" a="1"/>
  <c r="O312" i="1" s="1"/>
  <c r="O2028" i="4" s="1"/>
  <c r="O313" i="1" a="1"/>
  <c r="O313" i="1" s="1"/>
  <c r="O2027" i="4" s="1"/>
  <c r="O314" i="1" a="1"/>
  <c r="O314" i="1" s="1"/>
  <c r="O2026" i="4" s="1"/>
  <c r="O315" i="1" a="1"/>
  <c r="O315" i="1" s="1"/>
  <c r="O2025" i="4" s="1"/>
  <c r="O316" i="1" a="1"/>
  <c r="O316" i="1" s="1"/>
  <c r="O2024" i="4" s="1"/>
  <c r="O317" i="1" a="1"/>
  <c r="O317" i="1" s="1"/>
  <c r="O2023" i="4" s="1"/>
  <c r="O318" i="1" a="1"/>
  <c r="O318" i="1" s="1"/>
  <c r="O2022" i="4" s="1"/>
  <c r="O319" i="1" a="1"/>
  <c r="O319" i="1" s="1"/>
  <c r="O2021" i="4" s="1"/>
  <c r="O320" i="1" a="1"/>
  <c r="O320" i="1" s="1"/>
  <c r="O2020" i="4" s="1"/>
  <c r="O321" i="1" a="1"/>
  <c r="O321" i="1" s="1"/>
  <c r="O2019" i="4" s="1"/>
  <c r="O322" i="1" a="1"/>
  <c r="O322" i="1" s="1"/>
  <c r="O2018" i="4" s="1"/>
  <c r="O323" i="1" a="1"/>
  <c r="O323" i="1" s="1"/>
  <c r="O2017" i="4" s="1"/>
  <c r="O324" i="1" a="1"/>
  <c r="O324" i="1" s="1"/>
  <c r="O2016" i="4" s="1"/>
  <c r="O325" i="1" a="1"/>
  <c r="O325" i="1" s="1"/>
  <c r="O2015" i="4" s="1"/>
  <c r="O326" i="1" a="1"/>
  <c r="O326" i="1" s="1"/>
  <c r="O2014" i="4" s="1"/>
  <c r="O327" i="1" a="1"/>
  <c r="O327" i="1" s="1"/>
  <c r="O2013" i="4" s="1"/>
  <c r="O328" i="1" a="1"/>
  <c r="O328" i="1" s="1"/>
  <c r="O2012" i="4" s="1"/>
  <c r="O329" i="1" a="1"/>
  <c r="O329" i="1" s="1"/>
  <c r="O2011" i="4" s="1"/>
  <c r="O330" i="1" a="1"/>
  <c r="O330" i="1" s="1"/>
  <c r="O2010" i="4" s="1"/>
  <c r="O331" i="1" a="1"/>
  <c r="O331" i="1" s="1"/>
  <c r="O2009" i="4" s="1"/>
  <c r="O332" i="1" a="1"/>
  <c r="O332" i="1" s="1"/>
  <c r="O2008" i="4" s="1"/>
  <c r="O333" i="1" a="1"/>
  <c r="O333" i="1" s="1"/>
  <c r="O2007" i="4" s="1"/>
  <c r="O334" i="1" a="1"/>
  <c r="O334" i="1" s="1"/>
  <c r="O2006" i="4" s="1"/>
  <c r="O335" i="1" a="1"/>
  <c r="O335" i="1" s="1"/>
  <c r="O2005" i="4" s="1"/>
  <c r="O336" i="1" a="1"/>
  <c r="O336" i="1" s="1"/>
  <c r="O2004" i="4" s="1"/>
  <c r="O337" i="1" a="1"/>
  <c r="O337" i="1" s="1"/>
  <c r="O2003" i="4" s="1"/>
  <c r="O338" i="1" a="1"/>
  <c r="O338" i="1" s="1"/>
  <c r="O2002" i="4" s="1"/>
  <c r="O339" i="1" a="1"/>
  <c r="O339" i="1" s="1"/>
  <c r="O2001" i="4" s="1"/>
  <c r="O340" i="1" a="1"/>
  <c r="O340" i="1" s="1"/>
  <c r="O2000" i="4" s="1"/>
  <c r="O341" i="1" a="1"/>
  <c r="O341" i="1" s="1"/>
  <c r="O1999" i="4" s="1"/>
  <c r="O342" i="1" a="1"/>
  <c r="O342" i="1" s="1"/>
  <c r="O1998" i="4" s="1"/>
  <c r="O343" i="1" a="1"/>
  <c r="O343" i="1" s="1"/>
  <c r="O1997" i="4" s="1"/>
  <c r="O344" i="1" a="1"/>
  <c r="O344" i="1" s="1"/>
  <c r="O1996" i="4" s="1"/>
  <c r="O345" i="1" a="1"/>
  <c r="O345" i="1" s="1"/>
  <c r="O1995" i="4" s="1"/>
  <c r="O346" i="1" a="1"/>
  <c r="O346" i="1" s="1"/>
  <c r="O1994" i="4" s="1"/>
  <c r="O347" i="1" a="1"/>
  <c r="O347" i="1" s="1"/>
  <c r="O1993" i="4" s="1"/>
  <c r="O348" i="1" a="1"/>
  <c r="O348" i="1" s="1"/>
  <c r="O1992" i="4" s="1"/>
  <c r="O349" i="1" a="1"/>
  <c r="O349" i="1" s="1"/>
  <c r="O1991" i="4" s="1"/>
  <c r="O350" i="1" a="1"/>
  <c r="O350" i="1" s="1"/>
  <c r="O1990" i="4" s="1"/>
  <c r="O351" i="1" a="1"/>
  <c r="O351" i="1" s="1"/>
  <c r="O1989" i="4" s="1"/>
  <c r="O352" i="1" a="1"/>
  <c r="O352" i="1" s="1"/>
  <c r="O1988" i="4" s="1"/>
  <c r="O353" i="1" a="1"/>
  <c r="O353" i="1" s="1"/>
  <c r="O1987" i="4" s="1"/>
  <c r="O354" i="1" a="1"/>
  <c r="O354" i="1" s="1"/>
  <c r="O1986" i="4" s="1"/>
  <c r="O355" i="1" a="1"/>
  <c r="O355" i="1" s="1"/>
  <c r="O1985" i="4" s="1"/>
  <c r="O356" i="1" a="1"/>
  <c r="O356" i="1" s="1"/>
  <c r="O1984" i="4" s="1"/>
  <c r="O357" i="1" a="1"/>
  <c r="O357" i="1" s="1"/>
  <c r="O1983" i="4" s="1"/>
  <c r="O358" i="1" a="1"/>
  <c r="O358" i="1" s="1"/>
  <c r="O1982" i="4" s="1"/>
  <c r="O359" i="1" a="1"/>
  <c r="O359" i="1" s="1"/>
  <c r="O1981" i="4" s="1"/>
  <c r="O360" i="1" a="1"/>
  <c r="O360" i="1" s="1"/>
  <c r="O1980" i="4" s="1"/>
  <c r="O361" i="1" a="1"/>
  <c r="O361" i="1" s="1"/>
  <c r="O1979" i="4" s="1"/>
  <c r="O362" i="1" a="1"/>
  <c r="O362" i="1" s="1"/>
  <c r="O1978" i="4" s="1"/>
  <c r="O363" i="1" a="1"/>
  <c r="O363" i="1" s="1"/>
  <c r="O1977" i="4" s="1"/>
  <c r="O364" i="1" a="1"/>
  <c r="O364" i="1" s="1"/>
  <c r="O1976" i="4" s="1"/>
  <c r="O365" i="1" a="1"/>
  <c r="O365" i="1" s="1"/>
  <c r="O1975" i="4" s="1"/>
  <c r="O366" i="1" a="1"/>
  <c r="O366" i="1" s="1"/>
  <c r="O1974" i="4" s="1"/>
  <c r="O367" i="1" a="1"/>
  <c r="O367" i="1" s="1"/>
  <c r="O1973" i="4" s="1"/>
  <c r="O368" i="1" a="1"/>
  <c r="O368" i="1" s="1"/>
  <c r="O1972" i="4" s="1"/>
  <c r="O369" i="1" a="1"/>
  <c r="O369" i="1" s="1"/>
  <c r="O1971" i="4" s="1"/>
  <c r="O370" i="1" a="1"/>
  <c r="O370" i="1" s="1"/>
  <c r="O1970" i="4" s="1"/>
  <c r="O371" i="1" a="1"/>
  <c r="O371" i="1" s="1"/>
  <c r="O1969" i="4" s="1"/>
  <c r="O372" i="1" a="1"/>
  <c r="O372" i="1" s="1"/>
  <c r="O1968" i="4" s="1"/>
  <c r="O373" i="1" a="1"/>
  <c r="O373" i="1" s="1"/>
  <c r="O1967" i="4" s="1"/>
  <c r="O374" i="1" a="1"/>
  <c r="O374" i="1" s="1"/>
  <c r="O1966" i="4" s="1"/>
  <c r="O375" i="1" a="1"/>
  <c r="O375" i="1" s="1"/>
  <c r="O1965" i="4" s="1"/>
  <c r="O376" i="1" a="1"/>
  <c r="O376" i="1" s="1"/>
  <c r="O1964" i="4" s="1"/>
  <c r="O377" i="1" a="1"/>
  <c r="O377" i="1" s="1"/>
  <c r="O1963" i="4" s="1"/>
  <c r="O378" i="1" a="1"/>
  <c r="O378" i="1" s="1"/>
  <c r="O1962" i="4" s="1"/>
  <c r="O379" i="1" a="1"/>
  <c r="O379" i="1" s="1"/>
  <c r="O1961" i="4" s="1"/>
  <c r="O380" i="1" a="1"/>
  <c r="O380" i="1" s="1"/>
  <c r="O1960" i="4" s="1"/>
  <c r="O381" i="1" a="1"/>
  <c r="O381" i="1" s="1"/>
  <c r="O1959" i="4" s="1"/>
  <c r="O382" i="1" a="1"/>
  <c r="O382" i="1" s="1"/>
  <c r="O1958" i="4" s="1"/>
  <c r="O383" i="1" a="1"/>
  <c r="O383" i="1" s="1"/>
  <c r="O1957" i="4" s="1"/>
  <c r="O384" i="1" a="1"/>
  <c r="O384" i="1" s="1"/>
  <c r="O1956" i="4" s="1"/>
  <c r="O385" i="1" a="1"/>
  <c r="O385" i="1" s="1"/>
  <c r="O1955" i="4" s="1"/>
  <c r="O386" i="1" a="1"/>
  <c r="O386" i="1" s="1"/>
  <c r="O1954" i="4" s="1"/>
  <c r="O387" i="1" a="1"/>
  <c r="O387" i="1" s="1"/>
  <c r="O1953" i="4" s="1"/>
  <c r="O388" i="1" a="1"/>
  <c r="O388" i="1" s="1"/>
  <c r="O1952" i="4" s="1"/>
  <c r="O389" i="1" a="1"/>
  <c r="O389" i="1" s="1"/>
  <c r="O1951" i="4" s="1"/>
  <c r="O390" i="1" a="1"/>
  <c r="O390" i="1" s="1"/>
  <c r="O1950" i="4" s="1"/>
  <c r="O391" i="1" a="1"/>
  <c r="O391" i="1" s="1"/>
  <c r="O1949" i="4" s="1"/>
  <c r="O392" i="1" a="1"/>
  <c r="O392" i="1" s="1"/>
  <c r="O1948" i="4" s="1"/>
  <c r="O393" i="1" a="1"/>
  <c r="O393" i="1" s="1"/>
  <c r="O1947" i="4" s="1"/>
  <c r="O394" i="1" a="1"/>
  <c r="O394" i="1" s="1"/>
  <c r="O1946" i="4" s="1"/>
  <c r="O395" i="1" a="1"/>
  <c r="O395" i="1" s="1"/>
  <c r="O1945" i="4" s="1"/>
  <c r="O396" i="1" a="1"/>
  <c r="O396" i="1" s="1"/>
  <c r="O1944" i="4" s="1"/>
  <c r="O397" i="1" a="1"/>
  <c r="O397" i="1" s="1"/>
  <c r="O1943" i="4" s="1"/>
  <c r="O398" i="1" a="1"/>
  <c r="O398" i="1" s="1"/>
  <c r="O1942" i="4" s="1"/>
  <c r="O399" i="1" a="1"/>
  <c r="O399" i="1" s="1"/>
  <c r="O1941" i="4" s="1"/>
  <c r="O400" i="1" a="1"/>
  <c r="O400" i="1" s="1"/>
  <c r="O1940" i="4" s="1"/>
  <c r="O401" i="1" a="1"/>
  <c r="O401" i="1" s="1"/>
  <c r="O1939" i="4" s="1"/>
  <c r="O402" i="1" a="1"/>
  <c r="O402" i="1" s="1"/>
  <c r="O1938" i="4" s="1"/>
  <c r="O403" i="1" a="1"/>
  <c r="O403" i="1" s="1"/>
  <c r="O1937" i="4" s="1"/>
  <c r="O404" i="1" a="1"/>
  <c r="O404" i="1" s="1"/>
  <c r="O1936" i="4" s="1"/>
  <c r="O405" i="1" a="1"/>
  <c r="O405" i="1" s="1"/>
  <c r="O1935" i="4" s="1"/>
  <c r="O406" i="1" a="1"/>
  <c r="O406" i="1" s="1"/>
  <c r="O1934" i="4" s="1"/>
  <c r="O407" i="1" a="1"/>
  <c r="O407" i="1" s="1"/>
  <c r="O1933" i="4" s="1"/>
  <c r="O408" i="1" a="1"/>
  <c r="O408" i="1" s="1"/>
  <c r="O1932" i="4" s="1"/>
  <c r="O409" i="1" a="1"/>
  <c r="O409" i="1" s="1"/>
  <c r="O1931" i="4" s="1"/>
  <c r="O410" i="1" a="1"/>
  <c r="O410" i="1" s="1"/>
  <c r="O1930" i="4" s="1"/>
  <c r="O411" i="1" a="1"/>
  <c r="O411" i="1" s="1"/>
  <c r="O1929" i="4" s="1"/>
  <c r="O412" i="1" a="1"/>
  <c r="O412" i="1" s="1"/>
  <c r="O1928" i="4" s="1"/>
  <c r="O413" i="1" a="1"/>
  <c r="O413" i="1" s="1"/>
  <c r="O1927" i="4" s="1"/>
  <c r="O414" i="1" a="1"/>
  <c r="O414" i="1" s="1"/>
  <c r="O1926" i="4" s="1"/>
  <c r="O415" i="1" a="1"/>
  <c r="O415" i="1" s="1"/>
  <c r="O1925" i="4" s="1"/>
  <c r="O416" i="1" a="1"/>
  <c r="O416" i="1" s="1"/>
  <c r="O1924" i="4" s="1"/>
  <c r="O417" i="1" a="1"/>
  <c r="O417" i="1" s="1"/>
  <c r="O1923" i="4" s="1"/>
  <c r="O418" i="1" a="1"/>
  <c r="O418" i="1" s="1"/>
  <c r="O1922" i="4" s="1"/>
  <c r="O419" i="1" a="1"/>
  <c r="O419" i="1" s="1"/>
  <c r="O1921" i="4" s="1"/>
  <c r="O420" i="1" a="1"/>
  <c r="O420" i="1" s="1"/>
  <c r="O1920" i="4" s="1"/>
  <c r="O421" i="1" a="1"/>
  <c r="O421" i="1" s="1"/>
  <c r="O1919" i="4" s="1"/>
  <c r="O422" i="1" a="1"/>
  <c r="O422" i="1" s="1"/>
  <c r="O1918" i="4" s="1"/>
  <c r="O423" i="1" a="1"/>
  <c r="O423" i="1" s="1"/>
  <c r="O1917" i="4" s="1"/>
  <c r="O424" i="1" a="1"/>
  <c r="O424" i="1" s="1"/>
  <c r="O1916" i="4" s="1"/>
  <c r="O425" i="1" a="1"/>
  <c r="O425" i="1" s="1"/>
  <c r="O1915" i="4" s="1"/>
  <c r="O426" i="1" a="1"/>
  <c r="O426" i="1" s="1"/>
  <c r="O1914" i="4" s="1"/>
  <c r="O427" i="1" a="1"/>
  <c r="O427" i="1" s="1"/>
  <c r="O1913" i="4" s="1"/>
  <c r="O428" i="1" a="1"/>
  <c r="O428" i="1" s="1"/>
  <c r="O1912" i="4" s="1"/>
  <c r="O429" i="1" a="1"/>
  <c r="O429" i="1" s="1"/>
  <c r="O1911" i="4" s="1"/>
  <c r="O430" i="1" a="1"/>
  <c r="O430" i="1" s="1"/>
  <c r="O1910" i="4" s="1"/>
  <c r="O431" i="1" a="1"/>
  <c r="O431" i="1" s="1"/>
  <c r="O1909" i="4" s="1"/>
  <c r="O432" i="1" a="1"/>
  <c r="O432" i="1" s="1"/>
  <c r="O1908" i="4" s="1"/>
  <c r="O433" i="1" a="1"/>
  <c r="O433" i="1" s="1"/>
  <c r="O1907" i="4" s="1"/>
  <c r="O434" i="1" a="1"/>
  <c r="O434" i="1" s="1"/>
  <c r="O1906" i="4" s="1"/>
  <c r="O435" i="1" a="1"/>
  <c r="O435" i="1" s="1"/>
  <c r="O1905" i="4" s="1"/>
  <c r="O436" i="1" a="1"/>
  <c r="O436" i="1" s="1"/>
  <c r="O1904" i="4" s="1"/>
  <c r="O437" i="1" a="1"/>
  <c r="O437" i="1" s="1"/>
  <c r="O1903" i="4" s="1"/>
  <c r="O438" i="1" a="1"/>
  <c r="O438" i="1" s="1"/>
  <c r="O1902" i="4" s="1"/>
  <c r="O439" i="1" a="1"/>
  <c r="O439" i="1" s="1"/>
  <c r="O1901" i="4" s="1"/>
  <c r="O440" i="1" a="1"/>
  <c r="O440" i="1" s="1"/>
  <c r="O1900" i="4" s="1"/>
  <c r="O441" i="1" a="1"/>
  <c r="O441" i="1" s="1"/>
  <c r="O1899" i="4" s="1"/>
  <c r="O442" i="1" a="1"/>
  <c r="O442" i="1" s="1"/>
  <c r="O1898" i="4" s="1"/>
  <c r="O443" i="1" a="1"/>
  <c r="O443" i="1" s="1"/>
  <c r="O1897" i="4" s="1"/>
  <c r="O444" i="1" a="1"/>
  <c r="O444" i="1" s="1"/>
  <c r="O1896" i="4" s="1"/>
  <c r="O445" i="1" a="1"/>
  <c r="O445" i="1" s="1"/>
  <c r="O1895" i="4" s="1"/>
  <c r="O446" i="1" a="1"/>
  <c r="O446" i="1" s="1"/>
  <c r="O1894" i="4" s="1"/>
  <c r="O447" i="1" a="1"/>
  <c r="O447" i="1" s="1"/>
  <c r="O1893" i="4" s="1"/>
  <c r="O448" i="1" a="1"/>
  <c r="O448" i="1" s="1"/>
  <c r="O1892" i="4" s="1"/>
  <c r="O449" i="1" a="1"/>
  <c r="O449" i="1" s="1"/>
  <c r="O1891" i="4" s="1"/>
  <c r="O450" i="1" a="1"/>
  <c r="O450" i="1" s="1"/>
  <c r="O1890" i="4" s="1"/>
  <c r="O451" i="1" a="1"/>
  <c r="O451" i="1" s="1"/>
  <c r="O1889" i="4" s="1"/>
  <c r="O452" i="1" a="1"/>
  <c r="O452" i="1" s="1"/>
  <c r="O1888" i="4" s="1"/>
  <c r="O453" i="1" a="1"/>
  <c r="O453" i="1" s="1"/>
  <c r="O1887" i="4" s="1"/>
  <c r="O454" i="1" a="1"/>
  <c r="O454" i="1" s="1"/>
  <c r="O1886" i="4" s="1"/>
  <c r="O455" i="1" a="1"/>
  <c r="O455" i="1" s="1"/>
  <c r="O1885" i="4" s="1"/>
  <c r="O456" i="1" a="1"/>
  <c r="O456" i="1" s="1"/>
  <c r="O1884" i="4" s="1"/>
  <c r="O457" i="1" a="1"/>
  <c r="O457" i="1" s="1"/>
  <c r="O1883" i="4" s="1"/>
  <c r="O458" i="1" a="1"/>
  <c r="O458" i="1" s="1"/>
  <c r="O1882" i="4" s="1"/>
  <c r="O459" i="1" a="1"/>
  <c r="O459" i="1" s="1"/>
  <c r="O1881" i="4" s="1"/>
  <c r="O460" i="1" a="1"/>
  <c r="O460" i="1" s="1"/>
  <c r="O1880" i="4" s="1"/>
  <c r="O461" i="1" a="1"/>
  <c r="O461" i="1" s="1"/>
  <c r="O1879" i="4" s="1"/>
  <c r="O462" i="1" a="1"/>
  <c r="O462" i="1" s="1"/>
  <c r="O1878" i="4" s="1"/>
  <c r="O463" i="1" a="1"/>
  <c r="O463" i="1" s="1"/>
  <c r="O1877" i="4" s="1"/>
  <c r="O464" i="1" a="1"/>
  <c r="O464" i="1" s="1"/>
  <c r="O1876" i="4" s="1"/>
  <c r="O465" i="1" a="1"/>
  <c r="O465" i="1" s="1"/>
  <c r="O1875" i="4" s="1"/>
  <c r="O466" i="1" a="1"/>
  <c r="O466" i="1" s="1"/>
  <c r="O1874" i="4" s="1"/>
  <c r="O467" i="1" a="1"/>
  <c r="O467" i="1" s="1"/>
  <c r="O1873" i="4" s="1"/>
  <c r="O468" i="1" a="1"/>
  <c r="O468" i="1" s="1"/>
  <c r="O1872" i="4" s="1"/>
  <c r="O469" i="1" a="1"/>
  <c r="O469" i="1" s="1"/>
  <c r="O1871" i="4" s="1"/>
  <c r="O470" i="1" a="1"/>
  <c r="O470" i="1" s="1"/>
  <c r="O1870" i="4" s="1"/>
  <c r="O471" i="1" a="1"/>
  <c r="O471" i="1" s="1"/>
  <c r="O1869" i="4" s="1"/>
  <c r="O472" i="1" a="1"/>
  <c r="O472" i="1" s="1"/>
  <c r="O1868" i="4" s="1"/>
  <c r="O473" i="1" a="1"/>
  <c r="O473" i="1" s="1"/>
  <c r="O1867" i="4" s="1"/>
  <c r="O474" i="1" a="1"/>
  <c r="O474" i="1" s="1"/>
  <c r="O1866" i="4" s="1"/>
  <c r="O475" i="1" a="1"/>
  <c r="O475" i="1" s="1"/>
  <c r="O1865" i="4" s="1"/>
  <c r="O476" i="1" a="1"/>
  <c r="O476" i="1" s="1"/>
  <c r="O1864" i="4" s="1"/>
  <c r="O477" i="1" a="1"/>
  <c r="O477" i="1" s="1"/>
  <c r="O1863" i="4" s="1"/>
  <c r="O478" i="1" a="1"/>
  <c r="O478" i="1" s="1"/>
  <c r="O1862" i="4" s="1"/>
  <c r="O479" i="1" a="1"/>
  <c r="O479" i="1" s="1"/>
  <c r="O1861" i="4" s="1"/>
  <c r="O480" i="1" a="1"/>
  <c r="O480" i="1" s="1"/>
  <c r="O1860" i="4" s="1"/>
  <c r="O481" i="1" a="1"/>
  <c r="O481" i="1" s="1"/>
  <c r="O1859" i="4" s="1"/>
  <c r="O482" i="1" a="1"/>
  <c r="O482" i="1" s="1"/>
  <c r="O1858" i="4" s="1"/>
  <c r="O483" i="1" a="1"/>
  <c r="O483" i="1" s="1"/>
  <c r="O1857" i="4" s="1"/>
  <c r="O484" i="1" a="1"/>
  <c r="O484" i="1" s="1"/>
  <c r="O1856" i="4" s="1"/>
  <c r="O485" i="1" a="1"/>
  <c r="O485" i="1" s="1"/>
  <c r="O1855" i="4" s="1"/>
  <c r="O486" i="1" a="1"/>
  <c r="O486" i="1" s="1"/>
  <c r="O1854" i="4" s="1"/>
  <c r="O487" i="1" a="1"/>
  <c r="O487" i="1" s="1"/>
  <c r="O1853" i="4" s="1"/>
  <c r="O488" i="1" a="1"/>
  <c r="O488" i="1" s="1"/>
  <c r="O1852" i="4" s="1"/>
  <c r="O489" i="1" a="1"/>
  <c r="O489" i="1" s="1"/>
  <c r="O1851" i="4" s="1"/>
  <c r="O490" i="1" a="1"/>
  <c r="O490" i="1" s="1"/>
  <c r="O1850" i="4" s="1"/>
  <c r="O491" i="1" a="1"/>
  <c r="O491" i="1" s="1"/>
  <c r="O1849" i="4" s="1"/>
  <c r="O492" i="1" a="1"/>
  <c r="O492" i="1" s="1"/>
  <c r="O1848" i="4" s="1"/>
  <c r="O493" i="1" a="1"/>
  <c r="O493" i="1" s="1"/>
  <c r="O1847" i="4" s="1"/>
  <c r="O494" i="1" a="1"/>
  <c r="O494" i="1" s="1"/>
  <c r="O1846" i="4" s="1"/>
  <c r="O495" i="1" a="1"/>
  <c r="O495" i="1" s="1"/>
  <c r="O1845" i="4" s="1"/>
  <c r="O496" i="1" a="1"/>
  <c r="O496" i="1" s="1"/>
  <c r="O1844" i="4" s="1"/>
  <c r="O497" i="1" a="1"/>
  <c r="O497" i="1" s="1"/>
  <c r="O1843" i="4" s="1"/>
  <c r="O498" i="1" a="1"/>
  <c r="O498" i="1" s="1"/>
  <c r="O1842" i="4" s="1"/>
  <c r="O499" i="1" a="1"/>
  <c r="O499" i="1" s="1"/>
  <c r="O1841" i="4" s="1"/>
  <c r="O500" i="1" a="1"/>
  <c r="O500" i="1" s="1"/>
  <c r="O1840" i="4" s="1"/>
  <c r="O501" i="1" a="1"/>
  <c r="O501" i="1" s="1"/>
  <c r="O1839" i="4" s="1"/>
  <c r="O502" i="1" a="1"/>
  <c r="O502" i="1" s="1"/>
  <c r="O1838" i="4" s="1"/>
  <c r="O503" i="1" a="1"/>
  <c r="O503" i="1" s="1"/>
  <c r="O1837" i="4" s="1"/>
  <c r="O504" i="1" a="1"/>
  <c r="O504" i="1" s="1"/>
  <c r="O1836" i="4" s="1"/>
  <c r="O505" i="1" a="1"/>
  <c r="O505" i="1" s="1"/>
  <c r="O1835" i="4" s="1"/>
  <c r="O506" i="1" a="1"/>
  <c r="O506" i="1" s="1"/>
  <c r="O1834" i="4" s="1"/>
  <c r="O507" i="1" a="1"/>
  <c r="O507" i="1" s="1"/>
  <c r="O1833" i="4" s="1"/>
  <c r="O508" i="1" a="1"/>
  <c r="O508" i="1" s="1"/>
  <c r="O1832" i="4" s="1"/>
  <c r="O509" i="1" a="1"/>
  <c r="O509" i="1" s="1"/>
  <c r="O1831" i="4" s="1"/>
  <c r="O510" i="1" a="1"/>
  <c r="O510" i="1" s="1"/>
  <c r="O1830" i="4" s="1"/>
  <c r="O511" i="1" a="1"/>
  <c r="O511" i="1" s="1"/>
  <c r="O1829" i="4" s="1"/>
  <c r="O512" i="1" a="1"/>
  <c r="O512" i="1" s="1"/>
  <c r="O1828" i="4" s="1"/>
  <c r="O513" i="1" a="1"/>
  <c r="O513" i="1" s="1"/>
  <c r="O1827" i="4" s="1"/>
  <c r="O514" i="1" a="1"/>
  <c r="O514" i="1" s="1"/>
  <c r="O1826" i="4" s="1"/>
  <c r="O515" i="1" a="1"/>
  <c r="O515" i="1" s="1"/>
  <c r="O1825" i="4" s="1"/>
  <c r="O516" i="1" a="1"/>
  <c r="O516" i="1" s="1"/>
  <c r="O1824" i="4" s="1"/>
  <c r="O517" i="1" a="1"/>
  <c r="O517" i="1" s="1"/>
  <c r="O1823" i="4" s="1"/>
  <c r="O518" i="1" a="1"/>
  <c r="O518" i="1" s="1"/>
  <c r="O1822" i="4" s="1"/>
  <c r="O519" i="1" a="1"/>
  <c r="O519" i="1" s="1"/>
  <c r="O1821" i="4" s="1"/>
  <c r="O520" i="1" a="1"/>
  <c r="O520" i="1" s="1"/>
  <c r="O1820" i="4" s="1"/>
  <c r="O521" i="1" a="1"/>
  <c r="O521" i="1" s="1"/>
  <c r="O1819" i="4" s="1"/>
  <c r="O522" i="1" a="1"/>
  <c r="O522" i="1" s="1"/>
  <c r="O1818" i="4" s="1"/>
  <c r="O523" i="1" a="1"/>
  <c r="O523" i="1" s="1"/>
  <c r="O1817" i="4" s="1"/>
  <c r="O524" i="1" a="1"/>
  <c r="O524" i="1" s="1"/>
  <c r="O1816" i="4" s="1"/>
  <c r="O525" i="1" a="1"/>
  <c r="O525" i="1" s="1"/>
  <c r="O1815" i="4" s="1"/>
  <c r="O526" i="1" a="1"/>
  <c r="O526" i="1" s="1"/>
  <c r="O1814" i="4" s="1"/>
  <c r="O527" i="1" a="1"/>
  <c r="O527" i="1" s="1"/>
  <c r="O1813" i="4" s="1"/>
  <c r="O528" i="1" a="1"/>
  <c r="O528" i="1" s="1"/>
  <c r="O1812" i="4" s="1"/>
  <c r="O529" i="1" a="1"/>
  <c r="O529" i="1" s="1"/>
  <c r="O1811" i="4" s="1"/>
  <c r="O530" i="1" a="1"/>
  <c r="O530" i="1" s="1"/>
  <c r="O1810" i="4" s="1"/>
  <c r="O531" i="1" a="1"/>
  <c r="O531" i="1" s="1"/>
  <c r="O1809" i="4" s="1"/>
  <c r="O532" i="1" a="1"/>
  <c r="O532" i="1" s="1"/>
  <c r="O1808" i="4" s="1"/>
  <c r="O533" i="1" a="1"/>
  <c r="O533" i="1" s="1"/>
  <c r="O1807" i="4" s="1"/>
  <c r="O534" i="1" a="1"/>
  <c r="O534" i="1" s="1"/>
  <c r="O1806" i="4" s="1"/>
  <c r="O535" i="1" a="1"/>
  <c r="O535" i="1" s="1"/>
  <c r="O1805" i="4" s="1"/>
  <c r="O536" i="1" a="1"/>
  <c r="O536" i="1" s="1"/>
  <c r="O1804" i="4" s="1"/>
  <c r="O537" i="1" a="1"/>
  <c r="O537" i="1" s="1"/>
  <c r="O1803" i="4" s="1"/>
  <c r="O538" i="1" a="1"/>
  <c r="O538" i="1" s="1"/>
  <c r="O1802" i="4" s="1"/>
  <c r="O539" i="1" a="1"/>
  <c r="O539" i="1" s="1"/>
  <c r="O1801" i="4" s="1"/>
  <c r="O540" i="1" a="1"/>
  <c r="O540" i="1" s="1"/>
  <c r="O1800" i="4" s="1"/>
  <c r="O541" i="1" a="1"/>
  <c r="O541" i="1" s="1"/>
  <c r="O1799" i="4" s="1"/>
  <c r="O542" i="1" a="1"/>
  <c r="O542" i="1" s="1"/>
  <c r="O1798" i="4" s="1"/>
  <c r="O543" i="1" a="1"/>
  <c r="O543" i="1" s="1"/>
  <c r="O1797" i="4" s="1"/>
  <c r="O544" i="1" a="1"/>
  <c r="O544" i="1" s="1"/>
  <c r="O1796" i="4" s="1"/>
  <c r="O545" i="1" a="1"/>
  <c r="O545" i="1" s="1"/>
  <c r="O1795" i="4" s="1"/>
  <c r="O546" i="1" a="1"/>
  <c r="O546" i="1" s="1"/>
  <c r="O1794" i="4" s="1"/>
  <c r="O547" i="1" a="1"/>
  <c r="O547" i="1" s="1"/>
  <c r="O1793" i="4" s="1"/>
  <c r="O548" i="1" a="1"/>
  <c r="O548" i="1" s="1"/>
  <c r="O1792" i="4" s="1"/>
  <c r="O549" i="1" a="1"/>
  <c r="O549" i="1" s="1"/>
  <c r="O1791" i="4" s="1"/>
  <c r="O550" i="1" a="1"/>
  <c r="O550" i="1" s="1"/>
  <c r="O1790" i="4" s="1"/>
  <c r="O551" i="1" a="1"/>
  <c r="O551" i="1" s="1"/>
  <c r="O1789" i="4" s="1"/>
  <c r="O552" i="1" a="1"/>
  <c r="O552" i="1" s="1"/>
  <c r="O1788" i="4" s="1"/>
  <c r="O553" i="1" a="1"/>
  <c r="O553" i="1" s="1"/>
  <c r="O1787" i="4" s="1"/>
  <c r="O554" i="1" a="1"/>
  <c r="O554" i="1" s="1"/>
  <c r="O1786" i="4" s="1"/>
  <c r="O555" i="1" a="1"/>
  <c r="O555" i="1" s="1"/>
  <c r="O1785" i="4" s="1"/>
  <c r="O556" i="1" a="1"/>
  <c r="O556" i="1" s="1"/>
  <c r="O1784" i="4" s="1"/>
  <c r="O557" i="1" a="1"/>
  <c r="O557" i="1" s="1"/>
  <c r="O1783" i="4" s="1"/>
  <c r="O558" i="1" a="1"/>
  <c r="O558" i="1" s="1"/>
  <c r="O1782" i="4" s="1"/>
  <c r="O559" i="1" a="1"/>
  <c r="O559" i="1" s="1"/>
  <c r="O1781" i="4" s="1"/>
  <c r="O560" i="1" a="1"/>
  <c r="O560" i="1" s="1"/>
  <c r="O1780" i="4" s="1"/>
  <c r="O561" i="1" a="1"/>
  <c r="O561" i="1" s="1"/>
  <c r="O1779" i="4" s="1"/>
  <c r="O562" i="1" a="1"/>
  <c r="O562" i="1" s="1"/>
  <c r="O1778" i="4" s="1"/>
  <c r="O563" i="1" a="1"/>
  <c r="O563" i="1" s="1"/>
  <c r="O1777" i="4" s="1"/>
  <c r="O564" i="1" a="1"/>
  <c r="O564" i="1" s="1"/>
  <c r="O1776" i="4" s="1"/>
  <c r="O565" i="1" a="1"/>
  <c r="O565" i="1" s="1"/>
  <c r="O1775" i="4" s="1"/>
  <c r="O566" i="1" a="1"/>
  <c r="O566" i="1" s="1"/>
  <c r="O1774" i="4" s="1"/>
  <c r="O567" i="1" a="1"/>
  <c r="O567" i="1" s="1"/>
  <c r="O1773" i="4" s="1"/>
  <c r="O568" i="1" a="1"/>
  <c r="O568" i="1" s="1"/>
  <c r="O1772" i="4" s="1"/>
  <c r="O569" i="1" a="1"/>
  <c r="O569" i="1" s="1"/>
  <c r="O1771" i="4" s="1"/>
  <c r="O570" i="1" a="1"/>
  <c r="O570" i="1" s="1"/>
  <c r="O1770" i="4" s="1"/>
  <c r="O571" i="1" a="1"/>
  <c r="O571" i="1" s="1"/>
  <c r="O1769" i="4" s="1"/>
  <c r="O572" i="1" a="1"/>
  <c r="O572" i="1" s="1"/>
  <c r="O1768" i="4" s="1"/>
  <c r="O573" i="1" a="1"/>
  <c r="O573" i="1" s="1"/>
  <c r="O1767" i="4" s="1"/>
  <c r="O574" i="1" a="1"/>
  <c r="O574" i="1" s="1"/>
  <c r="O1766" i="4" s="1"/>
  <c r="O575" i="1" a="1"/>
  <c r="O575" i="1" s="1"/>
  <c r="O1765" i="4" s="1"/>
  <c r="O576" i="1" a="1"/>
  <c r="O576" i="1" s="1"/>
  <c r="O1764" i="4" s="1"/>
  <c r="O577" i="1" a="1"/>
  <c r="O577" i="1" s="1"/>
  <c r="O1763" i="4" s="1"/>
  <c r="O578" i="1" a="1"/>
  <c r="O578" i="1" s="1"/>
  <c r="O1762" i="4" s="1"/>
  <c r="O579" i="1" a="1"/>
  <c r="O579" i="1" s="1"/>
  <c r="O1761" i="4" s="1"/>
  <c r="O580" i="1" a="1"/>
  <c r="O580" i="1" s="1"/>
  <c r="O1760" i="4" s="1"/>
  <c r="O581" i="1" a="1"/>
  <c r="O581" i="1" s="1"/>
  <c r="O1759" i="4" s="1"/>
  <c r="O582" i="1" a="1"/>
  <c r="O582" i="1" s="1"/>
  <c r="O1758" i="4" s="1"/>
  <c r="O583" i="1" a="1"/>
  <c r="O583" i="1" s="1"/>
  <c r="O1757" i="4" s="1"/>
  <c r="O584" i="1" a="1"/>
  <c r="O584" i="1" s="1"/>
  <c r="O1756" i="4" s="1"/>
  <c r="O585" i="1" a="1"/>
  <c r="O585" i="1" s="1"/>
  <c r="O1755" i="4" s="1"/>
  <c r="O586" i="1" a="1"/>
  <c r="O586" i="1" s="1"/>
  <c r="O1754" i="4" s="1"/>
  <c r="O587" i="1" a="1"/>
  <c r="O587" i="1" s="1"/>
  <c r="O1753" i="4" s="1"/>
  <c r="O588" i="1" a="1"/>
  <c r="O588" i="1" s="1"/>
  <c r="O1752" i="4" s="1"/>
  <c r="O589" i="1" a="1"/>
  <c r="O589" i="1" s="1"/>
  <c r="O1751" i="4" s="1"/>
  <c r="O590" i="1" a="1"/>
  <c r="O590" i="1" s="1"/>
  <c r="O1750" i="4" s="1"/>
  <c r="O591" i="1" a="1"/>
  <c r="O591" i="1" s="1"/>
  <c r="O1749" i="4" s="1"/>
  <c r="O592" i="1" a="1"/>
  <c r="O592" i="1" s="1"/>
  <c r="O1748" i="4" s="1"/>
  <c r="O593" i="1" a="1"/>
  <c r="O593" i="1" s="1"/>
  <c r="O1747" i="4" s="1"/>
  <c r="O594" i="1" a="1"/>
  <c r="O594" i="1" s="1"/>
  <c r="O1746" i="4" s="1"/>
  <c r="O595" i="1" a="1"/>
  <c r="O595" i="1" s="1"/>
  <c r="O1745" i="4" s="1"/>
  <c r="O596" i="1" a="1"/>
  <c r="O596" i="1" s="1"/>
  <c r="O1744" i="4" s="1"/>
  <c r="O597" i="1" a="1"/>
  <c r="O597" i="1" s="1"/>
  <c r="O1743" i="4" s="1"/>
  <c r="O598" i="1" a="1"/>
  <c r="O598" i="1" s="1"/>
  <c r="O1742" i="4" s="1"/>
  <c r="O599" i="1" a="1"/>
  <c r="O599" i="1" s="1"/>
  <c r="O1741" i="4" s="1"/>
  <c r="O600" i="1" a="1"/>
  <c r="O600" i="1" s="1"/>
  <c r="O1740" i="4" s="1"/>
  <c r="O601" i="1" a="1"/>
  <c r="O601" i="1" s="1"/>
  <c r="O1739" i="4" s="1"/>
  <c r="O602" i="1" a="1"/>
  <c r="O602" i="1" s="1"/>
  <c r="O1738" i="4" s="1"/>
  <c r="O603" i="1" a="1"/>
  <c r="O603" i="1" s="1"/>
  <c r="O1737" i="4" s="1"/>
  <c r="O604" i="1" a="1"/>
  <c r="O604" i="1" s="1"/>
  <c r="O1736" i="4" s="1"/>
  <c r="O605" i="1" a="1"/>
  <c r="O605" i="1" s="1"/>
  <c r="O1735" i="4" s="1"/>
  <c r="O606" i="1" a="1"/>
  <c r="O606" i="1" s="1"/>
  <c r="O1734" i="4" s="1"/>
  <c r="O607" i="1" a="1"/>
  <c r="O607" i="1" s="1"/>
  <c r="O1733" i="4" s="1"/>
  <c r="O608" i="1" a="1"/>
  <c r="O608" i="1" s="1"/>
  <c r="O1732" i="4" s="1"/>
  <c r="O609" i="1" a="1"/>
  <c r="O609" i="1" s="1"/>
  <c r="O1731" i="4" s="1"/>
  <c r="O610" i="1" a="1"/>
  <c r="O610" i="1" s="1"/>
  <c r="O1730" i="4" s="1"/>
  <c r="O611" i="1" a="1"/>
  <c r="O611" i="1" s="1"/>
  <c r="O1729" i="4" s="1"/>
  <c r="O612" i="1" a="1"/>
  <c r="O612" i="1" s="1"/>
  <c r="O1728" i="4" s="1"/>
  <c r="O613" i="1" a="1"/>
  <c r="O613" i="1" s="1"/>
  <c r="O1727" i="4" s="1"/>
  <c r="O614" i="1" a="1"/>
  <c r="O614" i="1" s="1"/>
  <c r="O1726" i="4" s="1"/>
  <c r="O615" i="1" a="1"/>
  <c r="O615" i="1" s="1"/>
  <c r="O1725" i="4" s="1"/>
  <c r="O616" i="1" a="1"/>
  <c r="O616" i="1" s="1"/>
  <c r="O1724" i="4" s="1"/>
  <c r="O617" i="1" a="1"/>
  <c r="O617" i="1" s="1"/>
  <c r="O1723" i="4" s="1"/>
  <c r="O618" i="1" a="1"/>
  <c r="O618" i="1" s="1"/>
  <c r="O1722" i="4" s="1"/>
  <c r="O619" i="1" a="1"/>
  <c r="O619" i="1" s="1"/>
  <c r="O1721" i="4" s="1"/>
  <c r="O620" i="1" a="1"/>
  <c r="O620" i="1" s="1"/>
  <c r="O1720" i="4" s="1"/>
  <c r="O621" i="1" a="1"/>
  <c r="O621" i="1" s="1"/>
  <c r="O1719" i="4" s="1"/>
  <c r="O622" i="1" a="1"/>
  <c r="O622" i="1" s="1"/>
  <c r="O1718" i="4" s="1"/>
  <c r="O623" i="1" a="1"/>
  <c r="O623" i="1" s="1"/>
  <c r="O1717" i="4" s="1"/>
  <c r="O624" i="1" a="1"/>
  <c r="O624" i="1" s="1"/>
  <c r="O1716" i="4" s="1"/>
  <c r="O625" i="1" a="1"/>
  <c r="O625" i="1" s="1"/>
  <c r="O1715" i="4" s="1"/>
  <c r="O626" i="1" a="1"/>
  <c r="O626" i="1" s="1"/>
  <c r="O1714" i="4" s="1"/>
  <c r="O627" i="1" a="1"/>
  <c r="O627" i="1" s="1"/>
  <c r="O1713" i="4" s="1"/>
  <c r="O628" i="1" a="1"/>
  <c r="O628" i="1" s="1"/>
  <c r="O1712" i="4" s="1"/>
  <c r="O629" i="1" a="1"/>
  <c r="O629" i="1" s="1"/>
  <c r="O1711" i="4" s="1"/>
  <c r="O630" i="1" a="1"/>
  <c r="O630" i="1" s="1"/>
  <c r="O1710" i="4" s="1"/>
  <c r="O631" i="1" a="1"/>
  <c r="O631" i="1" s="1"/>
  <c r="O1709" i="4" s="1"/>
  <c r="O632" i="1" a="1"/>
  <c r="O632" i="1" s="1"/>
  <c r="O1708" i="4" s="1"/>
  <c r="O633" i="1" a="1"/>
  <c r="O633" i="1" s="1"/>
  <c r="O1707" i="4" s="1"/>
  <c r="O634" i="1" a="1"/>
  <c r="O634" i="1" s="1"/>
  <c r="O1706" i="4" s="1"/>
  <c r="O635" i="1" a="1"/>
  <c r="O635" i="1" s="1"/>
  <c r="O1705" i="4" s="1"/>
  <c r="O636" i="1" a="1"/>
  <c r="O636" i="1" s="1"/>
  <c r="O1704" i="4" s="1"/>
  <c r="O637" i="1" a="1"/>
  <c r="O637" i="1" s="1"/>
  <c r="O1703" i="4" s="1"/>
  <c r="O638" i="1" a="1"/>
  <c r="O638" i="1" s="1"/>
  <c r="O1702" i="4" s="1"/>
  <c r="O639" i="1" a="1"/>
  <c r="O639" i="1" s="1"/>
  <c r="O1701" i="4" s="1"/>
  <c r="O640" i="1" a="1"/>
  <c r="O640" i="1" s="1"/>
  <c r="O1700" i="4" s="1"/>
  <c r="O641" i="1" a="1"/>
  <c r="O641" i="1" s="1"/>
  <c r="O1699" i="4" s="1"/>
  <c r="O642" i="1" a="1"/>
  <c r="O642" i="1" s="1"/>
  <c r="O1698" i="4" s="1"/>
  <c r="O643" i="1" a="1"/>
  <c r="O643" i="1" s="1"/>
  <c r="O1697" i="4" s="1"/>
  <c r="O644" i="1" a="1"/>
  <c r="O644" i="1" s="1"/>
  <c r="O1696" i="4" s="1"/>
  <c r="O645" i="1" a="1"/>
  <c r="O645" i="1" s="1"/>
  <c r="O1695" i="4" s="1"/>
  <c r="O646" i="1" a="1"/>
  <c r="O646" i="1" s="1"/>
  <c r="O1694" i="4" s="1"/>
  <c r="O647" i="1" a="1"/>
  <c r="O647" i="1" s="1"/>
  <c r="O1693" i="4" s="1"/>
  <c r="O648" i="1" a="1"/>
  <c r="O648" i="1" s="1"/>
  <c r="O1692" i="4" s="1"/>
  <c r="O649" i="1" a="1"/>
  <c r="O649" i="1" s="1"/>
  <c r="O1691" i="4" s="1"/>
  <c r="O650" i="1" a="1"/>
  <c r="O650" i="1" s="1"/>
  <c r="O1690" i="4" s="1"/>
  <c r="O651" i="1" a="1"/>
  <c r="O651" i="1" s="1"/>
  <c r="O1689" i="4" s="1"/>
  <c r="O652" i="1" a="1"/>
  <c r="O652" i="1" s="1"/>
  <c r="O1688" i="4" s="1"/>
  <c r="O653" i="1" a="1"/>
  <c r="O653" i="1" s="1"/>
  <c r="O1687" i="4" s="1"/>
  <c r="O654" i="1" a="1"/>
  <c r="O654" i="1" s="1"/>
  <c r="O1686" i="4" s="1"/>
  <c r="O655" i="1" a="1"/>
  <c r="O655" i="1" s="1"/>
  <c r="O1685" i="4" s="1"/>
  <c r="O656" i="1" a="1"/>
  <c r="O656" i="1" s="1"/>
  <c r="O1684" i="4" s="1"/>
  <c r="O657" i="1" a="1"/>
  <c r="O657" i="1" s="1"/>
  <c r="O1683" i="4" s="1"/>
  <c r="O658" i="1" a="1"/>
  <c r="O658" i="1" s="1"/>
  <c r="O1682" i="4" s="1"/>
  <c r="O659" i="1" a="1"/>
  <c r="O659" i="1" s="1"/>
  <c r="O1681" i="4" s="1"/>
  <c r="O660" i="1" a="1"/>
  <c r="O660" i="1" s="1"/>
  <c r="O1680" i="4" s="1"/>
  <c r="O661" i="1" a="1"/>
  <c r="O661" i="1" s="1"/>
  <c r="O1679" i="4" s="1"/>
  <c r="O662" i="1" a="1"/>
  <c r="O662" i="1" s="1"/>
  <c r="O1678" i="4" s="1"/>
  <c r="O663" i="1" a="1"/>
  <c r="O663" i="1" s="1"/>
  <c r="O1677" i="4" s="1"/>
  <c r="O664" i="1" a="1"/>
  <c r="O664" i="1" s="1"/>
  <c r="O1676" i="4" s="1"/>
  <c r="O665" i="1" a="1"/>
  <c r="O665" i="1" s="1"/>
  <c r="O1675" i="4" s="1"/>
  <c r="O666" i="1" a="1"/>
  <c r="O666" i="1" s="1"/>
  <c r="O1674" i="4" s="1"/>
  <c r="O667" i="1" a="1"/>
  <c r="O667" i="1" s="1"/>
  <c r="O1673" i="4" s="1"/>
  <c r="O668" i="1" a="1"/>
  <c r="O668" i="1" s="1"/>
  <c r="O1672" i="4" s="1"/>
  <c r="O669" i="1" a="1"/>
  <c r="O669" i="1" s="1"/>
  <c r="O1671" i="4" s="1"/>
  <c r="O670" i="1" a="1"/>
  <c r="O670" i="1" s="1"/>
  <c r="O1670" i="4" s="1"/>
  <c r="O671" i="1" a="1"/>
  <c r="O671" i="1" s="1"/>
  <c r="O1669" i="4" s="1"/>
  <c r="O672" i="1" a="1"/>
  <c r="O672" i="1" s="1"/>
  <c r="O1668" i="4" s="1"/>
  <c r="O673" i="1" a="1"/>
  <c r="O673" i="1" s="1"/>
  <c r="O1667" i="4" s="1"/>
  <c r="O674" i="1" a="1"/>
  <c r="O674" i="1" s="1"/>
  <c r="O1666" i="4" s="1"/>
  <c r="O675" i="1" a="1"/>
  <c r="O675" i="1" s="1"/>
  <c r="O1665" i="4" s="1"/>
  <c r="O676" i="1" a="1"/>
  <c r="O676" i="1" s="1"/>
  <c r="O1664" i="4" s="1"/>
  <c r="O677" i="1" a="1"/>
  <c r="O677" i="1" s="1"/>
  <c r="O1663" i="4" s="1"/>
  <c r="O678" i="1" a="1"/>
  <c r="O678" i="1" s="1"/>
  <c r="O1662" i="4" s="1"/>
  <c r="O679" i="1" a="1"/>
  <c r="O679" i="1" s="1"/>
  <c r="O1661" i="4" s="1"/>
  <c r="O680" i="1" a="1"/>
  <c r="O680" i="1" s="1"/>
  <c r="O1660" i="4" s="1"/>
  <c r="O681" i="1" a="1"/>
  <c r="O681" i="1" s="1"/>
  <c r="O1659" i="4" s="1"/>
  <c r="O682" i="1" a="1"/>
  <c r="O682" i="1" s="1"/>
  <c r="O1658" i="4" s="1"/>
  <c r="O683" i="1" a="1"/>
  <c r="O683" i="1" s="1"/>
  <c r="O1657" i="4" s="1"/>
  <c r="O684" i="1" a="1"/>
  <c r="O684" i="1" s="1"/>
  <c r="O1656" i="4" s="1"/>
  <c r="O685" i="1" a="1"/>
  <c r="O685" i="1" s="1"/>
  <c r="O1655" i="4" s="1"/>
  <c r="O686" i="1" a="1"/>
  <c r="O686" i="1" s="1"/>
  <c r="O1654" i="4" s="1"/>
  <c r="O687" i="1" a="1"/>
  <c r="O687" i="1" s="1"/>
  <c r="O1653" i="4" s="1"/>
  <c r="O688" i="1" a="1"/>
  <c r="O688" i="1" s="1"/>
  <c r="O1652" i="4" s="1"/>
  <c r="O689" i="1" a="1"/>
  <c r="O689" i="1" s="1"/>
  <c r="O1651" i="4" s="1"/>
  <c r="O690" i="1" a="1"/>
  <c r="O690" i="1" s="1"/>
  <c r="O1650" i="4" s="1"/>
  <c r="O691" i="1" a="1"/>
  <c r="O691" i="1" s="1"/>
  <c r="O1649" i="4" s="1"/>
  <c r="O692" i="1" a="1"/>
  <c r="O692" i="1" s="1"/>
  <c r="O1648" i="4" s="1"/>
  <c r="O693" i="1" a="1"/>
  <c r="O693" i="1" s="1"/>
  <c r="O1647" i="4" s="1"/>
  <c r="O694" i="1" a="1"/>
  <c r="O694" i="1" s="1"/>
  <c r="O1646" i="4" s="1"/>
  <c r="O695" i="1" a="1"/>
  <c r="O695" i="1" s="1"/>
  <c r="O1645" i="4" s="1"/>
  <c r="O696" i="1" a="1"/>
  <c r="O696" i="1" s="1"/>
  <c r="O1644" i="4" s="1"/>
  <c r="O697" i="1" a="1"/>
  <c r="O697" i="1" s="1"/>
  <c r="O1643" i="4" s="1"/>
  <c r="O698" i="1" a="1"/>
  <c r="O698" i="1" s="1"/>
  <c r="O1642" i="4" s="1"/>
  <c r="O699" i="1" a="1"/>
  <c r="O699" i="1" s="1"/>
  <c r="O1641" i="4" s="1"/>
  <c r="O700" i="1" a="1"/>
  <c r="O700" i="1" s="1"/>
  <c r="O1640" i="4" s="1"/>
  <c r="O701" i="1" a="1"/>
  <c r="O701" i="1" s="1"/>
  <c r="O1639" i="4" s="1"/>
  <c r="O702" i="1" a="1"/>
  <c r="O702" i="1" s="1"/>
  <c r="O1638" i="4" s="1"/>
  <c r="O703" i="1" a="1"/>
  <c r="O703" i="1" s="1"/>
  <c r="O1637" i="4" s="1"/>
  <c r="O704" i="1" a="1"/>
  <c r="O704" i="1" s="1"/>
  <c r="O1636" i="4" s="1"/>
  <c r="O705" i="1" a="1"/>
  <c r="O705" i="1" s="1"/>
  <c r="O1635" i="4" s="1"/>
  <c r="O706" i="1" a="1"/>
  <c r="O706" i="1" s="1"/>
  <c r="O1634" i="4" s="1"/>
  <c r="O707" i="1" a="1"/>
  <c r="O707" i="1" s="1"/>
  <c r="O1633" i="4" s="1"/>
  <c r="O708" i="1" a="1"/>
  <c r="O708" i="1" s="1"/>
  <c r="O1632" i="4" s="1"/>
  <c r="O709" i="1" a="1"/>
  <c r="O709" i="1" s="1"/>
  <c r="O1631" i="4" s="1"/>
  <c r="O710" i="1" a="1"/>
  <c r="O710" i="1" s="1"/>
  <c r="O1630" i="4" s="1"/>
  <c r="O711" i="1" a="1"/>
  <c r="O711" i="1" s="1"/>
  <c r="O1629" i="4" s="1"/>
  <c r="O712" i="1" a="1"/>
  <c r="O712" i="1" s="1"/>
  <c r="O1628" i="4" s="1"/>
  <c r="O713" i="1" a="1"/>
  <c r="O713" i="1" s="1"/>
  <c r="O1627" i="4" s="1"/>
  <c r="O714" i="1" a="1"/>
  <c r="O714" i="1" s="1"/>
  <c r="O1626" i="4" s="1"/>
  <c r="O715" i="1" a="1"/>
  <c r="O715" i="1" s="1"/>
  <c r="O1625" i="4" s="1"/>
  <c r="O716" i="1" a="1"/>
  <c r="O716" i="1" s="1"/>
  <c r="O1624" i="4" s="1"/>
  <c r="O717" i="1" a="1"/>
  <c r="O717" i="1" s="1"/>
  <c r="O1623" i="4" s="1"/>
  <c r="O718" i="1" a="1"/>
  <c r="O718" i="1" s="1"/>
  <c r="O1622" i="4" s="1"/>
  <c r="O719" i="1" a="1"/>
  <c r="O719" i="1" s="1"/>
  <c r="O1621" i="4" s="1"/>
  <c r="O720" i="1" a="1"/>
  <c r="O720" i="1" s="1"/>
  <c r="O1620" i="4" s="1"/>
  <c r="O721" i="1" a="1"/>
  <c r="O721" i="1" s="1"/>
  <c r="O1619" i="4" s="1"/>
  <c r="O722" i="1" a="1"/>
  <c r="O722" i="1" s="1"/>
  <c r="O1618" i="4" s="1"/>
  <c r="O723" i="1" a="1"/>
  <c r="O723" i="1" s="1"/>
  <c r="O1617" i="4" s="1"/>
  <c r="O724" i="1" a="1"/>
  <c r="O724" i="1" s="1"/>
  <c r="O1616" i="4" s="1"/>
  <c r="O725" i="1" a="1"/>
  <c r="O725" i="1" s="1"/>
  <c r="O1615" i="4" s="1"/>
  <c r="O726" i="1" a="1"/>
  <c r="O726" i="1" s="1"/>
  <c r="O1614" i="4" s="1"/>
  <c r="O727" i="1" a="1"/>
  <c r="O727" i="1" s="1"/>
  <c r="O1613" i="4" s="1"/>
  <c r="O728" i="1" a="1"/>
  <c r="O728" i="1" s="1"/>
  <c r="O1612" i="4" s="1"/>
  <c r="O729" i="1" a="1"/>
  <c r="O729" i="1" s="1"/>
  <c r="O1611" i="4" s="1"/>
  <c r="O730" i="1" a="1"/>
  <c r="O730" i="1" s="1"/>
  <c r="O1610" i="4" s="1"/>
  <c r="O731" i="1" a="1"/>
  <c r="O731" i="1" s="1"/>
  <c r="O1609" i="4" s="1"/>
  <c r="O732" i="1" a="1"/>
  <c r="O732" i="1" s="1"/>
  <c r="O1608" i="4" s="1"/>
  <c r="O733" i="1" a="1"/>
  <c r="O733" i="1" s="1"/>
  <c r="O734" i="1" a="1"/>
  <c r="O734" i="1" s="1"/>
  <c r="O1607" i="4" s="1"/>
  <c r="O735" i="1" a="1"/>
  <c r="O735" i="1" s="1"/>
  <c r="O1606" i="4" s="1"/>
  <c r="O736" i="1" a="1"/>
  <c r="O736" i="1" s="1"/>
  <c r="O1605" i="4" s="1"/>
  <c r="O737" i="1" a="1"/>
  <c r="O737" i="1" s="1"/>
  <c r="O1604" i="4" s="1"/>
  <c r="O738" i="1" a="1"/>
  <c r="O738" i="1" s="1"/>
  <c r="O1603" i="4" s="1"/>
  <c r="O739" i="1" a="1"/>
  <c r="O739" i="1" s="1"/>
  <c r="O1602" i="4" s="1"/>
  <c r="O740" i="1" a="1"/>
  <c r="O740" i="1" s="1"/>
  <c r="O1601" i="4" s="1"/>
  <c r="O741" i="1" a="1"/>
  <c r="O741" i="1" s="1"/>
  <c r="O1600" i="4" s="1"/>
  <c r="O742" i="1" a="1"/>
  <c r="O742" i="1" s="1"/>
  <c r="O1599" i="4" s="1"/>
  <c r="O743" i="1" a="1"/>
  <c r="O743" i="1" s="1"/>
  <c r="O1598" i="4" s="1"/>
  <c r="O744" i="1" a="1"/>
  <c r="O744" i="1" s="1"/>
  <c r="O1597" i="4" s="1"/>
  <c r="O745" i="1" a="1"/>
  <c r="O745" i="1" s="1"/>
  <c r="O1596" i="4" s="1"/>
  <c r="O746" i="1" a="1"/>
  <c r="O746" i="1" s="1"/>
  <c r="O1595" i="4" s="1"/>
  <c r="O747" i="1" a="1"/>
  <c r="O747" i="1" s="1"/>
  <c r="O1594" i="4" s="1"/>
  <c r="O748" i="1" a="1"/>
  <c r="O748" i="1" s="1"/>
  <c r="O1593" i="4" s="1"/>
  <c r="O749" i="1" a="1"/>
  <c r="O749" i="1" s="1"/>
  <c r="O1592" i="4" s="1"/>
  <c r="O750" i="1" a="1"/>
  <c r="O750" i="1" s="1"/>
  <c r="O1591" i="4" s="1"/>
  <c r="O751" i="1" a="1"/>
  <c r="O751" i="1" s="1"/>
  <c r="O1590" i="4" s="1"/>
  <c r="O752" i="1" a="1"/>
  <c r="O752" i="1" s="1"/>
  <c r="O1589" i="4" s="1"/>
  <c r="O753" i="1" a="1"/>
  <c r="O753" i="1" s="1"/>
  <c r="O1588" i="4" s="1"/>
  <c r="O754" i="1" a="1"/>
  <c r="O754" i="1" s="1"/>
  <c r="O1587" i="4" s="1"/>
  <c r="O755" i="1" a="1"/>
  <c r="O755" i="1" s="1"/>
  <c r="O1586" i="4" s="1"/>
  <c r="O756" i="1" a="1"/>
  <c r="O756" i="1" s="1"/>
  <c r="O1585" i="4" s="1"/>
  <c r="O757" i="1" a="1"/>
  <c r="O757" i="1" s="1"/>
  <c r="O1584" i="4" s="1"/>
  <c r="O758" i="1" a="1"/>
  <c r="O758" i="1" s="1"/>
  <c r="O1583" i="4" s="1"/>
  <c r="O759" i="1" a="1"/>
  <c r="O759" i="1" s="1"/>
  <c r="O1582" i="4" s="1"/>
  <c r="O760" i="1" a="1"/>
  <c r="O760" i="1" s="1"/>
  <c r="O1581" i="4" s="1"/>
  <c r="O761" i="1" a="1"/>
  <c r="O761" i="1" s="1"/>
  <c r="O1580" i="4" s="1"/>
  <c r="O762" i="1" a="1"/>
  <c r="O762" i="1" s="1"/>
  <c r="O1579" i="4" s="1"/>
  <c r="O763" i="1" a="1"/>
  <c r="O763" i="1" s="1"/>
  <c r="O1578" i="4" s="1"/>
  <c r="O764" i="1" a="1"/>
  <c r="O764" i="1" s="1"/>
  <c r="O1577" i="4" s="1"/>
  <c r="O765" i="1" a="1"/>
  <c r="O765" i="1" s="1"/>
  <c r="O1576" i="4" s="1"/>
  <c r="O766" i="1" a="1"/>
  <c r="O766" i="1" s="1"/>
  <c r="O1575" i="4" s="1"/>
  <c r="O767" i="1" a="1"/>
  <c r="O767" i="1" s="1"/>
  <c r="O1574" i="4" s="1"/>
  <c r="O768" i="1" a="1"/>
  <c r="O768" i="1" s="1"/>
  <c r="O1573" i="4" s="1"/>
  <c r="O769" i="1" a="1"/>
  <c r="O769" i="1" s="1"/>
  <c r="O1572" i="4" s="1"/>
  <c r="O770" i="1" a="1"/>
  <c r="O770" i="1" s="1"/>
  <c r="O1571" i="4" s="1"/>
  <c r="O771" i="1" a="1"/>
  <c r="O771" i="1" s="1"/>
  <c r="O1570" i="4" s="1"/>
  <c r="O772" i="1" a="1"/>
  <c r="O772" i="1" s="1"/>
  <c r="O1569" i="4" s="1"/>
  <c r="O773" i="1" a="1"/>
  <c r="O773" i="1" s="1"/>
  <c r="O1568" i="4" s="1"/>
  <c r="O774" i="1" a="1"/>
  <c r="O774" i="1" s="1"/>
  <c r="O1567" i="4" s="1"/>
  <c r="O775" i="1" a="1"/>
  <c r="O775" i="1" s="1"/>
  <c r="O1566" i="4" s="1"/>
  <c r="O776" i="1" a="1"/>
  <c r="O776" i="1" s="1"/>
  <c r="O1565" i="4" s="1"/>
  <c r="O777" i="1" a="1"/>
  <c r="O777" i="1" s="1"/>
  <c r="O1564" i="4" s="1"/>
  <c r="O778" i="1" a="1"/>
  <c r="O778" i="1" s="1"/>
  <c r="O1563" i="4" s="1"/>
  <c r="O779" i="1" a="1"/>
  <c r="O779" i="1" s="1"/>
  <c r="O1562" i="4" s="1"/>
  <c r="O780" i="1" a="1"/>
  <c r="O780" i="1" s="1"/>
  <c r="O1561" i="4" s="1"/>
  <c r="O781" i="1" a="1"/>
  <c r="O781" i="1" s="1"/>
  <c r="O1560" i="4" s="1"/>
  <c r="O782" i="1" a="1"/>
  <c r="O782" i="1" s="1"/>
  <c r="O1559" i="4" s="1"/>
  <c r="O783" i="1" a="1"/>
  <c r="O783" i="1" s="1"/>
  <c r="O1558" i="4" s="1"/>
  <c r="O784" i="1" a="1"/>
  <c r="O784" i="1" s="1"/>
  <c r="O1557" i="4" s="1"/>
  <c r="O785" i="1" a="1"/>
  <c r="O785" i="1" s="1"/>
  <c r="O1556" i="4" s="1"/>
  <c r="O786" i="1" a="1"/>
  <c r="O786" i="1" s="1"/>
  <c r="O1555" i="4" s="1"/>
  <c r="O787" i="1" a="1"/>
  <c r="O787" i="1" s="1"/>
  <c r="O1554" i="4" s="1"/>
  <c r="O788" i="1" a="1"/>
  <c r="O788" i="1" s="1"/>
  <c r="O1553" i="4" s="1"/>
  <c r="O789" i="1" a="1"/>
  <c r="O789" i="1" s="1"/>
  <c r="O1552" i="4" s="1"/>
  <c r="O790" i="1" a="1"/>
  <c r="O790" i="1" s="1"/>
  <c r="O1551" i="4" s="1"/>
  <c r="O791" i="1" a="1"/>
  <c r="O791" i="1" s="1"/>
  <c r="O1550" i="4" s="1"/>
  <c r="O792" i="1" a="1"/>
  <c r="O792" i="1" s="1"/>
  <c r="O1549" i="4" s="1"/>
  <c r="O793" i="1" a="1"/>
  <c r="O793" i="1" s="1"/>
  <c r="O1548" i="4" s="1"/>
  <c r="O794" i="1" a="1"/>
  <c r="O794" i="1" s="1"/>
  <c r="O1547" i="4" s="1"/>
  <c r="O795" i="1" a="1"/>
  <c r="O795" i="1" s="1"/>
  <c r="O1546" i="4" s="1"/>
  <c r="O796" i="1" a="1"/>
  <c r="O796" i="1" s="1"/>
  <c r="O1545" i="4" s="1"/>
  <c r="O797" i="1" a="1"/>
  <c r="O797" i="1" s="1"/>
  <c r="O1544" i="4" s="1"/>
  <c r="O798" i="1" a="1"/>
  <c r="O798" i="1" s="1"/>
  <c r="O1543" i="4" s="1"/>
  <c r="O799" i="1" a="1"/>
  <c r="O799" i="1" s="1"/>
  <c r="O1542" i="4" s="1"/>
  <c r="O800" i="1" a="1"/>
  <c r="O800" i="1" s="1"/>
  <c r="O1541" i="4" s="1"/>
  <c r="O801" i="1" a="1"/>
  <c r="O801" i="1" s="1"/>
  <c r="O1540" i="4" s="1"/>
  <c r="O802" i="1" a="1"/>
  <c r="O802" i="1" s="1"/>
  <c r="O1539" i="4" s="1"/>
  <c r="O803" i="1" a="1"/>
  <c r="O803" i="1" s="1"/>
  <c r="O1538" i="4" s="1"/>
  <c r="O804" i="1" a="1"/>
  <c r="O804" i="1" s="1"/>
  <c r="O1537" i="4" s="1"/>
  <c r="O805" i="1" a="1"/>
  <c r="O805" i="1" s="1"/>
  <c r="O1536" i="4" s="1"/>
  <c r="O806" i="1" a="1"/>
  <c r="O806" i="1" s="1"/>
  <c r="O1535" i="4" s="1"/>
  <c r="O807" i="1" a="1"/>
  <c r="O807" i="1" s="1"/>
  <c r="O1534" i="4" s="1"/>
  <c r="O808" i="1" a="1"/>
  <c r="O808" i="1" s="1"/>
  <c r="O1533" i="4" s="1"/>
  <c r="O809" i="1" a="1"/>
  <c r="O809" i="1" s="1"/>
  <c r="O1532" i="4" s="1"/>
  <c r="O810" i="1" a="1"/>
  <c r="O810" i="1" s="1"/>
  <c r="O1531" i="4" s="1"/>
  <c r="O811" i="1" a="1"/>
  <c r="O811" i="1" s="1"/>
  <c r="O1530" i="4" s="1"/>
  <c r="O812" i="1" a="1"/>
  <c r="O812" i="1" s="1"/>
  <c r="O1529" i="4" s="1"/>
  <c r="O813" i="1" a="1"/>
  <c r="O813" i="1" s="1"/>
  <c r="O1528" i="4" s="1"/>
  <c r="O814" i="1" a="1"/>
  <c r="O814" i="1" s="1"/>
  <c r="O1527" i="4" s="1"/>
  <c r="O815" i="1" a="1"/>
  <c r="O815" i="1" s="1"/>
  <c r="O1526" i="4" s="1"/>
  <c r="O816" i="1" a="1"/>
  <c r="O816" i="1" s="1"/>
  <c r="O1525" i="4" s="1"/>
  <c r="O817" i="1" a="1"/>
  <c r="O817" i="1" s="1"/>
  <c r="O1524" i="4" s="1"/>
  <c r="O818" i="1" a="1"/>
  <c r="O818" i="1" s="1"/>
  <c r="O1523" i="4" s="1"/>
  <c r="O819" i="1" a="1"/>
  <c r="O819" i="1" s="1"/>
  <c r="O1522" i="4" s="1"/>
  <c r="O820" i="1" a="1"/>
  <c r="O820" i="1" s="1"/>
  <c r="O1521" i="4" s="1"/>
  <c r="O821" i="1" a="1"/>
  <c r="O821" i="1" s="1"/>
  <c r="O1520" i="4" s="1"/>
  <c r="O822" i="1" a="1"/>
  <c r="O822" i="1" s="1"/>
  <c r="O1519" i="4" s="1"/>
  <c r="O823" i="1" a="1"/>
  <c r="O823" i="1" s="1"/>
  <c r="O1518" i="4" s="1"/>
  <c r="O824" i="1" a="1"/>
  <c r="O824" i="1" s="1"/>
  <c r="O1517" i="4" s="1"/>
  <c r="O825" i="1" a="1"/>
  <c r="O825" i="1" s="1"/>
  <c r="O1516" i="4" s="1"/>
  <c r="O826" i="1" a="1"/>
  <c r="O826" i="1" s="1"/>
  <c r="O1515" i="4" s="1"/>
  <c r="O827" i="1" a="1"/>
  <c r="O827" i="1" s="1"/>
  <c r="O1514" i="4" s="1"/>
  <c r="O828" i="1" a="1"/>
  <c r="O828" i="1" s="1"/>
  <c r="O1513" i="4" s="1"/>
  <c r="O829" i="1" a="1"/>
  <c r="O829" i="1" s="1"/>
  <c r="O1512" i="4" s="1"/>
  <c r="O830" i="1" a="1"/>
  <c r="O830" i="1" s="1"/>
  <c r="O1511" i="4" s="1"/>
  <c r="O831" i="1" a="1"/>
  <c r="O831" i="1" s="1"/>
  <c r="O1510" i="4" s="1"/>
  <c r="O832" i="1" a="1"/>
  <c r="O832" i="1" s="1"/>
  <c r="O1509" i="4" s="1"/>
  <c r="O833" i="1" a="1"/>
  <c r="O833" i="1" s="1"/>
  <c r="O1508" i="4" s="1"/>
  <c r="O834" i="1" a="1"/>
  <c r="O834" i="1" s="1"/>
  <c r="O1507" i="4" s="1"/>
  <c r="O835" i="1" a="1"/>
  <c r="O835" i="1" s="1"/>
  <c r="O1506" i="4" s="1"/>
  <c r="O836" i="1" a="1"/>
  <c r="O836" i="1" s="1"/>
  <c r="O1505" i="4" s="1"/>
  <c r="O837" i="1" a="1"/>
  <c r="O837" i="1" s="1"/>
  <c r="O1504" i="4" s="1"/>
  <c r="O838" i="1" a="1"/>
  <c r="O838" i="1" s="1"/>
  <c r="O1503" i="4" s="1"/>
  <c r="O839" i="1" a="1"/>
  <c r="O839" i="1" s="1"/>
  <c r="O1502" i="4" s="1"/>
  <c r="O840" i="1" a="1"/>
  <c r="O840" i="1" s="1"/>
  <c r="O1501" i="4" s="1"/>
  <c r="O841" i="1" a="1"/>
  <c r="O841" i="1" s="1"/>
  <c r="O1500" i="4" s="1"/>
  <c r="O842" i="1" a="1"/>
  <c r="O842" i="1" s="1"/>
  <c r="O1499" i="4" s="1"/>
  <c r="O843" i="1" a="1"/>
  <c r="O843" i="1" s="1"/>
  <c r="O1498" i="4" s="1"/>
  <c r="O844" i="1" a="1"/>
  <c r="O844" i="1" s="1"/>
  <c r="O1497" i="4" s="1"/>
  <c r="O845" i="1" a="1"/>
  <c r="O845" i="1" s="1"/>
  <c r="O1496" i="4" s="1"/>
  <c r="O846" i="1" a="1"/>
  <c r="O846" i="1" s="1"/>
  <c r="O1495" i="4" s="1"/>
  <c r="O847" i="1" a="1"/>
  <c r="O847" i="1" s="1"/>
  <c r="O1494" i="4" s="1"/>
  <c r="O848" i="1" a="1"/>
  <c r="O848" i="1" s="1"/>
  <c r="O1493" i="4" s="1"/>
  <c r="O849" i="1" a="1"/>
  <c r="O849" i="1" s="1"/>
  <c r="O1492" i="4" s="1"/>
  <c r="O850" i="1" a="1"/>
  <c r="O850" i="1" s="1"/>
  <c r="O1491" i="4" s="1"/>
  <c r="O851" i="1" a="1"/>
  <c r="O851" i="1" s="1"/>
  <c r="O1490" i="4" s="1"/>
  <c r="O852" i="1" a="1"/>
  <c r="O852" i="1" s="1"/>
  <c r="O1489" i="4" s="1"/>
  <c r="O853" i="1" a="1"/>
  <c r="O853" i="1" s="1"/>
  <c r="O1488" i="4" s="1"/>
  <c r="O854" i="1" a="1"/>
  <c r="O854" i="1" s="1"/>
  <c r="O1487" i="4" s="1"/>
  <c r="O855" i="1" a="1"/>
  <c r="O855" i="1" s="1"/>
  <c r="O1486" i="4" s="1"/>
  <c r="O856" i="1" a="1"/>
  <c r="O856" i="1" s="1"/>
  <c r="O1485" i="4" s="1"/>
  <c r="O857" i="1" a="1"/>
  <c r="O857" i="1" s="1"/>
  <c r="O1484" i="4" s="1"/>
  <c r="O858" i="1" a="1"/>
  <c r="O858" i="1" s="1"/>
  <c r="O1483" i="4" s="1"/>
  <c r="O859" i="1" a="1"/>
  <c r="O859" i="1" s="1"/>
  <c r="O1482" i="4" s="1"/>
  <c r="O860" i="1" a="1"/>
  <c r="O860" i="1" s="1"/>
  <c r="O1481" i="4" s="1"/>
  <c r="O861" i="1" a="1"/>
  <c r="O861" i="1" s="1"/>
  <c r="O1480" i="4" s="1"/>
  <c r="O862" i="1" a="1"/>
  <c r="O862" i="1" s="1"/>
  <c r="O1479" i="4" s="1"/>
  <c r="O863" i="1" a="1"/>
  <c r="O863" i="1" s="1"/>
  <c r="O1478" i="4" s="1"/>
  <c r="O864" i="1" a="1"/>
  <c r="O864" i="1" s="1"/>
  <c r="O1477" i="4" s="1"/>
  <c r="O865" i="1" a="1"/>
  <c r="O865" i="1" s="1"/>
  <c r="O1476" i="4" s="1"/>
  <c r="O866" i="1" a="1"/>
  <c r="O866" i="1" s="1"/>
  <c r="O1475" i="4" s="1"/>
  <c r="O867" i="1" a="1"/>
  <c r="O867" i="1" s="1"/>
  <c r="O1474" i="4" s="1"/>
  <c r="O868" i="1" a="1"/>
  <c r="O868" i="1" s="1"/>
  <c r="O1473" i="4" s="1"/>
  <c r="O869" i="1" a="1"/>
  <c r="O869" i="1" s="1"/>
  <c r="O1472" i="4" s="1"/>
  <c r="O870" i="1" a="1"/>
  <c r="O870" i="1" s="1"/>
  <c r="O1471" i="4" s="1"/>
  <c r="O871" i="1" a="1"/>
  <c r="O871" i="1" s="1"/>
  <c r="O1470" i="4" s="1"/>
  <c r="O872" i="1" a="1"/>
  <c r="O872" i="1" s="1"/>
  <c r="O1469" i="4" s="1"/>
  <c r="O873" i="1" a="1"/>
  <c r="O873" i="1" s="1"/>
  <c r="O1468" i="4" s="1"/>
  <c r="O874" i="1" a="1"/>
  <c r="O874" i="1" s="1"/>
  <c r="O1467" i="4" s="1"/>
  <c r="O875" i="1" a="1"/>
  <c r="O875" i="1" s="1"/>
  <c r="O1466" i="4" s="1"/>
  <c r="O876" i="1" a="1"/>
  <c r="O876" i="1" s="1"/>
  <c r="O1465" i="4" s="1"/>
  <c r="O877" i="1" a="1"/>
  <c r="O877" i="1" s="1"/>
  <c r="O1464" i="4" s="1"/>
  <c r="O878" i="1" a="1"/>
  <c r="O878" i="1" s="1"/>
  <c r="O1463" i="4" s="1"/>
  <c r="O879" i="1" a="1"/>
  <c r="O879" i="1" s="1"/>
  <c r="O1462" i="4" s="1"/>
  <c r="O880" i="1" a="1"/>
  <c r="O880" i="1" s="1"/>
  <c r="O1461" i="4" s="1"/>
  <c r="O881" i="1" a="1"/>
  <c r="O881" i="1" s="1"/>
  <c r="O1460" i="4" s="1"/>
  <c r="O882" i="1" a="1"/>
  <c r="O882" i="1" s="1"/>
  <c r="O1459" i="4" s="1"/>
  <c r="O883" i="1" a="1"/>
  <c r="O883" i="1" s="1"/>
  <c r="O1458" i="4" s="1"/>
  <c r="O884" i="1" a="1"/>
  <c r="O884" i="1" s="1"/>
  <c r="O1457" i="4" s="1"/>
  <c r="O885" i="1" a="1"/>
  <c r="O885" i="1" s="1"/>
  <c r="O1456" i="4" s="1"/>
  <c r="O886" i="1" a="1"/>
  <c r="O886" i="1" s="1"/>
  <c r="O1455" i="4" s="1"/>
  <c r="O887" i="1" a="1"/>
  <c r="O887" i="1" s="1"/>
  <c r="O1454" i="4" s="1"/>
  <c r="O888" i="1" a="1"/>
  <c r="O888" i="1" s="1"/>
  <c r="O1453" i="4" s="1"/>
  <c r="O889" i="1" a="1"/>
  <c r="O889" i="1" s="1"/>
  <c r="O1452" i="4" s="1"/>
  <c r="O890" i="1" a="1"/>
  <c r="O890" i="1" s="1"/>
  <c r="O1451" i="4" s="1"/>
  <c r="O891" i="1" a="1"/>
  <c r="O891" i="1" s="1"/>
  <c r="O1450" i="4" s="1"/>
  <c r="O892" i="1" a="1"/>
  <c r="O892" i="1" s="1"/>
  <c r="O1449" i="4" s="1"/>
  <c r="O893" i="1" a="1"/>
  <c r="O893" i="1" s="1"/>
  <c r="O1448" i="4" s="1"/>
  <c r="O894" i="1" a="1"/>
  <c r="O894" i="1" s="1"/>
  <c r="O1447" i="4" s="1"/>
  <c r="O895" i="1" a="1"/>
  <c r="O895" i="1" s="1"/>
  <c r="O1446" i="4" s="1"/>
  <c r="O896" i="1" a="1"/>
  <c r="O896" i="1" s="1"/>
  <c r="O1445" i="4" s="1"/>
  <c r="O897" i="1" a="1"/>
  <c r="O897" i="1" s="1"/>
  <c r="O1444" i="4" s="1"/>
  <c r="O898" i="1" a="1"/>
  <c r="O898" i="1" s="1"/>
  <c r="O1443" i="4" s="1"/>
  <c r="O899" i="1" a="1"/>
  <c r="O899" i="1" s="1"/>
  <c r="O1442" i="4" s="1"/>
  <c r="O900" i="1" a="1"/>
  <c r="O900" i="1" s="1"/>
  <c r="O1441" i="4" s="1"/>
  <c r="O901" i="1" a="1"/>
  <c r="O901" i="1" s="1"/>
  <c r="O1440" i="4" s="1"/>
  <c r="O902" i="1" a="1"/>
  <c r="O902" i="1" s="1"/>
  <c r="O1439" i="4" s="1"/>
  <c r="O903" i="1" a="1"/>
  <c r="O903" i="1" s="1"/>
  <c r="O1438" i="4" s="1"/>
  <c r="O904" i="1" a="1"/>
  <c r="O904" i="1" s="1"/>
  <c r="O1437" i="4" s="1"/>
  <c r="O905" i="1" a="1"/>
  <c r="O905" i="1" s="1"/>
  <c r="O1436" i="4" s="1"/>
  <c r="O906" i="1" a="1"/>
  <c r="O906" i="1" s="1"/>
  <c r="O1435" i="4" s="1"/>
  <c r="O907" i="1" a="1"/>
  <c r="O907" i="1" s="1"/>
  <c r="O1434" i="4" s="1"/>
  <c r="O908" i="1" a="1"/>
  <c r="O908" i="1" s="1"/>
  <c r="O1433" i="4" s="1"/>
  <c r="O909" i="1" a="1"/>
  <c r="O909" i="1" s="1"/>
  <c r="O1432" i="4" s="1"/>
  <c r="O910" i="1" a="1"/>
  <c r="O910" i="1" s="1"/>
  <c r="O1431" i="4" s="1"/>
  <c r="O911" i="1" a="1"/>
  <c r="O911" i="1" s="1"/>
  <c r="O1430" i="4" s="1"/>
  <c r="O912" i="1" a="1"/>
  <c r="O912" i="1" s="1"/>
  <c r="O1429" i="4" s="1"/>
  <c r="O913" i="1" a="1"/>
  <c r="O913" i="1" s="1"/>
  <c r="O1428" i="4" s="1"/>
  <c r="O914" i="1" a="1"/>
  <c r="O914" i="1" s="1"/>
  <c r="O1427" i="4" s="1"/>
  <c r="O915" i="1" a="1"/>
  <c r="O915" i="1" s="1"/>
  <c r="O1426" i="4" s="1"/>
  <c r="O916" i="1" a="1"/>
  <c r="O916" i="1" s="1"/>
  <c r="O1425" i="4" s="1"/>
  <c r="O917" i="1" a="1"/>
  <c r="O917" i="1" s="1"/>
  <c r="O1424" i="4" s="1"/>
  <c r="O918" i="1" a="1"/>
  <c r="O918" i="1" s="1"/>
  <c r="O1423" i="4" s="1"/>
  <c r="O919" i="1" a="1"/>
  <c r="O919" i="1" s="1"/>
  <c r="O1422" i="4" s="1"/>
  <c r="O920" i="1" a="1"/>
  <c r="O920" i="1" s="1"/>
  <c r="O1421" i="4" s="1"/>
  <c r="O921" i="1" a="1"/>
  <c r="O921" i="1" s="1"/>
  <c r="O1420" i="4" s="1"/>
  <c r="O922" i="1" a="1"/>
  <c r="O922" i="1" s="1"/>
  <c r="O1419" i="4" s="1"/>
  <c r="O923" i="1" a="1"/>
  <c r="O923" i="1" s="1"/>
  <c r="O1418" i="4" s="1"/>
  <c r="O924" i="1" a="1"/>
  <c r="O924" i="1" s="1"/>
  <c r="O1417" i="4" s="1"/>
  <c r="O925" i="1" a="1"/>
  <c r="O925" i="1" s="1"/>
  <c r="O1416" i="4" s="1"/>
  <c r="O926" i="1" a="1"/>
  <c r="O926" i="1" s="1"/>
  <c r="O1415" i="4" s="1"/>
  <c r="O927" i="1" a="1"/>
  <c r="O927" i="1" s="1"/>
  <c r="O1414" i="4" s="1"/>
  <c r="O928" i="1" a="1"/>
  <c r="O928" i="1" s="1"/>
  <c r="O1413" i="4" s="1"/>
  <c r="O929" i="1" a="1"/>
  <c r="O929" i="1" s="1"/>
  <c r="O1412" i="4" s="1"/>
  <c r="O930" i="1" a="1"/>
  <c r="O930" i="1" s="1"/>
  <c r="O1411" i="4" s="1"/>
  <c r="O931" i="1" a="1"/>
  <c r="O931" i="1" s="1"/>
  <c r="O1410" i="4" s="1"/>
  <c r="O932" i="1" a="1"/>
  <c r="O932" i="1" s="1"/>
  <c r="O1409" i="4" s="1"/>
  <c r="O933" i="1" a="1"/>
  <c r="O933" i="1" s="1"/>
  <c r="O1408" i="4" s="1"/>
  <c r="O934" i="1" a="1"/>
  <c r="O934" i="1" s="1"/>
  <c r="O1407" i="4" s="1"/>
  <c r="O935" i="1" a="1"/>
  <c r="O935" i="1" s="1"/>
  <c r="O1406" i="4" s="1"/>
  <c r="O936" i="1" a="1"/>
  <c r="O936" i="1" s="1"/>
  <c r="O1405" i="4" s="1"/>
  <c r="O937" i="1" a="1"/>
  <c r="O937" i="1" s="1"/>
  <c r="O1404" i="4" s="1"/>
  <c r="O938" i="1" a="1"/>
  <c r="O938" i="1" s="1"/>
  <c r="O1403" i="4" s="1"/>
  <c r="O939" i="1" a="1"/>
  <c r="O939" i="1" s="1"/>
  <c r="O1402" i="4" s="1"/>
  <c r="O940" i="1" a="1"/>
  <c r="O940" i="1" s="1"/>
  <c r="O1401" i="4" s="1"/>
  <c r="O941" i="1" a="1"/>
  <c r="O941" i="1" s="1"/>
  <c r="O1400" i="4" s="1"/>
  <c r="O942" i="1" a="1"/>
  <c r="O942" i="1" s="1"/>
  <c r="O1399" i="4" s="1"/>
  <c r="O943" i="1" a="1"/>
  <c r="O943" i="1" s="1"/>
  <c r="O1398" i="4" s="1"/>
  <c r="O944" i="1" a="1"/>
  <c r="O944" i="1" s="1"/>
  <c r="O1397" i="4" s="1"/>
  <c r="O945" i="1" a="1"/>
  <c r="O945" i="1" s="1"/>
  <c r="O1396" i="4" s="1"/>
  <c r="O946" i="1" a="1"/>
  <c r="O946" i="1" s="1"/>
  <c r="O1395" i="4" s="1"/>
  <c r="O947" i="1" a="1"/>
  <c r="O947" i="1" s="1"/>
  <c r="O1394" i="4" s="1"/>
  <c r="O948" i="1" a="1"/>
  <c r="O948" i="1" s="1"/>
  <c r="O1393" i="4" s="1"/>
  <c r="O949" i="1" a="1"/>
  <c r="O949" i="1" s="1"/>
  <c r="O1392" i="4" s="1"/>
  <c r="O950" i="1" a="1"/>
  <c r="O950" i="1" s="1"/>
  <c r="O1391" i="4" s="1"/>
  <c r="O951" i="1" a="1"/>
  <c r="O951" i="1" s="1"/>
  <c r="O1390" i="4" s="1"/>
  <c r="O952" i="1" a="1"/>
  <c r="O952" i="1" s="1"/>
  <c r="O1389" i="4" s="1"/>
  <c r="O953" i="1" a="1"/>
  <c r="O953" i="1" s="1"/>
  <c r="O1388" i="4" s="1"/>
  <c r="O954" i="1" a="1"/>
  <c r="O954" i="1" s="1"/>
  <c r="O1387" i="4" s="1"/>
  <c r="O955" i="1" a="1"/>
  <c r="O955" i="1" s="1"/>
  <c r="O1386" i="4" s="1"/>
  <c r="O956" i="1" a="1"/>
  <c r="O956" i="1" s="1"/>
  <c r="O1385" i="4" s="1"/>
  <c r="O957" i="1" a="1"/>
  <c r="O957" i="1" s="1"/>
  <c r="O1384" i="4" s="1"/>
  <c r="O958" i="1" a="1"/>
  <c r="O958" i="1" s="1"/>
  <c r="O1383" i="4" s="1"/>
  <c r="O959" i="1" a="1"/>
  <c r="O959" i="1" s="1"/>
  <c r="O1382" i="4" s="1"/>
  <c r="O960" i="1" a="1"/>
  <c r="O960" i="1" s="1"/>
  <c r="O1381" i="4" s="1"/>
  <c r="O961" i="1" a="1"/>
  <c r="O961" i="1" s="1"/>
  <c r="O1380" i="4" s="1"/>
  <c r="O962" i="1" a="1"/>
  <c r="O962" i="1" s="1"/>
  <c r="O1379" i="4" s="1"/>
  <c r="O963" i="1" a="1"/>
  <c r="O963" i="1" s="1"/>
  <c r="O1378" i="4" s="1"/>
  <c r="O964" i="1" a="1"/>
  <c r="O964" i="1" s="1"/>
  <c r="O1377" i="4" s="1"/>
  <c r="O965" i="1" a="1"/>
  <c r="O965" i="1" s="1"/>
  <c r="O1376" i="4" s="1"/>
  <c r="O966" i="1" a="1"/>
  <c r="O966" i="1" s="1"/>
  <c r="O1375" i="4" s="1"/>
  <c r="O967" i="1" a="1"/>
  <c r="O967" i="1" s="1"/>
  <c r="O1374" i="4" s="1"/>
  <c r="O968" i="1" a="1"/>
  <c r="O968" i="1" s="1"/>
  <c r="O1373" i="4" s="1"/>
  <c r="O969" i="1" a="1"/>
  <c r="O969" i="1" s="1"/>
  <c r="O1372" i="4" s="1"/>
  <c r="O970" i="1" a="1"/>
  <c r="O970" i="1" s="1"/>
  <c r="O1371" i="4" s="1"/>
  <c r="O971" i="1" a="1"/>
  <c r="O971" i="1" s="1"/>
  <c r="O1370" i="4" s="1"/>
  <c r="O972" i="1" a="1"/>
  <c r="O972" i="1" s="1"/>
  <c r="O1369" i="4" s="1"/>
  <c r="O973" i="1" a="1"/>
  <c r="O973" i="1" s="1"/>
  <c r="O1368" i="4" s="1"/>
  <c r="O974" i="1" a="1"/>
  <c r="O974" i="1" s="1"/>
  <c r="O1367" i="4" s="1"/>
  <c r="O975" i="1" a="1"/>
  <c r="O975" i="1" s="1"/>
  <c r="O1366" i="4" s="1"/>
  <c r="O976" i="1" a="1"/>
  <c r="O976" i="1" s="1"/>
  <c r="O1365" i="4" s="1"/>
  <c r="O977" i="1" a="1"/>
  <c r="O977" i="1" s="1"/>
  <c r="O1364" i="4" s="1"/>
  <c r="O978" i="1" a="1"/>
  <c r="O978" i="1" s="1"/>
  <c r="O1363" i="4" s="1"/>
  <c r="O979" i="1" a="1"/>
  <c r="O979" i="1" s="1"/>
  <c r="O1362" i="4" s="1"/>
  <c r="O980" i="1" a="1"/>
  <c r="O980" i="1" s="1"/>
  <c r="O1361" i="4" s="1"/>
  <c r="O981" i="1" a="1"/>
  <c r="O981" i="1" s="1"/>
  <c r="O1360" i="4" s="1"/>
  <c r="O982" i="1" a="1"/>
  <c r="O982" i="1" s="1"/>
  <c r="O1359" i="4" s="1"/>
  <c r="O983" i="1" a="1"/>
  <c r="O983" i="1" s="1"/>
  <c r="O1358" i="4" s="1"/>
  <c r="O984" i="1" a="1"/>
  <c r="O984" i="1" s="1"/>
  <c r="O1357" i="4" s="1"/>
  <c r="O985" i="1" a="1"/>
  <c r="O985" i="1" s="1"/>
  <c r="O1356" i="4" s="1"/>
  <c r="O986" i="1" a="1"/>
  <c r="O986" i="1" s="1"/>
  <c r="O1355" i="4" s="1"/>
  <c r="O987" i="1" a="1"/>
  <c r="O987" i="1" s="1"/>
  <c r="O1354" i="4" s="1"/>
  <c r="O988" i="1" a="1"/>
  <c r="O988" i="1" s="1"/>
  <c r="O1353" i="4" s="1"/>
  <c r="O989" i="1" a="1"/>
  <c r="O989" i="1" s="1"/>
  <c r="O1352" i="4" s="1"/>
  <c r="O990" i="1" a="1"/>
  <c r="O990" i="1" s="1"/>
  <c r="O1351" i="4" s="1"/>
  <c r="O991" i="1" a="1"/>
  <c r="O991" i="1" s="1"/>
  <c r="O1350" i="4" s="1"/>
  <c r="O992" i="1" a="1"/>
  <c r="O992" i="1" s="1"/>
  <c r="O1349" i="4" s="1"/>
  <c r="O993" i="1" a="1"/>
  <c r="O993" i="1" s="1"/>
  <c r="O1348" i="4" s="1"/>
  <c r="O994" i="1" a="1"/>
  <c r="O994" i="1" s="1"/>
  <c r="O1347" i="4" s="1"/>
  <c r="O995" i="1" a="1"/>
  <c r="O995" i="1" s="1"/>
  <c r="O1346" i="4" s="1"/>
  <c r="O996" i="1" a="1"/>
  <c r="O996" i="1" s="1"/>
  <c r="O1345" i="4" s="1"/>
  <c r="O997" i="1" a="1"/>
  <c r="O997" i="1" s="1"/>
  <c r="O1344" i="4" s="1"/>
  <c r="O998" i="1" a="1"/>
  <c r="O998" i="1" s="1"/>
  <c r="O1343" i="4" s="1"/>
  <c r="O999" i="1" a="1"/>
  <c r="O999" i="1" s="1"/>
  <c r="O1342" i="4" s="1"/>
  <c r="O1000" i="1" a="1"/>
  <c r="O1000" i="1" s="1"/>
  <c r="O1341" i="4" s="1"/>
  <c r="O1001" i="1" a="1"/>
  <c r="O1001" i="1" s="1"/>
  <c r="O1340" i="4" s="1"/>
  <c r="O1002" i="1" a="1"/>
  <c r="O1002" i="1" s="1"/>
  <c r="O1339" i="4" s="1"/>
  <c r="O1003" i="1" a="1"/>
  <c r="O1003" i="1" s="1"/>
  <c r="O1338" i="4" s="1"/>
  <c r="O1004" i="1" a="1"/>
  <c r="O1004" i="1" s="1"/>
  <c r="O1337" i="4" s="1"/>
  <c r="O1005" i="1" a="1"/>
  <c r="O1005" i="1" s="1"/>
  <c r="O1336" i="4" s="1"/>
  <c r="O1006" i="1" a="1"/>
  <c r="O1006" i="1" s="1"/>
  <c r="O1335" i="4" s="1"/>
  <c r="O1007" i="1" a="1"/>
  <c r="O1007" i="1" s="1"/>
  <c r="O1334" i="4" s="1"/>
  <c r="O1008" i="1" a="1"/>
  <c r="O1008" i="1" s="1"/>
  <c r="O1333" i="4" s="1"/>
  <c r="O1009" i="1" a="1"/>
  <c r="O1009" i="1" s="1"/>
  <c r="O1332" i="4" s="1"/>
  <c r="O1010" i="1" a="1"/>
  <c r="O1010" i="1" s="1"/>
  <c r="O1331" i="4" s="1"/>
  <c r="O1011" i="1" a="1"/>
  <c r="O1011" i="1" s="1"/>
  <c r="O1330" i="4" s="1"/>
  <c r="O1012" i="1" a="1"/>
  <c r="O1012" i="1" s="1"/>
  <c r="O1329" i="4" s="1"/>
  <c r="O1013" i="1" a="1"/>
  <c r="O1013" i="1" s="1"/>
  <c r="O1328" i="4" s="1"/>
  <c r="O1014" i="1" a="1"/>
  <c r="O1014" i="1" s="1"/>
  <c r="O1327" i="4" s="1"/>
  <c r="O1015" i="1" a="1"/>
  <c r="O1015" i="1" s="1"/>
  <c r="O1326" i="4" s="1"/>
  <c r="O1016" i="1" a="1"/>
  <c r="O1016" i="1" s="1"/>
  <c r="O1325" i="4" s="1"/>
  <c r="O1017" i="1" a="1"/>
  <c r="O1017" i="1" s="1"/>
  <c r="O1324" i="4" s="1"/>
  <c r="O1018" i="1" a="1"/>
  <c r="O1018" i="1" s="1"/>
  <c r="O1323" i="4" s="1"/>
  <c r="O1019" i="1" a="1"/>
  <c r="O1019" i="1" s="1"/>
  <c r="O1322" i="4" s="1"/>
  <c r="O1020" i="1" a="1"/>
  <c r="O1020" i="1" s="1"/>
  <c r="O1321" i="4" s="1"/>
  <c r="O1021" i="1" a="1"/>
  <c r="O1021" i="1" s="1"/>
  <c r="O1320" i="4" s="1"/>
  <c r="O1022" i="1" a="1"/>
  <c r="O1022" i="1" s="1"/>
  <c r="O1319" i="4" s="1"/>
  <c r="O1023" i="1" a="1"/>
  <c r="O1023" i="1" s="1"/>
  <c r="O1318" i="4" s="1"/>
  <c r="O1024" i="1" a="1"/>
  <c r="O1024" i="1" s="1"/>
  <c r="O1317" i="4" s="1"/>
  <c r="O1025" i="1" a="1"/>
  <c r="O1025" i="1" s="1"/>
  <c r="O1316" i="4" s="1"/>
  <c r="O1026" i="1" a="1"/>
  <c r="O1026" i="1" s="1"/>
  <c r="O1315" i="4" s="1"/>
  <c r="O1027" i="1" a="1"/>
  <c r="O1027" i="1" s="1"/>
  <c r="O1314" i="4" s="1"/>
  <c r="O1028" i="1" a="1"/>
  <c r="O1028" i="1" s="1"/>
  <c r="O1313" i="4" s="1"/>
  <c r="O1029" i="1" a="1"/>
  <c r="O1029" i="1" s="1"/>
  <c r="O1312" i="4" s="1"/>
  <c r="O1030" i="1" a="1"/>
  <c r="O1030" i="1" s="1"/>
  <c r="O1311" i="4" s="1"/>
  <c r="O1031" i="1" a="1"/>
  <c r="O1031" i="1" s="1"/>
  <c r="O1310" i="4" s="1"/>
  <c r="O1032" i="1" a="1"/>
  <c r="O1032" i="1" s="1"/>
  <c r="O1309" i="4" s="1"/>
  <c r="O1033" i="1" a="1"/>
  <c r="O1033" i="1" s="1"/>
  <c r="O1308" i="4" s="1"/>
  <c r="O1034" i="1" a="1"/>
  <c r="O1034" i="1" s="1"/>
  <c r="O1307" i="4" s="1"/>
  <c r="O1035" i="1" a="1"/>
  <c r="O1035" i="1" s="1"/>
  <c r="O1306" i="4" s="1"/>
  <c r="O1036" i="1" a="1"/>
  <c r="O1036" i="1" s="1"/>
  <c r="O1305" i="4" s="1"/>
  <c r="O1037" i="1" a="1"/>
  <c r="O1037" i="1" s="1"/>
  <c r="O1304" i="4" s="1"/>
  <c r="O1038" i="1" a="1"/>
  <c r="O1038" i="1" s="1"/>
  <c r="O1303" i="4" s="1"/>
  <c r="O1039" i="1" a="1"/>
  <c r="O1039" i="1" s="1"/>
  <c r="O1302" i="4" s="1"/>
  <c r="O1040" i="1" a="1"/>
  <c r="O1040" i="1" s="1"/>
  <c r="O1301" i="4" s="1"/>
  <c r="O1041" i="1" a="1"/>
  <c r="O1041" i="1" s="1"/>
  <c r="O1300" i="4" s="1"/>
  <c r="O1042" i="1" a="1"/>
  <c r="O1042" i="1" s="1"/>
  <c r="O1299" i="4" s="1"/>
  <c r="O1043" i="1" a="1"/>
  <c r="O1043" i="1" s="1"/>
  <c r="O1298" i="4" s="1"/>
  <c r="O1044" i="1" a="1"/>
  <c r="O1044" i="1" s="1"/>
  <c r="O1297" i="4" s="1"/>
  <c r="O1045" i="1" a="1"/>
  <c r="O1045" i="1" s="1"/>
  <c r="O1296" i="4" s="1"/>
  <c r="O1046" i="1" a="1"/>
  <c r="O1046" i="1" s="1"/>
  <c r="O1295" i="4" s="1"/>
  <c r="O1047" i="1" a="1"/>
  <c r="O1047" i="1" s="1"/>
  <c r="O1294" i="4" s="1"/>
  <c r="O1048" i="1" a="1"/>
  <c r="O1048" i="1" s="1"/>
  <c r="O1293" i="4" s="1"/>
  <c r="O1049" i="1" a="1"/>
  <c r="O1049" i="1" s="1"/>
  <c r="O1292" i="4" s="1"/>
  <c r="O1050" i="1" a="1"/>
  <c r="O1050" i="1" s="1"/>
  <c r="O1291" i="4" s="1"/>
  <c r="O1051" i="1" a="1"/>
  <c r="O1051" i="1" s="1"/>
  <c r="O1290" i="4" s="1"/>
  <c r="O1052" i="1" a="1"/>
  <c r="O1052" i="1" s="1"/>
  <c r="O1289" i="4" s="1"/>
  <c r="O1053" i="1" a="1"/>
  <c r="O1053" i="1" s="1"/>
  <c r="O1288" i="4" s="1"/>
  <c r="O1054" i="1" a="1"/>
  <c r="O1054" i="1" s="1"/>
  <c r="O1287" i="4" s="1"/>
  <c r="O1055" i="1" a="1"/>
  <c r="O1055" i="1" s="1"/>
  <c r="O1286" i="4" s="1"/>
  <c r="O1056" i="1" a="1"/>
  <c r="O1056" i="1" s="1"/>
  <c r="O1285" i="4" s="1"/>
  <c r="O1057" i="1" a="1"/>
  <c r="O1057" i="1" s="1"/>
  <c r="O1284" i="4" s="1"/>
  <c r="O1058" i="1" a="1"/>
  <c r="O1058" i="1" s="1"/>
  <c r="O1283" i="4" s="1"/>
  <c r="O1059" i="1" a="1"/>
  <c r="O1059" i="1" s="1"/>
  <c r="O1282" i="4" s="1"/>
  <c r="O1060" i="1" a="1"/>
  <c r="O1060" i="1" s="1"/>
  <c r="O1281" i="4" s="1"/>
  <c r="O1061" i="1" a="1"/>
  <c r="O1061" i="1" s="1"/>
  <c r="O1280" i="4" s="1"/>
  <c r="O1062" i="1" a="1"/>
  <c r="O1062" i="1" s="1"/>
  <c r="O1279" i="4" s="1"/>
  <c r="O1063" i="1" a="1"/>
  <c r="O1063" i="1" s="1"/>
  <c r="O1278" i="4" s="1"/>
  <c r="O1064" i="1" a="1"/>
  <c r="O1064" i="1" s="1"/>
  <c r="O1277" i="4" s="1"/>
  <c r="O1065" i="1" a="1"/>
  <c r="O1065" i="1" s="1"/>
  <c r="O1276" i="4" s="1"/>
  <c r="O1066" i="1" a="1"/>
  <c r="O1066" i="1" s="1"/>
  <c r="O1275" i="4" s="1"/>
  <c r="O1067" i="1" a="1"/>
  <c r="O1067" i="1" s="1"/>
  <c r="O1274" i="4" s="1"/>
  <c r="O1068" i="1" a="1"/>
  <c r="O1068" i="1" s="1"/>
  <c r="O1273" i="4" s="1"/>
  <c r="O1069" i="1" a="1"/>
  <c r="O1069" i="1" s="1"/>
  <c r="O1272" i="4" s="1"/>
  <c r="O1070" i="1" a="1"/>
  <c r="O1070" i="1" s="1"/>
  <c r="O1271" i="4" s="1"/>
  <c r="O1071" i="1" a="1"/>
  <c r="O1071" i="1" s="1"/>
  <c r="O1270" i="4" s="1"/>
  <c r="O1072" i="1" a="1"/>
  <c r="O1072" i="1" s="1"/>
  <c r="O1269" i="4" s="1"/>
  <c r="O1073" i="1" a="1"/>
  <c r="O1073" i="1" s="1"/>
  <c r="O1268" i="4" s="1"/>
  <c r="O1074" i="1" a="1"/>
  <c r="O1074" i="1" s="1"/>
  <c r="O1267" i="4" s="1"/>
  <c r="O1075" i="1" a="1"/>
  <c r="O1075" i="1" s="1"/>
  <c r="O1266" i="4" s="1"/>
  <c r="O1076" i="1" a="1"/>
  <c r="O1076" i="1" s="1"/>
  <c r="O1265" i="4" s="1"/>
  <c r="O1077" i="1" a="1"/>
  <c r="O1077" i="1" s="1"/>
  <c r="O1264" i="4" s="1"/>
  <c r="O1078" i="1" a="1"/>
  <c r="O1078" i="1" s="1"/>
  <c r="O1263" i="4" s="1"/>
  <c r="O1079" i="1" a="1"/>
  <c r="O1079" i="1" s="1"/>
  <c r="O1262" i="4" s="1"/>
  <c r="O1080" i="1" a="1"/>
  <c r="O1080" i="1" s="1"/>
  <c r="O1261" i="4" s="1"/>
  <c r="O1081" i="1" a="1"/>
  <c r="O1081" i="1" s="1"/>
  <c r="O1260" i="4" s="1"/>
  <c r="O1082" i="1" a="1"/>
  <c r="O1082" i="1" s="1"/>
  <c r="O1259" i="4" s="1"/>
  <c r="O1083" i="1" a="1"/>
  <c r="O1083" i="1" s="1"/>
  <c r="O1258" i="4" s="1"/>
  <c r="O1084" i="1" a="1"/>
  <c r="O1084" i="1" s="1"/>
  <c r="O1257" i="4" s="1"/>
  <c r="O1085" i="1" a="1"/>
  <c r="O1085" i="1" s="1"/>
  <c r="O1256" i="4" s="1"/>
  <c r="O1086" i="1" a="1"/>
  <c r="O1086" i="1" s="1"/>
  <c r="O1255" i="4" s="1"/>
  <c r="O1087" i="1" a="1"/>
  <c r="O1087" i="1" s="1"/>
  <c r="O1254" i="4" s="1"/>
  <c r="O1088" i="1" a="1"/>
  <c r="O1088" i="1" s="1"/>
  <c r="O1253" i="4" s="1"/>
  <c r="O1089" i="1" a="1"/>
  <c r="O1089" i="1" s="1"/>
  <c r="O1252" i="4" s="1"/>
  <c r="O1090" i="1" a="1"/>
  <c r="O1090" i="1" s="1"/>
  <c r="O1251" i="4" s="1"/>
  <c r="O1091" i="1" a="1"/>
  <c r="O1091" i="1" s="1"/>
  <c r="O1250" i="4" s="1"/>
  <c r="O1092" i="1" a="1"/>
  <c r="O1092" i="1" s="1"/>
  <c r="O1249" i="4" s="1"/>
  <c r="O1093" i="1" a="1"/>
  <c r="O1093" i="1" s="1"/>
  <c r="O1248" i="4" s="1"/>
  <c r="O1094" i="1" a="1"/>
  <c r="O1094" i="1" s="1"/>
  <c r="O1247" i="4" s="1"/>
  <c r="O1095" i="1" a="1"/>
  <c r="O1095" i="1" s="1"/>
  <c r="O1246" i="4" s="1"/>
  <c r="O1096" i="1" a="1"/>
  <c r="O1096" i="1" s="1"/>
  <c r="O1245" i="4" s="1"/>
  <c r="O1097" i="1" a="1"/>
  <c r="O1097" i="1" s="1"/>
  <c r="O1244" i="4" s="1"/>
  <c r="O1098" i="1" a="1"/>
  <c r="O1098" i="1" s="1"/>
  <c r="O1243" i="4" s="1"/>
  <c r="O1099" i="1" a="1"/>
  <c r="O1099" i="1" s="1"/>
  <c r="O1242" i="4" s="1"/>
  <c r="O1100" i="1" a="1"/>
  <c r="O1100" i="1" s="1"/>
  <c r="O1241" i="4" s="1"/>
  <c r="O1101" i="1" a="1"/>
  <c r="O1101" i="1" s="1"/>
  <c r="O1240" i="4" s="1"/>
  <c r="O1102" i="1" a="1"/>
  <c r="O1102" i="1" s="1"/>
  <c r="O1239" i="4" s="1"/>
  <c r="O1103" i="1" a="1"/>
  <c r="O1103" i="1" s="1"/>
  <c r="O1238" i="4" s="1"/>
  <c r="O1104" i="1" a="1"/>
  <c r="O1104" i="1" s="1"/>
  <c r="O1237" i="4" s="1"/>
  <c r="O1105" i="1" a="1"/>
  <c r="O1105" i="1" s="1"/>
  <c r="O1236" i="4" s="1"/>
  <c r="O1106" i="1" a="1"/>
  <c r="O1106" i="1" s="1"/>
  <c r="O1235" i="4" s="1"/>
  <c r="O1107" i="1" a="1"/>
  <c r="O1107" i="1" s="1"/>
  <c r="O1234" i="4" s="1"/>
  <c r="O1108" i="1" a="1"/>
  <c r="O1108" i="1" s="1"/>
  <c r="O1233" i="4" s="1"/>
  <c r="O1109" i="1" a="1"/>
  <c r="O1109" i="1" s="1"/>
  <c r="O1232" i="4" s="1"/>
  <c r="O1110" i="1" a="1"/>
  <c r="O1110" i="1" s="1"/>
  <c r="O1231" i="4" s="1"/>
  <c r="O1111" i="1" a="1"/>
  <c r="O1111" i="1" s="1"/>
  <c r="O1230" i="4" s="1"/>
  <c r="O1112" i="1" a="1"/>
  <c r="O1112" i="1" s="1"/>
  <c r="O1229" i="4" s="1"/>
  <c r="O1113" i="1" a="1"/>
  <c r="O1113" i="1" s="1"/>
  <c r="O1228" i="4" s="1"/>
  <c r="O1114" i="1" a="1"/>
  <c r="O1114" i="1" s="1"/>
  <c r="O1227" i="4" s="1"/>
  <c r="O1115" i="1" a="1"/>
  <c r="O1115" i="1" s="1"/>
  <c r="O1226" i="4" s="1"/>
  <c r="O1116" i="1" a="1"/>
  <c r="O1116" i="1" s="1"/>
  <c r="O1225" i="4" s="1"/>
  <c r="O1117" i="1" a="1"/>
  <c r="O1117" i="1" s="1"/>
  <c r="O1224" i="4" s="1"/>
  <c r="O1118" i="1" a="1"/>
  <c r="O1118" i="1" s="1"/>
  <c r="O1223" i="4" s="1"/>
  <c r="O1119" i="1" a="1"/>
  <c r="O1119" i="1" s="1"/>
  <c r="O1222" i="4" s="1"/>
  <c r="O1120" i="1" a="1"/>
  <c r="O1120" i="1" s="1"/>
  <c r="O1221" i="4" s="1"/>
  <c r="O1121" i="1" a="1"/>
  <c r="O1121" i="1" s="1"/>
  <c r="O1220" i="4" s="1"/>
  <c r="O1122" i="1" a="1"/>
  <c r="O1122" i="1" s="1"/>
  <c r="O1219" i="4" s="1"/>
  <c r="O1123" i="1" a="1"/>
  <c r="O1123" i="1" s="1"/>
  <c r="O1218" i="4" s="1"/>
  <c r="O1124" i="1" a="1"/>
  <c r="O1124" i="1" s="1"/>
  <c r="O1217" i="4" s="1"/>
  <c r="O1125" i="1" a="1"/>
  <c r="O1125" i="1" s="1"/>
  <c r="O1216" i="4" s="1"/>
  <c r="O1126" i="1" a="1"/>
  <c r="O1126" i="1" s="1"/>
  <c r="O1215" i="4" s="1"/>
  <c r="O1127" i="1" a="1"/>
  <c r="O1127" i="1" s="1"/>
  <c r="O1214" i="4" s="1"/>
  <c r="O1128" i="1" a="1"/>
  <c r="O1128" i="1" s="1"/>
  <c r="O1213" i="4" s="1"/>
  <c r="O1129" i="1" a="1"/>
  <c r="O1129" i="1" s="1"/>
  <c r="O1212" i="4" s="1"/>
  <c r="O1130" i="1" a="1"/>
  <c r="O1130" i="1" s="1"/>
  <c r="O1211" i="4" s="1"/>
  <c r="O1131" i="1" a="1"/>
  <c r="O1131" i="1" s="1"/>
  <c r="O1210" i="4" s="1"/>
  <c r="O1132" i="1" a="1"/>
  <c r="O1132" i="1" s="1"/>
  <c r="O1209" i="4" s="1"/>
  <c r="O1133" i="1" a="1"/>
  <c r="O1133" i="1" s="1"/>
  <c r="O1208" i="4" s="1"/>
  <c r="O1134" i="1" a="1"/>
  <c r="O1134" i="1" s="1"/>
  <c r="O1207" i="4" s="1"/>
  <c r="O1135" i="1" a="1"/>
  <c r="O1135" i="1" s="1"/>
  <c r="O1206" i="4" s="1"/>
  <c r="O1136" i="1" a="1"/>
  <c r="O1136" i="1" s="1"/>
  <c r="O1205" i="4" s="1"/>
  <c r="O1137" i="1" a="1"/>
  <c r="O1137" i="1" s="1"/>
  <c r="O1204" i="4" s="1"/>
  <c r="O1138" i="1" a="1"/>
  <c r="O1138" i="1" s="1"/>
  <c r="O1203" i="4" s="1"/>
  <c r="O1139" i="1" a="1"/>
  <c r="O1139" i="1" s="1"/>
  <c r="O1202" i="4" s="1"/>
  <c r="O1140" i="1" a="1"/>
  <c r="O1140" i="1" s="1"/>
  <c r="O1201" i="4" s="1"/>
  <c r="O1141" i="1" a="1"/>
  <c r="O1141" i="1" s="1"/>
  <c r="O1200" i="4" s="1"/>
  <c r="O1142" i="1" a="1"/>
  <c r="O1142" i="1" s="1"/>
  <c r="O1199" i="4" s="1"/>
  <c r="O1143" i="1" a="1"/>
  <c r="O1143" i="1" s="1"/>
  <c r="O1198" i="4" s="1"/>
  <c r="O1144" i="1" a="1"/>
  <c r="O1144" i="1" s="1"/>
  <c r="O1197" i="4" s="1"/>
  <c r="O1145" i="1" a="1"/>
  <c r="O1145" i="1" s="1"/>
  <c r="O1196" i="4" s="1"/>
  <c r="O1146" i="1" a="1"/>
  <c r="O1146" i="1" s="1"/>
  <c r="O1195" i="4" s="1"/>
  <c r="O1147" i="1" a="1"/>
  <c r="O1147" i="1" s="1"/>
  <c r="O1194" i="4" s="1"/>
  <c r="O1148" i="1" a="1"/>
  <c r="O1148" i="1" s="1"/>
  <c r="O1193" i="4" s="1"/>
  <c r="O1149" i="1" a="1"/>
  <c r="O1149" i="1" s="1"/>
  <c r="O1192" i="4" s="1"/>
  <c r="O1150" i="1" a="1"/>
  <c r="O1150" i="1" s="1"/>
  <c r="O1191" i="4" s="1"/>
  <c r="O1151" i="1" a="1"/>
  <c r="O1151" i="1" s="1"/>
  <c r="O1190" i="4" s="1"/>
  <c r="O1152" i="1" a="1"/>
  <c r="O1152" i="1" s="1"/>
  <c r="O1189" i="4" s="1"/>
  <c r="O1153" i="1" a="1"/>
  <c r="O1153" i="1" s="1"/>
  <c r="O1188" i="4" s="1"/>
  <c r="O1154" i="1" a="1"/>
  <c r="O1154" i="1" s="1"/>
  <c r="O1187" i="4" s="1"/>
  <c r="O1155" i="1" a="1"/>
  <c r="O1155" i="1" s="1"/>
  <c r="O1186" i="4" s="1"/>
  <c r="O1156" i="1" a="1"/>
  <c r="O1156" i="1" s="1"/>
  <c r="O1185" i="4" s="1"/>
  <c r="O1157" i="1" a="1"/>
  <c r="O1157" i="1" s="1"/>
  <c r="O1184" i="4" s="1"/>
  <c r="O1158" i="1" a="1"/>
  <c r="O1158" i="1" s="1"/>
  <c r="O1183" i="4" s="1"/>
  <c r="O1159" i="1" a="1"/>
  <c r="O1159" i="1" s="1"/>
  <c r="O1182" i="4" s="1"/>
  <c r="O1160" i="1" a="1"/>
  <c r="O1160" i="1" s="1"/>
  <c r="O1181" i="4" s="1"/>
  <c r="O1161" i="1" a="1"/>
  <c r="O1161" i="1" s="1"/>
  <c r="O1180" i="4" s="1"/>
  <c r="O1162" i="1" a="1"/>
  <c r="O1162" i="1" s="1"/>
  <c r="O1179" i="4" s="1"/>
  <c r="O1163" i="1" a="1"/>
  <c r="O1163" i="1" s="1"/>
  <c r="O1178" i="4" s="1"/>
  <c r="O1164" i="1" a="1"/>
  <c r="O1164" i="1" s="1"/>
  <c r="O1177" i="4" s="1"/>
  <c r="O1165" i="1" a="1"/>
  <c r="O1165" i="1" s="1"/>
  <c r="O1176" i="4" s="1"/>
  <c r="O1166" i="1" a="1"/>
  <c r="O1166" i="1" s="1"/>
  <c r="O1175" i="4" s="1"/>
  <c r="O1167" i="1" a="1"/>
  <c r="O1167" i="1" s="1"/>
  <c r="O1174" i="4" s="1"/>
  <c r="O1168" i="1" a="1"/>
  <c r="O1168" i="1" s="1"/>
  <c r="O1173" i="4" s="1"/>
  <c r="O1169" i="1" a="1"/>
  <c r="O1169" i="1" s="1"/>
  <c r="O1172" i="4" s="1"/>
  <c r="O1170" i="1" a="1"/>
  <c r="O1170" i="1" s="1"/>
  <c r="O1171" i="4" s="1"/>
  <c r="O1171" i="1" a="1"/>
  <c r="O1171" i="1" s="1"/>
  <c r="O1170" i="4" s="1"/>
  <c r="O1172" i="1" a="1"/>
  <c r="O1172" i="1" s="1"/>
  <c r="O1169" i="4" s="1"/>
  <c r="O1173" i="1" a="1"/>
  <c r="O1173" i="1" s="1"/>
  <c r="O1168" i="4" s="1"/>
  <c r="O1174" i="1" a="1"/>
  <c r="O1174" i="1" s="1"/>
  <c r="O1167" i="4" s="1"/>
  <c r="O1175" i="1" a="1"/>
  <c r="O1175" i="1" s="1"/>
  <c r="O1166" i="4" s="1"/>
  <c r="O1176" i="1" a="1"/>
  <c r="O1176" i="1" s="1"/>
  <c r="O1165" i="4" s="1"/>
  <c r="O1177" i="1" a="1"/>
  <c r="O1177" i="1" s="1"/>
  <c r="O1164" i="4" s="1"/>
  <c r="O1178" i="1" a="1"/>
  <c r="O1178" i="1" s="1"/>
  <c r="O1163" i="4" s="1"/>
  <c r="O1179" i="1" a="1"/>
  <c r="O1179" i="1" s="1"/>
  <c r="O1162" i="4" s="1"/>
  <c r="O1180" i="1" a="1"/>
  <c r="O1180" i="1" s="1"/>
  <c r="O1161" i="4" s="1"/>
  <c r="O1181" i="1" a="1"/>
  <c r="O1181" i="1" s="1"/>
  <c r="O1160" i="4" s="1"/>
  <c r="O1182" i="1" a="1"/>
  <c r="O1182" i="1" s="1"/>
  <c r="O1159" i="4" s="1"/>
  <c r="O1183" i="1" a="1"/>
  <c r="O1183" i="1" s="1"/>
  <c r="O1158" i="4" s="1"/>
  <c r="O1184" i="1" a="1"/>
  <c r="O1184" i="1" s="1"/>
  <c r="O1157" i="4" s="1"/>
  <c r="O1185" i="1" a="1"/>
  <c r="O1185" i="1" s="1"/>
  <c r="O1156" i="4" s="1"/>
  <c r="O1186" i="1" a="1"/>
  <c r="O1186" i="1" s="1"/>
  <c r="O1155" i="4" s="1"/>
  <c r="O1187" i="1" a="1"/>
  <c r="O1187" i="1" s="1"/>
  <c r="O1154" i="4" s="1"/>
  <c r="O1188" i="1" a="1"/>
  <c r="O1188" i="1" s="1"/>
  <c r="O1153" i="4" s="1"/>
  <c r="O1189" i="1" a="1"/>
  <c r="O1189" i="1" s="1"/>
  <c r="O1152" i="4" s="1"/>
  <c r="O1190" i="1" a="1"/>
  <c r="O1190" i="1" s="1"/>
  <c r="O1151" i="4" s="1"/>
  <c r="O1191" i="1" a="1"/>
  <c r="O1191" i="1" s="1"/>
  <c r="O1150" i="4" s="1"/>
  <c r="O1192" i="1" a="1"/>
  <c r="O1192" i="1" s="1"/>
  <c r="O1149" i="4" s="1"/>
  <c r="O1193" i="1" a="1"/>
  <c r="O1193" i="1" s="1"/>
  <c r="O1148" i="4" s="1"/>
  <c r="O1194" i="1" a="1"/>
  <c r="O1194" i="1" s="1"/>
  <c r="O1147" i="4" s="1"/>
  <c r="O1195" i="1" a="1"/>
  <c r="O1195" i="1" s="1"/>
  <c r="O1146" i="4" s="1"/>
  <c r="O1196" i="1" a="1"/>
  <c r="O1196" i="1" s="1"/>
  <c r="O1145" i="4" s="1"/>
  <c r="O1197" i="1" a="1"/>
  <c r="O1197" i="1" s="1"/>
  <c r="O1144" i="4" s="1"/>
  <c r="O1198" i="1" a="1"/>
  <c r="O1198" i="1" s="1"/>
  <c r="O1143" i="4" s="1"/>
  <c r="O1199" i="1" a="1"/>
  <c r="O1199" i="1" s="1"/>
  <c r="O1142" i="4" s="1"/>
  <c r="O1200" i="1" a="1"/>
  <c r="O1200" i="1" s="1"/>
  <c r="O1141" i="4" s="1"/>
  <c r="O1201" i="1" a="1"/>
  <c r="O1201" i="1" s="1"/>
  <c r="O1140" i="4" s="1"/>
  <c r="O1202" i="1" a="1"/>
  <c r="O1202" i="1" s="1"/>
  <c r="O1139" i="4" s="1"/>
  <c r="O1203" i="1" a="1"/>
  <c r="O1203" i="1" s="1"/>
  <c r="O1138" i="4" s="1"/>
  <c r="O1204" i="1" a="1"/>
  <c r="O1204" i="1" s="1"/>
  <c r="O1137" i="4" s="1"/>
  <c r="O1205" i="1" a="1"/>
  <c r="O1205" i="1" s="1"/>
  <c r="O1136" i="4" s="1"/>
  <c r="O1206" i="1" a="1"/>
  <c r="O1206" i="1" s="1"/>
  <c r="O1135" i="4" s="1"/>
  <c r="O1207" i="1" a="1"/>
  <c r="O1207" i="1" s="1"/>
  <c r="O1134" i="4" s="1"/>
  <c r="O1208" i="1" a="1"/>
  <c r="O1208" i="1" s="1"/>
  <c r="O1133" i="4" s="1"/>
  <c r="O1209" i="1" a="1"/>
  <c r="O1209" i="1" s="1"/>
  <c r="O1132" i="4" s="1"/>
  <c r="O1210" i="1" a="1"/>
  <c r="O1210" i="1" s="1"/>
  <c r="O1131" i="4" s="1"/>
  <c r="O1211" i="1" a="1"/>
  <c r="O1211" i="1" s="1"/>
  <c r="O1130" i="4" s="1"/>
  <c r="O1212" i="1" a="1"/>
  <c r="O1212" i="1" s="1"/>
  <c r="O1129" i="4" s="1"/>
  <c r="O1213" i="1" a="1"/>
  <c r="O1213" i="1" s="1"/>
  <c r="O1128" i="4" s="1"/>
  <c r="O1214" i="1" a="1"/>
  <c r="O1214" i="1" s="1"/>
  <c r="O1127" i="4" s="1"/>
  <c r="O1215" i="1" a="1"/>
  <c r="O1215" i="1" s="1"/>
  <c r="O1126" i="4" s="1"/>
  <c r="O1216" i="1" a="1"/>
  <c r="O1216" i="1" s="1"/>
  <c r="O1125" i="4" s="1"/>
  <c r="O1217" i="1" a="1"/>
  <c r="O1217" i="1" s="1"/>
  <c r="O1124" i="4" s="1"/>
  <c r="O1218" i="1" a="1"/>
  <c r="O1218" i="1" s="1"/>
  <c r="O1123" i="4" s="1"/>
  <c r="O1219" i="1" a="1"/>
  <c r="O1219" i="1" s="1"/>
  <c r="O1122" i="4" s="1"/>
  <c r="O1220" i="1" a="1"/>
  <c r="O1220" i="1" s="1"/>
  <c r="O1121" i="4" s="1"/>
  <c r="O1221" i="1" a="1"/>
  <c r="O1221" i="1" s="1"/>
  <c r="O1120" i="4" s="1"/>
  <c r="O1222" i="1" a="1"/>
  <c r="O1222" i="1" s="1"/>
  <c r="O1119" i="4" s="1"/>
  <c r="O1223" i="1" a="1"/>
  <c r="O1223" i="1" s="1"/>
  <c r="O1118" i="4" s="1"/>
  <c r="O1224" i="1" a="1"/>
  <c r="O1224" i="1" s="1"/>
  <c r="O1117" i="4" s="1"/>
  <c r="O1225" i="1" a="1"/>
  <c r="O1225" i="1" s="1"/>
  <c r="O1116" i="4" s="1"/>
  <c r="O1226" i="1" a="1"/>
  <c r="O1226" i="1" s="1"/>
  <c r="O1115" i="4" s="1"/>
  <c r="O1227" i="1" a="1"/>
  <c r="O1227" i="1" s="1"/>
  <c r="O1114" i="4" s="1"/>
  <c r="O1228" i="1" a="1"/>
  <c r="O1228" i="1" s="1"/>
  <c r="O1113" i="4" s="1"/>
  <c r="O1229" i="1" a="1"/>
  <c r="O1229" i="1" s="1"/>
  <c r="O1112" i="4" s="1"/>
  <c r="O1230" i="1" a="1"/>
  <c r="O1230" i="1" s="1"/>
  <c r="O1111" i="4" s="1"/>
  <c r="O1231" i="1" a="1"/>
  <c r="O1231" i="1" s="1"/>
  <c r="O1110" i="4" s="1"/>
  <c r="O1232" i="1" a="1"/>
  <c r="O1232" i="1" s="1"/>
  <c r="O1109" i="4" s="1"/>
  <c r="O1233" i="1" a="1"/>
  <c r="O1233" i="1" s="1"/>
  <c r="O1108" i="4" s="1"/>
  <c r="O1234" i="1" a="1"/>
  <c r="O1234" i="1" s="1"/>
  <c r="O1107" i="4" s="1"/>
  <c r="O1235" i="1" a="1"/>
  <c r="O1235" i="1" s="1"/>
  <c r="O1106" i="4" s="1"/>
  <c r="O1236" i="1" a="1"/>
  <c r="O1236" i="1" s="1"/>
  <c r="O1105" i="4" s="1"/>
  <c r="O1237" i="1" a="1"/>
  <c r="O1237" i="1" s="1"/>
  <c r="O1104" i="4" s="1"/>
  <c r="O1238" i="1" a="1"/>
  <c r="O1238" i="1" s="1"/>
  <c r="O1103" i="4" s="1"/>
  <c r="O1239" i="1" a="1"/>
  <c r="O1239" i="1" s="1"/>
  <c r="O1102" i="4" s="1"/>
  <c r="O1240" i="1" a="1"/>
  <c r="O1240" i="1" s="1"/>
  <c r="O1101" i="4" s="1"/>
  <c r="O1241" i="1" a="1"/>
  <c r="O1241" i="1" s="1"/>
  <c r="O1100" i="4" s="1"/>
  <c r="O1242" i="1" a="1"/>
  <c r="O1242" i="1" s="1"/>
  <c r="O1099" i="4" s="1"/>
  <c r="O1243" i="1" a="1"/>
  <c r="O1243" i="1" s="1"/>
  <c r="O1098" i="4" s="1"/>
  <c r="O1244" i="1" a="1"/>
  <c r="O1244" i="1" s="1"/>
  <c r="O1097" i="4" s="1"/>
  <c r="O1245" i="1" a="1"/>
  <c r="O1245" i="1" s="1"/>
  <c r="O1096" i="4" s="1"/>
  <c r="O1246" i="1" a="1"/>
  <c r="O1246" i="1" s="1"/>
  <c r="O1095" i="4" s="1"/>
  <c r="O1247" i="1" a="1"/>
  <c r="O1247" i="1" s="1"/>
  <c r="O1094" i="4" s="1"/>
  <c r="O1248" i="1" a="1"/>
  <c r="O1248" i="1" s="1"/>
  <c r="O1093" i="4" s="1"/>
  <c r="O1249" i="1" a="1"/>
  <c r="O1249" i="1" s="1"/>
  <c r="O1092" i="4" s="1"/>
  <c r="O1250" i="1" a="1"/>
  <c r="O1250" i="1" s="1"/>
  <c r="O1091" i="4" s="1"/>
  <c r="O1251" i="1" a="1"/>
  <c r="O1251" i="1" s="1"/>
  <c r="O1090" i="4" s="1"/>
  <c r="O1252" i="1" a="1"/>
  <c r="O1252" i="1" s="1"/>
  <c r="O1089" i="4" s="1"/>
  <c r="O1253" i="1" a="1"/>
  <c r="O1253" i="1" s="1"/>
  <c r="O1088" i="4" s="1"/>
  <c r="O1254" i="1" a="1"/>
  <c r="O1254" i="1" s="1"/>
  <c r="O1087" i="4" s="1"/>
  <c r="O1255" i="1" a="1"/>
  <c r="O1255" i="1" s="1"/>
  <c r="O1086" i="4" s="1"/>
  <c r="O1256" i="1" a="1"/>
  <c r="O1256" i="1" s="1"/>
  <c r="O1085" i="4" s="1"/>
  <c r="O1257" i="1" a="1"/>
  <c r="O1257" i="1" s="1"/>
  <c r="O1084" i="4" s="1"/>
  <c r="O1258" i="1" a="1"/>
  <c r="O1258" i="1" s="1"/>
  <c r="O1083" i="4" s="1"/>
  <c r="O1259" i="1" a="1"/>
  <c r="O1259" i="1" s="1"/>
  <c r="O1082" i="4" s="1"/>
  <c r="O1260" i="1" a="1"/>
  <c r="O1260" i="1" s="1"/>
  <c r="O1081" i="4" s="1"/>
  <c r="O1261" i="1" a="1"/>
  <c r="O1261" i="1" s="1"/>
  <c r="O1080" i="4" s="1"/>
  <c r="O1262" i="1" a="1"/>
  <c r="O1262" i="1" s="1"/>
  <c r="O1079" i="4" s="1"/>
  <c r="O1263" i="1" a="1"/>
  <c r="O1263" i="1" s="1"/>
  <c r="O1078" i="4" s="1"/>
  <c r="O1264" i="1" a="1"/>
  <c r="O1264" i="1" s="1"/>
  <c r="O1077" i="4" s="1"/>
  <c r="O1265" i="1" a="1"/>
  <c r="O1265" i="1" s="1"/>
  <c r="O1076" i="4" s="1"/>
  <c r="O1266" i="1" a="1"/>
  <c r="O1266" i="1" s="1"/>
  <c r="O1075" i="4" s="1"/>
  <c r="O1267" i="1" a="1"/>
  <c r="O1267" i="1" s="1"/>
  <c r="O1074" i="4" s="1"/>
  <c r="O1268" i="1" a="1"/>
  <c r="O1268" i="1" s="1"/>
  <c r="O1073" i="4" s="1"/>
  <c r="O1269" i="1" a="1"/>
  <c r="O1269" i="1" s="1"/>
  <c r="O1072" i="4" s="1"/>
  <c r="O1270" i="1" a="1"/>
  <c r="O1270" i="1" s="1"/>
  <c r="O1071" i="4" s="1"/>
  <c r="O1271" i="1" a="1"/>
  <c r="O1271" i="1" s="1"/>
  <c r="O1070" i="4" s="1"/>
  <c r="O1272" i="1" a="1"/>
  <c r="O1272" i="1" s="1"/>
  <c r="O1069" i="4" s="1"/>
  <c r="O1273" i="1" a="1"/>
  <c r="O1273" i="1" s="1"/>
  <c r="O1068" i="4" s="1"/>
  <c r="O1274" i="1" a="1"/>
  <c r="O1274" i="1" s="1"/>
  <c r="O1067" i="4" s="1"/>
  <c r="O1275" i="1" a="1"/>
  <c r="O1275" i="1" s="1"/>
  <c r="O1066" i="4" s="1"/>
  <c r="O1276" i="1" a="1"/>
  <c r="O1276" i="1" s="1"/>
  <c r="O1065" i="4" s="1"/>
  <c r="O1277" i="1" a="1"/>
  <c r="O1277" i="1" s="1"/>
  <c r="O1064" i="4" s="1"/>
  <c r="O1278" i="1" a="1"/>
  <c r="O1278" i="1" s="1"/>
  <c r="O1063" i="4" s="1"/>
  <c r="O1279" i="1" a="1"/>
  <c r="O1279" i="1" s="1"/>
  <c r="O1062" i="4" s="1"/>
  <c r="O1280" i="1" a="1"/>
  <c r="O1280" i="1" s="1"/>
  <c r="O1061" i="4" s="1"/>
  <c r="O1281" i="1" a="1"/>
  <c r="O1281" i="1" s="1"/>
  <c r="O1060" i="4" s="1"/>
  <c r="O1282" i="1" a="1"/>
  <c r="O1282" i="1" s="1"/>
  <c r="O1059" i="4" s="1"/>
  <c r="O1283" i="1" a="1"/>
  <c r="O1283" i="1" s="1"/>
  <c r="O1058" i="4" s="1"/>
  <c r="O1284" i="1" a="1"/>
  <c r="O1284" i="1" s="1"/>
  <c r="O1057" i="4" s="1"/>
  <c r="O1285" i="1" a="1"/>
  <c r="O1285" i="1" s="1"/>
  <c r="O1056" i="4" s="1"/>
  <c r="O1286" i="1" a="1"/>
  <c r="O1286" i="1" s="1"/>
  <c r="O1055" i="4" s="1"/>
  <c r="O1287" i="1" a="1"/>
  <c r="O1287" i="1" s="1"/>
  <c r="O1054" i="4" s="1"/>
  <c r="O1288" i="1" a="1"/>
  <c r="O1288" i="1" s="1"/>
  <c r="O1053" i="4" s="1"/>
  <c r="O1289" i="1" a="1"/>
  <c r="O1289" i="1" s="1"/>
  <c r="O1052" i="4" s="1"/>
  <c r="O1290" i="1" a="1"/>
  <c r="O1290" i="1" s="1"/>
  <c r="O1051" i="4" s="1"/>
  <c r="O1291" i="1" a="1"/>
  <c r="O1291" i="1" s="1"/>
  <c r="O1050" i="4" s="1"/>
  <c r="O1292" i="1" a="1"/>
  <c r="O1292" i="1" s="1"/>
  <c r="O1049" i="4" s="1"/>
  <c r="O1293" i="1" a="1"/>
  <c r="O1293" i="1" s="1"/>
  <c r="O1048" i="4" s="1"/>
  <c r="O1294" i="1" a="1"/>
  <c r="O1294" i="1" s="1"/>
  <c r="O1047" i="4" s="1"/>
  <c r="O1295" i="1" a="1"/>
  <c r="O1295" i="1" s="1"/>
  <c r="O1046" i="4" s="1"/>
  <c r="O1296" i="1" a="1"/>
  <c r="O1296" i="1" s="1"/>
  <c r="O1045" i="4" s="1"/>
  <c r="O1297" i="1" a="1"/>
  <c r="O1297" i="1" s="1"/>
  <c r="O1044" i="4" s="1"/>
  <c r="O1298" i="1" a="1"/>
  <c r="O1298" i="1" s="1"/>
  <c r="O1043" i="4" s="1"/>
  <c r="O1299" i="1" a="1"/>
  <c r="O1299" i="1" s="1"/>
  <c r="O1042" i="4" s="1"/>
  <c r="O1300" i="1" a="1"/>
  <c r="O1300" i="1" s="1"/>
  <c r="O1041" i="4" s="1"/>
  <c r="O1301" i="1" a="1"/>
  <c r="O1301" i="1" s="1"/>
  <c r="O1040" i="4" s="1"/>
  <c r="O1302" i="1" a="1"/>
  <c r="O1302" i="1" s="1"/>
  <c r="O1039" i="4" s="1"/>
  <c r="O1303" i="1" a="1"/>
  <c r="O1303" i="1" s="1"/>
  <c r="O1038" i="4" s="1"/>
  <c r="O1304" i="1" a="1"/>
  <c r="O1304" i="1" s="1"/>
  <c r="O1037" i="4" s="1"/>
  <c r="O1305" i="1" a="1"/>
  <c r="O1305" i="1" s="1"/>
  <c r="O1036" i="4" s="1"/>
  <c r="O1306" i="1" a="1"/>
  <c r="O1306" i="1" s="1"/>
  <c r="O1035" i="4" s="1"/>
  <c r="O1307" i="1" a="1"/>
  <c r="O1307" i="1" s="1"/>
  <c r="O1034" i="4" s="1"/>
  <c r="O1308" i="1" a="1"/>
  <c r="O1308" i="1" s="1"/>
  <c r="O1033" i="4" s="1"/>
  <c r="O1309" i="1" a="1"/>
  <c r="O1309" i="1" s="1"/>
  <c r="O1032" i="4" s="1"/>
  <c r="O1310" i="1" a="1"/>
  <c r="O1310" i="1" s="1"/>
  <c r="O1031" i="4" s="1"/>
  <c r="O1311" i="1" a="1"/>
  <c r="O1311" i="1" s="1"/>
  <c r="O1030" i="4" s="1"/>
  <c r="O1312" i="1" a="1"/>
  <c r="O1312" i="1" s="1"/>
  <c r="O1029" i="4" s="1"/>
  <c r="O1313" i="1" a="1"/>
  <c r="O1313" i="1" s="1"/>
  <c r="O1028" i="4" s="1"/>
  <c r="O1314" i="1" a="1"/>
  <c r="O1314" i="1" s="1"/>
  <c r="O1027" i="4" s="1"/>
  <c r="O1315" i="1" a="1"/>
  <c r="O1315" i="1" s="1"/>
  <c r="O1026" i="4" s="1"/>
  <c r="O1316" i="1" a="1"/>
  <c r="O1316" i="1" s="1"/>
  <c r="O1025" i="4" s="1"/>
  <c r="O1317" i="1" a="1"/>
  <c r="O1317" i="1" s="1"/>
  <c r="O1024" i="4" s="1"/>
  <c r="O1318" i="1" a="1"/>
  <c r="O1318" i="1" s="1"/>
  <c r="O1023" i="4" s="1"/>
  <c r="O1319" i="1" a="1"/>
  <c r="O1319" i="1" s="1"/>
  <c r="O1022" i="4" s="1"/>
  <c r="O1320" i="1" a="1"/>
  <c r="O1320" i="1" s="1"/>
  <c r="O1021" i="4" s="1"/>
  <c r="O1321" i="1" a="1"/>
  <c r="O1321" i="1" s="1"/>
  <c r="O1020" i="4" s="1"/>
  <c r="O1322" i="1" a="1"/>
  <c r="O1322" i="1" s="1"/>
  <c r="O1019" i="4" s="1"/>
  <c r="O1323" i="1" a="1"/>
  <c r="O1323" i="1" s="1"/>
  <c r="O1018" i="4" s="1"/>
  <c r="O1324" i="1" a="1"/>
  <c r="O1324" i="1" s="1"/>
  <c r="O1017" i="4" s="1"/>
  <c r="O1325" i="1" a="1"/>
  <c r="O1325" i="1" s="1"/>
  <c r="O1016" i="4" s="1"/>
  <c r="O1326" i="1" a="1"/>
  <c r="O1326" i="1" s="1"/>
  <c r="O1015" i="4" s="1"/>
  <c r="O1327" i="1" a="1"/>
  <c r="O1327" i="1" s="1"/>
  <c r="O1014" i="4" s="1"/>
  <c r="O1328" i="1" a="1"/>
  <c r="O1328" i="1" s="1"/>
  <c r="O1013" i="4" s="1"/>
  <c r="O1329" i="1" a="1"/>
  <c r="O1329" i="1" s="1"/>
  <c r="O1012" i="4" s="1"/>
  <c r="O1330" i="1" a="1"/>
  <c r="O1330" i="1" s="1"/>
  <c r="O1011" i="4" s="1"/>
  <c r="O1331" i="1" a="1"/>
  <c r="O1331" i="1" s="1"/>
  <c r="O1010" i="4" s="1"/>
  <c r="O1332" i="1" a="1"/>
  <c r="O1332" i="1" s="1"/>
  <c r="O1009" i="4" s="1"/>
  <c r="O1333" i="1" a="1"/>
  <c r="O1333" i="1" s="1"/>
  <c r="O1008" i="4" s="1"/>
  <c r="O1334" i="1" a="1"/>
  <c r="O1334" i="1" s="1"/>
  <c r="O1007" i="4" s="1"/>
  <c r="O1335" i="1" a="1"/>
  <c r="O1335" i="1" s="1"/>
  <c r="O1006" i="4" s="1"/>
  <c r="O1336" i="1" a="1"/>
  <c r="O1336" i="1" s="1"/>
  <c r="O1005" i="4" s="1"/>
  <c r="O1337" i="1" a="1"/>
  <c r="O1337" i="1" s="1"/>
  <c r="O1004" i="4" s="1"/>
  <c r="O1338" i="1" a="1"/>
  <c r="O1338" i="1" s="1"/>
  <c r="O1003" i="4" s="1"/>
  <c r="O1339" i="1" a="1"/>
  <c r="O1339" i="1" s="1"/>
  <c r="O1002" i="4" s="1"/>
  <c r="O1340" i="1" a="1"/>
  <c r="O1340" i="1" s="1"/>
  <c r="O1001" i="4" s="1"/>
  <c r="O1341" i="1" a="1"/>
  <c r="O1341" i="1" s="1"/>
  <c r="O1000" i="4" s="1"/>
  <c r="O1342" i="1" a="1"/>
  <c r="O1342" i="1" s="1"/>
  <c r="O999" i="4" s="1"/>
  <c r="O1343" i="1" a="1"/>
  <c r="O1343" i="1" s="1"/>
  <c r="O998" i="4" s="1"/>
  <c r="O1344" i="1" a="1"/>
  <c r="O1344" i="1" s="1"/>
  <c r="O997" i="4" s="1"/>
  <c r="O1345" i="1" a="1"/>
  <c r="O1345" i="1" s="1"/>
  <c r="O996" i="4" s="1"/>
  <c r="O1346" i="1" a="1"/>
  <c r="O1346" i="1" s="1"/>
  <c r="O995" i="4" s="1"/>
  <c r="O1347" i="1" a="1"/>
  <c r="O1347" i="1" s="1"/>
  <c r="O994" i="4" s="1"/>
  <c r="O1348" i="1" a="1"/>
  <c r="O1348" i="1" s="1"/>
  <c r="O993" i="4" s="1"/>
  <c r="O1349" i="1" a="1"/>
  <c r="O1349" i="1" s="1"/>
  <c r="O992" i="4" s="1"/>
  <c r="O1350" i="1" a="1"/>
  <c r="O1350" i="1" s="1"/>
  <c r="O991" i="4" s="1"/>
  <c r="O1351" i="1" a="1"/>
  <c r="O1351" i="1" s="1"/>
  <c r="O990" i="4" s="1"/>
  <c r="O1352" i="1" a="1"/>
  <c r="O1352" i="1" s="1"/>
  <c r="O989" i="4" s="1"/>
  <c r="O1353" i="1" a="1"/>
  <c r="O1353" i="1" s="1"/>
  <c r="O988" i="4" s="1"/>
  <c r="O1354" i="1" a="1"/>
  <c r="O1354" i="1" s="1"/>
  <c r="O987" i="4" s="1"/>
  <c r="O1355" i="1" a="1"/>
  <c r="O1355" i="1" s="1"/>
  <c r="O986" i="4" s="1"/>
  <c r="O1356" i="1" a="1"/>
  <c r="O1356" i="1" s="1"/>
  <c r="O985" i="4" s="1"/>
  <c r="O1357" i="1" a="1"/>
  <c r="O1357" i="1" s="1"/>
  <c r="O984" i="4" s="1"/>
  <c r="O1358" i="1" a="1"/>
  <c r="O1358" i="1" s="1"/>
  <c r="O983" i="4" s="1"/>
  <c r="O1359" i="1" a="1"/>
  <c r="O1359" i="1" s="1"/>
  <c r="O982" i="4" s="1"/>
  <c r="O1360" i="1" a="1"/>
  <c r="O1360" i="1" s="1"/>
  <c r="O981" i="4" s="1"/>
  <c r="O1361" i="1" a="1"/>
  <c r="O1361" i="1" s="1"/>
  <c r="O980" i="4" s="1"/>
  <c r="O1362" i="1" a="1"/>
  <c r="O1362" i="1" s="1"/>
  <c r="O979" i="4" s="1"/>
  <c r="O1363" i="1" a="1"/>
  <c r="O1363" i="1" s="1"/>
  <c r="O978" i="4" s="1"/>
  <c r="O1364" i="1" a="1"/>
  <c r="O1364" i="1" s="1"/>
  <c r="O977" i="4" s="1"/>
  <c r="O1365" i="1" a="1"/>
  <c r="O1365" i="1" s="1"/>
  <c r="O976" i="4" s="1"/>
  <c r="O1366" i="1" a="1"/>
  <c r="O1366" i="1" s="1"/>
  <c r="O975" i="4" s="1"/>
  <c r="O1367" i="1" a="1"/>
  <c r="O1367" i="1" s="1"/>
  <c r="O974" i="4" s="1"/>
  <c r="O1368" i="1" a="1"/>
  <c r="O1368" i="1" s="1"/>
  <c r="O973" i="4" s="1"/>
  <c r="O1369" i="1" a="1"/>
  <c r="O1369" i="1" s="1"/>
  <c r="O972" i="4" s="1"/>
  <c r="O1370" i="1" a="1"/>
  <c r="O1370" i="1" s="1"/>
  <c r="O971" i="4" s="1"/>
  <c r="O1371" i="1" a="1"/>
  <c r="O1371" i="1" s="1"/>
  <c r="O970" i="4" s="1"/>
  <c r="O1372" i="1" a="1"/>
  <c r="O1372" i="1" s="1"/>
  <c r="O969" i="4" s="1"/>
  <c r="O1373" i="1" a="1"/>
  <c r="O1373" i="1" s="1"/>
  <c r="O968" i="4" s="1"/>
  <c r="O1374" i="1" a="1"/>
  <c r="O1374" i="1" s="1"/>
  <c r="O967" i="4" s="1"/>
  <c r="O1375" i="1" a="1"/>
  <c r="O1375" i="1" s="1"/>
  <c r="O966" i="4" s="1"/>
  <c r="O1376" i="1" a="1"/>
  <c r="O1376" i="1" s="1"/>
  <c r="O965" i="4" s="1"/>
  <c r="O1377" i="1" a="1"/>
  <c r="O1377" i="1" s="1"/>
  <c r="O964" i="4" s="1"/>
  <c r="O1378" i="1" a="1"/>
  <c r="O1378" i="1" s="1"/>
  <c r="O963" i="4" s="1"/>
  <c r="O1379" i="1" a="1"/>
  <c r="O1379" i="1" s="1"/>
  <c r="O962" i="4" s="1"/>
  <c r="O1380" i="1" a="1"/>
  <c r="O1380" i="1" s="1"/>
  <c r="O961" i="4" s="1"/>
  <c r="O1381" i="1" a="1"/>
  <c r="O1381" i="1" s="1"/>
  <c r="O960" i="4" s="1"/>
  <c r="O1382" i="1" a="1"/>
  <c r="O1382" i="1" s="1"/>
  <c r="O959" i="4" s="1"/>
  <c r="O1383" i="1" a="1"/>
  <c r="O1383" i="1" s="1"/>
  <c r="O958" i="4" s="1"/>
  <c r="O1384" i="1" a="1"/>
  <c r="O1384" i="1" s="1"/>
  <c r="O957" i="4" s="1"/>
  <c r="O1385" i="1" a="1"/>
  <c r="O1385" i="1" s="1"/>
  <c r="O956" i="4" s="1"/>
  <c r="O1386" i="1" a="1"/>
  <c r="O1386" i="1" s="1"/>
  <c r="O955" i="4" s="1"/>
  <c r="O1387" i="1" a="1"/>
  <c r="O1387" i="1" s="1"/>
  <c r="O954" i="4" s="1"/>
  <c r="O1388" i="1" a="1"/>
  <c r="O1388" i="1" s="1"/>
  <c r="O953" i="4" s="1"/>
  <c r="O1389" i="1" a="1"/>
  <c r="O1389" i="1" s="1"/>
  <c r="O952" i="4" s="1"/>
  <c r="O1390" i="1" a="1"/>
  <c r="O1390" i="1" s="1"/>
  <c r="O951" i="4" s="1"/>
  <c r="O1391" i="1" a="1"/>
  <c r="O1391" i="1" s="1"/>
  <c r="O950" i="4" s="1"/>
  <c r="O1392" i="1" a="1"/>
  <c r="O1392" i="1" s="1"/>
  <c r="O949" i="4" s="1"/>
  <c r="O1393" i="1" a="1"/>
  <c r="O1393" i="1" s="1"/>
  <c r="O948" i="4" s="1"/>
  <c r="O1394" i="1" a="1"/>
  <c r="O1394" i="1" s="1"/>
  <c r="O947" i="4" s="1"/>
  <c r="O1395" i="1" a="1"/>
  <c r="O1395" i="1" s="1"/>
  <c r="O946" i="4" s="1"/>
  <c r="O1396" i="1" a="1"/>
  <c r="O1396" i="1" s="1"/>
  <c r="O945" i="4" s="1"/>
  <c r="O1397" i="1" a="1"/>
  <c r="O1397" i="1" s="1"/>
  <c r="O944" i="4" s="1"/>
  <c r="O1398" i="1" a="1"/>
  <c r="O1398" i="1" s="1"/>
  <c r="O943" i="4" s="1"/>
  <c r="O1399" i="1" a="1"/>
  <c r="O1399" i="1" s="1"/>
  <c r="O942" i="4" s="1"/>
  <c r="O1400" i="1" a="1"/>
  <c r="O1400" i="1" s="1"/>
  <c r="O941" i="4" s="1"/>
  <c r="O1401" i="1" a="1"/>
  <c r="O1401" i="1" s="1"/>
  <c r="O940" i="4" s="1"/>
  <c r="O1402" i="1" a="1"/>
  <c r="O1402" i="1" s="1"/>
  <c r="O939" i="4" s="1"/>
  <c r="O1403" i="1" a="1"/>
  <c r="O1403" i="1" s="1"/>
  <c r="O938" i="4" s="1"/>
  <c r="O1404" i="1" a="1"/>
  <c r="O1404" i="1" s="1"/>
  <c r="O937" i="4" s="1"/>
  <c r="O1405" i="1" a="1"/>
  <c r="O1405" i="1" s="1"/>
  <c r="O936" i="4" s="1"/>
  <c r="O1406" i="1" a="1"/>
  <c r="O1406" i="1" s="1"/>
  <c r="O935" i="4" s="1"/>
  <c r="O1407" i="1" a="1"/>
  <c r="O1407" i="1" s="1"/>
  <c r="O934" i="4" s="1"/>
  <c r="O1408" i="1" a="1"/>
  <c r="O1408" i="1" s="1"/>
  <c r="O933" i="4" s="1"/>
  <c r="O1409" i="1" a="1"/>
  <c r="O1409" i="1" s="1"/>
  <c r="O932" i="4" s="1"/>
  <c r="O1410" i="1" a="1"/>
  <c r="O1410" i="1" s="1"/>
  <c r="O931" i="4" s="1"/>
  <c r="O1411" i="1" a="1"/>
  <c r="O1411" i="1" s="1"/>
  <c r="O930" i="4" s="1"/>
  <c r="O1412" i="1" a="1"/>
  <c r="O1412" i="1" s="1"/>
  <c r="O929" i="4" s="1"/>
  <c r="O1413" i="1" a="1"/>
  <c r="O1413" i="1" s="1"/>
  <c r="O928" i="4" s="1"/>
  <c r="O1414" i="1" a="1"/>
  <c r="O1414" i="1" s="1"/>
  <c r="O927" i="4" s="1"/>
  <c r="O1415" i="1" a="1"/>
  <c r="O1415" i="1" s="1"/>
  <c r="O926" i="4" s="1"/>
  <c r="O1416" i="1" a="1"/>
  <c r="O1416" i="1" s="1"/>
  <c r="O925" i="4" s="1"/>
  <c r="O1417" i="1" a="1"/>
  <c r="O1417" i="1" s="1"/>
  <c r="O924" i="4" s="1"/>
  <c r="O1418" i="1" a="1"/>
  <c r="O1418" i="1" s="1"/>
  <c r="O923" i="4" s="1"/>
  <c r="O1419" i="1" a="1"/>
  <c r="O1419" i="1" s="1"/>
  <c r="O922" i="4" s="1"/>
  <c r="O1420" i="1" a="1"/>
  <c r="O1420" i="1" s="1"/>
  <c r="O921" i="4" s="1"/>
  <c r="O1421" i="1" a="1"/>
  <c r="O1421" i="1" s="1"/>
  <c r="O920" i="4" s="1"/>
  <c r="O1422" i="1" a="1"/>
  <c r="O1422" i="1" s="1"/>
  <c r="O919" i="4" s="1"/>
  <c r="O1423" i="1" a="1"/>
  <c r="O1423" i="1" s="1"/>
  <c r="O918" i="4" s="1"/>
  <c r="O1424" i="1" a="1"/>
  <c r="O1424" i="1" s="1"/>
  <c r="O917" i="4" s="1"/>
  <c r="O1425" i="1" a="1"/>
  <c r="O1425" i="1" s="1"/>
  <c r="O916" i="4" s="1"/>
  <c r="O1426" i="1" a="1"/>
  <c r="O1426" i="1" s="1"/>
  <c r="O915" i="4" s="1"/>
  <c r="O1427" i="1" a="1"/>
  <c r="O1427" i="1" s="1"/>
  <c r="O914" i="4" s="1"/>
  <c r="O1428" i="1" a="1"/>
  <c r="O1428" i="1" s="1"/>
  <c r="O913" i="4" s="1"/>
  <c r="O1429" i="1" a="1"/>
  <c r="O1429" i="1" s="1"/>
  <c r="O912" i="4" s="1"/>
  <c r="O1430" i="1" a="1"/>
  <c r="O1430" i="1" s="1"/>
  <c r="O911" i="4" s="1"/>
  <c r="O1431" i="1" a="1"/>
  <c r="O1431" i="1" s="1"/>
  <c r="O910" i="4" s="1"/>
  <c r="O1432" i="1" a="1"/>
  <c r="O1432" i="1" s="1"/>
  <c r="O909" i="4" s="1"/>
  <c r="O1433" i="1" a="1"/>
  <c r="O1433" i="1" s="1"/>
  <c r="O908" i="4" s="1"/>
  <c r="O1434" i="1" a="1"/>
  <c r="O1434" i="1" s="1"/>
  <c r="O907" i="4" s="1"/>
  <c r="O1435" i="1" a="1"/>
  <c r="O1435" i="1" s="1"/>
  <c r="O906" i="4" s="1"/>
  <c r="O1436" i="1" a="1"/>
  <c r="O1436" i="1" s="1"/>
  <c r="O905" i="4" s="1"/>
  <c r="O1437" i="1" a="1"/>
  <c r="O1437" i="1" s="1"/>
  <c r="O904" i="4" s="1"/>
  <c r="O1438" i="1" a="1"/>
  <c r="O1438" i="1" s="1"/>
  <c r="O903" i="4" s="1"/>
  <c r="O1439" i="1" a="1"/>
  <c r="O1439" i="1" s="1"/>
  <c r="O902" i="4" s="1"/>
  <c r="O1440" i="1" a="1"/>
  <c r="O1440" i="1" s="1"/>
  <c r="O901" i="4" s="1"/>
  <c r="O1441" i="1" a="1"/>
  <c r="O1441" i="1" s="1"/>
  <c r="O900" i="4" s="1"/>
  <c r="O1442" i="1" a="1"/>
  <c r="O1442" i="1" s="1"/>
  <c r="O899" i="4" s="1"/>
  <c r="O1443" i="1" a="1"/>
  <c r="O1443" i="1" s="1"/>
  <c r="O898" i="4" s="1"/>
  <c r="O1444" i="1" a="1"/>
  <c r="O1444" i="1" s="1"/>
  <c r="O897" i="4" s="1"/>
  <c r="O1445" i="1" a="1"/>
  <c r="O1445" i="1" s="1"/>
  <c r="O896" i="4" s="1"/>
  <c r="O1446" i="1" a="1"/>
  <c r="O1446" i="1" s="1"/>
  <c r="O895" i="4" s="1"/>
  <c r="O1447" i="1" a="1"/>
  <c r="O1447" i="1" s="1"/>
  <c r="O894" i="4" s="1"/>
  <c r="O1448" i="1" a="1"/>
  <c r="O1448" i="1" s="1"/>
  <c r="O893" i="4" s="1"/>
  <c r="O1449" i="1" a="1"/>
  <c r="O1449" i="1" s="1"/>
  <c r="O892" i="4" s="1"/>
  <c r="O1450" i="1" a="1"/>
  <c r="O1450" i="1" s="1"/>
  <c r="O891" i="4" s="1"/>
  <c r="O1451" i="1" a="1"/>
  <c r="O1451" i="1" s="1"/>
  <c r="O890" i="4" s="1"/>
  <c r="O1452" i="1" a="1"/>
  <c r="O1452" i="1" s="1"/>
  <c r="O889" i="4" s="1"/>
  <c r="O1453" i="1" a="1"/>
  <c r="O1453" i="1" s="1"/>
  <c r="O888" i="4" s="1"/>
  <c r="O1454" i="1" a="1"/>
  <c r="O1454" i="1" s="1"/>
  <c r="O887" i="4" s="1"/>
  <c r="O1455" i="1" a="1"/>
  <c r="O1455" i="1" s="1"/>
  <c r="O886" i="4" s="1"/>
  <c r="O1456" i="1" a="1"/>
  <c r="O1456" i="1" s="1"/>
  <c r="O885" i="4" s="1"/>
  <c r="O1457" i="1" a="1"/>
  <c r="O1457" i="1" s="1"/>
  <c r="O884" i="4" s="1"/>
  <c r="O1458" i="1" a="1"/>
  <c r="O1458" i="1" s="1"/>
  <c r="O883" i="4" s="1"/>
  <c r="O1459" i="1" a="1"/>
  <c r="O1459" i="1" s="1"/>
  <c r="O882" i="4" s="1"/>
  <c r="O1460" i="1" a="1"/>
  <c r="O1460" i="1" s="1"/>
  <c r="O881" i="4" s="1"/>
  <c r="O1461" i="1" a="1"/>
  <c r="O1461" i="1" s="1"/>
  <c r="O880" i="4" s="1"/>
  <c r="O1462" i="1" a="1"/>
  <c r="O1462" i="1" s="1"/>
  <c r="O879" i="4" s="1"/>
  <c r="O1463" i="1" a="1"/>
  <c r="O1463" i="1" s="1"/>
  <c r="O878" i="4" s="1"/>
  <c r="O1464" i="1" a="1"/>
  <c r="O1464" i="1" s="1"/>
  <c r="O877" i="4" s="1"/>
  <c r="O1465" i="1" a="1"/>
  <c r="O1465" i="1" s="1"/>
  <c r="O876" i="4" s="1"/>
  <c r="O1466" i="1" a="1"/>
  <c r="O1466" i="1" s="1"/>
  <c r="O875" i="4" s="1"/>
  <c r="O1467" i="1" a="1"/>
  <c r="O1467" i="1" s="1"/>
  <c r="O874" i="4" s="1"/>
  <c r="O1468" i="1" a="1"/>
  <c r="O1468" i="1" s="1"/>
  <c r="O873" i="4" s="1"/>
  <c r="O1469" i="1" a="1"/>
  <c r="O1469" i="1" s="1"/>
  <c r="O872" i="4" s="1"/>
  <c r="O1470" i="1" a="1"/>
  <c r="O1470" i="1" s="1"/>
  <c r="O871" i="4" s="1"/>
  <c r="O1471" i="1" a="1"/>
  <c r="O1471" i="1" s="1"/>
  <c r="O870" i="4" s="1"/>
  <c r="O1472" i="1" a="1"/>
  <c r="O1472" i="1" s="1"/>
  <c r="O869" i="4" s="1"/>
  <c r="O1473" i="1" a="1"/>
  <c r="O1473" i="1" s="1"/>
  <c r="O868" i="4" s="1"/>
  <c r="O1474" i="1" a="1"/>
  <c r="O1474" i="1" s="1"/>
  <c r="O867" i="4" s="1"/>
  <c r="O1475" i="1" a="1"/>
  <c r="O1475" i="1" s="1"/>
  <c r="O866" i="4" s="1"/>
  <c r="O1476" i="1" a="1"/>
  <c r="O1476" i="1" s="1"/>
  <c r="O865" i="4" s="1"/>
  <c r="O1477" i="1" a="1"/>
  <c r="O1477" i="1" s="1"/>
  <c r="O864" i="4" s="1"/>
  <c r="O1478" i="1" a="1"/>
  <c r="O1478" i="1" s="1"/>
  <c r="O863" i="4" s="1"/>
  <c r="O1479" i="1" a="1"/>
  <c r="O1479" i="1" s="1"/>
  <c r="O862" i="4" s="1"/>
  <c r="O1480" i="1" a="1"/>
  <c r="O1480" i="1" s="1"/>
  <c r="O861" i="4" s="1"/>
  <c r="O1481" i="1" a="1"/>
  <c r="O1481" i="1" s="1"/>
  <c r="O860" i="4" s="1"/>
  <c r="O1482" i="1" a="1"/>
  <c r="O1482" i="1" s="1"/>
  <c r="O859" i="4" s="1"/>
  <c r="O1483" i="1" a="1"/>
  <c r="O1483" i="1" s="1"/>
  <c r="O858" i="4" s="1"/>
  <c r="O1484" i="1" a="1"/>
  <c r="O1484" i="1" s="1"/>
  <c r="O857" i="4" s="1"/>
  <c r="O1485" i="1" a="1"/>
  <c r="O1485" i="1" s="1"/>
  <c r="O856" i="4" s="1"/>
  <c r="O1486" i="1" a="1"/>
  <c r="O1486" i="1" s="1"/>
  <c r="O855" i="4" s="1"/>
  <c r="O1487" i="1" a="1"/>
  <c r="O1487" i="1" s="1"/>
  <c r="O854" i="4" s="1"/>
  <c r="O1488" i="1" a="1"/>
  <c r="O1488" i="1" s="1"/>
  <c r="O853" i="4" s="1"/>
  <c r="O1489" i="1" a="1"/>
  <c r="O1489" i="1" s="1"/>
  <c r="O852" i="4" s="1"/>
  <c r="O1490" i="1" a="1"/>
  <c r="O1490" i="1" s="1"/>
  <c r="O851" i="4" s="1"/>
  <c r="O1491" i="1" a="1"/>
  <c r="O1491" i="1" s="1"/>
  <c r="O850" i="4" s="1"/>
  <c r="O1492" i="1" a="1"/>
  <c r="O1492" i="1" s="1"/>
  <c r="O849" i="4" s="1"/>
  <c r="O1493" i="1" a="1"/>
  <c r="O1493" i="1" s="1"/>
  <c r="O848" i="4" s="1"/>
  <c r="O1494" i="1" a="1"/>
  <c r="O1494" i="1" s="1"/>
  <c r="O847" i="4" s="1"/>
  <c r="O1495" i="1" a="1"/>
  <c r="O1495" i="1" s="1"/>
  <c r="O846" i="4" s="1"/>
  <c r="O1496" i="1" a="1"/>
  <c r="O1496" i="1" s="1"/>
  <c r="O845" i="4" s="1"/>
  <c r="O1497" i="1" a="1"/>
  <c r="O1497" i="1" s="1"/>
  <c r="O844" i="4" s="1"/>
  <c r="O1498" i="1" a="1"/>
  <c r="O1498" i="1" s="1"/>
  <c r="O843" i="4" s="1"/>
  <c r="O1499" i="1" a="1"/>
  <c r="O1499" i="1" s="1"/>
  <c r="O842" i="4" s="1"/>
  <c r="O1500" i="1" a="1"/>
  <c r="O1500" i="1" s="1"/>
  <c r="O841" i="4" s="1"/>
  <c r="O1501" i="1" a="1"/>
  <c r="O1501" i="1" s="1"/>
  <c r="O840" i="4" s="1"/>
  <c r="O1502" i="1" a="1"/>
  <c r="O1502" i="1" s="1"/>
  <c r="O839" i="4" s="1"/>
  <c r="O1503" i="1" a="1"/>
  <c r="O1503" i="1" s="1"/>
  <c r="O838" i="4" s="1"/>
  <c r="O1504" i="1" a="1"/>
  <c r="O1504" i="1" s="1"/>
  <c r="O837" i="4" s="1"/>
  <c r="O1505" i="1" a="1"/>
  <c r="O1505" i="1" s="1"/>
  <c r="O836" i="4" s="1"/>
  <c r="O1506" i="1" a="1"/>
  <c r="O1506" i="1" s="1"/>
  <c r="O835" i="4" s="1"/>
  <c r="O1507" i="1" a="1"/>
  <c r="O1507" i="1" s="1"/>
  <c r="O834" i="4" s="1"/>
  <c r="O1508" i="1" a="1"/>
  <c r="O1508" i="1" s="1"/>
  <c r="O833" i="4" s="1"/>
  <c r="O1509" i="1" a="1"/>
  <c r="O1509" i="1" s="1"/>
  <c r="O832" i="4" s="1"/>
  <c r="O1510" i="1" a="1"/>
  <c r="O1510" i="1" s="1"/>
  <c r="O831" i="4" s="1"/>
  <c r="O1511" i="1" a="1"/>
  <c r="O1511" i="1" s="1"/>
  <c r="O830" i="4" s="1"/>
  <c r="O1512" i="1" a="1"/>
  <c r="O1512" i="1" s="1"/>
  <c r="O829" i="4" s="1"/>
  <c r="O1513" i="1" a="1"/>
  <c r="O1513" i="1" s="1"/>
  <c r="O828" i="4" s="1"/>
  <c r="O1514" i="1" a="1"/>
  <c r="O1514" i="1" s="1"/>
  <c r="O827" i="4" s="1"/>
  <c r="O1515" i="1" a="1"/>
  <c r="O1515" i="1" s="1"/>
  <c r="O826" i="4" s="1"/>
  <c r="O1516" i="1" a="1"/>
  <c r="O1516" i="1" s="1"/>
  <c r="O825" i="4" s="1"/>
  <c r="O1517" i="1" a="1"/>
  <c r="O1517" i="1" s="1"/>
  <c r="O824" i="4" s="1"/>
  <c r="O1518" i="1" a="1"/>
  <c r="O1518" i="1" s="1"/>
  <c r="O823" i="4" s="1"/>
  <c r="O1519" i="1" a="1"/>
  <c r="O1519" i="1" s="1"/>
  <c r="O822" i="4" s="1"/>
  <c r="O1520" i="1" a="1"/>
  <c r="O1520" i="1" s="1"/>
  <c r="O821" i="4" s="1"/>
  <c r="O1521" i="1" a="1"/>
  <c r="O1521" i="1" s="1"/>
  <c r="O820" i="4" s="1"/>
  <c r="O1522" i="1" a="1"/>
  <c r="O1522" i="1" s="1"/>
  <c r="O819" i="4" s="1"/>
  <c r="O1523" i="1" a="1"/>
  <c r="O1523" i="1" s="1"/>
  <c r="O818" i="4" s="1"/>
  <c r="O1524" i="1" a="1"/>
  <c r="O1524" i="1" s="1"/>
  <c r="O817" i="4" s="1"/>
  <c r="O1525" i="1" a="1"/>
  <c r="O1525" i="1" s="1"/>
  <c r="O816" i="4" s="1"/>
  <c r="O1526" i="1" a="1"/>
  <c r="O1526" i="1" s="1"/>
  <c r="O815" i="4" s="1"/>
  <c r="O1527" i="1" a="1"/>
  <c r="O1527" i="1" s="1"/>
  <c r="O814" i="4" s="1"/>
  <c r="O1528" i="1" a="1"/>
  <c r="O1528" i="1" s="1"/>
  <c r="O813" i="4" s="1"/>
  <c r="O1529" i="1" a="1"/>
  <c r="O1529" i="1" s="1"/>
  <c r="O812" i="4" s="1"/>
  <c r="O1530" i="1" a="1"/>
  <c r="O1530" i="1" s="1"/>
  <c r="O811" i="4" s="1"/>
  <c r="O1531" i="1" a="1"/>
  <c r="O1531" i="1" s="1"/>
  <c r="O810" i="4" s="1"/>
  <c r="O1532" i="1" a="1"/>
  <c r="O1532" i="1" s="1"/>
  <c r="O809" i="4" s="1"/>
  <c r="O1533" i="1" a="1"/>
  <c r="O1533" i="1" s="1"/>
  <c r="O808" i="4" s="1"/>
  <c r="O1534" i="1" a="1"/>
  <c r="O1534" i="1" s="1"/>
  <c r="O807" i="4" s="1"/>
  <c r="O1535" i="1" a="1"/>
  <c r="O1535" i="1" s="1"/>
  <c r="O806" i="4" s="1"/>
  <c r="O1536" i="1" a="1"/>
  <c r="O1536" i="1" s="1"/>
  <c r="O805" i="4" s="1"/>
  <c r="O1537" i="1" a="1"/>
  <c r="O1537" i="1" s="1"/>
  <c r="O804" i="4" s="1"/>
  <c r="O1538" i="1" a="1"/>
  <c r="O1538" i="1" s="1"/>
  <c r="O803" i="4" s="1"/>
  <c r="O1539" i="1" a="1"/>
  <c r="O1539" i="1" s="1"/>
  <c r="O802" i="4" s="1"/>
  <c r="O1540" i="1" a="1"/>
  <c r="O1540" i="1" s="1"/>
  <c r="O801" i="4" s="1"/>
  <c r="O1541" i="1" a="1"/>
  <c r="O1541" i="1" s="1"/>
  <c r="O800" i="4" s="1"/>
  <c r="O1542" i="1" a="1"/>
  <c r="O1542" i="1" s="1"/>
  <c r="O799" i="4" s="1"/>
  <c r="O1543" i="1" a="1"/>
  <c r="O1543" i="1" s="1"/>
  <c r="O798" i="4" s="1"/>
  <c r="O1544" i="1" a="1"/>
  <c r="O1544" i="1" s="1"/>
  <c r="O797" i="4" s="1"/>
  <c r="O1545" i="1" a="1"/>
  <c r="O1545" i="1" s="1"/>
  <c r="O796" i="4" s="1"/>
  <c r="O1546" i="1" a="1"/>
  <c r="O1546" i="1" s="1"/>
  <c r="O795" i="4" s="1"/>
  <c r="O1547" i="1" a="1"/>
  <c r="O1547" i="1" s="1"/>
  <c r="O794" i="4" s="1"/>
  <c r="O1548" i="1" a="1"/>
  <c r="O1548" i="1" s="1"/>
  <c r="O793" i="4" s="1"/>
  <c r="O1549" i="1" a="1"/>
  <c r="O1549" i="1" s="1"/>
  <c r="O792" i="4" s="1"/>
  <c r="O1550" i="1" a="1"/>
  <c r="O1550" i="1" s="1"/>
  <c r="O791" i="4" s="1"/>
  <c r="O1551" i="1" a="1"/>
  <c r="O1551" i="1" s="1"/>
  <c r="O790" i="4" s="1"/>
  <c r="O1552" i="1" a="1"/>
  <c r="O1552" i="1" s="1"/>
  <c r="O789" i="4" s="1"/>
  <c r="O1553" i="1" a="1"/>
  <c r="O1553" i="1" s="1"/>
  <c r="O788" i="4" s="1"/>
  <c r="O1554" i="1" a="1"/>
  <c r="O1554" i="1" s="1"/>
  <c r="O787" i="4" s="1"/>
  <c r="O1555" i="1" a="1"/>
  <c r="O1555" i="1" s="1"/>
  <c r="O786" i="4" s="1"/>
  <c r="O1556" i="1" a="1"/>
  <c r="O1556" i="1" s="1"/>
  <c r="O785" i="4" s="1"/>
  <c r="O1557" i="1" a="1"/>
  <c r="O1557" i="1" s="1"/>
  <c r="O784" i="4" s="1"/>
  <c r="O1558" i="1" a="1"/>
  <c r="O1558" i="1" s="1"/>
  <c r="O783" i="4" s="1"/>
  <c r="O1559" i="1" a="1"/>
  <c r="O1559" i="1" s="1"/>
  <c r="O782" i="4" s="1"/>
  <c r="O1560" i="1" a="1"/>
  <c r="O1560" i="1" s="1"/>
  <c r="O781" i="4" s="1"/>
  <c r="O1561" i="1" a="1"/>
  <c r="O1561" i="1" s="1"/>
  <c r="O780" i="4" s="1"/>
  <c r="O1562" i="1" a="1"/>
  <c r="O1562" i="1" s="1"/>
  <c r="O779" i="4" s="1"/>
  <c r="O1563" i="1" a="1"/>
  <c r="O1563" i="1" s="1"/>
  <c r="O778" i="4" s="1"/>
  <c r="O1564" i="1" a="1"/>
  <c r="O1564" i="1" s="1"/>
  <c r="O777" i="4" s="1"/>
  <c r="O1565" i="1" a="1"/>
  <c r="O1565" i="1" s="1"/>
  <c r="O776" i="4" s="1"/>
  <c r="O1566" i="1" a="1"/>
  <c r="O1566" i="1" s="1"/>
  <c r="O775" i="4" s="1"/>
  <c r="O1567" i="1" a="1"/>
  <c r="O1567" i="1" s="1"/>
  <c r="O774" i="4" s="1"/>
  <c r="O1568" i="1" a="1"/>
  <c r="O1568" i="1" s="1"/>
  <c r="O773" i="4" s="1"/>
  <c r="O1569" i="1" a="1"/>
  <c r="O1569" i="1" s="1"/>
  <c r="O772" i="4" s="1"/>
  <c r="O1570" i="1" a="1"/>
  <c r="O1570" i="1" s="1"/>
  <c r="O771" i="4" s="1"/>
  <c r="O1571" i="1" a="1"/>
  <c r="O1571" i="1" s="1"/>
  <c r="O770" i="4" s="1"/>
  <c r="O1572" i="1" a="1"/>
  <c r="O1572" i="1" s="1"/>
  <c r="O769" i="4" s="1"/>
  <c r="O1573" i="1" a="1"/>
  <c r="O1573" i="1" s="1"/>
  <c r="O768" i="4" s="1"/>
  <c r="O1574" i="1" a="1"/>
  <c r="O1574" i="1" s="1"/>
  <c r="O767" i="4" s="1"/>
  <c r="O1575" i="1" a="1"/>
  <c r="O1575" i="1" s="1"/>
  <c r="O766" i="4" s="1"/>
  <c r="O1576" i="1" a="1"/>
  <c r="O1576" i="1" s="1"/>
  <c r="O765" i="4" s="1"/>
  <c r="O1577" i="1" a="1"/>
  <c r="O1577" i="1" s="1"/>
  <c r="O764" i="4" s="1"/>
  <c r="O1578" i="1" a="1"/>
  <c r="O1578" i="1" s="1"/>
  <c r="O763" i="4" s="1"/>
  <c r="O1579" i="1" a="1"/>
  <c r="O1579" i="1" s="1"/>
  <c r="O762" i="4" s="1"/>
  <c r="O1580" i="1" a="1"/>
  <c r="O1580" i="1" s="1"/>
  <c r="O761" i="4" s="1"/>
  <c r="O1581" i="1" a="1"/>
  <c r="O1581" i="1" s="1"/>
  <c r="O760" i="4" s="1"/>
  <c r="O1582" i="1" a="1"/>
  <c r="O1582" i="1" s="1"/>
  <c r="O759" i="4" s="1"/>
  <c r="O1583" i="1" a="1"/>
  <c r="O1583" i="1" s="1"/>
  <c r="O758" i="4" s="1"/>
  <c r="O1584" i="1" a="1"/>
  <c r="O1584" i="1" s="1"/>
  <c r="O757" i="4" s="1"/>
  <c r="O1585" i="1" a="1"/>
  <c r="O1585" i="1" s="1"/>
  <c r="O756" i="4" s="1"/>
  <c r="O1586" i="1" a="1"/>
  <c r="O1586" i="1" s="1"/>
  <c r="O755" i="4" s="1"/>
  <c r="O1587" i="1" a="1"/>
  <c r="O1587" i="1" s="1"/>
  <c r="O754" i="4" s="1"/>
  <c r="O1588" i="1" a="1"/>
  <c r="O1588" i="1" s="1"/>
  <c r="O753" i="4" s="1"/>
  <c r="O1589" i="1" a="1"/>
  <c r="O1589" i="1" s="1"/>
  <c r="O752" i="4" s="1"/>
  <c r="O1590" i="1" a="1"/>
  <c r="O1590" i="1" s="1"/>
  <c r="O751" i="4" s="1"/>
  <c r="O1591" i="1" a="1"/>
  <c r="O1591" i="1" s="1"/>
  <c r="O750" i="4" s="1"/>
  <c r="O1592" i="1" a="1"/>
  <c r="O1592" i="1" s="1"/>
  <c r="O749" i="4" s="1"/>
  <c r="O1593" i="1" a="1"/>
  <c r="O1593" i="1" s="1"/>
  <c r="O748" i="4" s="1"/>
  <c r="O1594" i="1" a="1"/>
  <c r="O1594" i="1" s="1"/>
  <c r="O747" i="4" s="1"/>
  <c r="O1595" i="1" a="1"/>
  <c r="O1595" i="1" s="1"/>
  <c r="O746" i="4" s="1"/>
  <c r="O1596" i="1" a="1"/>
  <c r="O1596" i="1" s="1"/>
  <c r="O745" i="4" s="1"/>
  <c r="O1597" i="1" a="1"/>
  <c r="O1597" i="1" s="1"/>
  <c r="O744" i="4" s="1"/>
  <c r="O1598" i="1" a="1"/>
  <c r="O1598" i="1" s="1"/>
  <c r="O743" i="4" s="1"/>
  <c r="O1599" i="1" a="1"/>
  <c r="O1599" i="1" s="1"/>
  <c r="O742" i="4" s="1"/>
  <c r="O1600" i="1" a="1"/>
  <c r="O1600" i="1" s="1"/>
  <c r="O741" i="4" s="1"/>
  <c r="O1601" i="1" a="1"/>
  <c r="O1601" i="1" s="1"/>
  <c r="O740" i="4" s="1"/>
  <c r="O1602" i="1" a="1"/>
  <c r="O1602" i="1" s="1"/>
  <c r="O739" i="4" s="1"/>
  <c r="O1603" i="1" a="1"/>
  <c r="O1603" i="1" s="1"/>
  <c r="O738" i="4" s="1"/>
  <c r="O1604" i="1" a="1"/>
  <c r="O1604" i="1" s="1"/>
  <c r="O737" i="4" s="1"/>
  <c r="O1605" i="1" a="1"/>
  <c r="O1605" i="1" s="1"/>
  <c r="O736" i="4" s="1"/>
  <c r="O1606" i="1" a="1"/>
  <c r="O1606" i="1" s="1"/>
  <c r="O735" i="4" s="1"/>
  <c r="O1607" i="1" a="1"/>
  <c r="O1607" i="1" s="1"/>
  <c r="O734" i="4" s="1"/>
  <c r="O1608" i="1" a="1"/>
  <c r="O1608" i="1" s="1"/>
  <c r="O733" i="4" s="1"/>
  <c r="O1609" i="1" a="1"/>
  <c r="O1609" i="1" s="1"/>
  <c r="O732" i="4" s="1"/>
  <c r="O1610" i="1" a="1"/>
  <c r="O1610" i="1" s="1"/>
  <c r="O731" i="4" s="1"/>
  <c r="O1611" i="1" a="1"/>
  <c r="O1611" i="1" s="1"/>
  <c r="O730" i="4" s="1"/>
  <c r="O1612" i="1" a="1"/>
  <c r="O1612" i="1" s="1"/>
  <c r="O729" i="4" s="1"/>
  <c r="O1613" i="1" a="1"/>
  <c r="O1613" i="1" s="1"/>
  <c r="O728" i="4" s="1"/>
  <c r="O1614" i="1" a="1"/>
  <c r="O1614" i="1" s="1"/>
  <c r="O727" i="4" s="1"/>
  <c r="O1615" i="1" a="1"/>
  <c r="O1615" i="1" s="1"/>
  <c r="O726" i="4" s="1"/>
  <c r="O1616" i="1" a="1"/>
  <c r="O1616" i="1" s="1"/>
  <c r="O725" i="4" s="1"/>
  <c r="O1617" i="1" a="1"/>
  <c r="O1617" i="1" s="1"/>
  <c r="O724" i="4" s="1"/>
  <c r="O1618" i="1" a="1"/>
  <c r="O1618" i="1" s="1"/>
  <c r="O723" i="4" s="1"/>
  <c r="O1619" i="1" a="1"/>
  <c r="O1619" i="1" s="1"/>
  <c r="O722" i="4" s="1"/>
  <c r="O1620" i="1" a="1"/>
  <c r="O1620" i="1" s="1"/>
  <c r="O721" i="4" s="1"/>
  <c r="O1621" i="1" a="1"/>
  <c r="O1621" i="1" s="1"/>
  <c r="O720" i="4" s="1"/>
  <c r="O1622" i="1" a="1"/>
  <c r="O1622" i="1" s="1"/>
  <c r="O719" i="4" s="1"/>
  <c r="O1623" i="1" a="1"/>
  <c r="O1623" i="1" s="1"/>
  <c r="O718" i="4" s="1"/>
  <c r="O1624" i="1" a="1"/>
  <c r="O1624" i="1" s="1"/>
  <c r="O717" i="4" s="1"/>
  <c r="O1625" i="1" a="1"/>
  <c r="O1625" i="1" s="1"/>
  <c r="O716" i="4" s="1"/>
  <c r="O1626" i="1" a="1"/>
  <c r="O1626" i="1" s="1"/>
  <c r="O715" i="4" s="1"/>
  <c r="O1627" i="1" a="1"/>
  <c r="O1627" i="1" s="1"/>
  <c r="O714" i="4" s="1"/>
  <c r="O1628" i="1" a="1"/>
  <c r="O1628" i="1" s="1"/>
  <c r="O713" i="4" s="1"/>
  <c r="O1629" i="1" a="1"/>
  <c r="O1629" i="1" s="1"/>
  <c r="O712" i="4" s="1"/>
  <c r="O1630" i="1" a="1"/>
  <c r="O1630" i="1" s="1"/>
  <c r="O711" i="4" s="1"/>
  <c r="O1631" i="1" a="1"/>
  <c r="O1631" i="1" s="1"/>
  <c r="O710" i="4" s="1"/>
  <c r="O1632" i="1" a="1"/>
  <c r="O1632" i="1" s="1"/>
  <c r="O709" i="4" s="1"/>
  <c r="O1633" i="1" a="1"/>
  <c r="O1633" i="1" s="1"/>
  <c r="O708" i="4" s="1"/>
  <c r="O1634" i="1" a="1"/>
  <c r="O1634" i="1" s="1"/>
  <c r="O707" i="4" s="1"/>
  <c r="O1635" i="1" a="1"/>
  <c r="O1635" i="1" s="1"/>
  <c r="O706" i="4" s="1"/>
  <c r="O1636" i="1" a="1"/>
  <c r="O1636" i="1" s="1"/>
  <c r="O705" i="4" s="1"/>
  <c r="O1637" i="1" a="1"/>
  <c r="O1637" i="1" s="1"/>
  <c r="O704" i="4" s="1"/>
  <c r="O1638" i="1" a="1"/>
  <c r="O1638" i="1" s="1"/>
  <c r="O703" i="4" s="1"/>
  <c r="O1639" i="1" a="1"/>
  <c r="O1639" i="1" s="1"/>
  <c r="O702" i="4" s="1"/>
  <c r="O1640" i="1" a="1"/>
  <c r="O1640" i="1" s="1"/>
  <c r="O701" i="4" s="1"/>
  <c r="O1641" i="1" a="1"/>
  <c r="O1641" i="1" s="1"/>
  <c r="O700" i="4" s="1"/>
  <c r="O1642" i="1" a="1"/>
  <c r="O1642" i="1" s="1"/>
  <c r="O699" i="4" s="1"/>
  <c r="O1643" i="1" a="1"/>
  <c r="O1643" i="1" s="1"/>
  <c r="O698" i="4" s="1"/>
  <c r="O1644" i="1" a="1"/>
  <c r="O1644" i="1" s="1"/>
  <c r="O697" i="4" s="1"/>
  <c r="O1645" i="1" a="1"/>
  <c r="O1645" i="1" s="1"/>
  <c r="O696" i="4" s="1"/>
  <c r="O1646" i="1" a="1"/>
  <c r="O1646" i="1" s="1"/>
  <c r="O695" i="4" s="1"/>
  <c r="O1647" i="1" a="1"/>
  <c r="O1647" i="1" s="1"/>
  <c r="O694" i="4" s="1"/>
  <c r="O1648" i="1" a="1"/>
  <c r="O1648" i="1" s="1"/>
  <c r="O693" i="4" s="1"/>
  <c r="O1649" i="1" a="1"/>
  <c r="O1649" i="1" s="1"/>
  <c r="O692" i="4" s="1"/>
  <c r="O1650" i="1" a="1"/>
  <c r="O1650" i="1" s="1"/>
  <c r="O691" i="4" s="1"/>
  <c r="O1651" i="1" a="1"/>
  <c r="O1651" i="1" s="1"/>
  <c r="O690" i="4" s="1"/>
  <c r="O1652" i="1" a="1"/>
  <c r="O1652" i="1" s="1"/>
  <c r="O689" i="4" s="1"/>
  <c r="O1653" i="1" a="1"/>
  <c r="O1653" i="1" s="1"/>
  <c r="O688" i="4" s="1"/>
  <c r="O1654" i="1" a="1"/>
  <c r="O1654" i="1" s="1"/>
  <c r="O687" i="4" s="1"/>
  <c r="O1655" i="1" a="1"/>
  <c r="O1655" i="1" s="1"/>
  <c r="O686" i="4" s="1"/>
  <c r="O1656" i="1" a="1"/>
  <c r="O1656" i="1" s="1"/>
  <c r="O685" i="4" s="1"/>
  <c r="O1657" i="1" a="1"/>
  <c r="O1657" i="1" s="1"/>
  <c r="O684" i="4" s="1"/>
  <c r="O1658" i="1" a="1"/>
  <c r="O1658" i="1" s="1"/>
  <c r="O683" i="4" s="1"/>
  <c r="O1659" i="1" a="1"/>
  <c r="O1659" i="1" s="1"/>
  <c r="O682" i="4" s="1"/>
  <c r="O1660" i="1" a="1"/>
  <c r="O1660" i="1" s="1"/>
  <c r="O681" i="4" s="1"/>
  <c r="O1661" i="1" a="1"/>
  <c r="O1661" i="1" s="1"/>
  <c r="O680" i="4" s="1"/>
  <c r="O1662" i="1" a="1"/>
  <c r="O1662" i="1" s="1"/>
  <c r="O679" i="4" s="1"/>
  <c r="O1663" i="1" a="1"/>
  <c r="O1663" i="1" s="1"/>
  <c r="O678" i="4" s="1"/>
  <c r="O1664" i="1" a="1"/>
  <c r="O1664" i="1" s="1"/>
  <c r="O677" i="4" s="1"/>
  <c r="O1665" i="1" a="1"/>
  <c r="O1665" i="1" s="1"/>
  <c r="O676" i="4" s="1"/>
  <c r="O1666" i="1" a="1"/>
  <c r="O1666" i="1" s="1"/>
  <c r="O675" i="4" s="1"/>
  <c r="O1667" i="1" a="1"/>
  <c r="O1667" i="1" s="1"/>
  <c r="O674" i="4" s="1"/>
  <c r="O1668" i="1" a="1"/>
  <c r="O1668" i="1" s="1"/>
  <c r="O673" i="4" s="1"/>
  <c r="O1669" i="1" a="1"/>
  <c r="O1669" i="1" s="1"/>
  <c r="O672" i="4" s="1"/>
  <c r="O1670" i="1" a="1"/>
  <c r="O1670" i="1" s="1"/>
  <c r="O671" i="4" s="1"/>
  <c r="O1671" i="1" a="1"/>
  <c r="O1671" i="1" s="1"/>
  <c r="O670" i="4" s="1"/>
  <c r="O1672" i="1" a="1"/>
  <c r="O1672" i="1" s="1"/>
  <c r="O669" i="4" s="1"/>
  <c r="O1673" i="1" a="1"/>
  <c r="O1673" i="1" s="1"/>
  <c r="O668" i="4" s="1"/>
  <c r="O1674" i="1" a="1"/>
  <c r="O1674" i="1" s="1"/>
  <c r="O667" i="4" s="1"/>
  <c r="O1675" i="1" a="1"/>
  <c r="O1675" i="1" s="1"/>
  <c r="O666" i="4" s="1"/>
  <c r="O1676" i="1" a="1"/>
  <c r="O1676" i="1" s="1"/>
  <c r="O665" i="4" s="1"/>
  <c r="O1677" i="1" a="1"/>
  <c r="O1677" i="1" s="1"/>
  <c r="O664" i="4" s="1"/>
  <c r="O1678" i="1" a="1"/>
  <c r="O1678" i="1" s="1"/>
  <c r="O663" i="4" s="1"/>
  <c r="O1679" i="1" a="1"/>
  <c r="O1679" i="1" s="1"/>
  <c r="O662" i="4" s="1"/>
  <c r="O1680" i="1" a="1"/>
  <c r="O1680" i="1" s="1"/>
  <c r="O661" i="4" s="1"/>
  <c r="O1681" i="1" a="1"/>
  <c r="O1681" i="1" s="1"/>
  <c r="O660" i="4" s="1"/>
  <c r="O1682" i="1" a="1"/>
  <c r="O1682" i="1" s="1"/>
  <c r="O659" i="4" s="1"/>
  <c r="O1683" i="1" a="1"/>
  <c r="O1683" i="1" s="1"/>
  <c r="O658" i="4" s="1"/>
  <c r="O1684" i="1" a="1"/>
  <c r="O1684" i="1" s="1"/>
  <c r="O657" i="4" s="1"/>
  <c r="O1685" i="1" a="1"/>
  <c r="O1685" i="1" s="1"/>
  <c r="O656" i="4" s="1"/>
  <c r="O1686" i="1" a="1"/>
  <c r="O1686" i="1" s="1"/>
  <c r="O655" i="4" s="1"/>
  <c r="O1687" i="1" a="1"/>
  <c r="O1687" i="1" s="1"/>
  <c r="O654" i="4" s="1"/>
  <c r="O1688" i="1" a="1"/>
  <c r="O1688" i="1" s="1"/>
  <c r="O653" i="4" s="1"/>
  <c r="O1689" i="1" a="1"/>
  <c r="O1689" i="1" s="1"/>
  <c r="O652" i="4" s="1"/>
  <c r="O1690" i="1" a="1"/>
  <c r="O1690" i="1" s="1"/>
  <c r="O651" i="4" s="1"/>
  <c r="O1691" i="1" a="1"/>
  <c r="O1691" i="1" s="1"/>
  <c r="O650" i="4" s="1"/>
  <c r="O1692" i="1" a="1"/>
  <c r="O1692" i="1" s="1"/>
  <c r="O649" i="4" s="1"/>
  <c r="O1693" i="1" a="1"/>
  <c r="O1693" i="1" s="1"/>
  <c r="O648" i="4" s="1"/>
  <c r="O1694" i="1" a="1"/>
  <c r="O1694" i="1" s="1"/>
  <c r="O647" i="4" s="1"/>
  <c r="O1695" i="1" a="1"/>
  <c r="O1695" i="1" s="1"/>
  <c r="O646" i="4" s="1"/>
  <c r="O1696" i="1" a="1"/>
  <c r="O1696" i="1" s="1"/>
  <c r="O645" i="4" s="1"/>
  <c r="O1697" i="1" a="1"/>
  <c r="O1697" i="1" s="1"/>
  <c r="O644" i="4" s="1"/>
  <c r="O1698" i="1" a="1"/>
  <c r="O1698" i="1" s="1"/>
  <c r="O643" i="4" s="1"/>
  <c r="O1699" i="1" a="1"/>
  <c r="O1699" i="1" s="1"/>
  <c r="O642" i="4" s="1"/>
  <c r="O1700" i="1" a="1"/>
  <c r="O1700" i="1" s="1"/>
  <c r="O641" i="4" s="1"/>
  <c r="O1701" i="1" a="1"/>
  <c r="O1701" i="1" s="1"/>
  <c r="O640" i="4" s="1"/>
  <c r="O1702" i="1" a="1"/>
  <c r="O1702" i="1" s="1"/>
  <c r="O639" i="4" s="1"/>
  <c r="O1703" i="1" a="1"/>
  <c r="O1703" i="1" s="1"/>
  <c r="O638" i="4" s="1"/>
  <c r="O1704" i="1" a="1"/>
  <c r="O1704" i="1" s="1"/>
  <c r="O637" i="4" s="1"/>
  <c r="O1705" i="1" a="1"/>
  <c r="O1705" i="1" s="1"/>
  <c r="O636" i="4" s="1"/>
  <c r="O1706" i="1" a="1"/>
  <c r="O1706" i="1" s="1"/>
  <c r="O635" i="4" s="1"/>
  <c r="O1707" i="1" a="1"/>
  <c r="O1707" i="1" s="1"/>
  <c r="O634" i="4" s="1"/>
  <c r="O1708" i="1" a="1"/>
  <c r="O1708" i="1" s="1"/>
  <c r="O633" i="4" s="1"/>
  <c r="O1709" i="1" a="1"/>
  <c r="O1709" i="1" s="1"/>
  <c r="O632" i="4" s="1"/>
  <c r="O1710" i="1" a="1"/>
  <c r="O1710" i="1" s="1"/>
  <c r="O631" i="4" s="1"/>
  <c r="O1711" i="1" a="1"/>
  <c r="O1711" i="1" s="1"/>
  <c r="O630" i="4" s="1"/>
  <c r="O1712" i="1" a="1"/>
  <c r="O1712" i="1" s="1"/>
  <c r="O629" i="4" s="1"/>
  <c r="O1713" i="1" a="1"/>
  <c r="O1713" i="1" s="1"/>
  <c r="O628" i="4" s="1"/>
  <c r="O1714" i="1" a="1"/>
  <c r="O1714" i="1" s="1"/>
  <c r="O627" i="4" s="1"/>
  <c r="O1715" i="1" a="1"/>
  <c r="O1715" i="1" s="1"/>
  <c r="O626" i="4" s="1"/>
  <c r="O1716" i="1" a="1"/>
  <c r="O1716" i="1" s="1"/>
  <c r="O625" i="4" s="1"/>
  <c r="O1717" i="1" a="1"/>
  <c r="O1717" i="1" s="1"/>
  <c r="O624" i="4" s="1"/>
  <c r="O1718" i="1" a="1"/>
  <c r="O1718" i="1" s="1"/>
  <c r="O623" i="4" s="1"/>
  <c r="O1719" i="1" a="1"/>
  <c r="O1719" i="1" s="1"/>
  <c r="O622" i="4" s="1"/>
  <c r="O1720" i="1" a="1"/>
  <c r="O1720" i="1" s="1"/>
  <c r="O621" i="4" s="1"/>
  <c r="O1721" i="1" a="1"/>
  <c r="O1721" i="1" s="1"/>
  <c r="O620" i="4" s="1"/>
  <c r="O1722" i="1" a="1"/>
  <c r="O1722" i="1" s="1"/>
  <c r="O619" i="4" s="1"/>
  <c r="O1723" i="1" a="1"/>
  <c r="O1723" i="1" s="1"/>
  <c r="O618" i="4" s="1"/>
  <c r="O1724" i="1" a="1"/>
  <c r="O1724" i="1" s="1"/>
  <c r="O617" i="4" s="1"/>
  <c r="O1725" i="1" a="1"/>
  <c r="O1725" i="1" s="1"/>
  <c r="O616" i="4" s="1"/>
  <c r="O1726" i="1" a="1"/>
  <c r="O1726" i="1" s="1"/>
  <c r="O615" i="4" s="1"/>
  <c r="O1727" i="1" a="1"/>
  <c r="O1727" i="1" s="1"/>
  <c r="O614" i="4" s="1"/>
  <c r="O1728" i="1" a="1"/>
  <c r="O1728" i="1" s="1"/>
  <c r="O613" i="4" s="1"/>
  <c r="O1729" i="1" a="1"/>
  <c r="O1729" i="1" s="1"/>
  <c r="O612" i="4" s="1"/>
  <c r="O1730" i="1" a="1"/>
  <c r="O1730" i="1" s="1"/>
  <c r="O611" i="4" s="1"/>
  <c r="O1731" i="1" a="1"/>
  <c r="O1731" i="1" s="1"/>
  <c r="O610" i="4" s="1"/>
  <c r="O1732" i="1" a="1"/>
  <c r="O1732" i="1" s="1"/>
  <c r="O609" i="4" s="1"/>
  <c r="O1733" i="1" a="1"/>
  <c r="O1733" i="1" s="1"/>
  <c r="O608" i="4" s="1"/>
  <c r="O1734" i="1" a="1"/>
  <c r="O1734" i="1" s="1"/>
  <c r="O607" i="4" s="1"/>
  <c r="O1735" i="1" a="1"/>
  <c r="O1735" i="1" s="1"/>
  <c r="O606" i="4" s="1"/>
  <c r="O1736" i="1" a="1"/>
  <c r="O1736" i="1" s="1"/>
  <c r="O605" i="4" s="1"/>
  <c r="O1737" i="1" a="1"/>
  <c r="O1737" i="1" s="1"/>
  <c r="O604" i="4" s="1"/>
  <c r="O1738" i="1" a="1"/>
  <c r="O1738" i="1" s="1"/>
  <c r="O603" i="4" s="1"/>
  <c r="O1739" i="1" a="1"/>
  <c r="O1739" i="1" s="1"/>
  <c r="O602" i="4" s="1"/>
  <c r="O1740" i="1" a="1"/>
  <c r="O1740" i="1" s="1"/>
  <c r="O601" i="4" s="1"/>
  <c r="O1741" i="1" a="1"/>
  <c r="O1741" i="1" s="1"/>
  <c r="O600" i="4" s="1"/>
  <c r="O1742" i="1" a="1"/>
  <c r="O1742" i="1" s="1"/>
  <c r="O599" i="4" s="1"/>
  <c r="O1743" i="1" a="1"/>
  <c r="O1743" i="1" s="1"/>
  <c r="O598" i="4" s="1"/>
  <c r="O1744" i="1" a="1"/>
  <c r="O1744" i="1" s="1"/>
  <c r="O597" i="4" s="1"/>
  <c r="O1745" i="1" a="1"/>
  <c r="O1745" i="1" s="1"/>
  <c r="O596" i="4" s="1"/>
  <c r="O1746" i="1" a="1"/>
  <c r="O1746" i="1" s="1"/>
  <c r="O595" i="4" s="1"/>
  <c r="O1747" i="1" a="1"/>
  <c r="O1747" i="1" s="1"/>
  <c r="O594" i="4" s="1"/>
  <c r="O1748" i="1" a="1"/>
  <c r="O1748" i="1" s="1"/>
  <c r="O593" i="4" s="1"/>
  <c r="O1749" i="1" a="1"/>
  <c r="O1749" i="1" s="1"/>
  <c r="O592" i="4" s="1"/>
  <c r="O1750" i="1" a="1"/>
  <c r="O1750" i="1" s="1"/>
  <c r="O591" i="4" s="1"/>
  <c r="O1751" i="1" a="1"/>
  <c r="O1751" i="1" s="1"/>
  <c r="O590" i="4" s="1"/>
  <c r="O1752" i="1" a="1"/>
  <c r="O1752" i="1" s="1"/>
  <c r="O589" i="4" s="1"/>
  <c r="O1753" i="1" a="1"/>
  <c r="O1753" i="1" s="1"/>
  <c r="O588" i="4" s="1"/>
  <c r="O1754" i="1" a="1"/>
  <c r="O1754" i="1" s="1"/>
  <c r="O587" i="4" s="1"/>
  <c r="O1755" i="1" a="1"/>
  <c r="O1755" i="1" s="1"/>
  <c r="O586" i="4" s="1"/>
  <c r="O1756" i="1" a="1"/>
  <c r="O1756" i="1" s="1"/>
  <c r="O585" i="4" s="1"/>
  <c r="O1757" i="1" a="1"/>
  <c r="O1757" i="1" s="1"/>
  <c r="O584" i="4" s="1"/>
  <c r="O1758" i="1" a="1"/>
  <c r="O1758" i="1" s="1"/>
  <c r="O583" i="4" s="1"/>
  <c r="O1759" i="1" a="1"/>
  <c r="O1759" i="1" s="1"/>
  <c r="O582" i="4" s="1"/>
  <c r="O1760" i="1" a="1"/>
  <c r="O1760" i="1" s="1"/>
  <c r="O581" i="4" s="1"/>
  <c r="O1761" i="1" a="1"/>
  <c r="O1761" i="1" s="1"/>
  <c r="O580" i="4" s="1"/>
  <c r="O1762" i="1" a="1"/>
  <c r="O1762" i="1" s="1"/>
  <c r="O579" i="4" s="1"/>
  <c r="O1763" i="1" a="1"/>
  <c r="O1763" i="1" s="1"/>
  <c r="O578" i="4" s="1"/>
  <c r="O1764" i="1" a="1"/>
  <c r="O1764" i="1" s="1"/>
  <c r="O577" i="4" s="1"/>
  <c r="O1765" i="1" a="1"/>
  <c r="O1765" i="1" s="1"/>
  <c r="O576" i="4" s="1"/>
  <c r="O1766" i="1" a="1"/>
  <c r="O1766" i="1" s="1"/>
  <c r="O575" i="4" s="1"/>
  <c r="O1767" i="1" a="1"/>
  <c r="O1767" i="1" s="1"/>
  <c r="O574" i="4" s="1"/>
  <c r="O1768" i="1" a="1"/>
  <c r="O1768" i="1" s="1"/>
  <c r="O573" i="4" s="1"/>
  <c r="O1769" i="1" a="1"/>
  <c r="O1769" i="1" s="1"/>
  <c r="O572" i="4" s="1"/>
  <c r="O1770" i="1" a="1"/>
  <c r="O1770" i="1" s="1"/>
  <c r="O571" i="4" s="1"/>
  <c r="O1771" i="1" a="1"/>
  <c r="O1771" i="1" s="1"/>
  <c r="O570" i="4" s="1"/>
  <c r="O1772" i="1" a="1"/>
  <c r="O1772" i="1" s="1"/>
  <c r="O569" i="4" s="1"/>
  <c r="O1773" i="1" a="1"/>
  <c r="O1773" i="1" s="1"/>
  <c r="O568" i="4" s="1"/>
  <c r="O1774" i="1" a="1"/>
  <c r="O1774" i="1" s="1"/>
  <c r="O567" i="4" s="1"/>
  <c r="O1775" i="1" a="1"/>
  <c r="O1775" i="1" s="1"/>
  <c r="O566" i="4" s="1"/>
  <c r="O1776" i="1" a="1"/>
  <c r="O1776" i="1" s="1"/>
  <c r="O565" i="4" s="1"/>
  <c r="O1777" i="1" a="1"/>
  <c r="O1777" i="1" s="1"/>
  <c r="O564" i="4" s="1"/>
  <c r="O1778" i="1" a="1"/>
  <c r="O1778" i="1" s="1"/>
  <c r="O563" i="4" s="1"/>
  <c r="O1779" i="1" a="1"/>
  <c r="O1779" i="1" s="1"/>
  <c r="O562" i="4" s="1"/>
  <c r="O1780" i="1" a="1"/>
  <c r="O1780" i="1" s="1"/>
  <c r="O561" i="4" s="1"/>
  <c r="O1781" i="1" a="1"/>
  <c r="O1781" i="1" s="1"/>
  <c r="O560" i="4" s="1"/>
  <c r="O1782" i="1" a="1"/>
  <c r="O1782" i="1" s="1"/>
  <c r="O559" i="4" s="1"/>
  <c r="O1783" i="1" a="1"/>
  <c r="O1783" i="1" s="1"/>
  <c r="O558" i="4" s="1"/>
  <c r="O1784" i="1" a="1"/>
  <c r="O1784" i="1" s="1"/>
  <c r="O557" i="4" s="1"/>
  <c r="O1785" i="1" a="1"/>
  <c r="O1785" i="1" s="1"/>
  <c r="O556" i="4" s="1"/>
  <c r="O1786" i="1" a="1"/>
  <c r="O1786" i="1" s="1"/>
  <c r="O555" i="4" s="1"/>
  <c r="O1787" i="1" a="1"/>
  <c r="O1787" i="1" s="1"/>
  <c r="O554" i="4" s="1"/>
  <c r="O1788" i="1" a="1"/>
  <c r="O1788" i="1" s="1"/>
  <c r="O553" i="4" s="1"/>
  <c r="O1789" i="1" a="1"/>
  <c r="O1789" i="1" s="1"/>
  <c r="O552" i="4" s="1"/>
  <c r="O1790" i="1" a="1"/>
  <c r="O1790" i="1" s="1"/>
  <c r="O551" i="4" s="1"/>
  <c r="O1791" i="1" a="1"/>
  <c r="O1791" i="1" s="1"/>
  <c r="O550" i="4" s="1"/>
  <c r="O1792" i="1" a="1"/>
  <c r="O1792" i="1" s="1"/>
  <c r="O549" i="4" s="1"/>
  <c r="O1793" i="1" a="1"/>
  <c r="O1793" i="1" s="1"/>
  <c r="O548" i="4" s="1"/>
  <c r="O1794" i="1" a="1"/>
  <c r="O1794" i="1" s="1"/>
  <c r="O547" i="4" s="1"/>
  <c r="O1795" i="1" a="1"/>
  <c r="O1795" i="1" s="1"/>
  <c r="O546" i="4" s="1"/>
  <c r="O1796" i="1" a="1"/>
  <c r="O1796" i="1" s="1"/>
  <c r="O545" i="4" s="1"/>
  <c r="O1797" i="1" a="1"/>
  <c r="O1797" i="1" s="1"/>
  <c r="O544" i="4" s="1"/>
  <c r="O1798" i="1" a="1"/>
  <c r="O1798" i="1" s="1"/>
  <c r="O543" i="4" s="1"/>
  <c r="O1799" i="1" a="1"/>
  <c r="O1799" i="1" s="1"/>
  <c r="O542" i="4" s="1"/>
  <c r="O1800" i="1" a="1"/>
  <c r="O1800" i="1" s="1"/>
  <c r="O541" i="4" s="1"/>
  <c r="O1801" i="1" a="1"/>
  <c r="O1801" i="1" s="1"/>
  <c r="O540" i="4" s="1"/>
  <c r="O1802" i="1" a="1"/>
  <c r="O1802" i="1" s="1"/>
  <c r="O539" i="4" s="1"/>
  <c r="O1803" i="1" a="1"/>
  <c r="O1803" i="1" s="1"/>
  <c r="O538" i="4" s="1"/>
  <c r="O1804" i="1" a="1"/>
  <c r="O1804" i="1" s="1"/>
  <c r="O537" i="4" s="1"/>
  <c r="O1805" i="1" a="1"/>
  <c r="O1805" i="1" s="1"/>
  <c r="O536" i="4" s="1"/>
  <c r="O1806" i="1" a="1"/>
  <c r="O1806" i="1" s="1"/>
  <c r="O535" i="4" s="1"/>
  <c r="O1807" i="1" a="1"/>
  <c r="O1807" i="1" s="1"/>
  <c r="O534" i="4" s="1"/>
  <c r="O1808" i="1" a="1"/>
  <c r="O1808" i="1" s="1"/>
  <c r="O533" i="4" s="1"/>
  <c r="O1809" i="1" a="1"/>
  <c r="O1809" i="1" s="1"/>
  <c r="O532" i="4" s="1"/>
  <c r="O1810" i="1" a="1"/>
  <c r="O1810" i="1" s="1"/>
  <c r="O531" i="4" s="1"/>
  <c r="O1811" i="1" a="1"/>
  <c r="O1811" i="1" s="1"/>
  <c r="O530" i="4" s="1"/>
  <c r="O1812" i="1" a="1"/>
  <c r="O1812" i="1" s="1"/>
  <c r="O529" i="4" s="1"/>
  <c r="O1813" i="1" a="1"/>
  <c r="O1813" i="1" s="1"/>
  <c r="O528" i="4" s="1"/>
  <c r="O1814" i="1" a="1"/>
  <c r="O1814" i="1" s="1"/>
  <c r="O527" i="4" s="1"/>
  <c r="O1815" i="1" a="1"/>
  <c r="O1815" i="1" s="1"/>
  <c r="O526" i="4" s="1"/>
  <c r="O1816" i="1" a="1"/>
  <c r="O1816" i="1" s="1"/>
  <c r="O525" i="4" s="1"/>
  <c r="O1817" i="1" a="1"/>
  <c r="O1817" i="1" s="1"/>
  <c r="O524" i="4" s="1"/>
  <c r="O1818" i="1" a="1"/>
  <c r="O1818" i="1" s="1"/>
  <c r="O523" i="4" s="1"/>
  <c r="O1819" i="1" a="1"/>
  <c r="O1819" i="1" s="1"/>
  <c r="O522" i="4" s="1"/>
  <c r="O1820" i="1" a="1"/>
  <c r="O1820" i="1" s="1"/>
  <c r="O521" i="4" s="1"/>
  <c r="O1821" i="1" a="1"/>
  <c r="O1821" i="1" s="1"/>
  <c r="O520" i="4" s="1"/>
  <c r="O1822" i="1" a="1"/>
  <c r="O1822" i="1" s="1"/>
  <c r="O519" i="4" s="1"/>
  <c r="O1823" i="1" a="1"/>
  <c r="O1823" i="1" s="1"/>
  <c r="O518" i="4" s="1"/>
  <c r="O1824" i="1" a="1"/>
  <c r="O1824" i="1" s="1"/>
  <c r="O517" i="4" s="1"/>
  <c r="O1825" i="1" a="1"/>
  <c r="O1825" i="1" s="1"/>
  <c r="O516" i="4" s="1"/>
  <c r="O1826" i="1" a="1"/>
  <c r="O1826" i="1" s="1"/>
  <c r="O515" i="4" s="1"/>
  <c r="O1827" i="1" a="1"/>
  <c r="O1827" i="1" s="1"/>
  <c r="O514" i="4" s="1"/>
  <c r="O1828" i="1" a="1"/>
  <c r="O1828" i="1" s="1"/>
  <c r="O513" i="4" s="1"/>
  <c r="O1829" i="1" a="1"/>
  <c r="O1829" i="1" s="1"/>
  <c r="O512" i="4" s="1"/>
  <c r="O1830" i="1" a="1"/>
  <c r="O1830" i="1" s="1"/>
  <c r="O511" i="4" s="1"/>
  <c r="O1831" i="1" a="1"/>
  <c r="O1831" i="1" s="1"/>
  <c r="O510" i="4" s="1"/>
  <c r="O1832" i="1" a="1"/>
  <c r="O1832" i="1" s="1"/>
  <c r="O509" i="4" s="1"/>
  <c r="O1833" i="1" a="1"/>
  <c r="O1833" i="1" s="1"/>
  <c r="O508" i="4" s="1"/>
  <c r="O1834" i="1" a="1"/>
  <c r="O1834" i="1" s="1"/>
  <c r="O507" i="4" s="1"/>
  <c r="O1835" i="1" a="1"/>
  <c r="O1835" i="1" s="1"/>
  <c r="O506" i="4" s="1"/>
  <c r="O1836" i="1" a="1"/>
  <c r="O1836" i="1" s="1"/>
  <c r="O505" i="4" s="1"/>
  <c r="O1837" i="1" a="1"/>
  <c r="O1837" i="1" s="1"/>
  <c r="O504" i="4" s="1"/>
  <c r="O1838" i="1" a="1"/>
  <c r="O1838" i="1" s="1"/>
  <c r="O503" i="4" s="1"/>
  <c r="O1839" i="1" a="1"/>
  <c r="O1839" i="1" s="1"/>
  <c r="O502" i="4" s="1"/>
  <c r="O1840" i="1" a="1"/>
  <c r="O1840" i="1" s="1"/>
  <c r="O501" i="4" s="1"/>
  <c r="O1841" i="1" a="1"/>
  <c r="O1841" i="1" s="1"/>
  <c r="O500" i="4" s="1"/>
  <c r="O1842" i="1" a="1"/>
  <c r="O1842" i="1" s="1"/>
  <c r="O499" i="4" s="1"/>
  <c r="O1843" i="1" a="1"/>
  <c r="O1843" i="1" s="1"/>
  <c r="O498" i="4" s="1"/>
  <c r="O1844" i="1" a="1"/>
  <c r="O1844" i="1" s="1"/>
  <c r="O497" i="4" s="1"/>
  <c r="O1845" i="1" a="1"/>
  <c r="O1845" i="1" s="1"/>
  <c r="O496" i="4" s="1"/>
  <c r="O1846" i="1" a="1"/>
  <c r="O1846" i="1" s="1"/>
  <c r="O495" i="4" s="1"/>
  <c r="O1847" i="1" a="1"/>
  <c r="O1847" i="1" s="1"/>
  <c r="O494" i="4" s="1"/>
  <c r="O1848" i="1" a="1"/>
  <c r="O1848" i="1" s="1"/>
  <c r="O493" i="4" s="1"/>
  <c r="O1849" i="1" a="1"/>
  <c r="O1849" i="1" s="1"/>
  <c r="O492" i="4" s="1"/>
  <c r="O1850" i="1" a="1"/>
  <c r="O1850" i="1" s="1"/>
  <c r="O491" i="4" s="1"/>
  <c r="O1851" i="1" a="1"/>
  <c r="O1851" i="1" s="1"/>
  <c r="O490" i="4" s="1"/>
  <c r="O1852" i="1" a="1"/>
  <c r="O1852" i="1" s="1"/>
  <c r="O489" i="4" s="1"/>
  <c r="O1853" i="1" a="1"/>
  <c r="O1853" i="1" s="1"/>
  <c r="O488" i="4" s="1"/>
  <c r="O1854" i="1" a="1"/>
  <c r="O1854" i="1" s="1"/>
  <c r="O487" i="4" s="1"/>
  <c r="O1855" i="1" a="1"/>
  <c r="O1855" i="1" s="1"/>
  <c r="O486" i="4" s="1"/>
  <c r="O1856" i="1" a="1"/>
  <c r="O1856" i="1" s="1"/>
  <c r="O485" i="4" s="1"/>
  <c r="O1857" i="1" a="1"/>
  <c r="O1857" i="1" s="1"/>
  <c r="O484" i="4" s="1"/>
  <c r="O1858" i="1" a="1"/>
  <c r="O1858" i="1" s="1"/>
  <c r="O483" i="4" s="1"/>
  <c r="O1859" i="1" a="1"/>
  <c r="O1859" i="1" s="1"/>
  <c r="O482" i="4" s="1"/>
  <c r="O1860" i="1" a="1"/>
  <c r="O1860" i="1" s="1"/>
  <c r="O481" i="4" s="1"/>
  <c r="O1861" i="1" a="1"/>
  <c r="O1861" i="1" s="1"/>
  <c r="O480" i="4" s="1"/>
  <c r="O1862" i="1" a="1"/>
  <c r="O1862" i="1" s="1"/>
  <c r="O479" i="4" s="1"/>
  <c r="O1863" i="1" a="1"/>
  <c r="O1863" i="1" s="1"/>
  <c r="O478" i="4" s="1"/>
  <c r="O1864" i="1" a="1"/>
  <c r="O1864" i="1" s="1"/>
  <c r="O477" i="4" s="1"/>
  <c r="O1865" i="1" a="1"/>
  <c r="O1865" i="1" s="1"/>
  <c r="O1866" i="1" a="1"/>
  <c r="O1866" i="1" s="1"/>
  <c r="O476" i="4" s="1"/>
  <c r="O1867" i="1" a="1"/>
  <c r="O1867" i="1" s="1"/>
  <c r="O475" i="4" s="1"/>
  <c r="O1868" i="1" a="1"/>
  <c r="O1868" i="1" s="1"/>
  <c r="O474" i="4" s="1"/>
  <c r="O1869" i="1" a="1"/>
  <c r="O1869" i="1" s="1"/>
  <c r="O473" i="4" s="1"/>
  <c r="O1870" i="1" a="1"/>
  <c r="O1870" i="1" s="1"/>
  <c r="O472" i="4" s="1"/>
  <c r="O1871" i="1" a="1"/>
  <c r="O1871" i="1" s="1"/>
  <c r="O471" i="4" s="1"/>
  <c r="O1872" i="1" a="1"/>
  <c r="O1872" i="1" s="1"/>
  <c r="O470" i="4" s="1"/>
  <c r="O1873" i="1" a="1"/>
  <c r="O1873" i="1" s="1"/>
  <c r="O469" i="4" s="1"/>
  <c r="O1874" i="1" a="1"/>
  <c r="O1874" i="1" s="1"/>
  <c r="O468" i="4" s="1"/>
  <c r="O1875" i="1" a="1"/>
  <c r="O1875" i="1" s="1"/>
  <c r="O467" i="4" s="1"/>
  <c r="O1876" i="1" a="1"/>
  <c r="O1876" i="1" s="1"/>
  <c r="O466" i="4" s="1"/>
  <c r="O1877" i="1" a="1"/>
  <c r="O1877" i="1" s="1"/>
  <c r="O465" i="4" s="1"/>
  <c r="O1878" i="1" a="1"/>
  <c r="O1878" i="1" s="1"/>
  <c r="O464" i="4" s="1"/>
  <c r="O1879" i="1" a="1"/>
  <c r="O1879" i="1" s="1"/>
  <c r="O463" i="4" s="1"/>
  <c r="O1880" i="1" a="1"/>
  <c r="O1880" i="1" s="1"/>
  <c r="O462" i="4" s="1"/>
  <c r="O1881" i="1" a="1"/>
  <c r="O1881" i="1" s="1"/>
  <c r="O461" i="4" s="1"/>
  <c r="O1882" i="1" a="1"/>
  <c r="O1882" i="1" s="1"/>
  <c r="O460" i="4" s="1"/>
  <c r="O1883" i="1" a="1"/>
  <c r="O1883" i="1" s="1"/>
  <c r="O459" i="4" s="1"/>
  <c r="O1884" i="1" a="1"/>
  <c r="O1884" i="1" s="1"/>
  <c r="O458" i="4" s="1"/>
  <c r="O1885" i="1" a="1"/>
  <c r="O1885" i="1" s="1"/>
  <c r="O457" i="4" s="1"/>
  <c r="O1886" i="1" a="1"/>
  <c r="O1886" i="1" s="1"/>
  <c r="O456" i="4" s="1"/>
  <c r="O1887" i="1" a="1"/>
  <c r="O1887" i="1" s="1"/>
  <c r="O455" i="4" s="1"/>
  <c r="O1888" i="1" a="1"/>
  <c r="O1888" i="1" s="1"/>
  <c r="O454" i="4" s="1"/>
  <c r="O1889" i="1" a="1"/>
  <c r="O1889" i="1" s="1"/>
  <c r="O453" i="4" s="1"/>
  <c r="O1890" i="1" a="1"/>
  <c r="O1890" i="1" s="1"/>
  <c r="O452" i="4" s="1"/>
  <c r="O1891" i="1" a="1"/>
  <c r="O1891" i="1" s="1"/>
  <c r="O451" i="4" s="1"/>
  <c r="O1892" i="1" a="1"/>
  <c r="O1892" i="1" s="1"/>
  <c r="O450" i="4" s="1"/>
  <c r="O1893" i="1" a="1"/>
  <c r="O1893" i="1" s="1"/>
  <c r="O449" i="4" s="1"/>
  <c r="O1894" i="1" a="1"/>
  <c r="O1894" i="1" s="1"/>
  <c r="O448" i="4" s="1"/>
  <c r="O1895" i="1" a="1"/>
  <c r="O1895" i="1" s="1"/>
  <c r="O447" i="4" s="1"/>
  <c r="O1896" i="1" a="1"/>
  <c r="O1896" i="1" s="1"/>
  <c r="O446" i="4" s="1"/>
  <c r="O1897" i="1" a="1"/>
  <c r="O1897" i="1" s="1"/>
  <c r="O445" i="4" s="1"/>
  <c r="O1898" i="1" a="1"/>
  <c r="O1898" i="1" s="1"/>
  <c r="O444" i="4" s="1"/>
  <c r="O1899" i="1" a="1"/>
  <c r="O1899" i="1" s="1"/>
  <c r="O443" i="4" s="1"/>
  <c r="O1900" i="1" a="1"/>
  <c r="O1900" i="1" s="1"/>
  <c r="O442" i="4" s="1"/>
  <c r="O1901" i="1" a="1"/>
  <c r="O1901" i="1" s="1"/>
  <c r="O441" i="4" s="1"/>
  <c r="O1902" i="1" a="1"/>
  <c r="O1902" i="1" s="1"/>
  <c r="O440" i="4" s="1"/>
  <c r="O1903" i="1" a="1"/>
  <c r="O1903" i="1" s="1"/>
  <c r="O439" i="4" s="1"/>
  <c r="O1904" i="1" a="1"/>
  <c r="O1904" i="1" s="1"/>
  <c r="O438" i="4" s="1"/>
  <c r="O1905" i="1" a="1"/>
  <c r="O1905" i="1" s="1"/>
  <c r="O437" i="4" s="1"/>
  <c r="O1906" i="1" a="1"/>
  <c r="O1906" i="1" s="1"/>
  <c r="O436" i="4" s="1"/>
  <c r="O1907" i="1" a="1"/>
  <c r="O1907" i="1" s="1"/>
  <c r="O435" i="4" s="1"/>
  <c r="O1908" i="1" a="1"/>
  <c r="O1908" i="1" s="1"/>
  <c r="O434" i="4" s="1"/>
  <c r="O1909" i="1" a="1"/>
  <c r="O1909" i="1" s="1"/>
  <c r="O433" i="4" s="1"/>
  <c r="O1910" i="1" a="1"/>
  <c r="O1910" i="1" s="1"/>
  <c r="O432" i="4" s="1"/>
  <c r="O1911" i="1" a="1"/>
  <c r="O1911" i="1" s="1"/>
  <c r="O431" i="4" s="1"/>
  <c r="O1912" i="1" a="1"/>
  <c r="O1912" i="1" s="1"/>
  <c r="O430" i="4" s="1"/>
  <c r="O1913" i="1" a="1"/>
  <c r="O1913" i="1" s="1"/>
  <c r="O429" i="4" s="1"/>
  <c r="O1914" i="1" a="1"/>
  <c r="O1914" i="1" s="1"/>
  <c r="O428" i="4" s="1"/>
  <c r="O1915" i="1" a="1"/>
  <c r="O1915" i="1" s="1"/>
  <c r="O427" i="4" s="1"/>
  <c r="O1916" i="1" a="1"/>
  <c r="O1916" i="1" s="1"/>
  <c r="O426" i="4" s="1"/>
  <c r="O1917" i="1" a="1"/>
  <c r="O1917" i="1" s="1"/>
  <c r="O425" i="4" s="1"/>
  <c r="O1918" i="1" a="1"/>
  <c r="O1918" i="1" s="1"/>
  <c r="O424" i="4" s="1"/>
  <c r="O1919" i="1" a="1"/>
  <c r="O1919" i="1" s="1"/>
  <c r="O423" i="4" s="1"/>
  <c r="O1920" i="1" a="1"/>
  <c r="O1920" i="1" s="1"/>
  <c r="O422" i="4" s="1"/>
  <c r="O1921" i="1" a="1"/>
  <c r="O1921" i="1" s="1"/>
  <c r="O421" i="4" s="1"/>
  <c r="O1922" i="1" a="1"/>
  <c r="O1922" i="1" s="1"/>
  <c r="O420" i="4" s="1"/>
  <c r="O1923" i="1" a="1"/>
  <c r="O1923" i="1" s="1"/>
  <c r="O419" i="4" s="1"/>
  <c r="O1924" i="1" a="1"/>
  <c r="O1924" i="1" s="1"/>
  <c r="O418" i="4" s="1"/>
  <c r="O1925" i="1" a="1"/>
  <c r="O1925" i="1" s="1"/>
  <c r="O417" i="4" s="1"/>
  <c r="O1926" i="1" a="1"/>
  <c r="O1926" i="1" s="1"/>
  <c r="O416" i="4" s="1"/>
  <c r="O1927" i="1" a="1"/>
  <c r="O1927" i="1" s="1"/>
  <c r="O415" i="4" s="1"/>
  <c r="O1928" i="1" a="1"/>
  <c r="O1928" i="1" s="1"/>
  <c r="O414" i="4" s="1"/>
  <c r="O1929" i="1" a="1"/>
  <c r="O1929" i="1" s="1"/>
  <c r="O413" i="4" s="1"/>
  <c r="O1930" i="1" a="1"/>
  <c r="O1930" i="1" s="1"/>
  <c r="O412" i="4" s="1"/>
  <c r="O1931" i="1" a="1"/>
  <c r="O1931" i="1" s="1"/>
  <c r="O411" i="4" s="1"/>
  <c r="O1932" i="1" a="1"/>
  <c r="O1932" i="1" s="1"/>
  <c r="O410" i="4" s="1"/>
  <c r="O1933" i="1" a="1"/>
  <c r="O1933" i="1" s="1"/>
  <c r="O409" i="4" s="1"/>
  <c r="O1934" i="1" a="1"/>
  <c r="O1934" i="1" s="1"/>
  <c r="O408" i="4" s="1"/>
  <c r="O1935" i="1" a="1"/>
  <c r="O1935" i="1" s="1"/>
  <c r="O407" i="4" s="1"/>
  <c r="O1936" i="1" a="1"/>
  <c r="O1936" i="1" s="1"/>
  <c r="O406" i="4" s="1"/>
  <c r="O1937" i="1" a="1"/>
  <c r="O1937" i="1" s="1"/>
  <c r="O405" i="4" s="1"/>
  <c r="O1938" i="1" a="1"/>
  <c r="O1938" i="1" s="1"/>
  <c r="O404" i="4" s="1"/>
  <c r="O1939" i="1" a="1"/>
  <c r="O1939" i="1" s="1"/>
  <c r="O403" i="4" s="1"/>
  <c r="O1940" i="1" a="1"/>
  <c r="O1940" i="1" s="1"/>
  <c r="O402" i="4" s="1"/>
  <c r="O1941" i="1" a="1"/>
  <c r="O1941" i="1" s="1"/>
  <c r="O401" i="4" s="1"/>
  <c r="O1942" i="1" a="1"/>
  <c r="O1942" i="1" s="1"/>
  <c r="O400" i="4" s="1"/>
  <c r="O1943" i="1" a="1"/>
  <c r="O1943" i="1" s="1"/>
  <c r="O399" i="4" s="1"/>
  <c r="O1944" i="1" a="1"/>
  <c r="O1944" i="1" s="1"/>
  <c r="O398" i="4" s="1"/>
  <c r="O1945" i="1" a="1"/>
  <c r="O1945" i="1" s="1"/>
  <c r="O397" i="4" s="1"/>
  <c r="O1946" i="1" a="1"/>
  <c r="O1946" i="1" s="1"/>
  <c r="O396" i="4" s="1"/>
  <c r="O1947" i="1" a="1"/>
  <c r="O1947" i="1" s="1"/>
  <c r="O395" i="4" s="1"/>
  <c r="O1948" i="1" a="1"/>
  <c r="O1948" i="1" s="1"/>
  <c r="O394" i="4" s="1"/>
  <c r="O1949" i="1" a="1"/>
  <c r="O1949" i="1" s="1"/>
  <c r="O393" i="4" s="1"/>
  <c r="O1950" i="1" a="1"/>
  <c r="O1950" i="1" s="1"/>
  <c r="O392" i="4" s="1"/>
  <c r="O1951" i="1" a="1"/>
  <c r="O1951" i="1" s="1"/>
  <c r="O391" i="4" s="1"/>
  <c r="O1952" i="1" a="1"/>
  <c r="O1952" i="1" s="1"/>
  <c r="O390" i="4" s="1"/>
  <c r="O1953" i="1" a="1"/>
  <c r="O1953" i="1" s="1"/>
  <c r="O389" i="4" s="1"/>
  <c r="O1954" i="1" a="1"/>
  <c r="O1954" i="1" s="1"/>
  <c r="O388" i="4" s="1"/>
  <c r="O1955" i="1" a="1"/>
  <c r="O1955" i="1" s="1"/>
  <c r="O387" i="4" s="1"/>
  <c r="O1956" i="1" a="1"/>
  <c r="O1956" i="1" s="1"/>
  <c r="O386" i="4" s="1"/>
  <c r="O1957" i="1" a="1"/>
  <c r="O1957" i="1" s="1"/>
  <c r="O385" i="4" s="1"/>
  <c r="O1958" i="1" a="1"/>
  <c r="O1958" i="1" s="1"/>
  <c r="O384" i="4" s="1"/>
  <c r="O1959" i="1" a="1"/>
  <c r="O1959" i="1" s="1"/>
  <c r="O383" i="4" s="1"/>
  <c r="O1960" i="1" a="1"/>
  <c r="O1960" i="1" s="1"/>
  <c r="O382" i="4" s="1"/>
  <c r="O1961" i="1" a="1"/>
  <c r="O1961" i="1" s="1"/>
  <c r="O381" i="4" s="1"/>
  <c r="O1962" i="1" a="1"/>
  <c r="O1962" i="1" s="1"/>
  <c r="O380" i="4" s="1"/>
  <c r="O1963" i="1" a="1"/>
  <c r="O1963" i="1" s="1"/>
  <c r="O379" i="4" s="1"/>
  <c r="O1964" i="1" a="1"/>
  <c r="O1964" i="1" s="1"/>
  <c r="O378" i="4" s="1"/>
  <c r="O1965" i="1" a="1"/>
  <c r="O1965" i="1" s="1"/>
  <c r="O377" i="4" s="1"/>
  <c r="O1966" i="1" a="1"/>
  <c r="O1966" i="1" s="1"/>
  <c r="O376" i="4" s="1"/>
  <c r="O1967" i="1" a="1"/>
  <c r="O1967" i="1" s="1"/>
  <c r="O375" i="4" s="1"/>
  <c r="O1968" i="1" a="1"/>
  <c r="O1968" i="1" s="1"/>
  <c r="O374" i="4" s="1"/>
  <c r="O1969" i="1" a="1"/>
  <c r="O1969" i="1" s="1"/>
  <c r="O373" i="4" s="1"/>
  <c r="O1970" i="1" a="1"/>
  <c r="O1970" i="1" s="1"/>
  <c r="O372" i="4" s="1"/>
  <c r="O1971" i="1" a="1"/>
  <c r="O1971" i="1" s="1"/>
  <c r="O371" i="4" s="1"/>
  <c r="O1972" i="1" a="1"/>
  <c r="O1972" i="1" s="1"/>
  <c r="O370" i="4" s="1"/>
  <c r="O1973" i="1" a="1"/>
  <c r="O1973" i="1" s="1"/>
  <c r="O369" i="4" s="1"/>
  <c r="O1974" i="1" a="1"/>
  <c r="O1974" i="1" s="1"/>
  <c r="O368" i="4" s="1"/>
  <c r="O1975" i="1" a="1"/>
  <c r="O1975" i="1" s="1"/>
  <c r="O367" i="4" s="1"/>
  <c r="O1976" i="1" a="1"/>
  <c r="O1976" i="1" s="1"/>
  <c r="O366" i="4" s="1"/>
  <c r="O1977" i="1" a="1"/>
  <c r="O1977" i="1" s="1"/>
  <c r="O365" i="4" s="1"/>
  <c r="O1978" i="1" a="1"/>
  <c r="O1978" i="1" s="1"/>
  <c r="O364" i="4" s="1"/>
  <c r="O1979" i="1" a="1"/>
  <c r="O1979" i="1" s="1"/>
  <c r="O363" i="4" s="1"/>
  <c r="O1980" i="1" a="1"/>
  <c r="O1980" i="1" s="1"/>
  <c r="O362" i="4" s="1"/>
  <c r="O1981" i="1" a="1"/>
  <c r="O1981" i="1" s="1"/>
  <c r="O361" i="4" s="1"/>
  <c r="O1982" i="1" a="1"/>
  <c r="O1982" i="1" s="1"/>
  <c r="O360" i="4" s="1"/>
  <c r="O1983" i="1" a="1"/>
  <c r="O1983" i="1" s="1"/>
  <c r="O359" i="4" s="1"/>
  <c r="O1984" i="1" a="1"/>
  <c r="O1984" i="1" s="1"/>
  <c r="O358" i="4" s="1"/>
  <c r="O1985" i="1" a="1"/>
  <c r="O1985" i="1" s="1"/>
  <c r="O357" i="4" s="1"/>
  <c r="O1986" i="1" a="1"/>
  <c r="O1986" i="1" s="1"/>
  <c r="O356" i="4" s="1"/>
  <c r="O1987" i="1" a="1"/>
  <c r="O1987" i="1" s="1"/>
  <c r="O355" i="4" s="1"/>
  <c r="O1988" i="1" a="1"/>
  <c r="O1988" i="1" s="1"/>
  <c r="O354" i="4" s="1"/>
  <c r="O1989" i="1" a="1"/>
  <c r="O1989" i="1" s="1"/>
  <c r="O353" i="4" s="1"/>
  <c r="O1990" i="1" a="1"/>
  <c r="O1990" i="1" s="1"/>
  <c r="O352" i="4" s="1"/>
  <c r="O1991" i="1" a="1"/>
  <c r="O1991" i="1" s="1"/>
  <c r="O351" i="4" s="1"/>
  <c r="O1992" i="1" a="1"/>
  <c r="O1992" i="1" s="1"/>
  <c r="O350" i="4" s="1"/>
  <c r="O1993" i="1" a="1"/>
  <c r="O1993" i="1" s="1"/>
  <c r="O349" i="4" s="1"/>
  <c r="O1994" i="1" a="1"/>
  <c r="O1994" i="1" s="1"/>
  <c r="O348" i="4" s="1"/>
  <c r="O1995" i="1" a="1"/>
  <c r="O1995" i="1" s="1"/>
  <c r="O347" i="4" s="1"/>
  <c r="O1996" i="1" a="1"/>
  <c r="O1996" i="1" s="1"/>
  <c r="O346" i="4" s="1"/>
  <c r="O1997" i="1" a="1"/>
  <c r="O1997" i="1" s="1"/>
  <c r="O345" i="4" s="1"/>
  <c r="O1998" i="1" a="1"/>
  <c r="O1998" i="1" s="1"/>
  <c r="O344" i="4" s="1"/>
  <c r="O1999" i="1" a="1"/>
  <c r="O1999" i="1" s="1"/>
  <c r="O343" i="4" s="1"/>
  <c r="O2000" i="1" a="1"/>
  <c r="O2000" i="1" s="1"/>
  <c r="O342" i="4" s="1"/>
  <c r="O2001" i="1" a="1"/>
  <c r="O2001" i="1" s="1"/>
  <c r="O341" i="4" s="1"/>
  <c r="O2002" i="1" a="1"/>
  <c r="O2002" i="1" s="1"/>
  <c r="O340" i="4" s="1"/>
  <c r="O2003" i="1" a="1"/>
  <c r="O2003" i="1" s="1"/>
  <c r="O339" i="4" s="1"/>
  <c r="O2004" i="1" a="1"/>
  <c r="O2004" i="1" s="1"/>
  <c r="O338" i="4" s="1"/>
  <c r="O2005" i="1" a="1"/>
  <c r="O2005" i="1" s="1"/>
  <c r="O337" i="4" s="1"/>
  <c r="O2006" i="1" a="1"/>
  <c r="O2006" i="1" s="1"/>
  <c r="O336" i="4" s="1"/>
  <c r="O2007" i="1" a="1"/>
  <c r="O2007" i="1" s="1"/>
  <c r="O335" i="4" s="1"/>
  <c r="O2008" i="1" a="1"/>
  <c r="O2008" i="1" s="1"/>
  <c r="O334" i="4" s="1"/>
  <c r="O2009" i="1" a="1"/>
  <c r="O2009" i="1" s="1"/>
  <c r="O333" i="4" s="1"/>
  <c r="O2010" i="1" a="1"/>
  <c r="O2010" i="1" s="1"/>
  <c r="O332" i="4" s="1"/>
  <c r="O2011" i="1" a="1"/>
  <c r="O2011" i="1" s="1"/>
  <c r="O331" i="4" s="1"/>
  <c r="O2012" i="1" a="1"/>
  <c r="O2012" i="1" s="1"/>
  <c r="O330" i="4" s="1"/>
  <c r="O2013" i="1" a="1"/>
  <c r="O2013" i="1" s="1"/>
  <c r="O329" i="4" s="1"/>
  <c r="O2014" i="1" a="1"/>
  <c r="O2014" i="1" s="1"/>
  <c r="O328" i="4" s="1"/>
  <c r="O2015" i="1" a="1"/>
  <c r="O2015" i="1" s="1"/>
  <c r="O327" i="4" s="1"/>
  <c r="O2016" i="1" a="1"/>
  <c r="O2016" i="1" s="1"/>
  <c r="O326" i="4" s="1"/>
  <c r="O2017" i="1" a="1"/>
  <c r="O2017" i="1" s="1"/>
  <c r="O325" i="4" s="1"/>
  <c r="O2018" i="1" a="1"/>
  <c r="O2018" i="1" s="1"/>
  <c r="O324" i="4" s="1"/>
  <c r="O2019" i="1" a="1"/>
  <c r="O2019" i="1" s="1"/>
  <c r="O323" i="4" s="1"/>
  <c r="O2020" i="1" a="1"/>
  <c r="O2020" i="1" s="1"/>
  <c r="O322" i="4" s="1"/>
  <c r="O2021" i="1" a="1"/>
  <c r="O2021" i="1" s="1"/>
  <c r="O321" i="4" s="1"/>
  <c r="O2022" i="1" a="1"/>
  <c r="O2022" i="1" s="1"/>
  <c r="O320" i="4" s="1"/>
  <c r="O2023" i="1" a="1"/>
  <c r="O2023" i="1" s="1"/>
  <c r="O319" i="4" s="1"/>
  <c r="O2024" i="1" a="1"/>
  <c r="O2024" i="1" s="1"/>
  <c r="O318" i="4" s="1"/>
  <c r="O2025" i="1" a="1"/>
  <c r="O2025" i="1" s="1"/>
  <c r="O317" i="4" s="1"/>
  <c r="O2026" i="1" a="1"/>
  <c r="O2026" i="1" s="1"/>
  <c r="O316" i="4" s="1"/>
  <c r="O2027" i="1" a="1"/>
  <c r="O2027" i="1" s="1"/>
  <c r="O315" i="4" s="1"/>
  <c r="O2028" i="1" a="1"/>
  <c r="O2028" i="1" s="1"/>
  <c r="O314" i="4" s="1"/>
  <c r="O2029" i="1" a="1"/>
  <c r="O2029" i="1" s="1"/>
  <c r="O313" i="4" s="1"/>
  <c r="O2030" i="1" a="1"/>
  <c r="O2030" i="1" s="1"/>
  <c r="O312" i="4" s="1"/>
  <c r="O2031" i="1" a="1"/>
  <c r="O2031" i="1" s="1"/>
  <c r="O311" i="4" s="1"/>
  <c r="O2032" i="1" a="1"/>
  <c r="O2032" i="1" s="1"/>
  <c r="O310" i="4" s="1"/>
  <c r="O2033" i="1" a="1"/>
  <c r="O2033" i="1" s="1"/>
  <c r="O309" i="4" s="1"/>
  <c r="O2034" i="1" a="1"/>
  <c r="O2034" i="1" s="1"/>
  <c r="O308" i="4" s="1"/>
  <c r="O2035" i="1" a="1"/>
  <c r="O2035" i="1" s="1"/>
  <c r="O307" i="4" s="1"/>
  <c r="O2036" i="1" a="1"/>
  <c r="O2036" i="1" s="1"/>
  <c r="O306" i="4" s="1"/>
  <c r="O2037" i="1" a="1"/>
  <c r="O2037" i="1" s="1"/>
  <c r="O305" i="4" s="1"/>
  <c r="O2038" i="1" a="1"/>
  <c r="O2038" i="1" s="1"/>
  <c r="O304" i="4" s="1"/>
  <c r="O2039" i="1" a="1"/>
  <c r="O2039" i="1" s="1"/>
  <c r="O303" i="4" s="1"/>
  <c r="O2040" i="1" a="1"/>
  <c r="O2040" i="1" s="1"/>
  <c r="O302" i="4" s="1"/>
  <c r="O2041" i="1" a="1"/>
  <c r="O2041" i="1" s="1"/>
  <c r="O301" i="4" s="1"/>
  <c r="O2042" i="1" a="1"/>
  <c r="O2042" i="1" s="1"/>
  <c r="O300" i="4" s="1"/>
  <c r="O2043" i="1" a="1"/>
  <c r="O2043" i="1" s="1"/>
  <c r="O299" i="4" s="1"/>
  <c r="O2044" i="1" a="1"/>
  <c r="O2044" i="1" s="1"/>
  <c r="O298" i="4" s="1"/>
  <c r="O2045" i="1" a="1"/>
  <c r="O2045" i="1" s="1"/>
  <c r="O297" i="4" s="1"/>
  <c r="O2046" i="1" a="1"/>
  <c r="O2046" i="1" s="1"/>
  <c r="O296" i="4" s="1"/>
  <c r="O2047" i="1" a="1"/>
  <c r="O2047" i="1" s="1"/>
  <c r="O295" i="4" s="1"/>
  <c r="O2048" i="1" a="1"/>
  <c r="O2048" i="1" s="1"/>
  <c r="O294" i="4" s="1"/>
  <c r="O2049" i="1" a="1"/>
  <c r="O2049" i="1" s="1"/>
  <c r="O293" i="4" s="1"/>
  <c r="O2050" i="1" a="1"/>
  <c r="O2050" i="1" s="1"/>
  <c r="O292" i="4" s="1"/>
  <c r="O2051" i="1" a="1"/>
  <c r="O2051" i="1" s="1"/>
  <c r="O291" i="4" s="1"/>
  <c r="O2052" i="1" a="1"/>
  <c r="O2052" i="1" s="1"/>
  <c r="O290" i="4" s="1"/>
  <c r="O2053" i="1" a="1"/>
  <c r="O2053" i="1" s="1"/>
  <c r="O289" i="4" s="1"/>
  <c r="O2054" i="1" a="1"/>
  <c r="O2054" i="1" s="1"/>
  <c r="O288" i="4" s="1"/>
  <c r="O2055" i="1" a="1"/>
  <c r="O2055" i="1" s="1"/>
  <c r="O287" i="4" s="1"/>
  <c r="O2056" i="1" a="1"/>
  <c r="O2056" i="1" s="1"/>
  <c r="O286" i="4" s="1"/>
  <c r="O2057" i="1" a="1"/>
  <c r="O2057" i="1" s="1"/>
  <c r="O285" i="4" s="1"/>
  <c r="O2058" i="1" a="1"/>
  <c r="O2058" i="1" s="1"/>
  <c r="O284" i="4" s="1"/>
  <c r="O2059" i="1" a="1"/>
  <c r="O2059" i="1" s="1"/>
  <c r="O283" i="4" s="1"/>
  <c r="O2060" i="1" a="1"/>
  <c r="O2060" i="1" s="1"/>
  <c r="O282" i="4" s="1"/>
  <c r="O2061" i="1" a="1"/>
  <c r="O2061" i="1" s="1"/>
  <c r="O281" i="4" s="1"/>
  <c r="O2062" i="1" a="1"/>
  <c r="O2062" i="1" s="1"/>
  <c r="O280" i="4" s="1"/>
  <c r="O2063" i="1" a="1"/>
  <c r="O2063" i="1" s="1"/>
  <c r="O279" i="4" s="1"/>
  <c r="O2064" i="1" a="1"/>
  <c r="O2064" i="1" s="1"/>
  <c r="O278" i="4" s="1"/>
  <c r="O2065" i="1" a="1"/>
  <c r="O2065" i="1" s="1"/>
  <c r="O277" i="4" s="1"/>
  <c r="O2066" i="1" a="1"/>
  <c r="O2066" i="1" s="1"/>
  <c r="O276" i="4" s="1"/>
  <c r="O2067" i="1" a="1"/>
  <c r="O2067" i="1" s="1"/>
  <c r="O275" i="4" s="1"/>
  <c r="O2068" i="1" a="1"/>
  <c r="O2068" i="1" s="1"/>
  <c r="O274" i="4" s="1"/>
  <c r="O2069" i="1" a="1"/>
  <c r="O2069" i="1" s="1"/>
  <c r="O273" i="4" s="1"/>
  <c r="O2070" i="1" a="1"/>
  <c r="O2070" i="1" s="1"/>
  <c r="O272" i="4" s="1"/>
  <c r="O2071" i="1" a="1"/>
  <c r="O2071" i="1" s="1"/>
  <c r="O271" i="4" s="1"/>
  <c r="O2072" i="1" a="1"/>
  <c r="O2072" i="1" s="1"/>
  <c r="O270" i="4" s="1"/>
  <c r="O2073" i="1" a="1"/>
  <c r="O2073" i="1" s="1"/>
  <c r="O269" i="4" s="1"/>
  <c r="O2074" i="1" a="1"/>
  <c r="O2074" i="1" s="1"/>
  <c r="O268" i="4" s="1"/>
  <c r="O2075" i="1" a="1"/>
  <c r="O2075" i="1" s="1"/>
  <c r="O267" i="4" s="1"/>
  <c r="O2076" i="1" a="1"/>
  <c r="O2076" i="1" s="1"/>
  <c r="O266" i="4" s="1"/>
  <c r="O2077" i="1" a="1"/>
  <c r="O2077" i="1" s="1"/>
  <c r="O265" i="4" s="1"/>
  <c r="O2078" i="1" a="1"/>
  <c r="O2078" i="1" s="1"/>
  <c r="O264" i="4" s="1"/>
  <c r="O2079" i="1" a="1"/>
  <c r="O2079" i="1" s="1"/>
  <c r="O263" i="4" s="1"/>
  <c r="O2080" i="1" a="1"/>
  <c r="O2080" i="1" s="1"/>
  <c r="O262" i="4" s="1"/>
  <c r="O2081" i="1" a="1"/>
  <c r="O2081" i="1" s="1"/>
  <c r="O261" i="4" s="1"/>
  <c r="O2082" i="1" a="1"/>
  <c r="O2082" i="1" s="1"/>
  <c r="O260" i="4" s="1"/>
  <c r="O2083" i="1" a="1"/>
  <c r="O2083" i="1" s="1"/>
  <c r="O259" i="4" s="1"/>
  <c r="O2084" i="1" a="1"/>
  <c r="O2084" i="1" s="1"/>
  <c r="O258" i="4" s="1"/>
  <c r="O2085" i="1" a="1"/>
  <c r="O2085" i="1" s="1"/>
  <c r="O257" i="4" s="1"/>
  <c r="O2086" i="1" a="1"/>
  <c r="O2086" i="1" s="1"/>
  <c r="O256" i="4" s="1"/>
  <c r="O2087" i="1" a="1"/>
  <c r="O2087" i="1" s="1"/>
  <c r="O255" i="4" s="1"/>
  <c r="O2088" i="1" a="1"/>
  <c r="O2088" i="1" s="1"/>
  <c r="O254" i="4" s="1"/>
  <c r="O2089" i="1" a="1"/>
  <c r="O2089" i="1" s="1"/>
  <c r="O253" i="4" s="1"/>
  <c r="O2090" i="1" a="1"/>
  <c r="O2090" i="1" s="1"/>
  <c r="O252" i="4" s="1"/>
  <c r="O2091" i="1" a="1"/>
  <c r="O2091" i="1" s="1"/>
  <c r="O251" i="4" s="1"/>
  <c r="O2092" i="1" a="1"/>
  <c r="O2092" i="1" s="1"/>
  <c r="O250" i="4" s="1"/>
  <c r="O2093" i="1" a="1"/>
  <c r="O2093" i="1" s="1"/>
  <c r="O249" i="4" s="1"/>
  <c r="O2094" i="1" a="1"/>
  <c r="O2094" i="1" s="1"/>
  <c r="O248" i="4" s="1"/>
  <c r="O2095" i="1" a="1"/>
  <c r="O2095" i="1" s="1"/>
  <c r="O247" i="4" s="1"/>
  <c r="O2096" i="1" a="1"/>
  <c r="O2096" i="1" s="1"/>
  <c r="O246" i="4" s="1"/>
  <c r="O2097" i="1" a="1"/>
  <c r="O2097" i="1" s="1"/>
  <c r="O245" i="4" s="1"/>
  <c r="O2098" i="1" a="1"/>
  <c r="O2098" i="1" s="1"/>
  <c r="O244" i="4" s="1"/>
  <c r="O2099" i="1" a="1"/>
  <c r="O2099" i="1" s="1"/>
  <c r="O243" i="4" s="1"/>
  <c r="O2100" i="1" a="1"/>
  <c r="O2100" i="1" s="1"/>
  <c r="O2101" i="1" a="1"/>
  <c r="O2101" i="1" s="1"/>
  <c r="O242" i="4" s="1"/>
  <c r="O2102" i="1" a="1"/>
  <c r="O2102" i="1" s="1"/>
  <c r="O241" i="4" s="1"/>
  <c r="O2103" i="1" a="1"/>
  <c r="O2103" i="1" s="1"/>
  <c r="O240" i="4" s="1"/>
  <c r="O2104" i="1" a="1"/>
  <c r="O2104" i="1" s="1"/>
  <c r="O239" i="4" s="1"/>
  <c r="O2105" i="1" a="1"/>
  <c r="O2105" i="1" s="1"/>
  <c r="O238" i="4" s="1"/>
  <c r="O2106" i="1" a="1"/>
  <c r="O2106" i="1" s="1"/>
  <c r="O237" i="4" s="1"/>
  <c r="O2107" i="1" a="1"/>
  <c r="O2107" i="1" s="1"/>
  <c r="O236" i="4" s="1"/>
  <c r="O2108" i="1" a="1"/>
  <c r="O2108" i="1" s="1"/>
  <c r="O235" i="4" s="1"/>
  <c r="O2109" i="1" a="1"/>
  <c r="O2109" i="1" s="1"/>
  <c r="O234" i="4" s="1"/>
  <c r="O2110" i="1" a="1"/>
  <c r="O2110" i="1" s="1"/>
  <c r="O233" i="4" s="1"/>
  <c r="O2111" i="1" a="1"/>
  <c r="O2111" i="1" s="1"/>
  <c r="O232" i="4" s="1"/>
  <c r="O2112" i="1" a="1"/>
  <c r="O2112" i="1" s="1"/>
  <c r="O231" i="4" s="1"/>
  <c r="O2113" i="1" a="1"/>
  <c r="O2113" i="1" s="1"/>
  <c r="O230" i="4" s="1"/>
  <c r="O2114" i="1" a="1"/>
  <c r="O2114" i="1" s="1"/>
  <c r="O229" i="4" s="1"/>
  <c r="O2115" i="1" a="1"/>
  <c r="O2115" i="1" s="1"/>
  <c r="O228" i="4" s="1"/>
  <c r="O2116" i="1" a="1"/>
  <c r="O2116" i="1" s="1"/>
  <c r="O227" i="4" s="1"/>
  <c r="O2117" i="1" a="1"/>
  <c r="O2117" i="1" s="1"/>
  <c r="O226" i="4" s="1"/>
  <c r="O2118" i="1" a="1"/>
  <c r="O2118" i="1" s="1"/>
  <c r="O225" i="4" s="1"/>
  <c r="O2119" i="1" a="1"/>
  <c r="O2119" i="1" s="1"/>
  <c r="O224" i="4" s="1"/>
  <c r="O2120" i="1" a="1"/>
  <c r="O2120" i="1" s="1"/>
  <c r="O223" i="4" s="1"/>
  <c r="O2121" i="1" a="1"/>
  <c r="O2121" i="1" s="1"/>
  <c r="O222" i="4" s="1"/>
  <c r="O2122" i="1" a="1"/>
  <c r="O2122" i="1" s="1"/>
  <c r="O221" i="4" s="1"/>
  <c r="O2123" i="1" a="1"/>
  <c r="O2123" i="1" s="1"/>
  <c r="O220" i="4" s="1"/>
  <c r="O2124" i="1" a="1"/>
  <c r="O2124" i="1" s="1"/>
  <c r="O219" i="4" s="1"/>
  <c r="O2125" i="1" a="1"/>
  <c r="O2125" i="1" s="1"/>
  <c r="O218" i="4" s="1"/>
  <c r="O2126" i="1" a="1"/>
  <c r="O2126" i="1" s="1"/>
  <c r="O217" i="4" s="1"/>
  <c r="O2127" i="1" a="1"/>
  <c r="O2127" i="1" s="1"/>
  <c r="O216" i="4" s="1"/>
  <c r="O2128" i="1" a="1"/>
  <c r="O2128" i="1" s="1"/>
  <c r="O215" i="4" s="1"/>
  <c r="O2129" i="1" a="1"/>
  <c r="O2129" i="1" s="1"/>
  <c r="O214" i="4" s="1"/>
  <c r="O2130" i="1" a="1"/>
  <c r="O2130" i="1" s="1"/>
  <c r="O213" i="4" s="1"/>
  <c r="O2131" i="1" a="1"/>
  <c r="O2131" i="1" s="1"/>
  <c r="O2132" i="1" a="1"/>
  <c r="O2132" i="1" s="1"/>
  <c r="O212" i="4" s="1"/>
  <c r="O2133" i="1" a="1"/>
  <c r="O2133" i="1" s="1"/>
  <c r="O211" i="4" s="1"/>
  <c r="O2134" i="1" a="1"/>
  <c r="O2134" i="1" s="1"/>
  <c r="O210" i="4" s="1"/>
  <c r="O2135" i="1" a="1"/>
  <c r="O2135" i="1" s="1"/>
  <c r="O209" i="4" s="1"/>
  <c r="O2136" i="1" a="1"/>
  <c r="O2136" i="1" s="1"/>
  <c r="O208" i="4" s="1"/>
  <c r="O2137" i="1" a="1"/>
  <c r="O2137" i="1" s="1"/>
  <c r="O207" i="4" s="1"/>
  <c r="O2138" i="1" a="1"/>
  <c r="O2138" i="1" s="1"/>
  <c r="O206" i="4" s="1"/>
  <c r="O2139" i="1" a="1"/>
  <c r="O2139" i="1" s="1"/>
  <c r="O205" i="4" s="1"/>
  <c r="O2140" i="1" a="1"/>
  <c r="O2140" i="1" s="1"/>
  <c r="O204" i="4" s="1"/>
  <c r="O2141" i="1" a="1"/>
  <c r="O2141" i="1" s="1"/>
  <c r="O203" i="4" s="1"/>
  <c r="O2142" i="1" a="1"/>
  <c r="O2142" i="1" s="1"/>
  <c r="O202" i="4" s="1"/>
  <c r="O2143" i="1" a="1"/>
  <c r="O2143" i="1" s="1"/>
  <c r="O201" i="4" s="1"/>
  <c r="O2144" i="1" a="1"/>
  <c r="O2144" i="1" s="1"/>
  <c r="O200" i="4" s="1"/>
  <c r="O2145" i="1" a="1"/>
  <c r="O2145" i="1" s="1"/>
  <c r="O199" i="4" s="1"/>
  <c r="O2146" i="1" a="1"/>
  <c r="O2146" i="1" s="1"/>
  <c r="O198" i="4" s="1"/>
  <c r="O2147" i="1" a="1"/>
  <c r="O2147" i="1" s="1"/>
  <c r="O197" i="4" s="1"/>
  <c r="O2148" i="1" a="1"/>
  <c r="O2148" i="1" s="1"/>
  <c r="O196" i="4" s="1"/>
  <c r="O2149" i="1" a="1"/>
  <c r="O2149" i="1" s="1"/>
  <c r="O195" i="4" s="1"/>
  <c r="O2150" i="1" a="1"/>
  <c r="O2150" i="1" s="1"/>
  <c r="O194" i="4" s="1"/>
  <c r="O2151" i="1" a="1"/>
  <c r="O2151" i="1" s="1"/>
  <c r="O193" i="4" s="1"/>
  <c r="O2152" i="1" a="1"/>
  <c r="O2152" i="1" s="1"/>
  <c r="O192" i="4" s="1"/>
  <c r="O2153" i="1" a="1"/>
  <c r="O2153" i="1" s="1"/>
  <c r="O191" i="4" s="1"/>
  <c r="O2154" i="1" a="1"/>
  <c r="O2154" i="1" s="1"/>
  <c r="O190" i="4" s="1"/>
  <c r="O2155" i="1" a="1"/>
  <c r="O2155" i="1" s="1"/>
  <c r="O189" i="4" s="1"/>
  <c r="O2156" i="1" a="1"/>
  <c r="O2156" i="1" s="1"/>
  <c r="O188" i="4" s="1"/>
  <c r="O2157" i="1" a="1"/>
  <c r="O2157" i="1" s="1"/>
  <c r="O187" i="4" s="1"/>
  <c r="O2158" i="1" a="1"/>
  <c r="O2158" i="1" s="1"/>
  <c r="O186" i="4" s="1"/>
  <c r="O2159" i="1" a="1"/>
  <c r="O2159" i="1" s="1"/>
  <c r="O185" i="4" s="1"/>
  <c r="O2160" i="1" a="1"/>
  <c r="O2160" i="1" s="1"/>
  <c r="O2161" i="1" a="1"/>
  <c r="O2161" i="1" s="1"/>
  <c r="O184" i="4" s="1"/>
  <c r="O2162" i="1" a="1"/>
  <c r="O2162" i="1" s="1"/>
  <c r="O183" i="4" s="1"/>
  <c r="O2163" i="1" a="1"/>
  <c r="O2163" i="1" s="1"/>
  <c r="O182" i="4" s="1"/>
  <c r="O2164" i="1" a="1"/>
  <c r="O2164" i="1" s="1"/>
  <c r="O181" i="4" s="1"/>
  <c r="O2165" i="1" a="1"/>
  <c r="O2165" i="1" s="1"/>
  <c r="O180" i="4" s="1"/>
  <c r="O2166" i="1" a="1"/>
  <c r="O2166" i="1" s="1"/>
  <c r="O179" i="4" s="1"/>
  <c r="O2167" i="1" a="1"/>
  <c r="O2167" i="1" s="1"/>
  <c r="O178" i="4" s="1"/>
  <c r="O2168" i="1" a="1"/>
  <c r="O2168" i="1" s="1"/>
  <c r="O177" i="4" s="1"/>
  <c r="O2169" i="1" a="1"/>
  <c r="O2169" i="1" s="1"/>
  <c r="O176" i="4" s="1"/>
  <c r="O2170" i="1" a="1"/>
  <c r="O2170" i="1" s="1"/>
  <c r="O175" i="4" s="1"/>
  <c r="O2171" i="1" a="1"/>
  <c r="O2171" i="1" s="1"/>
  <c r="O174" i="4" s="1"/>
  <c r="O2172" i="1" a="1"/>
  <c r="O2172" i="1" s="1"/>
  <c r="O173" i="4" s="1"/>
  <c r="O2173" i="1" a="1"/>
  <c r="O2173" i="1" s="1"/>
  <c r="O172" i="4" s="1"/>
  <c r="O2174" i="1" a="1"/>
  <c r="O2174" i="1" s="1"/>
  <c r="O171" i="4" s="1"/>
  <c r="O2175" i="1" a="1"/>
  <c r="O2175" i="1" s="1"/>
  <c r="O170" i="4" s="1"/>
  <c r="O2176" i="1" a="1"/>
  <c r="O2176" i="1" s="1"/>
  <c r="O169" i="4" s="1"/>
  <c r="O2177" i="1" a="1"/>
  <c r="O2177" i="1" s="1"/>
  <c r="O168" i="4" s="1"/>
  <c r="O2178" i="1" a="1"/>
  <c r="O2178" i="1" s="1"/>
  <c r="O167" i="4" s="1"/>
  <c r="O2179" i="1" a="1"/>
  <c r="O2179" i="1" s="1"/>
  <c r="O166" i="4" s="1"/>
  <c r="O2180" i="1" a="1"/>
  <c r="O2180" i="1" s="1"/>
  <c r="O165" i="4" s="1"/>
  <c r="O2181" i="1" a="1"/>
  <c r="O2181" i="1" s="1"/>
  <c r="O164" i="4" s="1"/>
  <c r="O2182" i="1" a="1"/>
  <c r="O2182" i="1" s="1"/>
  <c r="O163" i="4" s="1"/>
  <c r="O2183" i="1" a="1"/>
  <c r="O2183" i="1" s="1"/>
  <c r="O162" i="4" s="1"/>
  <c r="O2184" i="1" a="1"/>
  <c r="O2184" i="1" s="1"/>
  <c r="O161" i="4" s="1"/>
  <c r="O2185" i="1" a="1"/>
  <c r="O2185" i="1" s="1"/>
  <c r="O160" i="4" s="1"/>
  <c r="O2186" i="1" a="1"/>
  <c r="O2186" i="1" s="1"/>
  <c r="O159" i="4" s="1"/>
  <c r="O2187" i="1" a="1"/>
  <c r="O2187" i="1" s="1"/>
  <c r="O158" i="4" s="1"/>
  <c r="O2188" i="1" a="1"/>
  <c r="O2188" i="1" s="1"/>
  <c r="O157" i="4" s="1"/>
  <c r="O2189" i="1" a="1"/>
  <c r="O2189" i="1" s="1"/>
  <c r="O156" i="4" s="1"/>
  <c r="O2190" i="1" a="1"/>
  <c r="O2190" i="1" s="1"/>
  <c r="O155" i="4" s="1"/>
  <c r="O2191" i="1" a="1"/>
  <c r="O2191" i="1" s="1"/>
  <c r="O154" i="4" s="1"/>
  <c r="O2192" i="1" a="1"/>
  <c r="O2192" i="1" s="1"/>
  <c r="O153" i="4" s="1"/>
  <c r="O2193" i="1" a="1"/>
  <c r="O2193" i="1" s="1"/>
  <c r="O152" i="4" s="1"/>
  <c r="O2194" i="1" a="1"/>
  <c r="O2194" i="1" s="1"/>
  <c r="O151" i="4" s="1"/>
  <c r="O2195" i="1" a="1"/>
  <c r="O2195" i="1" s="1"/>
  <c r="O150" i="4" s="1"/>
  <c r="O2196" i="1" a="1"/>
  <c r="O2196" i="1" s="1"/>
  <c r="O149" i="4" s="1"/>
  <c r="O2197" i="1" a="1"/>
  <c r="O2197" i="1" s="1"/>
  <c r="O148" i="4" s="1"/>
  <c r="O2198" i="1" a="1"/>
  <c r="O2198" i="1" s="1"/>
  <c r="O147" i="4" s="1"/>
  <c r="O2199" i="1" a="1"/>
  <c r="O2199" i="1" s="1"/>
  <c r="O146" i="4" s="1"/>
  <c r="O2200" i="1" a="1"/>
  <c r="O2200" i="1" s="1"/>
  <c r="O145" i="4" s="1"/>
  <c r="O2201" i="1" a="1"/>
  <c r="O2201" i="1" s="1"/>
  <c r="O144" i="4" s="1"/>
  <c r="O2202" i="1" a="1"/>
  <c r="O2202" i="1" s="1"/>
  <c r="O143" i="4" s="1"/>
  <c r="O2203" i="1" a="1"/>
  <c r="O2203" i="1" s="1"/>
  <c r="O142" i="4" s="1"/>
  <c r="O2204" i="1" a="1"/>
  <c r="O2204" i="1" s="1"/>
  <c r="O2205" i="1" a="1"/>
  <c r="O2205" i="1" s="1"/>
  <c r="O141" i="4" s="1"/>
  <c r="O2206" i="1" a="1"/>
  <c r="O2206" i="1" s="1"/>
  <c r="O140" i="4" s="1"/>
  <c r="O2207" i="1" a="1"/>
  <c r="O2207" i="1" s="1"/>
  <c r="O139" i="4" s="1"/>
  <c r="O2208" i="1" a="1"/>
  <c r="O2208" i="1" s="1"/>
  <c r="O138" i="4" s="1"/>
  <c r="O2209" i="1" a="1"/>
  <c r="O2209" i="1" s="1"/>
  <c r="O137" i="4" s="1"/>
  <c r="O2210" i="1" a="1"/>
  <c r="O2210" i="1" s="1"/>
  <c r="O136" i="4" s="1"/>
  <c r="O2211" i="1" a="1"/>
  <c r="O2211" i="1" s="1"/>
  <c r="O135" i="4" s="1"/>
  <c r="O2212" i="1" a="1"/>
  <c r="O2212" i="1" s="1"/>
  <c r="O134" i="4" s="1"/>
  <c r="O2213" i="1" a="1"/>
  <c r="O2213" i="1" s="1"/>
  <c r="O133" i="4" s="1"/>
  <c r="O2214" i="1" a="1"/>
  <c r="O2214" i="1" s="1"/>
  <c r="O132" i="4" s="1"/>
  <c r="O2215" i="1" a="1"/>
  <c r="O2215" i="1" s="1"/>
  <c r="O131" i="4" s="1"/>
  <c r="O2216" i="1" a="1"/>
  <c r="O2216" i="1" s="1"/>
  <c r="O130" i="4" s="1"/>
  <c r="O2217" i="1" a="1"/>
  <c r="O2217" i="1" s="1"/>
  <c r="O129" i="4" s="1"/>
  <c r="O2218" i="1" a="1"/>
  <c r="O2218" i="1" s="1"/>
  <c r="O128" i="4" s="1"/>
  <c r="O2219" i="1" a="1"/>
  <c r="O2219" i="1" s="1"/>
  <c r="O127" i="4" s="1"/>
  <c r="O2220" i="1" a="1"/>
  <c r="O2220" i="1" s="1"/>
  <c r="O126" i="4" s="1"/>
  <c r="O2221" i="1" a="1"/>
  <c r="O2221" i="1" s="1"/>
  <c r="O125" i="4" s="1"/>
  <c r="O2222" i="1" a="1"/>
  <c r="O2222" i="1" s="1"/>
  <c r="O124" i="4" s="1"/>
  <c r="O2223" i="1" a="1"/>
  <c r="O2223" i="1" s="1"/>
  <c r="O123" i="4" s="1"/>
  <c r="O2224" i="1" a="1"/>
  <c r="O2224" i="1" s="1"/>
  <c r="O122" i="4" s="1"/>
  <c r="O2225" i="1" a="1"/>
  <c r="O2225" i="1" s="1"/>
  <c r="O121" i="4" s="1"/>
  <c r="O2226" i="1" a="1"/>
  <c r="O2226" i="1" s="1"/>
  <c r="O120" i="4" s="1"/>
  <c r="O2227" i="1" a="1"/>
  <c r="O2227" i="1" s="1"/>
  <c r="O119" i="4" s="1"/>
  <c r="O2228" i="1" a="1"/>
  <c r="O2228" i="1" s="1"/>
  <c r="O118" i="4" s="1"/>
  <c r="O2229" i="1" a="1"/>
  <c r="O2229" i="1" s="1"/>
  <c r="O117" i="4" s="1"/>
  <c r="O2230" i="1" a="1"/>
  <c r="O2230" i="1" s="1"/>
  <c r="O116" i="4" s="1"/>
  <c r="O2231" i="1" a="1"/>
  <c r="O2231" i="1" s="1"/>
  <c r="O115" i="4" s="1"/>
  <c r="O2232" i="1" a="1"/>
  <c r="O2232" i="1" s="1"/>
  <c r="O114" i="4" s="1"/>
  <c r="O2233" i="1" a="1"/>
  <c r="O2233" i="1" s="1"/>
  <c r="O113" i="4" s="1"/>
  <c r="O2234" i="1" a="1"/>
  <c r="O2234" i="1" s="1"/>
  <c r="O112" i="4" s="1"/>
  <c r="O2235" i="1" a="1"/>
  <c r="O2235" i="1" s="1"/>
  <c r="O111" i="4" s="1"/>
  <c r="O2236" i="1" a="1"/>
  <c r="O2236" i="1" s="1"/>
  <c r="O110" i="4" s="1"/>
  <c r="O2237" i="1" a="1"/>
  <c r="O2237" i="1" s="1"/>
  <c r="O109" i="4" s="1"/>
  <c r="O2238" i="1" a="1"/>
  <c r="O2238" i="1" s="1"/>
  <c r="O108" i="4" s="1"/>
  <c r="O2239" i="1" a="1"/>
  <c r="O2239" i="1" s="1"/>
  <c r="O107" i="4" s="1"/>
  <c r="O2240" i="1" a="1"/>
  <c r="O2240" i="1" s="1"/>
  <c r="O106" i="4" s="1"/>
  <c r="O2241" i="1" a="1"/>
  <c r="O2241" i="1" s="1"/>
  <c r="O105" i="4" s="1"/>
  <c r="O2242" i="1" a="1"/>
  <c r="O2242" i="1" s="1"/>
  <c r="O104" i="4" s="1"/>
  <c r="O2243" i="1" a="1"/>
  <c r="O2243" i="1" s="1"/>
  <c r="O103" i="4" s="1"/>
  <c r="O2244" i="1" a="1"/>
  <c r="O2244" i="1" s="1"/>
  <c r="O102" i="4" s="1"/>
  <c r="O2245" i="1" a="1"/>
  <c r="O2245" i="1" s="1"/>
  <c r="O101" i="4" s="1"/>
  <c r="O2246" i="1" a="1"/>
  <c r="O2246" i="1" s="1"/>
  <c r="O100" i="4" s="1"/>
  <c r="O2247" i="1" a="1"/>
  <c r="O2247" i="1" s="1"/>
  <c r="O99" i="4" s="1"/>
  <c r="O2248" i="1" a="1"/>
  <c r="O2248" i="1" s="1"/>
  <c r="O98" i="4" s="1"/>
  <c r="O2249" i="1" a="1"/>
  <c r="O2249" i="1" s="1"/>
  <c r="O97" i="4" s="1"/>
  <c r="O2250" i="1" a="1"/>
  <c r="O2250" i="1" s="1"/>
  <c r="O96" i="4" s="1"/>
  <c r="O2251" i="1" a="1"/>
  <c r="O2251" i="1" s="1"/>
  <c r="O95" i="4" s="1"/>
  <c r="O2252" i="1" a="1"/>
  <c r="O2252" i="1" s="1"/>
  <c r="O94" i="4" s="1"/>
  <c r="O2253" i="1" a="1"/>
  <c r="O2253" i="1" s="1"/>
  <c r="O93" i="4" s="1"/>
  <c r="O2254" i="1" a="1"/>
  <c r="O2254" i="1" s="1"/>
  <c r="O92" i="4" s="1"/>
  <c r="O2255" i="1" a="1"/>
  <c r="O2255" i="1" s="1"/>
  <c r="O91" i="4" s="1"/>
  <c r="O2256" i="1" a="1"/>
  <c r="O2256" i="1" s="1"/>
  <c r="O90" i="4" s="1"/>
  <c r="O2257" i="1" a="1"/>
  <c r="O2257" i="1" s="1"/>
  <c r="O89" i="4" s="1"/>
  <c r="O2258" i="1" a="1"/>
  <c r="O2258" i="1" s="1"/>
  <c r="O88" i="4" s="1"/>
  <c r="O2259" i="1" a="1"/>
  <c r="O2259" i="1" s="1"/>
  <c r="O87" i="4" s="1"/>
  <c r="O2260" i="1" a="1"/>
  <c r="O2260" i="1" s="1"/>
  <c r="O86" i="4" s="1"/>
  <c r="O2261" i="1" a="1"/>
  <c r="O2261" i="1" s="1"/>
  <c r="O85" i="4" s="1"/>
  <c r="O2262" i="1" a="1"/>
  <c r="O2262" i="1" s="1"/>
  <c r="O84" i="4" s="1"/>
  <c r="O2263" i="1" a="1"/>
  <c r="O2263" i="1" s="1"/>
  <c r="O83" i="4" s="1"/>
  <c r="O2264" i="1" a="1"/>
  <c r="O2264" i="1" s="1"/>
  <c r="O82" i="4" s="1"/>
  <c r="O2265" i="1" a="1"/>
  <c r="O2265" i="1" s="1"/>
  <c r="O81" i="4" s="1"/>
  <c r="O2266" i="1" a="1"/>
  <c r="O2266" i="1" s="1"/>
  <c r="O80" i="4" s="1"/>
  <c r="O2267" i="1" a="1"/>
  <c r="O2267" i="1" s="1"/>
  <c r="O79" i="4" s="1"/>
  <c r="O2268" i="1" a="1"/>
  <c r="O2268" i="1" s="1"/>
  <c r="O78" i="4" s="1"/>
  <c r="O2269" i="1" a="1"/>
  <c r="O2269" i="1" s="1"/>
  <c r="O77" i="4" s="1"/>
  <c r="O2270" i="1" a="1"/>
  <c r="O2270" i="1" s="1"/>
  <c r="O76" i="4" s="1"/>
  <c r="O2271" i="1" a="1"/>
  <c r="O2271" i="1" s="1"/>
  <c r="O75" i="4" s="1"/>
  <c r="O2272" i="1" a="1"/>
  <c r="O2272" i="1" s="1"/>
  <c r="O74" i="4" s="1"/>
  <c r="O2273" i="1" a="1"/>
  <c r="O2273" i="1" s="1"/>
  <c r="O73" i="4" s="1"/>
  <c r="O2274" i="1" a="1"/>
  <c r="O2274" i="1" s="1"/>
  <c r="O72" i="4" s="1"/>
  <c r="O2275" i="1" a="1"/>
  <c r="O2275" i="1" s="1"/>
  <c r="O71" i="4" s="1"/>
  <c r="O2276" i="1" a="1"/>
  <c r="O2276" i="1" s="1"/>
  <c r="O70" i="4" s="1"/>
  <c r="O2277" i="1" a="1"/>
  <c r="O2277" i="1" s="1"/>
  <c r="O69" i="4" s="1"/>
  <c r="O2278" i="1" a="1"/>
  <c r="O2278" i="1" s="1"/>
  <c r="O68" i="4" s="1"/>
  <c r="O2279" i="1" a="1"/>
  <c r="O2279" i="1" s="1"/>
  <c r="O67" i="4" s="1"/>
  <c r="O2280" i="1" a="1"/>
  <c r="O2280" i="1" s="1"/>
  <c r="O66" i="4" s="1"/>
  <c r="O2281" i="1" a="1"/>
  <c r="O2281" i="1" s="1"/>
  <c r="O65" i="4" s="1"/>
  <c r="O2282" i="1" a="1"/>
  <c r="O2282" i="1" s="1"/>
  <c r="O64" i="4" s="1"/>
  <c r="O2283" i="1" a="1"/>
  <c r="O2283" i="1" s="1"/>
  <c r="O63" i="4" s="1"/>
  <c r="O2284" i="1" a="1"/>
  <c r="O2284" i="1" s="1"/>
  <c r="O62" i="4" s="1"/>
  <c r="O2285" i="1" a="1"/>
  <c r="O2285" i="1" s="1"/>
  <c r="O61" i="4" s="1"/>
  <c r="O2286" i="1" a="1"/>
  <c r="O2286" i="1" s="1"/>
  <c r="O60" i="4" s="1"/>
  <c r="O2287" i="1" a="1"/>
  <c r="O2287" i="1" s="1"/>
  <c r="O59" i="4" s="1"/>
  <c r="O2288" i="1" a="1"/>
  <c r="O2288" i="1" s="1"/>
  <c r="O58" i="4" s="1"/>
  <c r="O2289" i="1" a="1"/>
  <c r="O2289" i="1" s="1"/>
  <c r="O57" i="4" s="1"/>
  <c r="O2290" i="1" a="1"/>
  <c r="O2290" i="1" s="1"/>
  <c r="O56" i="4" s="1"/>
  <c r="O2291" i="1" a="1"/>
  <c r="O2291" i="1" s="1"/>
  <c r="O55" i="4" s="1"/>
  <c r="O2292" i="1" a="1"/>
  <c r="O2292" i="1" s="1"/>
  <c r="O54" i="4" s="1"/>
  <c r="O2293" i="1" a="1"/>
  <c r="O2293" i="1" s="1"/>
  <c r="O53" i="4" s="1"/>
  <c r="O2294" i="1" a="1"/>
  <c r="O2294" i="1" s="1"/>
  <c r="O52" i="4" s="1"/>
  <c r="O2295" i="1" a="1"/>
  <c r="O2295" i="1" s="1"/>
  <c r="O51" i="4" s="1"/>
  <c r="O2296" i="1" a="1"/>
  <c r="O2296" i="1" s="1"/>
  <c r="O50" i="4" s="1"/>
  <c r="O2297" i="1" a="1"/>
  <c r="O2297" i="1" s="1"/>
  <c r="O49" i="4" s="1"/>
  <c r="O2298" i="1" a="1"/>
  <c r="O2298" i="1" s="1"/>
  <c r="O48" i="4" s="1"/>
  <c r="O2299" i="1" a="1"/>
  <c r="O2299" i="1" s="1"/>
  <c r="O47" i="4" s="1"/>
  <c r="O2300" i="1" a="1"/>
  <c r="O2300" i="1" s="1"/>
  <c r="O46" i="4" s="1"/>
  <c r="O2301" i="1" a="1"/>
  <c r="O2301" i="1" s="1"/>
  <c r="O45" i="4" s="1"/>
  <c r="O2302" i="1" a="1"/>
  <c r="O2302" i="1" s="1"/>
  <c r="O44" i="4" s="1"/>
  <c r="O2303" i="1" a="1"/>
  <c r="O2303" i="1" s="1"/>
  <c r="O43" i="4" s="1"/>
  <c r="O2304" i="1" a="1"/>
  <c r="O2304" i="1" s="1"/>
  <c r="O42" i="4" s="1"/>
  <c r="O2305" i="1" a="1"/>
  <c r="O2305" i="1" s="1"/>
  <c r="O41" i="4" s="1"/>
  <c r="O2306" i="1" a="1"/>
  <c r="O2306" i="1" s="1"/>
  <c r="O40" i="4" s="1"/>
  <c r="O2307" i="1" a="1"/>
  <c r="O2307" i="1" s="1"/>
  <c r="O39" i="4" s="1"/>
  <c r="O2308" i="1" a="1"/>
  <c r="O2308" i="1" s="1"/>
  <c r="O38" i="4" s="1"/>
  <c r="O2309" i="1" a="1"/>
  <c r="O2309" i="1" s="1"/>
  <c r="O37" i="4" s="1"/>
  <c r="O2310" i="1" a="1"/>
  <c r="O2310" i="1" s="1"/>
  <c r="O36" i="4" s="1"/>
  <c r="O2311" i="1" a="1"/>
  <c r="O2311" i="1" s="1"/>
  <c r="O35" i="4" s="1"/>
  <c r="O2312" i="1" a="1"/>
  <c r="O2312" i="1" s="1"/>
  <c r="O34" i="4" s="1"/>
  <c r="O2313" i="1" a="1"/>
  <c r="O2313" i="1" s="1"/>
  <c r="O33" i="4" s="1"/>
  <c r="O2314" i="1" a="1"/>
  <c r="O2314" i="1" s="1"/>
  <c r="O32" i="4" s="1"/>
  <c r="O2315" i="1" a="1"/>
  <c r="O2315" i="1" s="1"/>
  <c r="O31" i="4" s="1"/>
  <c r="O2316" i="1" a="1"/>
  <c r="O2316" i="1" s="1"/>
  <c r="O30" i="4" s="1"/>
  <c r="O2317" i="1" a="1"/>
  <c r="O2317" i="1" s="1"/>
  <c r="O29" i="4" s="1"/>
  <c r="O2318" i="1" a="1"/>
  <c r="O2318" i="1" s="1"/>
  <c r="O28" i="4" s="1"/>
  <c r="O2319" i="1" a="1"/>
  <c r="O2319" i="1" s="1"/>
  <c r="O27" i="4" s="1"/>
  <c r="O2320" i="1" a="1"/>
  <c r="O2320" i="1" s="1"/>
  <c r="O26" i="4" s="1"/>
  <c r="O2321" i="1" a="1"/>
  <c r="O2321" i="1" s="1"/>
  <c r="O25" i="4" s="1"/>
  <c r="O2322" i="1" a="1"/>
  <c r="O2322" i="1" s="1"/>
  <c r="O24" i="4" s="1"/>
  <c r="O2323" i="1" a="1"/>
  <c r="O2323" i="1" s="1"/>
  <c r="O23" i="4" s="1"/>
  <c r="O2324" i="1" a="1"/>
  <c r="O2324" i="1" s="1"/>
  <c r="O22" i="4" s="1"/>
  <c r="O2325" i="1" a="1"/>
  <c r="O2325" i="1" s="1"/>
  <c r="O21" i="4" s="1"/>
  <c r="O2326" i="1" a="1"/>
  <c r="O2326" i="1" s="1"/>
  <c r="O20" i="4" s="1"/>
  <c r="O2327" i="1" a="1"/>
  <c r="O2327" i="1" s="1"/>
  <c r="O19" i="4" s="1"/>
  <c r="O2328" i="1" a="1"/>
  <c r="O2328" i="1" s="1"/>
  <c r="O18" i="4" s="1"/>
  <c r="O2329" i="1" a="1"/>
  <c r="O2329" i="1" s="1"/>
  <c r="O17" i="4" s="1"/>
  <c r="O2330" i="1" a="1"/>
  <c r="O2330" i="1" s="1"/>
  <c r="O16" i="4" s="1"/>
  <c r="O2331" i="1" a="1"/>
  <c r="O2331" i="1" s="1"/>
  <c r="O15" i="4" s="1"/>
  <c r="O2332" i="1" a="1"/>
  <c r="O2332" i="1" s="1"/>
  <c r="O14" i="4" s="1"/>
  <c r="O2333" i="1" a="1"/>
  <c r="O2333" i="1" s="1"/>
  <c r="O13" i="4" s="1"/>
  <c r="O2334" i="1" a="1"/>
  <c r="O2334" i="1" s="1"/>
  <c r="O12" i="4" s="1"/>
  <c r="O2335" i="1" a="1"/>
  <c r="O2335" i="1" s="1"/>
  <c r="O11" i="4" s="1"/>
  <c r="O2336" i="1" a="1"/>
  <c r="O2336" i="1" s="1"/>
  <c r="O10" i="4" s="1"/>
  <c r="O2337" i="1" a="1"/>
  <c r="O2337" i="1" s="1"/>
  <c r="O9" i="4" s="1"/>
  <c r="O2338" i="1" a="1"/>
  <c r="O2338" i="1" s="1"/>
  <c r="O8" i="4" s="1"/>
  <c r="O2339" i="1" a="1"/>
  <c r="O2339" i="1" s="1"/>
  <c r="O7" i="4" s="1"/>
  <c r="O2340" i="1" a="1"/>
  <c r="O2340" i="1" s="1"/>
  <c r="O6" i="4" s="1"/>
  <c r="O2341" i="1" a="1"/>
  <c r="O2341" i="1" s="1"/>
  <c r="O5" i="4" s="1"/>
  <c r="O2342" i="1" a="1"/>
  <c r="O2342" i="1" s="1"/>
  <c r="O4" i="4" s="1"/>
  <c r="O2343" i="1" a="1"/>
  <c r="O2343" i="1" s="1"/>
  <c r="O3" i="4" s="1"/>
  <c r="O2344" i="1" a="1"/>
  <c r="O2344" i="1" s="1"/>
  <c r="O2" i="4" s="1"/>
  <c r="O2" i="1" a="1"/>
  <c r="O2" i="1" s="1"/>
  <c r="O2336" i="4" s="1"/>
  <c r="N3" i="1" a="1"/>
  <c r="N3" i="1" s="1"/>
  <c r="N2335" i="4" s="1"/>
  <c r="N4" i="1" a="1"/>
  <c r="N4" i="1" s="1"/>
  <c r="N2334" i="4" s="1"/>
  <c r="N5" i="1" a="1"/>
  <c r="N5" i="1" s="1"/>
  <c r="N2333" i="4" s="1"/>
  <c r="N6" i="1" a="1"/>
  <c r="N6" i="1" s="1"/>
  <c r="N2332" i="4" s="1"/>
  <c r="N7" i="1" a="1"/>
  <c r="N7" i="1" s="1"/>
  <c r="N2331" i="4" s="1"/>
  <c r="N8" i="1" a="1"/>
  <c r="N8" i="1" s="1"/>
  <c r="N2330" i="4" s="1"/>
  <c r="N9" i="1" a="1"/>
  <c r="N9" i="1" s="1"/>
  <c r="N2329" i="4" s="1"/>
  <c r="N10" i="1" a="1"/>
  <c r="N10" i="1" s="1"/>
  <c r="N2328" i="4" s="1"/>
  <c r="N11" i="1" a="1"/>
  <c r="N11" i="1" s="1"/>
  <c r="N2327" i="4" s="1"/>
  <c r="N12" i="1" a="1"/>
  <c r="N12" i="1" s="1"/>
  <c r="N2326" i="4" s="1"/>
  <c r="N13" i="1" a="1"/>
  <c r="N13" i="1" s="1"/>
  <c r="N2325" i="4" s="1"/>
  <c r="N14" i="1" a="1"/>
  <c r="N14" i="1" s="1"/>
  <c r="N2324" i="4" s="1"/>
  <c r="N15" i="1" a="1"/>
  <c r="N15" i="1" s="1"/>
  <c r="N2323" i="4" s="1"/>
  <c r="N16" i="1" a="1"/>
  <c r="N16" i="1" s="1"/>
  <c r="N2322" i="4" s="1"/>
  <c r="N17" i="1" a="1"/>
  <c r="N17" i="1" s="1"/>
  <c r="N2321" i="4" s="1"/>
  <c r="N18" i="1" a="1"/>
  <c r="N18" i="1" s="1"/>
  <c r="N2320" i="4" s="1"/>
  <c r="N19" i="1" a="1"/>
  <c r="N19" i="1" s="1"/>
  <c r="N2319" i="4" s="1"/>
  <c r="N20" i="1" a="1"/>
  <c r="N20" i="1" s="1"/>
  <c r="N2318" i="4" s="1"/>
  <c r="N21" i="1" a="1"/>
  <c r="N21" i="1" s="1"/>
  <c r="N2317" i="4" s="1"/>
  <c r="N22" i="1" a="1"/>
  <c r="N22" i="1" s="1"/>
  <c r="N2316" i="4" s="1"/>
  <c r="N23" i="1" a="1"/>
  <c r="N23" i="1" s="1"/>
  <c r="N2315" i="4" s="1"/>
  <c r="N24" i="1" a="1"/>
  <c r="N24" i="1" s="1"/>
  <c r="N2314" i="4" s="1"/>
  <c r="N25" i="1" a="1"/>
  <c r="N25" i="1" s="1"/>
  <c r="N2313" i="4" s="1"/>
  <c r="N26" i="1" a="1"/>
  <c r="N26" i="1" s="1"/>
  <c r="N2312" i="4" s="1"/>
  <c r="N27" i="1" a="1"/>
  <c r="N27" i="1" s="1"/>
  <c r="N2311" i="4" s="1"/>
  <c r="N28" i="1" a="1"/>
  <c r="N28" i="1" s="1"/>
  <c r="N2310" i="4" s="1"/>
  <c r="N29" i="1" a="1"/>
  <c r="N29" i="1" s="1"/>
  <c r="N2309" i="4" s="1"/>
  <c r="N30" i="1" a="1"/>
  <c r="N30" i="1" s="1"/>
  <c r="N2308" i="4" s="1"/>
  <c r="N31" i="1" a="1"/>
  <c r="N31" i="1" s="1"/>
  <c r="N2307" i="4" s="1"/>
  <c r="N32" i="1" a="1"/>
  <c r="N32" i="1" s="1"/>
  <c r="N2306" i="4" s="1"/>
  <c r="N33" i="1" a="1"/>
  <c r="N33" i="1" s="1"/>
  <c r="N2305" i="4" s="1"/>
  <c r="N34" i="1" a="1"/>
  <c r="N34" i="1" s="1"/>
  <c r="N2304" i="4" s="1"/>
  <c r="N35" i="1" a="1"/>
  <c r="N35" i="1" s="1"/>
  <c r="N2303" i="4" s="1"/>
  <c r="N36" i="1" a="1"/>
  <c r="N36" i="1" s="1"/>
  <c r="N2302" i="4" s="1"/>
  <c r="N37" i="1" a="1"/>
  <c r="N37" i="1" s="1"/>
  <c r="N2301" i="4" s="1"/>
  <c r="N38" i="1" a="1"/>
  <c r="N38" i="1" s="1"/>
  <c r="N2300" i="4" s="1"/>
  <c r="N39" i="1" a="1"/>
  <c r="N39" i="1" s="1"/>
  <c r="N2299" i="4" s="1"/>
  <c r="N40" i="1" a="1"/>
  <c r="N40" i="1" s="1"/>
  <c r="N2298" i="4" s="1"/>
  <c r="N41" i="1" a="1"/>
  <c r="N41" i="1" s="1"/>
  <c r="N2297" i="4" s="1"/>
  <c r="N42" i="1" a="1"/>
  <c r="N42" i="1" s="1"/>
  <c r="N2296" i="4" s="1"/>
  <c r="N43" i="1" a="1"/>
  <c r="N43" i="1" s="1"/>
  <c r="N2295" i="4" s="1"/>
  <c r="N44" i="1" a="1"/>
  <c r="N44" i="1" s="1"/>
  <c r="N2294" i="4" s="1"/>
  <c r="N45" i="1" a="1"/>
  <c r="N45" i="1" s="1"/>
  <c r="N2293" i="4" s="1"/>
  <c r="N46" i="1" a="1"/>
  <c r="N46" i="1" s="1"/>
  <c r="N2292" i="4" s="1"/>
  <c r="N47" i="1" a="1"/>
  <c r="N47" i="1" s="1"/>
  <c r="N48" i="1" a="1"/>
  <c r="N48" i="1" s="1"/>
  <c r="N2291" i="4" s="1"/>
  <c r="N49" i="1" a="1"/>
  <c r="N49" i="1" s="1"/>
  <c r="N2290" i="4" s="1"/>
  <c r="N50" i="1" a="1"/>
  <c r="N50" i="1" s="1"/>
  <c r="N2289" i="4" s="1"/>
  <c r="N51" i="1" a="1"/>
  <c r="N51" i="1" s="1"/>
  <c r="N2288" i="4" s="1"/>
  <c r="N52" i="1" a="1"/>
  <c r="N52" i="1" s="1"/>
  <c r="N2287" i="4" s="1"/>
  <c r="N53" i="1" a="1"/>
  <c r="N53" i="1" s="1"/>
  <c r="N2286" i="4" s="1"/>
  <c r="N54" i="1" a="1"/>
  <c r="N54" i="1" s="1"/>
  <c r="N2285" i="4" s="1"/>
  <c r="N55" i="1" a="1"/>
  <c r="N55" i="1" s="1"/>
  <c r="N2284" i="4" s="1"/>
  <c r="N56" i="1" a="1"/>
  <c r="N56" i="1" s="1"/>
  <c r="N2283" i="4" s="1"/>
  <c r="N57" i="1" a="1"/>
  <c r="N57" i="1" s="1"/>
  <c r="N2282" i="4" s="1"/>
  <c r="N58" i="1" a="1"/>
  <c r="N58" i="1" s="1"/>
  <c r="N2281" i="4" s="1"/>
  <c r="N59" i="1" a="1"/>
  <c r="N59" i="1" s="1"/>
  <c r="N2280" i="4" s="1"/>
  <c r="N60" i="1" a="1"/>
  <c r="N60" i="1" s="1"/>
  <c r="N2279" i="4" s="1"/>
  <c r="N61" i="1" a="1"/>
  <c r="N61" i="1" s="1"/>
  <c r="N2278" i="4" s="1"/>
  <c r="N62" i="1" a="1"/>
  <c r="N62" i="1" s="1"/>
  <c r="N2277" i="4" s="1"/>
  <c r="N63" i="1" a="1"/>
  <c r="N63" i="1" s="1"/>
  <c r="N2276" i="4" s="1"/>
  <c r="N64" i="1" a="1"/>
  <c r="N64" i="1" s="1"/>
  <c r="N2275" i="4" s="1"/>
  <c r="N65" i="1" a="1"/>
  <c r="N65" i="1" s="1"/>
  <c r="N2274" i="4" s="1"/>
  <c r="N66" i="1" a="1"/>
  <c r="N66" i="1" s="1"/>
  <c r="N2273" i="4" s="1"/>
  <c r="N67" i="1" a="1"/>
  <c r="N67" i="1" s="1"/>
  <c r="N2272" i="4" s="1"/>
  <c r="N68" i="1" a="1"/>
  <c r="N68" i="1" s="1"/>
  <c r="N2271" i="4" s="1"/>
  <c r="N69" i="1" a="1"/>
  <c r="N69" i="1" s="1"/>
  <c r="N2270" i="4" s="1"/>
  <c r="N70" i="1" a="1"/>
  <c r="N70" i="1" s="1"/>
  <c r="N2269" i="4" s="1"/>
  <c r="N71" i="1" a="1"/>
  <c r="N71" i="1" s="1"/>
  <c r="N2268" i="4" s="1"/>
  <c r="N72" i="1" a="1"/>
  <c r="N72" i="1" s="1"/>
  <c r="N2267" i="4" s="1"/>
  <c r="N73" i="1" a="1"/>
  <c r="N73" i="1" s="1"/>
  <c r="N2266" i="4" s="1"/>
  <c r="N74" i="1" a="1"/>
  <c r="N74" i="1" s="1"/>
  <c r="N2265" i="4" s="1"/>
  <c r="N75" i="1" a="1"/>
  <c r="N75" i="1" s="1"/>
  <c r="N2264" i="4" s="1"/>
  <c r="N76" i="1" a="1"/>
  <c r="N76" i="1" s="1"/>
  <c r="N2263" i="4" s="1"/>
  <c r="N77" i="1" a="1"/>
  <c r="N77" i="1" s="1"/>
  <c r="N2262" i="4" s="1"/>
  <c r="N78" i="1" a="1"/>
  <c r="N78" i="1" s="1"/>
  <c r="N2261" i="4" s="1"/>
  <c r="N79" i="1" a="1"/>
  <c r="N79" i="1" s="1"/>
  <c r="N2260" i="4" s="1"/>
  <c r="N80" i="1" a="1"/>
  <c r="N80" i="1" s="1"/>
  <c r="N2259" i="4" s="1"/>
  <c r="N81" i="1" a="1"/>
  <c r="N81" i="1" s="1"/>
  <c r="N2258" i="4" s="1"/>
  <c r="N82" i="1" a="1"/>
  <c r="N82" i="1" s="1"/>
  <c r="N2257" i="4" s="1"/>
  <c r="N83" i="1" a="1"/>
  <c r="N83" i="1" s="1"/>
  <c r="N2256" i="4" s="1"/>
  <c r="N84" i="1" a="1"/>
  <c r="N84" i="1" s="1"/>
  <c r="N2255" i="4" s="1"/>
  <c r="N85" i="1" a="1"/>
  <c r="N85" i="1" s="1"/>
  <c r="N2254" i="4" s="1"/>
  <c r="N86" i="1" a="1"/>
  <c r="N86" i="1" s="1"/>
  <c r="N2253" i="4" s="1"/>
  <c r="N87" i="1" a="1"/>
  <c r="N87" i="1" s="1"/>
  <c r="N2252" i="4" s="1"/>
  <c r="N88" i="1" a="1"/>
  <c r="N88" i="1" s="1"/>
  <c r="N2251" i="4" s="1"/>
  <c r="N89" i="1" a="1"/>
  <c r="N89" i="1" s="1"/>
  <c r="N2250" i="4" s="1"/>
  <c r="N90" i="1" a="1"/>
  <c r="N90" i="1" s="1"/>
  <c r="N2249" i="4" s="1"/>
  <c r="N91" i="1" a="1"/>
  <c r="N91" i="1" s="1"/>
  <c r="N2248" i="4" s="1"/>
  <c r="N92" i="1" a="1"/>
  <c r="N92" i="1" s="1"/>
  <c r="N2247" i="4" s="1"/>
  <c r="N93" i="1" a="1"/>
  <c r="N93" i="1" s="1"/>
  <c r="N2246" i="4" s="1"/>
  <c r="N94" i="1" a="1"/>
  <c r="N94" i="1" s="1"/>
  <c r="N2245" i="4" s="1"/>
  <c r="N95" i="1" a="1"/>
  <c r="N95" i="1" s="1"/>
  <c r="N2244" i="4" s="1"/>
  <c r="N96" i="1" a="1"/>
  <c r="N96" i="1" s="1"/>
  <c r="N2243" i="4" s="1"/>
  <c r="N97" i="1" a="1"/>
  <c r="N97" i="1" s="1"/>
  <c r="N2242" i="4" s="1"/>
  <c r="N98" i="1" a="1"/>
  <c r="N98" i="1" s="1"/>
  <c r="N2241" i="4" s="1"/>
  <c r="N99" i="1" a="1"/>
  <c r="N99" i="1" s="1"/>
  <c r="N2240" i="4" s="1"/>
  <c r="N100" i="1" a="1"/>
  <c r="N100" i="1" s="1"/>
  <c r="N2239" i="4" s="1"/>
  <c r="N101" i="1" a="1"/>
  <c r="N101" i="1" s="1"/>
  <c r="N2238" i="4" s="1"/>
  <c r="N102" i="1" a="1"/>
  <c r="N102" i="1" s="1"/>
  <c r="N2237" i="4" s="1"/>
  <c r="N103" i="1" a="1"/>
  <c r="N103" i="1" s="1"/>
  <c r="N2236" i="4" s="1"/>
  <c r="N104" i="1" a="1"/>
  <c r="N104" i="1" s="1"/>
  <c r="N2235" i="4" s="1"/>
  <c r="N105" i="1" a="1"/>
  <c r="N105" i="1" s="1"/>
  <c r="N2234" i="4" s="1"/>
  <c r="N106" i="1" a="1"/>
  <c r="N106" i="1" s="1"/>
  <c r="N2233" i="4" s="1"/>
  <c r="N107" i="1" a="1"/>
  <c r="N107" i="1" s="1"/>
  <c r="N2232" i="4" s="1"/>
  <c r="N108" i="1" a="1"/>
  <c r="N108" i="1" s="1"/>
  <c r="N2231" i="4" s="1"/>
  <c r="N109" i="1" a="1"/>
  <c r="N109" i="1" s="1"/>
  <c r="N2230" i="4" s="1"/>
  <c r="N110" i="1" a="1"/>
  <c r="N110" i="1" s="1"/>
  <c r="N2229" i="4" s="1"/>
  <c r="N111" i="1" a="1"/>
  <c r="N111" i="1" s="1"/>
  <c r="N2228" i="4" s="1"/>
  <c r="N112" i="1" a="1"/>
  <c r="N112" i="1" s="1"/>
  <c r="N2227" i="4" s="1"/>
  <c r="N113" i="1" a="1"/>
  <c r="N113" i="1" s="1"/>
  <c r="N2226" i="4" s="1"/>
  <c r="N114" i="1" a="1"/>
  <c r="N114" i="1" s="1"/>
  <c r="N2225" i="4" s="1"/>
  <c r="N115" i="1" a="1"/>
  <c r="N115" i="1" s="1"/>
  <c r="N2224" i="4" s="1"/>
  <c r="N116" i="1" a="1"/>
  <c r="N116" i="1" s="1"/>
  <c r="N2223" i="4" s="1"/>
  <c r="N117" i="1" a="1"/>
  <c r="N117" i="1" s="1"/>
  <c r="N2222" i="4" s="1"/>
  <c r="N118" i="1" a="1"/>
  <c r="N118" i="1" s="1"/>
  <c r="N2221" i="4" s="1"/>
  <c r="N119" i="1" a="1"/>
  <c r="N119" i="1" s="1"/>
  <c r="N2220" i="4" s="1"/>
  <c r="N120" i="1" a="1"/>
  <c r="N120" i="1" s="1"/>
  <c r="N2219" i="4" s="1"/>
  <c r="N121" i="1" a="1"/>
  <c r="N121" i="1" s="1"/>
  <c r="N2218" i="4" s="1"/>
  <c r="N122" i="1" a="1"/>
  <c r="N122" i="1" s="1"/>
  <c r="N2217" i="4" s="1"/>
  <c r="N123" i="1" a="1"/>
  <c r="N123" i="1" s="1"/>
  <c r="N2216" i="4" s="1"/>
  <c r="N124" i="1" a="1"/>
  <c r="N124" i="1" s="1"/>
  <c r="N2215" i="4" s="1"/>
  <c r="N125" i="1" a="1"/>
  <c r="N125" i="1" s="1"/>
  <c r="N2214" i="4" s="1"/>
  <c r="N126" i="1" a="1"/>
  <c r="N126" i="1" s="1"/>
  <c r="N2213" i="4" s="1"/>
  <c r="N127" i="1" a="1"/>
  <c r="N127" i="1" s="1"/>
  <c r="N2212" i="4" s="1"/>
  <c r="N128" i="1" a="1"/>
  <c r="N128" i="1" s="1"/>
  <c r="N2211" i="4" s="1"/>
  <c r="N129" i="1" a="1"/>
  <c r="N129" i="1" s="1"/>
  <c r="N2210" i="4" s="1"/>
  <c r="N130" i="1" a="1"/>
  <c r="N130" i="1" s="1"/>
  <c r="N2209" i="4" s="1"/>
  <c r="N131" i="1" a="1"/>
  <c r="N131" i="1" s="1"/>
  <c r="N2208" i="4" s="1"/>
  <c r="N132" i="1" a="1"/>
  <c r="N132" i="1" s="1"/>
  <c r="N2207" i="4" s="1"/>
  <c r="N133" i="1" a="1"/>
  <c r="N133" i="1" s="1"/>
  <c r="N2206" i="4" s="1"/>
  <c r="N134" i="1" a="1"/>
  <c r="N134" i="1" s="1"/>
  <c r="N2205" i="4" s="1"/>
  <c r="N135" i="1" a="1"/>
  <c r="N135" i="1" s="1"/>
  <c r="N2204" i="4" s="1"/>
  <c r="N136" i="1" a="1"/>
  <c r="N136" i="1" s="1"/>
  <c r="N2203" i="4" s="1"/>
  <c r="N137" i="1" a="1"/>
  <c r="N137" i="1" s="1"/>
  <c r="N2202" i="4" s="1"/>
  <c r="N138" i="1" a="1"/>
  <c r="N138" i="1" s="1"/>
  <c r="N2201" i="4" s="1"/>
  <c r="N139" i="1" a="1"/>
  <c r="N139" i="1" s="1"/>
  <c r="N2200" i="4" s="1"/>
  <c r="N140" i="1" a="1"/>
  <c r="N140" i="1" s="1"/>
  <c r="N2199" i="4" s="1"/>
  <c r="N141" i="1" a="1"/>
  <c r="N141" i="1" s="1"/>
  <c r="N2198" i="4" s="1"/>
  <c r="N142" i="1" a="1"/>
  <c r="N142" i="1" s="1"/>
  <c r="N2197" i="4" s="1"/>
  <c r="N143" i="1" a="1"/>
  <c r="N143" i="1" s="1"/>
  <c r="N2196" i="4" s="1"/>
  <c r="N144" i="1" a="1"/>
  <c r="N144" i="1" s="1"/>
  <c r="N2195" i="4" s="1"/>
  <c r="N145" i="1" a="1"/>
  <c r="N145" i="1" s="1"/>
  <c r="N2194" i="4" s="1"/>
  <c r="N146" i="1" a="1"/>
  <c r="N146" i="1" s="1"/>
  <c r="N2193" i="4" s="1"/>
  <c r="N147" i="1" a="1"/>
  <c r="N147" i="1" s="1"/>
  <c r="N2192" i="4" s="1"/>
  <c r="N148" i="1" a="1"/>
  <c r="N148" i="1" s="1"/>
  <c r="N2191" i="4" s="1"/>
  <c r="N149" i="1" a="1"/>
  <c r="N149" i="1" s="1"/>
  <c r="N2190" i="4" s="1"/>
  <c r="N150" i="1" a="1"/>
  <c r="N150" i="1" s="1"/>
  <c r="N2189" i="4" s="1"/>
  <c r="N151" i="1" a="1"/>
  <c r="N151" i="1" s="1"/>
  <c r="N2188" i="4" s="1"/>
  <c r="N152" i="1" a="1"/>
  <c r="N152" i="1" s="1"/>
  <c r="N2187" i="4" s="1"/>
  <c r="N153" i="1" a="1"/>
  <c r="N153" i="1" s="1"/>
  <c r="N2186" i="4" s="1"/>
  <c r="N154" i="1" a="1"/>
  <c r="N154" i="1" s="1"/>
  <c r="N2185" i="4" s="1"/>
  <c r="N155" i="1" a="1"/>
  <c r="N155" i="1" s="1"/>
  <c r="N2184" i="4" s="1"/>
  <c r="N156" i="1" a="1"/>
  <c r="N156" i="1" s="1"/>
  <c r="N2183" i="4" s="1"/>
  <c r="N157" i="1" a="1"/>
  <c r="N157" i="1" s="1"/>
  <c r="N2182" i="4" s="1"/>
  <c r="N158" i="1" a="1"/>
  <c r="N158" i="1" s="1"/>
  <c r="N2181" i="4" s="1"/>
  <c r="N159" i="1" a="1"/>
  <c r="N159" i="1" s="1"/>
  <c r="N2180" i="4" s="1"/>
  <c r="N160" i="1" a="1"/>
  <c r="N160" i="1" s="1"/>
  <c r="N2179" i="4" s="1"/>
  <c r="N161" i="1" a="1"/>
  <c r="N161" i="1" s="1"/>
  <c r="N2178" i="4" s="1"/>
  <c r="N162" i="1" a="1"/>
  <c r="N162" i="1" s="1"/>
  <c r="N2177" i="4" s="1"/>
  <c r="N163" i="1" a="1"/>
  <c r="N163" i="1" s="1"/>
  <c r="N2176" i="4" s="1"/>
  <c r="N164" i="1" a="1"/>
  <c r="N164" i="1" s="1"/>
  <c r="N2175" i="4" s="1"/>
  <c r="N165" i="1" a="1"/>
  <c r="N165" i="1" s="1"/>
  <c r="N2174" i="4" s="1"/>
  <c r="N166" i="1" a="1"/>
  <c r="N166" i="1" s="1"/>
  <c r="N2173" i="4" s="1"/>
  <c r="N167" i="1" a="1"/>
  <c r="N167" i="1" s="1"/>
  <c r="N2172" i="4" s="1"/>
  <c r="N168" i="1" a="1"/>
  <c r="N168" i="1" s="1"/>
  <c r="N2171" i="4" s="1"/>
  <c r="N169" i="1" a="1"/>
  <c r="N169" i="1" s="1"/>
  <c r="N2170" i="4" s="1"/>
  <c r="N170" i="1" a="1"/>
  <c r="N170" i="1" s="1"/>
  <c r="N2169" i="4" s="1"/>
  <c r="N171" i="1" a="1"/>
  <c r="N171" i="1" s="1"/>
  <c r="N2168" i="4" s="1"/>
  <c r="N172" i="1" a="1"/>
  <c r="N172" i="1" s="1"/>
  <c r="N2167" i="4" s="1"/>
  <c r="N173" i="1" a="1"/>
  <c r="N173" i="1" s="1"/>
  <c r="N2166" i="4" s="1"/>
  <c r="N174" i="1" a="1"/>
  <c r="N174" i="1" s="1"/>
  <c r="N2165" i="4" s="1"/>
  <c r="N175" i="1" a="1"/>
  <c r="N175" i="1" s="1"/>
  <c r="N2164" i="4" s="1"/>
  <c r="N176" i="1" a="1"/>
  <c r="N176" i="1" s="1"/>
  <c r="N2163" i="4" s="1"/>
  <c r="N177" i="1" a="1"/>
  <c r="N177" i="1" s="1"/>
  <c r="N2162" i="4" s="1"/>
  <c r="N178" i="1" a="1"/>
  <c r="N178" i="1" s="1"/>
  <c r="N2161" i="4" s="1"/>
  <c r="N179" i="1" a="1"/>
  <c r="N179" i="1" s="1"/>
  <c r="N2160" i="4" s="1"/>
  <c r="N180" i="1" a="1"/>
  <c r="N180" i="1" s="1"/>
  <c r="N2159" i="4" s="1"/>
  <c r="N181" i="1" a="1"/>
  <c r="N181" i="1" s="1"/>
  <c r="N2158" i="4" s="1"/>
  <c r="N182" i="1" a="1"/>
  <c r="N182" i="1" s="1"/>
  <c r="N2157" i="4" s="1"/>
  <c r="N183" i="1" a="1"/>
  <c r="N183" i="1" s="1"/>
  <c r="N2156" i="4" s="1"/>
  <c r="N184" i="1" a="1"/>
  <c r="N184" i="1" s="1"/>
  <c r="N2155" i="4" s="1"/>
  <c r="N185" i="1" a="1"/>
  <c r="N185" i="1" s="1"/>
  <c r="N2154" i="4" s="1"/>
  <c r="N186" i="1" a="1"/>
  <c r="N186" i="1" s="1"/>
  <c r="N2153" i="4" s="1"/>
  <c r="N187" i="1" a="1"/>
  <c r="N187" i="1" s="1"/>
  <c r="N2152" i="4" s="1"/>
  <c r="N188" i="1" a="1"/>
  <c r="N188" i="1" s="1"/>
  <c r="N2151" i="4" s="1"/>
  <c r="N189" i="1" a="1"/>
  <c r="N189" i="1" s="1"/>
  <c r="N2150" i="4" s="1"/>
  <c r="N190" i="1" a="1"/>
  <c r="N190" i="1" s="1"/>
  <c r="N2149" i="4" s="1"/>
  <c r="N191" i="1" a="1"/>
  <c r="N191" i="1" s="1"/>
  <c r="N2148" i="4" s="1"/>
  <c r="N192" i="1" a="1"/>
  <c r="N192" i="1" s="1"/>
  <c r="N2147" i="4" s="1"/>
  <c r="N193" i="1" a="1"/>
  <c r="N193" i="1" s="1"/>
  <c r="N2146" i="4" s="1"/>
  <c r="N194" i="1" a="1"/>
  <c r="N194" i="1" s="1"/>
  <c r="N2145" i="4" s="1"/>
  <c r="N195" i="1" a="1"/>
  <c r="N195" i="1" s="1"/>
  <c r="N2144" i="4" s="1"/>
  <c r="N196" i="1" a="1"/>
  <c r="N196" i="1" s="1"/>
  <c r="N2143" i="4" s="1"/>
  <c r="N197" i="1" a="1"/>
  <c r="N197" i="1" s="1"/>
  <c r="N2142" i="4" s="1"/>
  <c r="N198" i="1" a="1"/>
  <c r="N198" i="1" s="1"/>
  <c r="N2141" i="4" s="1"/>
  <c r="N199" i="1" a="1"/>
  <c r="N199" i="1" s="1"/>
  <c r="N2140" i="4" s="1"/>
  <c r="N200" i="1" a="1"/>
  <c r="N200" i="1" s="1"/>
  <c r="N2139" i="4" s="1"/>
  <c r="N201" i="1" a="1"/>
  <c r="N201" i="1" s="1"/>
  <c r="N2138" i="4" s="1"/>
  <c r="N202" i="1" a="1"/>
  <c r="N202" i="1" s="1"/>
  <c r="N2137" i="4" s="1"/>
  <c r="N203" i="1" a="1"/>
  <c r="N203" i="1" s="1"/>
  <c r="N2136" i="4" s="1"/>
  <c r="N204" i="1" a="1"/>
  <c r="N204" i="1" s="1"/>
  <c r="N2135" i="4" s="1"/>
  <c r="N205" i="1" a="1"/>
  <c r="N205" i="1" s="1"/>
  <c r="N2134" i="4" s="1"/>
  <c r="N206" i="1" a="1"/>
  <c r="N206" i="1" s="1"/>
  <c r="N2133" i="4" s="1"/>
  <c r="N207" i="1" a="1"/>
  <c r="N207" i="1" s="1"/>
  <c r="N2132" i="4" s="1"/>
  <c r="N208" i="1" a="1"/>
  <c r="N208" i="1" s="1"/>
  <c r="N2131" i="4" s="1"/>
  <c r="N209" i="1" a="1"/>
  <c r="N209" i="1" s="1"/>
  <c r="N2130" i="4" s="1"/>
  <c r="N210" i="1" a="1"/>
  <c r="N210" i="1" s="1"/>
  <c r="N2129" i="4" s="1"/>
  <c r="N211" i="1" a="1"/>
  <c r="N211" i="1" s="1"/>
  <c r="N2128" i="4" s="1"/>
  <c r="N212" i="1" a="1"/>
  <c r="N212" i="1" s="1"/>
  <c r="N2127" i="4" s="1"/>
  <c r="N213" i="1" a="1"/>
  <c r="N213" i="1" s="1"/>
  <c r="N2126" i="4" s="1"/>
  <c r="N214" i="1" a="1"/>
  <c r="N214" i="1" s="1"/>
  <c r="N2125" i="4" s="1"/>
  <c r="N215" i="1" a="1"/>
  <c r="N215" i="1" s="1"/>
  <c r="N2124" i="4" s="1"/>
  <c r="N216" i="1" a="1"/>
  <c r="N216" i="1" s="1"/>
  <c r="N2123" i="4" s="1"/>
  <c r="N217" i="1" a="1"/>
  <c r="N217" i="1" s="1"/>
  <c r="N2122" i="4" s="1"/>
  <c r="N218" i="1" a="1"/>
  <c r="N218" i="1" s="1"/>
  <c r="N2121" i="4" s="1"/>
  <c r="N219" i="1" a="1"/>
  <c r="N219" i="1" s="1"/>
  <c r="N2120" i="4" s="1"/>
  <c r="N220" i="1" a="1"/>
  <c r="N220" i="1" s="1"/>
  <c r="N2119" i="4" s="1"/>
  <c r="N221" i="1" a="1"/>
  <c r="N221" i="1" s="1"/>
  <c r="N2118" i="4" s="1"/>
  <c r="N222" i="1" a="1"/>
  <c r="N222" i="1" s="1"/>
  <c r="N2117" i="4" s="1"/>
  <c r="N223" i="1" a="1"/>
  <c r="N223" i="1" s="1"/>
  <c r="N2116" i="4" s="1"/>
  <c r="N224" i="1" a="1"/>
  <c r="N224" i="1" s="1"/>
  <c r="N2115" i="4" s="1"/>
  <c r="N225" i="1" a="1"/>
  <c r="N225" i="1" s="1"/>
  <c r="N2114" i="4" s="1"/>
  <c r="N226" i="1" a="1"/>
  <c r="N226" i="1" s="1"/>
  <c r="N2113" i="4" s="1"/>
  <c r="N227" i="1" a="1"/>
  <c r="N227" i="1" s="1"/>
  <c r="N2112" i="4" s="1"/>
  <c r="N228" i="1" a="1"/>
  <c r="N228" i="1" s="1"/>
  <c r="N2111" i="4" s="1"/>
  <c r="N229" i="1" a="1"/>
  <c r="N229" i="1" s="1"/>
  <c r="N2110" i="4" s="1"/>
  <c r="N230" i="1" a="1"/>
  <c r="N230" i="1" s="1"/>
  <c r="N2109" i="4" s="1"/>
  <c r="N231" i="1" a="1"/>
  <c r="N231" i="1" s="1"/>
  <c r="N2108" i="4" s="1"/>
  <c r="N232" i="1" a="1"/>
  <c r="N232" i="1" s="1"/>
  <c r="N2107" i="4" s="1"/>
  <c r="N233" i="1" a="1"/>
  <c r="N233" i="1" s="1"/>
  <c r="N2106" i="4" s="1"/>
  <c r="N234" i="1" a="1"/>
  <c r="N234" i="1" s="1"/>
  <c r="N2105" i="4" s="1"/>
  <c r="N235" i="1" a="1"/>
  <c r="N235" i="1" s="1"/>
  <c r="N2104" i="4" s="1"/>
  <c r="N236" i="1" a="1"/>
  <c r="N236" i="1" s="1"/>
  <c r="N2103" i="4" s="1"/>
  <c r="N237" i="1" a="1"/>
  <c r="N237" i="1" s="1"/>
  <c r="N2102" i="4" s="1"/>
  <c r="N238" i="1" a="1"/>
  <c r="N238" i="1" s="1"/>
  <c r="N2101" i="4" s="1"/>
  <c r="N239" i="1" a="1"/>
  <c r="N239" i="1" s="1"/>
  <c r="N2100" i="4" s="1"/>
  <c r="N240" i="1" a="1"/>
  <c r="N240" i="1" s="1"/>
  <c r="N2099" i="4" s="1"/>
  <c r="N241" i="1" a="1"/>
  <c r="N241" i="1" s="1"/>
  <c r="N2098" i="4" s="1"/>
  <c r="N242" i="1" a="1"/>
  <c r="N242" i="1" s="1"/>
  <c r="N2097" i="4" s="1"/>
  <c r="N243" i="1" a="1"/>
  <c r="N243" i="1" s="1"/>
  <c r="N2096" i="4" s="1"/>
  <c r="N244" i="1" a="1"/>
  <c r="N244" i="1" s="1"/>
  <c r="N2095" i="4" s="1"/>
  <c r="N245" i="1" a="1"/>
  <c r="N245" i="1" s="1"/>
  <c r="N2094" i="4" s="1"/>
  <c r="N246" i="1" a="1"/>
  <c r="N246" i="1" s="1"/>
  <c r="N2093" i="4" s="1"/>
  <c r="N247" i="1" a="1"/>
  <c r="N247" i="1" s="1"/>
  <c r="N2092" i="4" s="1"/>
  <c r="N248" i="1" a="1"/>
  <c r="N248" i="1" s="1"/>
  <c r="N2091" i="4" s="1"/>
  <c r="N249" i="1" a="1"/>
  <c r="N249" i="1" s="1"/>
  <c r="N2090" i="4" s="1"/>
  <c r="N250" i="1" a="1"/>
  <c r="N250" i="1" s="1"/>
  <c r="N2089" i="4" s="1"/>
  <c r="N251" i="1" a="1"/>
  <c r="N251" i="1" s="1"/>
  <c r="N2088" i="4" s="1"/>
  <c r="N252" i="1" a="1"/>
  <c r="N252" i="1" s="1"/>
  <c r="N2087" i="4" s="1"/>
  <c r="N253" i="1" a="1"/>
  <c r="N253" i="1" s="1"/>
  <c r="N2086" i="4" s="1"/>
  <c r="N254" i="1" a="1"/>
  <c r="N254" i="1" s="1"/>
  <c r="N2085" i="4" s="1"/>
  <c r="N255" i="1" a="1"/>
  <c r="N255" i="1" s="1"/>
  <c r="N2084" i="4" s="1"/>
  <c r="N256" i="1" a="1"/>
  <c r="N256" i="1" s="1"/>
  <c r="N2083" i="4" s="1"/>
  <c r="N257" i="1" a="1"/>
  <c r="N257" i="1" s="1"/>
  <c r="N2082" i="4" s="1"/>
  <c r="N258" i="1" a="1"/>
  <c r="N258" i="1" s="1"/>
  <c r="N2081" i="4" s="1"/>
  <c r="N259" i="1" a="1"/>
  <c r="N259" i="1" s="1"/>
  <c r="N2080" i="4" s="1"/>
  <c r="N260" i="1" a="1"/>
  <c r="N260" i="1" s="1"/>
  <c r="N2079" i="4" s="1"/>
  <c r="N261" i="1" a="1"/>
  <c r="N261" i="1" s="1"/>
  <c r="N2078" i="4" s="1"/>
  <c r="N262" i="1" a="1"/>
  <c r="N262" i="1" s="1"/>
  <c r="N2077" i="4" s="1"/>
  <c r="N263" i="1" a="1"/>
  <c r="N263" i="1" s="1"/>
  <c r="N2076" i="4" s="1"/>
  <c r="N264" i="1" a="1"/>
  <c r="N264" i="1" s="1"/>
  <c r="N2075" i="4" s="1"/>
  <c r="N265" i="1" a="1"/>
  <c r="N265" i="1" s="1"/>
  <c r="N2074" i="4" s="1"/>
  <c r="N266" i="1" a="1"/>
  <c r="N266" i="1" s="1"/>
  <c r="N2073" i="4" s="1"/>
  <c r="N267" i="1" a="1"/>
  <c r="N267" i="1" s="1"/>
  <c r="N2072" i="4" s="1"/>
  <c r="N268" i="1" a="1"/>
  <c r="N268" i="1" s="1"/>
  <c r="N2071" i="4" s="1"/>
  <c r="N269" i="1" a="1"/>
  <c r="N269" i="1" s="1"/>
  <c r="N2070" i="4" s="1"/>
  <c r="N270" i="1" a="1"/>
  <c r="N270" i="1" s="1"/>
  <c r="N2069" i="4" s="1"/>
  <c r="N271" i="1" a="1"/>
  <c r="N271" i="1" s="1"/>
  <c r="N2068" i="4" s="1"/>
  <c r="N272" i="1" a="1"/>
  <c r="N272" i="1" s="1"/>
  <c r="N2067" i="4" s="1"/>
  <c r="N273" i="1" a="1"/>
  <c r="N273" i="1" s="1"/>
  <c r="N2066" i="4" s="1"/>
  <c r="N274" i="1" a="1"/>
  <c r="N274" i="1" s="1"/>
  <c r="N2065" i="4" s="1"/>
  <c r="N275" i="1" a="1"/>
  <c r="N275" i="1" s="1"/>
  <c r="N2064" i="4" s="1"/>
  <c r="N276" i="1" a="1"/>
  <c r="N276" i="1" s="1"/>
  <c r="N2063" i="4" s="1"/>
  <c r="N277" i="1" a="1"/>
  <c r="N277" i="1" s="1"/>
  <c r="N2062" i="4" s="1"/>
  <c r="N278" i="1" a="1"/>
  <c r="N278" i="1" s="1"/>
  <c r="N2061" i="4" s="1"/>
  <c r="N279" i="1" a="1"/>
  <c r="N279" i="1" s="1"/>
  <c r="N2060" i="4" s="1"/>
  <c r="N280" i="1" a="1"/>
  <c r="N280" i="1" s="1"/>
  <c r="N2059" i="4" s="1"/>
  <c r="N281" i="1" a="1"/>
  <c r="N281" i="1" s="1"/>
  <c r="N2058" i="4" s="1"/>
  <c r="N282" i="1" a="1"/>
  <c r="N282" i="1" s="1"/>
  <c r="N2057" i="4" s="1"/>
  <c r="N283" i="1" a="1"/>
  <c r="N283" i="1" s="1"/>
  <c r="N2056" i="4" s="1"/>
  <c r="N284" i="1" a="1"/>
  <c r="N284" i="1" s="1"/>
  <c r="N2055" i="4" s="1"/>
  <c r="N285" i="1" a="1"/>
  <c r="N285" i="1" s="1"/>
  <c r="N2054" i="4" s="1"/>
  <c r="N286" i="1" a="1"/>
  <c r="N286" i="1" s="1"/>
  <c r="N2053" i="4" s="1"/>
  <c r="N287" i="1" a="1"/>
  <c r="N287" i="1" s="1"/>
  <c r="N2052" i="4" s="1"/>
  <c r="N288" i="1" a="1"/>
  <c r="N288" i="1" s="1"/>
  <c r="N2051" i="4" s="1"/>
  <c r="N289" i="1" a="1"/>
  <c r="N289" i="1" s="1"/>
  <c r="N2050" i="4" s="1"/>
  <c r="N290" i="1" a="1"/>
  <c r="N290" i="1" s="1"/>
  <c r="N2049" i="4" s="1"/>
  <c r="N291" i="1" a="1"/>
  <c r="N291" i="1" s="1"/>
  <c r="N2048" i="4" s="1"/>
  <c r="N292" i="1" a="1"/>
  <c r="N292" i="1" s="1"/>
  <c r="N2047" i="4" s="1"/>
  <c r="N293" i="1" a="1"/>
  <c r="N293" i="1" s="1"/>
  <c r="N2046" i="4" s="1"/>
  <c r="N294" i="1" a="1"/>
  <c r="N294" i="1" s="1"/>
  <c r="N2045" i="4" s="1"/>
  <c r="N295" i="1" a="1"/>
  <c r="N295" i="1" s="1"/>
  <c r="N2044" i="4" s="1"/>
  <c r="N296" i="1" a="1"/>
  <c r="N296" i="1" s="1"/>
  <c r="N297" i="1" a="1"/>
  <c r="N297" i="1" s="1"/>
  <c r="N2043" i="4" s="1"/>
  <c r="N298" i="1" a="1"/>
  <c r="N298" i="1" s="1"/>
  <c r="N2042" i="4" s="1"/>
  <c r="N299" i="1" a="1"/>
  <c r="N299" i="1" s="1"/>
  <c r="N2041" i="4" s="1"/>
  <c r="N300" i="1" a="1"/>
  <c r="N300" i="1" s="1"/>
  <c r="N2040" i="4" s="1"/>
  <c r="N301" i="1" a="1"/>
  <c r="N301" i="1" s="1"/>
  <c r="N2039" i="4" s="1"/>
  <c r="N302" i="1" a="1"/>
  <c r="N302" i="1" s="1"/>
  <c r="N2038" i="4" s="1"/>
  <c r="N303" i="1" a="1"/>
  <c r="N303" i="1" s="1"/>
  <c r="N2037" i="4" s="1"/>
  <c r="N304" i="1" a="1"/>
  <c r="N304" i="1" s="1"/>
  <c r="N2036" i="4" s="1"/>
  <c r="N305" i="1" a="1"/>
  <c r="N305" i="1" s="1"/>
  <c r="N2035" i="4" s="1"/>
  <c r="N306" i="1" a="1"/>
  <c r="N306" i="1" s="1"/>
  <c r="N2034" i="4" s="1"/>
  <c r="N307" i="1" a="1"/>
  <c r="N307" i="1" s="1"/>
  <c r="N2033" i="4" s="1"/>
  <c r="N308" i="1" a="1"/>
  <c r="N308" i="1" s="1"/>
  <c r="N2032" i="4" s="1"/>
  <c r="N309" i="1" a="1"/>
  <c r="N309" i="1" s="1"/>
  <c r="N2031" i="4" s="1"/>
  <c r="N310" i="1" a="1"/>
  <c r="N310" i="1" s="1"/>
  <c r="N2030" i="4" s="1"/>
  <c r="N311" i="1" a="1"/>
  <c r="N311" i="1" s="1"/>
  <c r="N2029" i="4" s="1"/>
  <c r="N312" i="1" a="1"/>
  <c r="N312" i="1" s="1"/>
  <c r="N2028" i="4" s="1"/>
  <c r="N313" i="1" a="1"/>
  <c r="N313" i="1" s="1"/>
  <c r="N2027" i="4" s="1"/>
  <c r="N314" i="1" a="1"/>
  <c r="N314" i="1" s="1"/>
  <c r="N2026" i="4" s="1"/>
  <c r="N315" i="1" a="1"/>
  <c r="N315" i="1" s="1"/>
  <c r="N2025" i="4" s="1"/>
  <c r="N316" i="1" a="1"/>
  <c r="N316" i="1" s="1"/>
  <c r="N2024" i="4" s="1"/>
  <c r="N317" i="1" a="1"/>
  <c r="N317" i="1" s="1"/>
  <c r="N2023" i="4" s="1"/>
  <c r="N318" i="1" a="1"/>
  <c r="N318" i="1" s="1"/>
  <c r="N2022" i="4" s="1"/>
  <c r="N319" i="1" a="1"/>
  <c r="N319" i="1" s="1"/>
  <c r="N2021" i="4" s="1"/>
  <c r="N320" i="1" a="1"/>
  <c r="N320" i="1" s="1"/>
  <c r="N2020" i="4" s="1"/>
  <c r="N321" i="1" a="1"/>
  <c r="N321" i="1" s="1"/>
  <c r="N2019" i="4" s="1"/>
  <c r="N322" i="1" a="1"/>
  <c r="N322" i="1" s="1"/>
  <c r="N2018" i="4" s="1"/>
  <c r="N323" i="1" a="1"/>
  <c r="N323" i="1" s="1"/>
  <c r="N2017" i="4" s="1"/>
  <c r="N324" i="1" a="1"/>
  <c r="N324" i="1" s="1"/>
  <c r="N2016" i="4" s="1"/>
  <c r="N325" i="1" a="1"/>
  <c r="N325" i="1" s="1"/>
  <c r="N2015" i="4" s="1"/>
  <c r="N326" i="1" a="1"/>
  <c r="N326" i="1" s="1"/>
  <c r="N2014" i="4" s="1"/>
  <c r="N327" i="1" a="1"/>
  <c r="N327" i="1" s="1"/>
  <c r="N2013" i="4" s="1"/>
  <c r="N328" i="1" a="1"/>
  <c r="N328" i="1" s="1"/>
  <c r="N2012" i="4" s="1"/>
  <c r="N329" i="1" a="1"/>
  <c r="N329" i="1" s="1"/>
  <c r="N2011" i="4" s="1"/>
  <c r="N330" i="1" a="1"/>
  <c r="N330" i="1" s="1"/>
  <c r="N2010" i="4" s="1"/>
  <c r="N331" i="1" a="1"/>
  <c r="N331" i="1" s="1"/>
  <c r="N2009" i="4" s="1"/>
  <c r="N332" i="1" a="1"/>
  <c r="N332" i="1" s="1"/>
  <c r="N2008" i="4" s="1"/>
  <c r="N333" i="1" a="1"/>
  <c r="N333" i="1" s="1"/>
  <c r="N2007" i="4" s="1"/>
  <c r="N334" i="1" a="1"/>
  <c r="N334" i="1" s="1"/>
  <c r="N2006" i="4" s="1"/>
  <c r="N335" i="1" a="1"/>
  <c r="N335" i="1" s="1"/>
  <c r="N2005" i="4" s="1"/>
  <c r="N336" i="1" a="1"/>
  <c r="N336" i="1" s="1"/>
  <c r="N2004" i="4" s="1"/>
  <c r="N337" i="1" a="1"/>
  <c r="N337" i="1" s="1"/>
  <c r="N2003" i="4" s="1"/>
  <c r="N338" i="1" a="1"/>
  <c r="N338" i="1" s="1"/>
  <c r="N2002" i="4" s="1"/>
  <c r="N339" i="1" a="1"/>
  <c r="N339" i="1" s="1"/>
  <c r="N2001" i="4" s="1"/>
  <c r="N340" i="1" a="1"/>
  <c r="N340" i="1" s="1"/>
  <c r="N2000" i="4" s="1"/>
  <c r="N341" i="1" a="1"/>
  <c r="N341" i="1" s="1"/>
  <c r="N1999" i="4" s="1"/>
  <c r="N342" i="1" a="1"/>
  <c r="N342" i="1" s="1"/>
  <c r="N1998" i="4" s="1"/>
  <c r="N343" i="1" a="1"/>
  <c r="N343" i="1" s="1"/>
  <c r="N1997" i="4" s="1"/>
  <c r="N344" i="1" a="1"/>
  <c r="N344" i="1" s="1"/>
  <c r="N1996" i="4" s="1"/>
  <c r="N345" i="1" a="1"/>
  <c r="N345" i="1" s="1"/>
  <c r="N1995" i="4" s="1"/>
  <c r="N346" i="1" a="1"/>
  <c r="N346" i="1" s="1"/>
  <c r="N1994" i="4" s="1"/>
  <c r="N347" i="1" a="1"/>
  <c r="N347" i="1" s="1"/>
  <c r="N1993" i="4" s="1"/>
  <c r="N348" i="1" a="1"/>
  <c r="N348" i="1" s="1"/>
  <c r="N1992" i="4" s="1"/>
  <c r="N349" i="1" a="1"/>
  <c r="N349" i="1" s="1"/>
  <c r="N1991" i="4" s="1"/>
  <c r="N350" i="1" a="1"/>
  <c r="N350" i="1" s="1"/>
  <c r="N1990" i="4" s="1"/>
  <c r="N351" i="1" a="1"/>
  <c r="N351" i="1" s="1"/>
  <c r="N1989" i="4" s="1"/>
  <c r="N352" i="1" a="1"/>
  <c r="N352" i="1" s="1"/>
  <c r="N1988" i="4" s="1"/>
  <c r="N353" i="1" a="1"/>
  <c r="N353" i="1" s="1"/>
  <c r="N1987" i="4" s="1"/>
  <c r="N354" i="1" a="1"/>
  <c r="N354" i="1" s="1"/>
  <c r="N1986" i="4" s="1"/>
  <c r="N355" i="1" a="1"/>
  <c r="N355" i="1" s="1"/>
  <c r="N1985" i="4" s="1"/>
  <c r="N356" i="1" a="1"/>
  <c r="N356" i="1" s="1"/>
  <c r="N1984" i="4" s="1"/>
  <c r="N357" i="1" a="1"/>
  <c r="N357" i="1" s="1"/>
  <c r="N1983" i="4" s="1"/>
  <c r="N358" i="1" a="1"/>
  <c r="N358" i="1" s="1"/>
  <c r="N1982" i="4" s="1"/>
  <c r="N359" i="1" a="1"/>
  <c r="N359" i="1" s="1"/>
  <c r="N1981" i="4" s="1"/>
  <c r="N360" i="1" a="1"/>
  <c r="N360" i="1" s="1"/>
  <c r="N1980" i="4" s="1"/>
  <c r="N361" i="1" a="1"/>
  <c r="N361" i="1" s="1"/>
  <c r="N1979" i="4" s="1"/>
  <c r="N362" i="1" a="1"/>
  <c r="N362" i="1" s="1"/>
  <c r="N1978" i="4" s="1"/>
  <c r="N363" i="1" a="1"/>
  <c r="N363" i="1" s="1"/>
  <c r="N1977" i="4" s="1"/>
  <c r="N364" i="1" a="1"/>
  <c r="N364" i="1" s="1"/>
  <c r="N1976" i="4" s="1"/>
  <c r="N365" i="1" a="1"/>
  <c r="N365" i="1" s="1"/>
  <c r="N1975" i="4" s="1"/>
  <c r="N366" i="1" a="1"/>
  <c r="N366" i="1" s="1"/>
  <c r="N1974" i="4" s="1"/>
  <c r="N367" i="1" a="1"/>
  <c r="N367" i="1" s="1"/>
  <c r="N1973" i="4" s="1"/>
  <c r="N368" i="1" a="1"/>
  <c r="N368" i="1" s="1"/>
  <c r="N1972" i="4" s="1"/>
  <c r="N369" i="1" a="1"/>
  <c r="N369" i="1" s="1"/>
  <c r="N1971" i="4" s="1"/>
  <c r="N370" i="1" a="1"/>
  <c r="N370" i="1" s="1"/>
  <c r="N1970" i="4" s="1"/>
  <c r="N371" i="1" a="1"/>
  <c r="N371" i="1" s="1"/>
  <c r="N1969" i="4" s="1"/>
  <c r="N372" i="1" a="1"/>
  <c r="N372" i="1" s="1"/>
  <c r="N1968" i="4" s="1"/>
  <c r="N373" i="1" a="1"/>
  <c r="N373" i="1" s="1"/>
  <c r="N1967" i="4" s="1"/>
  <c r="N374" i="1" a="1"/>
  <c r="N374" i="1" s="1"/>
  <c r="N1966" i="4" s="1"/>
  <c r="N375" i="1" a="1"/>
  <c r="N375" i="1" s="1"/>
  <c r="N1965" i="4" s="1"/>
  <c r="N376" i="1" a="1"/>
  <c r="N376" i="1" s="1"/>
  <c r="N1964" i="4" s="1"/>
  <c r="N377" i="1" a="1"/>
  <c r="N377" i="1" s="1"/>
  <c r="N1963" i="4" s="1"/>
  <c r="N378" i="1" a="1"/>
  <c r="N378" i="1" s="1"/>
  <c r="N1962" i="4" s="1"/>
  <c r="N379" i="1" a="1"/>
  <c r="N379" i="1" s="1"/>
  <c r="N1961" i="4" s="1"/>
  <c r="N380" i="1" a="1"/>
  <c r="N380" i="1" s="1"/>
  <c r="N1960" i="4" s="1"/>
  <c r="N381" i="1" a="1"/>
  <c r="N381" i="1" s="1"/>
  <c r="N1959" i="4" s="1"/>
  <c r="N382" i="1" a="1"/>
  <c r="N382" i="1" s="1"/>
  <c r="N1958" i="4" s="1"/>
  <c r="N383" i="1" a="1"/>
  <c r="N383" i="1" s="1"/>
  <c r="N1957" i="4" s="1"/>
  <c r="N384" i="1" a="1"/>
  <c r="N384" i="1" s="1"/>
  <c r="N1956" i="4" s="1"/>
  <c r="N385" i="1" a="1"/>
  <c r="N385" i="1" s="1"/>
  <c r="N1955" i="4" s="1"/>
  <c r="N386" i="1" a="1"/>
  <c r="N386" i="1" s="1"/>
  <c r="N1954" i="4" s="1"/>
  <c r="N387" i="1" a="1"/>
  <c r="N387" i="1" s="1"/>
  <c r="N1953" i="4" s="1"/>
  <c r="N388" i="1" a="1"/>
  <c r="N388" i="1" s="1"/>
  <c r="N1952" i="4" s="1"/>
  <c r="N389" i="1" a="1"/>
  <c r="N389" i="1" s="1"/>
  <c r="N1951" i="4" s="1"/>
  <c r="N390" i="1" a="1"/>
  <c r="N390" i="1" s="1"/>
  <c r="N1950" i="4" s="1"/>
  <c r="N391" i="1" a="1"/>
  <c r="N391" i="1" s="1"/>
  <c r="N1949" i="4" s="1"/>
  <c r="N392" i="1" a="1"/>
  <c r="N392" i="1" s="1"/>
  <c r="N1948" i="4" s="1"/>
  <c r="N393" i="1" a="1"/>
  <c r="N393" i="1" s="1"/>
  <c r="N1947" i="4" s="1"/>
  <c r="N394" i="1" a="1"/>
  <c r="N394" i="1" s="1"/>
  <c r="N1946" i="4" s="1"/>
  <c r="N395" i="1" a="1"/>
  <c r="N395" i="1" s="1"/>
  <c r="N1945" i="4" s="1"/>
  <c r="N396" i="1" a="1"/>
  <c r="N396" i="1" s="1"/>
  <c r="N1944" i="4" s="1"/>
  <c r="N397" i="1" a="1"/>
  <c r="N397" i="1" s="1"/>
  <c r="N1943" i="4" s="1"/>
  <c r="N398" i="1" a="1"/>
  <c r="N398" i="1" s="1"/>
  <c r="N1942" i="4" s="1"/>
  <c r="N399" i="1" a="1"/>
  <c r="N399" i="1" s="1"/>
  <c r="N1941" i="4" s="1"/>
  <c r="N400" i="1" a="1"/>
  <c r="N400" i="1" s="1"/>
  <c r="N1940" i="4" s="1"/>
  <c r="N401" i="1" a="1"/>
  <c r="N401" i="1" s="1"/>
  <c r="N1939" i="4" s="1"/>
  <c r="N402" i="1" a="1"/>
  <c r="N402" i="1" s="1"/>
  <c r="N1938" i="4" s="1"/>
  <c r="N403" i="1" a="1"/>
  <c r="N403" i="1" s="1"/>
  <c r="N1937" i="4" s="1"/>
  <c r="N404" i="1" a="1"/>
  <c r="N404" i="1" s="1"/>
  <c r="N1936" i="4" s="1"/>
  <c r="N405" i="1" a="1"/>
  <c r="N405" i="1" s="1"/>
  <c r="N1935" i="4" s="1"/>
  <c r="N406" i="1" a="1"/>
  <c r="N406" i="1" s="1"/>
  <c r="N1934" i="4" s="1"/>
  <c r="N407" i="1" a="1"/>
  <c r="N407" i="1" s="1"/>
  <c r="N1933" i="4" s="1"/>
  <c r="N408" i="1" a="1"/>
  <c r="N408" i="1" s="1"/>
  <c r="N1932" i="4" s="1"/>
  <c r="N409" i="1" a="1"/>
  <c r="N409" i="1" s="1"/>
  <c r="N1931" i="4" s="1"/>
  <c r="N410" i="1" a="1"/>
  <c r="N410" i="1" s="1"/>
  <c r="N1930" i="4" s="1"/>
  <c r="N411" i="1" a="1"/>
  <c r="N411" i="1" s="1"/>
  <c r="N1929" i="4" s="1"/>
  <c r="N412" i="1" a="1"/>
  <c r="N412" i="1" s="1"/>
  <c r="N1928" i="4" s="1"/>
  <c r="N413" i="1" a="1"/>
  <c r="N413" i="1" s="1"/>
  <c r="N1927" i="4" s="1"/>
  <c r="N414" i="1" a="1"/>
  <c r="N414" i="1" s="1"/>
  <c r="N1926" i="4" s="1"/>
  <c r="N415" i="1" a="1"/>
  <c r="N415" i="1" s="1"/>
  <c r="N1925" i="4" s="1"/>
  <c r="N416" i="1" a="1"/>
  <c r="N416" i="1" s="1"/>
  <c r="N1924" i="4" s="1"/>
  <c r="N417" i="1" a="1"/>
  <c r="N417" i="1" s="1"/>
  <c r="N1923" i="4" s="1"/>
  <c r="N418" i="1" a="1"/>
  <c r="N418" i="1" s="1"/>
  <c r="N1922" i="4" s="1"/>
  <c r="N419" i="1" a="1"/>
  <c r="N419" i="1" s="1"/>
  <c r="N1921" i="4" s="1"/>
  <c r="N420" i="1" a="1"/>
  <c r="N420" i="1" s="1"/>
  <c r="N1920" i="4" s="1"/>
  <c r="N421" i="1" a="1"/>
  <c r="N421" i="1" s="1"/>
  <c r="N1919" i="4" s="1"/>
  <c r="N422" i="1" a="1"/>
  <c r="N422" i="1" s="1"/>
  <c r="N1918" i="4" s="1"/>
  <c r="N423" i="1" a="1"/>
  <c r="N423" i="1" s="1"/>
  <c r="N1917" i="4" s="1"/>
  <c r="N424" i="1" a="1"/>
  <c r="N424" i="1" s="1"/>
  <c r="N1916" i="4" s="1"/>
  <c r="N425" i="1" a="1"/>
  <c r="N425" i="1" s="1"/>
  <c r="N1915" i="4" s="1"/>
  <c r="N426" i="1" a="1"/>
  <c r="N426" i="1" s="1"/>
  <c r="N1914" i="4" s="1"/>
  <c r="N427" i="1" a="1"/>
  <c r="N427" i="1" s="1"/>
  <c r="N1913" i="4" s="1"/>
  <c r="N428" i="1" a="1"/>
  <c r="N428" i="1" s="1"/>
  <c r="N1912" i="4" s="1"/>
  <c r="N429" i="1" a="1"/>
  <c r="N429" i="1" s="1"/>
  <c r="N1911" i="4" s="1"/>
  <c r="N430" i="1" a="1"/>
  <c r="N430" i="1" s="1"/>
  <c r="N1910" i="4" s="1"/>
  <c r="N431" i="1" a="1"/>
  <c r="N431" i="1" s="1"/>
  <c r="N1909" i="4" s="1"/>
  <c r="N432" i="1" a="1"/>
  <c r="N432" i="1" s="1"/>
  <c r="N1908" i="4" s="1"/>
  <c r="N433" i="1" a="1"/>
  <c r="N433" i="1" s="1"/>
  <c r="N1907" i="4" s="1"/>
  <c r="N434" i="1" a="1"/>
  <c r="N434" i="1" s="1"/>
  <c r="N1906" i="4" s="1"/>
  <c r="N435" i="1" a="1"/>
  <c r="N435" i="1" s="1"/>
  <c r="N1905" i="4" s="1"/>
  <c r="N436" i="1" a="1"/>
  <c r="N436" i="1" s="1"/>
  <c r="N1904" i="4" s="1"/>
  <c r="N437" i="1" a="1"/>
  <c r="N437" i="1" s="1"/>
  <c r="N1903" i="4" s="1"/>
  <c r="N438" i="1" a="1"/>
  <c r="N438" i="1" s="1"/>
  <c r="N1902" i="4" s="1"/>
  <c r="N439" i="1" a="1"/>
  <c r="N439" i="1" s="1"/>
  <c r="N1901" i="4" s="1"/>
  <c r="N440" i="1" a="1"/>
  <c r="N440" i="1" s="1"/>
  <c r="N1900" i="4" s="1"/>
  <c r="N441" i="1" a="1"/>
  <c r="N441" i="1" s="1"/>
  <c r="N1899" i="4" s="1"/>
  <c r="N442" i="1" a="1"/>
  <c r="N442" i="1" s="1"/>
  <c r="N1898" i="4" s="1"/>
  <c r="N443" i="1" a="1"/>
  <c r="N443" i="1" s="1"/>
  <c r="N1897" i="4" s="1"/>
  <c r="N444" i="1" a="1"/>
  <c r="N444" i="1" s="1"/>
  <c r="N1896" i="4" s="1"/>
  <c r="N445" i="1" a="1"/>
  <c r="N445" i="1" s="1"/>
  <c r="N1895" i="4" s="1"/>
  <c r="N446" i="1" a="1"/>
  <c r="N446" i="1" s="1"/>
  <c r="N1894" i="4" s="1"/>
  <c r="N447" i="1" a="1"/>
  <c r="N447" i="1" s="1"/>
  <c r="N1893" i="4" s="1"/>
  <c r="N448" i="1" a="1"/>
  <c r="N448" i="1" s="1"/>
  <c r="N1892" i="4" s="1"/>
  <c r="N449" i="1" a="1"/>
  <c r="N449" i="1" s="1"/>
  <c r="N1891" i="4" s="1"/>
  <c r="N450" i="1" a="1"/>
  <c r="N450" i="1" s="1"/>
  <c r="N1890" i="4" s="1"/>
  <c r="N451" i="1" a="1"/>
  <c r="N451" i="1" s="1"/>
  <c r="N1889" i="4" s="1"/>
  <c r="N452" i="1" a="1"/>
  <c r="N452" i="1" s="1"/>
  <c r="N1888" i="4" s="1"/>
  <c r="N453" i="1" a="1"/>
  <c r="N453" i="1" s="1"/>
  <c r="N1887" i="4" s="1"/>
  <c r="N454" i="1" a="1"/>
  <c r="N454" i="1" s="1"/>
  <c r="N1886" i="4" s="1"/>
  <c r="N455" i="1" a="1"/>
  <c r="N455" i="1" s="1"/>
  <c r="N1885" i="4" s="1"/>
  <c r="N456" i="1" a="1"/>
  <c r="N456" i="1" s="1"/>
  <c r="N1884" i="4" s="1"/>
  <c r="N457" i="1" a="1"/>
  <c r="N457" i="1" s="1"/>
  <c r="N1883" i="4" s="1"/>
  <c r="N458" i="1" a="1"/>
  <c r="N458" i="1" s="1"/>
  <c r="N1882" i="4" s="1"/>
  <c r="N459" i="1" a="1"/>
  <c r="N459" i="1" s="1"/>
  <c r="N1881" i="4" s="1"/>
  <c r="N460" i="1" a="1"/>
  <c r="N460" i="1" s="1"/>
  <c r="N1880" i="4" s="1"/>
  <c r="N461" i="1" a="1"/>
  <c r="N461" i="1" s="1"/>
  <c r="N1879" i="4" s="1"/>
  <c r="N462" i="1" a="1"/>
  <c r="N462" i="1" s="1"/>
  <c r="N1878" i="4" s="1"/>
  <c r="N463" i="1" a="1"/>
  <c r="N463" i="1" s="1"/>
  <c r="N1877" i="4" s="1"/>
  <c r="N464" i="1" a="1"/>
  <c r="N464" i="1" s="1"/>
  <c r="N1876" i="4" s="1"/>
  <c r="N465" i="1" a="1"/>
  <c r="N465" i="1" s="1"/>
  <c r="N1875" i="4" s="1"/>
  <c r="N466" i="1" a="1"/>
  <c r="N466" i="1" s="1"/>
  <c r="N1874" i="4" s="1"/>
  <c r="N467" i="1" a="1"/>
  <c r="N467" i="1" s="1"/>
  <c r="N1873" i="4" s="1"/>
  <c r="N468" i="1" a="1"/>
  <c r="N468" i="1" s="1"/>
  <c r="N1872" i="4" s="1"/>
  <c r="N469" i="1" a="1"/>
  <c r="N469" i="1" s="1"/>
  <c r="N1871" i="4" s="1"/>
  <c r="N470" i="1" a="1"/>
  <c r="N470" i="1" s="1"/>
  <c r="N1870" i="4" s="1"/>
  <c r="N471" i="1" a="1"/>
  <c r="N471" i="1" s="1"/>
  <c r="N1869" i="4" s="1"/>
  <c r="N472" i="1" a="1"/>
  <c r="N472" i="1" s="1"/>
  <c r="N1868" i="4" s="1"/>
  <c r="N473" i="1" a="1"/>
  <c r="N473" i="1" s="1"/>
  <c r="N1867" i="4" s="1"/>
  <c r="N474" i="1" a="1"/>
  <c r="N474" i="1" s="1"/>
  <c r="N1866" i="4" s="1"/>
  <c r="N475" i="1" a="1"/>
  <c r="N475" i="1" s="1"/>
  <c r="N1865" i="4" s="1"/>
  <c r="N476" i="1" a="1"/>
  <c r="N476" i="1" s="1"/>
  <c r="N1864" i="4" s="1"/>
  <c r="N477" i="1" a="1"/>
  <c r="N477" i="1" s="1"/>
  <c r="N1863" i="4" s="1"/>
  <c r="N478" i="1" a="1"/>
  <c r="N478" i="1" s="1"/>
  <c r="N1862" i="4" s="1"/>
  <c r="N479" i="1" a="1"/>
  <c r="N479" i="1" s="1"/>
  <c r="N1861" i="4" s="1"/>
  <c r="N480" i="1" a="1"/>
  <c r="N480" i="1" s="1"/>
  <c r="N1860" i="4" s="1"/>
  <c r="N481" i="1" a="1"/>
  <c r="N481" i="1" s="1"/>
  <c r="N1859" i="4" s="1"/>
  <c r="N482" i="1" a="1"/>
  <c r="N482" i="1" s="1"/>
  <c r="N1858" i="4" s="1"/>
  <c r="N483" i="1" a="1"/>
  <c r="N483" i="1" s="1"/>
  <c r="N1857" i="4" s="1"/>
  <c r="N484" i="1" a="1"/>
  <c r="N484" i="1" s="1"/>
  <c r="N1856" i="4" s="1"/>
  <c r="N485" i="1" a="1"/>
  <c r="N485" i="1" s="1"/>
  <c r="N1855" i="4" s="1"/>
  <c r="N486" i="1" a="1"/>
  <c r="N486" i="1" s="1"/>
  <c r="N1854" i="4" s="1"/>
  <c r="N487" i="1" a="1"/>
  <c r="N487" i="1" s="1"/>
  <c r="N1853" i="4" s="1"/>
  <c r="N488" i="1" a="1"/>
  <c r="N488" i="1" s="1"/>
  <c r="N1852" i="4" s="1"/>
  <c r="N489" i="1" a="1"/>
  <c r="N489" i="1" s="1"/>
  <c r="N1851" i="4" s="1"/>
  <c r="N490" i="1" a="1"/>
  <c r="N490" i="1" s="1"/>
  <c r="N1850" i="4" s="1"/>
  <c r="N491" i="1" a="1"/>
  <c r="N491" i="1" s="1"/>
  <c r="N1849" i="4" s="1"/>
  <c r="N492" i="1" a="1"/>
  <c r="N492" i="1" s="1"/>
  <c r="N1848" i="4" s="1"/>
  <c r="N493" i="1" a="1"/>
  <c r="N493" i="1" s="1"/>
  <c r="N1847" i="4" s="1"/>
  <c r="N494" i="1" a="1"/>
  <c r="N494" i="1" s="1"/>
  <c r="N1846" i="4" s="1"/>
  <c r="N495" i="1" a="1"/>
  <c r="N495" i="1" s="1"/>
  <c r="N1845" i="4" s="1"/>
  <c r="N496" i="1" a="1"/>
  <c r="N496" i="1" s="1"/>
  <c r="N1844" i="4" s="1"/>
  <c r="N497" i="1" a="1"/>
  <c r="N497" i="1" s="1"/>
  <c r="N1843" i="4" s="1"/>
  <c r="N498" i="1" a="1"/>
  <c r="N498" i="1" s="1"/>
  <c r="N1842" i="4" s="1"/>
  <c r="N499" i="1" a="1"/>
  <c r="N499" i="1" s="1"/>
  <c r="N1841" i="4" s="1"/>
  <c r="N500" i="1" a="1"/>
  <c r="N500" i="1" s="1"/>
  <c r="N1840" i="4" s="1"/>
  <c r="N501" i="1" a="1"/>
  <c r="N501" i="1" s="1"/>
  <c r="N1839" i="4" s="1"/>
  <c r="N502" i="1" a="1"/>
  <c r="N502" i="1" s="1"/>
  <c r="N1838" i="4" s="1"/>
  <c r="N503" i="1" a="1"/>
  <c r="N503" i="1" s="1"/>
  <c r="N1837" i="4" s="1"/>
  <c r="N504" i="1" a="1"/>
  <c r="N504" i="1" s="1"/>
  <c r="N1836" i="4" s="1"/>
  <c r="N505" i="1" a="1"/>
  <c r="N505" i="1" s="1"/>
  <c r="N1835" i="4" s="1"/>
  <c r="N506" i="1" a="1"/>
  <c r="N506" i="1" s="1"/>
  <c r="N1834" i="4" s="1"/>
  <c r="N507" i="1" a="1"/>
  <c r="N507" i="1" s="1"/>
  <c r="N1833" i="4" s="1"/>
  <c r="N508" i="1" a="1"/>
  <c r="N508" i="1" s="1"/>
  <c r="N1832" i="4" s="1"/>
  <c r="N509" i="1" a="1"/>
  <c r="N509" i="1" s="1"/>
  <c r="N1831" i="4" s="1"/>
  <c r="N510" i="1" a="1"/>
  <c r="N510" i="1" s="1"/>
  <c r="N1830" i="4" s="1"/>
  <c r="N511" i="1" a="1"/>
  <c r="N511" i="1" s="1"/>
  <c r="N1829" i="4" s="1"/>
  <c r="N512" i="1" a="1"/>
  <c r="N512" i="1" s="1"/>
  <c r="N1828" i="4" s="1"/>
  <c r="N513" i="1" a="1"/>
  <c r="N513" i="1" s="1"/>
  <c r="N1827" i="4" s="1"/>
  <c r="N514" i="1" a="1"/>
  <c r="N514" i="1" s="1"/>
  <c r="N1826" i="4" s="1"/>
  <c r="N515" i="1" a="1"/>
  <c r="N515" i="1" s="1"/>
  <c r="N1825" i="4" s="1"/>
  <c r="N516" i="1" a="1"/>
  <c r="N516" i="1" s="1"/>
  <c r="N1824" i="4" s="1"/>
  <c r="N517" i="1" a="1"/>
  <c r="N517" i="1" s="1"/>
  <c r="N1823" i="4" s="1"/>
  <c r="N518" i="1" a="1"/>
  <c r="N518" i="1" s="1"/>
  <c r="N1822" i="4" s="1"/>
  <c r="N519" i="1" a="1"/>
  <c r="N519" i="1" s="1"/>
  <c r="N1821" i="4" s="1"/>
  <c r="N520" i="1" a="1"/>
  <c r="N520" i="1" s="1"/>
  <c r="N1820" i="4" s="1"/>
  <c r="N521" i="1" a="1"/>
  <c r="N521" i="1" s="1"/>
  <c r="N1819" i="4" s="1"/>
  <c r="N522" i="1" a="1"/>
  <c r="N522" i="1" s="1"/>
  <c r="N1818" i="4" s="1"/>
  <c r="N523" i="1" a="1"/>
  <c r="N523" i="1" s="1"/>
  <c r="N1817" i="4" s="1"/>
  <c r="N524" i="1" a="1"/>
  <c r="N524" i="1" s="1"/>
  <c r="N1816" i="4" s="1"/>
  <c r="N525" i="1" a="1"/>
  <c r="N525" i="1" s="1"/>
  <c r="N1815" i="4" s="1"/>
  <c r="N526" i="1" a="1"/>
  <c r="N526" i="1" s="1"/>
  <c r="N1814" i="4" s="1"/>
  <c r="N527" i="1" a="1"/>
  <c r="N527" i="1" s="1"/>
  <c r="N1813" i="4" s="1"/>
  <c r="N528" i="1" a="1"/>
  <c r="N528" i="1" s="1"/>
  <c r="N1812" i="4" s="1"/>
  <c r="N529" i="1" a="1"/>
  <c r="N529" i="1" s="1"/>
  <c r="N1811" i="4" s="1"/>
  <c r="N530" i="1" a="1"/>
  <c r="N530" i="1" s="1"/>
  <c r="N1810" i="4" s="1"/>
  <c r="N531" i="1" a="1"/>
  <c r="N531" i="1" s="1"/>
  <c r="N1809" i="4" s="1"/>
  <c r="N532" i="1" a="1"/>
  <c r="N532" i="1" s="1"/>
  <c r="N1808" i="4" s="1"/>
  <c r="N533" i="1" a="1"/>
  <c r="N533" i="1" s="1"/>
  <c r="N1807" i="4" s="1"/>
  <c r="N534" i="1" a="1"/>
  <c r="N534" i="1" s="1"/>
  <c r="N1806" i="4" s="1"/>
  <c r="N535" i="1" a="1"/>
  <c r="N535" i="1" s="1"/>
  <c r="N1805" i="4" s="1"/>
  <c r="N536" i="1" a="1"/>
  <c r="N536" i="1" s="1"/>
  <c r="N1804" i="4" s="1"/>
  <c r="N537" i="1" a="1"/>
  <c r="N537" i="1" s="1"/>
  <c r="N1803" i="4" s="1"/>
  <c r="N538" i="1" a="1"/>
  <c r="N538" i="1" s="1"/>
  <c r="N1802" i="4" s="1"/>
  <c r="N539" i="1" a="1"/>
  <c r="N539" i="1" s="1"/>
  <c r="N1801" i="4" s="1"/>
  <c r="N540" i="1" a="1"/>
  <c r="N540" i="1" s="1"/>
  <c r="N1800" i="4" s="1"/>
  <c r="N541" i="1" a="1"/>
  <c r="N541" i="1" s="1"/>
  <c r="N1799" i="4" s="1"/>
  <c r="N542" i="1" a="1"/>
  <c r="N542" i="1" s="1"/>
  <c r="N1798" i="4" s="1"/>
  <c r="N543" i="1" a="1"/>
  <c r="N543" i="1" s="1"/>
  <c r="N1797" i="4" s="1"/>
  <c r="N544" i="1" a="1"/>
  <c r="N544" i="1" s="1"/>
  <c r="N1796" i="4" s="1"/>
  <c r="N545" i="1" a="1"/>
  <c r="N545" i="1" s="1"/>
  <c r="N1795" i="4" s="1"/>
  <c r="N546" i="1" a="1"/>
  <c r="N546" i="1" s="1"/>
  <c r="N1794" i="4" s="1"/>
  <c r="N547" i="1" a="1"/>
  <c r="N547" i="1" s="1"/>
  <c r="N1793" i="4" s="1"/>
  <c r="N548" i="1" a="1"/>
  <c r="N548" i="1" s="1"/>
  <c r="N1792" i="4" s="1"/>
  <c r="N549" i="1" a="1"/>
  <c r="N549" i="1" s="1"/>
  <c r="N1791" i="4" s="1"/>
  <c r="N550" i="1" a="1"/>
  <c r="N550" i="1" s="1"/>
  <c r="N1790" i="4" s="1"/>
  <c r="N551" i="1" a="1"/>
  <c r="N551" i="1" s="1"/>
  <c r="N1789" i="4" s="1"/>
  <c r="N552" i="1" a="1"/>
  <c r="N552" i="1" s="1"/>
  <c r="N1788" i="4" s="1"/>
  <c r="N553" i="1" a="1"/>
  <c r="N553" i="1" s="1"/>
  <c r="N1787" i="4" s="1"/>
  <c r="N554" i="1" a="1"/>
  <c r="N554" i="1" s="1"/>
  <c r="N1786" i="4" s="1"/>
  <c r="N555" i="1" a="1"/>
  <c r="N555" i="1" s="1"/>
  <c r="N1785" i="4" s="1"/>
  <c r="N556" i="1" a="1"/>
  <c r="N556" i="1" s="1"/>
  <c r="N1784" i="4" s="1"/>
  <c r="N557" i="1" a="1"/>
  <c r="N557" i="1" s="1"/>
  <c r="N1783" i="4" s="1"/>
  <c r="N558" i="1" a="1"/>
  <c r="N558" i="1" s="1"/>
  <c r="N1782" i="4" s="1"/>
  <c r="N559" i="1" a="1"/>
  <c r="N559" i="1" s="1"/>
  <c r="N1781" i="4" s="1"/>
  <c r="N560" i="1" a="1"/>
  <c r="N560" i="1" s="1"/>
  <c r="N1780" i="4" s="1"/>
  <c r="N561" i="1" a="1"/>
  <c r="N561" i="1" s="1"/>
  <c r="N1779" i="4" s="1"/>
  <c r="N562" i="1" a="1"/>
  <c r="N562" i="1" s="1"/>
  <c r="N1778" i="4" s="1"/>
  <c r="N563" i="1" a="1"/>
  <c r="N563" i="1" s="1"/>
  <c r="N1777" i="4" s="1"/>
  <c r="N564" i="1" a="1"/>
  <c r="N564" i="1" s="1"/>
  <c r="N1776" i="4" s="1"/>
  <c r="N565" i="1" a="1"/>
  <c r="N565" i="1" s="1"/>
  <c r="N1775" i="4" s="1"/>
  <c r="N566" i="1" a="1"/>
  <c r="N566" i="1" s="1"/>
  <c r="N1774" i="4" s="1"/>
  <c r="N567" i="1" a="1"/>
  <c r="N567" i="1" s="1"/>
  <c r="N1773" i="4" s="1"/>
  <c r="N568" i="1" a="1"/>
  <c r="N568" i="1" s="1"/>
  <c r="N1772" i="4" s="1"/>
  <c r="N569" i="1" a="1"/>
  <c r="N569" i="1" s="1"/>
  <c r="N1771" i="4" s="1"/>
  <c r="N570" i="1" a="1"/>
  <c r="N570" i="1" s="1"/>
  <c r="N1770" i="4" s="1"/>
  <c r="N571" i="1" a="1"/>
  <c r="N571" i="1" s="1"/>
  <c r="N1769" i="4" s="1"/>
  <c r="N572" i="1" a="1"/>
  <c r="N572" i="1" s="1"/>
  <c r="N1768" i="4" s="1"/>
  <c r="N573" i="1" a="1"/>
  <c r="N573" i="1" s="1"/>
  <c r="N1767" i="4" s="1"/>
  <c r="N574" i="1" a="1"/>
  <c r="N574" i="1" s="1"/>
  <c r="N1766" i="4" s="1"/>
  <c r="N575" i="1" a="1"/>
  <c r="N575" i="1" s="1"/>
  <c r="N1765" i="4" s="1"/>
  <c r="N576" i="1" a="1"/>
  <c r="N576" i="1" s="1"/>
  <c r="N1764" i="4" s="1"/>
  <c r="N577" i="1" a="1"/>
  <c r="N577" i="1" s="1"/>
  <c r="N1763" i="4" s="1"/>
  <c r="N578" i="1" a="1"/>
  <c r="N578" i="1" s="1"/>
  <c r="N1762" i="4" s="1"/>
  <c r="N579" i="1" a="1"/>
  <c r="N579" i="1" s="1"/>
  <c r="N1761" i="4" s="1"/>
  <c r="N580" i="1" a="1"/>
  <c r="N580" i="1" s="1"/>
  <c r="N1760" i="4" s="1"/>
  <c r="N581" i="1" a="1"/>
  <c r="N581" i="1" s="1"/>
  <c r="N1759" i="4" s="1"/>
  <c r="N582" i="1" a="1"/>
  <c r="N582" i="1" s="1"/>
  <c r="N1758" i="4" s="1"/>
  <c r="N583" i="1" a="1"/>
  <c r="N583" i="1" s="1"/>
  <c r="N1757" i="4" s="1"/>
  <c r="N584" i="1" a="1"/>
  <c r="N584" i="1" s="1"/>
  <c r="N1756" i="4" s="1"/>
  <c r="N585" i="1" a="1"/>
  <c r="N585" i="1" s="1"/>
  <c r="N1755" i="4" s="1"/>
  <c r="N586" i="1" a="1"/>
  <c r="N586" i="1" s="1"/>
  <c r="N1754" i="4" s="1"/>
  <c r="N587" i="1" a="1"/>
  <c r="N587" i="1" s="1"/>
  <c r="N1753" i="4" s="1"/>
  <c r="N588" i="1" a="1"/>
  <c r="N588" i="1" s="1"/>
  <c r="N1752" i="4" s="1"/>
  <c r="N589" i="1" a="1"/>
  <c r="N589" i="1" s="1"/>
  <c r="N1751" i="4" s="1"/>
  <c r="N590" i="1" a="1"/>
  <c r="N590" i="1" s="1"/>
  <c r="N1750" i="4" s="1"/>
  <c r="N591" i="1" a="1"/>
  <c r="N591" i="1" s="1"/>
  <c r="N1749" i="4" s="1"/>
  <c r="N592" i="1" a="1"/>
  <c r="N592" i="1" s="1"/>
  <c r="N1748" i="4" s="1"/>
  <c r="N593" i="1" a="1"/>
  <c r="N593" i="1" s="1"/>
  <c r="N1747" i="4" s="1"/>
  <c r="N594" i="1" a="1"/>
  <c r="N594" i="1" s="1"/>
  <c r="N1746" i="4" s="1"/>
  <c r="N595" i="1" a="1"/>
  <c r="N595" i="1" s="1"/>
  <c r="N1745" i="4" s="1"/>
  <c r="N596" i="1" a="1"/>
  <c r="N596" i="1" s="1"/>
  <c r="N1744" i="4" s="1"/>
  <c r="N597" i="1" a="1"/>
  <c r="N597" i="1" s="1"/>
  <c r="N1743" i="4" s="1"/>
  <c r="N598" i="1" a="1"/>
  <c r="N598" i="1" s="1"/>
  <c r="N1742" i="4" s="1"/>
  <c r="N599" i="1" a="1"/>
  <c r="N599" i="1" s="1"/>
  <c r="N1741" i="4" s="1"/>
  <c r="N600" i="1" a="1"/>
  <c r="N600" i="1" s="1"/>
  <c r="N1740" i="4" s="1"/>
  <c r="N601" i="1" a="1"/>
  <c r="N601" i="1" s="1"/>
  <c r="N1739" i="4" s="1"/>
  <c r="N602" i="1" a="1"/>
  <c r="N602" i="1" s="1"/>
  <c r="N1738" i="4" s="1"/>
  <c r="N603" i="1" a="1"/>
  <c r="N603" i="1" s="1"/>
  <c r="N1737" i="4" s="1"/>
  <c r="N604" i="1" a="1"/>
  <c r="N604" i="1" s="1"/>
  <c r="N1736" i="4" s="1"/>
  <c r="N605" i="1" a="1"/>
  <c r="N605" i="1" s="1"/>
  <c r="N1735" i="4" s="1"/>
  <c r="N606" i="1" a="1"/>
  <c r="N606" i="1" s="1"/>
  <c r="N1734" i="4" s="1"/>
  <c r="N607" i="1" a="1"/>
  <c r="N607" i="1" s="1"/>
  <c r="N1733" i="4" s="1"/>
  <c r="N608" i="1" a="1"/>
  <c r="N608" i="1" s="1"/>
  <c r="N1732" i="4" s="1"/>
  <c r="N609" i="1" a="1"/>
  <c r="N609" i="1" s="1"/>
  <c r="N1731" i="4" s="1"/>
  <c r="N610" i="1" a="1"/>
  <c r="N610" i="1" s="1"/>
  <c r="N1730" i="4" s="1"/>
  <c r="N611" i="1" a="1"/>
  <c r="N611" i="1" s="1"/>
  <c r="N1729" i="4" s="1"/>
  <c r="N612" i="1" a="1"/>
  <c r="N612" i="1" s="1"/>
  <c r="N1728" i="4" s="1"/>
  <c r="N613" i="1" a="1"/>
  <c r="N613" i="1" s="1"/>
  <c r="N1727" i="4" s="1"/>
  <c r="N614" i="1" a="1"/>
  <c r="N614" i="1" s="1"/>
  <c r="N1726" i="4" s="1"/>
  <c r="N615" i="1" a="1"/>
  <c r="N615" i="1" s="1"/>
  <c r="N1725" i="4" s="1"/>
  <c r="N616" i="1" a="1"/>
  <c r="N616" i="1" s="1"/>
  <c r="N1724" i="4" s="1"/>
  <c r="N617" i="1" a="1"/>
  <c r="N617" i="1" s="1"/>
  <c r="N1723" i="4" s="1"/>
  <c r="N618" i="1" a="1"/>
  <c r="N618" i="1" s="1"/>
  <c r="N1722" i="4" s="1"/>
  <c r="N619" i="1" a="1"/>
  <c r="N619" i="1" s="1"/>
  <c r="N1721" i="4" s="1"/>
  <c r="N620" i="1" a="1"/>
  <c r="N620" i="1" s="1"/>
  <c r="N1720" i="4" s="1"/>
  <c r="N621" i="1" a="1"/>
  <c r="N621" i="1" s="1"/>
  <c r="N1719" i="4" s="1"/>
  <c r="N622" i="1" a="1"/>
  <c r="N622" i="1" s="1"/>
  <c r="N1718" i="4" s="1"/>
  <c r="N623" i="1" a="1"/>
  <c r="N623" i="1" s="1"/>
  <c r="N1717" i="4" s="1"/>
  <c r="N624" i="1" a="1"/>
  <c r="N624" i="1" s="1"/>
  <c r="N1716" i="4" s="1"/>
  <c r="N625" i="1" a="1"/>
  <c r="N625" i="1" s="1"/>
  <c r="N1715" i="4" s="1"/>
  <c r="N626" i="1" a="1"/>
  <c r="N626" i="1" s="1"/>
  <c r="N1714" i="4" s="1"/>
  <c r="N627" i="1" a="1"/>
  <c r="N627" i="1" s="1"/>
  <c r="N1713" i="4" s="1"/>
  <c r="N628" i="1" a="1"/>
  <c r="N628" i="1" s="1"/>
  <c r="N1712" i="4" s="1"/>
  <c r="N629" i="1" a="1"/>
  <c r="N629" i="1" s="1"/>
  <c r="N1711" i="4" s="1"/>
  <c r="N630" i="1" a="1"/>
  <c r="N630" i="1" s="1"/>
  <c r="N1710" i="4" s="1"/>
  <c r="N631" i="1" a="1"/>
  <c r="N631" i="1" s="1"/>
  <c r="N1709" i="4" s="1"/>
  <c r="N632" i="1" a="1"/>
  <c r="N632" i="1" s="1"/>
  <c r="N1708" i="4" s="1"/>
  <c r="N633" i="1" a="1"/>
  <c r="N633" i="1" s="1"/>
  <c r="N1707" i="4" s="1"/>
  <c r="N634" i="1" a="1"/>
  <c r="N634" i="1" s="1"/>
  <c r="N1706" i="4" s="1"/>
  <c r="N635" i="1" a="1"/>
  <c r="N635" i="1" s="1"/>
  <c r="N1705" i="4" s="1"/>
  <c r="N636" i="1" a="1"/>
  <c r="N636" i="1" s="1"/>
  <c r="N1704" i="4" s="1"/>
  <c r="N637" i="1" a="1"/>
  <c r="N637" i="1" s="1"/>
  <c r="N1703" i="4" s="1"/>
  <c r="N638" i="1" a="1"/>
  <c r="N638" i="1" s="1"/>
  <c r="N1702" i="4" s="1"/>
  <c r="N639" i="1" a="1"/>
  <c r="N639" i="1" s="1"/>
  <c r="N1701" i="4" s="1"/>
  <c r="N640" i="1" a="1"/>
  <c r="N640" i="1" s="1"/>
  <c r="N1700" i="4" s="1"/>
  <c r="N641" i="1" a="1"/>
  <c r="N641" i="1" s="1"/>
  <c r="N1699" i="4" s="1"/>
  <c r="N642" i="1" a="1"/>
  <c r="N642" i="1" s="1"/>
  <c r="N1698" i="4" s="1"/>
  <c r="N643" i="1" a="1"/>
  <c r="N643" i="1" s="1"/>
  <c r="N1697" i="4" s="1"/>
  <c r="N644" i="1" a="1"/>
  <c r="N644" i="1" s="1"/>
  <c r="N1696" i="4" s="1"/>
  <c r="N645" i="1" a="1"/>
  <c r="N645" i="1" s="1"/>
  <c r="N1695" i="4" s="1"/>
  <c r="N646" i="1" a="1"/>
  <c r="N646" i="1" s="1"/>
  <c r="N1694" i="4" s="1"/>
  <c r="N647" i="1" a="1"/>
  <c r="N647" i="1" s="1"/>
  <c r="N1693" i="4" s="1"/>
  <c r="N648" i="1" a="1"/>
  <c r="N648" i="1" s="1"/>
  <c r="N1692" i="4" s="1"/>
  <c r="N649" i="1" a="1"/>
  <c r="N649" i="1" s="1"/>
  <c r="N1691" i="4" s="1"/>
  <c r="N650" i="1" a="1"/>
  <c r="N650" i="1" s="1"/>
  <c r="N1690" i="4" s="1"/>
  <c r="N651" i="1" a="1"/>
  <c r="N651" i="1" s="1"/>
  <c r="N1689" i="4" s="1"/>
  <c r="N652" i="1" a="1"/>
  <c r="N652" i="1" s="1"/>
  <c r="N1688" i="4" s="1"/>
  <c r="N653" i="1" a="1"/>
  <c r="N653" i="1" s="1"/>
  <c r="N1687" i="4" s="1"/>
  <c r="N654" i="1" a="1"/>
  <c r="N654" i="1" s="1"/>
  <c r="N1686" i="4" s="1"/>
  <c r="N655" i="1" a="1"/>
  <c r="N655" i="1" s="1"/>
  <c r="N1685" i="4" s="1"/>
  <c r="N656" i="1" a="1"/>
  <c r="N656" i="1" s="1"/>
  <c r="N1684" i="4" s="1"/>
  <c r="N657" i="1" a="1"/>
  <c r="N657" i="1" s="1"/>
  <c r="N1683" i="4" s="1"/>
  <c r="N658" i="1" a="1"/>
  <c r="N658" i="1" s="1"/>
  <c r="N1682" i="4" s="1"/>
  <c r="N659" i="1" a="1"/>
  <c r="N659" i="1" s="1"/>
  <c r="N1681" i="4" s="1"/>
  <c r="N660" i="1" a="1"/>
  <c r="N660" i="1" s="1"/>
  <c r="N1680" i="4" s="1"/>
  <c r="N661" i="1" a="1"/>
  <c r="N661" i="1" s="1"/>
  <c r="N1679" i="4" s="1"/>
  <c r="N662" i="1" a="1"/>
  <c r="N662" i="1" s="1"/>
  <c r="N1678" i="4" s="1"/>
  <c r="N663" i="1" a="1"/>
  <c r="N663" i="1" s="1"/>
  <c r="N1677" i="4" s="1"/>
  <c r="N664" i="1" a="1"/>
  <c r="N664" i="1" s="1"/>
  <c r="N1676" i="4" s="1"/>
  <c r="N665" i="1" a="1"/>
  <c r="N665" i="1" s="1"/>
  <c r="N1675" i="4" s="1"/>
  <c r="N666" i="1" a="1"/>
  <c r="N666" i="1" s="1"/>
  <c r="N1674" i="4" s="1"/>
  <c r="N667" i="1" a="1"/>
  <c r="N667" i="1" s="1"/>
  <c r="N1673" i="4" s="1"/>
  <c r="N668" i="1" a="1"/>
  <c r="N668" i="1" s="1"/>
  <c r="N1672" i="4" s="1"/>
  <c r="N669" i="1" a="1"/>
  <c r="N669" i="1" s="1"/>
  <c r="N1671" i="4" s="1"/>
  <c r="N670" i="1" a="1"/>
  <c r="N670" i="1" s="1"/>
  <c r="N1670" i="4" s="1"/>
  <c r="N671" i="1" a="1"/>
  <c r="N671" i="1" s="1"/>
  <c r="N1669" i="4" s="1"/>
  <c r="N672" i="1" a="1"/>
  <c r="N672" i="1" s="1"/>
  <c r="N1668" i="4" s="1"/>
  <c r="N673" i="1" a="1"/>
  <c r="N673" i="1" s="1"/>
  <c r="N1667" i="4" s="1"/>
  <c r="N674" i="1" a="1"/>
  <c r="N674" i="1" s="1"/>
  <c r="N1666" i="4" s="1"/>
  <c r="N675" i="1" a="1"/>
  <c r="N675" i="1" s="1"/>
  <c r="N1665" i="4" s="1"/>
  <c r="N676" i="1" a="1"/>
  <c r="N676" i="1" s="1"/>
  <c r="N1664" i="4" s="1"/>
  <c r="N677" i="1" a="1"/>
  <c r="N677" i="1" s="1"/>
  <c r="N1663" i="4" s="1"/>
  <c r="N678" i="1" a="1"/>
  <c r="N678" i="1" s="1"/>
  <c r="N1662" i="4" s="1"/>
  <c r="N679" i="1" a="1"/>
  <c r="N679" i="1" s="1"/>
  <c r="N1661" i="4" s="1"/>
  <c r="N680" i="1" a="1"/>
  <c r="N680" i="1" s="1"/>
  <c r="N1660" i="4" s="1"/>
  <c r="N681" i="1" a="1"/>
  <c r="N681" i="1" s="1"/>
  <c r="N1659" i="4" s="1"/>
  <c r="N682" i="1" a="1"/>
  <c r="N682" i="1" s="1"/>
  <c r="N1658" i="4" s="1"/>
  <c r="N683" i="1" a="1"/>
  <c r="N683" i="1" s="1"/>
  <c r="N1657" i="4" s="1"/>
  <c r="N684" i="1" a="1"/>
  <c r="N684" i="1" s="1"/>
  <c r="N1656" i="4" s="1"/>
  <c r="N685" i="1" a="1"/>
  <c r="N685" i="1" s="1"/>
  <c r="N1655" i="4" s="1"/>
  <c r="N686" i="1" a="1"/>
  <c r="N686" i="1" s="1"/>
  <c r="N1654" i="4" s="1"/>
  <c r="N687" i="1" a="1"/>
  <c r="N687" i="1" s="1"/>
  <c r="N1653" i="4" s="1"/>
  <c r="N688" i="1" a="1"/>
  <c r="N688" i="1" s="1"/>
  <c r="N1652" i="4" s="1"/>
  <c r="N689" i="1" a="1"/>
  <c r="N689" i="1" s="1"/>
  <c r="N1651" i="4" s="1"/>
  <c r="N690" i="1" a="1"/>
  <c r="N690" i="1" s="1"/>
  <c r="N1650" i="4" s="1"/>
  <c r="N691" i="1" a="1"/>
  <c r="N691" i="1" s="1"/>
  <c r="N1649" i="4" s="1"/>
  <c r="N692" i="1" a="1"/>
  <c r="N692" i="1" s="1"/>
  <c r="N1648" i="4" s="1"/>
  <c r="N693" i="1" a="1"/>
  <c r="N693" i="1" s="1"/>
  <c r="N1647" i="4" s="1"/>
  <c r="N694" i="1" a="1"/>
  <c r="N694" i="1" s="1"/>
  <c r="N1646" i="4" s="1"/>
  <c r="N695" i="1" a="1"/>
  <c r="N695" i="1" s="1"/>
  <c r="N1645" i="4" s="1"/>
  <c r="N696" i="1" a="1"/>
  <c r="N696" i="1" s="1"/>
  <c r="N1644" i="4" s="1"/>
  <c r="N697" i="1" a="1"/>
  <c r="N697" i="1" s="1"/>
  <c r="N1643" i="4" s="1"/>
  <c r="N698" i="1" a="1"/>
  <c r="N698" i="1" s="1"/>
  <c r="N1642" i="4" s="1"/>
  <c r="N699" i="1" a="1"/>
  <c r="N699" i="1" s="1"/>
  <c r="N1641" i="4" s="1"/>
  <c r="N700" i="1" a="1"/>
  <c r="N700" i="1" s="1"/>
  <c r="N1640" i="4" s="1"/>
  <c r="N701" i="1" a="1"/>
  <c r="N701" i="1" s="1"/>
  <c r="N1639" i="4" s="1"/>
  <c r="N702" i="1" a="1"/>
  <c r="N702" i="1" s="1"/>
  <c r="N1638" i="4" s="1"/>
  <c r="N703" i="1" a="1"/>
  <c r="N703" i="1" s="1"/>
  <c r="N1637" i="4" s="1"/>
  <c r="N704" i="1" a="1"/>
  <c r="N704" i="1" s="1"/>
  <c r="N1636" i="4" s="1"/>
  <c r="N705" i="1" a="1"/>
  <c r="N705" i="1" s="1"/>
  <c r="N1635" i="4" s="1"/>
  <c r="N706" i="1" a="1"/>
  <c r="N706" i="1" s="1"/>
  <c r="N1634" i="4" s="1"/>
  <c r="N707" i="1" a="1"/>
  <c r="N707" i="1" s="1"/>
  <c r="N1633" i="4" s="1"/>
  <c r="N708" i="1" a="1"/>
  <c r="N708" i="1" s="1"/>
  <c r="N1632" i="4" s="1"/>
  <c r="N709" i="1" a="1"/>
  <c r="N709" i="1" s="1"/>
  <c r="N1631" i="4" s="1"/>
  <c r="N710" i="1" a="1"/>
  <c r="N710" i="1" s="1"/>
  <c r="N1630" i="4" s="1"/>
  <c r="N711" i="1" a="1"/>
  <c r="N711" i="1" s="1"/>
  <c r="N1629" i="4" s="1"/>
  <c r="N712" i="1" a="1"/>
  <c r="N712" i="1" s="1"/>
  <c r="N1628" i="4" s="1"/>
  <c r="N713" i="1" a="1"/>
  <c r="N713" i="1" s="1"/>
  <c r="N1627" i="4" s="1"/>
  <c r="N714" i="1" a="1"/>
  <c r="N714" i="1" s="1"/>
  <c r="N1626" i="4" s="1"/>
  <c r="N715" i="1" a="1"/>
  <c r="N715" i="1" s="1"/>
  <c r="N1625" i="4" s="1"/>
  <c r="N716" i="1" a="1"/>
  <c r="N716" i="1" s="1"/>
  <c r="N1624" i="4" s="1"/>
  <c r="N717" i="1" a="1"/>
  <c r="N717" i="1" s="1"/>
  <c r="N1623" i="4" s="1"/>
  <c r="N718" i="1" a="1"/>
  <c r="N718" i="1" s="1"/>
  <c r="N1622" i="4" s="1"/>
  <c r="N719" i="1" a="1"/>
  <c r="N719" i="1" s="1"/>
  <c r="N1621" i="4" s="1"/>
  <c r="N720" i="1" a="1"/>
  <c r="N720" i="1" s="1"/>
  <c r="N1620" i="4" s="1"/>
  <c r="N721" i="1" a="1"/>
  <c r="N721" i="1" s="1"/>
  <c r="N1619" i="4" s="1"/>
  <c r="N722" i="1" a="1"/>
  <c r="N722" i="1" s="1"/>
  <c r="N1618" i="4" s="1"/>
  <c r="N723" i="1" a="1"/>
  <c r="N723" i="1" s="1"/>
  <c r="N1617" i="4" s="1"/>
  <c r="N724" i="1" a="1"/>
  <c r="N724" i="1" s="1"/>
  <c r="N1616" i="4" s="1"/>
  <c r="N725" i="1" a="1"/>
  <c r="N725" i="1" s="1"/>
  <c r="N1615" i="4" s="1"/>
  <c r="N726" i="1" a="1"/>
  <c r="N726" i="1" s="1"/>
  <c r="N1614" i="4" s="1"/>
  <c r="N727" i="1" a="1"/>
  <c r="N727" i="1" s="1"/>
  <c r="N1613" i="4" s="1"/>
  <c r="N728" i="1" a="1"/>
  <c r="N728" i="1" s="1"/>
  <c r="N1612" i="4" s="1"/>
  <c r="N729" i="1" a="1"/>
  <c r="N729" i="1" s="1"/>
  <c r="N1611" i="4" s="1"/>
  <c r="N730" i="1" a="1"/>
  <c r="N730" i="1" s="1"/>
  <c r="N1610" i="4" s="1"/>
  <c r="N731" i="1" a="1"/>
  <c r="N731" i="1" s="1"/>
  <c r="N1609" i="4" s="1"/>
  <c r="N732" i="1" a="1"/>
  <c r="N732" i="1" s="1"/>
  <c r="N1608" i="4" s="1"/>
  <c r="N733" i="1" a="1"/>
  <c r="N733" i="1" s="1"/>
  <c r="N734" i="1" a="1"/>
  <c r="N734" i="1" s="1"/>
  <c r="N1607" i="4" s="1"/>
  <c r="N735" i="1" a="1"/>
  <c r="N735" i="1" s="1"/>
  <c r="N1606" i="4" s="1"/>
  <c r="N736" i="1" a="1"/>
  <c r="N736" i="1" s="1"/>
  <c r="N1605" i="4" s="1"/>
  <c r="N737" i="1" a="1"/>
  <c r="N737" i="1" s="1"/>
  <c r="N1604" i="4" s="1"/>
  <c r="N738" i="1" a="1"/>
  <c r="N738" i="1" s="1"/>
  <c r="N1603" i="4" s="1"/>
  <c r="N739" i="1" a="1"/>
  <c r="N739" i="1" s="1"/>
  <c r="N1602" i="4" s="1"/>
  <c r="N740" i="1" a="1"/>
  <c r="N740" i="1" s="1"/>
  <c r="N1601" i="4" s="1"/>
  <c r="N741" i="1" a="1"/>
  <c r="N741" i="1" s="1"/>
  <c r="N1600" i="4" s="1"/>
  <c r="N742" i="1" a="1"/>
  <c r="N742" i="1" s="1"/>
  <c r="N1599" i="4" s="1"/>
  <c r="N743" i="1" a="1"/>
  <c r="N743" i="1" s="1"/>
  <c r="N1598" i="4" s="1"/>
  <c r="N744" i="1" a="1"/>
  <c r="N744" i="1" s="1"/>
  <c r="N1597" i="4" s="1"/>
  <c r="N745" i="1" a="1"/>
  <c r="N745" i="1" s="1"/>
  <c r="N1596" i="4" s="1"/>
  <c r="N746" i="1" a="1"/>
  <c r="N746" i="1" s="1"/>
  <c r="N1595" i="4" s="1"/>
  <c r="N747" i="1" a="1"/>
  <c r="N747" i="1" s="1"/>
  <c r="N1594" i="4" s="1"/>
  <c r="N748" i="1" a="1"/>
  <c r="N748" i="1" s="1"/>
  <c r="N1593" i="4" s="1"/>
  <c r="N749" i="1" a="1"/>
  <c r="N749" i="1" s="1"/>
  <c r="N1592" i="4" s="1"/>
  <c r="N750" i="1" a="1"/>
  <c r="N750" i="1" s="1"/>
  <c r="N1591" i="4" s="1"/>
  <c r="N751" i="1" a="1"/>
  <c r="N751" i="1" s="1"/>
  <c r="N1590" i="4" s="1"/>
  <c r="N752" i="1" a="1"/>
  <c r="N752" i="1" s="1"/>
  <c r="N1589" i="4" s="1"/>
  <c r="N753" i="1" a="1"/>
  <c r="N753" i="1" s="1"/>
  <c r="N1588" i="4" s="1"/>
  <c r="N754" i="1" a="1"/>
  <c r="N754" i="1" s="1"/>
  <c r="N1587" i="4" s="1"/>
  <c r="N755" i="1" a="1"/>
  <c r="N755" i="1" s="1"/>
  <c r="N1586" i="4" s="1"/>
  <c r="N756" i="1" a="1"/>
  <c r="N756" i="1" s="1"/>
  <c r="N1585" i="4" s="1"/>
  <c r="N757" i="1" a="1"/>
  <c r="N757" i="1" s="1"/>
  <c r="N1584" i="4" s="1"/>
  <c r="N758" i="1" a="1"/>
  <c r="N758" i="1" s="1"/>
  <c r="N1583" i="4" s="1"/>
  <c r="N759" i="1" a="1"/>
  <c r="N759" i="1" s="1"/>
  <c r="N1582" i="4" s="1"/>
  <c r="N760" i="1" a="1"/>
  <c r="N760" i="1" s="1"/>
  <c r="N1581" i="4" s="1"/>
  <c r="N761" i="1" a="1"/>
  <c r="N761" i="1" s="1"/>
  <c r="N1580" i="4" s="1"/>
  <c r="N762" i="1" a="1"/>
  <c r="N762" i="1" s="1"/>
  <c r="N1579" i="4" s="1"/>
  <c r="N763" i="1" a="1"/>
  <c r="N763" i="1" s="1"/>
  <c r="N1578" i="4" s="1"/>
  <c r="N764" i="1" a="1"/>
  <c r="N764" i="1" s="1"/>
  <c r="N1577" i="4" s="1"/>
  <c r="N765" i="1" a="1"/>
  <c r="N765" i="1" s="1"/>
  <c r="N1576" i="4" s="1"/>
  <c r="N766" i="1" a="1"/>
  <c r="N766" i="1" s="1"/>
  <c r="N1575" i="4" s="1"/>
  <c r="N767" i="1" a="1"/>
  <c r="N767" i="1" s="1"/>
  <c r="N1574" i="4" s="1"/>
  <c r="N768" i="1" a="1"/>
  <c r="N768" i="1" s="1"/>
  <c r="N1573" i="4" s="1"/>
  <c r="N769" i="1" a="1"/>
  <c r="N769" i="1" s="1"/>
  <c r="N1572" i="4" s="1"/>
  <c r="N770" i="1" a="1"/>
  <c r="N770" i="1" s="1"/>
  <c r="N1571" i="4" s="1"/>
  <c r="N771" i="1" a="1"/>
  <c r="N771" i="1" s="1"/>
  <c r="N1570" i="4" s="1"/>
  <c r="N772" i="1" a="1"/>
  <c r="N772" i="1" s="1"/>
  <c r="N1569" i="4" s="1"/>
  <c r="N773" i="1" a="1"/>
  <c r="N773" i="1" s="1"/>
  <c r="N1568" i="4" s="1"/>
  <c r="N774" i="1" a="1"/>
  <c r="N774" i="1" s="1"/>
  <c r="N1567" i="4" s="1"/>
  <c r="N775" i="1" a="1"/>
  <c r="N775" i="1" s="1"/>
  <c r="N1566" i="4" s="1"/>
  <c r="N776" i="1" a="1"/>
  <c r="N776" i="1" s="1"/>
  <c r="N1565" i="4" s="1"/>
  <c r="N777" i="1" a="1"/>
  <c r="N777" i="1" s="1"/>
  <c r="N1564" i="4" s="1"/>
  <c r="N778" i="1" a="1"/>
  <c r="N778" i="1" s="1"/>
  <c r="N1563" i="4" s="1"/>
  <c r="N779" i="1" a="1"/>
  <c r="N779" i="1" s="1"/>
  <c r="N1562" i="4" s="1"/>
  <c r="N780" i="1" a="1"/>
  <c r="N780" i="1" s="1"/>
  <c r="N1561" i="4" s="1"/>
  <c r="N781" i="1" a="1"/>
  <c r="N781" i="1" s="1"/>
  <c r="N1560" i="4" s="1"/>
  <c r="N782" i="1" a="1"/>
  <c r="N782" i="1" s="1"/>
  <c r="N1559" i="4" s="1"/>
  <c r="N783" i="1" a="1"/>
  <c r="N783" i="1" s="1"/>
  <c r="N1558" i="4" s="1"/>
  <c r="N784" i="1" a="1"/>
  <c r="N784" i="1" s="1"/>
  <c r="N1557" i="4" s="1"/>
  <c r="N785" i="1" a="1"/>
  <c r="N785" i="1" s="1"/>
  <c r="N1556" i="4" s="1"/>
  <c r="N786" i="1" a="1"/>
  <c r="N786" i="1" s="1"/>
  <c r="N1555" i="4" s="1"/>
  <c r="N787" i="1" a="1"/>
  <c r="N787" i="1" s="1"/>
  <c r="N1554" i="4" s="1"/>
  <c r="N788" i="1" a="1"/>
  <c r="N788" i="1" s="1"/>
  <c r="N1553" i="4" s="1"/>
  <c r="N789" i="1" a="1"/>
  <c r="N789" i="1" s="1"/>
  <c r="N1552" i="4" s="1"/>
  <c r="N790" i="1" a="1"/>
  <c r="N790" i="1" s="1"/>
  <c r="N1551" i="4" s="1"/>
  <c r="N791" i="1" a="1"/>
  <c r="N791" i="1" s="1"/>
  <c r="N1550" i="4" s="1"/>
  <c r="N792" i="1" a="1"/>
  <c r="N792" i="1" s="1"/>
  <c r="N1549" i="4" s="1"/>
  <c r="N793" i="1" a="1"/>
  <c r="N793" i="1" s="1"/>
  <c r="N1548" i="4" s="1"/>
  <c r="N794" i="1" a="1"/>
  <c r="N794" i="1" s="1"/>
  <c r="N1547" i="4" s="1"/>
  <c r="N795" i="1" a="1"/>
  <c r="N795" i="1" s="1"/>
  <c r="N1546" i="4" s="1"/>
  <c r="N796" i="1" a="1"/>
  <c r="N796" i="1" s="1"/>
  <c r="N1545" i="4" s="1"/>
  <c r="N797" i="1" a="1"/>
  <c r="N797" i="1" s="1"/>
  <c r="N1544" i="4" s="1"/>
  <c r="N798" i="1" a="1"/>
  <c r="N798" i="1" s="1"/>
  <c r="N1543" i="4" s="1"/>
  <c r="N799" i="1" a="1"/>
  <c r="N799" i="1" s="1"/>
  <c r="N1542" i="4" s="1"/>
  <c r="N800" i="1" a="1"/>
  <c r="N800" i="1" s="1"/>
  <c r="N1541" i="4" s="1"/>
  <c r="N801" i="1" a="1"/>
  <c r="N801" i="1" s="1"/>
  <c r="N1540" i="4" s="1"/>
  <c r="N802" i="1" a="1"/>
  <c r="N802" i="1" s="1"/>
  <c r="N1539" i="4" s="1"/>
  <c r="N803" i="1" a="1"/>
  <c r="N803" i="1" s="1"/>
  <c r="N1538" i="4" s="1"/>
  <c r="N804" i="1" a="1"/>
  <c r="N804" i="1" s="1"/>
  <c r="N1537" i="4" s="1"/>
  <c r="N805" i="1" a="1"/>
  <c r="N805" i="1" s="1"/>
  <c r="N1536" i="4" s="1"/>
  <c r="N806" i="1" a="1"/>
  <c r="N806" i="1" s="1"/>
  <c r="N1535" i="4" s="1"/>
  <c r="N807" i="1" a="1"/>
  <c r="N807" i="1" s="1"/>
  <c r="N1534" i="4" s="1"/>
  <c r="N808" i="1" a="1"/>
  <c r="N808" i="1" s="1"/>
  <c r="N1533" i="4" s="1"/>
  <c r="N809" i="1" a="1"/>
  <c r="N809" i="1" s="1"/>
  <c r="N1532" i="4" s="1"/>
  <c r="N810" i="1" a="1"/>
  <c r="N810" i="1" s="1"/>
  <c r="N1531" i="4" s="1"/>
  <c r="N811" i="1" a="1"/>
  <c r="N811" i="1" s="1"/>
  <c r="N1530" i="4" s="1"/>
  <c r="N812" i="1" a="1"/>
  <c r="N812" i="1" s="1"/>
  <c r="N1529" i="4" s="1"/>
  <c r="N813" i="1" a="1"/>
  <c r="N813" i="1" s="1"/>
  <c r="N1528" i="4" s="1"/>
  <c r="N814" i="1" a="1"/>
  <c r="N814" i="1" s="1"/>
  <c r="N1527" i="4" s="1"/>
  <c r="N815" i="1" a="1"/>
  <c r="N815" i="1" s="1"/>
  <c r="N1526" i="4" s="1"/>
  <c r="N816" i="1" a="1"/>
  <c r="N816" i="1" s="1"/>
  <c r="N1525" i="4" s="1"/>
  <c r="N817" i="1" a="1"/>
  <c r="N817" i="1" s="1"/>
  <c r="N1524" i="4" s="1"/>
  <c r="N818" i="1" a="1"/>
  <c r="N818" i="1" s="1"/>
  <c r="N1523" i="4" s="1"/>
  <c r="N819" i="1" a="1"/>
  <c r="N819" i="1" s="1"/>
  <c r="N1522" i="4" s="1"/>
  <c r="N820" i="1" a="1"/>
  <c r="N820" i="1" s="1"/>
  <c r="N1521" i="4" s="1"/>
  <c r="N821" i="1" a="1"/>
  <c r="N821" i="1" s="1"/>
  <c r="N1520" i="4" s="1"/>
  <c r="N822" i="1" a="1"/>
  <c r="N822" i="1" s="1"/>
  <c r="N1519" i="4" s="1"/>
  <c r="N823" i="1" a="1"/>
  <c r="N823" i="1" s="1"/>
  <c r="N1518" i="4" s="1"/>
  <c r="N824" i="1" a="1"/>
  <c r="N824" i="1" s="1"/>
  <c r="N1517" i="4" s="1"/>
  <c r="N825" i="1" a="1"/>
  <c r="N825" i="1" s="1"/>
  <c r="N1516" i="4" s="1"/>
  <c r="N826" i="1" a="1"/>
  <c r="N826" i="1" s="1"/>
  <c r="N1515" i="4" s="1"/>
  <c r="N827" i="1" a="1"/>
  <c r="N827" i="1" s="1"/>
  <c r="N1514" i="4" s="1"/>
  <c r="N828" i="1" a="1"/>
  <c r="N828" i="1" s="1"/>
  <c r="N1513" i="4" s="1"/>
  <c r="N829" i="1" a="1"/>
  <c r="N829" i="1" s="1"/>
  <c r="N1512" i="4" s="1"/>
  <c r="N830" i="1" a="1"/>
  <c r="N830" i="1" s="1"/>
  <c r="N1511" i="4" s="1"/>
  <c r="N831" i="1" a="1"/>
  <c r="N831" i="1" s="1"/>
  <c r="N1510" i="4" s="1"/>
  <c r="N832" i="1" a="1"/>
  <c r="N832" i="1" s="1"/>
  <c r="N1509" i="4" s="1"/>
  <c r="N833" i="1" a="1"/>
  <c r="N833" i="1" s="1"/>
  <c r="N1508" i="4" s="1"/>
  <c r="N834" i="1" a="1"/>
  <c r="N834" i="1" s="1"/>
  <c r="N1507" i="4" s="1"/>
  <c r="N835" i="1" a="1"/>
  <c r="N835" i="1" s="1"/>
  <c r="N1506" i="4" s="1"/>
  <c r="N836" i="1" a="1"/>
  <c r="N836" i="1" s="1"/>
  <c r="N1505" i="4" s="1"/>
  <c r="N837" i="1" a="1"/>
  <c r="N837" i="1" s="1"/>
  <c r="N1504" i="4" s="1"/>
  <c r="N838" i="1" a="1"/>
  <c r="N838" i="1" s="1"/>
  <c r="N1503" i="4" s="1"/>
  <c r="N839" i="1" a="1"/>
  <c r="N839" i="1" s="1"/>
  <c r="N1502" i="4" s="1"/>
  <c r="N840" i="1" a="1"/>
  <c r="N840" i="1" s="1"/>
  <c r="N1501" i="4" s="1"/>
  <c r="N841" i="1" a="1"/>
  <c r="N841" i="1" s="1"/>
  <c r="N1500" i="4" s="1"/>
  <c r="N842" i="1" a="1"/>
  <c r="N842" i="1" s="1"/>
  <c r="N1499" i="4" s="1"/>
  <c r="N843" i="1" a="1"/>
  <c r="N843" i="1" s="1"/>
  <c r="N1498" i="4" s="1"/>
  <c r="N844" i="1" a="1"/>
  <c r="N844" i="1" s="1"/>
  <c r="N1497" i="4" s="1"/>
  <c r="N845" i="1" a="1"/>
  <c r="N845" i="1" s="1"/>
  <c r="N1496" i="4" s="1"/>
  <c r="N846" i="1" a="1"/>
  <c r="N846" i="1" s="1"/>
  <c r="N1495" i="4" s="1"/>
  <c r="N847" i="1" a="1"/>
  <c r="N847" i="1" s="1"/>
  <c r="N1494" i="4" s="1"/>
  <c r="N848" i="1" a="1"/>
  <c r="N848" i="1" s="1"/>
  <c r="N1493" i="4" s="1"/>
  <c r="N849" i="1" a="1"/>
  <c r="N849" i="1" s="1"/>
  <c r="N1492" i="4" s="1"/>
  <c r="N850" i="1" a="1"/>
  <c r="N850" i="1" s="1"/>
  <c r="N1491" i="4" s="1"/>
  <c r="N851" i="1" a="1"/>
  <c r="N851" i="1" s="1"/>
  <c r="N1490" i="4" s="1"/>
  <c r="N852" i="1" a="1"/>
  <c r="N852" i="1" s="1"/>
  <c r="N1489" i="4" s="1"/>
  <c r="N853" i="1" a="1"/>
  <c r="N853" i="1" s="1"/>
  <c r="N1488" i="4" s="1"/>
  <c r="N854" i="1" a="1"/>
  <c r="N854" i="1" s="1"/>
  <c r="N1487" i="4" s="1"/>
  <c r="N855" i="1" a="1"/>
  <c r="N855" i="1" s="1"/>
  <c r="N1486" i="4" s="1"/>
  <c r="N856" i="1" a="1"/>
  <c r="N856" i="1" s="1"/>
  <c r="N1485" i="4" s="1"/>
  <c r="N857" i="1" a="1"/>
  <c r="N857" i="1" s="1"/>
  <c r="N1484" i="4" s="1"/>
  <c r="N858" i="1" a="1"/>
  <c r="N858" i="1" s="1"/>
  <c r="N1483" i="4" s="1"/>
  <c r="N859" i="1" a="1"/>
  <c r="N859" i="1" s="1"/>
  <c r="N1482" i="4" s="1"/>
  <c r="N860" i="1" a="1"/>
  <c r="N860" i="1" s="1"/>
  <c r="N1481" i="4" s="1"/>
  <c r="N861" i="1" a="1"/>
  <c r="N861" i="1" s="1"/>
  <c r="N1480" i="4" s="1"/>
  <c r="N862" i="1" a="1"/>
  <c r="N862" i="1" s="1"/>
  <c r="N1479" i="4" s="1"/>
  <c r="N863" i="1" a="1"/>
  <c r="N863" i="1" s="1"/>
  <c r="N1478" i="4" s="1"/>
  <c r="N864" i="1" a="1"/>
  <c r="N864" i="1" s="1"/>
  <c r="N1477" i="4" s="1"/>
  <c r="N865" i="1" a="1"/>
  <c r="N865" i="1" s="1"/>
  <c r="N1476" i="4" s="1"/>
  <c r="N866" i="1" a="1"/>
  <c r="N866" i="1" s="1"/>
  <c r="N1475" i="4" s="1"/>
  <c r="N867" i="1" a="1"/>
  <c r="N867" i="1" s="1"/>
  <c r="N1474" i="4" s="1"/>
  <c r="N868" i="1" a="1"/>
  <c r="N868" i="1" s="1"/>
  <c r="N1473" i="4" s="1"/>
  <c r="N869" i="1" a="1"/>
  <c r="N869" i="1" s="1"/>
  <c r="N1472" i="4" s="1"/>
  <c r="N870" i="1" a="1"/>
  <c r="N870" i="1" s="1"/>
  <c r="N1471" i="4" s="1"/>
  <c r="N871" i="1" a="1"/>
  <c r="N871" i="1" s="1"/>
  <c r="N1470" i="4" s="1"/>
  <c r="N872" i="1" a="1"/>
  <c r="N872" i="1" s="1"/>
  <c r="N1469" i="4" s="1"/>
  <c r="N873" i="1" a="1"/>
  <c r="N873" i="1" s="1"/>
  <c r="N1468" i="4" s="1"/>
  <c r="N874" i="1" a="1"/>
  <c r="N874" i="1" s="1"/>
  <c r="N1467" i="4" s="1"/>
  <c r="N875" i="1" a="1"/>
  <c r="N875" i="1" s="1"/>
  <c r="N1466" i="4" s="1"/>
  <c r="N876" i="1" a="1"/>
  <c r="N876" i="1" s="1"/>
  <c r="N1465" i="4" s="1"/>
  <c r="N877" i="1" a="1"/>
  <c r="N877" i="1" s="1"/>
  <c r="N1464" i="4" s="1"/>
  <c r="N878" i="1" a="1"/>
  <c r="N878" i="1" s="1"/>
  <c r="N1463" i="4" s="1"/>
  <c r="N879" i="1" a="1"/>
  <c r="N879" i="1" s="1"/>
  <c r="N1462" i="4" s="1"/>
  <c r="N880" i="1" a="1"/>
  <c r="N880" i="1" s="1"/>
  <c r="N1461" i="4" s="1"/>
  <c r="N881" i="1" a="1"/>
  <c r="N881" i="1" s="1"/>
  <c r="N1460" i="4" s="1"/>
  <c r="N882" i="1" a="1"/>
  <c r="N882" i="1" s="1"/>
  <c r="N1459" i="4" s="1"/>
  <c r="N883" i="1" a="1"/>
  <c r="N883" i="1" s="1"/>
  <c r="N1458" i="4" s="1"/>
  <c r="N884" i="1" a="1"/>
  <c r="N884" i="1" s="1"/>
  <c r="N1457" i="4" s="1"/>
  <c r="N885" i="1" a="1"/>
  <c r="N885" i="1" s="1"/>
  <c r="N1456" i="4" s="1"/>
  <c r="N886" i="1" a="1"/>
  <c r="N886" i="1" s="1"/>
  <c r="N1455" i="4" s="1"/>
  <c r="N887" i="1" a="1"/>
  <c r="N887" i="1" s="1"/>
  <c r="N1454" i="4" s="1"/>
  <c r="N888" i="1" a="1"/>
  <c r="N888" i="1" s="1"/>
  <c r="N1453" i="4" s="1"/>
  <c r="N889" i="1" a="1"/>
  <c r="N889" i="1" s="1"/>
  <c r="N1452" i="4" s="1"/>
  <c r="N890" i="1" a="1"/>
  <c r="N890" i="1" s="1"/>
  <c r="N1451" i="4" s="1"/>
  <c r="N891" i="1" a="1"/>
  <c r="N891" i="1" s="1"/>
  <c r="N1450" i="4" s="1"/>
  <c r="N892" i="1" a="1"/>
  <c r="N892" i="1" s="1"/>
  <c r="N1449" i="4" s="1"/>
  <c r="N893" i="1" a="1"/>
  <c r="N893" i="1" s="1"/>
  <c r="N1448" i="4" s="1"/>
  <c r="N894" i="1" a="1"/>
  <c r="N894" i="1" s="1"/>
  <c r="N1447" i="4" s="1"/>
  <c r="N895" i="1" a="1"/>
  <c r="N895" i="1" s="1"/>
  <c r="N1446" i="4" s="1"/>
  <c r="N896" i="1" a="1"/>
  <c r="N896" i="1" s="1"/>
  <c r="N1445" i="4" s="1"/>
  <c r="N897" i="1" a="1"/>
  <c r="N897" i="1" s="1"/>
  <c r="N1444" i="4" s="1"/>
  <c r="N898" i="1" a="1"/>
  <c r="N898" i="1" s="1"/>
  <c r="N1443" i="4" s="1"/>
  <c r="N899" i="1" a="1"/>
  <c r="N899" i="1" s="1"/>
  <c r="N1442" i="4" s="1"/>
  <c r="N900" i="1" a="1"/>
  <c r="N900" i="1" s="1"/>
  <c r="N1441" i="4" s="1"/>
  <c r="N901" i="1" a="1"/>
  <c r="N901" i="1" s="1"/>
  <c r="N1440" i="4" s="1"/>
  <c r="N902" i="1" a="1"/>
  <c r="N902" i="1" s="1"/>
  <c r="N1439" i="4" s="1"/>
  <c r="N903" i="1" a="1"/>
  <c r="N903" i="1" s="1"/>
  <c r="N1438" i="4" s="1"/>
  <c r="N904" i="1" a="1"/>
  <c r="N904" i="1" s="1"/>
  <c r="N1437" i="4" s="1"/>
  <c r="N905" i="1" a="1"/>
  <c r="N905" i="1" s="1"/>
  <c r="N1436" i="4" s="1"/>
  <c r="N906" i="1" a="1"/>
  <c r="N906" i="1" s="1"/>
  <c r="N1435" i="4" s="1"/>
  <c r="N907" i="1" a="1"/>
  <c r="N907" i="1" s="1"/>
  <c r="N1434" i="4" s="1"/>
  <c r="N908" i="1" a="1"/>
  <c r="N908" i="1" s="1"/>
  <c r="N1433" i="4" s="1"/>
  <c r="N909" i="1" a="1"/>
  <c r="N909" i="1" s="1"/>
  <c r="N1432" i="4" s="1"/>
  <c r="N910" i="1" a="1"/>
  <c r="N910" i="1" s="1"/>
  <c r="N1431" i="4" s="1"/>
  <c r="N911" i="1" a="1"/>
  <c r="N911" i="1" s="1"/>
  <c r="N1430" i="4" s="1"/>
  <c r="N912" i="1" a="1"/>
  <c r="N912" i="1" s="1"/>
  <c r="N1429" i="4" s="1"/>
  <c r="N913" i="1" a="1"/>
  <c r="N913" i="1" s="1"/>
  <c r="N1428" i="4" s="1"/>
  <c r="N914" i="1" a="1"/>
  <c r="N914" i="1" s="1"/>
  <c r="N1427" i="4" s="1"/>
  <c r="N915" i="1" a="1"/>
  <c r="N915" i="1" s="1"/>
  <c r="N1426" i="4" s="1"/>
  <c r="N916" i="1" a="1"/>
  <c r="N916" i="1" s="1"/>
  <c r="N1425" i="4" s="1"/>
  <c r="N917" i="1" a="1"/>
  <c r="N917" i="1" s="1"/>
  <c r="N1424" i="4" s="1"/>
  <c r="N918" i="1" a="1"/>
  <c r="N918" i="1" s="1"/>
  <c r="N1423" i="4" s="1"/>
  <c r="N919" i="1" a="1"/>
  <c r="N919" i="1" s="1"/>
  <c r="N1422" i="4" s="1"/>
  <c r="N920" i="1" a="1"/>
  <c r="N920" i="1" s="1"/>
  <c r="N1421" i="4" s="1"/>
  <c r="N921" i="1" a="1"/>
  <c r="N921" i="1" s="1"/>
  <c r="N1420" i="4" s="1"/>
  <c r="N922" i="1" a="1"/>
  <c r="N922" i="1" s="1"/>
  <c r="N1419" i="4" s="1"/>
  <c r="N923" i="1" a="1"/>
  <c r="N923" i="1" s="1"/>
  <c r="N1418" i="4" s="1"/>
  <c r="N924" i="1" a="1"/>
  <c r="N924" i="1" s="1"/>
  <c r="N1417" i="4" s="1"/>
  <c r="N925" i="1" a="1"/>
  <c r="N925" i="1" s="1"/>
  <c r="N1416" i="4" s="1"/>
  <c r="N926" i="1" a="1"/>
  <c r="N926" i="1" s="1"/>
  <c r="N1415" i="4" s="1"/>
  <c r="N927" i="1" a="1"/>
  <c r="N927" i="1" s="1"/>
  <c r="N1414" i="4" s="1"/>
  <c r="N928" i="1" a="1"/>
  <c r="N928" i="1" s="1"/>
  <c r="N1413" i="4" s="1"/>
  <c r="N929" i="1" a="1"/>
  <c r="N929" i="1" s="1"/>
  <c r="N1412" i="4" s="1"/>
  <c r="N930" i="1" a="1"/>
  <c r="N930" i="1" s="1"/>
  <c r="N1411" i="4" s="1"/>
  <c r="N931" i="1" a="1"/>
  <c r="N931" i="1" s="1"/>
  <c r="N1410" i="4" s="1"/>
  <c r="N932" i="1" a="1"/>
  <c r="N932" i="1" s="1"/>
  <c r="N1409" i="4" s="1"/>
  <c r="N933" i="1" a="1"/>
  <c r="N933" i="1" s="1"/>
  <c r="N1408" i="4" s="1"/>
  <c r="N934" i="1" a="1"/>
  <c r="N934" i="1" s="1"/>
  <c r="N1407" i="4" s="1"/>
  <c r="N935" i="1" a="1"/>
  <c r="N935" i="1" s="1"/>
  <c r="N1406" i="4" s="1"/>
  <c r="N936" i="1" a="1"/>
  <c r="N936" i="1" s="1"/>
  <c r="N1405" i="4" s="1"/>
  <c r="N937" i="1" a="1"/>
  <c r="N937" i="1" s="1"/>
  <c r="N1404" i="4" s="1"/>
  <c r="N938" i="1" a="1"/>
  <c r="N938" i="1" s="1"/>
  <c r="N1403" i="4" s="1"/>
  <c r="N939" i="1" a="1"/>
  <c r="N939" i="1" s="1"/>
  <c r="N1402" i="4" s="1"/>
  <c r="N940" i="1" a="1"/>
  <c r="N940" i="1" s="1"/>
  <c r="N1401" i="4" s="1"/>
  <c r="N941" i="1" a="1"/>
  <c r="N941" i="1" s="1"/>
  <c r="N1400" i="4" s="1"/>
  <c r="N942" i="1" a="1"/>
  <c r="N942" i="1" s="1"/>
  <c r="N1399" i="4" s="1"/>
  <c r="N943" i="1" a="1"/>
  <c r="N943" i="1" s="1"/>
  <c r="N1398" i="4" s="1"/>
  <c r="N944" i="1" a="1"/>
  <c r="N944" i="1" s="1"/>
  <c r="N1397" i="4" s="1"/>
  <c r="N945" i="1" a="1"/>
  <c r="N945" i="1" s="1"/>
  <c r="N1396" i="4" s="1"/>
  <c r="N946" i="1" a="1"/>
  <c r="N946" i="1" s="1"/>
  <c r="N1395" i="4" s="1"/>
  <c r="N947" i="1" a="1"/>
  <c r="N947" i="1" s="1"/>
  <c r="N1394" i="4" s="1"/>
  <c r="N948" i="1" a="1"/>
  <c r="N948" i="1" s="1"/>
  <c r="N1393" i="4" s="1"/>
  <c r="N949" i="1" a="1"/>
  <c r="N949" i="1" s="1"/>
  <c r="N1392" i="4" s="1"/>
  <c r="N950" i="1" a="1"/>
  <c r="N950" i="1" s="1"/>
  <c r="N1391" i="4" s="1"/>
  <c r="N951" i="1" a="1"/>
  <c r="N951" i="1" s="1"/>
  <c r="N1390" i="4" s="1"/>
  <c r="N952" i="1" a="1"/>
  <c r="N952" i="1" s="1"/>
  <c r="N1389" i="4" s="1"/>
  <c r="N953" i="1" a="1"/>
  <c r="N953" i="1" s="1"/>
  <c r="N1388" i="4" s="1"/>
  <c r="N954" i="1" a="1"/>
  <c r="N954" i="1" s="1"/>
  <c r="N1387" i="4" s="1"/>
  <c r="N955" i="1" a="1"/>
  <c r="N955" i="1" s="1"/>
  <c r="N1386" i="4" s="1"/>
  <c r="N956" i="1" a="1"/>
  <c r="N956" i="1" s="1"/>
  <c r="N1385" i="4" s="1"/>
  <c r="N957" i="1" a="1"/>
  <c r="N957" i="1" s="1"/>
  <c r="N1384" i="4" s="1"/>
  <c r="N958" i="1" a="1"/>
  <c r="N958" i="1" s="1"/>
  <c r="N1383" i="4" s="1"/>
  <c r="N959" i="1" a="1"/>
  <c r="N959" i="1" s="1"/>
  <c r="N1382" i="4" s="1"/>
  <c r="N960" i="1" a="1"/>
  <c r="N960" i="1" s="1"/>
  <c r="N1381" i="4" s="1"/>
  <c r="N961" i="1" a="1"/>
  <c r="N961" i="1" s="1"/>
  <c r="N1380" i="4" s="1"/>
  <c r="N962" i="1" a="1"/>
  <c r="N962" i="1" s="1"/>
  <c r="N1379" i="4" s="1"/>
  <c r="N963" i="1" a="1"/>
  <c r="N963" i="1" s="1"/>
  <c r="N1378" i="4" s="1"/>
  <c r="N964" i="1" a="1"/>
  <c r="N964" i="1" s="1"/>
  <c r="N1377" i="4" s="1"/>
  <c r="N965" i="1" a="1"/>
  <c r="N965" i="1" s="1"/>
  <c r="N1376" i="4" s="1"/>
  <c r="N966" i="1" a="1"/>
  <c r="N966" i="1" s="1"/>
  <c r="N1375" i="4" s="1"/>
  <c r="N967" i="1" a="1"/>
  <c r="N967" i="1" s="1"/>
  <c r="N1374" i="4" s="1"/>
  <c r="N968" i="1" a="1"/>
  <c r="N968" i="1" s="1"/>
  <c r="N1373" i="4" s="1"/>
  <c r="N969" i="1" a="1"/>
  <c r="N969" i="1" s="1"/>
  <c r="N1372" i="4" s="1"/>
  <c r="N970" i="1" a="1"/>
  <c r="N970" i="1" s="1"/>
  <c r="N1371" i="4" s="1"/>
  <c r="N971" i="1" a="1"/>
  <c r="N971" i="1" s="1"/>
  <c r="N1370" i="4" s="1"/>
  <c r="N972" i="1" a="1"/>
  <c r="N972" i="1" s="1"/>
  <c r="N1369" i="4" s="1"/>
  <c r="N973" i="1" a="1"/>
  <c r="N973" i="1" s="1"/>
  <c r="N1368" i="4" s="1"/>
  <c r="N974" i="1" a="1"/>
  <c r="N974" i="1" s="1"/>
  <c r="N1367" i="4" s="1"/>
  <c r="N975" i="1" a="1"/>
  <c r="N975" i="1" s="1"/>
  <c r="N1366" i="4" s="1"/>
  <c r="N976" i="1" a="1"/>
  <c r="N976" i="1" s="1"/>
  <c r="N1365" i="4" s="1"/>
  <c r="N977" i="1" a="1"/>
  <c r="N977" i="1" s="1"/>
  <c r="N1364" i="4" s="1"/>
  <c r="N978" i="1" a="1"/>
  <c r="N978" i="1" s="1"/>
  <c r="N1363" i="4" s="1"/>
  <c r="N979" i="1" a="1"/>
  <c r="N979" i="1" s="1"/>
  <c r="N1362" i="4" s="1"/>
  <c r="N980" i="1" a="1"/>
  <c r="N980" i="1" s="1"/>
  <c r="N1361" i="4" s="1"/>
  <c r="N981" i="1" a="1"/>
  <c r="N981" i="1" s="1"/>
  <c r="N1360" i="4" s="1"/>
  <c r="N982" i="1" a="1"/>
  <c r="N982" i="1" s="1"/>
  <c r="N1359" i="4" s="1"/>
  <c r="N983" i="1" a="1"/>
  <c r="N983" i="1" s="1"/>
  <c r="N1358" i="4" s="1"/>
  <c r="N984" i="1" a="1"/>
  <c r="N984" i="1" s="1"/>
  <c r="N1357" i="4" s="1"/>
  <c r="N985" i="1" a="1"/>
  <c r="N985" i="1" s="1"/>
  <c r="N1356" i="4" s="1"/>
  <c r="N986" i="1" a="1"/>
  <c r="N986" i="1" s="1"/>
  <c r="N1355" i="4" s="1"/>
  <c r="N987" i="1" a="1"/>
  <c r="N987" i="1" s="1"/>
  <c r="N1354" i="4" s="1"/>
  <c r="N988" i="1" a="1"/>
  <c r="N988" i="1" s="1"/>
  <c r="N1353" i="4" s="1"/>
  <c r="N989" i="1" a="1"/>
  <c r="N989" i="1" s="1"/>
  <c r="N1352" i="4" s="1"/>
  <c r="N990" i="1" a="1"/>
  <c r="N990" i="1" s="1"/>
  <c r="N1351" i="4" s="1"/>
  <c r="N991" i="1" a="1"/>
  <c r="N991" i="1" s="1"/>
  <c r="N1350" i="4" s="1"/>
  <c r="N992" i="1" a="1"/>
  <c r="N992" i="1" s="1"/>
  <c r="N1349" i="4" s="1"/>
  <c r="N993" i="1" a="1"/>
  <c r="N993" i="1" s="1"/>
  <c r="N1348" i="4" s="1"/>
  <c r="N994" i="1" a="1"/>
  <c r="N994" i="1" s="1"/>
  <c r="N1347" i="4" s="1"/>
  <c r="N995" i="1" a="1"/>
  <c r="N995" i="1" s="1"/>
  <c r="N1346" i="4" s="1"/>
  <c r="N996" i="1" a="1"/>
  <c r="N996" i="1" s="1"/>
  <c r="N1345" i="4" s="1"/>
  <c r="N997" i="1" a="1"/>
  <c r="N997" i="1" s="1"/>
  <c r="N1344" i="4" s="1"/>
  <c r="N998" i="1" a="1"/>
  <c r="N998" i="1" s="1"/>
  <c r="N1343" i="4" s="1"/>
  <c r="N999" i="1" a="1"/>
  <c r="N999" i="1" s="1"/>
  <c r="N1342" i="4" s="1"/>
  <c r="N1000" i="1" a="1"/>
  <c r="N1000" i="1" s="1"/>
  <c r="N1341" i="4" s="1"/>
  <c r="N1001" i="1" a="1"/>
  <c r="N1001" i="1" s="1"/>
  <c r="N1340" i="4" s="1"/>
  <c r="N1002" i="1" a="1"/>
  <c r="N1002" i="1" s="1"/>
  <c r="N1339" i="4" s="1"/>
  <c r="N1003" i="1" a="1"/>
  <c r="N1003" i="1" s="1"/>
  <c r="N1338" i="4" s="1"/>
  <c r="N1004" i="1" a="1"/>
  <c r="N1004" i="1" s="1"/>
  <c r="N1337" i="4" s="1"/>
  <c r="N1005" i="1" a="1"/>
  <c r="N1005" i="1" s="1"/>
  <c r="N1336" i="4" s="1"/>
  <c r="N1006" i="1" a="1"/>
  <c r="N1006" i="1" s="1"/>
  <c r="N1335" i="4" s="1"/>
  <c r="N1007" i="1" a="1"/>
  <c r="N1007" i="1" s="1"/>
  <c r="N1334" i="4" s="1"/>
  <c r="N1008" i="1" a="1"/>
  <c r="N1008" i="1" s="1"/>
  <c r="N1333" i="4" s="1"/>
  <c r="N1009" i="1" a="1"/>
  <c r="N1009" i="1" s="1"/>
  <c r="N1332" i="4" s="1"/>
  <c r="N1010" i="1" a="1"/>
  <c r="N1010" i="1" s="1"/>
  <c r="N1331" i="4" s="1"/>
  <c r="N1011" i="1" a="1"/>
  <c r="N1011" i="1" s="1"/>
  <c r="N1330" i="4" s="1"/>
  <c r="N1012" i="1" a="1"/>
  <c r="N1012" i="1" s="1"/>
  <c r="N1329" i="4" s="1"/>
  <c r="N1013" i="1" a="1"/>
  <c r="N1013" i="1" s="1"/>
  <c r="N1328" i="4" s="1"/>
  <c r="N1014" i="1" a="1"/>
  <c r="N1014" i="1" s="1"/>
  <c r="N1327" i="4" s="1"/>
  <c r="N1015" i="1" a="1"/>
  <c r="N1015" i="1" s="1"/>
  <c r="N1326" i="4" s="1"/>
  <c r="N1016" i="1" a="1"/>
  <c r="N1016" i="1" s="1"/>
  <c r="N1325" i="4" s="1"/>
  <c r="N1017" i="1" a="1"/>
  <c r="N1017" i="1" s="1"/>
  <c r="N1324" i="4" s="1"/>
  <c r="N1018" i="1" a="1"/>
  <c r="N1018" i="1" s="1"/>
  <c r="N1323" i="4" s="1"/>
  <c r="N1019" i="1" a="1"/>
  <c r="N1019" i="1" s="1"/>
  <c r="N1322" i="4" s="1"/>
  <c r="N1020" i="1" a="1"/>
  <c r="N1020" i="1" s="1"/>
  <c r="N1321" i="4" s="1"/>
  <c r="N1021" i="1" a="1"/>
  <c r="N1021" i="1" s="1"/>
  <c r="N1320" i="4" s="1"/>
  <c r="N1022" i="1" a="1"/>
  <c r="N1022" i="1" s="1"/>
  <c r="N1319" i="4" s="1"/>
  <c r="N1023" i="1" a="1"/>
  <c r="N1023" i="1" s="1"/>
  <c r="N1318" i="4" s="1"/>
  <c r="N1024" i="1" a="1"/>
  <c r="N1024" i="1" s="1"/>
  <c r="N1317" i="4" s="1"/>
  <c r="N1025" i="1" a="1"/>
  <c r="N1025" i="1" s="1"/>
  <c r="N1316" i="4" s="1"/>
  <c r="N1026" i="1" a="1"/>
  <c r="N1026" i="1" s="1"/>
  <c r="N1315" i="4" s="1"/>
  <c r="N1027" i="1" a="1"/>
  <c r="N1027" i="1" s="1"/>
  <c r="N1314" i="4" s="1"/>
  <c r="N1028" i="1" a="1"/>
  <c r="N1028" i="1" s="1"/>
  <c r="N1313" i="4" s="1"/>
  <c r="N1029" i="1" a="1"/>
  <c r="N1029" i="1" s="1"/>
  <c r="N1312" i="4" s="1"/>
  <c r="N1030" i="1" a="1"/>
  <c r="N1030" i="1" s="1"/>
  <c r="N1311" i="4" s="1"/>
  <c r="N1031" i="1" a="1"/>
  <c r="N1031" i="1" s="1"/>
  <c r="N1310" i="4" s="1"/>
  <c r="N1032" i="1" a="1"/>
  <c r="N1032" i="1" s="1"/>
  <c r="N1309" i="4" s="1"/>
  <c r="N1033" i="1" a="1"/>
  <c r="N1033" i="1" s="1"/>
  <c r="N1308" i="4" s="1"/>
  <c r="N1034" i="1" a="1"/>
  <c r="N1034" i="1" s="1"/>
  <c r="N1307" i="4" s="1"/>
  <c r="N1035" i="1" a="1"/>
  <c r="N1035" i="1" s="1"/>
  <c r="N1306" i="4" s="1"/>
  <c r="N1036" i="1" a="1"/>
  <c r="N1036" i="1" s="1"/>
  <c r="N1305" i="4" s="1"/>
  <c r="N1037" i="1" a="1"/>
  <c r="N1037" i="1" s="1"/>
  <c r="N1304" i="4" s="1"/>
  <c r="N1038" i="1" a="1"/>
  <c r="N1038" i="1" s="1"/>
  <c r="N1303" i="4" s="1"/>
  <c r="N1039" i="1" a="1"/>
  <c r="N1039" i="1" s="1"/>
  <c r="N1302" i="4" s="1"/>
  <c r="N1040" i="1" a="1"/>
  <c r="N1040" i="1" s="1"/>
  <c r="N1301" i="4" s="1"/>
  <c r="N1041" i="1" a="1"/>
  <c r="N1041" i="1" s="1"/>
  <c r="N1300" i="4" s="1"/>
  <c r="N1042" i="1" a="1"/>
  <c r="N1042" i="1" s="1"/>
  <c r="N1299" i="4" s="1"/>
  <c r="N1043" i="1" a="1"/>
  <c r="N1043" i="1" s="1"/>
  <c r="N1298" i="4" s="1"/>
  <c r="N1044" i="1" a="1"/>
  <c r="N1044" i="1" s="1"/>
  <c r="N1297" i="4" s="1"/>
  <c r="N1045" i="1" a="1"/>
  <c r="N1045" i="1" s="1"/>
  <c r="N1296" i="4" s="1"/>
  <c r="N1046" i="1" a="1"/>
  <c r="N1046" i="1" s="1"/>
  <c r="N1295" i="4" s="1"/>
  <c r="N1047" i="1" a="1"/>
  <c r="N1047" i="1" s="1"/>
  <c r="N1294" i="4" s="1"/>
  <c r="N1048" i="1" a="1"/>
  <c r="N1048" i="1" s="1"/>
  <c r="N1293" i="4" s="1"/>
  <c r="N1049" i="1" a="1"/>
  <c r="N1049" i="1" s="1"/>
  <c r="N1292" i="4" s="1"/>
  <c r="N1050" i="1" a="1"/>
  <c r="N1050" i="1" s="1"/>
  <c r="N1291" i="4" s="1"/>
  <c r="N1051" i="1" a="1"/>
  <c r="N1051" i="1" s="1"/>
  <c r="N1290" i="4" s="1"/>
  <c r="N1052" i="1" a="1"/>
  <c r="N1052" i="1" s="1"/>
  <c r="N1289" i="4" s="1"/>
  <c r="N1053" i="1" a="1"/>
  <c r="N1053" i="1" s="1"/>
  <c r="N1288" i="4" s="1"/>
  <c r="N1054" i="1" a="1"/>
  <c r="N1054" i="1" s="1"/>
  <c r="N1287" i="4" s="1"/>
  <c r="N1055" i="1" a="1"/>
  <c r="N1055" i="1" s="1"/>
  <c r="N1286" i="4" s="1"/>
  <c r="N1056" i="1" a="1"/>
  <c r="N1056" i="1" s="1"/>
  <c r="N1285" i="4" s="1"/>
  <c r="N1057" i="1" a="1"/>
  <c r="N1057" i="1" s="1"/>
  <c r="N1284" i="4" s="1"/>
  <c r="N1058" i="1" a="1"/>
  <c r="N1058" i="1" s="1"/>
  <c r="N1283" i="4" s="1"/>
  <c r="N1059" i="1" a="1"/>
  <c r="N1059" i="1" s="1"/>
  <c r="N1282" i="4" s="1"/>
  <c r="N1060" i="1" a="1"/>
  <c r="N1060" i="1" s="1"/>
  <c r="N1281" i="4" s="1"/>
  <c r="N1061" i="1" a="1"/>
  <c r="N1061" i="1" s="1"/>
  <c r="N1280" i="4" s="1"/>
  <c r="N1062" i="1" a="1"/>
  <c r="N1062" i="1" s="1"/>
  <c r="N1279" i="4" s="1"/>
  <c r="N1063" i="1" a="1"/>
  <c r="N1063" i="1" s="1"/>
  <c r="N1278" i="4" s="1"/>
  <c r="N1064" i="1" a="1"/>
  <c r="N1064" i="1" s="1"/>
  <c r="N1277" i="4" s="1"/>
  <c r="N1065" i="1" a="1"/>
  <c r="N1065" i="1" s="1"/>
  <c r="N1276" i="4" s="1"/>
  <c r="N1066" i="1" a="1"/>
  <c r="N1066" i="1" s="1"/>
  <c r="N1275" i="4" s="1"/>
  <c r="N1067" i="1" a="1"/>
  <c r="N1067" i="1" s="1"/>
  <c r="N1274" i="4" s="1"/>
  <c r="N1068" i="1" a="1"/>
  <c r="N1068" i="1" s="1"/>
  <c r="N1273" i="4" s="1"/>
  <c r="N1069" i="1" a="1"/>
  <c r="N1069" i="1" s="1"/>
  <c r="N1272" i="4" s="1"/>
  <c r="N1070" i="1" a="1"/>
  <c r="N1070" i="1" s="1"/>
  <c r="N1271" i="4" s="1"/>
  <c r="N1071" i="1" a="1"/>
  <c r="N1071" i="1" s="1"/>
  <c r="N1270" i="4" s="1"/>
  <c r="N1072" i="1" a="1"/>
  <c r="N1072" i="1" s="1"/>
  <c r="N1269" i="4" s="1"/>
  <c r="N1073" i="1" a="1"/>
  <c r="N1073" i="1" s="1"/>
  <c r="N1268" i="4" s="1"/>
  <c r="N1074" i="1" a="1"/>
  <c r="N1074" i="1" s="1"/>
  <c r="N1267" i="4" s="1"/>
  <c r="N1075" i="1" a="1"/>
  <c r="N1075" i="1" s="1"/>
  <c r="N1266" i="4" s="1"/>
  <c r="N1076" i="1" a="1"/>
  <c r="N1076" i="1" s="1"/>
  <c r="N1265" i="4" s="1"/>
  <c r="N1077" i="1" a="1"/>
  <c r="N1077" i="1" s="1"/>
  <c r="N1264" i="4" s="1"/>
  <c r="N1078" i="1" a="1"/>
  <c r="N1078" i="1" s="1"/>
  <c r="N1263" i="4" s="1"/>
  <c r="N1079" i="1" a="1"/>
  <c r="N1079" i="1" s="1"/>
  <c r="N1262" i="4" s="1"/>
  <c r="N1080" i="1" a="1"/>
  <c r="N1080" i="1" s="1"/>
  <c r="N1261" i="4" s="1"/>
  <c r="N1081" i="1" a="1"/>
  <c r="N1081" i="1" s="1"/>
  <c r="N1260" i="4" s="1"/>
  <c r="N1082" i="1" a="1"/>
  <c r="N1082" i="1" s="1"/>
  <c r="N1259" i="4" s="1"/>
  <c r="N1083" i="1" a="1"/>
  <c r="N1083" i="1" s="1"/>
  <c r="N1258" i="4" s="1"/>
  <c r="N1084" i="1" a="1"/>
  <c r="N1084" i="1" s="1"/>
  <c r="N1257" i="4" s="1"/>
  <c r="N1085" i="1" a="1"/>
  <c r="N1085" i="1" s="1"/>
  <c r="N1256" i="4" s="1"/>
  <c r="N1086" i="1" a="1"/>
  <c r="N1086" i="1" s="1"/>
  <c r="N1255" i="4" s="1"/>
  <c r="N1087" i="1" a="1"/>
  <c r="N1087" i="1" s="1"/>
  <c r="N1254" i="4" s="1"/>
  <c r="N1088" i="1" a="1"/>
  <c r="N1088" i="1" s="1"/>
  <c r="N1253" i="4" s="1"/>
  <c r="N1089" i="1" a="1"/>
  <c r="N1089" i="1" s="1"/>
  <c r="N1252" i="4" s="1"/>
  <c r="N1090" i="1" a="1"/>
  <c r="N1090" i="1" s="1"/>
  <c r="N1251" i="4" s="1"/>
  <c r="N1091" i="1" a="1"/>
  <c r="N1091" i="1" s="1"/>
  <c r="N1250" i="4" s="1"/>
  <c r="N1092" i="1" a="1"/>
  <c r="N1092" i="1" s="1"/>
  <c r="N1249" i="4" s="1"/>
  <c r="N1093" i="1" a="1"/>
  <c r="N1093" i="1" s="1"/>
  <c r="N1248" i="4" s="1"/>
  <c r="N1094" i="1" a="1"/>
  <c r="N1094" i="1" s="1"/>
  <c r="N1247" i="4" s="1"/>
  <c r="N1095" i="1" a="1"/>
  <c r="N1095" i="1" s="1"/>
  <c r="N1246" i="4" s="1"/>
  <c r="N1096" i="1" a="1"/>
  <c r="N1096" i="1" s="1"/>
  <c r="N1245" i="4" s="1"/>
  <c r="N1097" i="1" a="1"/>
  <c r="N1097" i="1" s="1"/>
  <c r="N1244" i="4" s="1"/>
  <c r="N1098" i="1" a="1"/>
  <c r="N1098" i="1" s="1"/>
  <c r="N1243" i="4" s="1"/>
  <c r="N1099" i="1" a="1"/>
  <c r="N1099" i="1" s="1"/>
  <c r="N1242" i="4" s="1"/>
  <c r="N1100" i="1" a="1"/>
  <c r="N1100" i="1" s="1"/>
  <c r="N1241" i="4" s="1"/>
  <c r="N1101" i="1" a="1"/>
  <c r="N1101" i="1" s="1"/>
  <c r="N1240" i="4" s="1"/>
  <c r="N1102" i="1" a="1"/>
  <c r="N1102" i="1" s="1"/>
  <c r="N1239" i="4" s="1"/>
  <c r="N1103" i="1" a="1"/>
  <c r="N1103" i="1" s="1"/>
  <c r="N1238" i="4" s="1"/>
  <c r="N1104" i="1" a="1"/>
  <c r="N1104" i="1" s="1"/>
  <c r="N1237" i="4" s="1"/>
  <c r="N1105" i="1" a="1"/>
  <c r="N1105" i="1" s="1"/>
  <c r="N1236" i="4" s="1"/>
  <c r="N1106" i="1" a="1"/>
  <c r="N1106" i="1" s="1"/>
  <c r="N1235" i="4" s="1"/>
  <c r="N1107" i="1" a="1"/>
  <c r="N1107" i="1" s="1"/>
  <c r="N1234" i="4" s="1"/>
  <c r="N1108" i="1" a="1"/>
  <c r="N1108" i="1" s="1"/>
  <c r="N1233" i="4" s="1"/>
  <c r="N1109" i="1" a="1"/>
  <c r="N1109" i="1" s="1"/>
  <c r="N1232" i="4" s="1"/>
  <c r="N1110" i="1" a="1"/>
  <c r="N1110" i="1" s="1"/>
  <c r="N1231" i="4" s="1"/>
  <c r="N1111" i="1" a="1"/>
  <c r="N1111" i="1" s="1"/>
  <c r="N1230" i="4" s="1"/>
  <c r="N1112" i="1" a="1"/>
  <c r="N1112" i="1" s="1"/>
  <c r="N1229" i="4" s="1"/>
  <c r="N1113" i="1" a="1"/>
  <c r="N1113" i="1" s="1"/>
  <c r="N1228" i="4" s="1"/>
  <c r="N1114" i="1" a="1"/>
  <c r="N1114" i="1" s="1"/>
  <c r="N1227" i="4" s="1"/>
  <c r="N1115" i="1" a="1"/>
  <c r="N1115" i="1" s="1"/>
  <c r="N1226" i="4" s="1"/>
  <c r="N1116" i="1" a="1"/>
  <c r="N1116" i="1" s="1"/>
  <c r="N1225" i="4" s="1"/>
  <c r="N1117" i="1" a="1"/>
  <c r="N1117" i="1" s="1"/>
  <c r="N1224" i="4" s="1"/>
  <c r="N1118" i="1" a="1"/>
  <c r="N1118" i="1" s="1"/>
  <c r="N1223" i="4" s="1"/>
  <c r="N1119" i="1" a="1"/>
  <c r="N1119" i="1" s="1"/>
  <c r="N1222" i="4" s="1"/>
  <c r="N1120" i="1" a="1"/>
  <c r="N1120" i="1" s="1"/>
  <c r="N1221" i="4" s="1"/>
  <c r="N1121" i="1" a="1"/>
  <c r="N1121" i="1" s="1"/>
  <c r="N1220" i="4" s="1"/>
  <c r="N1122" i="1" a="1"/>
  <c r="N1122" i="1" s="1"/>
  <c r="N1219" i="4" s="1"/>
  <c r="N1123" i="1" a="1"/>
  <c r="N1123" i="1" s="1"/>
  <c r="N1218" i="4" s="1"/>
  <c r="N1124" i="1" a="1"/>
  <c r="N1124" i="1" s="1"/>
  <c r="N1217" i="4" s="1"/>
  <c r="N1125" i="1" a="1"/>
  <c r="N1125" i="1" s="1"/>
  <c r="N1216" i="4" s="1"/>
  <c r="N1126" i="1" a="1"/>
  <c r="N1126" i="1" s="1"/>
  <c r="N1215" i="4" s="1"/>
  <c r="N1127" i="1" a="1"/>
  <c r="N1127" i="1" s="1"/>
  <c r="N1214" i="4" s="1"/>
  <c r="N1128" i="1" a="1"/>
  <c r="N1128" i="1" s="1"/>
  <c r="N1213" i="4" s="1"/>
  <c r="N1129" i="1" a="1"/>
  <c r="N1129" i="1" s="1"/>
  <c r="N1212" i="4" s="1"/>
  <c r="N1130" i="1" a="1"/>
  <c r="N1130" i="1" s="1"/>
  <c r="N1211" i="4" s="1"/>
  <c r="N1131" i="1" a="1"/>
  <c r="N1131" i="1" s="1"/>
  <c r="N1210" i="4" s="1"/>
  <c r="N1132" i="1" a="1"/>
  <c r="N1132" i="1" s="1"/>
  <c r="N1209" i="4" s="1"/>
  <c r="N1133" i="1" a="1"/>
  <c r="N1133" i="1" s="1"/>
  <c r="N1208" i="4" s="1"/>
  <c r="N1134" i="1" a="1"/>
  <c r="N1134" i="1" s="1"/>
  <c r="N1207" i="4" s="1"/>
  <c r="N1135" i="1" a="1"/>
  <c r="N1135" i="1" s="1"/>
  <c r="N1206" i="4" s="1"/>
  <c r="N1136" i="1" a="1"/>
  <c r="N1136" i="1" s="1"/>
  <c r="N1205" i="4" s="1"/>
  <c r="N1137" i="1" a="1"/>
  <c r="N1137" i="1" s="1"/>
  <c r="N1204" i="4" s="1"/>
  <c r="N1138" i="1" a="1"/>
  <c r="N1138" i="1" s="1"/>
  <c r="N1203" i="4" s="1"/>
  <c r="N1139" i="1" a="1"/>
  <c r="N1139" i="1" s="1"/>
  <c r="N1202" i="4" s="1"/>
  <c r="N1140" i="1" a="1"/>
  <c r="N1140" i="1" s="1"/>
  <c r="N1201" i="4" s="1"/>
  <c r="N1141" i="1" a="1"/>
  <c r="N1141" i="1" s="1"/>
  <c r="N1200" i="4" s="1"/>
  <c r="N1142" i="1" a="1"/>
  <c r="N1142" i="1" s="1"/>
  <c r="N1199" i="4" s="1"/>
  <c r="N1143" i="1" a="1"/>
  <c r="N1143" i="1" s="1"/>
  <c r="N1198" i="4" s="1"/>
  <c r="N1144" i="1" a="1"/>
  <c r="N1144" i="1" s="1"/>
  <c r="N1197" i="4" s="1"/>
  <c r="N1145" i="1" a="1"/>
  <c r="N1145" i="1" s="1"/>
  <c r="N1196" i="4" s="1"/>
  <c r="N1146" i="1" a="1"/>
  <c r="N1146" i="1" s="1"/>
  <c r="N1195" i="4" s="1"/>
  <c r="N1147" i="1" a="1"/>
  <c r="N1147" i="1" s="1"/>
  <c r="N1194" i="4" s="1"/>
  <c r="N1148" i="1" a="1"/>
  <c r="N1148" i="1" s="1"/>
  <c r="N1193" i="4" s="1"/>
  <c r="N1149" i="1" a="1"/>
  <c r="N1149" i="1" s="1"/>
  <c r="N1192" i="4" s="1"/>
  <c r="N1150" i="1" a="1"/>
  <c r="N1150" i="1" s="1"/>
  <c r="N1191" i="4" s="1"/>
  <c r="N1151" i="1" a="1"/>
  <c r="N1151" i="1" s="1"/>
  <c r="N1190" i="4" s="1"/>
  <c r="N1152" i="1" a="1"/>
  <c r="N1152" i="1" s="1"/>
  <c r="N1189" i="4" s="1"/>
  <c r="N1153" i="1" a="1"/>
  <c r="N1153" i="1" s="1"/>
  <c r="N1188" i="4" s="1"/>
  <c r="N1154" i="1" a="1"/>
  <c r="N1154" i="1" s="1"/>
  <c r="N1187" i="4" s="1"/>
  <c r="N1155" i="1" a="1"/>
  <c r="N1155" i="1" s="1"/>
  <c r="N1186" i="4" s="1"/>
  <c r="N1156" i="1" a="1"/>
  <c r="N1156" i="1" s="1"/>
  <c r="N1185" i="4" s="1"/>
  <c r="N1157" i="1" a="1"/>
  <c r="N1157" i="1" s="1"/>
  <c r="N1184" i="4" s="1"/>
  <c r="N1158" i="1" a="1"/>
  <c r="N1158" i="1" s="1"/>
  <c r="N1183" i="4" s="1"/>
  <c r="N1159" i="1" a="1"/>
  <c r="N1159" i="1" s="1"/>
  <c r="N1182" i="4" s="1"/>
  <c r="N1160" i="1" a="1"/>
  <c r="N1160" i="1" s="1"/>
  <c r="N1181" i="4" s="1"/>
  <c r="N1161" i="1" a="1"/>
  <c r="N1161" i="1" s="1"/>
  <c r="N1180" i="4" s="1"/>
  <c r="N1162" i="1" a="1"/>
  <c r="N1162" i="1" s="1"/>
  <c r="N1179" i="4" s="1"/>
  <c r="N1163" i="1" a="1"/>
  <c r="N1163" i="1" s="1"/>
  <c r="N1178" i="4" s="1"/>
  <c r="N1164" i="1" a="1"/>
  <c r="N1164" i="1" s="1"/>
  <c r="N1177" i="4" s="1"/>
  <c r="N1165" i="1" a="1"/>
  <c r="N1165" i="1" s="1"/>
  <c r="N1176" i="4" s="1"/>
  <c r="N1166" i="1" a="1"/>
  <c r="N1166" i="1" s="1"/>
  <c r="N1175" i="4" s="1"/>
  <c r="N1167" i="1" a="1"/>
  <c r="N1167" i="1" s="1"/>
  <c r="N1174" i="4" s="1"/>
  <c r="N1168" i="1" a="1"/>
  <c r="N1168" i="1" s="1"/>
  <c r="N1173" i="4" s="1"/>
  <c r="N1169" i="1" a="1"/>
  <c r="N1169" i="1" s="1"/>
  <c r="N1172" i="4" s="1"/>
  <c r="N1170" i="1" a="1"/>
  <c r="N1170" i="1" s="1"/>
  <c r="N1171" i="4" s="1"/>
  <c r="N1171" i="1" a="1"/>
  <c r="N1171" i="1" s="1"/>
  <c r="N1170" i="4" s="1"/>
  <c r="N1172" i="1" a="1"/>
  <c r="N1172" i="1" s="1"/>
  <c r="N1169" i="4" s="1"/>
  <c r="N1173" i="1" a="1"/>
  <c r="N1173" i="1" s="1"/>
  <c r="N1168" i="4" s="1"/>
  <c r="N1174" i="1" a="1"/>
  <c r="N1174" i="1" s="1"/>
  <c r="N1167" i="4" s="1"/>
  <c r="N1175" i="1" a="1"/>
  <c r="N1175" i="1" s="1"/>
  <c r="N1166" i="4" s="1"/>
  <c r="N1176" i="1" a="1"/>
  <c r="N1176" i="1" s="1"/>
  <c r="N1165" i="4" s="1"/>
  <c r="N1177" i="1" a="1"/>
  <c r="N1177" i="1" s="1"/>
  <c r="N1164" i="4" s="1"/>
  <c r="N1178" i="1" a="1"/>
  <c r="N1178" i="1" s="1"/>
  <c r="N1163" i="4" s="1"/>
  <c r="N1179" i="1" a="1"/>
  <c r="N1179" i="1" s="1"/>
  <c r="N1162" i="4" s="1"/>
  <c r="N1180" i="1" a="1"/>
  <c r="N1180" i="1" s="1"/>
  <c r="N1161" i="4" s="1"/>
  <c r="N1181" i="1" a="1"/>
  <c r="N1181" i="1" s="1"/>
  <c r="N1160" i="4" s="1"/>
  <c r="N1182" i="1" a="1"/>
  <c r="N1182" i="1" s="1"/>
  <c r="N1159" i="4" s="1"/>
  <c r="N1183" i="1" a="1"/>
  <c r="N1183" i="1" s="1"/>
  <c r="N1158" i="4" s="1"/>
  <c r="N1184" i="1" a="1"/>
  <c r="N1184" i="1" s="1"/>
  <c r="N1157" i="4" s="1"/>
  <c r="N1185" i="1" a="1"/>
  <c r="N1185" i="1" s="1"/>
  <c r="N1156" i="4" s="1"/>
  <c r="N1186" i="1" a="1"/>
  <c r="N1186" i="1" s="1"/>
  <c r="N1155" i="4" s="1"/>
  <c r="N1187" i="1" a="1"/>
  <c r="N1187" i="1" s="1"/>
  <c r="N1154" i="4" s="1"/>
  <c r="N1188" i="1" a="1"/>
  <c r="N1188" i="1" s="1"/>
  <c r="N1153" i="4" s="1"/>
  <c r="N1189" i="1" a="1"/>
  <c r="N1189" i="1" s="1"/>
  <c r="N1152" i="4" s="1"/>
  <c r="N1190" i="1" a="1"/>
  <c r="N1190" i="1" s="1"/>
  <c r="N1151" i="4" s="1"/>
  <c r="N1191" i="1" a="1"/>
  <c r="N1191" i="1" s="1"/>
  <c r="N1150" i="4" s="1"/>
  <c r="N1192" i="1" a="1"/>
  <c r="N1192" i="1" s="1"/>
  <c r="N1149" i="4" s="1"/>
  <c r="N1193" i="1" a="1"/>
  <c r="N1193" i="1" s="1"/>
  <c r="N1148" i="4" s="1"/>
  <c r="N1194" i="1" a="1"/>
  <c r="N1194" i="1" s="1"/>
  <c r="N1147" i="4" s="1"/>
  <c r="N1195" i="1" a="1"/>
  <c r="N1195" i="1" s="1"/>
  <c r="N1146" i="4" s="1"/>
  <c r="N1196" i="1" a="1"/>
  <c r="N1196" i="1" s="1"/>
  <c r="N1145" i="4" s="1"/>
  <c r="N1197" i="1" a="1"/>
  <c r="N1197" i="1" s="1"/>
  <c r="N1144" i="4" s="1"/>
  <c r="N1198" i="1" a="1"/>
  <c r="N1198" i="1" s="1"/>
  <c r="N1143" i="4" s="1"/>
  <c r="N1199" i="1" a="1"/>
  <c r="N1199" i="1" s="1"/>
  <c r="N1142" i="4" s="1"/>
  <c r="N1200" i="1" a="1"/>
  <c r="N1200" i="1" s="1"/>
  <c r="N1141" i="4" s="1"/>
  <c r="N1201" i="1" a="1"/>
  <c r="N1201" i="1" s="1"/>
  <c r="N1140" i="4" s="1"/>
  <c r="N1202" i="1" a="1"/>
  <c r="N1202" i="1" s="1"/>
  <c r="N1139" i="4" s="1"/>
  <c r="N1203" i="1" a="1"/>
  <c r="N1203" i="1" s="1"/>
  <c r="N1138" i="4" s="1"/>
  <c r="N1204" i="1" a="1"/>
  <c r="N1204" i="1" s="1"/>
  <c r="N1137" i="4" s="1"/>
  <c r="N1205" i="1" a="1"/>
  <c r="N1205" i="1" s="1"/>
  <c r="N1136" i="4" s="1"/>
  <c r="N1206" i="1" a="1"/>
  <c r="N1206" i="1" s="1"/>
  <c r="N1135" i="4" s="1"/>
  <c r="N1207" i="1" a="1"/>
  <c r="N1207" i="1" s="1"/>
  <c r="N1134" i="4" s="1"/>
  <c r="N1208" i="1" a="1"/>
  <c r="N1208" i="1" s="1"/>
  <c r="N1133" i="4" s="1"/>
  <c r="N1209" i="1" a="1"/>
  <c r="N1209" i="1" s="1"/>
  <c r="N1132" i="4" s="1"/>
  <c r="N1210" i="1" a="1"/>
  <c r="N1210" i="1" s="1"/>
  <c r="N1131" i="4" s="1"/>
  <c r="N1211" i="1" a="1"/>
  <c r="N1211" i="1" s="1"/>
  <c r="N1130" i="4" s="1"/>
  <c r="N1212" i="1" a="1"/>
  <c r="N1212" i="1" s="1"/>
  <c r="N1129" i="4" s="1"/>
  <c r="N1213" i="1" a="1"/>
  <c r="N1213" i="1" s="1"/>
  <c r="N1128" i="4" s="1"/>
  <c r="N1214" i="1" a="1"/>
  <c r="N1214" i="1" s="1"/>
  <c r="N1127" i="4" s="1"/>
  <c r="N1215" i="1" a="1"/>
  <c r="N1215" i="1" s="1"/>
  <c r="N1126" i="4" s="1"/>
  <c r="N1216" i="1" a="1"/>
  <c r="N1216" i="1" s="1"/>
  <c r="N1125" i="4" s="1"/>
  <c r="N1217" i="1" a="1"/>
  <c r="N1217" i="1" s="1"/>
  <c r="N1124" i="4" s="1"/>
  <c r="N1218" i="1" a="1"/>
  <c r="N1218" i="1" s="1"/>
  <c r="N1123" i="4" s="1"/>
  <c r="N1219" i="1" a="1"/>
  <c r="N1219" i="1" s="1"/>
  <c r="N1122" i="4" s="1"/>
  <c r="N1220" i="1" a="1"/>
  <c r="N1220" i="1" s="1"/>
  <c r="N1121" i="4" s="1"/>
  <c r="N1221" i="1" a="1"/>
  <c r="N1221" i="1" s="1"/>
  <c r="N1120" i="4" s="1"/>
  <c r="N1222" i="1" a="1"/>
  <c r="N1222" i="1" s="1"/>
  <c r="N1119" i="4" s="1"/>
  <c r="N1223" i="1" a="1"/>
  <c r="N1223" i="1" s="1"/>
  <c r="N1118" i="4" s="1"/>
  <c r="N1224" i="1" a="1"/>
  <c r="N1224" i="1" s="1"/>
  <c r="N1117" i="4" s="1"/>
  <c r="N1225" i="1" a="1"/>
  <c r="N1225" i="1" s="1"/>
  <c r="N1116" i="4" s="1"/>
  <c r="N1226" i="1" a="1"/>
  <c r="N1226" i="1" s="1"/>
  <c r="N1115" i="4" s="1"/>
  <c r="N1227" i="1" a="1"/>
  <c r="N1227" i="1" s="1"/>
  <c r="N1114" i="4" s="1"/>
  <c r="N1228" i="1" a="1"/>
  <c r="N1228" i="1" s="1"/>
  <c r="N1113" i="4" s="1"/>
  <c r="N1229" i="1" a="1"/>
  <c r="N1229" i="1" s="1"/>
  <c r="N1112" i="4" s="1"/>
  <c r="N1230" i="1" a="1"/>
  <c r="N1230" i="1" s="1"/>
  <c r="N1111" i="4" s="1"/>
  <c r="N1231" i="1" a="1"/>
  <c r="N1231" i="1" s="1"/>
  <c r="N1110" i="4" s="1"/>
  <c r="N1232" i="1" a="1"/>
  <c r="N1232" i="1" s="1"/>
  <c r="N1109" i="4" s="1"/>
  <c r="N1233" i="1" a="1"/>
  <c r="N1233" i="1" s="1"/>
  <c r="N1108" i="4" s="1"/>
  <c r="N1234" i="1" a="1"/>
  <c r="N1234" i="1" s="1"/>
  <c r="N1107" i="4" s="1"/>
  <c r="N1235" i="1" a="1"/>
  <c r="N1235" i="1" s="1"/>
  <c r="N1106" i="4" s="1"/>
  <c r="N1236" i="1" a="1"/>
  <c r="N1236" i="1" s="1"/>
  <c r="N1105" i="4" s="1"/>
  <c r="N1237" i="1" a="1"/>
  <c r="N1237" i="1" s="1"/>
  <c r="N1104" i="4" s="1"/>
  <c r="N1238" i="1" a="1"/>
  <c r="N1238" i="1" s="1"/>
  <c r="N1103" i="4" s="1"/>
  <c r="N1239" i="1" a="1"/>
  <c r="N1239" i="1" s="1"/>
  <c r="N1102" i="4" s="1"/>
  <c r="N1240" i="1" a="1"/>
  <c r="N1240" i="1" s="1"/>
  <c r="N1101" i="4" s="1"/>
  <c r="N1241" i="1" a="1"/>
  <c r="N1241" i="1" s="1"/>
  <c r="N1100" i="4" s="1"/>
  <c r="N1242" i="1" a="1"/>
  <c r="N1242" i="1" s="1"/>
  <c r="N1099" i="4" s="1"/>
  <c r="N1243" i="1" a="1"/>
  <c r="N1243" i="1" s="1"/>
  <c r="N1098" i="4" s="1"/>
  <c r="N1244" i="1" a="1"/>
  <c r="N1244" i="1" s="1"/>
  <c r="N1097" i="4" s="1"/>
  <c r="N1245" i="1" a="1"/>
  <c r="N1245" i="1" s="1"/>
  <c r="N1096" i="4" s="1"/>
  <c r="N1246" i="1" a="1"/>
  <c r="N1246" i="1" s="1"/>
  <c r="N1095" i="4" s="1"/>
  <c r="N1247" i="1" a="1"/>
  <c r="N1247" i="1" s="1"/>
  <c r="N1094" i="4" s="1"/>
  <c r="N1248" i="1" a="1"/>
  <c r="N1248" i="1" s="1"/>
  <c r="N1093" i="4" s="1"/>
  <c r="N1249" i="1" a="1"/>
  <c r="N1249" i="1" s="1"/>
  <c r="N1092" i="4" s="1"/>
  <c r="N1250" i="1" a="1"/>
  <c r="N1250" i="1" s="1"/>
  <c r="N1091" i="4" s="1"/>
  <c r="N1251" i="1" a="1"/>
  <c r="N1251" i="1" s="1"/>
  <c r="N1090" i="4" s="1"/>
  <c r="N1252" i="1" a="1"/>
  <c r="N1252" i="1" s="1"/>
  <c r="N1089" i="4" s="1"/>
  <c r="N1253" i="1" a="1"/>
  <c r="N1253" i="1" s="1"/>
  <c r="N1088" i="4" s="1"/>
  <c r="N1254" i="1" a="1"/>
  <c r="N1254" i="1" s="1"/>
  <c r="N1087" i="4" s="1"/>
  <c r="N1255" i="1" a="1"/>
  <c r="N1255" i="1" s="1"/>
  <c r="N1086" i="4" s="1"/>
  <c r="N1256" i="1" a="1"/>
  <c r="N1256" i="1" s="1"/>
  <c r="N1085" i="4" s="1"/>
  <c r="N1257" i="1" a="1"/>
  <c r="N1257" i="1" s="1"/>
  <c r="N1084" i="4" s="1"/>
  <c r="N1258" i="1" a="1"/>
  <c r="N1258" i="1" s="1"/>
  <c r="N1083" i="4" s="1"/>
  <c r="N1259" i="1" a="1"/>
  <c r="N1259" i="1" s="1"/>
  <c r="N1082" i="4" s="1"/>
  <c r="N1260" i="1" a="1"/>
  <c r="N1260" i="1" s="1"/>
  <c r="N1081" i="4" s="1"/>
  <c r="N1261" i="1" a="1"/>
  <c r="N1261" i="1" s="1"/>
  <c r="N1080" i="4" s="1"/>
  <c r="N1262" i="1" a="1"/>
  <c r="N1262" i="1" s="1"/>
  <c r="N1079" i="4" s="1"/>
  <c r="N1263" i="1" a="1"/>
  <c r="N1263" i="1" s="1"/>
  <c r="N1078" i="4" s="1"/>
  <c r="N1264" i="1" a="1"/>
  <c r="N1264" i="1" s="1"/>
  <c r="N1077" i="4" s="1"/>
  <c r="N1265" i="1" a="1"/>
  <c r="N1265" i="1" s="1"/>
  <c r="N1076" i="4" s="1"/>
  <c r="N1266" i="1" a="1"/>
  <c r="N1266" i="1" s="1"/>
  <c r="N1075" i="4" s="1"/>
  <c r="N1267" i="1" a="1"/>
  <c r="N1267" i="1" s="1"/>
  <c r="N1074" i="4" s="1"/>
  <c r="N1268" i="1" a="1"/>
  <c r="N1268" i="1" s="1"/>
  <c r="N1073" i="4" s="1"/>
  <c r="N1269" i="1" a="1"/>
  <c r="N1269" i="1" s="1"/>
  <c r="N1072" i="4" s="1"/>
  <c r="N1270" i="1" a="1"/>
  <c r="N1270" i="1" s="1"/>
  <c r="N1071" i="4" s="1"/>
  <c r="N1271" i="1" a="1"/>
  <c r="N1271" i="1" s="1"/>
  <c r="N1070" i="4" s="1"/>
  <c r="N1272" i="1" a="1"/>
  <c r="N1272" i="1" s="1"/>
  <c r="N1069" i="4" s="1"/>
  <c r="N1273" i="1" a="1"/>
  <c r="N1273" i="1" s="1"/>
  <c r="N1068" i="4" s="1"/>
  <c r="N1274" i="1" a="1"/>
  <c r="N1274" i="1" s="1"/>
  <c r="N1067" i="4" s="1"/>
  <c r="N1275" i="1" a="1"/>
  <c r="N1275" i="1" s="1"/>
  <c r="N1066" i="4" s="1"/>
  <c r="N1276" i="1" a="1"/>
  <c r="N1276" i="1" s="1"/>
  <c r="N1065" i="4" s="1"/>
  <c r="N1277" i="1" a="1"/>
  <c r="N1277" i="1" s="1"/>
  <c r="N1064" i="4" s="1"/>
  <c r="N1278" i="1" a="1"/>
  <c r="N1278" i="1" s="1"/>
  <c r="N1063" i="4" s="1"/>
  <c r="N1279" i="1" a="1"/>
  <c r="N1279" i="1" s="1"/>
  <c r="N1062" i="4" s="1"/>
  <c r="N1280" i="1" a="1"/>
  <c r="N1280" i="1" s="1"/>
  <c r="N1061" i="4" s="1"/>
  <c r="N1281" i="1" a="1"/>
  <c r="N1281" i="1" s="1"/>
  <c r="N1060" i="4" s="1"/>
  <c r="N1282" i="1" a="1"/>
  <c r="N1282" i="1" s="1"/>
  <c r="N1059" i="4" s="1"/>
  <c r="N1283" i="1" a="1"/>
  <c r="N1283" i="1" s="1"/>
  <c r="N1058" i="4" s="1"/>
  <c r="N1284" i="1" a="1"/>
  <c r="N1284" i="1" s="1"/>
  <c r="N1057" i="4" s="1"/>
  <c r="N1285" i="1" a="1"/>
  <c r="N1285" i="1" s="1"/>
  <c r="N1056" i="4" s="1"/>
  <c r="N1286" i="1" a="1"/>
  <c r="N1286" i="1" s="1"/>
  <c r="N1055" i="4" s="1"/>
  <c r="N1287" i="1" a="1"/>
  <c r="N1287" i="1" s="1"/>
  <c r="N1054" i="4" s="1"/>
  <c r="N1288" i="1" a="1"/>
  <c r="N1288" i="1" s="1"/>
  <c r="N1053" i="4" s="1"/>
  <c r="N1289" i="1" a="1"/>
  <c r="N1289" i="1" s="1"/>
  <c r="N1052" i="4" s="1"/>
  <c r="N1290" i="1" a="1"/>
  <c r="N1290" i="1" s="1"/>
  <c r="N1051" i="4" s="1"/>
  <c r="N1291" i="1" a="1"/>
  <c r="N1291" i="1" s="1"/>
  <c r="N1050" i="4" s="1"/>
  <c r="N1292" i="1" a="1"/>
  <c r="N1292" i="1" s="1"/>
  <c r="N1049" i="4" s="1"/>
  <c r="N1293" i="1" a="1"/>
  <c r="N1293" i="1" s="1"/>
  <c r="N1048" i="4" s="1"/>
  <c r="N1294" i="1" a="1"/>
  <c r="N1294" i="1" s="1"/>
  <c r="N1047" i="4" s="1"/>
  <c r="N1295" i="1" a="1"/>
  <c r="N1295" i="1" s="1"/>
  <c r="N1046" i="4" s="1"/>
  <c r="N1296" i="1" a="1"/>
  <c r="N1296" i="1" s="1"/>
  <c r="N1045" i="4" s="1"/>
  <c r="N1297" i="1" a="1"/>
  <c r="N1297" i="1" s="1"/>
  <c r="N1044" i="4" s="1"/>
  <c r="N1298" i="1" a="1"/>
  <c r="N1298" i="1" s="1"/>
  <c r="N1043" i="4" s="1"/>
  <c r="N1299" i="1" a="1"/>
  <c r="N1299" i="1" s="1"/>
  <c r="N1042" i="4" s="1"/>
  <c r="N1300" i="1" a="1"/>
  <c r="N1300" i="1" s="1"/>
  <c r="N1041" i="4" s="1"/>
  <c r="N1301" i="1" a="1"/>
  <c r="N1301" i="1" s="1"/>
  <c r="N1040" i="4" s="1"/>
  <c r="N1302" i="1" a="1"/>
  <c r="N1302" i="1" s="1"/>
  <c r="N1039" i="4" s="1"/>
  <c r="N1303" i="1" a="1"/>
  <c r="N1303" i="1" s="1"/>
  <c r="N1038" i="4" s="1"/>
  <c r="N1304" i="1" a="1"/>
  <c r="N1304" i="1" s="1"/>
  <c r="N1037" i="4" s="1"/>
  <c r="N1305" i="1" a="1"/>
  <c r="N1305" i="1" s="1"/>
  <c r="N1036" i="4" s="1"/>
  <c r="N1306" i="1" a="1"/>
  <c r="N1306" i="1" s="1"/>
  <c r="N1035" i="4" s="1"/>
  <c r="N1307" i="1" a="1"/>
  <c r="N1307" i="1" s="1"/>
  <c r="N1034" i="4" s="1"/>
  <c r="N1308" i="1" a="1"/>
  <c r="N1308" i="1" s="1"/>
  <c r="N1033" i="4" s="1"/>
  <c r="N1309" i="1" a="1"/>
  <c r="N1309" i="1" s="1"/>
  <c r="N1032" i="4" s="1"/>
  <c r="N1310" i="1" a="1"/>
  <c r="N1310" i="1" s="1"/>
  <c r="N1031" i="4" s="1"/>
  <c r="N1311" i="1" a="1"/>
  <c r="N1311" i="1" s="1"/>
  <c r="N1030" i="4" s="1"/>
  <c r="N1312" i="1" a="1"/>
  <c r="N1312" i="1" s="1"/>
  <c r="N1029" i="4" s="1"/>
  <c r="N1313" i="1" a="1"/>
  <c r="N1313" i="1" s="1"/>
  <c r="N1028" i="4" s="1"/>
  <c r="N1314" i="1" a="1"/>
  <c r="N1314" i="1" s="1"/>
  <c r="N1027" i="4" s="1"/>
  <c r="N1315" i="1" a="1"/>
  <c r="N1315" i="1" s="1"/>
  <c r="N1026" i="4" s="1"/>
  <c r="N1316" i="1" a="1"/>
  <c r="N1316" i="1" s="1"/>
  <c r="N1025" i="4" s="1"/>
  <c r="N1317" i="1" a="1"/>
  <c r="N1317" i="1" s="1"/>
  <c r="N1024" i="4" s="1"/>
  <c r="N1318" i="1" a="1"/>
  <c r="N1318" i="1" s="1"/>
  <c r="N1023" i="4" s="1"/>
  <c r="N1319" i="1" a="1"/>
  <c r="N1319" i="1" s="1"/>
  <c r="N1022" i="4" s="1"/>
  <c r="N1320" i="1" a="1"/>
  <c r="N1320" i="1" s="1"/>
  <c r="N1021" i="4" s="1"/>
  <c r="N1321" i="1" a="1"/>
  <c r="N1321" i="1" s="1"/>
  <c r="N1020" i="4" s="1"/>
  <c r="N1322" i="1" a="1"/>
  <c r="N1322" i="1" s="1"/>
  <c r="N1019" i="4" s="1"/>
  <c r="N1323" i="1" a="1"/>
  <c r="N1323" i="1" s="1"/>
  <c r="N1018" i="4" s="1"/>
  <c r="N1324" i="1" a="1"/>
  <c r="N1324" i="1" s="1"/>
  <c r="N1017" i="4" s="1"/>
  <c r="N1325" i="1" a="1"/>
  <c r="N1325" i="1" s="1"/>
  <c r="N1016" i="4" s="1"/>
  <c r="N1326" i="1" a="1"/>
  <c r="N1326" i="1" s="1"/>
  <c r="N1015" i="4" s="1"/>
  <c r="N1327" i="1" a="1"/>
  <c r="N1327" i="1" s="1"/>
  <c r="N1014" i="4" s="1"/>
  <c r="N1328" i="1" a="1"/>
  <c r="N1328" i="1" s="1"/>
  <c r="N1013" i="4" s="1"/>
  <c r="N1329" i="1" a="1"/>
  <c r="N1329" i="1" s="1"/>
  <c r="N1012" i="4" s="1"/>
  <c r="N1330" i="1" a="1"/>
  <c r="N1330" i="1" s="1"/>
  <c r="N1011" i="4" s="1"/>
  <c r="N1331" i="1" a="1"/>
  <c r="N1331" i="1" s="1"/>
  <c r="N1010" i="4" s="1"/>
  <c r="N1332" i="1" a="1"/>
  <c r="N1332" i="1" s="1"/>
  <c r="N1009" i="4" s="1"/>
  <c r="N1333" i="1" a="1"/>
  <c r="N1333" i="1" s="1"/>
  <c r="N1008" i="4" s="1"/>
  <c r="N1334" i="1" a="1"/>
  <c r="N1334" i="1" s="1"/>
  <c r="N1007" i="4" s="1"/>
  <c r="N1335" i="1" a="1"/>
  <c r="N1335" i="1" s="1"/>
  <c r="N1006" i="4" s="1"/>
  <c r="N1336" i="1" a="1"/>
  <c r="N1336" i="1" s="1"/>
  <c r="N1005" i="4" s="1"/>
  <c r="N1337" i="1" a="1"/>
  <c r="N1337" i="1" s="1"/>
  <c r="N1004" i="4" s="1"/>
  <c r="N1338" i="1" a="1"/>
  <c r="N1338" i="1" s="1"/>
  <c r="N1003" i="4" s="1"/>
  <c r="N1339" i="1" a="1"/>
  <c r="N1339" i="1" s="1"/>
  <c r="N1002" i="4" s="1"/>
  <c r="N1340" i="1" a="1"/>
  <c r="N1340" i="1" s="1"/>
  <c r="N1001" i="4" s="1"/>
  <c r="N1341" i="1" a="1"/>
  <c r="N1341" i="1" s="1"/>
  <c r="N1000" i="4" s="1"/>
  <c r="N1342" i="1" a="1"/>
  <c r="N1342" i="1" s="1"/>
  <c r="N999" i="4" s="1"/>
  <c r="N1343" i="1" a="1"/>
  <c r="N1343" i="1" s="1"/>
  <c r="N998" i="4" s="1"/>
  <c r="N1344" i="1" a="1"/>
  <c r="N1344" i="1" s="1"/>
  <c r="N997" i="4" s="1"/>
  <c r="N1345" i="1" a="1"/>
  <c r="N1345" i="1" s="1"/>
  <c r="N996" i="4" s="1"/>
  <c r="N1346" i="1" a="1"/>
  <c r="N1346" i="1" s="1"/>
  <c r="N995" i="4" s="1"/>
  <c r="N1347" i="1" a="1"/>
  <c r="N1347" i="1" s="1"/>
  <c r="N994" i="4" s="1"/>
  <c r="N1348" i="1" a="1"/>
  <c r="N1348" i="1" s="1"/>
  <c r="N993" i="4" s="1"/>
  <c r="N1349" i="1" a="1"/>
  <c r="N1349" i="1" s="1"/>
  <c r="N992" i="4" s="1"/>
  <c r="N1350" i="1" a="1"/>
  <c r="N1350" i="1" s="1"/>
  <c r="N991" i="4" s="1"/>
  <c r="N1351" i="1" a="1"/>
  <c r="N1351" i="1" s="1"/>
  <c r="N990" i="4" s="1"/>
  <c r="N1352" i="1" a="1"/>
  <c r="N1352" i="1" s="1"/>
  <c r="N989" i="4" s="1"/>
  <c r="N1353" i="1" a="1"/>
  <c r="N1353" i="1" s="1"/>
  <c r="N988" i="4" s="1"/>
  <c r="N1354" i="1" a="1"/>
  <c r="N1354" i="1" s="1"/>
  <c r="N987" i="4" s="1"/>
  <c r="N1355" i="1" a="1"/>
  <c r="N1355" i="1" s="1"/>
  <c r="N986" i="4" s="1"/>
  <c r="N1356" i="1" a="1"/>
  <c r="N1356" i="1" s="1"/>
  <c r="N985" i="4" s="1"/>
  <c r="N1357" i="1" a="1"/>
  <c r="N1357" i="1" s="1"/>
  <c r="N984" i="4" s="1"/>
  <c r="N1358" i="1" a="1"/>
  <c r="N1358" i="1" s="1"/>
  <c r="N983" i="4" s="1"/>
  <c r="N1359" i="1" a="1"/>
  <c r="N1359" i="1" s="1"/>
  <c r="N982" i="4" s="1"/>
  <c r="N1360" i="1" a="1"/>
  <c r="N1360" i="1" s="1"/>
  <c r="N981" i="4" s="1"/>
  <c r="N1361" i="1" a="1"/>
  <c r="N1361" i="1" s="1"/>
  <c r="N980" i="4" s="1"/>
  <c r="N1362" i="1" a="1"/>
  <c r="N1362" i="1" s="1"/>
  <c r="N979" i="4" s="1"/>
  <c r="N1363" i="1" a="1"/>
  <c r="N1363" i="1" s="1"/>
  <c r="N978" i="4" s="1"/>
  <c r="N1364" i="1" a="1"/>
  <c r="N1364" i="1" s="1"/>
  <c r="N977" i="4" s="1"/>
  <c r="N1365" i="1" a="1"/>
  <c r="N1365" i="1" s="1"/>
  <c r="N976" i="4" s="1"/>
  <c r="N1366" i="1" a="1"/>
  <c r="N1366" i="1" s="1"/>
  <c r="N975" i="4" s="1"/>
  <c r="N1367" i="1" a="1"/>
  <c r="N1367" i="1" s="1"/>
  <c r="N974" i="4" s="1"/>
  <c r="N1368" i="1" a="1"/>
  <c r="N1368" i="1" s="1"/>
  <c r="N973" i="4" s="1"/>
  <c r="N1369" i="1" a="1"/>
  <c r="N1369" i="1" s="1"/>
  <c r="N972" i="4" s="1"/>
  <c r="N1370" i="1" a="1"/>
  <c r="N1370" i="1" s="1"/>
  <c r="N971" i="4" s="1"/>
  <c r="N1371" i="1" a="1"/>
  <c r="N1371" i="1" s="1"/>
  <c r="N970" i="4" s="1"/>
  <c r="N1372" i="1" a="1"/>
  <c r="N1372" i="1" s="1"/>
  <c r="N969" i="4" s="1"/>
  <c r="N1373" i="1" a="1"/>
  <c r="N1373" i="1" s="1"/>
  <c r="N968" i="4" s="1"/>
  <c r="N1374" i="1" a="1"/>
  <c r="N1374" i="1" s="1"/>
  <c r="N967" i="4" s="1"/>
  <c r="N1375" i="1" a="1"/>
  <c r="N1375" i="1" s="1"/>
  <c r="N966" i="4" s="1"/>
  <c r="N1376" i="1" a="1"/>
  <c r="N1376" i="1" s="1"/>
  <c r="N965" i="4" s="1"/>
  <c r="N1377" i="1" a="1"/>
  <c r="N1377" i="1" s="1"/>
  <c r="N964" i="4" s="1"/>
  <c r="N1378" i="1" a="1"/>
  <c r="N1378" i="1" s="1"/>
  <c r="N963" i="4" s="1"/>
  <c r="N1379" i="1" a="1"/>
  <c r="N1379" i="1" s="1"/>
  <c r="N962" i="4" s="1"/>
  <c r="N1380" i="1" a="1"/>
  <c r="N1380" i="1" s="1"/>
  <c r="N961" i="4" s="1"/>
  <c r="N1381" i="1" a="1"/>
  <c r="N1381" i="1" s="1"/>
  <c r="N960" i="4" s="1"/>
  <c r="N1382" i="1" a="1"/>
  <c r="N1382" i="1" s="1"/>
  <c r="N959" i="4" s="1"/>
  <c r="N1383" i="1" a="1"/>
  <c r="N1383" i="1" s="1"/>
  <c r="N958" i="4" s="1"/>
  <c r="N1384" i="1" a="1"/>
  <c r="N1384" i="1" s="1"/>
  <c r="N957" i="4" s="1"/>
  <c r="N1385" i="1" a="1"/>
  <c r="N1385" i="1" s="1"/>
  <c r="N956" i="4" s="1"/>
  <c r="N1386" i="1" a="1"/>
  <c r="N1386" i="1" s="1"/>
  <c r="N955" i="4" s="1"/>
  <c r="N1387" i="1" a="1"/>
  <c r="N1387" i="1" s="1"/>
  <c r="N954" i="4" s="1"/>
  <c r="N1388" i="1" a="1"/>
  <c r="N1388" i="1" s="1"/>
  <c r="N953" i="4" s="1"/>
  <c r="N1389" i="1" a="1"/>
  <c r="N1389" i="1" s="1"/>
  <c r="N952" i="4" s="1"/>
  <c r="N1390" i="1" a="1"/>
  <c r="N1390" i="1" s="1"/>
  <c r="N951" i="4" s="1"/>
  <c r="N1391" i="1" a="1"/>
  <c r="N1391" i="1" s="1"/>
  <c r="N950" i="4" s="1"/>
  <c r="N1392" i="1" a="1"/>
  <c r="N1392" i="1" s="1"/>
  <c r="N949" i="4" s="1"/>
  <c r="N1393" i="1" a="1"/>
  <c r="N1393" i="1" s="1"/>
  <c r="N948" i="4" s="1"/>
  <c r="N1394" i="1" a="1"/>
  <c r="N1394" i="1" s="1"/>
  <c r="N947" i="4" s="1"/>
  <c r="N1395" i="1" a="1"/>
  <c r="N1395" i="1" s="1"/>
  <c r="N946" i="4" s="1"/>
  <c r="N1396" i="1" a="1"/>
  <c r="N1396" i="1" s="1"/>
  <c r="N945" i="4" s="1"/>
  <c r="N1397" i="1" a="1"/>
  <c r="N1397" i="1" s="1"/>
  <c r="N944" i="4" s="1"/>
  <c r="N1398" i="1" a="1"/>
  <c r="N1398" i="1" s="1"/>
  <c r="N943" i="4" s="1"/>
  <c r="N1399" i="1" a="1"/>
  <c r="N1399" i="1" s="1"/>
  <c r="N942" i="4" s="1"/>
  <c r="N1400" i="1" a="1"/>
  <c r="N1400" i="1" s="1"/>
  <c r="N941" i="4" s="1"/>
  <c r="N1401" i="1" a="1"/>
  <c r="N1401" i="1" s="1"/>
  <c r="N940" i="4" s="1"/>
  <c r="N1402" i="1" a="1"/>
  <c r="N1402" i="1" s="1"/>
  <c r="N939" i="4" s="1"/>
  <c r="N1403" i="1" a="1"/>
  <c r="N1403" i="1" s="1"/>
  <c r="N938" i="4" s="1"/>
  <c r="N1404" i="1" a="1"/>
  <c r="N1404" i="1" s="1"/>
  <c r="N937" i="4" s="1"/>
  <c r="N1405" i="1" a="1"/>
  <c r="N1405" i="1" s="1"/>
  <c r="N936" i="4" s="1"/>
  <c r="N1406" i="1" a="1"/>
  <c r="N1406" i="1" s="1"/>
  <c r="N935" i="4" s="1"/>
  <c r="N1407" i="1" a="1"/>
  <c r="N1407" i="1" s="1"/>
  <c r="N934" i="4" s="1"/>
  <c r="N1408" i="1" a="1"/>
  <c r="N1408" i="1" s="1"/>
  <c r="N933" i="4" s="1"/>
  <c r="N1409" i="1" a="1"/>
  <c r="N1409" i="1" s="1"/>
  <c r="N932" i="4" s="1"/>
  <c r="N1410" i="1" a="1"/>
  <c r="N1410" i="1" s="1"/>
  <c r="N931" i="4" s="1"/>
  <c r="N1411" i="1" a="1"/>
  <c r="N1411" i="1" s="1"/>
  <c r="N930" i="4" s="1"/>
  <c r="N1412" i="1" a="1"/>
  <c r="N1412" i="1" s="1"/>
  <c r="N929" i="4" s="1"/>
  <c r="N1413" i="1" a="1"/>
  <c r="N1413" i="1" s="1"/>
  <c r="N928" i="4" s="1"/>
  <c r="N1414" i="1" a="1"/>
  <c r="N1414" i="1" s="1"/>
  <c r="N927" i="4" s="1"/>
  <c r="N1415" i="1" a="1"/>
  <c r="N1415" i="1" s="1"/>
  <c r="N926" i="4" s="1"/>
  <c r="N1416" i="1" a="1"/>
  <c r="N1416" i="1" s="1"/>
  <c r="N925" i="4" s="1"/>
  <c r="N1417" i="1" a="1"/>
  <c r="N1417" i="1" s="1"/>
  <c r="N924" i="4" s="1"/>
  <c r="N1418" i="1" a="1"/>
  <c r="N1418" i="1" s="1"/>
  <c r="N923" i="4" s="1"/>
  <c r="N1419" i="1" a="1"/>
  <c r="N1419" i="1" s="1"/>
  <c r="N922" i="4" s="1"/>
  <c r="N1420" i="1" a="1"/>
  <c r="N1420" i="1" s="1"/>
  <c r="N921" i="4" s="1"/>
  <c r="N1421" i="1" a="1"/>
  <c r="N1421" i="1" s="1"/>
  <c r="N920" i="4" s="1"/>
  <c r="N1422" i="1" a="1"/>
  <c r="N1422" i="1" s="1"/>
  <c r="N919" i="4" s="1"/>
  <c r="N1423" i="1" a="1"/>
  <c r="N1423" i="1" s="1"/>
  <c r="N918" i="4" s="1"/>
  <c r="N1424" i="1" a="1"/>
  <c r="N1424" i="1" s="1"/>
  <c r="N917" i="4" s="1"/>
  <c r="N1425" i="1" a="1"/>
  <c r="N1425" i="1" s="1"/>
  <c r="N916" i="4" s="1"/>
  <c r="N1426" i="1" a="1"/>
  <c r="N1426" i="1" s="1"/>
  <c r="N915" i="4" s="1"/>
  <c r="N1427" i="1" a="1"/>
  <c r="N1427" i="1" s="1"/>
  <c r="N914" i="4" s="1"/>
  <c r="N1428" i="1" a="1"/>
  <c r="N1428" i="1" s="1"/>
  <c r="N913" i="4" s="1"/>
  <c r="N1429" i="1" a="1"/>
  <c r="N1429" i="1" s="1"/>
  <c r="N912" i="4" s="1"/>
  <c r="N1430" i="1" a="1"/>
  <c r="N1430" i="1" s="1"/>
  <c r="N911" i="4" s="1"/>
  <c r="N1431" i="1" a="1"/>
  <c r="N1431" i="1" s="1"/>
  <c r="N910" i="4" s="1"/>
  <c r="N1432" i="1" a="1"/>
  <c r="N1432" i="1" s="1"/>
  <c r="N909" i="4" s="1"/>
  <c r="N1433" i="1" a="1"/>
  <c r="N1433" i="1" s="1"/>
  <c r="N908" i="4" s="1"/>
  <c r="N1434" i="1" a="1"/>
  <c r="N1434" i="1" s="1"/>
  <c r="N907" i="4" s="1"/>
  <c r="N1435" i="1" a="1"/>
  <c r="N1435" i="1" s="1"/>
  <c r="N906" i="4" s="1"/>
  <c r="N1436" i="1" a="1"/>
  <c r="N1436" i="1" s="1"/>
  <c r="N905" i="4" s="1"/>
  <c r="N1437" i="1" a="1"/>
  <c r="N1437" i="1" s="1"/>
  <c r="N904" i="4" s="1"/>
  <c r="N1438" i="1" a="1"/>
  <c r="N1438" i="1" s="1"/>
  <c r="N903" i="4" s="1"/>
  <c r="N1439" i="1" a="1"/>
  <c r="N1439" i="1" s="1"/>
  <c r="N902" i="4" s="1"/>
  <c r="N1440" i="1" a="1"/>
  <c r="N1440" i="1" s="1"/>
  <c r="N901" i="4" s="1"/>
  <c r="N1441" i="1" a="1"/>
  <c r="N1441" i="1" s="1"/>
  <c r="N900" i="4" s="1"/>
  <c r="N1442" i="1" a="1"/>
  <c r="N1442" i="1" s="1"/>
  <c r="N899" i="4" s="1"/>
  <c r="N1443" i="1" a="1"/>
  <c r="N1443" i="1" s="1"/>
  <c r="N898" i="4" s="1"/>
  <c r="N1444" i="1" a="1"/>
  <c r="N1444" i="1" s="1"/>
  <c r="N897" i="4" s="1"/>
  <c r="N1445" i="1" a="1"/>
  <c r="N1445" i="1" s="1"/>
  <c r="N896" i="4" s="1"/>
  <c r="N1446" i="1" a="1"/>
  <c r="N1446" i="1" s="1"/>
  <c r="N895" i="4" s="1"/>
  <c r="N1447" i="1" a="1"/>
  <c r="N1447" i="1" s="1"/>
  <c r="N894" i="4" s="1"/>
  <c r="N1448" i="1" a="1"/>
  <c r="N1448" i="1" s="1"/>
  <c r="N893" i="4" s="1"/>
  <c r="N1449" i="1" a="1"/>
  <c r="N1449" i="1" s="1"/>
  <c r="N892" i="4" s="1"/>
  <c r="N1450" i="1" a="1"/>
  <c r="N1450" i="1" s="1"/>
  <c r="N891" i="4" s="1"/>
  <c r="N1451" i="1" a="1"/>
  <c r="N1451" i="1" s="1"/>
  <c r="N890" i="4" s="1"/>
  <c r="N1452" i="1" a="1"/>
  <c r="N1452" i="1" s="1"/>
  <c r="N889" i="4" s="1"/>
  <c r="N1453" i="1" a="1"/>
  <c r="N1453" i="1" s="1"/>
  <c r="N888" i="4" s="1"/>
  <c r="N1454" i="1" a="1"/>
  <c r="N1454" i="1" s="1"/>
  <c r="N887" i="4" s="1"/>
  <c r="N1455" i="1" a="1"/>
  <c r="N1455" i="1" s="1"/>
  <c r="N886" i="4" s="1"/>
  <c r="N1456" i="1" a="1"/>
  <c r="N1456" i="1" s="1"/>
  <c r="N885" i="4" s="1"/>
  <c r="N1457" i="1" a="1"/>
  <c r="N1457" i="1" s="1"/>
  <c r="N884" i="4" s="1"/>
  <c r="N1458" i="1" a="1"/>
  <c r="N1458" i="1" s="1"/>
  <c r="N883" i="4" s="1"/>
  <c r="N1459" i="1" a="1"/>
  <c r="N1459" i="1" s="1"/>
  <c r="N882" i="4" s="1"/>
  <c r="N1460" i="1" a="1"/>
  <c r="N1460" i="1" s="1"/>
  <c r="N881" i="4" s="1"/>
  <c r="N1461" i="1" a="1"/>
  <c r="N1461" i="1" s="1"/>
  <c r="N880" i="4" s="1"/>
  <c r="N1462" i="1" a="1"/>
  <c r="N1462" i="1" s="1"/>
  <c r="N879" i="4" s="1"/>
  <c r="N1463" i="1" a="1"/>
  <c r="N1463" i="1" s="1"/>
  <c r="N878" i="4" s="1"/>
  <c r="N1464" i="1" a="1"/>
  <c r="N1464" i="1" s="1"/>
  <c r="N877" i="4" s="1"/>
  <c r="N1465" i="1" a="1"/>
  <c r="N1465" i="1" s="1"/>
  <c r="N876" i="4" s="1"/>
  <c r="N1466" i="1" a="1"/>
  <c r="N1466" i="1" s="1"/>
  <c r="N875" i="4" s="1"/>
  <c r="N1467" i="1" a="1"/>
  <c r="N1467" i="1" s="1"/>
  <c r="N874" i="4" s="1"/>
  <c r="N1468" i="1" a="1"/>
  <c r="N1468" i="1" s="1"/>
  <c r="N873" i="4" s="1"/>
  <c r="N1469" i="1" a="1"/>
  <c r="N1469" i="1" s="1"/>
  <c r="N872" i="4" s="1"/>
  <c r="N1470" i="1" a="1"/>
  <c r="N1470" i="1" s="1"/>
  <c r="N871" i="4" s="1"/>
  <c r="N1471" i="1" a="1"/>
  <c r="N1471" i="1" s="1"/>
  <c r="N870" i="4" s="1"/>
  <c r="N1472" i="1" a="1"/>
  <c r="N1472" i="1" s="1"/>
  <c r="N869" i="4" s="1"/>
  <c r="N1473" i="1" a="1"/>
  <c r="N1473" i="1" s="1"/>
  <c r="N868" i="4" s="1"/>
  <c r="N1474" i="1" a="1"/>
  <c r="N1474" i="1" s="1"/>
  <c r="N867" i="4" s="1"/>
  <c r="N1475" i="1" a="1"/>
  <c r="N1475" i="1" s="1"/>
  <c r="N866" i="4" s="1"/>
  <c r="N1476" i="1" a="1"/>
  <c r="N1476" i="1" s="1"/>
  <c r="N865" i="4" s="1"/>
  <c r="N1477" i="1" a="1"/>
  <c r="N1477" i="1" s="1"/>
  <c r="N864" i="4" s="1"/>
  <c r="N1478" i="1" a="1"/>
  <c r="N1478" i="1" s="1"/>
  <c r="N863" i="4" s="1"/>
  <c r="N1479" i="1" a="1"/>
  <c r="N1479" i="1" s="1"/>
  <c r="N862" i="4" s="1"/>
  <c r="N1480" i="1" a="1"/>
  <c r="N1480" i="1" s="1"/>
  <c r="N861" i="4" s="1"/>
  <c r="N1481" i="1" a="1"/>
  <c r="N1481" i="1" s="1"/>
  <c r="N860" i="4" s="1"/>
  <c r="N1482" i="1" a="1"/>
  <c r="N1482" i="1" s="1"/>
  <c r="N859" i="4" s="1"/>
  <c r="N1483" i="1" a="1"/>
  <c r="N1483" i="1" s="1"/>
  <c r="N858" i="4" s="1"/>
  <c r="N1484" i="1" a="1"/>
  <c r="N1484" i="1" s="1"/>
  <c r="N857" i="4" s="1"/>
  <c r="N1485" i="1" a="1"/>
  <c r="N1485" i="1" s="1"/>
  <c r="N856" i="4" s="1"/>
  <c r="N1486" i="1" a="1"/>
  <c r="N1486" i="1" s="1"/>
  <c r="N855" i="4" s="1"/>
  <c r="N1487" i="1" a="1"/>
  <c r="N1487" i="1" s="1"/>
  <c r="N854" i="4" s="1"/>
  <c r="N1488" i="1" a="1"/>
  <c r="N1488" i="1" s="1"/>
  <c r="N853" i="4" s="1"/>
  <c r="N1489" i="1" a="1"/>
  <c r="N1489" i="1" s="1"/>
  <c r="N852" i="4" s="1"/>
  <c r="N1490" i="1" a="1"/>
  <c r="N1490" i="1" s="1"/>
  <c r="N851" i="4" s="1"/>
  <c r="N1491" i="1" a="1"/>
  <c r="N1491" i="1" s="1"/>
  <c r="N850" i="4" s="1"/>
  <c r="N1492" i="1" a="1"/>
  <c r="N1492" i="1" s="1"/>
  <c r="N849" i="4" s="1"/>
  <c r="N1493" i="1" a="1"/>
  <c r="N1493" i="1" s="1"/>
  <c r="N848" i="4" s="1"/>
  <c r="N1494" i="1" a="1"/>
  <c r="N1494" i="1" s="1"/>
  <c r="N847" i="4" s="1"/>
  <c r="N1495" i="1" a="1"/>
  <c r="N1495" i="1" s="1"/>
  <c r="N846" i="4" s="1"/>
  <c r="N1496" i="1" a="1"/>
  <c r="N1496" i="1" s="1"/>
  <c r="N845" i="4" s="1"/>
  <c r="N1497" i="1" a="1"/>
  <c r="N1497" i="1" s="1"/>
  <c r="N844" i="4" s="1"/>
  <c r="N1498" i="1" a="1"/>
  <c r="N1498" i="1" s="1"/>
  <c r="N843" i="4" s="1"/>
  <c r="N1499" i="1" a="1"/>
  <c r="N1499" i="1" s="1"/>
  <c r="N842" i="4" s="1"/>
  <c r="N1500" i="1" a="1"/>
  <c r="N1500" i="1" s="1"/>
  <c r="N841" i="4" s="1"/>
  <c r="N1501" i="1" a="1"/>
  <c r="N1501" i="1" s="1"/>
  <c r="N840" i="4" s="1"/>
  <c r="N1502" i="1" a="1"/>
  <c r="N1502" i="1" s="1"/>
  <c r="N839" i="4" s="1"/>
  <c r="N1503" i="1" a="1"/>
  <c r="N1503" i="1" s="1"/>
  <c r="N838" i="4" s="1"/>
  <c r="N1504" i="1" a="1"/>
  <c r="N1504" i="1" s="1"/>
  <c r="N837" i="4" s="1"/>
  <c r="N1505" i="1" a="1"/>
  <c r="N1505" i="1" s="1"/>
  <c r="N836" i="4" s="1"/>
  <c r="N1506" i="1" a="1"/>
  <c r="N1506" i="1" s="1"/>
  <c r="N835" i="4" s="1"/>
  <c r="N1507" i="1" a="1"/>
  <c r="N1507" i="1" s="1"/>
  <c r="N834" i="4" s="1"/>
  <c r="N1508" i="1" a="1"/>
  <c r="N1508" i="1" s="1"/>
  <c r="N833" i="4" s="1"/>
  <c r="N1509" i="1" a="1"/>
  <c r="N1509" i="1" s="1"/>
  <c r="N832" i="4" s="1"/>
  <c r="N1510" i="1" a="1"/>
  <c r="N1510" i="1" s="1"/>
  <c r="N831" i="4" s="1"/>
  <c r="N1511" i="1" a="1"/>
  <c r="N1511" i="1" s="1"/>
  <c r="N830" i="4" s="1"/>
  <c r="N1512" i="1" a="1"/>
  <c r="N1512" i="1" s="1"/>
  <c r="N829" i="4" s="1"/>
  <c r="N1513" i="1" a="1"/>
  <c r="N1513" i="1" s="1"/>
  <c r="N828" i="4" s="1"/>
  <c r="N1514" i="1" a="1"/>
  <c r="N1514" i="1" s="1"/>
  <c r="N827" i="4" s="1"/>
  <c r="N1515" i="1" a="1"/>
  <c r="N1515" i="1" s="1"/>
  <c r="N826" i="4" s="1"/>
  <c r="N1516" i="1" a="1"/>
  <c r="N1516" i="1" s="1"/>
  <c r="N825" i="4" s="1"/>
  <c r="N1517" i="1" a="1"/>
  <c r="N1517" i="1" s="1"/>
  <c r="N824" i="4" s="1"/>
  <c r="N1518" i="1" a="1"/>
  <c r="N1518" i="1" s="1"/>
  <c r="N823" i="4" s="1"/>
  <c r="N1519" i="1" a="1"/>
  <c r="N1519" i="1" s="1"/>
  <c r="N822" i="4" s="1"/>
  <c r="N1520" i="1" a="1"/>
  <c r="N1520" i="1" s="1"/>
  <c r="N821" i="4" s="1"/>
  <c r="N1521" i="1" a="1"/>
  <c r="N1521" i="1" s="1"/>
  <c r="N820" i="4" s="1"/>
  <c r="N1522" i="1" a="1"/>
  <c r="N1522" i="1" s="1"/>
  <c r="N819" i="4" s="1"/>
  <c r="N1523" i="1" a="1"/>
  <c r="N1523" i="1" s="1"/>
  <c r="N818" i="4" s="1"/>
  <c r="N1524" i="1" a="1"/>
  <c r="N1524" i="1" s="1"/>
  <c r="N817" i="4" s="1"/>
  <c r="N1525" i="1" a="1"/>
  <c r="N1525" i="1" s="1"/>
  <c r="N816" i="4" s="1"/>
  <c r="N1526" i="1" a="1"/>
  <c r="N1526" i="1" s="1"/>
  <c r="N815" i="4" s="1"/>
  <c r="N1527" i="1" a="1"/>
  <c r="N1527" i="1" s="1"/>
  <c r="N814" i="4" s="1"/>
  <c r="N1528" i="1" a="1"/>
  <c r="N1528" i="1" s="1"/>
  <c r="N813" i="4" s="1"/>
  <c r="N1529" i="1" a="1"/>
  <c r="N1529" i="1" s="1"/>
  <c r="N812" i="4" s="1"/>
  <c r="N1530" i="1" a="1"/>
  <c r="N1530" i="1" s="1"/>
  <c r="N811" i="4" s="1"/>
  <c r="N1531" i="1" a="1"/>
  <c r="N1531" i="1" s="1"/>
  <c r="N810" i="4" s="1"/>
  <c r="N1532" i="1" a="1"/>
  <c r="N1532" i="1" s="1"/>
  <c r="N809" i="4" s="1"/>
  <c r="N1533" i="1" a="1"/>
  <c r="N1533" i="1" s="1"/>
  <c r="N808" i="4" s="1"/>
  <c r="N1534" i="1" a="1"/>
  <c r="N1534" i="1" s="1"/>
  <c r="N807" i="4" s="1"/>
  <c r="N1535" i="1" a="1"/>
  <c r="N1535" i="1" s="1"/>
  <c r="N806" i="4" s="1"/>
  <c r="N1536" i="1" a="1"/>
  <c r="N1536" i="1" s="1"/>
  <c r="N805" i="4" s="1"/>
  <c r="N1537" i="1" a="1"/>
  <c r="N1537" i="1" s="1"/>
  <c r="N804" i="4" s="1"/>
  <c r="N1538" i="1" a="1"/>
  <c r="N1538" i="1" s="1"/>
  <c r="N803" i="4" s="1"/>
  <c r="N1539" i="1" a="1"/>
  <c r="N1539" i="1" s="1"/>
  <c r="N802" i="4" s="1"/>
  <c r="N1540" i="1" a="1"/>
  <c r="N1540" i="1" s="1"/>
  <c r="N801" i="4" s="1"/>
  <c r="N1541" i="1" a="1"/>
  <c r="N1541" i="1" s="1"/>
  <c r="N800" i="4" s="1"/>
  <c r="N1542" i="1" a="1"/>
  <c r="N1542" i="1" s="1"/>
  <c r="N799" i="4" s="1"/>
  <c r="N1543" i="1" a="1"/>
  <c r="N1543" i="1" s="1"/>
  <c r="N798" i="4" s="1"/>
  <c r="N1544" i="1" a="1"/>
  <c r="N1544" i="1" s="1"/>
  <c r="N797" i="4" s="1"/>
  <c r="N1545" i="1" a="1"/>
  <c r="N1545" i="1" s="1"/>
  <c r="N796" i="4" s="1"/>
  <c r="N1546" i="1" a="1"/>
  <c r="N1546" i="1" s="1"/>
  <c r="N795" i="4" s="1"/>
  <c r="N1547" i="1" a="1"/>
  <c r="N1547" i="1" s="1"/>
  <c r="N794" i="4" s="1"/>
  <c r="N1548" i="1" a="1"/>
  <c r="N1548" i="1" s="1"/>
  <c r="N793" i="4" s="1"/>
  <c r="N1549" i="1" a="1"/>
  <c r="N1549" i="1" s="1"/>
  <c r="N792" i="4" s="1"/>
  <c r="N1550" i="1" a="1"/>
  <c r="N1550" i="1" s="1"/>
  <c r="N791" i="4" s="1"/>
  <c r="N1551" i="1" a="1"/>
  <c r="N1551" i="1" s="1"/>
  <c r="N790" i="4" s="1"/>
  <c r="N1552" i="1" a="1"/>
  <c r="N1552" i="1" s="1"/>
  <c r="N789" i="4" s="1"/>
  <c r="N1553" i="1" a="1"/>
  <c r="N1553" i="1" s="1"/>
  <c r="N788" i="4" s="1"/>
  <c r="N1554" i="1" a="1"/>
  <c r="N1554" i="1" s="1"/>
  <c r="N787" i="4" s="1"/>
  <c r="N1555" i="1" a="1"/>
  <c r="N1555" i="1" s="1"/>
  <c r="N786" i="4" s="1"/>
  <c r="N1556" i="1" a="1"/>
  <c r="N1556" i="1" s="1"/>
  <c r="N785" i="4" s="1"/>
  <c r="N1557" i="1" a="1"/>
  <c r="N1557" i="1" s="1"/>
  <c r="N784" i="4" s="1"/>
  <c r="N1558" i="1" a="1"/>
  <c r="N1558" i="1" s="1"/>
  <c r="N783" i="4" s="1"/>
  <c r="N1559" i="1" a="1"/>
  <c r="N1559" i="1" s="1"/>
  <c r="N782" i="4" s="1"/>
  <c r="N1560" i="1" a="1"/>
  <c r="N1560" i="1" s="1"/>
  <c r="N781" i="4" s="1"/>
  <c r="N1561" i="1" a="1"/>
  <c r="N1561" i="1" s="1"/>
  <c r="N780" i="4" s="1"/>
  <c r="N1562" i="1" a="1"/>
  <c r="N1562" i="1" s="1"/>
  <c r="N779" i="4" s="1"/>
  <c r="N1563" i="1" a="1"/>
  <c r="N1563" i="1" s="1"/>
  <c r="N778" i="4" s="1"/>
  <c r="N1564" i="1" a="1"/>
  <c r="N1564" i="1" s="1"/>
  <c r="N777" i="4" s="1"/>
  <c r="N1565" i="1" a="1"/>
  <c r="N1565" i="1" s="1"/>
  <c r="N776" i="4" s="1"/>
  <c r="N1566" i="1" a="1"/>
  <c r="N1566" i="1" s="1"/>
  <c r="N775" i="4" s="1"/>
  <c r="N1567" i="1" a="1"/>
  <c r="N1567" i="1" s="1"/>
  <c r="N774" i="4" s="1"/>
  <c r="N1568" i="1" a="1"/>
  <c r="N1568" i="1" s="1"/>
  <c r="N773" i="4" s="1"/>
  <c r="N1569" i="1" a="1"/>
  <c r="N1569" i="1" s="1"/>
  <c r="N772" i="4" s="1"/>
  <c r="N1570" i="1" a="1"/>
  <c r="N1570" i="1" s="1"/>
  <c r="N771" i="4" s="1"/>
  <c r="N1571" i="1" a="1"/>
  <c r="N1571" i="1" s="1"/>
  <c r="N770" i="4" s="1"/>
  <c r="N1572" i="1" a="1"/>
  <c r="N1572" i="1" s="1"/>
  <c r="N769" i="4" s="1"/>
  <c r="N1573" i="1" a="1"/>
  <c r="N1573" i="1" s="1"/>
  <c r="N768" i="4" s="1"/>
  <c r="N1574" i="1" a="1"/>
  <c r="N1574" i="1" s="1"/>
  <c r="N767" i="4" s="1"/>
  <c r="N1575" i="1" a="1"/>
  <c r="N1575" i="1" s="1"/>
  <c r="N766" i="4" s="1"/>
  <c r="N1576" i="1" a="1"/>
  <c r="N1576" i="1" s="1"/>
  <c r="N765" i="4" s="1"/>
  <c r="N1577" i="1" a="1"/>
  <c r="N1577" i="1" s="1"/>
  <c r="N764" i="4" s="1"/>
  <c r="N1578" i="1" a="1"/>
  <c r="N1578" i="1" s="1"/>
  <c r="N763" i="4" s="1"/>
  <c r="N1579" i="1" a="1"/>
  <c r="N1579" i="1" s="1"/>
  <c r="N762" i="4" s="1"/>
  <c r="N1580" i="1" a="1"/>
  <c r="N1580" i="1" s="1"/>
  <c r="N761" i="4" s="1"/>
  <c r="N1581" i="1" a="1"/>
  <c r="N1581" i="1" s="1"/>
  <c r="N760" i="4" s="1"/>
  <c r="N1582" i="1" a="1"/>
  <c r="N1582" i="1" s="1"/>
  <c r="N759" i="4" s="1"/>
  <c r="N1583" i="1" a="1"/>
  <c r="N1583" i="1" s="1"/>
  <c r="N758" i="4" s="1"/>
  <c r="N1584" i="1" a="1"/>
  <c r="N1584" i="1" s="1"/>
  <c r="N757" i="4" s="1"/>
  <c r="N1585" i="1" a="1"/>
  <c r="N1585" i="1" s="1"/>
  <c r="N756" i="4" s="1"/>
  <c r="N1586" i="1" a="1"/>
  <c r="N1586" i="1" s="1"/>
  <c r="N755" i="4" s="1"/>
  <c r="N1587" i="1" a="1"/>
  <c r="N1587" i="1" s="1"/>
  <c r="N754" i="4" s="1"/>
  <c r="N1588" i="1" a="1"/>
  <c r="N1588" i="1" s="1"/>
  <c r="N753" i="4" s="1"/>
  <c r="N1589" i="1" a="1"/>
  <c r="N1589" i="1" s="1"/>
  <c r="N752" i="4" s="1"/>
  <c r="N1590" i="1" a="1"/>
  <c r="N1590" i="1" s="1"/>
  <c r="N751" i="4" s="1"/>
  <c r="N1591" i="1" a="1"/>
  <c r="N1591" i="1" s="1"/>
  <c r="N750" i="4" s="1"/>
  <c r="N1592" i="1" a="1"/>
  <c r="N1592" i="1" s="1"/>
  <c r="N749" i="4" s="1"/>
  <c r="N1593" i="1" a="1"/>
  <c r="N1593" i="1" s="1"/>
  <c r="N748" i="4" s="1"/>
  <c r="N1594" i="1" a="1"/>
  <c r="N1594" i="1" s="1"/>
  <c r="N747" i="4" s="1"/>
  <c r="N1595" i="1" a="1"/>
  <c r="N1595" i="1" s="1"/>
  <c r="N746" i="4" s="1"/>
  <c r="N1596" i="1" a="1"/>
  <c r="N1596" i="1" s="1"/>
  <c r="N745" i="4" s="1"/>
  <c r="N1597" i="1" a="1"/>
  <c r="N1597" i="1" s="1"/>
  <c r="N744" i="4" s="1"/>
  <c r="N1598" i="1" a="1"/>
  <c r="N1598" i="1" s="1"/>
  <c r="N743" i="4" s="1"/>
  <c r="N1599" i="1" a="1"/>
  <c r="N1599" i="1" s="1"/>
  <c r="N742" i="4" s="1"/>
  <c r="N1600" i="1" a="1"/>
  <c r="N1600" i="1" s="1"/>
  <c r="N741" i="4" s="1"/>
  <c r="N1601" i="1" a="1"/>
  <c r="N1601" i="1" s="1"/>
  <c r="N740" i="4" s="1"/>
  <c r="N1602" i="1" a="1"/>
  <c r="N1602" i="1" s="1"/>
  <c r="N739" i="4" s="1"/>
  <c r="N1603" i="1" a="1"/>
  <c r="N1603" i="1" s="1"/>
  <c r="N738" i="4" s="1"/>
  <c r="N1604" i="1" a="1"/>
  <c r="N1604" i="1" s="1"/>
  <c r="N737" i="4" s="1"/>
  <c r="N1605" i="1" a="1"/>
  <c r="N1605" i="1" s="1"/>
  <c r="N736" i="4" s="1"/>
  <c r="N1606" i="1" a="1"/>
  <c r="N1606" i="1" s="1"/>
  <c r="N735" i="4" s="1"/>
  <c r="N1607" i="1" a="1"/>
  <c r="N1607" i="1" s="1"/>
  <c r="N734" i="4" s="1"/>
  <c r="N1608" i="1" a="1"/>
  <c r="N1608" i="1" s="1"/>
  <c r="N733" i="4" s="1"/>
  <c r="N1609" i="1" a="1"/>
  <c r="N1609" i="1" s="1"/>
  <c r="N732" i="4" s="1"/>
  <c r="N1610" i="1" a="1"/>
  <c r="N1610" i="1" s="1"/>
  <c r="N731" i="4" s="1"/>
  <c r="N1611" i="1" a="1"/>
  <c r="N1611" i="1" s="1"/>
  <c r="N730" i="4" s="1"/>
  <c r="N1612" i="1" a="1"/>
  <c r="N1612" i="1" s="1"/>
  <c r="N729" i="4" s="1"/>
  <c r="N1613" i="1" a="1"/>
  <c r="N1613" i="1" s="1"/>
  <c r="N728" i="4" s="1"/>
  <c r="N1614" i="1" a="1"/>
  <c r="N1614" i="1" s="1"/>
  <c r="N727" i="4" s="1"/>
  <c r="N1615" i="1" a="1"/>
  <c r="N1615" i="1" s="1"/>
  <c r="N726" i="4" s="1"/>
  <c r="N1616" i="1" a="1"/>
  <c r="N1616" i="1" s="1"/>
  <c r="N725" i="4" s="1"/>
  <c r="N1617" i="1" a="1"/>
  <c r="N1617" i="1" s="1"/>
  <c r="N724" i="4" s="1"/>
  <c r="N1618" i="1" a="1"/>
  <c r="N1618" i="1" s="1"/>
  <c r="N723" i="4" s="1"/>
  <c r="N1619" i="1" a="1"/>
  <c r="N1619" i="1" s="1"/>
  <c r="N722" i="4" s="1"/>
  <c r="N1620" i="1" a="1"/>
  <c r="N1620" i="1" s="1"/>
  <c r="N721" i="4" s="1"/>
  <c r="N1621" i="1" a="1"/>
  <c r="N1621" i="1" s="1"/>
  <c r="N720" i="4" s="1"/>
  <c r="N1622" i="1" a="1"/>
  <c r="N1622" i="1" s="1"/>
  <c r="N719" i="4" s="1"/>
  <c r="N1623" i="1" a="1"/>
  <c r="N1623" i="1" s="1"/>
  <c r="N718" i="4" s="1"/>
  <c r="N1624" i="1" a="1"/>
  <c r="N1624" i="1" s="1"/>
  <c r="N717" i="4" s="1"/>
  <c r="N1625" i="1" a="1"/>
  <c r="N1625" i="1" s="1"/>
  <c r="N716" i="4" s="1"/>
  <c r="N1626" i="1" a="1"/>
  <c r="N1626" i="1" s="1"/>
  <c r="N715" i="4" s="1"/>
  <c r="N1627" i="1" a="1"/>
  <c r="N1627" i="1" s="1"/>
  <c r="N714" i="4" s="1"/>
  <c r="N1628" i="1" a="1"/>
  <c r="N1628" i="1" s="1"/>
  <c r="N713" i="4" s="1"/>
  <c r="N1629" i="1" a="1"/>
  <c r="N1629" i="1" s="1"/>
  <c r="N712" i="4" s="1"/>
  <c r="N1630" i="1" a="1"/>
  <c r="N1630" i="1" s="1"/>
  <c r="N711" i="4" s="1"/>
  <c r="N1631" i="1" a="1"/>
  <c r="N1631" i="1" s="1"/>
  <c r="N710" i="4" s="1"/>
  <c r="N1632" i="1" a="1"/>
  <c r="N1632" i="1" s="1"/>
  <c r="N709" i="4" s="1"/>
  <c r="N1633" i="1" a="1"/>
  <c r="N1633" i="1" s="1"/>
  <c r="N708" i="4" s="1"/>
  <c r="N1634" i="1" a="1"/>
  <c r="N1634" i="1" s="1"/>
  <c r="N707" i="4" s="1"/>
  <c r="N1635" i="1" a="1"/>
  <c r="N1635" i="1" s="1"/>
  <c r="N706" i="4" s="1"/>
  <c r="N1636" i="1" a="1"/>
  <c r="N1636" i="1" s="1"/>
  <c r="N705" i="4" s="1"/>
  <c r="N1637" i="1" a="1"/>
  <c r="N1637" i="1" s="1"/>
  <c r="N704" i="4" s="1"/>
  <c r="N1638" i="1" a="1"/>
  <c r="N1638" i="1" s="1"/>
  <c r="N703" i="4" s="1"/>
  <c r="N1639" i="1" a="1"/>
  <c r="N1639" i="1" s="1"/>
  <c r="N702" i="4" s="1"/>
  <c r="N1640" i="1" a="1"/>
  <c r="N1640" i="1" s="1"/>
  <c r="N701" i="4" s="1"/>
  <c r="N1641" i="1" a="1"/>
  <c r="N1641" i="1" s="1"/>
  <c r="N700" i="4" s="1"/>
  <c r="N1642" i="1" a="1"/>
  <c r="N1642" i="1" s="1"/>
  <c r="N699" i="4" s="1"/>
  <c r="N1643" i="1" a="1"/>
  <c r="N1643" i="1" s="1"/>
  <c r="N698" i="4" s="1"/>
  <c r="N1644" i="1" a="1"/>
  <c r="N1644" i="1" s="1"/>
  <c r="N697" i="4" s="1"/>
  <c r="N1645" i="1" a="1"/>
  <c r="N1645" i="1" s="1"/>
  <c r="N696" i="4" s="1"/>
  <c r="N1646" i="1" a="1"/>
  <c r="N1646" i="1" s="1"/>
  <c r="N695" i="4" s="1"/>
  <c r="N1647" i="1" a="1"/>
  <c r="N1647" i="1" s="1"/>
  <c r="N694" i="4" s="1"/>
  <c r="N1648" i="1" a="1"/>
  <c r="N1648" i="1" s="1"/>
  <c r="N693" i="4" s="1"/>
  <c r="N1649" i="1" a="1"/>
  <c r="N1649" i="1" s="1"/>
  <c r="N692" i="4" s="1"/>
  <c r="N1650" i="1" a="1"/>
  <c r="N1650" i="1" s="1"/>
  <c r="N691" i="4" s="1"/>
  <c r="N1651" i="1" a="1"/>
  <c r="N1651" i="1" s="1"/>
  <c r="N690" i="4" s="1"/>
  <c r="N1652" i="1" a="1"/>
  <c r="N1652" i="1" s="1"/>
  <c r="N689" i="4" s="1"/>
  <c r="N1653" i="1" a="1"/>
  <c r="N1653" i="1" s="1"/>
  <c r="N688" i="4" s="1"/>
  <c r="N1654" i="1" a="1"/>
  <c r="N1654" i="1" s="1"/>
  <c r="N687" i="4" s="1"/>
  <c r="N1655" i="1" a="1"/>
  <c r="N1655" i="1" s="1"/>
  <c r="N686" i="4" s="1"/>
  <c r="N1656" i="1" a="1"/>
  <c r="N1656" i="1" s="1"/>
  <c r="N685" i="4" s="1"/>
  <c r="N1657" i="1" a="1"/>
  <c r="N1657" i="1" s="1"/>
  <c r="N684" i="4" s="1"/>
  <c r="N1658" i="1" a="1"/>
  <c r="N1658" i="1" s="1"/>
  <c r="N683" i="4" s="1"/>
  <c r="N1659" i="1" a="1"/>
  <c r="N1659" i="1" s="1"/>
  <c r="N682" i="4" s="1"/>
  <c r="N1660" i="1" a="1"/>
  <c r="N1660" i="1" s="1"/>
  <c r="N681" i="4" s="1"/>
  <c r="N1661" i="1" a="1"/>
  <c r="N1661" i="1" s="1"/>
  <c r="N680" i="4" s="1"/>
  <c r="N1662" i="1" a="1"/>
  <c r="N1662" i="1" s="1"/>
  <c r="N679" i="4" s="1"/>
  <c r="N1663" i="1" a="1"/>
  <c r="N1663" i="1" s="1"/>
  <c r="N678" i="4" s="1"/>
  <c r="N1664" i="1" a="1"/>
  <c r="N1664" i="1" s="1"/>
  <c r="N677" i="4" s="1"/>
  <c r="N1665" i="1" a="1"/>
  <c r="N1665" i="1" s="1"/>
  <c r="N676" i="4" s="1"/>
  <c r="N1666" i="1" a="1"/>
  <c r="N1666" i="1" s="1"/>
  <c r="N675" i="4" s="1"/>
  <c r="N1667" i="1" a="1"/>
  <c r="N1667" i="1" s="1"/>
  <c r="N674" i="4" s="1"/>
  <c r="N1668" i="1" a="1"/>
  <c r="N1668" i="1" s="1"/>
  <c r="N673" i="4" s="1"/>
  <c r="N1669" i="1" a="1"/>
  <c r="N1669" i="1" s="1"/>
  <c r="N672" i="4" s="1"/>
  <c r="N1670" i="1" a="1"/>
  <c r="N1670" i="1" s="1"/>
  <c r="N671" i="4" s="1"/>
  <c r="N1671" i="1" a="1"/>
  <c r="N1671" i="1" s="1"/>
  <c r="N670" i="4" s="1"/>
  <c r="N1672" i="1" a="1"/>
  <c r="N1672" i="1" s="1"/>
  <c r="N669" i="4" s="1"/>
  <c r="N1673" i="1" a="1"/>
  <c r="N1673" i="1" s="1"/>
  <c r="N668" i="4" s="1"/>
  <c r="N1674" i="1" a="1"/>
  <c r="N1674" i="1" s="1"/>
  <c r="N667" i="4" s="1"/>
  <c r="N1675" i="1" a="1"/>
  <c r="N1675" i="1" s="1"/>
  <c r="N666" i="4" s="1"/>
  <c r="N1676" i="1" a="1"/>
  <c r="N1676" i="1" s="1"/>
  <c r="N665" i="4" s="1"/>
  <c r="N1677" i="1" a="1"/>
  <c r="N1677" i="1" s="1"/>
  <c r="N664" i="4" s="1"/>
  <c r="N1678" i="1" a="1"/>
  <c r="N1678" i="1" s="1"/>
  <c r="N663" i="4" s="1"/>
  <c r="N1679" i="1" a="1"/>
  <c r="N1679" i="1" s="1"/>
  <c r="N662" i="4" s="1"/>
  <c r="N1680" i="1" a="1"/>
  <c r="N1680" i="1" s="1"/>
  <c r="N661" i="4" s="1"/>
  <c r="N1681" i="1" a="1"/>
  <c r="N1681" i="1" s="1"/>
  <c r="N660" i="4" s="1"/>
  <c r="N1682" i="1" a="1"/>
  <c r="N1682" i="1" s="1"/>
  <c r="N659" i="4" s="1"/>
  <c r="N1683" i="1" a="1"/>
  <c r="N1683" i="1" s="1"/>
  <c r="N658" i="4" s="1"/>
  <c r="N1684" i="1" a="1"/>
  <c r="N1684" i="1" s="1"/>
  <c r="N657" i="4" s="1"/>
  <c r="N1685" i="1" a="1"/>
  <c r="N1685" i="1" s="1"/>
  <c r="N656" i="4" s="1"/>
  <c r="N1686" i="1" a="1"/>
  <c r="N1686" i="1" s="1"/>
  <c r="N655" i="4" s="1"/>
  <c r="N1687" i="1" a="1"/>
  <c r="N1687" i="1" s="1"/>
  <c r="N654" i="4" s="1"/>
  <c r="N1688" i="1" a="1"/>
  <c r="N1688" i="1" s="1"/>
  <c r="N653" i="4" s="1"/>
  <c r="N1689" i="1" a="1"/>
  <c r="N1689" i="1" s="1"/>
  <c r="N652" i="4" s="1"/>
  <c r="N1690" i="1" a="1"/>
  <c r="N1690" i="1" s="1"/>
  <c r="N651" i="4" s="1"/>
  <c r="N1691" i="1" a="1"/>
  <c r="N1691" i="1" s="1"/>
  <c r="N650" i="4" s="1"/>
  <c r="N1692" i="1" a="1"/>
  <c r="N1692" i="1" s="1"/>
  <c r="N649" i="4" s="1"/>
  <c r="N1693" i="1" a="1"/>
  <c r="N1693" i="1" s="1"/>
  <c r="N648" i="4" s="1"/>
  <c r="N1694" i="1" a="1"/>
  <c r="N1694" i="1" s="1"/>
  <c r="N647" i="4" s="1"/>
  <c r="N1695" i="1" a="1"/>
  <c r="N1695" i="1" s="1"/>
  <c r="N646" i="4" s="1"/>
  <c r="N1696" i="1" a="1"/>
  <c r="N1696" i="1" s="1"/>
  <c r="N645" i="4" s="1"/>
  <c r="N1697" i="1" a="1"/>
  <c r="N1697" i="1" s="1"/>
  <c r="N644" i="4" s="1"/>
  <c r="N1698" i="1" a="1"/>
  <c r="N1698" i="1" s="1"/>
  <c r="N643" i="4" s="1"/>
  <c r="N1699" i="1" a="1"/>
  <c r="N1699" i="1" s="1"/>
  <c r="N642" i="4" s="1"/>
  <c r="N1700" i="1" a="1"/>
  <c r="N1700" i="1" s="1"/>
  <c r="N641" i="4" s="1"/>
  <c r="N1701" i="1" a="1"/>
  <c r="N1701" i="1" s="1"/>
  <c r="N640" i="4" s="1"/>
  <c r="N1702" i="1" a="1"/>
  <c r="N1702" i="1" s="1"/>
  <c r="N639" i="4" s="1"/>
  <c r="N1703" i="1" a="1"/>
  <c r="N1703" i="1" s="1"/>
  <c r="N638" i="4" s="1"/>
  <c r="N1704" i="1" a="1"/>
  <c r="N1704" i="1" s="1"/>
  <c r="N637" i="4" s="1"/>
  <c r="N1705" i="1" a="1"/>
  <c r="N1705" i="1" s="1"/>
  <c r="N636" i="4" s="1"/>
  <c r="N1706" i="1" a="1"/>
  <c r="N1706" i="1" s="1"/>
  <c r="N635" i="4" s="1"/>
  <c r="N1707" i="1" a="1"/>
  <c r="N1707" i="1" s="1"/>
  <c r="N634" i="4" s="1"/>
  <c r="N1708" i="1" a="1"/>
  <c r="N1708" i="1" s="1"/>
  <c r="N633" i="4" s="1"/>
  <c r="N1709" i="1" a="1"/>
  <c r="N1709" i="1" s="1"/>
  <c r="N632" i="4" s="1"/>
  <c r="N1710" i="1" a="1"/>
  <c r="N1710" i="1" s="1"/>
  <c r="N631" i="4" s="1"/>
  <c r="N1711" i="1" a="1"/>
  <c r="N1711" i="1" s="1"/>
  <c r="N630" i="4" s="1"/>
  <c r="N1712" i="1" a="1"/>
  <c r="N1712" i="1" s="1"/>
  <c r="N629" i="4" s="1"/>
  <c r="N1713" i="1" a="1"/>
  <c r="N1713" i="1" s="1"/>
  <c r="N628" i="4" s="1"/>
  <c r="N1714" i="1" a="1"/>
  <c r="N1714" i="1" s="1"/>
  <c r="N627" i="4" s="1"/>
  <c r="N1715" i="1" a="1"/>
  <c r="N1715" i="1" s="1"/>
  <c r="N626" i="4" s="1"/>
  <c r="N1716" i="1" a="1"/>
  <c r="N1716" i="1" s="1"/>
  <c r="N625" i="4" s="1"/>
  <c r="N1717" i="1" a="1"/>
  <c r="N1717" i="1" s="1"/>
  <c r="N624" i="4" s="1"/>
  <c r="N1718" i="1" a="1"/>
  <c r="N1718" i="1" s="1"/>
  <c r="N623" i="4" s="1"/>
  <c r="N1719" i="1" a="1"/>
  <c r="N1719" i="1" s="1"/>
  <c r="N622" i="4" s="1"/>
  <c r="N1720" i="1" a="1"/>
  <c r="N1720" i="1" s="1"/>
  <c r="N621" i="4" s="1"/>
  <c r="N1721" i="1" a="1"/>
  <c r="N1721" i="1" s="1"/>
  <c r="N620" i="4" s="1"/>
  <c r="N1722" i="1" a="1"/>
  <c r="N1722" i="1" s="1"/>
  <c r="N619" i="4" s="1"/>
  <c r="N1723" i="1" a="1"/>
  <c r="N1723" i="1" s="1"/>
  <c r="N618" i="4" s="1"/>
  <c r="N1724" i="1" a="1"/>
  <c r="N1724" i="1" s="1"/>
  <c r="N617" i="4" s="1"/>
  <c r="N1725" i="1" a="1"/>
  <c r="N1725" i="1" s="1"/>
  <c r="N616" i="4" s="1"/>
  <c r="N1726" i="1" a="1"/>
  <c r="N1726" i="1" s="1"/>
  <c r="N615" i="4" s="1"/>
  <c r="N1727" i="1" a="1"/>
  <c r="N1727" i="1" s="1"/>
  <c r="N614" i="4" s="1"/>
  <c r="N1728" i="1" a="1"/>
  <c r="N1728" i="1" s="1"/>
  <c r="N613" i="4" s="1"/>
  <c r="N1729" i="1" a="1"/>
  <c r="N1729" i="1" s="1"/>
  <c r="N612" i="4" s="1"/>
  <c r="N1730" i="1" a="1"/>
  <c r="N1730" i="1" s="1"/>
  <c r="N611" i="4" s="1"/>
  <c r="N1731" i="1" a="1"/>
  <c r="N1731" i="1" s="1"/>
  <c r="N610" i="4" s="1"/>
  <c r="N1732" i="1" a="1"/>
  <c r="N1732" i="1" s="1"/>
  <c r="N609" i="4" s="1"/>
  <c r="N1733" i="1" a="1"/>
  <c r="N1733" i="1" s="1"/>
  <c r="N608" i="4" s="1"/>
  <c r="N1734" i="1" a="1"/>
  <c r="N1734" i="1" s="1"/>
  <c r="N607" i="4" s="1"/>
  <c r="N1735" i="1" a="1"/>
  <c r="N1735" i="1" s="1"/>
  <c r="N606" i="4" s="1"/>
  <c r="N1736" i="1" a="1"/>
  <c r="N1736" i="1" s="1"/>
  <c r="N605" i="4" s="1"/>
  <c r="N1737" i="1" a="1"/>
  <c r="N1737" i="1" s="1"/>
  <c r="N604" i="4" s="1"/>
  <c r="N1738" i="1" a="1"/>
  <c r="N1738" i="1" s="1"/>
  <c r="N603" i="4" s="1"/>
  <c r="N1739" i="1" a="1"/>
  <c r="N1739" i="1" s="1"/>
  <c r="N602" i="4" s="1"/>
  <c r="N1740" i="1" a="1"/>
  <c r="N1740" i="1" s="1"/>
  <c r="N601" i="4" s="1"/>
  <c r="N1741" i="1" a="1"/>
  <c r="N1741" i="1" s="1"/>
  <c r="N600" i="4" s="1"/>
  <c r="N1742" i="1" a="1"/>
  <c r="N1742" i="1" s="1"/>
  <c r="N599" i="4" s="1"/>
  <c r="N1743" i="1" a="1"/>
  <c r="N1743" i="1" s="1"/>
  <c r="N598" i="4" s="1"/>
  <c r="N1744" i="1" a="1"/>
  <c r="N1744" i="1" s="1"/>
  <c r="N597" i="4" s="1"/>
  <c r="N1745" i="1" a="1"/>
  <c r="N1745" i="1" s="1"/>
  <c r="N596" i="4" s="1"/>
  <c r="N1746" i="1" a="1"/>
  <c r="N1746" i="1" s="1"/>
  <c r="N595" i="4" s="1"/>
  <c r="N1747" i="1" a="1"/>
  <c r="N1747" i="1" s="1"/>
  <c r="N594" i="4" s="1"/>
  <c r="N1748" i="1" a="1"/>
  <c r="N1748" i="1" s="1"/>
  <c r="N593" i="4" s="1"/>
  <c r="N1749" i="1" a="1"/>
  <c r="N1749" i="1" s="1"/>
  <c r="N592" i="4" s="1"/>
  <c r="N1750" i="1" a="1"/>
  <c r="N1750" i="1" s="1"/>
  <c r="N591" i="4" s="1"/>
  <c r="N1751" i="1" a="1"/>
  <c r="N1751" i="1" s="1"/>
  <c r="N590" i="4" s="1"/>
  <c r="N1752" i="1" a="1"/>
  <c r="N1752" i="1" s="1"/>
  <c r="N589" i="4" s="1"/>
  <c r="N1753" i="1" a="1"/>
  <c r="N1753" i="1" s="1"/>
  <c r="N588" i="4" s="1"/>
  <c r="N1754" i="1" a="1"/>
  <c r="N1754" i="1" s="1"/>
  <c r="N587" i="4" s="1"/>
  <c r="N1755" i="1" a="1"/>
  <c r="N1755" i="1" s="1"/>
  <c r="N586" i="4" s="1"/>
  <c r="N1756" i="1" a="1"/>
  <c r="N1756" i="1" s="1"/>
  <c r="N585" i="4" s="1"/>
  <c r="N1757" i="1" a="1"/>
  <c r="N1757" i="1" s="1"/>
  <c r="N584" i="4" s="1"/>
  <c r="N1758" i="1" a="1"/>
  <c r="N1758" i="1" s="1"/>
  <c r="N583" i="4" s="1"/>
  <c r="N1759" i="1" a="1"/>
  <c r="N1759" i="1" s="1"/>
  <c r="N582" i="4" s="1"/>
  <c r="N1760" i="1" a="1"/>
  <c r="N1760" i="1" s="1"/>
  <c r="N581" i="4" s="1"/>
  <c r="N1761" i="1" a="1"/>
  <c r="N1761" i="1" s="1"/>
  <c r="N580" i="4" s="1"/>
  <c r="N1762" i="1" a="1"/>
  <c r="N1762" i="1" s="1"/>
  <c r="N579" i="4" s="1"/>
  <c r="N1763" i="1" a="1"/>
  <c r="N1763" i="1" s="1"/>
  <c r="N578" i="4" s="1"/>
  <c r="N1764" i="1" a="1"/>
  <c r="N1764" i="1" s="1"/>
  <c r="N577" i="4" s="1"/>
  <c r="N1765" i="1" a="1"/>
  <c r="N1765" i="1" s="1"/>
  <c r="N576" i="4" s="1"/>
  <c r="N1766" i="1" a="1"/>
  <c r="N1766" i="1" s="1"/>
  <c r="N575" i="4" s="1"/>
  <c r="N1767" i="1" a="1"/>
  <c r="N1767" i="1" s="1"/>
  <c r="N574" i="4" s="1"/>
  <c r="N1768" i="1" a="1"/>
  <c r="N1768" i="1" s="1"/>
  <c r="N573" i="4" s="1"/>
  <c r="N1769" i="1" a="1"/>
  <c r="N1769" i="1" s="1"/>
  <c r="N572" i="4" s="1"/>
  <c r="N1770" i="1" a="1"/>
  <c r="N1770" i="1" s="1"/>
  <c r="N571" i="4" s="1"/>
  <c r="N1771" i="1" a="1"/>
  <c r="N1771" i="1" s="1"/>
  <c r="N570" i="4" s="1"/>
  <c r="N1772" i="1" a="1"/>
  <c r="N1772" i="1" s="1"/>
  <c r="N569" i="4" s="1"/>
  <c r="N1773" i="1" a="1"/>
  <c r="N1773" i="1" s="1"/>
  <c r="N568" i="4" s="1"/>
  <c r="N1774" i="1" a="1"/>
  <c r="N1774" i="1" s="1"/>
  <c r="N567" i="4" s="1"/>
  <c r="N1775" i="1" a="1"/>
  <c r="N1775" i="1" s="1"/>
  <c r="N566" i="4" s="1"/>
  <c r="N1776" i="1" a="1"/>
  <c r="N1776" i="1" s="1"/>
  <c r="N565" i="4" s="1"/>
  <c r="N1777" i="1" a="1"/>
  <c r="N1777" i="1" s="1"/>
  <c r="N564" i="4" s="1"/>
  <c r="N1778" i="1" a="1"/>
  <c r="N1778" i="1" s="1"/>
  <c r="N563" i="4" s="1"/>
  <c r="N1779" i="1" a="1"/>
  <c r="N1779" i="1" s="1"/>
  <c r="N562" i="4" s="1"/>
  <c r="N1780" i="1" a="1"/>
  <c r="N1780" i="1" s="1"/>
  <c r="N561" i="4" s="1"/>
  <c r="N1781" i="1" a="1"/>
  <c r="N1781" i="1" s="1"/>
  <c r="N560" i="4" s="1"/>
  <c r="N1782" i="1" a="1"/>
  <c r="N1782" i="1" s="1"/>
  <c r="N559" i="4" s="1"/>
  <c r="N1783" i="1" a="1"/>
  <c r="N1783" i="1" s="1"/>
  <c r="N558" i="4" s="1"/>
  <c r="N1784" i="1" a="1"/>
  <c r="N1784" i="1" s="1"/>
  <c r="N557" i="4" s="1"/>
  <c r="N1785" i="1" a="1"/>
  <c r="N1785" i="1" s="1"/>
  <c r="N556" i="4" s="1"/>
  <c r="N1786" i="1" a="1"/>
  <c r="N1786" i="1" s="1"/>
  <c r="N555" i="4" s="1"/>
  <c r="N1787" i="1" a="1"/>
  <c r="N1787" i="1" s="1"/>
  <c r="N554" i="4" s="1"/>
  <c r="N1788" i="1" a="1"/>
  <c r="N1788" i="1" s="1"/>
  <c r="N553" i="4" s="1"/>
  <c r="N1789" i="1" a="1"/>
  <c r="N1789" i="1" s="1"/>
  <c r="N552" i="4" s="1"/>
  <c r="N1790" i="1" a="1"/>
  <c r="N1790" i="1" s="1"/>
  <c r="N551" i="4" s="1"/>
  <c r="N1791" i="1" a="1"/>
  <c r="N1791" i="1" s="1"/>
  <c r="N550" i="4" s="1"/>
  <c r="N1792" i="1" a="1"/>
  <c r="N1792" i="1" s="1"/>
  <c r="N549" i="4" s="1"/>
  <c r="N1793" i="1" a="1"/>
  <c r="N1793" i="1" s="1"/>
  <c r="N548" i="4" s="1"/>
  <c r="N1794" i="1" a="1"/>
  <c r="N1794" i="1" s="1"/>
  <c r="N547" i="4" s="1"/>
  <c r="N1795" i="1" a="1"/>
  <c r="N1795" i="1" s="1"/>
  <c r="N546" i="4" s="1"/>
  <c r="N1796" i="1" a="1"/>
  <c r="N1796" i="1" s="1"/>
  <c r="N545" i="4" s="1"/>
  <c r="N1797" i="1" a="1"/>
  <c r="N1797" i="1" s="1"/>
  <c r="N544" i="4" s="1"/>
  <c r="N1798" i="1" a="1"/>
  <c r="N1798" i="1" s="1"/>
  <c r="N543" i="4" s="1"/>
  <c r="N1799" i="1" a="1"/>
  <c r="N1799" i="1" s="1"/>
  <c r="N542" i="4" s="1"/>
  <c r="N1800" i="1" a="1"/>
  <c r="N1800" i="1" s="1"/>
  <c r="N541" i="4" s="1"/>
  <c r="N1801" i="1" a="1"/>
  <c r="N1801" i="1" s="1"/>
  <c r="N540" i="4" s="1"/>
  <c r="N1802" i="1" a="1"/>
  <c r="N1802" i="1" s="1"/>
  <c r="N539" i="4" s="1"/>
  <c r="N1803" i="1" a="1"/>
  <c r="N1803" i="1" s="1"/>
  <c r="N538" i="4" s="1"/>
  <c r="N1804" i="1" a="1"/>
  <c r="N1804" i="1" s="1"/>
  <c r="N537" i="4" s="1"/>
  <c r="N1805" i="1" a="1"/>
  <c r="N1805" i="1" s="1"/>
  <c r="N536" i="4" s="1"/>
  <c r="N1806" i="1" a="1"/>
  <c r="N1806" i="1" s="1"/>
  <c r="N535" i="4" s="1"/>
  <c r="N1807" i="1" a="1"/>
  <c r="N1807" i="1" s="1"/>
  <c r="N534" i="4" s="1"/>
  <c r="N1808" i="1" a="1"/>
  <c r="N1808" i="1" s="1"/>
  <c r="N533" i="4" s="1"/>
  <c r="N1809" i="1" a="1"/>
  <c r="N1809" i="1" s="1"/>
  <c r="N532" i="4" s="1"/>
  <c r="N1810" i="1" a="1"/>
  <c r="N1810" i="1" s="1"/>
  <c r="N531" i="4" s="1"/>
  <c r="N1811" i="1" a="1"/>
  <c r="N1811" i="1" s="1"/>
  <c r="N530" i="4" s="1"/>
  <c r="N1812" i="1" a="1"/>
  <c r="N1812" i="1" s="1"/>
  <c r="N529" i="4" s="1"/>
  <c r="N1813" i="1" a="1"/>
  <c r="N1813" i="1" s="1"/>
  <c r="N528" i="4" s="1"/>
  <c r="N1814" i="1" a="1"/>
  <c r="N1814" i="1" s="1"/>
  <c r="N527" i="4" s="1"/>
  <c r="N1815" i="1" a="1"/>
  <c r="N1815" i="1" s="1"/>
  <c r="N526" i="4" s="1"/>
  <c r="N1816" i="1" a="1"/>
  <c r="N1816" i="1" s="1"/>
  <c r="N525" i="4" s="1"/>
  <c r="N1817" i="1" a="1"/>
  <c r="N1817" i="1" s="1"/>
  <c r="N524" i="4" s="1"/>
  <c r="N1818" i="1" a="1"/>
  <c r="N1818" i="1" s="1"/>
  <c r="N523" i="4" s="1"/>
  <c r="N1819" i="1" a="1"/>
  <c r="N1819" i="1" s="1"/>
  <c r="N522" i="4" s="1"/>
  <c r="N1820" i="1" a="1"/>
  <c r="N1820" i="1" s="1"/>
  <c r="N521" i="4" s="1"/>
  <c r="N1821" i="1" a="1"/>
  <c r="N1821" i="1" s="1"/>
  <c r="N520" i="4" s="1"/>
  <c r="N1822" i="1" a="1"/>
  <c r="N1822" i="1" s="1"/>
  <c r="N519" i="4" s="1"/>
  <c r="N1823" i="1" a="1"/>
  <c r="N1823" i="1" s="1"/>
  <c r="N518" i="4" s="1"/>
  <c r="N1824" i="1" a="1"/>
  <c r="N1824" i="1" s="1"/>
  <c r="N517" i="4" s="1"/>
  <c r="N1825" i="1" a="1"/>
  <c r="N1825" i="1" s="1"/>
  <c r="N516" i="4" s="1"/>
  <c r="N1826" i="1" a="1"/>
  <c r="N1826" i="1" s="1"/>
  <c r="N515" i="4" s="1"/>
  <c r="N1827" i="1" a="1"/>
  <c r="N1827" i="1" s="1"/>
  <c r="N514" i="4" s="1"/>
  <c r="N1828" i="1" a="1"/>
  <c r="N1828" i="1" s="1"/>
  <c r="N513" i="4" s="1"/>
  <c r="N1829" i="1" a="1"/>
  <c r="N1829" i="1" s="1"/>
  <c r="N512" i="4" s="1"/>
  <c r="N1830" i="1" a="1"/>
  <c r="N1830" i="1" s="1"/>
  <c r="N511" i="4" s="1"/>
  <c r="N1831" i="1" a="1"/>
  <c r="N1831" i="1" s="1"/>
  <c r="N510" i="4" s="1"/>
  <c r="N1832" i="1" a="1"/>
  <c r="N1832" i="1" s="1"/>
  <c r="N509" i="4" s="1"/>
  <c r="N1833" i="1" a="1"/>
  <c r="N1833" i="1" s="1"/>
  <c r="N508" i="4" s="1"/>
  <c r="N1834" i="1" a="1"/>
  <c r="N1834" i="1" s="1"/>
  <c r="N507" i="4" s="1"/>
  <c r="N1835" i="1" a="1"/>
  <c r="N1835" i="1" s="1"/>
  <c r="N506" i="4" s="1"/>
  <c r="N1836" i="1" a="1"/>
  <c r="N1836" i="1" s="1"/>
  <c r="N505" i="4" s="1"/>
  <c r="N1837" i="1" a="1"/>
  <c r="N1837" i="1" s="1"/>
  <c r="N504" i="4" s="1"/>
  <c r="N1838" i="1" a="1"/>
  <c r="N1838" i="1" s="1"/>
  <c r="N503" i="4" s="1"/>
  <c r="N1839" i="1" a="1"/>
  <c r="N1839" i="1" s="1"/>
  <c r="N502" i="4" s="1"/>
  <c r="N1840" i="1" a="1"/>
  <c r="N1840" i="1" s="1"/>
  <c r="N501" i="4" s="1"/>
  <c r="N1841" i="1" a="1"/>
  <c r="N1841" i="1" s="1"/>
  <c r="N500" i="4" s="1"/>
  <c r="N1842" i="1" a="1"/>
  <c r="N1842" i="1" s="1"/>
  <c r="N499" i="4" s="1"/>
  <c r="N1843" i="1" a="1"/>
  <c r="N1843" i="1" s="1"/>
  <c r="N498" i="4" s="1"/>
  <c r="N1844" i="1" a="1"/>
  <c r="N1844" i="1" s="1"/>
  <c r="N497" i="4" s="1"/>
  <c r="N1845" i="1" a="1"/>
  <c r="N1845" i="1" s="1"/>
  <c r="N496" i="4" s="1"/>
  <c r="N1846" i="1" a="1"/>
  <c r="N1846" i="1" s="1"/>
  <c r="N495" i="4" s="1"/>
  <c r="N1847" i="1" a="1"/>
  <c r="N1847" i="1" s="1"/>
  <c r="N494" i="4" s="1"/>
  <c r="N1848" i="1" a="1"/>
  <c r="N1848" i="1" s="1"/>
  <c r="N493" i="4" s="1"/>
  <c r="N1849" i="1" a="1"/>
  <c r="N1849" i="1" s="1"/>
  <c r="N492" i="4" s="1"/>
  <c r="N1850" i="1" a="1"/>
  <c r="N1850" i="1" s="1"/>
  <c r="N491" i="4" s="1"/>
  <c r="N1851" i="1" a="1"/>
  <c r="N1851" i="1" s="1"/>
  <c r="N490" i="4" s="1"/>
  <c r="N1852" i="1" a="1"/>
  <c r="N1852" i="1" s="1"/>
  <c r="N489" i="4" s="1"/>
  <c r="N1853" i="1" a="1"/>
  <c r="N1853" i="1" s="1"/>
  <c r="N488" i="4" s="1"/>
  <c r="N1854" i="1" a="1"/>
  <c r="N1854" i="1" s="1"/>
  <c r="N487" i="4" s="1"/>
  <c r="N1855" i="1" a="1"/>
  <c r="N1855" i="1" s="1"/>
  <c r="N486" i="4" s="1"/>
  <c r="N1856" i="1" a="1"/>
  <c r="N1856" i="1" s="1"/>
  <c r="N485" i="4" s="1"/>
  <c r="N1857" i="1" a="1"/>
  <c r="N1857" i="1" s="1"/>
  <c r="N484" i="4" s="1"/>
  <c r="N1858" i="1" a="1"/>
  <c r="N1858" i="1" s="1"/>
  <c r="N483" i="4" s="1"/>
  <c r="N1859" i="1" a="1"/>
  <c r="N1859" i="1" s="1"/>
  <c r="N482" i="4" s="1"/>
  <c r="N1860" i="1" a="1"/>
  <c r="N1860" i="1" s="1"/>
  <c r="N481" i="4" s="1"/>
  <c r="N1861" i="1" a="1"/>
  <c r="N1861" i="1" s="1"/>
  <c r="N480" i="4" s="1"/>
  <c r="N1862" i="1" a="1"/>
  <c r="N1862" i="1" s="1"/>
  <c r="N479" i="4" s="1"/>
  <c r="N1863" i="1" a="1"/>
  <c r="N1863" i="1" s="1"/>
  <c r="N478" i="4" s="1"/>
  <c r="N1864" i="1" a="1"/>
  <c r="N1864" i="1" s="1"/>
  <c r="N477" i="4" s="1"/>
  <c r="N1865" i="1" a="1"/>
  <c r="N1865" i="1" s="1"/>
  <c r="N1866" i="1" a="1"/>
  <c r="N1866" i="1" s="1"/>
  <c r="N476" i="4" s="1"/>
  <c r="N1867" i="1" a="1"/>
  <c r="N1867" i="1" s="1"/>
  <c r="N475" i="4" s="1"/>
  <c r="N1868" i="1" a="1"/>
  <c r="N1868" i="1" s="1"/>
  <c r="N474" i="4" s="1"/>
  <c r="N1869" i="1" a="1"/>
  <c r="N1869" i="1" s="1"/>
  <c r="N473" i="4" s="1"/>
  <c r="N1870" i="1" a="1"/>
  <c r="N1870" i="1" s="1"/>
  <c r="N472" i="4" s="1"/>
  <c r="N1871" i="1" a="1"/>
  <c r="N1871" i="1" s="1"/>
  <c r="N471" i="4" s="1"/>
  <c r="N1872" i="1" a="1"/>
  <c r="N1872" i="1" s="1"/>
  <c r="N470" i="4" s="1"/>
  <c r="N1873" i="1" a="1"/>
  <c r="N1873" i="1" s="1"/>
  <c r="N469" i="4" s="1"/>
  <c r="N1874" i="1" a="1"/>
  <c r="N1874" i="1" s="1"/>
  <c r="N468" i="4" s="1"/>
  <c r="N1875" i="1" a="1"/>
  <c r="N1875" i="1" s="1"/>
  <c r="N467" i="4" s="1"/>
  <c r="N1876" i="1" a="1"/>
  <c r="N1876" i="1" s="1"/>
  <c r="N466" i="4" s="1"/>
  <c r="N1877" i="1" a="1"/>
  <c r="N1877" i="1" s="1"/>
  <c r="N465" i="4" s="1"/>
  <c r="N1878" i="1" a="1"/>
  <c r="N1878" i="1" s="1"/>
  <c r="N464" i="4" s="1"/>
  <c r="N1879" i="1" a="1"/>
  <c r="N1879" i="1" s="1"/>
  <c r="N463" i="4" s="1"/>
  <c r="N1880" i="1" a="1"/>
  <c r="N1880" i="1" s="1"/>
  <c r="N462" i="4" s="1"/>
  <c r="N1881" i="1" a="1"/>
  <c r="N1881" i="1" s="1"/>
  <c r="N461" i="4" s="1"/>
  <c r="N1882" i="1" a="1"/>
  <c r="N1882" i="1" s="1"/>
  <c r="N460" i="4" s="1"/>
  <c r="N1883" i="1" a="1"/>
  <c r="N1883" i="1" s="1"/>
  <c r="N459" i="4" s="1"/>
  <c r="N1884" i="1" a="1"/>
  <c r="N1884" i="1" s="1"/>
  <c r="N458" i="4" s="1"/>
  <c r="N1885" i="1" a="1"/>
  <c r="N1885" i="1" s="1"/>
  <c r="N457" i="4" s="1"/>
  <c r="N1886" i="1" a="1"/>
  <c r="N1886" i="1" s="1"/>
  <c r="N456" i="4" s="1"/>
  <c r="N1887" i="1" a="1"/>
  <c r="N1887" i="1" s="1"/>
  <c r="N455" i="4" s="1"/>
  <c r="N1888" i="1" a="1"/>
  <c r="N1888" i="1" s="1"/>
  <c r="N454" i="4" s="1"/>
  <c r="N1889" i="1" a="1"/>
  <c r="N1889" i="1" s="1"/>
  <c r="N453" i="4" s="1"/>
  <c r="N1890" i="1" a="1"/>
  <c r="N1890" i="1" s="1"/>
  <c r="N452" i="4" s="1"/>
  <c r="N1891" i="1" a="1"/>
  <c r="N1891" i="1" s="1"/>
  <c r="N451" i="4" s="1"/>
  <c r="N1892" i="1" a="1"/>
  <c r="N1892" i="1" s="1"/>
  <c r="N450" i="4" s="1"/>
  <c r="N1893" i="1" a="1"/>
  <c r="N1893" i="1" s="1"/>
  <c r="N449" i="4" s="1"/>
  <c r="N1894" i="1" a="1"/>
  <c r="N1894" i="1" s="1"/>
  <c r="N448" i="4" s="1"/>
  <c r="N1895" i="1" a="1"/>
  <c r="N1895" i="1" s="1"/>
  <c r="N447" i="4" s="1"/>
  <c r="N1896" i="1" a="1"/>
  <c r="N1896" i="1" s="1"/>
  <c r="N446" i="4" s="1"/>
  <c r="N1897" i="1" a="1"/>
  <c r="N1897" i="1" s="1"/>
  <c r="N445" i="4" s="1"/>
  <c r="N1898" i="1" a="1"/>
  <c r="N1898" i="1" s="1"/>
  <c r="N444" i="4" s="1"/>
  <c r="N1899" i="1" a="1"/>
  <c r="N1899" i="1" s="1"/>
  <c r="N443" i="4" s="1"/>
  <c r="N1900" i="1" a="1"/>
  <c r="N1900" i="1" s="1"/>
  <c r="N442" i="4" s="1"/>
  <c r="N1901" i="1" a="1"/>
  <c r="N1901" i="1" s="1"/>
  <c r="N441" i="4" s="1"/>
  <c r="N1902" i="1" a="1"/>
  <c r="N1902" i="1" s="1"/>
  <c r="N440" i="4" s="1"/>
  <c r="N1903" i="1" a="1"/>
  <c r="N1903" i="1" s="1"/>
  <c r="N439" i="4" s="1"/>
  <c r="N1904" i="1" a="1"/>
  <c r="N1904" i="1" s="1"/>
  <c r="N438" i="4" s="1"/>
  <c r="N1905" i="1" a="1"/>
  <c r="N1905" i="1" s="1"/>
  <c r="N437" i="4" s="1"/>
  <c r="N1906" i="1" a="1"/>
  <c r="N1906" i="1" s="1"/>
  <c r="N436" i="4" s="1"/>
  <c r="N1907" i="1" a="1"/>
  <c r="N1907" i="1" s="1"/>
  <c r="N435" i="4" s="1"/>
  <c r="N1908" i="1" a="1"/>
  <c r="N1908" i="1" s="1"/>
  <c r="N434" i="4" s="1"/>
  <c r="N1909" i="1" a="1"/>
  <c r="N1909" i="1" s="1"/>
  <c r="N433" i="4" s="1"/>
  <c r="N1910" i="1" a="1"/>
  <c r="N1910" i="1" s="1"/>
  <c r="N432" i="4" s="1"/>
  <c r="N1911" i="1" a="1"/>
  <c r="N1911" i="1" s="1"/>
  <c r="N431" i="4" s="1"/>
  <c r="N1912" i="1" a="1"/>
  <c r="N1912" i="1" s="1"/>
  <c r="N430" i="4" s="1"/>
  <c r="N1913" i="1" a="1"/>
  <c r="N1913" i="1" s="1"/>
  <c r="N429" i="4" s="1"/>
  <c r="N1914" i="1" a="1"/>
  <c r="N1914" i="1" s="1"/>
  <c r="N428" i="4" s="1"/>
  <c r="N1915" i="1" a="1"/>
  <c r="N1915" i="1" s="1"/>
  <c r="N427" i="4" s="1"/>
  <c r="N1916" i="1" a="1"/>
  <c r="N1916" i="1" s="1"/>
  <c r="N426" i="4" s="1"/>
  <c r="N1917" i="1" a="1"/>
  <c r="N1917" i="1" s="1"/>
  <c r="N425" i="4" s="1"/>
  <c r="N1918" i="1" a="1"/>
  <c r="N1918" i="1" s="1"/>
  <c r="N424" i="4" s="1"/>
  <c r="N1919" i="1" a="1"/>
  <c r="N1919" i="1" s="1"/>
  <c r="N423" i="4" s="1"/>
  <c r="N1920" i="1" a="1"/>
  <c r="N1920" i="1" s="1"/>
  <c r="N422" i="4" s="1"/>
  <c r="N1921" i="1" a="1"/>
  <c r="N1921" i="1" s="1"/>
  <c r="N421" i="4" s="1"/>
  <c r="N1922" i="1" a="1"/>
  <c r="N1922" i="1" s="1"/>
  <c r="N420" i="4" s="1"/>
  <c r="N1923" i="1" a="1"/>
  <c r="N1923" i="1" s="1"/>
  <c r="N419" i="4" s="1"/>
  <c r="N1924" i="1" a="1"/>
  <c r="N1924" i="1" s="1"/>
  <c r="N418" i="4" s="1"/>
  <c r="N1925" i="1" a="1"/>
  <c r="N1925" i="1" s="1"/>
  <c r="N417" i="4" s="1"/>
  <c r="N1926" i="1" a="1"/>
  <c r="N1926" i="1" s="1"/>
  <c r="N416" i="4" s="1"/>
  <c r="N1927" i="1" a="1"/>
  <c r="N1927" i="1" s="1"/>
  <c r="N415" i="4" s="1"/>
  <c r="N1928" i="1" a="1"/>
  <c r="N1928" i="1" s="1"/>
  <c r="N414" i="4" s="1"/>
  <c r="N1929" i="1" a="1"/>
  <c r="N1929" i="1" s="1"/>
  <c r="N413" i="4" s="1"/>
  <c r="N1930" i="1" a="1"/>
  <c r="N1930" i="1" s="1"/>
  <c r="N412" i="4" s="1"/>
  <c r="N1931" i="1" a="1"/>
  <c r="N1931" i="1" s="1"/>
  <c r="N411" i="4" s="1"/>
  <c r="N1932" i="1" a="1"/>
  <c r="N1932" i="1" s="1"/>
  <c r="N410" i="4" s="1"/>
  <c r="N1933" i="1" a="1"/>
  <c r="N1933" i="1" s="1"/>
  <c r="N409" i="4" s="1"/>
  <c r="N1934" i="1" a="1"/>
  <c r="N1934" i="1" s="1"/>
  <c r="N408" i="4" s="1"/>
  <c r="N1935" i="1" a="1"/>
  <c r="N1935" i="1" s="1"/>
  <c r="N407" i="4" s="1"/>
  <c r="N1936" i="1" a="1"/>
  <c r="N1936" i="1" s="1"/>
  <c r="N406" i="4" s="1"/>
  <c r="N1937" i="1" a="1"/>
  <c r="N1937" i="1" s="1"/>
  <c r="N405" i="4" s="1"/>
  <c r="N1938" i="1" a="1"/>
  <c r="N1938" i="1" s="1"/>
  <c r="N404" i="4" s="1"/>
  <c r="N1939" i="1" a="1"/>
  <c r="N1939" i="1" s="1"/>
  <c r="N403" i="4" s="1"/>
  <c r="N1940" i="1" a="1"/>
  <c r="N1940" i="1" s="1"/>
  <c r="N402" i="4" s="1"/>
  <c r="N1941" i="1" a="1"/>
  <c r="N1941" i="1" s="1"/>
  <c r="N401" i="4" s="1"/>
  <c r="N1942" i="1" a="1"/>
  <c r="N1942" i="1" s="1"/>
  <c r="N400" i="4" s="1"/>
  <c r="N1943" i="1" a="1"/>
  <c r="N1943" i="1" s="1"/>
  <c r="N399" i="4" s="1"/>
  <c r="N1944" i="1" a="1"/>
  <c r="N1944" i="1" s="1"/>
  <c r="N398" i="4" s="1"/>
  <c r="N1945" i="1" a="1"/>
  <c r="N1945" i="1" s="1"/>
  <c r="N397" i="4" s="1"/>
  <c r="N1946" i="1" a="1"/>
  <c r="N1946" i="1" s="1"/>
  <c r="N396" i="4" s="1"/>
  <c r="N1947" i="1" a="1"/>
  <c r="N1947" i="1" s="1"/>
  <c r="N395" i="4" s="1"/>
  <c r="N1948" i="1" a="1"/>
  <c r="N1948" i="1" s="1"/>
  <c r="N394" i="4" s="1"/>
  <c r="N1949" i="1" a="1"/>
  <c r="N1949" i="1" s="1"/>
  <c r="N393" i="4" s="1"/>
  <c r="N1950" i="1" a="1"/>
  <c r="N1950" i="1" s="1"/>
  <c r="N392" i="4" s="1"/>
  <c r="N1951" i="1" a="1"/>
  <c r="N1951" i="1" s="1"/>
  <c r="N391" i="4" s="1"/>
  <c r="N1952" i="1" a="1"/>
  <c r="N1952" i="1" s="1"/>
  <c r="N390" i="4" s="1"/>
  <c r="N1953" i="1" a="1"/>
  <c r="N1953" i="1" s="1"/>
  <c r="N389" i="4" s="1"/>
  <c r="N1954" i="1" a="1"/>
  <c r="N1954" i="1" s="1"/>
  <c r="N388" i="4" s="1"/>
  <c r="N1955" i="1" a="1"/>
  <c r="N1955" i="1" s="1"/>
  <c r="N387" i="4" s="1"/>
  <c r="N1956" i="1" a="1"/>
  <c r="N1956" i="1" s="1"/>
  <c r="N386" i="4" s="1"/>
  <c r="N1957" i="1" a="1"/>
  <c r="N1957" i="1" s="1"/>
  <c r="N385" i="4" s="1"/>
  <c r="N1958" i="1" a="1"/>
  <c r="N1958" i="1" s="1"/>
  <c r="N384" i="4" s="1"/>
  <c r="N1959" i="1" a="1"/>
  <c r="N1959" i="1" s="1"/>
  <c r="N383" i="4" s="1"/>
  <c r="N1960" i="1" a="1"/>
  <c r="N1960" i="1" s="1"/>
  <c r="N382" i="4" s="1"/>
  <c r="N1961" i="1" a="1"/>
  <c r="N1961" i="1" s="1"/>
  <c r="N381" i="4" s="1"/>
  <c r="N1962" i="1" a="1"/>
  <c r="N1962" i="1" s="1"/>
  <c r="N380" i="4" s="1"/>
  <c r="N1963" i="1" a="1"/>
  <c r="N1963" i="1" s="1"/>
  <c r="N379" i="4" s="1"/>
  <c r="N1964" i="1" a="1"/>
  <c r="N1964" i="1" s="1"/>
  <c r="N378" i="4" s="1"/>
  <c r="N1965" i="1" a="1"/>
  <c r="N1965" i="1" s="1"/>
  <c r="N377" i="4" s="1"/>
  <c r="N1966" i="1" a="1"/>
  <c r="N1966" i="1" s="1"/>
  <c r="N376" i="4" s="1"/>
  <c r="N1967" i="1" a="1"/>
  <c r="N1967" i="1" s="1"/>
  <c r="N375" i="4" s="1"/>
  <c r="N1968" i="1" a="1"/>
  <c r="N1968" i="1" s="1"/>
  <c r="N374" i="4" s="1"/>
  <c r="N1969" i="1" a="1"/>
  <c r="N1969" i="1" s="1"/>
  <c r="N373" i="4" s="1"/>
  <c r="N1970" i="1" a="1"/>
  <c r="N1970" i="1" s="1"/>
  <c r="N372" i="4" s="1"/>
  <c r="N1971" i="1" a="1"/>
  <c r="N1971" i="1" s="1"/>
  <c r="N371" i="4" s="1"/>
  <c r="N1972" i="1" a="1"/>
  <c r="N1972" i="1" s="1"/>
  <c r="N370" i="4" s="1"/>
  <c r="N1973" i="1" a="1"/>
  <c r="N1973" i="1" s="1"/>
  <c r="N369" i="4" s="1"/>
  <c r="N1974" i="1" a="1"/>
  <c r="N1974" i="1" s="1"/>
  <c r="N368" i="4" s="1"/>
  <c r="N1975" i="1" a="1"/>
  <c r="N1975" i="1" s="1"/>
  <c r="N367" i="4" s="1"/>
  <c r="N1976" i="1" a="1"/>
  <c r="N1976" i="1" s="1"/>
  <c r="N366" i="4" s="1"/>
  <c r="N1977" i="1" a="1"/>
  <c r="N1977" i="1" s="1"/>
  <c r="N365" i="4" s="1"/>
  <c r="N1978" i="1" a="1"/>
  <c r="N1978" i="1" s="1"/>
  <c r="N364" i="4" s="1"/>
  <c r="N1979" i="1" a="1"/>
  <c r="N1979" i="1" s="1"/>
  <c r="N363" i="4" s="1"/>
  <c r="N1980" i="1" a="1"/>
  <c r="N1980" i="1" s="1"/>
  <c r="N362" i="4" s="1"/>
  <c r="N1981" i="1" a="1"/>
  <c r="N1981" i="1" s="1"/>
  <c r="N361" i="4" s="1"/>
  <c r="N1982" i="1" a="1"/>
  <c r="N1982" i="1" s="1"/>
  <c r="N360" i="4" s="1"/>
  <c r="N1983" i="1" a="1"/>
  <c r="N1983" i="1" s="1"/>
  <c r="N359" i="4" s="1"/>
  <c r="N1984" i="1" a="1"/>
  <c r="N1984" i="1" s="1"/>
  <c r="N358" i="4" s="1"/>
  <c r="N1985" i="1" a="1"/>
  <c r="N1985" i="1" s="1"/>
  <c r="N357" i="4" s="1"/>
  <c r="N1986" i="1" a="1"/>
  <c r="N1986" i="1" s="1"/>
  <c r="N356" i="4" s="1"/>
  <c r="N1987" i="1" a="1"/>
  <c r="N1987" i="1" s="1"/>
  <c r="N355" i="4" s="1"/>
  <c r="N1988" i="1" a="1"/>
  <c r="N1988" i="1" s="1"/>
  <c r="N354" i="4" s="1"/>
  <c r="N1989" i="1" a="1"/>
  <c r="N1989" i="1" s="1"/>
  <c r="N353" i="4" s="1"/>
  <c r="N1990" i="1" a="1"/>
  <c r="N1990" i="1" s="1"/>
  <c r="N352" i="4" s="1"/>
  <c r="N1991" i="1" a="1"/>
  <c r="N1991" i="1" s="1"/>
  <c r="N351" i="4" s="1"/>
  <c r="N1992" i="1" a="1"/>
  <c r="N1992" i="1" s="1"/>
  <c r="N350" i="4" s="1"/>
  <c r="N1993" i="1" a="1"/>
  <c r="N1993" i="1" s="1"/>
  <c r="N349" i="4" s="1"/>
  <c r="N1994" i="1" a="1"/>
  <c r="N1994" i="1" s="1"/>
  <c r="N348" i="4" s="1"/>
  <c r="N1995" i="1" a="1"/>
  <c r="N1995" i="1" s="1"/>
  <c r="N347" i="4" s="1"/>
  <c r="N1996" i="1" a="1"/>
  <c r="N1996" i="1" s="1"/>
  <c r="N346" i="4" s="1"/>
  <c r="N1997" i="1" a="1"/>
  <c r="N1997" i="1" s="1"/>
  <c r="N345" i="4" s="1"/>
  <c r="N1998" i="1" a="1"/>
  <c r="N1998" i="1" s="1"/>
  <c r="N344" i="4" s="1"/>
  <c r="N1999" i="1" a="1"/>
  <c r="N1999" i="1" s="1"/>
  <c r="N343" i="4" s="1"/>
  <c r="N2000" i="1" a="1"/>
  <c r="N2000" i="1" s="1"/>
  <c r="N342" i="4" s="1"/>
  <c r="N2001" i="1" a="1"/>
  <c r="N2001" i="1" s="1"/>
  <c r="N341" i="4" s="1"/>
  <c r="N2002" i="1" a="1"/>
  <c r="N2002" i="1" s="1"/>
  <c r="N340" i="4" s="1"/>
  <c r="N2003" i="1" a="1"/>
  <c r="N2003" i="1" s="1"/>
  <c r="N339" i="4" s="1"/>
  <c r="N2004" i="1" a="1"/>
  <c r="N2004" i="1" s="1"/>
  <c r="N338" i="4" s="1"/>
  <c r="N2005" i="1" a="1"/>
  <c r="N2005" i="1" s="1"/>
  <c r="N337" i="4" s="1"/>
  <c r="N2006" i="1" a="1"/>
  <c r="N2006" i="1" s="1"/>
  <c r="N336" i="4" s="1"/>
  <c r="N2007" i="1" a="1"/>
  <c r="N2007" i="1" s="1"/>
  <c r="N335" i="4" s="1"/>
  <c r="N2008" i="1" a="1"/>
  <c r="N2008" i="1" s="1"/>
  <c r="N334" i="4" s="1"/>
  <c r="N2009" i="1" a="1"/>
  <c r="N2009" i="1" s="1"/>
  <c r="N333" i="4" s="1"/>
  <c r="N2010" i="1" a="1"/>
  <c r="N2010" i="1" s="1"/>
  <c r="N332" i="4" s="1"/>
  <c r="N2011" i="1" a="1"/>
  <c r="N2011" i="1" s="1"/>
  <c r="N331" i="4" s="1"/>
  <c r="N2012" i="1" a="1"/>
  <c r="N2012" i="1" s="1"/>
  <c r="N330" i="4" s="1"/>
  <c r="N2013" i="1" a="1"/>
  <c r="N2013" i="1" s="1"/>
  <c r="N329" i="4" s="1"/>
  <c r="N2014" i="1" a="1"/>
  <c r="N2014" i="1" s="1"/>
  <c r="N328" i="4" s="1"/>
  <c r="N2015" i="1" a="1"/>
  <c r="N2015" i="1" s="1"/>
  <c r="N327" i="4" s="1"/>
  <c r="N2016" i="1" a="1"/>
  <c r="N2016" i="1" s="1"/>
  <c r="N326" i="4" s="1"/>
  <c r="N2017" i="1" a="1"/>
  <c r="N2017" i="1" s="1"/>
  <c r="N325" i="4" s="1"/>
  <c r="N2018" i="1" a="1"/>
  <c r="N2018" i="1" s="1"/>
  <c r="N324" i="4" s="1"/>
  <c r="N2019" i="1" a="1"/>
  <c r="N2019" i="1" s="1"/>
  <c r="N323" i="4" s="1"/>
  <c r="N2020" i="1" a="1"/>
  <c r="N2020" i="1" s="1"/>
  <c r="N322" i="4" s="1"/>
  <c r="N2021" i="1" a="1"/>
  <c r="N2021" i="1" s="1"/>
  <c r="N321" i="4" s="1"/>
  <c r="N2022" i="1" a="1"/>
  <c r="N2022" i="1" s="1"/>
  <c r="N320" i="4" s="1"/>
  <c r="N2023" i="1" a="1"/>
  <c r="N2023" i="1" s="1"/>
  <c r="N319" i="4" s="1"/>
  <c r="N2024" i="1" a="1"/>
  <c r="N2024" i="1" s="1"/>
  <c r="N318" i="4" s="1"/>
  <c r="N2025" i="1" a="1"/>
  <c r="N2025" i="1" s="1"/>
  <c r="N317" i="4" s="1"/>
  <c r="N2026" i="1" a="1"/>
  <c r="N2026" i="1" s="1"/>
  <c r="N316" i="4" s="1"/>
  <c r="N2027" i="1" a="1"/>
  <c r="N2027" i="1" s="1"/>
  <c r="N315" i="4" s="1"/>
  <c r="N2028" i="1" a="1"/>
  <c r="N2028" i="1" s="1"/>
  <c r="N314" i="4" s="1"/>
  <c r="N2029" i="1" a="1"/>
  <c r="N2029" i="1" s="1"/>
  <c r="N313" i="4" s="1"/>
  <c r="N2030" i="1" a="1"/>
  <c r="N2030" i="1" s="1"/>
  <c r="N312" i="4" s="1"/>
  <c r="N2031" i="1" a="1"/>
  <c r="N2031" i="1" s="1"/>
  <c r="N311" i="4" s="1"/>
  <c r="N2032" i="1" a="1"/>
  <c r="N2032" i="1" s="1"/>
  <c r="N310" i="4" s="1"/>
  <c r="N2033" i="1" a="1"/>
  <c r="N2033" i="1" s="1"/>
  <c r="N309" i="4" s="1"/>
  <c r="N2034" i="1" a="1"/>
  <c r="N2034" i="1" s="1"/>
  <c r="N308" i="4" s="1"/>
  <c r="N2035" i="1" a="1"/>
  <c r="N2035" i="1" s="1"/>
  <c r="N307" i="4" s="1"/>
  <c r="N2036" i="1" a="1"/>
  <c r="N2036" i="1" s="1"/>
  <c r="N306" i="4" s="1"/>
  <c r="N2037" i="1" a="1"/>
  <c r="N2037" i="1" s="1"/>
  <c r="N305" i="4" s="1"/>
  <c r="N2038" i="1" a="1"/>
  <c r="N2038" i="1" s="1"/>
  <c r="N304" i="4" s="1"/>
  <c r="N2039" i="1" a="1"/>
  <c r="N2039" i="1" s="1"/>
  <c r="N303" i="4" s="1"/>
  <c r="N2040" i="1" a="1"/>
  <c r="N2040" i="1" s="1"/>
  <c r="N302" i="4" s="1"/>
  <c r="N2041" i="1" a="1"/>
  <c r="N2041" i="1" s="1"/>
  <c r="N301" i="4" s="1"/>
  <c r="N2042" i="1" a="1"/>
  <c r="N2042" i="1" s="1"/>
  <c r="N300" i="4" s="1"/>
  <c r="N2043" i="1" a="1"/>
  <c r="N2043" i="1" s="1"/>
  <c r="N299" i="4" s="1"/>
  <c r="N2044" i="1" a="1"/>
  <c r="N2044" i="1" s="1"/>
  <c r="N298" i="4" s="1"/>
  <c r="N2045" i="1" a="1"/>
  <c r="N2045" i="1" s="1"/>
  <c r="N297" i="4" s="1"/>
  <c r="N2046" i="1" a="1"/>
  <c r="N2046" i="1" s="1"/>
  <c r="N296" i="4" s="1"/>
  <c r="N2047" i="1" a="1"/>
  <c r="N2047" i="1" s="1"/>
  <c r="N295" i="4" s="1"/>
  <c r="N2048" i="1" a="1"/>
  <c r="N2048" i="1" s="1"/>
  <c r="N294" i="4" s="1"/>
  <c r="N2049" i="1" a="1"/>
  <c r="N2049" i="1" s="1"/>
  <c r="N293" i="4" s="1"/>
  <c r="N2050" i="1" a="1"/>
  <c r="N2050" i="1" s="1"/>
  <c r="N292" i="4" s="1"/>
  <c r="N2051" i="1" a="1"/>
  <c r="N2051" i="1" s="1"/>
  <c r="N291" i="4" s="1"/>
  <c r="N2052" i="1" a="1"/>
  <c r="N2052" i="1" s="1"/>
  <c r="N290" i="4" s="1"/>
  <c r="N2053" i="1" a="1"/>
  <c r="N2053" i="1" s="1"/>
  <c r="N289" i="4" s="1"/>
  <c r="N2054" i="1" a="1"/>
  <c r="N2054" i="1" s="1"/>
  <c r="N288" i="4" s="1"/>
  <c r="N2055" i="1" a="1"/>
  <c r="N2055" i="1" s="1"/>
  <c r="N287" i="4" s="1"/>
  <c r="N2056" i="1" a="1"/>
  <c r="N2056" i="1" s="1"/>
  <c r="N286" i="4" s="1"/>
  <c r="N2057" i="1" a="1"/>
  <c r="N2057" i="1" s="1"/>
  <c r="N285" i="4" s="1"/>
  <c r="N2058" i="1" a="1"/>
  <c r="N2058" i="1" s="1"/>
  <c r="N284" i="4" s="1"/>
  <c r="N2059" i="1" a="1"/>
  <c r="N2059" i="1" s="1"/>
  <c r="N283" i="4" s="1"/>
  <c r="N2060" i="1" a="1"/>
  <c r="N2060" i="1" s="1"/>
  <c r="N282" i="4" s="1"/>
  <c r="N2061" i="1" a="1"/>
  <c r="N2061" i="1" s="1"/>
  <c r="N281" i="4" s="1"/>
  <c r="N2062" i="1" a="1"/>
  <c r="N2062" i="1" s="1"/>
  <c r="N280" i="4" s="1"/>
  <c r="N2063" i="1" a="1"/>
  <c r="N2063" i="1" s="1"/>
  <c r="N279" i="4" s="1"/>
  <c r="N2064" i="1" a="1"/>
  <c r="N2064" i="1" s="1"/>
  <c r="N278" i="4" s="1"/>
  <c r="N2065" i="1" a="1"/>
  <c r="N2065" i="1" s="1"/>
  <c r="N277" i="4" s="1"/>
  <c r="N2066" i="1" a="1"/>
  <c r="N2066" i="1" s="1"/>
  <c r="N276" i="4" s="1"/>
  <c r="N2067" i="1" a="1"/>
  <c r="N2067" i="1" s="1"/>
  <c r="N275" i="4" s="1"/>
  <c r="N2068" i="1" a="1"/>
  <c r="N2068" i="1" s="1"/>
  <c r="N274" i="4" s="1"/>
  <c r="N2069" i="1" a="1"/>
  <c r="N2069" i="1" s="1"/>
  <c r="N273" i="4" s="1"/>
  <c r="N2070" i="1" a="1"/>
  <c r="N2070" i="1" s="1"/>
  <c r="N272" i="4" s="1"/>
  <c r="N2071" i="1" a="1"/>
  <c r="N2071" i="1" s="1"/>
  <c r="N271" i="4" s="1"/>
  <c r="N2072" i="1" a="1"/>
  <c r="N2072" i="1" s="1"/>
  <c r="N270" i="4" s="1"/>
  <c r="N2073" i="1" a="1"/>
  <c r="N2073" i="1" s="1"/>
  <c r="N269" i="4" s="1"/>
  <c r="N2074" i="1" a="1"/>
  <c r="N2074" i="1" s="1"/>
  <c r="N268" i="4" s="1"/>
  <c r="N2075" i="1" a="1"/>
  <c r="N2075" i="1" s="1"/>
  <c r="N267" i="4" s="1"/>
  <c r="N2076" i="1" a="1"/>
  <c r="N2076" i="1" s="1"/>
  <c r="N266" i="4" s="1"/>
  <c r="N2077" i="1" a="1"/>
  <c r="N2077" i="1" s="1"/>
  <c r="N265" i="4" s="1"/>
  <c r="N2078" i="1" a="1"/>
  <c r="N2078" i="1" s="1"/>
  <c r="N264" i="4" s="1"/>
  <c r="N2079" i="1" a="1"/>
  <c r="N2079" i="1" s="1"/>
  <c r="N263" i="4" s="1"/>
  <c r="N2080" i="1" a="1"/>
  <c r="N2080" i="1" s="1"/>
  <c r="N262" i="4" s="1"/>
  <c r="N2081" i="1" a="1"/>
  <c r="N2081" i="1" s="1"/>
  <c r="N261" i="4" s="1"/>
  <c r="N2082" i="1" a="1"/>
  <c r="N2082" i="1" s="1"/>
  <c r="N260" i="4" s="1"/>
  <c r="N2083" i="1" a="1"/>
  <c r="N2083" i="1" s="1"/>
  <c r="N259" i="4" s="1"/>
  <c r="N2084" i="1" a="1"/>
  <c r="N2084" i="1" s="1"/>
  <c r="N258" i="4" s="1"/>
  <c r="N2085" i="1" a="1"/>
  <c r="N2085" i="1" s="1"/>
  <c r="N257" i="4" s="1"/>
  <c r="N2086" i="1" a="1"/>
  <c r="N2086" i="1" s="1"/>
  <c r="N256" i="4" s="1"/>
  <c r="N2087" i="1" a="1"/>
  <c r="N2087" i="1" s="1"/>
  <c r="N255" i="4" s="1"/>
  <c r="N2088" i="1" a="1"/>
  <c r="N2088" i="1" s="1"/>
  <c r="N254" i="4" s="1"/>
  <c r="N2089" i="1" a="1"/>
  <c r="N2089" i="1" s="1"/>
  <c r="N253" i="4" s="1"/>
  <c r="N2090" i="1" a="1"/>
  <c r="N2090" i="1" s="1"/>
  <c r="N252" i="4" s="1"/>
  <c r="N2091" i="1" a="1"/>
  <c r="N2091" i="1" s="1"/>
  <c r="N251" i="4" s="1"/>
  <c r="N2092" i="1" a="1"/>
  <c r="N2092" i="1" s="1"/>
  <c r="N250" i="4" s="1"/>
  <c r="N2093" i="1" a="1"/>
  <c r="N2093" i="1" s="1"/>
  <c r="N249" i="4" s="1"/>
  <c r="N2094" i="1" a="1"/>
  <c r="N2094" i="1" s="1"/>
  <c r="N248" i="4" s="1"/>
  <c r="N2095" i="1" a="1"/>
  <c r="N2095" i="1" s="1"/>
  <c r="N247" i="4" s="1"/>
  <c r="N2096" i="1" a="1"/>
  <c r="N2096" i="1" s="1"/>
  <c r="N246" i="4" s="1"/>
  <c r="N2097" i="1" a="1"/>
  <c r="N2097" i="1" s="1"/>
  <c r="N245" i="4" s="1"/>
  <c r="N2098" i="1" a="1"/>
  <c r="N2098" i="1" s="1"/>
  <c r="N244" i="4" s="1"/>
  <c r="N2099" i="1" a="1"/>
  <c r="N2099" i="1" s="1"/>
  <c r="N243" i="4" s="1"/>
  <c r="N2100" i="1" a="1"/>
  <c r="N2100" i="1" s="1"/>
  <c r="N2101" i="1" a="1"/>
  <c r="N2101" i="1" s="1"/>
  <c r="N242" i="4" s="1"/>
  <c r="N2102" i="1" a="1"/>
  <c r="N2102" i="1" s="1"/>
  <c r="N241" i="4" s="1"/>
  <c r="N2103" i="1" a="1"/>
  <c r="N2103" i="1" s="1"/>
  <c r="N240" i="4" s="1"/>
  <c r="N2104" i="1" a="1"/>
  <c r="N2104" i="1" s="1"/>
  <c r="N239" i="4" s="1"/>
  <c r="N2105" i="1" a="1"/>
  <c r="N2105" i="1" s="1"/>
  <c r="N238" i="4" s="1"/>
  <c r="N2106" i="1" a="1"/>
  <c r="N2106" i="1" s="1"/>
  <c r="N237" i="4" s="1"/>
  <c r="N2107" i="1" a="1"/>
  <c r="N2107" i="1" s="1"/>
  <c r="N236" i="4" s="1"/>
  <c r="N2108" i="1" a="1"/>
  <c r="N2108" i="1" s="1"/>
  <c r="N235" i="4" s="1"/>
  <c r="N2109" i="1" a="1"/>
  <c r="N2109" i="1" s="1"/>
  <c r="N234" i="4" s="1"/>
  <c r="N2110" i="1" a="1"/>
  <c r="N2110" i="1" s="1"/>
  <c r="N233" i="4" s="1"/>
  <c r="N2111" i="1" a="1"/>
  <c r="N2111" i="1" s="1"/>
  <c r="N232" i="4" s="1"/>
  <c r="N2112" i="1" a="1"/>
  <c r="N2112" i="1" s="1"/>
  <c r="N231" i="4" s="1"/>
  <c r="N2113" i="1" a="1"/>
  <c r="N2113" i="1" s="1"/>
  <c r="N230" i="4" s="1"/>
  <c r="N2114" i="1" a="1"/>
  <c r="N2114" i="1" s="1"/>
  <c r="N229" i="4" s="1"/>
  <c r="N2115" i="1" a="1"/>
  <c r="N2115" i="1" s="1"/>
  <c r="N228" i="4" s="1"/>
  <c r="N2116" i="1" a="1"/>
  <c r="N2116" i="1" s="1"/>
  <c r="N227" i="4" s="1"/>
  <c r="N2117" i="1" a="1"/>
  <c r="N2117" i="1" s="1"/>
  <c r="N226" i="4" s="1"/>
  <c r="N2118" i="1" a="1"/>
  <c r="N2118" i="1" s="1"/>
  <c r="N225" i="4" s="1"/>
  <c r="N2119" i="1" a="1"/>
  <c r="N2119" i="1" s="1"/>
  <c r="N224" i="4" s="1"/>
  <c r="N2120" i="1" a="1"/>
  <c r="N2120" i="1" s="1"/>
  <c r="N223" i="4" s="1"/>
  <c r="N2121" i="1" a="1"/>
  <c r="N2121" i="1" s="1"/>
  <c r="N222" i="4" s="1"/>
  <c r="N2122" i="1" a="1"/>
  <c r="N2122" i="1" s="1"/>
  <c r="N221" i="4" s="1"/>
  <c r="N2123" i="1" a="1"/>
  <c r="N2123" i="1" s="1"/>
  <c r="N220" i="4" s="1"/>
  <c r="N2124" i="1" a="1"/>
  <c r="N2124" i="1" s="1"/>
  <c r="N219" i="4" s="1"/>
  <c r="N2125" i="1" a="1"/>
  <c r="N2125" i="1" s="1"/>
  <c r="N218" i="4" s="1"/>
  <c r="N2126" i="1" a="1"/>
  <c r="N2126" i="1" s="1"/>
  <c r="N217" i="4" s="1"/>
  <c r="N2127" i="1" a="1"/>
  <c r="N2127" i="1" s="1"/>
  <c r="N216" i="4" s="1"/>
  <c r="N2128" i="1" a="1"/>
  <c r="N2128" i="1" s="1"/>
  <c r="N215" i="4" s="1"/>
  <c r="N2129" i="1" a="1"/>
  <c r="N2129" i="1" s="1"/>
  <c r="N214" i="4" s="1"/>
  <c r="N2130" i="1" a="1"/>
  <c r="N2130" i="1" s="1"/>
  <c r="N213" i="4" s="1"/>
  <c r="N2131" i="1" a="1"/>
  <c r="N2131" i="1" s="1"/>
  <c r="N2132" i="1" a="1"/>
  <c r="N2132" i="1" s="1"/>
  <c r="N212" i="4" s="1"/>
  <c r="N2133" i="1" a="1"/>
  <c r="N2133" i="1" s="1"/>
  <c r="N211" i="4" s="1"/>
  <c r="N2134" i="1" a="1"/>
  <c r="N2134" i="1" s="1"/>
  <c r="N210" i="4" s="1"/>
  <c r="N2135" i="1" a="1"/>
  <c r="N2135" i="1" s="1"/>
  <c r="N209" i="4" s="1"/>
  <c r="N2136" i="1" a="1"/>
  <c r="N2136" i="1" s="1"/>
  <c r="N208" i="4" s="1"/>
  <c r="N2137" i="1" a="1"/>
  <c r="N2137" i="1" s="1"/>
  <c r="N207" i="4" s="1"/>
  <c r="N2138" i="1" a="1"/>
  <c r="N2138" i="1" s="1"/>
  <c r="N206" i="4" s="1"/>
  <c r="N2139" i="1" a="1"/>
  <c r="N2139" i="1" s="1"/>
  <c r="N205" i="4" s="1"/>
  <c r="N2140" i="1" a="1"/>
  <c r="N2140" i="1" s="1"/>
  <c r="N204" i="4" s="1"/>
  <c r="N2141" i="1" a="1"/>
  <c r="N2141" i="1" s="1"/>
  <c r="N203" i="4" s="1"/>
  <c r="N2142" i="1" a="1"/>
  <c r="N2142" i="1" s="1"/>
  <c r="N202" i="4" s="1"/>
  <c r="N2143" i="1" a="1"/>
  <c r="N2143" i="1" s="1"/>
  <c r="N201" i="4" s="1"/>
  <c r="N2144" i="1" a="1"/>
  <c r="N2144" i="1" s="1"/>
  <c r="N200" i="4" s="1"/>
  <c r="N2145" i="1" a="1"/>
  <c r="N2145" i="1" s="1"/>
  <c r="N199" i="4" s="1"/>
  <c r="N2146" i="1" a="1"/>
  <c r="N2146" i="1" s="1"/>
  <c r="N198" i="4" s="1"/>
  <c r="N2147" i="1" a="1"/>
  <c r="N2147" i="1" s="1"/>
  <c r="N197" i="4" s="1"/>
  <c r="N2148" i="1" a="1"/>
  <c r="N2148" i="1" s="1"/>
  <c r="N196" i="4" s="1"/>
  <c r="N2149" i="1" a="1"/>
  <c r="N2149" i="1" s="1"/>
  <c r="N195" i="4" s="1"/>
  <c r="N2150" i="1" a="1"/>
  <c r="N2150" i="1" s="1"/>
  <c r="N194" i="4" s="1"/>
  <c r="N2151" i="1" a="1"/>
  <c r="N2151" i="1" s="1"/>
  <c r="N193" i="4" s="1"/>
  <c r="N2152" i="1" a="1"/>
  <c r="N2152" i="1" s="1"/>
  <c r="N192" i="4" s="1"/>
  <c r="N2153" i="1" a="1"/>
  <c r="N2153" i="1" s="1"/>
  <c r="N191" i="4" s="1"/>
  <c r="N2154" i="1" a="1"/>
  <c r="N2154" i="1" s="1"/>
  <c r="N190" i="4" s="1"/>
  <c r="N2155" i="1" a="1"/>
  <c r="N2155" i="1" s="1"/>
  <c r="N189" i="4" s="1"/>
  <c r="N2156" i="1" a="1"/>
  <c r="N2156" i="1" s="1"/>
  <c r="N188" i="4" s="1"/>
  <c r="N2157" i="1" a="1"/>
  <c r="N2157" i="1" s="1"/>
  <c r="N187" i="4" s="1"/>
  <c r="N2158" i="1" a="1"/>
  <c r="N2158" i="1" s="1"/>
  <c r="N186" i="4" s="1"/>
  <c r="N2159" i="1" a="1"/>
  <c r="N2159" i="1" s="1"/>
  <c r="N185" i="4" s="1"/>
  <c r="N2160" i="1" a="1"/>
  <c r="N2160" i="1" s="1"/>
  <c r="N2161" i="1" a="1"/>
  <c r="N2161" i="1" s="1"/>
  <c r="N184" i="4" s="1"/>
  <c r="N2162" i="1" a="1"/>
  <c r="N2162" i="1" s="1"/>
  <c r="N183" i="4" s="1"/>
  <c r="N2163" i="1" a="1"/>
  <c r="N2163" i="1" s="1"/>
  <c r="N182" i="4" s="1"/>
  <c r="N2164" i="1" a="1"/>
  <c r="N2164" i="1" s="1"/>
  <c r="N181" i="4" s="1"/>
  <c r="N2165" i="1" a="1"/>
  <c r="N2165" i="1" s="1"/>
  <c r="N180" i="4" s="1"/>
  <c r="N2166" i="1" a="1"/>
  <c r="N2166" i="1" s="1"/>
  <c r="N179" i="4" s="1"/>
  <c r="N2167" i="1" a="1"/>
  <c r="N2167" i="1" s="1"/>
  <c r="N178" i="4" s="1"/>
  <c r="N2168" i="1" a="1"/>
  <c r="N2168" i="1" s="1"/>
  <c r="N177" i="4" s="1"/>
  <c r="N2169" i="1" a="1"/>
  <c r="N2169" i="1" s="1"/>
  <c r="N176" i="4" s="1"/>
  <c r="N2170" i="1" a="1"/>
  <c r="N2170" i="1" s="1"/>
  <c r="N175" i="4" s="1"/>
  <c r="N2171" i="1" a="1"/>
  <c r="N2171" i="1" s="1"/>
  <c r="N174" i="4" s="1"/>
  <c r="N2172" i="1" a="1"/>
  <c r="N2172" i="1" s="1"/>
  <c r="N173" i="4" s="1"/>
  <c r="N2173" i="1" a="1"/>
  <c r="N2173" i="1" s="1"/>
  <c r="N172" i="4" s="1"/>
  <c r="N2174" i="1" a="1"/>
  <c r="N2174" i="1" s="1"/>
  <c r="N171" i="4" s="1"/>
  <c r="N2175" i="1" a="1"/>
  <c r="N2175" i="1" s="1"/>
  <c r="N170" i="4" s="1"/>
  <c r="N2176" i="1" a="1"/>
  <c r="N2176" i="1" s="1"/>
  <c r="N169" i="4" s="1"/>
  <c r="N2177" i="1" a="1"/>
  <c r="N2177" i="1" s="1"/>
  <c r="N168" i="4" s="1"/>
  <c r="N2178" i="1" a="1"/>
  <c r="N2178" i="1" s="1"/>
  <c r="N167" i="4" s="1"/>
  <c r="N2179" i="1" a="1"/>
  <c r="N2179" i="1" s="1"/>
  <c r="N166" i="4" s="1"/>
  <c r="N2180" i="1" a="1"/>
  <c r="N2180" i="1" s="1"/>
  <c r="N165" i="4" s="1"/>
  <c r="N2181" i="1" a="1"/>
  <c r="N2181" i="1" s="1"/>
  <c r="N164" i="4" s="1"/>
  <c r="N2182" i="1" a="1"/>
  <c r="N2182" i="1" s="1"/>
  <c r="N163" i="4" s="1"/>
  <c r="N2183" i="1" a="1"/>
  <c r="N2183" i="1" s="1"/>
  <c r="N162" i="4" s="1"/>
  <c r="N2184" i="1" a="1"/>
  <c r="N2184" i="1" s="1"/>
  <c r="N161" i="4" s="1"/>
  <c r="N2185" i="1" a="1"/>
  <c r="N2185" i="1" s="1"/>
  <c r="N160" i="4" s="1"/>
  <c r="N2186" i="1" a="1"/>
  <c r="N2186" i="1" s="1"/>
  <c r="N159" i="4" s="1"/>
  <c r="N2187" i="1" a="1"/>
  <c r="N2187" i="1" s="1"/>
  <c r="N158" i="4" s="1"/>
  <c r="N2188" i="1" a="1"/>
  <c r="N2188" i="1" s="1"/>
  <c r="N157" i="4" s="1"/>
  <c r="N2189" i="1" a="1"/>
  <c r="N2189" i="1" s="1"/>
  <c r="N156" i="4" s="1"/>
  <c r="N2190" i="1" a="1"/>
  <c r="N2190" i="1" s="1"/>
  <c r="N155" i="4" s="1"/>
  <c r="N2191" i="1" a="1"/>
  <c r="N2191" i="1" s="1"/>
  <c r="N154" i="4" s="1"/>
  <c r="N2192" i="1" a="1"/>
  <c r="N2192" i="1" s="1"/>
  <c r="N153" i="4" s="1"/>
  <c r="N2193" i="1" a="1"/>
  <c r="N2193" i="1" s="1"/>
  <c r="N152" i="4" s="1"/>
  <c r="N2194" i="1" a="1"/>
  <c r="N2194" i="1" s="1"/>
  <c r="N151" i="4" s="1"/>
  <c r="N2195" i="1" a="1"/>
  <c r="N2195" i="1" s="1"/>
  <c r="N150" i="4" s="1"/>
  <c r="N2196" i="1" a="1"/>
  <c r="N2196" i="1" s="1"/>
  <c r="N149" i="4" s="1"/>
  <c r="N2197" i="1" a="1"/>
  <c r="N2197" i="1" s="1"/>
  <c r="N148" i="4" s="1"/>
  <c r="N2198" i="1" a="1"/>
  <c r="N2198" i="1" s="1"/>
  <c r="N147" i="4" s="1"/>
  <c r="N2199" i="1" a="1"/>
  <c r="N2199" i="1" s="1"/>
  <c r="N146" i="4" s="1"/>
  <c r="N2200" i="1" a="1"/>
  <c r="N2200" i="1" s="1"/>
  <c r="N145" i="4" s="1"/>
  <c r="N2201" i="1" a="1"/>
  <c r="N2201" i="1" s="1"/>
  <c r="N144" i="4" s="1"/>
  <c r="N2202" i="1" a="1"/>
  <c r="N2202" i="1" s="1"/>
  <c r="N143" i="4" s="1"/>
  <c r="N2203" i="1" a="1"/>
  <c r="N2203" i="1" s="1"/>
  <c r="N142" i="4" s="1"/>
  <c r="N2204" i="1" a="1"/>
  <c r="N2204" i="1" s="1"/>
  <c r="N2205" i="1" a="1"/>
  <c r="N2205" i="1" s="1"/>
  <c r="N141" i="4" s="1"/>
  <c r="N2206" i="1" a="1"/>
  <c r="N2206" i="1" s="1"/>
  <c r="N140" i="4" s="1"/>
  <c r="N2207" i="1" a="1"/>
  <c r="N2207" i="1" s="1"/>
  <c r="N139" i="4" s="1"/>
  <c r="N2208" i="1" a="1"/>
  <c r="N2208" i="1" s="1"/>
  <c r="N138" i="4" s="1"/>
  <c r="N2209" i="1" a="1"/>
  <c r="N2209" i="1" s="1"/>
  <c r="N137" i="4" s="1"/>
  <c r="N2210" i="1" a="1"/>
  <c r="N2210" i="1" s="1"/>
  <c r="N136" i="4" s="1"/>
  <c r="N2211" i="1" a="1"/>
  <c r="N2211" i="1" s="1"/>
  <c r="N135" i="4" s="1"/>
  <c r="N2212" i="1" a="1"/>
  <c r="N2212" i="1" s="1"/>
  <c r="N134" i="4" s="1"/>
  <c r="N2213" i="1" a="1"/>
  <c r="N2213" i="1" s="1"/>
  <c r="N133" i="4" s="1"/>
  <c r="N2214" i="1" a="1"/>
  <c r="N2214" i="1" s="1"/>
  <c r="N132" i="4" s="1"/>
  <c r="N2215" i="1" a="1"/>
  <c r="N2215" i="1" s="1"/>
  <c r="N131" i="4" s="1"/>
  <c r="N2216" i="1" a="1"/>
  <c r="N2216" i="1" s="1"/>
  <c r="N130" i="4" s="1"/>
  <c r="N2217" i="1" a="1"/>
  <c r="N2217" i="1" s="1"/>
  <c r="N129" i="4" s="1"/>
  <c r="N2218" i="1" a="1"/>
  <c r="N2218" i="1" s="1"/>
  <c r="N128" i="4" s="1"/>
  <c r="N2219" i="1" a="1"/>
  <c r="N2219" i="1" s="1"/>
  <c r="N127" i="4" s="1"/>
  <c r="N2220" i="1" a="1"/>
  <c r="N2220" i="1" s="1"/>
  <c r="N126" i="4" s="1"/>
  <c r="N2221" i="1" a="1"/>
  <c r="N2221" i="1" s="1"/>
  <c r="N125" i="4" s="1"/>
  <c r="N2222" i="1" a="1"/>
  <c r="N2222" i="1" s="1"/>
  <c r="N124" i="4" s="1"/>
  <c r="N2223" i="1" a="1"/>
  <c r="N2223" i="1" s="1"/>
  <c r="N123" i="4" s="1"/>
  <c r="N2224" i="1" a="1"/>
  <c r="N2224" i="1" s="1"/>
  <c r="N122" i="4" s="1"/>
  <c r="N2225" i="1" a="1"/>
  <c r="N2225" i="1" s="1"/>
  <c r="N121" i="4" s="1"/>
  <c r="N2226" i="1" a="1"/>
  <c r="N2226" i="1" s="1"/>
  <c r="N120" i="4" s="1"/>
  <c r="N2227" i="1" a="1"/>
  <c r="N2227" i="1" s="1"/>
  <c r="N119" i="4" s="1"/>
  <c r="N2228" i="1" a="1"/>
  <c r="N2228" i="1" s="1"/>
  <c r="N118" i="4" s="1"/>
  <c r="N2229" i="1" a="1"/>
  <c r="N2229" i="1" s="1"/>
  <c r="N117" i="4" s="1"/>
  <c r="N2230" i="1" a="1"/>
  <c r="N2230" i="1" s="1"/>
  <c r="N116" i="4" s="1"/>
  <c r="N2231" i="1" a="1"/>
  <c r="N2231" i="1" s="1"/>
  <c r="N115" i="4" s="1"/>
  <c r="N2232" i="1" a="1"/>
  <c r="N2232" i="1" s="1"/>
  <c r="N114" i="4" s="1"/>
  <c r="N2233" i="1" a="1"/>
  <c r="N2233" i="1" s="1"/>
  <c r="N113" i="4" s="1"/>
  <c r="N2234" i="1" a="1"/>
  <c r="N2234" i="1" s="1"/>
  <c r="N112" i="4" s="1"/>
  <c r="N2235" i="1" a="1"/>
  <c r="N2235" i="1" s="1"/>
  <c r="N111" i="4" s="1"/>
  <c r="N2236" i="1" a="1"/>
  <c r="N2236" i="1" s="1"/>
  <c r="N110" i="4" s="1"/>
  <c r="N2237" i="1" a="1"/>
  <c r="N2237" i="1" s="1"/>
  <c r="N109" i="4" s="1"/>
  <c r="N2238" i="1" a="1"/>
  <c r="N2238" i="1" s="1"/>
  <c r="N108" i="4" s="1"/>
  <c r="N2239" i="1" a="1"/>
  <c r="N2239" i="1" s="1"/>
  <c r="N107" i="4" s="1"/>
  <c r="N2240" i="1" a="1"/>
  <c r="N2240" i="1" s="1"/>
  <c r="N106" i="4" s="1"/>
  <c r="N2241" i="1" a="1"/>
  <c r="N2241" i="1" s="1"/>
  <c r="N105" i="4" s="1"/>
  <c r="N2242" i="1" a="1"/>
  <c r="N2242" i="1" s="1"/>
  <c r="N104" i="4" s="1"/>
  <c r="N2243" i="1" a="1"/>
  <c r="N2243" i="1" s="1"/>
  <c r="N103" i="4" s="1"/>
  <c r="N2244" i="1" a="1"/>
  <c r="N2244" i="1" s="1"/>
  <c r="N102" i="4" s="1"/>
  <c r="N2245" i="1" a="1"/>
  <c r="N2245" i="1" s="1"/>
  <c r="N101" i="4" s="1"/>
  <c r="N2246" i="1" a="1"/>
  <c r="N2246" i="1" s="1"/>
  <c r="N100" i="4" s="1"/>
  <c r="N2247" i="1" a="1"/>
  <c r="N2247" i="1" s="1"/>
  <c r="N99" i="4" s="1"/>
  <c r="N2248" i="1" a="1"/>
  <c r="N2248" i="1" s="1"/>
  <c r="N98" i="4" s="1"/>
  <c r="N2249" i="1" a="1"/>
  <c r="N2249" i="1" s="1"/>
  <c r="N97" i="4" s="1"/>
  <c r="N2250" i="1" a="1"/>
  <c r="N2250" i="1" s="1"/>
  <c r="N96" i="4" s="1"/>
  <c r="N2251" i="1" a="1"/>
  <c r="N2251" i="1" s="1"/>
  <c r="N95" i="4" s="1"/>
  <c r="N2252" i="1" a="1"/>
  <c r="N2252" i="1" s="1"/>
  <c r="N94" i="4" s="1"/>
  <c r="N2253" i="1" a="1"/>
  <c r="N2253" i="1" s="1"/>
  <c r="N93" i="4" s="1"/>
  <c r="N2254" i="1" a="1"/>
  <c r="N2254" i="1" s="1"/>
  <c r="N92" i="4" s="1"/>
  <c r="N2255" i="1" a="1"/>
  <c r="N2255" i="1" s="1"/>
  <c r="N91" i="4" s="1"/>
  <c r="N2256" i="1" a="1"/>
  <c r="N2256" i="1" s="1"/>
  <c r="N90" i="4" s="1"/>
  <c r="N2257" i="1" a="1"/>
  <c r="N2257" i="1" s="1"/>
  <c r="N89" i="4" s="1"/>
  <c r="N2258" i="1" a="1"/>
  <c r="N2258" i="1" s="1"/>
  <c r="N88" i="4" s="1"/>
  <c r="N2259" i="1" a="1"/>
  <c r="N2259" i="1" s="1"/>
  <c r="N87" i="4" s="1"/>
  <c r="N2260" i="1" a="1"/>
  <c r="N2260" i="1" s="1"/>
  <c r="N86" i="4" s="1"/>
  <c r="N2261" i="1" a="1"/>
  <c r="N2261" i="1" s="1"/>
  <c r="N85" i="4" s="1"/>
  <c r="N2262" i="1" a="1"/>
  <c r="N2262" i="1" s="1"/>
  <c r="N84" i="4" s="1"/>
  <c r="N2263" i="1" a="1"/>
  <c r="N2263" i="1" s="1"/>
  <c r="N83" i="4" s="1"/>
  <c r="N2264" i="1" a="1"/>
  <c r="N2264" i="1" s="1"/>
  <c r="N82" i="4" s="1"/>
  <c r="N2265" i="1" a="1"/>
  <c r="N2265" i="1" s="1"/>
  <c r="N81" i="4" s="1"/>
  <c r="N2266" i="1" a="1"/>
  <c r="N2266" i="1" s="1"/>
  <c r="N80" i="4" s="1"/>
  <c r="N2267" i="1" a="1"/>
  <c r="N2267" i="1" s="1"/>
  <c r="N79" i="4" s="1"/>
  <c r="N2268" i="1" a="1"/>
  <c r="N2268" i="1" s="1"/>
  <c r="N78" i="4" s="1"/>
  <c r="N2269" i="1" a="1"/>
  <c r="N2269" i="1" s="1"/>
  <c r="N77" i="4" s="1"/>
  <c r="N2270" i="1" a="1"/>
  <c r="N2270" i="1" s="1"/>
  <c r="N76" i="4" s="1"/>
  <c r="N2271" i="1" a="1"/>
  <c r="N2271" i="1" s="1"/>
  <c r="N75" i="4" s="1"/>
  <c r="N2272" i="1" a="1"/>
  <c r="N2272" i="1" s="1"/>
  <c r="N74" i="4" s="1"/>
  <c r="N2273" i="1" a="1"/>
  <c r="N2273" i="1" s="1"/>
  <c r="N73" i="4" s="1"/>
  <c r="N2274" i="1" a="1"/>
  <c r="N2274" i="1" s="1"/>
  <c r="N72" i="4" s="1"/>
  <c r="N2275" i="1" a="1"/>
  <c r="N2275" i="1" s="1"/>
  <c r="N71" i="4" s="1"/>
  <c r="N2276" i="1" a="1"/>
  <c r="N2276" i="1" s="1"/>
  <c r="N70" i="4" s="1"/>
  <c r="N2277" i="1" a="1"/>
  <c r="N2277" i="1" s="1"/>
  <c r="N69" i="4" s="1"/>
  <c r="N2278" i="1" a="1"/>
  <c r="N2278" i="1" s="1"/>
  <c r="N68" i="4" s="1"/>
  <c r="N2279" i="1" a="1"/>
  <c r="N2279" i="1" s="1"/>
  <c r="N67" i="4" s="1"/>
  <c r="N2280" i="1" a="1"/>
  <c r="N2280" i="1" s="1"/>
  <c r="N66" i="4" s="1"/>
  <c r="N2281" i="1" a="1"/>
  <c r="N2281" i="1" s="1"/>
  <c r="N65" i="4" s="1"/>
  <c r="N2282" i="1" a="1"/>
  <c r="N2282" i="1" s="1"/>
  <c r="N64" i="4" s="1"/>
  <c r="N2283" i="1" a="1"/>
  <c r="N2283" i="1" s="1"/>
  <c r="N63" i="4" s="1"/>
  <c r="N2284" i="1" a="1"/>
  <c r="N2284" i="1" s="1"/>
  <c r="N62" i="4" s="1"/>
  <c r="N2285" i="1" a="1"/>
  <c r="N2285" i="1" s="1"/>
  <c r="N61" i="4" s="1"/>
  <c r="N2286" i="1" a="1"/>
  <c r="N2286" i="1" s="1"/>
  <c r="N60" i="4" s="1"/>
  <c r="N2287" i="1" a="1"/>
  <c r="N2287" i="1" s="1"/>
  <c r="N59" i="4" s="1"/>
  <c r="N2288" i="1" a="1"/>
  <c r="N2288" i="1" s="1"/>
  <c r="N58" i="4" s="1"/>
  <c r="N2289" i="1" a="1"/>
  <c r="N2289" i="1" s="1"/>
  <c r="N57" i="4" s="1"/>
  <c r="N2290" i="1" a="1"/>
  <c r="N2290" i="1" s="1"/>
  <c r="N56" i="4" s="1"/>
  <c r="N2291" i="1" a="1"/>
  <c r="N2291" i="1" s="1"/>
  <c r="N55" i="4" s="1"/>
  <c r="N2292" i="1" a="1"/>
  <c r="N2292" i="1" s="1"/>
  <c r="N54" i="4" s="1"/>
  <c r="N2293" i="1" a="1"/>
  <c r="N2293" i="1" s="1"/>
  <c r="N53" i="4" s="1"/>
  <c r="N2294" i="1" a="1"/>
  <c r="N2294" i="1" s="1"/>
  <c r="N52" i="4" s="1"/>
  <c r="N2295" i="1" a="1"/>
  <c r="N2295" i="1" s="1"/>
  <c r="N51" i="4" s="1"/>
  <c r="N2296" i="1" a="1"/>
  <c r="N2296" i="1" s="1"/>
  <c r="N50" i="4" s="1"/>
  <c r="N2297" i="1" a="1"/>
  <c r="N2297" i="1" s="1"/>
  <c r="N49" i="4" s="1"/>
  <c r="N2298" i="1" a="1"/>
  <c r="N2298" i="1" s="1"/>
  <c r="N48" i="4" s="1"/>
  <c r="N2299" i="1" a="1"/>
  <c r="N2299" i="1" s="1"/>
  <c r="N47" i="4" s="1"/>
  <c r="N2300" i="1" a="1"/>
  <c r="N2300" i="1" s="1"/>
  <c r="N46" i="4" s="1"/>
  <c r="N2301" i="1" a="1"/>
  <c r="N2301" i="1" s="1"/>
  <c r="N45" i="4" s="1"/>
  <c r="N2302" i="1" a="1"/>
  <c r="N2302" i="1" s="1"/>
  <c r="N44" i="4" s="1"/>
  <c r="N2303" i="1" a="1"/>
  <c r="N2303" i="1" s="1"/>
  <c r="N43" i="4" s="1"/>
  <c r="N2304" i="1" a="1"/>
  <c r="N2304" i="1" s="1"/>
  <c r="N42" i="4" s="1"/>
  <c r="N2305" i="1" a="1"/>
  <c r="N2305" i="1" s="1"/>
  <c r="N41" i="4" s="1"/>
  <c r="N2306" i="1" a="1"/>
  <c r="N2306" i="1" s="1"/>
  <c r="N40" i="4" s="1"/>
  <c r="N2307" i="1" a="1"/>
  <c r="N2307" i="1" s="1"/>
  <c r="N39" i="4" s="1"/>
  <c r="N2308" i="1" a="1"/>
  <c r="N2308" i="1" s="1"/>
  <c r="N38" i="4" s="1"/>
  <c r="N2309" i="1" a="1"/>
  <c r="N2309" i="1" s="1"/>
  <c r="N37" i="4" s="1"/>
  <c r="N2310" i="1" a="1"/>
  <c r="N2310" i="1" s="1"/>
  <c r="N36" i="4" s="1"/>
  <c r="N2311" i="1" a="1"/>
  <c r="N2311" i="1" s="1"/>
  <c r="N35" i="4" s="1"/>
  <c r="N2312" i="1" a="1"/>
  <c r="N2312" i="1" s="1"/>
  <c r="N34" i="4" s="1"/>
  <c r="N2313" i="1" a="1"/>
  <c r="N2313" i="1" s="1"/>
  <c r="N33" i="4" s="1"/>
  <c r="N2314" i="1" a="1"/>
  <c r="N2314" i="1" s="1"/>
  <c r="N32" i="4" s="1"/>
  <c r="N2315" i="1" a="1"/>
  <c r="N2315" i="1" s="1"/>
  <c r="N31" i="4" s="1"/>
  <c r="N2316" i="1" a="1"/>
  <c r="N2316" i="1" s="1"/>
  <c r="N30" i="4" s="1"/>
  <c r="N2317" i="1" a="1"/>
  <c r="N2317" i="1" s="1"/>
  <c r="N29" i="4" s="1"/>
  <c r="N2318" i="1" a="1"/>
  <c r="N2318" i="1" s="1"/>
  <c r="N28" i="4" s="1"/>
  <c r="N2319" i="1" a="1"/>
  <c r="N2319" i="1" s="1"/>
  <c r="N27" i="4" s="1"/>
  <c r="N2320" i="1" a="1"/>
  <c r="N2320" i="1" s="1"/>
  <c r="N26" i="4" s="1"/>
  <c r="N2321" i="1" a="1"/>
  <c r="N2321" i="1" s="1"/>
  <c r="N25" i="4" s="1"/>
  <c r="N2322" i="1" a="1"/>
  <c r="N2322" i="1" s="1"/>
  <c r="N24" i="4" s="1"/>
  <c r="N2323" i="1" a="1"/>
  <c r="N2323" i="1" s="1"/>
  <c r="N23" i="4" s="1"/>
  <c r="N2324" i="1" a="1"/>
  <c r="N2324" i="1" s="1"/>
  <c r="N22" i="4" s="1"/>
  <c r="N2325" i="1" a="1"/>
  <c r="N2325" i="1" s="1"/>
  <c r="N21" i="4" s="1"/>
  <c r="N2326" i="1" a="1"/>
  <c r="N2326" i="1" s="1"/>
  <c r="N20" i="4" s="1"/>
  <c r="N2327" i="1" a="1"/>
  <c r="N2327" i="1" s="1"/>
  <c r="N19" i="4" s="1"/>
  <c r="N2328" i="1" a="1"/>
  <c r="N2328" i="1" s="1"/>
  <c r="N18" i="4" s="1"/>
  <c r="N2329" i="1" a="1"/>
  <c r="N2329" i="1" s="1"/>
  <c r="N17" i="4" s="1"/>
  <c r="N2330" i="1" a="1"/>
  <c r="N2330" i="1" s="1"/>
  <c r="N16" i="4" s="1"/>
  <c r="N2331" i="1" a="1"/>
  <c r="N2331" i="1" s="1"/>
  <c r="N15" i="4" s="1"/>
  <c r="N2332" i="1" a="1"/>
  <c r="N2332" i="1" s="1"/>
  <c r="N14" i="4" s="1"/>
  <c r="N2333" i="1" a="1"/>
  <c r="N2333" i="1" s="1"/>
  <c r="N13" i="4" s="1"/>
  <c r="N2334" i="1" a="1"/>
  <c r="N2334" i="1" s="1"/>
  <c r="N12" i="4" s="1"/>
  <c r="N2335" i="1" a="1"/>
  <c r="N2335" i="1" s="1"/>
  <c r="N11" i="4" s="1"/>
  <c r="N2336" i="1" a="1"/>
  <c r="N2336" i="1" s="1"/>
  <c r="N10" i="4" s="1"/>
  <c r="N2337" i="1" a="1"/>
  <c r="N2337" i="1" s="1"/>
  <c r="N9" i="4" s="1"/>
  <c r="N2338" i="1" a="1"/>
  <c r="N2338" i="1" s="1"/>
  <c r="N8" i="4" s="1"/>
  <c r="N2339" i="1" a="1"/>
  <c r="N2339" i="1" s="1"/>
  <c r="N7" i="4" s="1"/>
  <c r="N2340" i="1" a="1"/>
  <c r="N2340" i="1" s="1"/>
  <c r="N6" i="4" s="1"/>
  <c r="N2341" i="1" a="1"/>
  <c r="N2341" i="1" s="1"/>
  <c r="N5" i="4" s="1"/>
  <c r="N2342" i="1" a="1"/>
  <c r="N2342" i="1" s="1"/>
  <c r="N4" i="4" s="1"/>
  <c r="N2343" i="1" a="1"/>
  <c r="N2343" i="1" s="1"/>
  <c r="N3" i="4" s="1"/>
  <c r="N2344" i="1" a="1"/>
  <c r="N2344" i="1" s="1"/>
  <c r="N2" i="4" s="1"/>
  <c r="M2" i="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K1386" i="2" a="1"/>
  <c r="K1386" i="2" s="1"/>
  <c r="K1387" i="2" a="1"/>
  <c r="K1387" i="2" s="1"/>
  <c r="K1388" i="2" a="1"/>
  <c r="K1388" i="2" s="1"/>
  <c r="K1389" i="2" a="1"/>
  <c r="K1389" i="2" s="1"/>
  <c r="K1390" i="2" a="1"/>
  <c r="K1390" i="2" s="1"/>
  <c r="K1391" i="2" a="1"/>
  <c r="K1391" i="2" s="1"/>
  <c r="K1392" i="2" a="1"/>
  <c r="K1392" i="2" s="1"/>
  <c r="K1393" i="2" a="1"/>
  <c r="K1393" i="2" s="1"/>
  <c r="K1394" i="2" a="1"/>
  <c r="K1394" i="2" s="1"/>
  <c r="K1395" i="2" a="1"/>
  <c r="K1395" i="2" s="1"/>
  <c r="K1396" i="2" a="1"/>
  <c r="K1396" i="2" s="1"/>
  <c r="K1397" i="2" a="1"/>
  <c r="K1397" i="2" s="1"/>
  <c r="K1398" i="2" a="1"/>
  <c r="K1398" i="2" s="1"/>
  <c r="K1399" i="2" a="1"/>
  <c r="K1399" i="2" s="1"/>
  <c r="K1400" i="2" a="1"/>
  <c r="K1400" i="2" s="1"/>
  <c r="K1401" i="2" a="1"/>
  <c r="K1401" i="2" s="1"/>
  <c r="K1402" i="2" a="1"/>
  <c r="K1402" i="2" s="1"/>
  <c r="K1403" i="2" a="1"/>
  <c r="K1403" i="2" s="1"/>
  <c r="K1404" i="2" a="1"/>
  <c r="K1404" i="2" s="1"/>
  <c r="K1405" i="2" a="1"/>
  <c r="K1405" i="2" s="1"/>
  <c r="K1406" i="2" a="1"/>
  <c r="K1406" i="2" s="1"/>
  <c r="K1407" i="2" a="1"/>
  <c r="K1407" i="2" s="1"/>
  <c r="K1408" i="2" a="1"/>
  <c r="K1408" i="2" s="1"/>
  <c r="K1409" i="2" a="1"/>
  <c r="K1409" i="2" s="1"/>
  <c r="K1410" i="2" a="1"/>
  <c r="K1410" i="2" s="1"/>
  <c r="K1411" i="2" a="1"/>
  <c r="K1411" i="2" s="1"/>
  <c r="K1412" i="2" a="1"/>
  <c r="K1412" i="2" s="1"/>
  <c r="K1413" i="2" a="1"/>
  <c r="K1413" i="2" s="1"/>
  <c r="K1414" i="2" a="1"/>
  <c r="K1414" i="2" s="1"/>
  <c r="K1415" i="2" a="1"/>
  <c r="K1415" i="2" s="1"/>
  <c r="K1416" i="2" a="1"/>
  <c r="K1416" i="2" s="1"/>
  <c r="K1417" i="2" a="1"/>
  <c r="K1417" i="2" s="1"/>
  <c r="K1418" i="2" a="1"/>
  <c r="K1418" i="2" s="1"/>
  <c r="K1419" i="2" a="1"/>
  <c r="K1419" i="2" s="1"/>
  <c r="K1420" i="2" a="1"/>
  <c r="K1420" i="2" s="1"/>
  <c r="K1421" i="2" a="1"/>
  <c r="K1421" i="2" s="1"/>
  <c r="K1422" i="2" a="1"/>
  <c r="K1422" i="2" s="1"/>
  <c r="K1423" i="2" a="1"/>
  <c r="K1423" i="2" s="1"/>
  <c r="K1424" i="2" a="1"/>
  <c r="K1424" i="2" s="1"/>
  <c r="K1425" i="2" a="1"/>
  <c r="K1425" i="2" s="1"/>
  <c r="K1426" i="2" a="1"/>
  <c r="K1426" i="2" s="1"/>
  <c r="K1427" i="2" a="1"/>
  <c r="K1427" i="2" s="1"/>
  <c r="K1428" i="2" a="1"/>
  <c r="K1428" i="2" s="1"/>
  <c r="K1429" i="2" a="1"/>
  <c r="K1429" i="2" s="1"/>
  <c r="K1430" i="2" a="1"/>
  <c r="K1430" i="2" s="1"/>
  <c r="K1431" i="2" a="1"/>
  <c r="K1431" i="2" s="1"/>
  <c r="K1432" i="2" a="1"/>
  <c r="K1432" i="2" s="1"/>
  <c r="K1433" i="2" a="1"/>
  <c r="K1433" i="2" s="1"/>
  <c r="K1434" i="2" a="1"/>
  <c r="K1434" i="2" s="1"/>
  <c r="K1435" i="2" a="1"/>
  <c r="K1435" i="2" s="1"/>
  <c r="K1436" i="2" a="1"/>
  <c r="K1436" i="2" s="1"/>
  <c r="K1437" i="2" a="1"/>
  <c r="K1437" i="2" s="1"/>
  <c r="K1438" i="2" a="1"/>
  <c r="K1438" i="2" s="1"/>
  <c r="K1439" i="2" a="1"/>
  <c r="K1439" i="2" s="1"/>
  <c r="K1440" i="2" a="1"/>
  <c r="K1440" i="2" s="1"/>
  <c r="K1441" i="2" a="1"/>
  <c r="K1441" i="2" s="1"/>
  <c r="K1442" i="2" a="1"/>
  <c r="K1442" i="2" s="1"/>
  <c r="K1443" i="2" a="1"/>
  <c r="K1443" i="2" s="1"/>
  <c r="K1444" i="2" a="1"/>
  <c r="K1444" i="2" s="1"/>
  <c r="K1445" i="2" a="1"/>
  <c r="K1445" i="2" s="1"/>
  <c r="K1446" i="2" a="1"/>
  <c r="K1446" i="2" s="1"/>
  <c r="K1447" i="2" a="1"/>
  <c r="K1447" i="2" s="1"/>
  <c r="K1448" i="2" a="1"/>
  <c r="K1448" i="2" s="1"/>
  <c r="K1449" i="2" a="1"/>
  <c r="K1449" i="2" s="1"/>
  <c r="K1450" i="2" a="1"/>
  <c r="K1450" i="2" s="1"/>
  <c r="K1451" i="2" a="1"/>
  <c r="K1451" i="2" s="1"/>
  <c r="K1452" i="2" a="1"/>
  <c r="K1452" i="2" s="1"/>
  <c r="K1453" i="2" a="1"/>
  <c r="K1453" i="2" s="1"/>
  <c r="K1454" i="2" a="1"/>
  <c r="K1454" i="2" s="1"/>
  <c r="K1455" i="2" a="1"/>
  <c r="K1455" i="2" s="1"/>
  <c r="K1456" i="2" a="1"/>
  <c r="K1456" i="2" s="1"/>
  <c r="K1457" i="2" a="1"/>
  <c r="K1457" i="2" s="1"/>
  <c r="K1458" i="2" a="1"/>
  <c r="K1458" i="2" s="1"/>
  <c r="K1459" i="2" a="1"/>
  <c r="K1459" i="2" s="1"/>
  <c r="K1460" i="2" a="1"/>
  <c r="K1460" i="2" s="1"/>
  <c r="K1461" i="2" a="1"/>
  <c r="K1461" i="2" s="1"/>
  <c r="K1462" i="2" a="1"/>
  <c r="K1462" i="2" s="1"/>
  <c r="K1463" i="2" a="1"/>
  <c r="K1463" i="2" s="1"/>
  <c r="K1464" i="2" a="1"/>
  <c r="K1464" i="2" s="1"/>
  <c r="K1465" i="2" a="1"/>
  <c r="K1465" i="2" s="1"/>
  <c r="K1466" i="2" a="1"/>
  <c r="K1466" i="2" s="1"/>
  <c r="K1467" i="2" a="1"/>
  <c r="K1467" i="2" s="1"/>
  <c r="K1468" i="2" a="1"/>
  <c r="K1468" i="2" s="1"/>
  <c r="K1469" i="2" a="1"/>
  <c r="K1469" i="2" s="1"/>
  <c r="K1470" i="2" a="1"/>
  <c r="K1470" i="2" s="1"/>
  <c r="K1471" i="2" a="1"/>
  <c r="K1471" i="2" s="1"/>
  <c r="K1472" i="2" a="1"/>
  <c r="K1472" i="2" s="1"/>
  <c r="K1473" i="2" a="1"/>
  <c r="K1473" i="2" s="1"/>
  <c r="K1474" i="2" a="1"/>
  <c r="K1474" i="2" s="1"/>
  <c r="K1475" i="2" a="1"/>
  <c r="K1475" i="2" s="1"/>
  <c r="K1476" i="2" a="1"/>
  <c r="K1476" i="2" s="1"/>
  <c r="K1477" i="2" a="1"/>
  <c r="K1477" i="2" s="1"/>
  <c r="K1478" i="2" a="1"/>
  <c r="K1478" i="2" s="1"/>
  <c r="K1479" i="2" a="1"/>
  <c r="K1479" i="2" s="1"/>
  <c r="K1480" i="2" a="1"/>
  <c r="K1480" i="2" s="1"/>
  <c r="K1481" i="2" a="1"/>
  <c r="K1481" i="2" s="1"/>
  <c r="K1482" i="2" a="1"/>
  <c r="K1482" i="2" s="1"/>
  <c r="K1483" i="2" a="1"/>
  <c r="K1483" i="2" s="1"/>
  <c r="K1484" i="2" a="1"/>
  <c r="K1484" i="2" s="1"/>
  <c r="K1485" i="2" a="1"/>
  <c r="K1485" i="2" s="1"/>
  <c r="K1486" i="2" a="1"/>
  <c r="K1486" i="2" s="1"/>
  <c r="K1487" i="2" a="1"/>
  <c r="K1487" i="2" s="1"/>
  <c r="K1488" i="2" a="1"/>
  <c r="K1488" i="2" s="1"/>
  <c r="K1489" i="2" a="1"/>
  <c r="K1489" i="2" s="1"/>
  <c r="K1490" i="2" a="1"/>
  <c r="K1490" i="2" s="1"/>
  <c r="K1491" i="2" a="1"/>
  <c r="K1491" i="2" s="1"/>
  <c r="K1492" i="2" a="1"/>
  <c r="K1492" i="2" s="1"/>
  <c r="K1493" i="2" a="1"/>
  <c r="K1493" i="2" s="1"/>
  <c r="K1494" i="2" a="1"/>
  <c r="K1494" i="2" s="1"/>
  <c r="K1495" i="2" a="1"/>
  <c r="K1495" i="2" s="1"/>
  <c r="K1496" i="2" a="1"/>
  <c r="K1496" i="2" s="1"/>
  <c r="K1497" i="2" a="1"/>
  <c r="K1497" i="2" s="1"/>
  <c r="K1498" i="2" a="1"/>
  <c r="K1498" i="2" s="1"/>
  <c r="K1499" i="2" a="1"/>
  <c r="K1499" i="2" s="1"/>
  <c r="K1500" i="2" a="1"/>
  <c r="K1500" i="2" s="1"/>
  <c r="K1501" i="2" a="1"/>
  <c r="K1501" i="2" s="1"/>
  <c r="K1502" i="2" a="1"/>
  <c r="K1502" i="2" s="1"/>
  <c r="K1503" i="2" a="1"/>
  <c r="K1503" i="2" s="1"/>
  <c r="K1504" i="2" a="1"/>
  <c r="K1504" i="2" s="1"/>
  <c r="K1505" i="2" a="1"/>
  <c r="K1505" i="2" s="1"/>
  <c r="K1506" i="2" a="1"/>
  <c r="K1506" i="2" s="1"/>
  <c r="K1507" i="2" a="1"/>
  <c r="K1507" i="2" s="1"/>
  <c r="K1508" i="2" a="1"/>
  <c r="K1508" i="2" s="1"/>
  <c r="K1509" i="2" a="1"/>
  <c r="K1509" i="2" s="1"/>
  <c r="K1510" i="2" a="1"/>
  <c r="K1510" i="2" s="1"/>
  <c r="K1511" i="2" a="1"/>
  <c r="K1511" i="2" s="1"/>
  <c r="K1512" i="2" a="1"/>
  <c r="K1512" i="2" s="1"/>
  <c r="K1513" i="2" a="1"/>
  <c r="K1513" i="2" s="1"/>
  <c r="K1514" i="2" a="1"/>
  <c r="K1514" i="2" s="1"/>
  <c r="K1515" i="2" a="1"/>
  <c r="K1515" i="2" s="1"/>
  <c r="K1516" i="2" a="1"/>
  <c r="K1516" i="2" s="1"/>
  <c r="K1517" i="2" a="1"/>
  <c r="K1517" i="2" s="1"/>
  <c r="K1518" i="2" a="1"/>
  <c r="K1518" i="2" s="1"/>
  <c r="K1519" i="2" a="1"/>
  <c r="K1519" i="2" s="1"/>
  <c r="K1520" i="2" a="1"/>
  <c r="K1520" i="2" s="1"/>
  <c r="K1521" i="2" a="1"/>
  <c r="K1521" i="2" s="1"/>
  <c r="K1522" i="2" a="1"/>
  <c r="K1522" i="2" s="1"/>
  <c r="K1523" i="2" a="1"/>
  <c r="K1523" i="2" s="1"/>
  <c r="K1524" i="2" a="1"/>
  <c r="K1524" i="2" s="1"/>
  <c r="K1525" i="2" a="1"/>
  <c r="K1525" i="2" s="1"/>
  <c r="K1526" i="2" a="1"/>
  <c r="K1526" i="2" s="1"/>
  <c r="K1527" i="2" a="1"/>
  <c r="K1527" i="2" s="1"/>
  <c r="K1528" i="2" a="1"/>
  <c r="K1528" i="2" s="1"/>
  <c r="K1529" i="2" a="1"/>
  <c r="K1529" i="2" s="1"/>
  <c r="K1530" i="2" a="1"/>
  <c r="K1530" i="2" s="1"/>
  <c r="K1531" i="2" a="1"/>
  <c r="K1531" i="2" s="1"/>
  <c r="K1532" i="2" a="1"/>
  <c r="K1532" i="2" s="1"/>
  <c r="K1533" i="2" a="1"/>
  <c r="K1533" i="2" s="1"/>
  <c r="K1534" i="2" a="1"/>
  <c r="K1534" i="2" s="1"/>
  <c r="K1535" i="2" a="1"/>
  <c r="K1535" i="2" s="1"/>
  <c r="K1536" i="2" a="1"/>
  <c r="K1536" i="2" s="1"/>
  <c r="K1537" i="2" a="1"/>
  <c r="K1537" i="2" s="1"/>
  <c r="K1538" i="2" a="1"/>
  <c r="K1538" i="2" s="1"/>
  <c r="K1539" i="2" a="1"/>
  <c r="K1539" i="2" s="1"/>
  <c r="K1540" i="2" a="1"/>
  <c r="K1540" i="2" s="1"/>
  <c r="K1541" i="2" a="1"/>
  <c r="K1541" i="2" s="1"/>
  <c r="K1542" i="2" a="1"/>
  <c r="K1542" i="2" s="1"/>
  <c r="K1543" i="2" a="1"/>
  <c r="K1543" i="2" s="1"/>
  <c r="K1544" i="2" a="1"/>
  <c r="K1544" i="2" s="1"/>
  <c r="K1545" i="2" a="1"/>
  <c r="K1545" i="2" s="1"/>
  <c r="K1546" i="2" a="1"/>
  <c r="K1546" i="2" s="1"/>
  <c r="K1547" i="2" a="1"/>
  <c r="K1547" i="2" s="1"/>
  <c r="K1548" i="2" a="1"/>
  <c r="K1548" i="2" s="1"/>
  <c r="K1549" i="2" a="1"/>
  <c r="K1549" i="2" s="1"/>
  <c r="K1550" i="2" a="1"/>
  <c r="K1550" i="2" s="1"/>
  <c r="K1551" i="2" a="1"/>
  <c r="K1551" i="2" s="1"/>
  <c r="K1552" i="2" a="1"/>
  <c r="K1552" i="2" s="1"/>
  <c r="K1553" i="2" a="1"/>
  <c r="K1553" i="2" s="1"/>
  <c r="K1554" i="2" a="1"/>
  <c r="K1554" i="2" s="1"/>
  <c r="K1555" i="2" a="1"/>
  <c r="K1555" i="2" s="1"/>
  <c r="K1556" i="2" a="1"/>
  <c r="K1556" i="2" s="1"/>
  <c r="K1557" i="2" a="1"/>
  <c r="K1557" i="2" s="1"/>
  <c r="K1558" i="2" a="1"/>
  <c r="K1558" i="2" s="1"/>
  <c r="K1559" i="2" a="1"/>
  <c r="K1559" i="2" s="1"/>
  <c r="K1560" i="2" a="1"/>
  <c r="K1560" i="2" s="1"/>
  <c r="K1561" i="2" a="1"/>
  <c r="K1561" i="2" s="1"/>
  <c r="K1562" i="2" a="1"/>
  <c r="K1562" i="2" s="1"/>
  <c r="K1563" i="2" a="1"/>
  <c r="K1563" i="2" s="1"/>
  <c r="K1564" i="2" a="1"/>
  <c r="K1564" i="2" s="1"/>
  <c r="K1565" i="2" a="1"/>
  <c r="K1565" i="2" s="1"/>
  <c r="K1566" i="2" a="1"/>
  <c r="K1566" i="2" s="1"/>
  <c r="K1567" i="2" a="1"/>
  <c r="K1567" i="2" s="1"/>
  <c r="K1568" i="2" a="1"/>
  <c r="K1568" i="2" s="1"/>
  <c r="K1569" i="2" a="1"/>
  <c r="K1569" i="2" s="1"/>
  <c r="K1570" i="2" a="1"/>
  <c r="K1570" i="2" s="1"/>
  <c r="K1571" i="2" a="1"/>
  <c r="K1571" i="2" s="1"/>
  <c r="K1572" i="2" a="1"/>
  <c r="K1572" i="2" s="1"/>
  <c r="K1573" i="2" a="1"/>
  <c r="K1573" i="2" s="1"/>
  <c r="K1574" i="2" a="1"/>
  <c r="K1574" i="2" s="1"/>
  <c r="K1575" i="2" a="1"/>
  <c r="K1575" i="2" s="1"/>
  <c r="K1576" i="2" a="1"/>
  <c r="K1576" i="2" s="1"/>
  <c r="K1577" i="2" a="1"/>
  <c r="K1577" i="2" s="1"/>
  <c r="K1578" i="2" a="1"/>
  <c r="K1578" i="2" s="1"/>
  <c r="K1579" i="2" a="1"/>
  <c r="K1579" i="2" s="1"/>
  <c r="K1580" i="2" a="1"/>
  <c r="K1580" i="2" s="1"/>
  <c r="K1581" i="2" a="1"/>
  <c r="K1581" i="2" s="1"/>
  <c r="K1582" i="2" a="1"/>
  <c r="K1582" i="2" s="1"/>
  <c r="K1583" i="2" a="1"/>
  <c r="K1583" i="2" s="1"/>
  <c r="K1584" i="2" a="1"/>
  <c r="K1584" i="2" s="1"/>
  <c r="K1585" i="2" a="1"/>
  <c r="K1585" i="2" s="1"/>
  <c r="K1586" i="2" a="1"/>
  <c r="K1586" i="2" s="1"/>
  <c r="K1587" i="2" a="1"/>
  <c r="K1587" i="2" s="1"/>
  <c r="K1588" i="2" a="1"/>
  <c r="K1588" i="2" s="1"/>
  <c r="K1589" i="2" a="1"/>
  <c r="K1589" i="2" s="1"/>
  <c r="K1590" i="2" a="1"/>
  <c r="K1590" i="2" s="1"/>
  <c r="K1591" i="2" a="1"/>
  <c r="K1591" i="2" s="1"/>
  <c r="K1592" i="2" a="1"/>
  <c r="K1592" i="2" s="1"/>
  <c r="K1593" i="2" a="1"/>
  <c r="K1593" i="2" s="1"/>
  <c r="K1594" i="2" a="1"/>
  <c r="K1594" i="2" s="1"/>
  <c r="K1595" i="2" a="1"/>
  <c r="K1595" i="2" s="1"/>
  <c r="K1596" i="2" a="1"/>
  <c r="K1596" i="2" s="1"/>
  <c r="K1597" i="2" a="1"/>
  <c r="K1597" i="2" s="1"/>
  <c r="K1598" i="2" a="1"/>
  <c r="K1598" i="2" s="1"/>
  <c r="K1599" i="2" a="1"/>
  <c r="K1599" i="2" s="1"/>
  <c r="K1600" i="2" a="1"/>
  <c r="K1600" i="2" s="1"/>
  <c r="K1601" i="2" a="1"/>
  <c r="K1601" i="2" s="1"/>
  <c r="K1602" i="2" a="1"/>
  <c r="K1602" i="2" s="1"/>
  <c r="K1603" i="2" a="1"/>
  <c r="K1603" i="2" s="1"/>
  <c r="K1604" i="2" a="1"/>
  <c r="K1604" i="2" s="1"/>
  <c r="K1605" i="2" a="1"/>
  <c r="K1605" i="2" s="1"/>
  <c r="K1606" i="2" a="1"/>
  <c r="K1606" i="2" s="1"/>
  <c r="K1607" i="2" a="1"/>
  <c r="K1607" i="2" s="1"/>
  <c r="K1608" i="2" a="1"/>
  <c r="K1608" i="2" s="1"/>
  <c r="K1609" i="2" a="1"/>
  <c r="K1609" i="2" s="1"/>
  <c r="K1610" i="2" a="1"/>
  <c r="K1610" i="2" s="1"/>
  <c r="K1611" i="2" a="1"/>
  <c r="K1611" i="2" s="1"/>
  <c r="K1612" i="2" a="1"/>
  <c r="K1612" i="2" s="1"/>
  <c r="K1613" i="2" a="1"/>
  <c r="K1613" i="2" s="1"/>
  <c r="K1614" i="2" a="1"/>
  <c r="K1614" i="2" s="1"/>
  <c r="K1615" i="2" a="1"/>
  <c r="K1615" i="2" s="1"/>
  <c r="K1616" i="2" a="1"/>
  <c r="K1616" i="2" s="1"/>
  <c r="K1617" i="2" a="1"/>
  <c r="K1617" i="2" s="1"/>
  <c r="K1618" i="2" a="1"/>
  <c r="K1618" i="2" s="1"/>
  <c r="K1619" i="2" a="1"/>
  <c r="K1619" i="2" s="1"/>
  <c r="K1620" i="2" a="1"/>
  <c r="K1620" i="2" s="1"/>
  <c r="K1621" i="2" a="1"/>
  <c r="K1621" i="2" s="1"/>
  <c r="K1622" i="2" a="1"/>
  <c r="K1622" i="2" s="1"/>
  <c r="K1623" i="2" a="1"/>
  <c r="K1623" i="2" s="1"/>
  <c r="K1624" i="2" a="1"/>
  <c r="K1624" i="2" s="1"/>
  <c r="K1625" i="2" a="1"/>
  <c r="K1625" i="2" s="1"/>
  <c r="K1626" i="2" a="1"/>
  <c r="K1626" i="2" s="1"/>
  <c r="K1627" i="2" a="1"/>
  <c r="K1627" i="2" s="1"/>
  <c r="K1628" i="2" a="1"/>
  <c r="K1628" i="2" s="1"/>
  <c r="K1629" i="2" a="1"/>
  <c r="K1629" i="2" s="1"/>
  <c r="K1630" i="2" a="1"/>
  <c r="K1630" i="2" s="1"/>
  <c r="K1631" i="2" a="1"/>
  <c r="K1631" i="2" s="1"/>
  <c r="K1632" i="2" a="1"/>
  <c r="K1632" i="2" s="1"/>
  <c r="K1633" i="2" a="1"/>
  <c r="K1633" i="2" s="1"/>
  <c r="K1634" i="2" a="1"/>
  <c r="K1634" i="2" s="1"/>
  <c r="K1635" i="2" a="1"/>
  <c r="K1635" i="2" s="1"/>
  <c r="K1636" i="2" a="1"/>
  <c r="K1636" i="2" s="1"/>
  <c r="K1637" i="2" a="1"/>
  <c r="K1637" i="2" s="1"/>
  <c r="K1638" i="2" a="1"/>
  <c r="K1638" i="2" s="1"/>
  <c r="K1639" i="2" a="1"/>
  <c r="K1639" i="2" s="1"/>
  <c r="K1640" i="2" a="1"/>
  <c r="K1640" i="2" s="1"/>
  <c r="K1641" i="2" a="1"/>
  <c r="K1641" i="2" s="1"/>
  <c r="K1642" i="2" a="1"/>
  <c r="K1642" i="2" s="1"/>
  <c r="K1643" i="2" a="1"/>
  <c r="K1643" i="2" s="1"/>
  <c r="K1644" i="2" a="1"/>
  <c r="K1644" i="2" s="1"/>
  <c r="K1645" i="2" a="1"/>
  <c r="K1645" i="2" s="1"/>
  <c r="K1646" i="2" a="1"/>
  <c r="K1646" i="2" s="1"/>
  <c r="K1647" i="2" a="1"/>
  <c r="K1647" i="2" s="1"/>
  <c r="K1648" i="2" a="1"/>
  <c r="K1648" i="2" s="1"/>
  <c r="K1649" i="2" a="1"/>
  <c r="K1649" i="2" s="1"/>
  <c r="K1650" i="2" a="1"/>
  <c r="K1650" i="2" s="1"/>
  <c r="K1651" i="2" a="1"/>
  <c r="K1651" i="2" s="1"/>
  <c r="K1652" i="2" a="1"/>
  <c r="K1652" i="2" s="1"/>
  <c r="K1653" i="2" a="1"/>
  <c r="K1653" i="2" s="1"/>
  <c r="K1654" i="2" a="1"/>
  <c r="K1654" i="2" s="1"/>
  <c r="K1655" i="2" a="1"/>
  <c r="K1655" i="2" s="1"/>
  <c r="K1656" i="2" a="1"/>
  <c r="K1656" i="2" s="1"/>
  <c r="K1657" i="2" a="1"/>
  <c r="K1657" i="2" s="1"/>
  <c r="K1658" i="2" a="1"/>
  <c r="K1658" i="2" s="1"/>
  <c r="K1659" i="2" a="1"/>
  <c r="K1659" i="2" s="1"/>
  <c r="K1660" i="2" a="1"/>
  <c r="K1660" i="2" s="1"/>
  <c r="K1661" i="2" a="1"/>
  <c r="K1661" i="2" s="1"/>
  <c r="K1662" i="2" a="1"/>
  <c r="K1662" i="2" s="1"/>
  <c r="K1663" i="2" a="1"/>
  <c r="K1663" i="2" s="1"/>
  <c r="K1664" i="2" a="1"/>
  <c r="K1664" i="2" s="1"/>
  <c r="K1665" i="2" a="1"/>
  <c r="K1665" i="2" s="1"/>
  <c r="K1666" i="2" a="1"/>
  <c r="K1666" i="2" s="1"/>
  <c r="K1667" i="2" a="1"/>
  <c r="K1667" i="2" s="1"/>
  <c r="K1668" i="2" a="1"/>
  <c r="K1668" i="2" s="1"/>
  <c r="K1669" i="2" a="1"/>
  <c r="K1669" i="2" s="1"/>
  <c r="K1670" i="2" a="1"/>
  <c r="K1670" i="2" s="1"/>
  <c r="K1671" i="2" a="1"/>
  <c r="K1671" i="2" s="1"/>
  <c r="K1672" i="2" a="1"/>
  <c r="K1672" i="2" s="1"/>
  <c r="K1673" i="2" a="1"/>
  <c r="K1673" i="2" s="1"/>
  <c r="K1674" i="2" a="1"/>
  <c r="K1674" i="2" s="1"/>
  <c r="K1675" i="2" a="1"/>
  <c r="K1675" i="2" s="1"/>
  <c r="K1676" i="2" a="1"/>
  <c r="K1676" i="2" s="1"/>
  <c r="K1677" i="2" a="1"/>
  <c r="K1677" i="2" s="1"/>
  <c r="K1678" i="2" a="1"/>
  <c r="K1678" i="2" s="1"/>
  <c r="K1679" i="2" a="1"/>
  <c r="K1679" i="2" s="1"/>
  <c r="K1680" i="2" a="1"/>
  <c r="K1680" i="2" s="1"/>
  <c r="K1681" i="2" a="1"/>
  <c r="K1681" i="2" s="1"/>
  <c r="K1682" i="2" a="1"/>
  <c r="K1682" i="2" s="1"/>
  <c r="K1683" i="2" a="1"/>
  <c r="K1683" i="2" s="1"/>
  <c r="K1684" i="2" a="1"/>
  <c r="K1684" i="2" s="1"/>
  <c r="K1685" i="2" a="1"/>
  <c r="K1685" i="2" s="1"/>
  <c r="K1686" i="2" a="1"/>
  <c r="K1686" i="2" s="1"/>
  <c r="K1687" i="2" a="1"/>
  <c r="K1687" i="2" s="1"/>
  <c r="K1688" i="2" a="1"/>
  <c r="K1688" i="2" s="1"/>
  <c r="K1689" i="2" a="1"/>
  <c r="K1689" i="2" s="1"/>
  <c r="K1690" i="2" a="1"/>
  <c r="K1690" i="2" s="1"/>
  <c r="K1691" i="2" a="1"/>
  <c r="K1691" i="2" s="1"/>
  <c r="K1692" i="2" a="1"/>
  <c r="K1692" i="2" s="1"/>
  <c r="K1693" i="2" a="1"/>
  <c r="K1693" i="2" s="1"/>
  <c r="K1694" i="2" a="1"/>
  <c r="K1694" i="2" s="1"/>
  <c r="K1695" i="2" a="1"/>
  <c r="K1695" i="2" s="1"/>
  <c r="K1696" i="2" a="1"/>
  <c r="K1696" i="2" s="1"/>
  <c r="K1697" i="2" a="1"/>
  <c r="K1697" i="2" s="1"/>
  <c r="K1698" i="2" a="1"/>
  <c r="K1698" i="2" s="1"/>
  <c r="K1699" i="2" a="1"/>
  <c r="K1699" i="2" s="1"/>
  <c r="K1700" i="2" a="1"/>
  <c r="K1700" i="2" s="1"/>
  <c r="K1701" i="2" a="1"/>
  <c r="K1701" i="2" s="1"/>
  <c r="K1702" i="2" a="1"/>
  <c r="K1702" i="2" s="1"/>
  <c r="K1703" i="2" a="1"/>
  <c r="K1703" i="2" s="1"/>
  <c r="K1704" i="2" a="1"/>
  <c r="K1704" i="2" s="1"/>
  <c r="K1705" i="2" a="1"/>
  <c r="K1705" i="2" s="1"/>
  <c r="K1706" i="2" a="1"/>
  <c r="K1706" i="2" s="1"/>
  <c r="K1707" i="2" a="1"/>
  <c r="K1707" i="2" s="1"/>
  <c r="K1708" i="2" a="1"/>
  <c r="K1708" i="2" s="1"/>
  <c r="K1709" i="2" a="1"/>
  <c r="K1709" i="2" s="1"/>
  <c r="K1710" i="2" a="1"/>
  <c r="K1710" i="2" s="1"/>
  <c r="K1711" i="2" a="1"/>
  <c r="K1711" i="2" s="1"/>
  <c r="K1712" i="2" a="1"/>
  <c r="K1712" i="2" s="1"/>
  <c r="K1713" i="2" a="1"/>
  <c r="K1713" i="2" s="1"/>
  <c r="K1714" i="2" a="1"/>
  <c r="K1714" i="2" s="1"/>
  <c r="K1715" i="2" a="1"/>
  <c r="K1715" i="2" s="1"/>
  <c r="K1716" i="2" a="1"/>
  <c r="K1716" i="2" s="1"/>
  <c r="K1717" i="2" a="1"/>
  <c r="K1717" i="2" s="1"/>
  <c r="K1718" i="2" a="1"/>
  <c r="K1718" i="2" s="1"/>
  <c r="K1719" i="2" a="1"/>
  <c r="K1719" i="2" s="1"/>
  <c r="K1720" i="2" a="1"/>
  <c r="K1720" i="2" s="1"/>
  <c r="K1721" i="2" a="1"/>
  <c r="K1721" i="2" s="1"/>
  <c r="K1722" i="2" a="1"/>
  <c r="K1722" i="2" s="1"/>
  <c r="K1723" i="2" a="1"/>
  <c r="K1723" i="2" s="1"/>
  <c r="K1724" i="2" a="1"/>
  <c r="K1724" i="2" s="1"/>
  <c r="K1725" i="2" a="1"/>
  <c r="K1725" i="2" s="1"/>
  <c r="K1726" i="2" a="1"/>
  <c r="K1726" i="2" s="1"/>
  <c r="K1727" i="2" a="1"/>
  <c r="K1727" i="2" s="1"/>
  <c r="K1728" i="2" a="1"/>
  <c r="K1728" i="2" s="1"/>
  <c r="K1729" i="2" a="1"/>
  <c r="K1729" i="2" s="1"/>
  <c r="K1730" i="2" a="1"/>
  <c r="K1730" i="2" s="1"/>
  <c r="K1731" i="2" a="1"/>
  <c r="K1731" i="2" s="1"/>
  <c r="K1732" i="2" a="1"/>
  <c r="K1732" i="2" s="1"/>
  <c r="K1733" i="2" a="1"/>
  <c r="K1733" i="2" s="1"/>
  <c r="K1734" i="2" a="1"/>
  <c r="K1734" i="2" s="1"/>
  <c r="K1735" i="2" a="1"/>
  <c r="K1735" i="2" s="1"/>
  <c r="K1736" i="2" a="1"/>
  <c r="K1736" i="2" s="1"/>
  <c r="K1737" i="2" a="1"/>
  <c r="K1737" i="2" s="1"/>
  <c r="K1738" i="2" a="1"/>
  <c r="K1738" i="2" s="1"/>
  <c r="K1739" i="2" a="1"/>
  <c r="K1739" i="2" s="1"/>
  <c r="K1740" i="2" a="1"/>
  <c r="K1740" i="2" s="1"/>
  <c r="K1741" i="2" a="1"/>
  <c r="K1741" i="2" s="1"/>
  <c r="K1742" i="2" a="1"/>
  <c r="K1742" i="2" s="1"/>
  <c r="K1743" i="2" a="1"/>
  <c r="K1743" i="2" s="1"/>
  <c r="K1744" i="2" a="1"/>
  <c r="K1744" i="2" s="1"/>
  <c r="K1745" i="2" a="1"/>
  <c r="K1745" i="2" s="1"/>
  <c r="K1746" i="2" a="1"/>
  <c r="K1746" i="2" s="1"/>
  <c r="K1747" i="2" a="1"/>
  <c r="K1747" i="2" s="1"/>
  <c r="K1748" i="2" a="1"/>
  <c r="K1748" i="2" s="1"/>
  <c r="K1749" i="2" a="1"/>
  <c r="K1749" i="2" s="1"/>
  <c r="K1750" i="2" a="1"/>
  <c r="K1750" i="2" s="1"/>
  <c r="K1751" i="2" a="1"/>
  <c r="K1751" i="2" s="1"/>
  <c r="K1752" i="2" a="1"/>
  <c r="K1752" i="2" s="1"/>
  <c r="K1753" i="2" a="1"/>
  <c r="K1753" i="2" s="1"/>
  <c r="K1754" i="2" a="1"/>
  <c r="K1754" i="2" s="1"/>
  <c r="K1755" i="2" a="1"/>
  <c r="K1755" i="2" s="1"/>
  <c r="K1756" i="2" a="1"/>
  <c r="K1756" i="2" s="1"/>
  <c r="K1757" i="2" a="1"/>
  <c r="K1757" i="2" s="1"/>
  <c r="K1758" i="2" a="1"/>
  <c r="K1758" i="2" s="1"/>
  <c r="K1759" i="2" a="1"/>
  <c r="K1759" i="2" s="1"/>
  <c r="K1760" i="2" a="1"/>
  <c r="K1760" i="2" s="1"/>
  <c r="K1761" i="2" a="1"/>
  <c r="K1761" i="2" s="1"/>
  <c r="K1762" i="2" a="1"/>
  <c r="K1762" i="2" s="1"/>
  <c r="K1763" i="2" a="1"/>
  <c r="K1763" i="2" s="1"/>
  <c r="K1764" i="2" a="1"/>
  <c r="K1764" i="2" s="1"/>
  <c r="K1765" i="2" a="1"/>
  <c r="K1765" i="2" s="1"/>
  <c r="K1766" i="2" a="1"/>
  <c r="K1766" i="2" s="1"/>
  <c r="K1767" i="2" a="1"/>
  <c r="K1767" i="2" s="1"/>
  <c r="K1768" i="2" a="1"/>
  <c r="K1768" i="2" s="1"/>
  <c r="K1769" i="2" a="1"/>
  <c r="K1769" i="2" s="1"/>
  <c r="K1770" i="2" a="1"/>
  <c r="K1770" i="2" s="1"/>
  <c r="K1771" i="2" a="1"/>
  <c r="K1771" i="2" s="1"/>
  <c r="K1772" i="2" a="1"/>
  <c r="K1772" i="2" s="1"/>
  <c r="K1773" i="2" a="1"/>
  <c r="K1773" i="2" s="1"/>
  <c r="K1774" i="2" a="1"/>
  <c r="K1774" i="2" s="1"/>
  <c r="K1775" i="2" a="1"/>
  <c r="K1775" i="2" s="1"/>
  <c r="K1776" i="2" a="1"/>
  <c r="K1776" i="2" s="1"/>
  <c r="K1777" i="2" a="1"/>
  <c r="K1777" i="2" s="1"/>
  <c r="K1778" i="2" a="1"/>
  <c r="K1778" i="2" s="1"/>
  <c r="K1779" i="2" a="1"/>
  <c r="K1779" i="2" s="1"/>
  <c r="K1780" i="2" a="1"/>
  <c r="K1780" i="2" s="1"/>
  <c r="K1781" i="2" a="1"/>
  <c r="K1781" i="2" s="1"/>
  <c r="K1782" i="2" a="1"/>
  <c r="K1782" i="2" s="1"/>
  <c r="K1783" i="2" a="1"/>
  <c r="K1783" i="2" s="1"/>
  <c r="K1784" i="2" a="1"/>
  <c r="K1784" i="2" s="1"/>
  <c r="K1785" i="2" a="1"/>
  <c r="K1785" i="2" s="1"/>
  <c r="K1786" i="2" a="1"/>
  <c r="K1786" i="2" s="1"/>
  <c r="K1787" i="2" a="1"/>
  <c r="K1787" i="2" s="1"/>
  <c r="K1788" i="2" a="1"/>
  <c r="K1788" i="2" s="1"/>
  <c r="K1789" i="2" a="1"/>
  <c r="K1789" i="2" s="1"/>
  <c r="K1790" i="2" a="1"/>
  <c r="K1790" i="2" s="1"/>
  <c r="K1791" i="2" a="1"/>
  <c r="K1791" i="2" s="1"/>
  <c r="K1792" i="2" a="1"/>
  <c r="K1792" i="2" s="1"/>
  <c r="K1793" i="2" a="1"/>
  <c r="K1793" i="2" s="1"/>
  <c r="K1794" i="2" a="1"/>
  <c r="K1794" i="2" s="1"/>
  <c r="K1795" i="2" a="1"/>
  <c r="K1795" i="2" s="1"/>
  <c r="K1796" i="2" a="1"/>
  <c r="K1796" i="2" s="1"/>
  <c r="K1797" i="2" a="1"/>
  <c r="K1797" i="2" s="1"/>
  <c r="K1798" i="2" a="1"/>
  <c r="K1798" i="2" s="1"/>
  <c r="K1799" i="2" a="1"/>
  <c r="K1799" i="2" s="1"/>
  <c r="K1800" i="2" a="1"/>
  <c r="K1800" i="2" s="1"/>
  <c r="K1801" i="2" a="1"/>
  <c r="K1801" i="2" s="1"/>
  <c r="K1802" i="2" a="1"/>
  <c r="K1802" i="2" s="1"/>
  <c r="K1803" i="2" a="1"/>
  <c r="K1803" i="2" s="1"/>
  <c r="K1804" i="2" a="1"/>
  <c r="K1804" i="2" s="1"/>
  <c r="K1805" i="2" a="1"/>
  <c r="K1805" i="2" s="1"/>
  <c r="K1806" i="2" a="1"/>
  <c r="K1806" i="2" s="1"/>
  <c r="K1807" i="2" a="1"/>
  <c r="K1807" i="2" s="1"/>
  <c r="K1808" i="2" a="1"/>
  <c r="K1808" i="2" s="1"/>
  <c r="K1809" i="2" a="1"/>
  <c r="K1809" i="2" s="1"/>
  <c r="K1810" i="2" a="1"/>
  <c r="K1810" i="2" s="1"/>
  <c r="K1811" i="2" a="1"/>
  <c r="K1811" i="2" s="1"/>
  <c r="K1812" i="2" a="1"/>
  <c r="K1812" i="2" s="1"/>
  <c r="K1813" i="2" a="1"/>
  <c r="K1813" i="2" s="1"/>
  <c r="K1814" i="2" a="1"/>
  <c r="K1814" i="2" s="1"/>
  <c r="K1815" i="2" a="1"/>
  <c r="K1815" i="2" s="1"/>
  <c r="K1816" i="2" a="1"/>
  <c r="K1816" i="2" s="1"/>
  <c r="K1817" i="2" a="1"/>
  <c r="K1817" i="2" s="1"/>
  <c r="K1818" i="2" a="1"/>
  <c r="K1818" i="2" s="1"/>
  <c r="K1819" i="2" a="1"/>
  <c r="K1819" i="2" s="1"/>
  <c r="K1820" i="2" a="1"/>
  <c r="K1820" i="2" s="1"/>
  <c r="K1821" i="2" a="1"/>
  <c r="K1821" i="2" s="1"/>
  <c r="K1822" i="2" a="1"/>
  <c r="K1822" i="2" s="1"/>
  <c r="K1823" i="2" a="1"/>
  <c r="K1823" i="2" s="1"/>
  <c r="K1824" i="2" a="1"/>
  <c r="K1824" i="2" s="1"/>
  <c r="K1825" i="2" a="1"/>
  <c r="K1825" i="2" s="1"/>
  <c r="K1826" i="2" a="1"/>
  <c r="K1826" i="2" s="1"/>
  <c r="K1827" i="2" a="1"/>
  <c r="K1827" i="2" s="1"/>
  <c r="K1828" i="2" a="1"/>
  <c r="K1828" i="2" s="1"/>
  <c r="K1829" i="2" a="1"/>
  <c r="K1829" i="2" s="1"/>
  <c r="K1830" i="2" a="1"/>
  <c r="K1830" i="2" s="1"/>
  <c r="K1831" i="2" a="1"/>
  <c r="K1831" i="2" s="1"/>
  <c r="K1832" i="2" a="1"/>
  <c r="K1832" i="2" s="1"/>
  <c r="K1833" i="2" a="1"/>
  <c r="K1833" i="2" s="1"/>
  <c r="K1834" i="2" a="1"/>
  <c r="K1834" i="2" s="1"/>
  <c r="K1835" i="2" a="1"/>
  <c r="K1835" i="2" s="1"/>
  <c r="K1836" i="2" a="1"/>
  <c r="K1836" i="2" s="1"/>
  <c r="K1837" i="2" a="1"/>
  <c r="K1837" i="2" s="1"/>
  <c r="K1838" i="2" a="1"/>
  <c r="K1838" i="2" s="1"/>
  <c r="K1839" i="2" a="1"/>
  <c r="K1839" i="2" s="1"/>
  <c r="K1840" i="2" a="1"/>
  <c r="K1840" i="2" s="1"/>
  <c r="K1841" i="2" a="1"/>
  <c r="K1841" i="2" s="1"/>
  <c r="K1842" i="2" a="1"/>
  <c r="K1842" i="2" s="1"/>
  <c r="K1843" i="2" a="1"/>
  <c r="K1843" i="2" s="1"/>
  <c r="K1844" i="2" a="1"/>
  <c r="K1844" i="2" s="1"/>
  <c r="K1845" i="2" a="1"/>
  <c r="K1845" i="2" s="1"/>
  <c r="K1846" i="2" a="1"/>
  <c r="K1846" i="2" s="1"/>
  <c r="K1847" i="2" a="1"/>
  <c r="K1847" i="2" s="1"/>
  <c r="K1848" i="2" a="1"/>
  <c r="K1848" i="2" s="1"/>
  <c r="K1849" i="2" a="1"/>
  <c r="K1849" i="2" s="1"/>
  <c r="K1850" i="2" a="1"/>
  <c r="K1850" i="2" s="1"/>
  <c r="K1851" i="2" a="1"/>
  <c r="K1851" i="2" s="1"/>
  <c r="K1852" i="2" a="1"/>
  <c r="K1852" i="2" s="1"/>
  <c r="K1853" i="2" a="1"/>
  <c r="K1853" i="2" s="1"/>
  <c r="K1854" i="2" a="1"/>
  <c r="K1854" i="2" s="1"/>
  <c r="K1855" i="2" a="1"/>
  <c r="K1855" i="2" s="1"/>
  <c r="K1856" i="2" a="1"/>
  <c r="K1856" i="2" s="1"/>
  <c r="K1857" i="2" a="1"/>
  <c r="K1857" i="2" s="1"/>
  <c r="K1858" i="2" a="1"/>
  <c r="K1858" i="2" s="1"/>
  <c r="K1859" i="2" a="1"/>
  <c r="K1859" i="2" s="1"/>
  <c r="K1860" i="2" a="1"/>
  <c r="K1860" i="2" s="1"/>
  <c r="K1861" i="2" a="1"/>
  <c r="K1861" i="2" s="1"/>
  <c r="K1862" i="2" a="1"/>
  <c r="K1862" i="2" s="1"/>
  <c r="K1863" i="2" a="1"/>
  <c r="K1863" i="2" s="1"/>
  <c r="K1864" i="2" a="1"/>
  <c r="K1864" i="2" s="1"/>
  <c r="K1865" i="2" a="1"/>
  <c r="K1865" i="2" s="1"/>
  <c r="K1866" i="2" a="1"/>
  <c r="K1866" i="2" s="1"/>
  <c r="K1867" i="2" a="1"/>
  <c r="K1867" i="2" s="1"/>
  <c r="K1868" i="2" a="1"/>
  <c r="K1868" i="2" s="1"/>
  <c r="K1869" i="2" a="1"/>
  <c r="K1869" i="2" s="1"/>
  <c r="K1870" i="2" a="1"/>
  <c r="K1870" i="2" s="1"/>
  <c r="K1871" i="2" a="1"/>
  <c r="K1871" i="2" s="1"/>
  <c r="K1872" i="2" a="1"/>
  <c r="K1872" i="2" s="1"/>
  <c r="K1873" i="2" a="1"/>
  <c r="K1873" i="2" s="1"/>
  <c r="K1874" i="2" a="1"/>
  <c r="K1874" i="2" s="1"/>
  <c r="K1875" i="2" a="1"/>
  <c r="K1875" i="2" s="1"/>
  <c r="K1876" i="2" a="1"/>
  <c r="K1876" i="2" s="1"/>
  <c r="K1877" i="2" a="1"/>
  <c r="K1877" i="2" s="1"/>
  <c r="K1878" i="2" a="1"/>
  <c r="K1878" i="2" s="1"/>
  <c r="K1879" i="2" a="1"/>
  <c r="K1879" i="2" s="1"/>
  <c r="K1880" i="2" a="1"/>
  <c r="K1880" i="2" s="1"/>
  <c r="K1881" i="2" a="1"/>
  <c r="K1881" i="2" s="1"/>
  <c r="K1882" i="2" a="1"/>
  <c r="K1882" i="2" s="1"/>
  <c r="K1883" i="2" a="1"/>
  <c r="K1883" i="2" s="1"/>
  <c r="K1884" i="2" a="1"/>
  <c r="K1884" i="2" s="1"/>
  <c r="K1885" i="2" a="1"/>
  <c r="K1885" i="2" s="1"/>
  <c r="K1886" i="2" a="1"/>
  <c r="K1886" i="2" s="1"/>
  <c r="K1887" i="2" a="1"/>
  <c r="K1887" i="2" s="1"/>
  <c r="K1888" i="2" a="1"/>
  <c r="K1888" i="2" s="1"/>
  <c r="K1889" i="2" a="1"/>
  <c r="K1889" i="2" s="1"/>
  <c r="K1890" i="2" a="1"/>
  <c r="K1890" i="2" s="1"/>
  <c r="K1891" i="2" a="1"/>
  <c r="K1891" i="2" s="1"/>
  <c r="K1892" i="2" a="1"/>
  <c r="K1892" i="2" s="1"/>
  <c r="K1893" i="2" a="1"/>
  <c r="K1893" i="2" s="1"/>
  <c r="K1894" i="2" a="1"/>
  <c r="K1894" i="2" s="1"/>
  <c r="K1895" i="2" a="1"/>
  <c r="K1895" i="2" s="1"/>
  <c r="K1896" i="2" a="1"/>
  <c r="K1896" i="2" s="1"/>
  <c r="K1897" i="2" a="1"/>
  <c r="K1897" i="2" s="1"/>
  <c r="K1898" i="2" a="1"/>
  <c r="K1898" i="2" s="1"/>
  <c r="K1899" i="2" a="1"/>
  <c r="K1899" i="2" s="1"/>
  <c r="K1900" i="2" a="1"/>
  <c r="K1900" i="2" s="1"/>
  <c r="K1901" i="2" a="1"/>
  <c r="K1901" i="2" s="1"/>
  <c r="K1902" i="2" a="1"/>
  <c r="K1902" i="2" s="1"/>
  <c r="K1903" i="2" a="1"/>
  <c r="K1903" i="2" s="1"/>
  <c r="K1904" i="2" a="1"/>
  <c r="K1904" i="2" s="1"/>
  <c r="K1905" i="2" a="1"/>
  <c r="K1905" i="2" s="1"/>
  <c r="K1906" i="2" a="1"/>
  <c r="K1906" i="2" s="1"/>
  <c r="K1907" i="2" a="1"/>
  <c r="K1907" i="2" s="1"/>
  <c r="K1908" i="2" a="1"/>
  <c r="K1908" i="2" s="1"/>
  <c r="K1909" i="2" a="1"/>
  <c r="K1909" i="2" s="1"/>
  <c r="K1910" i="2" a="1"/>
  <c r="K1910" i="2" s="1"/>
  <c r="K1911" i="2" a="1"/>
  <c r="K1911" i="2" s="1"/>
  <c r="K1912" i="2" a="1"/>
  <c r="K1912" i="2" s="1"/>
  <c r="K1913" i="2" a="1"/>
  <c r="K1913" i="2" s="1"/>
  <c r="K1914" i="2" a="1"/>
  <c r="K1914" i="2" s="1"/>
  <c r="K1915" i="2" a="1"/>
  <c r="K1915" i="2" s="1"/>
  <c r="K1916" i="2" a="1"/>
  <c r="K1916" i="2" s="1"/>
  <c r="K1917" i="2" a="1"/>
  <c r="K1917" i="2" s="1"/>
  <c r="K1918" i="2" a="1"/>
  <c r="K1918" i="2" s="1"/>
  <c r="K1919" i="2" a="1"/>
  <c r="K1919" i="2" s="1"/>
  <c r="K1920" i="2" a="1"/>
  <c r="K1920" i="2" s="1"/>
  <c r="K1921" i="2" a="1"/>
  <c r="K1921" i="2" s="1"/>
  <c r="K1922" i="2" a="1"/>
  <c r="K1922" i="2" s="1"/>
  <c r="K1923" i="2" a="1"/>
  <c r="K1923" i="2" s="1"/>
  <c r="K1924" i="2" a="1"/>
  <c r="K1924" i="2" s="1"/>
  <c r="K1925" i="2" a="1"/>
  <c r="K1925" i="2" s="1"/>
  <c r="K1926" i="2" a="1"/>
  <c r="K1926" i="2" s="1"/>
  <c r="K1927" i="2" a="1"/>
  <c r="K1927" i="2" s="1"/>
  <c r="K1928" i="2" a="1"/>
  <c r="K1928" i="2" s="1"/>
  <c r="K1929" i="2" a="1"/>
  <c r="K1929" i="2" s="1"/>
  <c r="K1930" i="2" a="1"/>
  <c r="K1930" i="2" s="1"/>
  <c r="K1931" i="2" a="1"/>
  <c r="K1931" i="2" s="1"/>
  <c r="K1932" i="2" a="1"/>
  <c r="K1932" i="2" s="1"/>
  <c r="K1933" i="2" a="1"/>
  <c r="K1933" i="2" s="1"/>
  <c r="K1934" i="2" a="1"/>
  <c r="K1934" i="2" s="1"/>
  <c r="K1935" i="2" a="1"/>
  <c r="K1935" i="2" s="1"/>
  <c r="K1936" i="2" a="1"/>
  <c r="K1936" i="2" s="1"/>
  <c r="K1937" i="2" a="1"/>
  <c r="K1937" i="2" s="1"/>
  <c r="K1938" i="2" a="1"/>
  <c r="K1938" i="2" s="1"/>
  <c r="K1939" i="2" a="1"/>
  <c r="K1939" i="2" s="1"/>
  <c r="K1940" i="2" a="1"/>
  <c r="K1940" i="2" s="1"/>
  <c r="K1941" i="2" a="1"/>
  <c r="K1941" i="2" s="1"/>
  <c r="K1942" i="2" a="1"/>
  <c r="K1942" i="2" s="1"/>
  <c r="K1943" i="2" a="1"/>
  <c r="K1943" i="2" s="1"/>
  <c r="K1944" i="2" a="1"/>
  <c r="K1944" i="2" s="1"/>
  <c r="K1945" i="2" a="1"/>
  <c r="K1945" i="2" s="1"/>
  <c r="K1946" i="2" a="1"/>
  <c r="K1946" i="2" s="1"/>
  <c r="K1947" i="2" a="1"/>
  <c r="K1947" i="2" s="1"/>
  <c r="K1948" i="2" a="1"/>
  <c r="K1948" i="2" s="1"/>
  <c r="K1949" i="2" a="1"/>
  <c r="K1949" i="2" s="1"/>
  <c r="K1950" i="2" a="1"/>
  <c r="K1950" i="2" s="1"/>
  <c r="K1951" i="2" a="1"/>
  <c r="K1951" i="2" s="1"/>
  <c r="K1952" i="2" a="1"/>
  <c r="K1952" i="2" s="1"/>
  <c r="K1953" i="2" a="1"/>
  <c r="K1953" i="2" s="1"/>
  <c r="K1954" i="2" a="1"/>
  <c r="K1954" i="2" s="1"/>
  <c r="K1955" i="2" a="1"/>
  <c r="K1955" i="2" s="1"/>
  <c r="K1956" i="2" a="1"/>
  <c r="K1956" i="2" s="1"/>
  <c r="K1957" i="2" a="1"/>
  <c r="K1957" i="2" s="1"/>
  <c r="K1958" i="2" a="1"/>
  <c r="K1958" i="2" s="1"/>
  <c r="K1959" i="2" a="1"/>
  <c r="K1959" i="2" s="1"/>
  <c r="K1960" i="2" a="1"/>
  <c r="K1960" i="2" s="1"/>
  <c r="K1961" i="2" a="1"/>
  <c r="K1961" i="2" s="1"/>
  <c r="K1962" i="2" a="1"/>
  <c r="K1962" i="2" s="1"/>
  <c r="K1963" i="2" a="1"/>
  <c r="K1963" i="2" s="1"/>
  <c r="K1964" i="2" a="1"/>
  <c r="K1964" i="2" s="1"/>
  <c r="K1965" i="2" a="1"/>
  <c r="K1965" i="2" s="1"/>
  <c r="K1966" i="2" a="1"/>
  <c r="K1966" i="2" s="1"/>
  <c r="K1967" i="2" a="1"/>
  <c r="K1967" i="2" s="1"/>
  <c r="K1968" i="2" a="1"/>
  <c r="K1968" i="2" s="1"/>
  <c r="K1969" i="2" a="1"/>
  <c r="K1969" i="2" s="1"/>
  <c r="K1970" i="2" a="1"/>
  <c r="K1970" i="2" s="1"/>
  <c r="K1971" i="2" a="1"/>
  <c r="K1971" i="2" s="1"/>
  <c r="K1972" i="2" a="1"/>
  <c r="K1972" i="2" s="1"/>
  <c r="K1973" i="2" a="1"/>
  <c r="K1973" i="2" s="1"/>
  <c r="K1974" i="2" a="1"/>
  <c r="K1974" i="2" s="1"/>
  <c r="K1975" i="2" a="1"/>
  <c r="K1975" i="2" s="1"/>
  <c r="K1976" i="2" a="1"/>
  <c r="K1976" i="2" s="1"/>
  <c r="K1977" i="2" a="1"/>
  <c r="K1977" i="2" s="1"/>
  <c r="K1978" i="2" a="1"/>
  <c r="K1978" i="2" s="1"/>
  <c r="K1979" i="2" a="1"/>
  <c r="K1979" i="2" s="1"/>
  <c r="K1980" i="2" a="1"/>
  <c r="K1980" i="2" s="1"/>
  <c r="K1981" i="2" a="1"/>
  <c r="K1981" i="2" s="1"/>
  <c r="K1982" i="2" a="1"/>
  <c r="K1982" i="2" s="1"/>
  <c r="K1983" i="2" a="1"/>
  <c r="K1983" i="2" s="1"/>
  <c r="K1984" i="2" a="1"/>
  <c r="K1984" i="2" s="1"/>
  <c r="K1985" i="2" a="1"/>
  <c r="K1985" i="2" s="1"/>
  <c r="K1986" i="2" a="1"/>
  <c r="K1986" i="2" s="1"/>
  <c r="K1987" i="2" a="1"/>
  <c r="K1987" i="2" s="1"/>
  <c r="K1988" i="2" a="1"/>
  <c r="K1988" i="2" s="1"/>
  <c r="K1989" i="2" a="1"/>
  <c r="K1989" i="2" s="1"/>
  <c r="K1990" i="2" a="1"/>
  <c r="K1990" i="2" s="1"/>
  <c r="K1991" i="2" a="1"/>
  <c r="K1991" i="2" s="1"/>
  <c r="K1992" i="2" a="1"/>
  <c r="K1992" i="2" s="1"/>
  <c r="K1993" i="2" a="1"/>
  <c r="K1993" i="2" s="1"/>
  <c r="K1994" i="2" a="1"/>
  <c r="K1994" i="2" s="1"/>
  <c r="K1995" i="2" a="1"/>
  <c r="K1995" i="2" s="1"/>
  <c r="K1996" i="2" a="1"/>
  <c r="K1996" i="2" s="1"/>
  <c r="K1997" i="2" a="1"/>
  <c r="K1997" i="2" s="1"/>
  <c r="K1998" i="2" a="1"/>
  <c r="K1998" i="2" s="1"/>
  <c r="K1999" i="2" a="1"/>
  <c r="K1999" i="2" s="1"/>
  <c r="K2000" i="2" a="1"/>
  <c r="K2000" i="2" s="1"/>
  <c r="K2001" i="2" a="1"/>
  <c r="K2001" i="2" s="1"/>
  <c r="K2002" i="2" a="1"/>
  <c r="K2002" i="2" s="1"/>
  <c r="K2003" i="2" a="1"/>
  <c r="K2003" i="2" s="1"/>
  <c r="K2004" i="2" a="1"/>
  <c r="K2004" i="2" s="1"/>
  <c r="K2005" i="2" a="1"/>
  <c r="K2005" i="2" s="1"/>
  <c r="K2006" i="2" a="1"/>
  <c r="K2006" i="2" s="1"/>
  <c r="K2007" i="2" a="1"/>
  <c r="K2007" i="2" s="1"/>
  <c r="K2008" i="2" a="1"/>
  <c r="K2008" i="2" s="1"/>
  <c r="K2009" i="2" a="1"/>
  <c r="K2009" i="2" s="1"/>
  <c r="K2010" i="2" a="1"/>
  <c r="K2010" i="2" s="1"/>
  <c r="K2011" i="2" a="1"/>
  <c r="K2011" i="2" s="1"/>
  <c r="K2012" i="2" a="1"/>
  <c r="K2012" i="2" s="1"/>
  <c r="K2013" i="2" a="1"/>
  <c r="K2013" i="2" s="1"/>
  <c r="K2014" i="2" a="1"/>
  <c r="K2014" i="2" s="1"/>
  <c r="K2015" i="2" a="1"/>
  <c r="K2015" i="2" s="1"/>
  <c r="K2016" i="2" a="1"/>
  <c r="K2016" i="2" s="1"/>
  <c r="K2017" i="2" a="1"/>
  <c r="K2017" i="2" s="1"/>
  <c r="K2018" i="2" a="1"/>
  <c r="K2018" i="2" s="1"/>
  <c r="K2019" i="2" a="1"/>
  <c r="K2019" i="2" s="1"/>
  <c r="K2020" i="2" a="1"/>
  <c r="K2020" i="2" s="1"/>
  <c r="K2021" i="2" a="1"/>
  <c r="K2021" i="2" s="1"/>
  <c r="K2022" i="2" a="1"/>
  <c r="K2022" i="2" s="1"/>
  <c r="K2023" i="2" a="1"/>
  <c r="K2023" i="2" s="1"/>
  <c r="K2024" i="2" a="1"/>
  <c r="K2024" i="2" s="1"/>
  <c r="K2025" i="2" a="1"/>
  <c r="K2025" i="2" s="1"/>
  <c r="K2026" i="2" a="1"/>
  <c r="K2026" i="2" s="1"/>
  <c r="K2027" i="2" a="1"/>
  <c r="K2027" i="2" s="1"/>
  <c r="K2028" i="2" a="1"/>
  <c r="K2028" i="2" s="1"/>
  <c r="K2029" i="2" a="1"/>
  <c r="K2029" i="2" s="1"/>
  <c r="K2030" i="2" a="1"/>
  <c r="K2030" i="2" s="1"/>
  <c r="K2031" i="2" a="1"/>
  <c r="K2031" i="2" s="1"/>
  <c r="K2032" i="2" a="1"/>
  <c r="K2032" i="2" s="1"/>
  <c r="K2033" i="2" a="1"/>
  <c r="K2033" i="2" s="1"/>
  <c r="K2034" i="2" a="1"/>
  <c r="K2034" i="2" s="1"/>
  <c r="K2035" i="2" a="1"/>
  <c r="K2035" i="2" s="1"/>
  <c r="K2036" i="2" a="1"/>
  <c r="K2036" i="2" s="1"/>
  <c r="K2037" i="2" a="1"/>
  <c r="K2037" i="2" s="1"/>
  <c r="K2038" i="2" a="1"/>
  <c r="K2038" i="2" s="1"/>
  <c r="K2039" i="2" a="1"/>
  <c r="K2039" i="2" s="1"/>
  <c r="K2040" i="2" a="1"/>
  <c r="K2040" i="2" s="1"/>
  <c r="K2041" i="2" a="1"/>
  <c r="K2041" i="2" s="1"/>
  <c r="K2042" i="2" a="1"/>
  <c r="K2042" i="2" s="1"/>
  <c r="K2043" i="2" a="1"/>
  <c r="K2043" i="2" s="1"/>
  <c r="K2044" i="2" a="1"/>
  <c r="K2044" i="2" s="1"/>
  <c r="K2045" i="2" a="1"/>
  <c r="K2045" i="2" s="1"/>
  <c r="K2046" i="2" a="1"/>
  <c r="K2046" i="2" s="1"/>
  <c r="K2047" i="2" a="1"/>
  <c r="K2047" i="2" s="1"/>
  <c r="K2048" i="2" a="1"/>
  <c r="K2048" i="2" s="1"/>
  <c r="K2049" i="2" a="1"/>
  <c r="K2049" i="2" s="1"/>
  <c r="K2050" i="2" a="1"/>
  <c r="K2050" i="2" s="1"/>
  <c r="K2051" i="2" a="1"/>
  <c r="K2051" i="2" s="1"/>
  <c r="K2052" i="2" a="1"/>
  <c r="K2052" i="2" s="1"/>
  <c r="K2053" i="2" a="1"/>
  <c r="K2053" i="2" s="1"/>
  <c r="K2054" i="2" a="1"/>
  <c r="K2054" i="2" s="1"/>
  <c r="K2055" i="2" a="1"/>
  <c r="K2055" i="2" s="1"/>
  <c r="K2056" i="2" a="1"/>
  <c r="K2056" i="2" s="1"/>
  <c r="K2057" i="2" a="1"/>
  <c r="K2057" i="2" s="1"/>
  <c r="K2058" i="2" a="1"/>
  <c r="K2058" i="2" s="1"/>
  <c r="K2059" i="2" a="1"/>
  <c r="K2059" i="2" s="1"/>
  <c r="K2060" i="2" a="1"/>
  <c r="K2060" i="2" s="1"/>
  <c r="K2061" i="2" a="1"/>
  <c r="K2061" i="2" s="1"/>
  <c r="K2062" i="2" a="1"/>
  <c r="K2062" i="2" s="1"/>
  <c r="K2063" i="2" a="1"/>
  <c r="K2063" i="2" s="1"/>
  <c r="K2064" i="2" a="1"/>
  <c r="K2064" i="2" s="1"/>
  <c r="K2065" i="2" a="1"/>
  <c r="K2065" i="2" s="1"/>
  <c r="K2066" i="2" a="1"/>
  <c r="K2066" i="2" s="1"/>
  <c r="K2067" i="2" a="1"/>
  <c r="K2067" i="2" s="1"/>
  <c r="K2068" i="2" a="1"/>
  <c r="K2068" i="2" s="1"/>
  <c r="K2069" i="2" a="1"/>
  <c r="K2069" i="2" s="1"/>
  <c r="K2070" i="2" a="1"/>
  <c r="K2070" i="2" s="1"/>
  <c r="K2071" i="2" a="1"/>
  <c r="K2071" i="2" s="1"/>
  <c r="K2072" i="2" a="1"/>
  <c r="K2072" i="2" s="1"/>
  <c r="K2073" i="2" a="1"/>
  <c r="K2073" i="2" s="1"/>
  <c r="K2074" i="2" a="1"/>
  <c r="K2074" i="2" s="1"/>
  <c r="K2075" i="2" a="1"/>
  <c r="K2075" i="2" s="1"/>
  <c r="K2076" i="2" a="1"/>
  <c r="K2076" i="2" s="1"/>
  <c r="K2077" i="2" a="1"/>
  <c r="K2077" i="2" s="1"/>
  <c r="K2078" i="2" a="1"/>
  <c r="K2078" i="2" s="1"/>
  <c r="K2079" i="2" a="1"/>
  <c r="K2079" i="2" s="1"/>
  <c r="K2080" i="2" a="1"/>
  <c r="K2080" i="2" s="1"/>
  <c r="K2081" i="2" a="1"/>
  <c r="K2081" i="2" s="1"/>
  <c r="K2082" i="2" a="1"/>
  <c r="K2082" i="2" s="1"/>
  <c r="K2083" i="2" a="1"/>
  <c r="K2083" i="2" s="1"/>
  <c r="K2084" i="2" a="1"/>
  <c r="K2084" i="2" s="1"/>
  <c r="K2085" i="2" a="1"/>
  <c r="K2085" i="2" s="1"/>
  <c r="K2086" i="2" a="1"/>
  <c r="K2086" i="2" s="1"/>
  <c r="K2087" i="2" a="1"/>
  <c r="K2087" i="2" s="1"/>
  <c r="K2088" i="2" a="1"/>
  <c r="K2088" i="2" s="1"/>
  <c r="K2089" i="2" a="1"/>
  <c r="K2089" i="2" s="1"/>
  <c r="K2090" i="2" a="1"/>
  <c r="K2090" i="2" s="1"/>
  <c r="K2091" i="2" a="1"/>
  <c r="K2091" i="2" s="1"/>
  <c r="K2092" i="2" a="1"/>
  <c r="K2092" i="2" s="1"/>
  <c r="K2093" i="2" a="1"/>
  <c r="K2093" i="2" s="1"/>
  <c r="K2094" i="2" a="1"/>
  <c r="K2094" i="2" s="1"/>
  <c r="K2095" i="2" a="1"/>
  <c r="K2095" i="2" s="1"/>
  <c r="K2096" i="2" a="1"/>
  <c r="K2096" i="2" s="1"/>
  <c r="K2097" i="2" a="1"/>
  <c r="K2097" i="2" s="1"/>
  <c r="K2098" i="2" a="1"/>
  <c r="K2098" i="2" s="1"/>
  <c r="K2099" i="2" a="1"/>
  <c r="K2099" i="2" s="1"/>
  <c r="K2100" i="2" a="1"/>
  <c r="K2100" i="2" s="1"/>
  <c r="K2101" i="2" a="1"/>
  <c r="K2101" i="2" s="1"/>
  <c r="K2102" i="2" a="1"/>
  <c r="K2102" i="2" s="1"/>
  <c r="K2103" i="2" a="1"/>
  <c r="K2103" i="2" s="1"/>
  <c r="K2104" i="2" a="1"/>
  <c r="K2104" i="2" s="1"/>
  <c r="K2105" i="2" a="1"/>
  <c r="K2105" i="2" s="1"/>
  <c r="K2106" i="2" a="1"/>
  <c r="K2106" i="2" s="1"/>
  <c r="K2107" i="2" a="1"/>
  <c r="K2107" i="2" s="1"/>
  <c r="K2108" i="2" a="1"/>
  <c r="K2108" i="2" s="1"/>
  <c r="K2109" i="2" a="1"/>
  <c r="K2109" i="2" s="1"/>
  <c r="K2110" i="2" a="1"/>
  <c r="K2110" i="2" s="1"/>
  <c r="K2111" i="2" a="1"/>
  <c r="K2111" i="2" s="1"/>
  <c r="K2112" i="2" a="1"/>
  <c r="K2112" i="2" s="1"/>
  <c r="K2113" i="2" a="1"/>
  <c r="K2113" i="2" s="1"/>
  <c r="K2114" i="2" a="1"/>
  <c r="K2114" i="2" s="1"/>
  <c r="K2115" i="2" a="1"/>
  <c r="K2115" i="2" s="1"/>
  <c r="K2116" i="2" a="1"/>
  <c r="K2116" i="2" s="1"/>
  <c r="K2117" i="2" a="1"/>
  <c r="K2117" i="2" s="1"/>
  <c r="K2118" i="2" a="1"/>
  <c r="K2118" i="2" s="1"/>
  <c r="K2119" i="2" a="1"/>
  <c r="K2119" i="2" s="1"/>
  <c r="K2120" i="2" a="1"/>
  <c r="K2120" i="2" s="1"/>
  <c r="K2121" i="2" a="1"/>
  <c r="K2121" i="2" s="1"/>
  <c r="K2122" i="2" a="1"/>
  <c r="K2122" i="2" s="1"/>
  <c r="K2123" i="2" a="1"/>
  <c r="K2123" i="2" s="1"/>
  <c r="K2124" i="2" a="1"/>
  <c r="K2124" i="2" s="1"/>
  <c r="K2125" i="2" a="1"/>
  <c r="K2125" i="2" s="1"/>
  <c r="K2126" i="2" a="1"/>
  <c r="K2126" i="2" s="1"/>
  <c r="K2127" i="2" a="1"/>
  <c r="K2127" i="2" s="1"/>
  <c r="K2128" i="2" a="1"/>
  <c r="K2128" i="2" s="1"/>
  <c r="K2129" i="2" a="1"/>
  <c r="K2129" i="2" s="1"/>
  <c r="K2130" i="2" a="1"/>
  <c r="K2130" i="2" s="1"/>
  <c r="K2131" i="2" a="1"/>
  <c r="K2131" i="2" s="1"/>
  <c r="K2132" i="2" a="1"/>
  <c r="K2132" i="2" s="1"/>
  <c r="K2133" i="2" a="1"/>
  <c r="K2133" i="2" s="1"/>
  <c r="K2134" i="2" a="1"/>
  <c r="K2134" i="2" s="1"/>
  <c r="K2135" i="2" a="1"/>
  <c r="K2135" i="2" s="1"/>
  <c r="K2136" i="2" a="1"/>
  <c r="K2136" i="2" s="1"/>
  <c r="K2137" i="2" a="1"/>
  <c r="K2137" i="2" s="1"/>
  <c r="K2138" i="2" a="1"/>
  <c r="K2138" i="2" s="1"/>
  <c r="K2139" i="2" a="1"/>
  <c r="K2139" i="2" s="1"/>
  <c r="K2140" i="2" a="1"/>
  <c r="K2140" i="2" s="1"/>
  <c r="K2141" i="2" a="1"/>
  <c r="K2141" i="2" s="1"/>
  <c r="K2142" i="2" a="1"/>
  <c r="K2142" i="2" s="1"/>
  <c r="K2143" i="2" a="1"/>
  <c r="K2143" i="2" s="1"/>
  <c r="K2144" i="2" a="1"/>
  <c r="K2144" i="2" s="1"/>
  <c r="K2145" i="2" a="1"/>
  <c r="K2145" i="2" s="1"/>
  <c r="K2146" i="2" a="1"/>
  <c r="K2146" i="2" s="1"/>
  <c r="K2147" i="2" a="1"/>
  <c r="K2147" i="2" s="1"/>
  <c r="K2148" i="2" a="1"/>
  <c r="K2148" i="2" s="1"/>
  <c r="K2149" i="2" a="1"/>
  <c r="K2149" i="2" s="1"/>
  <c r="K2150" i="2" a="1"/>
  <c r="K2150" i="2" s="1"/>
  <c r="K2151" i="2" a="1"/>
  <c r="K2151" i="2" s="1"/>
  <c r="K2152" i="2" a="1"/>
  <c r="K2152" i="2" s="1"/>
  <c r="K2153" i="2" a="1"/>
  <c r="K2153" i="2" s="1"/>
  <c r="K2154" i="2" a="1"/>
  <c r="K2154" i="2" s="1"/>
  <c r="K2155" i="2" a="1"/>
  <c r="K2155" i="2" s="1"/>
  <c r="K2156" i="2" a="1"/>
  <c r="K2156" i="2" s="1"/>
  <c r="K2157" i="2" a="1"/>
  <c r="K2157" i="2" s="1"/>
  <c r="K2158" i="2" a="1"/>
  <c r="K2158" i="2" s="1"/>
  <c r="K2159" i="2" a="1"/>
  <c r="K2159" i="2" s="1"/>
  <c r="K2160" i="2" a="1"/>
  <c r="K2160" i="2" s="1"/>
  <c r="K2161" i="2" a="1"/>
  <c r="K2161" i="2" s="1"/>
  <c r="K2162" i="2" a="1"/>
  <c r="K2162" i="2" s="1"/>
  <c r="K2163" i="2" a="1"/>
  <c r="K2163" i="2" s="1"/>
  <c r="K2164" i="2" a="1"/>
  <c r="K2164" i="2" s="1"/>
  <c r="K2165" i="2" a="1"/>
  <c r="K2165" i="2" s="1"/>
  <c r="K2166" i="2" a="1"/>
  <c r="K2166" i="2" s="1"/>
  <c r="K2167" i="2" a="1"/>
  <c r="K2167" i="2" s="1"/>
  <c r="K2168" i="2" a="1"/>
  <c r="K2168" i="2" s="1"/>
  <c r="K2169" i="2" a="1"/>
  <c r="K2169" i="2" s="1"/>
  <c r="K2170" i="2" a="1"/>
  <c r="K2170" i="2" s="1"/>
  <c r="K2171" i="2" a="1"/>
  <c r="K2171" i="2" s="1"/>
  <c r="K2172" i="2" a="1"/>
  <c r="K2172" i="2" s="1"/>
  <c r="K2173" i="2" a="1"/>
  <c r="K2173" i="2" s="1"/>
  <c r="K2174" i="2" a="1"/>
  <c r="K2174" i="2" s="1"/>
  <c r="K2175" i="2" a="1"/>
  <c r="K2175" i="2" s="1"/>
  <c r="K2176" i="2" a="1"/>
  <c r="K2176" i="2" s="1"/>
  <c r="K2177" i="2" a="1"/>
  <c r="K2177" i="2" s="1"/>
  <c r="K2178" i="2" a="1"/>
  <c r="K2178" i="2" s="1"/>
  <c r="K2179" i="2" a="1"/>
  <c r="K2179" i="2" s="1"/>
  <c r="K2180" i="2" a="1"/>
  <c r="K2180" i="2" s="1"/>
  <c r="K2181" i="2" a="1"/>
  <c r="K2181" i="2" s="1"/>
  <c r="K2182" i="2" a="1"/>
  <c r="K2182" i="2" s="1"/>
  <c r="K2183" i="2" a="1"/>
  <c r="K2183" i="2" s="1"/>
  <c r="K2184" i="2" a="1"/>
  <c r="K2184" i="2" s="1"/>
  <c r="K2185" i="2" a="1"/>
  <c r="K2185" i="2" s="1"/>
  <c r="K2186" i="2" a="1"/>
  <c r="K2186" i="2" s="1"/>
  <c r="K2187" i="2" a="1"/>
  <c r="K2187" i="2" s="1"/>
  <c r="K2188" i="2" a="1"/>
  <c r="K2188" i="2" s="1"/>
  <c r="K2189" i="2" a="1"/>
  <c r="K2189" i="2" s="1"/>
  <c r="K2190" i="2" a="1"/>
  <c r="K2190" i="2" s="1"/>
  <c r="K2191" i="2" a="1"/>
  <c r="K2191" i="2" s="1"/>
  <c r="K2192" i="2" a="1"/>
  <c r="K2192" i="2" s="1"/>
  <c r="K2193" i="2" a="1"/>
  <c r="K2193" i="2" s="1"/>
  <c r="K2194" i="2" a="1"/>
  <c r="K2194" i="2" s="1"/>
  <c r="K2195" i="2" a="1"/>
  <c r="K2195" i="2" s="1"/>
  <c r="K2196" i="2" a="1"/>
  <c r="K2196" i="2" s="1"/>
  <c r="K2197" i="2" a="1"/>
  <c r="K2197" i="2" s="1"/>
  <c r="K2198" i="2" a="1"/>
  <c r="K2198" i="2" s="1"/>
  <c r="K2199" i="2" a="1"/>
  <c r="K2199" i="2" s="1"/>
  <c r="K2200" i="2" a="1"/>
  <c r="K2200" i="2" s="1"/>
  <c r="K2201" i="2" a="1"/>
  <c r="K2201" i="2" s="1"/>
  <c r="K2202" i="2" a="1"/>
  <c r="K2202" i="2" s="1"/>
  <c r="K2203" i="2" a="1"/>
  <c r="K2203" i="2" s="1"/>
  <c r="K2204" i="2" a="1"/>
  <c r="K2204" i="2" s="1"/>
  <c r="K2205" i="2" a="1"/>
  <c r="K2205" i="2" s="1"/>
  <c r="K2206" i="2" a="1"/>
  <c r="K2206" i="2" s="1"/>
  <c r="K2207" i="2" a="1"/>
  <c r="K2207" i="2" s="1"/>
  <c r="K2208" i="2" a="1"/>
  <c r="K2208" i="2" s="1"/>
  <c r="K2209" i="2" a="1"/>
  <c r="K2209" i="2" s="1"/>
  <c r="K2210" i="2" a="1"/>
  <c r="K2210" i="2" s="1"/>
  <c r="K2211" i="2" a="1"/>
  <c r="K2211" i="2" s="1"/>
  <c r="K2212" i="2" a="1"/>
  <c r="K2212" i="2" s="1"/>
  <c r="K2213" i="2" a="1"/>
  <c r="K2213" i="2" s="1"/>
  <c r="K2214" i="2" a="1"/>
  <c r="K2214" i="2" s="1"/>
  <c r="K2215" i="2" a="1"/>
  <c r="K2215" i="2" s="1"/>
  <c r="K2216" i="2" a="1"/>
  <c r="K2216" i="2" s="1"/>
  <c r="K2217" i="2" a="1"/>
  <c r="K2217" i="2" s="1"/>
  <c r="K2218" i="2" a="1"/>
  <c r="K2218" i="2" s="1"/>
  <c r="K2219" i="2" a="1"/>
  <c r="K2219" i="2" s="1"/>
  <c r="K2220" i="2" a="1"/>
  <c r="K2220" i="2" s="1"/>
  <c r="K2221" i="2" a="1"/>
  <c r="K2221" i="2" s="1"/>
  <c r="K2222" i="2" a="1"/>
  <c r="K2222" i="2" s="1"/>
  <c r="K2223" i="2" a="1"/>
  <c r="K2223" i="2" s="1"/>
  <c r="K2224" i="2" a="1"/>
  <c r="K2224" i="2" s="1"/>
  <c r="K2225" i="2" a="1"/>
  <c r="K2225" i="2" s="1"/>
  <c r="K2226" i="2" a="1"/>
  <c r="K2226" i="2" s="1"/>
  <c r="K2227" i="2" a="1"/>
  <c r="K2227" i="2" s="1"/>
  <c r="K2228" i="2" a="1"/>
  <c r="K2228" i="2" s="1"/>
  <c r="K2229" i="2" a="1"/>
  <c r="K2229" i="2" s="1"/>
  <c r="K2230" i="2" a="1"/>
  <c r="K2230" i="2" s="1"/>
  <c r="K2231" i="2" a="1"/>
  <c r="K2231" i="2" s="1"/>
  <c r="K2232" i="2" a="1"/>
  <c r="K2232" i="2" s="1"/>
  <c r="K2233" i="2" a="1"/>
  <c r="K2233" i="2" s="1"/>
  <c r="K2234" i="2" a="1"/>
  <c r="K2234" i="2" s="1"/>
  <c r="K2235" i="2" a="1"/>
  <c r="K2235" i="2" s="1"/>
  <c r="K2236" i="2" a="1"/>
  <c r="K2236" i="2" s="1"/>
  <c r="K2237" i="2" a="1"/>
  <c r="K2237" i="2" s="1"/>
  <c r="K2238" i="2" a="1"/>
  <c r="K2238" i="2" s="1"/>
  <c r="K2239" i="2" a="1"/>
  <c r="K2239" i="2" s="1"/>
  <c r="K2240" i="2" a="1"/>
  <c r="K2240" i="2" s="1"/>
  <c r="K2241" i="2" a="1"/>
  <c r="K2241" i="2" s="1"/>
  <c r="K2242" i="2" a="1"/>
  <c r="K2242" i="2" s="1"/>
  <c r="K2243" i="2" a="1"/>
  <c r="K2243" i="2" s="1"/>
  <c r="K2244" i="2" a="1"/>
  <c r="K2244" i="2" s="1"/>
  <c r="K2245" i="2" a="1"/>
  <c r="K2245" i="2" s="1"/>
  <c r="K2246" i="2" a="1"/>
  <c r="K2246" i="2" s="1"/>
  <c r="K2247" i="2" a="1"/>
  <c r="K2247" i="2" s="1"/>
  <c r="K2248" i="2" a="1"/>
  <c r="K2248" i="2" s="1"/>
  <c r="K2249" i="2" a="1"/>
  <c r="K2249" i="2" s="1"/>
  <c r="K2250" i="2" a="1"/>
  <c r="K2250" i="2" s="1"/>
  <c r="K2251" i="2" a="1"/>
  <c r="K2251" i="2" s="1"/>
  <c r="K2252" i="2" a="1"/>
  <c r="K2252" i="2" s="1"/>
  <c r="K2253" i="2" a="1"/>
  <c r="K2253" i="2" s="1"/>
  <c r="K2254" i="2" a="1"/>
  <c r="K2254" i="2" s="1"/>
  <c r="K2255" i="2" a="1"/>
  <c r="K2255" i="2" s="1"/>
  <c r="K2256" i="2" a="1"/>
  <c r="K2256" i="2" s="1"/>
  <c r="K2257" i="2" a="1"/>
  <c r="K2257" i="2" s="1"/>
  <c r="K2258" i="2" a="1"/>
  <c r="K2258" i="2" s="1"/>
  <c r="K2259" i="2" a="1"/>
  <c r="K2259" i="2" s="1"/>
  <c r="K2260" i="2" a="1"/>
  <c r="K2260" i="2" s="1"/>
  <c r="K2261" i="2" a="1"/>
  <c r="K2261" i="2" s="1"/>
  <c r="K2262" i="2" a="1"/>
  <c r="K2262" i="2" s="1"/>
  <c r="K2263" i="2" a="1"/>
  <c r="K2263" i="2" s="1"/>
  <c r="K2264" i="2" a="1"/>
  <c r="K2264" i="2" s="1"/>
  <c r="K2265" i="2" a="1"/>
  <c r="K2265" i="2" s="1"/>
  <c r="K2266" i="2" a="1"/>
  <c r="K2266" i="2" s="1"/>
  <c r="K2267" i="2" a="1"/>
  <c r="K2267" i="2" s="1"/>
  <c r="K2268" i="2" a="1"/>
  <c r="K2268" i="2" s="1"/>
  <c r="K2269" i="2" a="1"/>
  <c r="K2269" i="2" s="1"/>
  <c r="K2270" i="2" a="1"/>
  <c r="K2270" i="2" s="1"/>
  <c r="K2271" i="2" a="1"/>
  <c r="K2271" i="2" s="1"/>
  <c r="K2272" i="2" a="1"/>
  <c r="K2272" i="2" s="1"/>
  <c r="K2273" i="2" a="1"/>
  <c r="K2273" i="2" s="1"/>
  <c r="K2274" i="2" a="1"/>
  <c r="K2274" i="2" s="1"/>
  <c r="K2275" i="2" a="1"/>
  <c r="K2275" i="2" s="1"/>
  <c r="K2276" i="2" a="1"/>
  <c r="K2276" i="2" s="1"/>
  <c r="K2277" i="2" a="1"/>
  <c r="K2277" i="2" s="1"/>
  <c r="K2278" i="2" a="1"/>
  <c r="K2278" i="2" s="1"/>
  <c r="K2279" i="2" a="1"/>
  <c r="K2279" i="2" s="1"/>
  <c r="K2280" i="2" a="1"/>
  <c r="K2280" i="2" s="1"/>
  <c r="K2281" i="2" a="1"/>
  <c r="K2281" i="2" s="1"/>
  <c r="K2282" i="2" a="1"/>
  <c r="K2282" i="2" s="1"/>
  <c r="K2283" i="2" a="1"/>
  <c r="K2283" i="2" s="1"/>
  <c r="K2284" i="2" a="1"/>
  <c r="K2284" i="2" s="1"/>
  <c r="K2285" i="2" a="1"/>
  <c r="K2285" i="2" s="1"/>
  <c r="K2286" i="2" a="1"/>
  <c r="K2286" i="2" s="1"/>
  <c r="K2287" i="2" a="1"/>
  <c r="K2287" i="2" s="1"/>
  <c r="K2288" i="2" a="1"/>
  <c r="K2288" i="2" s="1"/>
  <c r="K2289" i="2" a="1"/>
  <c r="K2289" i="2" s="1"/>
  <c r="K2290" i="2" a="1"/>
  <c r="K2290" i="2" s="1"/>
  <c r="K2291" i="2" a="1"/>
  <c r="K2291" i="2" s="1"/>
  <c r="K2292" i="2" a="1"/>
  <c r="K2292" i="2" s="1"/>
  <c r="K2293" i="2" a="1"/>
  <c r="K2293" i="2" s="1"/>
  <c r="K2294" i="2" a="1"/>
  <c r="K2294" i="2" s="1"/>
  <c r="K2295" i="2" a="1"/>
  <c r="K2295" i="2" s="1"/>
  <c r="K2296" i="2" a="1"/>
  <c r="K2296" i="2" s="1"/>
  <c r="K2297" i="2" a="1"/>
  <c r="K2297" i="2" s="1"/>
  <c r="K2298" i="2" a="1"/>
  <c r="K2298" i="2" s="1"/>
  <c r="K2299" i="2" a="1"/>
  <c r="K2299" i="2" s="1"/>
  <c r="K2300" i="2" a="1"/>
  <c r="K2300" i="2" s="1"/>
  <c r="K2301" i="2" a="1"/>
  <c r="K2301" i="2" s="1"/>
  <c r="K2302" i="2" a="1"/>
  <c r="K2302" i="2" s="1"/>
  <c r="K2303" i="2" a="1"/>
  <c r="K2303" i="2" s="1"/>
  <c r="K2304" i="2" a="1"/>
  <c r="K2304" i="2" s="1"/>
  <c r="K2305" i="2" a="1"/>
  <c r="K2305" i="2" s="1"/>
  <c r="K2306" i="2" a="1"/>
  <c r="K2306" i="2" s="1"/>
  <c r="K2307" i="2" a="1"/>
  <c r="K2307" i="2" s="1"/>
  <c r="K2308" i="2" a="1"/>
  <c r="K2308" i="2" s="1"/>
  <c r="K2309" i="2" a="1"/>
  <c r="K2309" i="2" s="1"/>
  <c r="K2310" i="2" a="1"/>
  <c r="K2310" i="2" s="1"/>
  <c r="K2311" i="2" a="1"/>
  <c r="K2311" i="2" s="1"/>
  <c r="K2312" i="2" a="1"/>
  <c r="K2312" i="2" s="1"/>
  <c r="K2313" i="2" a="1"/>
  <c r="K2313" i="2" s="1"/>
  <c r="K2314" i="2" a="1"/>
  <c r="K2314" i="2" s="1"/>
  <c r="K2315" i="2" a="1"/>
  <c r="K2315" i="2" s="1"/>
  <c r="K2316" i="2" a="1"/>
  <c r="K2316" i="2" s="1"/>
  <c r="K2317" i="2" a="1"/>
  <c r="K2317" i="2" s="1"/>
  <c r="K2318" i="2" a="1"/>
  <c r="K2318" i="2" s="1"/>
  <c r="K2319" i="2" a="1"/>
  <c r="K2319" i="2" s="1"/>
  <c r="K2320" i="2" a="1"/>
  <c r="K2320" i="2" s="1"/>
  <c r="K2321" i="2" a="1"/>
  <c r="K2321" i="2" s="1"/>
  <c r="K2322" i="2" a="1"/>
  <c r="K2322" i="2" s="1"/>
  <c r="K2323" i="2" a="1"/>
  <c r="K2323" i="2" s="1"/>
  <c r="K2324" i="2" a="1"/>
  <c r="K2324" i="2" s="1"/>
  <c r="K2325" i="2" a="1"/>
  <c r="K2325" i="2" s="1"/>
  <c r="K2326" i="2" a="1"/>
  <c r="K2326" i="2" s="1"/>
  <c r="K2327" i="2" a="1"/>
  <c r="K2327" i="2" s="1"/>
  <c r="K2328" i="2" a="1"/>
  <c r="K2328" i="2" s="1"/>
  <c r="K2329" i="2" a="1"/>
  <c r="K2329" i="2" s="1"/>
  <c r="K2330" i="2" a="1"/>
  <c r="K2330" i="2" s="1"/>
  <c r="K2331" i="2" a="1"/>
  <c r="K2331" i="2" s="1"/>
  <c r="K2332" i="2" a="1"/>
  <c r="K2332" i="2" s="1"/>
  <c r="K2333" i="2" a="1"/>
  <c r="K2333" i="2" s="1"/>
  <c r="K2334" i="2" a="1"/>
  <c r="K2334" i="2" s="1"/>
  <c r="K2335" i="2" a="1"/>
  <c r="K2335" i="2" s="1"/>
  <c r="K2336" i="2" a="1"/>
  <c r="K2336" i="2" s="1"/>
  <c r="K2" i="2" a="1"/>
  <c r="K2" i="2" s="1"/>
  <c r="H561" i="4" l="1"/>
  <c r="H2297" i="4"/>
  <c r="H2265" i="4"/>
  <c r="H2217" i="4"/>
  <c r="H2177" i="4"/>
  <c r="H2137" i="4"/>
  <c r="H2089" i="4"/>
  <c r="H2049" i="4"/>
  <c r="H2017" i="4"/>
  <c r="H1969" i="4"/>
  <c r="H1921" i="4"/>
  <c r="H1881" i="4"/>
  <c r="H1841" i="4"/>
  <c r="H1809" i="4"/>
  <c r="H1777" i="4"/>
  <c r="H1745" i="4"/>
  <c r="H1705" i="4"/>
  <c r="H1673" i="4"/>
  <c r="H1649" i="4"/>
  <c r="H1625" i="4"/>
  <c r="H1601" i="4"/>
  <c r="H1577" i="4"/>
  <c r="H1553" i="4"/>
  <c r="H1529" i="4"/>
  <c r="H1505" i="4"/>
  <c r="H1481" i="4"/>
  <c r="H1457" i="4"/>
  <c r="H1425" i="4"/>
  <c r="H1401" i="4"/>
  <c r="H1377" i="4"/>
  <c r="H1329" i="4"/>
  <c r="H1313" i="4"/>
  <c r="H1289" i="4"/>
  <c r="H1265" i="4"/>
  <c r="H1241" i="4"/>
  <c r="H1217" i="4"/>
  <c r="H1177" i="4"/>
  <c r="H1153" i="4"/>
  <c r="H1137" i="4"/>
  <c r="H1113" i="4"/>
  <c r="H1089" i="4"/>
  <c r="H1065" i="4"/>
  <c r="H1049" i="4"/>
  <c r="H1025" i="4"/>
  <c r="H1001" i="4"/>
  <c r="H977" i="4"/>
  <c r="H953" i="4"/>
  <c r="H929" i="4"/>
  <c r="H897" i="4"/>
  <c r="H873" i="4"/>
  <c r="H849" i="4"/>
  <c r="H825" i="4"/>
  <c r="H785" i="4"/>
  <c r="H705" i="4"/>
  <c r="H681" i="4"/>
  <c r="H665" i="4"/>
  <c r="H641" i="4"/>
  <c r="H617" i="4"/>
  <c r="H593" i="4"/>
  <c r="H569" i="4"/>
  <c r="H545" i="4"/>
  <c r="H521" i="4"/>
  <c r="H505" i="4"/>
  <c r="H481" i="4"/>
  <c r="H457" i="4"/>
  <c r="H433" i="4"/>
  <c r="H401" i="4"/>
  <c r="H369" i="4"/>
  <c r="H345" i="4"/>
  <c r="H321" i="4"/>
  <c r="H297" i="4"/>
  <c r="H281" i="4"/>
  <c r="H257" i="4"/>
  <c r="H241" i="4"/>
  <c r="H209" i="4"/>
  <c r="H2321" i="4"/>
  <c r="H2289" i="4"/>
  <c r="H2225" i="4"/>
  <c r="H2185" i="4"/>
  <c r="H2145" i="4"/>
  <c r="H2097" i="4"/>
  <c r="H2065" i="4"/>
  <c r="H2025" i="4"/>
  <c r="H1977" i="4"/>
  <c r="H1937" i="4"/>
  <c r="H1897" i="4"/>
  <c r="H1865" i="4"/>
  <c r="H1825" i="4"/>
  <c r="H1793" i="4"/>
  <c r="H1761" i="4"/>
  <c r="H1729" i="4"/>
  <c r="H1697" i="4"/>
  <c r="H1681" i="4"/>
  <c r="H1657" i="4"/>
  <c r="H1633" i="4"/>
  <c r="H1609" i="4"/>
  <c r="H1585" i="4"/>
  <c r="H1561" i="4"/>
  <c r="H1537" i="4"/>
  <c r="H1513" i="4"/>
  <c r="H1489" i="4"/>
  <c r="H1465" i="4"/>
  <c r="H1441" i="4"/>
  <c r="H1417" i="4"/>
  <c r="H1393" i="4"/>
  <c r="H1369" i="4"/>
  <c r="H1337" i="4"/>
  <c r="H1305" i="4"/>
  <c r="H1281" i="4"/>
  <c r="H1257" i="4"/>
  <c r="H1233" i="4"/>
  <c r="H1209" i="4"/>
  <c r="H1185" i="4"/>
  <c r="H1161" i="4"/>
  <c r="H1129" i="4"/>
  <c r="H1105" i="4"/>
  <c r="H1081" i="4"/>
  <c r="H1057" i="4"/>
  <c r="H1033" i="4"/>
  <c r="H1009" i="4"/>
  <c r="H985" i="4"/>
  <c r="H961" i="4"/>
  <c r="H937" i="4"/>
  <c r="H913" i="4"/>
  <c r="H889" i="4"/>
  <c r="H865" i="4"/>
  <c r="H841" i="4"/>
  <c r="H801" i="4"/>
  <c r="H777" i="4"/>
  <c r="H761" i="4"/>
  <c r="H745" i="4"/>
  <c r="H729" i="4"/>
  <c r="H713" i="4"/>
  <c r="H689" i="4"/>
  <c r="H657" i="4"/>
  <c r="H625" i="4"/>
  <c r="H601" i="4"/>
  <c r="H577" i="4"/>
  <c r="H553" i="4"/>
  <c r="H529" i="4"/>
  <c r="H497" i="4"/>
  <c r="H473" i="4"/>
  <c r="H449" i="4"/>
  <c r="H417" i="4"/>
  <c r="H393" i="4"/>
  <c r="H377" i="4"/>
  <c r="H353" i="4"/>
  <c r="H329" i="4"/>
  <c r="H305" i="4"/>
  <c r="H273" i="4"/>
  <c r="H225" i="4"/>
  <c r="H2305" i="4"/>
  <c r="H2257" i="4"/>
  <c r="H2201" i="4"/>
  <c r="H2169" i="4"/>
  <c r="H2121" i="4"/>
  <c r="H2073" i="4"/>
  <c r="H2033" i="4"/>
  <c r="H1985" i="4"/>
  <c r="H1945" i="4"/>
  <c r="H1905" i="4"/>
  <c r="H1873" i="4"/>
  <c r="H1833" i="4"/>
  <c r="H1801" i="4"/>
  <c r="H1769" i="4"/>
  <c r="H1737" i="4"/>
  <c r="H1713" i="4"/>
  <c r="H1689" i="4"/>
  <c r="H1665" i="4"/>
  <c r="H1641" i="4"/>
  <c r="H1617" i="4"/>
  <c r="H1593" i="4"/>
  <c r="H1569" i="4"/>
  <c r="H1545" i="4"/>
  <c r="H1521" i="4"/>
  <c r="H1497" i="4"/>
  <c r="H1473" i="4"/>
  <c r="H1449" i="4"/>
  <c r="H1433" i="4"/>
  <c r="H1409" i="4"/>
  <c r="H1385" i="4"/>
  <c r="H1361" i="4"/>
  <c r="H1345" i="4"/>
  <c r="H1321" i="4"/>
  <c r="H1297" i="4"/>
  <c r="H1273" i="4"/>
  <c r="H1249" i="4"/>
  <c r="H1225" i="4"/>
  <c r="H1201" i="4"/>
  <c r="H1193" i="4"/>
  <c r="H1169" i="4"/>
  <c r="H1145" i="4"/>
  <c r="H1121" i="4"/>
  <c r="H1097" i="4"/>
  <c r="H1073" i="4"/>
  <c r="H1041" i="4"/>
  <c r="H1017" i="4"/>
  <c r="H993" i="4"/>
  <c r="H969" i="4"/>
  <c r="H945" i="4"/>
  <c r="H921" i="4"/>
  <c r="H905" i="4"/>
  <c r="H881" i="4"/>
  <c r="H857" i="4"/>
  <c r="H833" i="4"/>
  <c r="H793" i="4"/>
  <c r="H769" i="4"/>
  <c r="H753" i="4"/>
  <c r="H737" i="4"/>
  <c r="H721" i="4"/>
  <c r="H697" i="4"/>
  <c r="H673" i="4"/>
  <c r="H649" i="4"/>
  <c r="H633" i="4"/>
  <c r="H609" i="4"/>
  <c r="H585" i="4"/>
  <c r="H537" i="4"/>
  <c r="H513" i="4"/>
  <c r="H489" i="4"/>
  <c r="H465" i="4"/>
  <c r="H441" i="4"/>
  <c r="H425" i="4"/>
  <c r="H409" i="4"/>
  <c r="H385" i="4"/>
  <c r="H361" i="4"/>
  <c r="H337" i="4"/>
  <c r="H313" i="4"/>
  <c r="H289" i="4"/>
  <c r="H265" i="4"/>
  <c r="H249" i="4"/>
  <c r="H233" i="4"/>
  <c r="H217" i="4"/>
  <c r="H2313" i="4"/>
  <c r="H2273" i="4"/>
  <c r="H2241" i="4"/>
  <c r="H2193" i="4"/>
  <c r="H2161" i="4"/>
  <c r="H2113" i="4"/>
  <c r="H2057" i="4"/>
  <c r="H2001" i="4"/>
  <c r="H1961" i="4"/>
  <c r="H1929" i="4"/>
  <c r="H1889" i="4"/>
  <c r="H1849" i="4"/>
  <c r="H1817" i="4"/>
  <c r="H1785" i="4"/>
  <c r="H1721" i="4"/>
  <c r="H809" i="4"/>
  <c r="H2329" i="4"/>
  <c r="H2281" i="4"/>
  <c r="H2233" i="4"/>
  <c r="H2129" i="4"/>
  <c r="H2081" i="4"/>
  <c r="H2041" i="4"/>
  <c r="H1993" i="4"/>
  <c r="H1953" i="4"/>
  <c r="H1913" i="4"/>
  <c r="H1857" i="4"/>
  <c r="H1753" i="4"/>
  <c r="H817" i="4"/>
  <c r="H2249" i="4"/>
  <c r="H2209" i="4"/>
  <c r="H2153" i="4"/>
  <c r="H2105" i="4"/>
  <c r="H2009" i="4"/>
  <c r="H1353" i="4"/>
  <c r="H192" i="4"/>
  <c r="H160" i="4"/>
  <c r="H136" i="4"/>
  <c r="H112" i="4"/>
  <c r="H80" i="4"/>
  <c r="H64" i="4"/>
  <c r="H32" i="4"/>
  <c r="H8" i="4"/>
  <c r="H200" i="4"/>
  <c r="H168" i="4"/>
  <c r="H144" i="4"/>
  <c r="H120" i="4"/>
  <c r="H96" i="4"/>
  <c r="H56" i="4"/>
  <c r="H24" i="4"/>
  <c r="H208" i="4"/>
  <c r="H176" i="4"/>
  <c r="H152" i="4"/>
  <c r="H128" i="4"/>
  <c r="H104" i="4"/>
  <c r="H72" i="4"/>
  <c r="H48" i="4"/>
  <c r="H16" i="4"/>
  <c r="H184" i="4"/>
  <c r="H88" i="4"/>
  <c r="H40" i="4"/>
  <c r="H1331" i="4"/>
  <c r="H1315" i="4"/>
  <c r="H1299" i="4"/>
  <c r="H1291" i="4"/>
  <c r="H1259" i="4"/>
  <c r="H1243" i="4"/>
  <c r="H1227" i="4"/>
  <c r="H1211" i="4"/>
  <c r="H1195" i="4"/>
  <c r="H1147" i="4"/>
  <c r="H1323" i="4"/>
  <c r="H1307" i="4"/>
  <c r="H1283" i="4"/>
  <c r="H1275" i="4"/>
  <c r="H1267" i="4"/>
  <c r="H1251" i="4"/>
  <c r="H1235" i="4"/>
  <c r="H1219" i="4"/>
  <c r="H1203" i="4"/>
  <c r="H1187" i="4"/>
  <c r="H1179" i="4"/>
  <c r="H1171" i="4"/>
  <c r="H1163" i="4"/>
  <c r="H1155" i="4"/>
  <c r="H1139" i="4"/>
  <c r="H1123" i="4"/>
  <c r="H1099" i="4"/>
  <c r="H1091" i="4"/>
  <c r="H1075" i="4"/>
  <c r="H1067" i="4"/>
  <c r="H1051" i="4"/>
  <c r="H1035" i="4"/>
  <c r="H1019" i="4"/>
  <c r="H1003" i="4"/>
  <c r="H979" i="4"/>
  <c r="H963" i="4"/>
  <c r="H947" i="4"/>
  <c r="H923" i="4"/>
  <c r="H899" i="4"/>
  <c r="H883" i="4"/>
  <c r="H867" i="4"/>
  <c r="H851" i="4"/>
  <c r="H835" i="4"/>
  <c r="H819" i="4"/>
  <c r="H811" i="4"/>
  <c r="H795" i="4"/>
  <c r="H779" i="4"/>
  <c r="H763" i="4"/>
  <c r="H739" i="4"/>
  <c r="H723" i="4"/>
  <c r="H707" i="4"/>
  <c r="H691" i="4"/>
  <c r="H675" i="4"/>
  <c r="H651" i="4"/>
  <c r="H635" i="4"/>
  <c r="H603" i="4"/>
  <c r="H587" i="4"/>
  <c r="H571" i="4"/>
  <c r="H547" i="4"/>
  <c r="H531" i="4"/>
  <c r="H515" i="4"/>
  <c r="H507" i="4"/>
  <c r="H491" i="4"/>
  <c r="H475" i="4"/>
  <c r="H459" i="4"/>
  <c r="H443" i="4"/>
  <c r="H427" i="4"/>
  <c r="H419" i="4"/>
  <c r="H403" i="4"/>
  <c r="H387" i="4"/>
  <c r="H371" i="4"/>
  <c r="H355" i="4"/>
  <c r="H283" i="4"/>
  <c r="H259" i="4"/>
  <c r="H243" i="4"/>
  <c r="H227" i="4"/>
  <c r="H211" i="4"/>
  <c r="H195" i="4"/>
  <c r="H179" i="4"/>
  <c r="H163" i="4"/>
  <c r="H147" i="4"/>
  <c r="H131" i="4"/>
  <c r="H115" i="4"/>
  <c r="H91" i="4"/>
  <c r="H75" i="4"/>
  <c r="H59" i="4"/>
  <c r="H43" i="4"/>
  <c r="H1131" i="4"/>
  <c r="H1115" i="4"/>
  <c r="H1107" i="4"/>
  <c r="H1083" i="4"/>
  <c r="H1059" i="4"/>
  <c r="H1043" i="4"/>
  <c r="H1027" i="4"/>
  <c r="H1011" i="4"/>
  <c r="H995" i="4"/>
  <c r="H987" i="4"/>
  <c r="H971" i="4"/>
  <c r="H955" i="4"/>
  <c r="H939" i="4"/>
  <c r="H931" i="4"/>
  <c r="H915" i="4"/>
  <c r="H907" i="4"/>
  <c r="H891" i="4"/>
  <c r="H875" i="4"/>
  <c r="H859" i="4"/>
  <c r="H843" i="4"/>
  <c r="H827" i="4"/>
  <c r="H803" i="4"/>
  <c r="H787" i="4"/>
  <c r="H771" i="4"/>
  <c r="H755" i="4"/>
  <c r="H747" i="4"/>
  <c r="H731" i="4"/>
  <c r="H715" i="4"/>
  <c r="H699" i="4"/>
  <c r="H683" i="4"/>
  <c r="H667" i="4"/>
  <c r="H659" i="4"/>
  <c r="H643" i="4"/>
  <c r="H627" i="4"/>
  <c r="H619" i="4"/>
  <c r="H611" i="4"/>
  <c r="H595" i="4"/>
  <c r="H579" i="4"/>
  <c r="H563" i="4"/>
  <c r="H555" i="4"/>
  <c r="H539" i="4"/>
  <c r="H523" i="4"/>
  <c r="H499" i="4"/>
  <c r="H483" i="4"/>
  <c r="H467" i="4"/>
  <c r="H451" i="4"/>
  <c r="H435" i="4"/>
  <c r="H411" i="4"/>
  <c r="H395" i="4"/>
  <c r="H379" i="4"/>
  <c r="H363" i="4"/>
  <c r="H331" i="4"/>
  <c r="H275" i="4"/>
  <c r="H267" i="4"/>
  <c r="H251" i="4"/>
  <c r="H235" i="4"/>
  <c r="H219" i="4"/>
  <c r="H203" i="4"/>
  <c r="H187" i="4"/>
  <c r="H171" i="4"/>
  <c r="H155" i="4"/>
  <c r="H139" i="4"/>
  <c r="H123" i="4"/>
  <c r="H107" i="4"/>
  <c r="H99" i="4"/>
  <c r="H83" i="4"/>
  <c r="H67" i="4"/>
  <c r="H51" i="4"/>
  <c r="H35" i="4"/>
  <c r="H27" i="4"/>
  <c r="H19" i="4"/>
  <c r="H11" i="4"/>
  <c r="H2317" i="4"/>
  <c r="H2285" i="4"/>
  <c r="H2261" i="4"/>
  <c r="H2229" i="4"/>
  <c r="H2205" i="4"/>
  <c r="H2173" i="4"/>
  <c r="H2133" i="4"/>
  <c r="H2101" i="4"/>
  <c r="H2061" i="4"/>
  <c r="H2037" i="4"/>
  <c r="H2005" i="4"/>
  <c r="H1989" i="4"/>
  <c r="H1965" i="4"/>
  <c r="H1941" i="4"/>
  <c r="H1909" i="4"/>
  <c r="H1885" i="4"/>
  <c r="H1853" i="4"/>
  <c r="H1821" i="4"/>
  <c r="H1789" i="4"/>
  <c r="H1765" i="4"/>
  <c r="H1741" i="4"/>
  <c r="H1709" i="4"/>
  <c r="H1685" i="4"/>
  <c r="H1653" i="4"/>
  <c r="H1621" i="4"/>
  <c r="H1589" i="4"/>
  <c r="H1557" i="4"/>
  <c r="H1525" i="4"/>
  <c r="H1493" i="4"/>
  <c r="H1461" i="4"/>
  <c r="H1421" i="4"/>
  <c r="H1389" i="4"/>
  <c r="H1357" i="4"/>
  <c r="H1333" i="4"/>
  <c r="H1301" i="4"/>
  <c r="H1269" i="4"/>
  <c r="H1253" i="4"/>
  <c r="H1213" i="4"/>
  <c r="H1181" i="4"/>
  <c r="H1149" i="4"/>
  <c r="H1109" i="4"/>
  <c r="H1077" i="4"/>
  <c r="H1045" i="4"/>
  <c r="H1013" i="4"/>
  <c r="H925" i="4"/>
  <c r="H901" i="4"/>
  <c r="H877" i="4"/>
  <c r="H853" i="4"/>
  <c r="H837" i="4"/>
  <c r="H789" i="4"/>
  <c r="H757" i="4"/>
  <c r="H733" i="4"/>
  <c r="H701" i="4"/>
  <c r="H693" i="4"/>
  <c r="H661" i="4"/>
  <c r="H2333" i="4"/>
  <c r="H2293" i="4"/>
  <c r="H2269" i="4"/>
  <c r="H2245" i="4"/>
  <c r="H2221" i="4"/>
  <c r="H2197" i="4"/>
  <c r="H2189" i="4"/>
  <c r="H2165" i="4"/>
  <c r="H2141" i="4"/>
  <c r="H2109" i="4"/>
  <c r="H2085" i="4"/>
  <c r="H2045" i="4"/>
  <c r="H2013" i="4"/>
  <c r="H1949" i="4"/>
  <c r="H1917" i="4"/>
  <c r="H1877" i="4"/>
  <c r="H1845" i="4"/>
  <c r="H1757" i="4"/>
  <c r="H1725" i="4"/>
  <c r="H1693" i="4"/>
  <c r="H1669" i="4"/>
  <c r="H1629" i="4"/>
  <c r="H1597" i="4"/>
  <c r="H1565" i="4"/>
  <c r="H1541" i="4"/>
  <c r="H1509" i="4"/>
  <c r="H1477" i="4"/>
  <c r="H1437" i="4"/>
  <c r="H1405" i="4"/>
  <c r="H1373" i="4"/>
  <c r="H1349" i="4"/>
  <c r="H1317" i="4"/>
  <c r="H1293" i="4"/>
  <c r="H1237" i="4"/>
  <c r="H1197" i="4"/>
  <c r="H1173" i="4"/>
  <c r="H1133" i="4"/>
  <c r="H1085" i="4"/>
  <c r="H1069" i="4"/>
  <c r="H1021" i="4"/>
  <c r="H989" i="4"/>
  <c r="H965" i="4"/>
  <c r="H949" i="4"/>
  <c r="H917" i="4"/>
  <c r="H885" i="4"/>
  <c r="H861" i="4"/>
  <c r="H845" i="4"/>
  <c r="H821" i="4"/>
  <c r="H797" i="4"/>
  <c r="H773" i="4"/>
  <c r="H741" i="4"/>
  <c r="H717" i="4"/>
  <c r="H669" i="4"/>
  <c r="H541" i="4"/>
  <c r="H2309" i="4"/>
  <c r="H2277" i="4"/>
  <c r="H2253" i="4"/>
  <c r="H2157" i="4"/>
  <c r="H2125" i="4"/>
  <c r="H2093" i="4"/>
  <c r="H2069" i="4"/>
  <c r="H2029" i="4"/>
  <c r="H1997" i="4"/>
  <c r="H1973" i="4"/>
  <c r="H1933" i="4"/>
  <c r="H1901" i="4"/>
  <c r="H1869" i="4"/>
  <c r="H1829" i="4"/>
  <c r="H1805" i="4"/>
  <c r="H1781" i="4"/>
  <c r="H1749" i="4"/>
  <c r="H1717" i="4"/>
  <c r="H1677" i="4"/>
  <c r="H1645" i="4"/>
  <c r="H1613" i="4"/>
  <c r="H1581" i="4"/>
  <c r="H1549" i="4"/>
  <c r="H1517" i="4"/>
  <c r="H1485" i="4"/>
  <c r="H1453" i="4"/>
  <c r="H1429" i="4"/>
  <c r="H1397" i="4"/>
  <c r="H1365" i="4"/>
  <c r="H1325" i="4"/>
  <c r="H1309" i="4"/>
  <c r="H1277" i="4"/>
  <c r="H1245" i="4"/>
  <c r="H1221" i="4"/>
  <c r="H1189" i="4"/>
  <c r="H1157" i="4"/>
  <c r="H1141" i="4"/>
  <c r="H1117" i="4"/>
  <c r="H1093" i="4"/>
  <c r="H1053" i="4"/>
  <c r="H1029" i="4"/>
  <c r="H997" i="4"/>
  <c r="H973" i="4"/>
  <c r="H941" i="4"/>
  <c r="H893" i="4"/>
  <c r="H813" i="4"/>
  <c r="H781" i="4"/>
  <c r="H725" i="4"/>
  <c r="H685" i="4"/>
  <c r="H525" i="4"/>
  <c r="H2325" i="4"/>
  <c r="H2301" i="4"/>
  <c r="H2237" i="4"/>
  <c r="H2213" i="4"/>
  <c r="H2181" i="4"/>
  <c r="H2149" i="4"/>
  <c r="H2117" i="4"/>
  <c r="H2077" i="4"/>
  <c r="H2053" i="4"/>
  <c r="H2021" i="4"/>
  <c r="H1981" i="4"/>
  <c r="H1957" i="4"/>
  <c r="H1925" i="4"/>
  <c r="H1893" i="4"/>
  <c r="H1861" i="4"/>
  <c r="H1837" i="4"/>
  <c r="H1813" i="4"/>
  <c r="H1797" i="4"/>
  <c r="H1773" i="4"/>
  <c r="H1733" i="4"/>
  <c r="H1701" i="4"/>
  <c r="H1661" i="4"/>
  <c r="H1637" i="4"/>
  <c r="H1605" i="4"/>
  <c r="H1573" i="4"/>
  <c r="H1533" i="4"/>
  <c r="H1501" i="4"/>
  <c r="H1469" i="4"/>
  <c r="H1445" i="4"/>
  <c r="H1413" i="4"/>
  <c r="H1381" i="4"/>
  <c r="H1341" i="4"/>
  <c r="H1285" i="4"/>
  <c r="H1261" i="4"/>
  <c r="H1229" i="4"/>
  <c r="H1205" i="4"/>
  <c r="H1165" i="4"/>
  <c r="H1125" i="4"/>
  <c r="H1101" i="4"/>
  <c r="H1061" i="4"/>
  <c r="H1037" i="4"/>
  <c r="H1005" i="4"/>
  <c r="H981" i="4"/>
  <c r="H957" i="4"/>
  <c r="H933" i="4"/>
  <c r="H909" i="4"/>
  <c r="H869" i="4"/>
  <c r="H829" i="4"/>
  <c r="H805" i="4"/>
  <c r="H765" i="4"/>
  <c r="H749" i="4"/>
  <c r="H709" i="4"/>
  <c r="H677" i="4"/>
  <c r="H517" i="4"/>
  <c r="H653" i="4"/>
  <c r="H645" i="4"/>
  <c r="H637" i="4"/>
  <c r="H629" i="4"/>
  <c r="H621" i="4"/>
  <c r="H613" i="4"/>
  <c r="H605" i="4"/>
  <c r="H597" i="4"/>
  <c r="H589" i="4"/>
  <c r="H581" i="4"/>
  <c r="H573" i="4"/>
  <c r="H565" i="4"/>
  <c r="H557" i="4"/>
  <c r="H549" i="4"/>
  <c r="H533" i="4"/>
  <c r="H509" i="4"/>
  <c r="H501" i="4"/>
  <c r="H493" i="4"/>
  <c r="H485" i="4"/>
  <c r="H477" i="4"/>
  <c r="H469" i="4"/>
  <c r="H461" i="4"/>
  <c r="H453" i="4"/>
  <c r="H445" i="4"/>
  <c r="H437" i="4"/>
  <c r="H429" i="4"/>
  <c r="H421" i="4"/>
  <c r="H413" i="4"/>
  <c r="H405" i="4"/>
  <c r="H397" i="4"/>
  <c r="H389" i="4"/>
  <c r="H381" i="4"/>
  <c r="H373" i="4"/>
  <c r="H365" i="4"/>
  <c r="H357" i="4"/>
  <c r="H349" i="4"/>
  <c r="H341" i="4"/>
  <c r="H333" i="4"/>
  <c r="H325" i="4"/>
  <c r="H317" i="4"/>
  <c r="H309" i="4"/>
  <c r="H301" i="4"/>
  <c r="H293" i="4"/>
  <c r="H285" i="4"/>
  <c r="H277" i="4"/>
  <c r="H269" i="4"/>
  <c r="H261" i="4"/>
  <c r="H253" i="4"/>
  <c r="H245" i="4"/>
  <c r="H237" i="4"/>
  <c r="H229" i="4"/>
  <c r="H221" i="4"/>
  <c r="H213" i="4"/>
  <c r="H205" i="4"/>
  <c r="H197" i="4"/>
  <c r="H189" i="4"/>
  <c r="H181" i="4"/>
  <c r="H173" i="4"/>
  <c r="H165" i="4"/>
  <c r="H157" i="4"/>
  <c r="H149" i="4"/>
  <c r="H141" i="4"/>
  <c r="H133" i="4"/>
  <c r="H125" i="4"/>
  <c r="H117" i="4"/>
  <c r="H109" i="4"/>
  <c r="H101" i="4"/>
  <c r="H93" i="4"/>
  <c r="H85" i="4"/>
  <c r="H77" i="4"/>
  <c r="H69" i="4"/>
  <c r="H61" i="4"/>
  <c r="H53" i="4"/>
  <c r="H45" i="4"/>
  <c r="H37" i="4"/>
  <c r="H29" i="4"/>
  <c r="H21" i="4"/>
  <c r="H13" i="4"/>
  <c r="H5" i="4"/>
  <c r="H316" i="4"/>
  <c r="H308" i="4"/>
  <c r="H300" i="4"/>
  <c r="H292" i="4"/>
  <c r="H284" i="4"/>
  <c r="H276" i="4"/>
  <c r="H268" i="4"/>
  <c r="H260" i="4"/>
  <c r="H252" i="4"/>
  <c r="H244" i="4"/>
  <c r="H236" i="4"/>
  <c r="H228" i="4"/>
  <c r="H220" i="4"/>
  <c r="H212" i="4"/>
  <c r="H204" i="4"/>
  <c r="H196" i="4"/>
  <c r="H188" i="4"/>
  <c r="H180" i="4"/>
  <c r="H172" i="4"/>
  <c r="H164" i="4"/>
  <c r="H156" i="4"/>
  <c r="H148" i="4"/>
  <c r="H140" i="4"/>
  <c r="H132" i="4"/>
  <c r="H124" i="4"/>
  <c r="H116" i="4"/>
  <c r="H108" i="4"/>
  <c r="H100" i="4"/>
  <c r="H92" i="4"/>
  <c r="H84" i="4"/>
  <c r="H76" i="4"/>
  <c r="H68" i="4"/>
  <c r="H60" i="4"/>
  <c r="H52" i="4"/>
  <c r="H44" i="4"/>
  <c r="H36" i="4"/>
  <c r="H28" i="4"/>
  <c r="H20" i="4"/>
  <c r="H12" i="4"/>
  <c r="H4" i="4"/>
  <c r="H323" i="4"/>
  <c r="H307" i="4"/>
  <c r="H347" i="4"/>
  <c r="H339" i="4"/>
  <c r="H315" i="4"/>
  <c r="H299" i="4"/>
  <c r="H291" i="4"/>
  <c r="H2335" i="4"/>
  <c r="H2327" i="4"/>
  <c r="H2319" i="4"/>
  <c r="H2311" i="4"/>
  <c r="H2303" i="4"/>
  <c r="H2295" i="4"/>
  <c r="H2287" i="4"/>
  <c r="H2279" i="4"/>
  <c r="H2271" i="4"/>
  <c r="H2263" i="4"/>
  <c r="H2255" i="4"/>
  <c r="H2247" i="4"/>
  <c r="H2239" i="4"/>
  <c r="H2231" i="4"/>
  <c r="H2223" i="4"/>
  <c r="H2215" i="4"/>
  <c r="H2207" i="4"/>
  <c r="H2199" i="4"/>
  <c r="H2191" i="4"/>
  <c r="H2183" i="4"/>
  <c r="H2175" i="4"/>
  <c r="H2167" i="4"/>
  <c r="H2159" i="4"/>
  <c r="H2151" i="4"/>
  <c r="H2143" i="4"/>
  <c r="H2135" i="4"/>
  <c r="H2127" i="4"/>
  <c r="H2119" i="4"/>
  <c r="H2111" i="4"/>
  <c r="H2103" i="4"/>
  <c r="H2095" i="4"/>
  <c r="H2087" i="4"/>
  <c r="H2079" i="4"/>
  <c r="H2071" i="4"/>
  <c r="H2063" i="4"/>
  <c r="H2055" i="4"/>
  <c r="H2047" i="4"/>
  <c r="H2039" i="4"/>
  <c r="H2031" i="4"/>
  <c r="H2023" i="4"/>
  <c r="H2015" i="4"/>
  <c r="H2007" i="4"/>
  <c r="H1999" i="4"/>
  <c r="H1991" i="4"/>
  <c r="H1983" i="4"/>
  <c r="H1975" i="4"/>
  <c r="H1967" i="4"/>
  <c r="H1959" i="4"/>
  <c r="H1951" i="4"/>
  <c r="H1943" i="4"/>
  <c r="H1935" i="4"/>
  <c r="H1927" i="4"/>
  <c r="H1919" i="4"/>
  <c r="H1911" i="4"/>
  <c r="H1903" i="4"/>
  <c r="H1895" i="4"/>
  <c r="H1887" i="4"/>
  <c r="H1879" i="4"/>
  <c r="H1871" i="4"/>
  <c r="H1863" i="4"/>
  <c r="H1855" i="4"/>
  <c r="H1847" i="4"/>
  <c r="H1839" i="4"/>
  <c r="H1831" i="4"/>
  <c r="H1823" i="4"/>
  <c r="H1815" i="4"/>
  <c r="H1807" i="4"/>
  <c r="H1799" i="4"/>
  <c r="H1791" i="4"/>
  <c r="H1783" i="4"/>
  <c r="H1775" i="4"/>
  <c r="H1767" i="4"/>
  <c r="H1759" i="4"/>
  <c r="H1751" i="4"/>
  <c r="H1743" i="4"/>
  <c r="H1735" i="4"/>
  <c r="H1727" i="4"/>
  <c r="H1719" i="4"/>
  <c r="H1711" i="4"/>
  <c r="H1703" i="4"/>
  <c r="H1695" i="4"/>
  <c r="H1687" i="4"/>
  <c r="H1679" i="4"/>
  <c r="H1671" i="4"/>
  <c r="H1663" i="4"/>
  <c r="H1655" i="4"/>
  <c r="H1647" i="4"/>
  <c r="H1639" i="4"/>
  <c r="H1631" i="4"/>
  <c r="H1623" i="4"/>
  <c r="H1615" i="4"/>
  <c r="H1607" i="4"/>
  <c r="H1599" i="4"/>
  <c r="H1591" i="4"/>
  <c r="H1583" i="4"/>
  <c r="H1575" i="4"/>
  <c r="H1567" i="4"/>
  <c r="H1559" i="4"/>
  <c r="H1551" i="4"/>
  <c r="H1543" i="4"/>
  <c r="H1535" i="4"/>
  <c r="H1527" i="4"/>
  <c r="H1519" i="4"/>
  <c r="H1511" i="4"/>
  <c r="H1503" i="4"/>
  <c r="H1495" i="4"/>
  <c r="H1487" i="4"/>
  <c r="H1479" i="4"/>
  <c r="H1471" i="4"/>
  <c r="H1463" i="4"/>
  <c r="H1455" i="4"/>
  <c r="H1447" i="4"/>
  <c r="H1439" i="4"/>
  <c r="H1431" i="4"/>
  <c r="H1423" i="4"/>
  <c r="H1415" i="4"/>
  <c r="H1407" i="4"/>
  <c r="H1399" i="4"/>
  <c r="H1391" i="4"/>
  <c r="H1383" i="4"/>
  <c r="H1375" i="4"/>
  <c r="H1367" i="4"/>
  <c r="H1359" i="4"/>
  <c r="H1351" i="4"/>
  <c r="H1343" i="4"/>
  <c r="H1335" i="4"/>
  <c r="H1327" i="4"/>
  <c r="H1319" i="4"/>
  <c r="H1311" i="4"/>
  <c r="H1303" i="4"/>
  <c r="H1295" i="4"/>
  <c r="H1287" i="4"/>
  <c r="H1279" i="4"/>
  <c r="H1271" i="4"/>
  <c r="H1263" i="4"/>
  <c r="H1255" i="4"/>
  <c r="H1247" i="4"/>
  <c r="H1239" i="4"/>
  <c r="H1231" i="4"/>
  <c r="H1223" i="4"/>
  <c r="H1215" i="4"/>
  <c r="H1207" i="4"/>
  <c r="H1199" i="4"/>
  <c r="H1191" i="4"/>
  <c r="H1183" i="4"/>
  <c r="H1175" i="4"/>
  <c r="H1167" i="4"/>
  <c r="H1159" i="4"/>
  <c r="H1151" i="4"/>
  <c r="H1143" i="4"/>
  <c r="H1135" i="4"/>
  <c r="H1127" i="4"/>
  <c r="H1119" i="4"/>
  <c r="H1111" i="4"/>
  <c r="H1103" i="4"/>
  <c r="H1095" i="4"/>
  <c r="H1087" i="4"/>
  <c r="H1079" i="4"/>
  <c r="H1071" i="4"/>
  <c r="H1063" i="4"/>
  <c r="H1055" i="4"/>
  <c r="H1047" i="4"/>
  <c r="H1039" i="4"/>
  <c r="H1031" i="4"/>
  <c r="H1023" i="4"/>
  <c r="H1015" i="4"/>
  <c r="H1007" i="4"/>
  <c r="H999" i="4"/>
  <c r="H991" i="4"/>
  <c r="H983" i="4"/>
  <c r="H975" i="4"/>
  <c r="H967" i="4"/>
  <c r="H959" i="4"/>
  <c r="H951" i="4"/>
  <c r="H943" i="4"/>
  <c r="H935" i="4"/>
  <c r="H927" i="4"/>
  <c r="H919" i="4"/>
  <c r="H911" i="4"/>
  <c r="H903" i="4"/>
  <c r="H895" i="4"/>
  <c r="H887" i="4"/>
  <c r="H879" i="4"/>
  <c r="H871" i="4"/>
  <c r="H863" i="4"/>
  <c r="H855" i="4"/>
  <c r="H847" i="4"/>
  <c r="H839" i="4"/>
  <c r="H831" i="4"/>
  <c r="H823" i="4"/>
  <c r="H815" i="4"/>
  <c r="H807" i="4"/>
  <c r="H799" i="4"/>
  <c r="H791" i="4"/>
  <c r="H783" i="4"/>
  <c r="H775" i="4"/>
  <c r="H767" i="4"/>
  <c r="H759" i="4"/>
  <c r="H751" i="4"/>
  <c r="H743" i="4"/>
  <c r="H735" i="4"/>
  <c r="H727" i="4"/>
  <c r="H719" i="4"/>
  <c r="H711" i="4"/>
  <c r="H703" i="4"/>
  <c r="H695" i="4"/>
  <c r="H687" i="4"/>
  <c r="H679" i="4"/>
  <c r="H671" i="4"/>
  <c r="H663" i="4"/>
  <c r="H655" i="4"/>
  <c r="H647" i="4"/>
  <c r="H639" i="4"/>
  <c r="H631" i="4"/>
  <c r="H623" i="4"/>
  <c r="H615" i="4"/>
  <c r="H607" i="4"/>
  <c r="H599" i="4"/>
  <c r="H591" i="4"/>
  <c r="H583" i="4"/>
  <c r="H575" i="4"/>
  <c r="H567" i="4"/>
  <c r="H559" i="4"/>
  <c r="H551" i="4"/>
  <c r="H543" i="4"/>
  <c r="H447" i="4"/>
  <c r="H439" i="4"/>
  <c r="H431" i="4"/>
  <c r="H351" i="4"/>
  <c r="H2334" i="4"/>
  <c r="H2326" i="4"/>
  <c r="H2318" i="4"/>
  <c r="H2310" i="4"/>
  <c r="H2302" i="4"/>
  <c r="H2294" i="4"/>
  <c r="H2286" i="4"/>
  <c r="H2278" i="4"/>
  <c r="H2270" i="4"/>
  <c r="H2262" i="4"/>
  <c r="H2254" i="4"/>
  <c r="H2246" i="4"/>
  <c r="H2238" i="4"/>
  <c r="H2230" i="4"/>
  <c r="H2222" i="4"/>
  <c r="H2214" i="4"/>
  <c r="H2206" i="4"/>
  <c r="H2198" i="4"/>
  <c r="H2332" i="4"/>
  <c r="H2324" i="4"/>
  <c r="H2316" i="4"/>
  <c r="H2308" i="4"/>
  <c r="H2300" i="4"/>
  <c r="H2292" i="4"/>
  <c r="H2284" i="4"/>
  <c r="H2276" i="4"/>
  <c r="H2268" i="4"/>
  <c r="H2260" i="4"/>
  <c r="H2252" i="4"/>
  <c r="H2244" i="4"/>
  <c r="H2236" i="4"/>
  <c r="H2228" i="4"/>
  <c r="H2220" i="4"/>
  <c r="H2212" i="4"/>
  <c r="H2204" i="4"/>
  <c r="H2196" i="4"/>
  <c r="H2188" i="4"/>
  <c r="H2180" i="4"/>
  <c r="H2172" i="4"/>
  <c r="H2164" i="4"/>
  <c r="H2156" i="4"/>
  <c r="H2148" i="4"/>
  <c r="H2140" i="4"/>
  <c r="H2132" i="4"/>
  <c r="H2124" i="4"/>
  <c r="H2116" i="4"/>
  <c r="H2108" i="4"/>
  <c r="H2100" i="4"/>
  <c r="H2092" i="4"/>
  <c r="H2084" i="4"/>
  <c r="H2076" i="4"/>
  <c r="H2068" i="4"/>
  <c r="H2060" i="4"/>
  <c r="H2052" i="4"/>
  <c r="H2044" i="4"/>
  <c r="H2036" i="4"/>
  <c r="H2028" i="4"/>
  <c r="H2020" i="4"/>
  <c r="H2012" i="4"/>
  <c r="H2004" i="4"/>
  <c r="H1996" i="4"/>
  <c r="H1988" i="4"/>
  <c r="H1980" i="4"/>
  <c r="H1972" i="4"/>
  <c r="H1964" i="4"/>
  <c r="H1956" i="4"/>
  <c r="H1948" i="4"/>
  <c r="H1940" i="4"/>
  <c r="H1932" i="4"/>
  <c r="H1924" i="4"/>
  <c r="H1916" i="4"/>
  <c r="H1908" i="4"/>
  <c r="H1900" i="4"/>
  <c r="H1892" i="4"/>
  <c r="H1884" i="4"/>
  <c r="H1876" i="4"/>
  <c r="H1868" i="4"/>
  <c r="H2331" i="4"/>
  <c r="H2323" i="4"/>
  <c r="H2315" i="4"/>
  <c r="H2307" i="4"/>
  <c r="H2299" i="4"/>
  <c r="H2291" i="4"/>
  <c r="H2283" i="4"/>
  <c r="H2275" i="4"/>
  <c r="H2267" i="4"/>
  <c r="H2259" i="4"/>
  <c r="H2251" i="4"/>
  <c r="H2243" i="4"/>
  <c r="H2235" i="4"/>
  <c r="H2227" i="4"/>
  <c r="H2219" i="4"/>
  <c r="H2211" i="4"/>
  <c r="H2203" i="4"/>
  <c r="H2195" i="4"/>
  <c r="H2187" i="4"/>
  <c r="H2179" i="4"/>
  <c r="H2171" i="4"/>
  <c r="H2163" i="4"/>
  <c r="H2155" i="4"/>
  <c r="H2147" i="4"/>
  <c r="H2139" i="4"/>
  <c r="H2131" i="4"/>
  <c r="H2123" i="4"/>
  <c r="H2115" i="4"/>
  <c r="H2107" i="4"/>
  <c r="H2099" i="4"/>
  <c r="H2091" i="4"/>
  <c r="H2083" i="4"/>
  <c r="H2075" i="4"/>
  <c r="H2067" i="4"/>
  <c r="H2059" i="4"/>
  <c r="H2051" i="4"/>
  <c r="H2043" i="4"/>
  <c r="H2035" i="4"/>
  <c r="H2027" i="4"/>
  <c r="H2019" i="4"/>
  <c r="H3" i="4"/>
  <c r="H2" i="4"/>
  <c r="H2330" i="4"/>
  <c r="H2322" i="4"/>
  <c r="H2314" i="4"/>
  <c r="H2306" i="4"/>
  <c r="H2298" i="4"/>
  <c r="H2290" i="4"/>
  <c r="H2282" i="4"/>
  <c r="H2274" i="4"/>
  <c r="H2266" i="4"/>
  <c r="H2258" i="4"/>
  <c r="H2250" i="4"/>
  <c r="H2242" i="4"/>
  <c r="H2234" i="4"/>
  <c r="H2226" i="4"/>
  <c r="H2218" i="4"/>
  <c r="H2210" i="4"/>
  <c r="H2336" i="4"/>
  <c r="H2328" i="4"/>
  <c r="H2320" i="4"/>
  <c r="H2312" i="4"/>
  <c r="H2304" i="4"/>
  <c r="H2296" i="4"/>
  <c r="H2288" i="4"/>
  <c r="H2280" i="4"/>
  <c r="H2272" i="4"/>
  <c r="H2264" i="4"/>
  <c r="H2256" i="4"/>
  <c r="H2248" i="4"/>
  <c r="H2240" i="4"/>
  <c r="H2232" i="4"/>
  <c r="H2190" i="4"/>
  <c r="H2182" i="4"/>
  <c r="H2174" i="4"/>
  <c r="H2166" i="4"/>
  <c r="H2158" i="4"/>
  <c r="H2150" i="4"/>
  <c r="H2142" i="4"/>
  <c r="H2134" i="4"/>
  <c r="H2126" i="4"/>
  <c r="H2118" i="4"/>
  <c r="H2110" i="4"/>
  <c r="H2102" i="4"/>
  <c r="H2094" i="4"/>
  <c r="H2086" i="4"/>
  <c r="H2078" i="4"/>
  <c r="H2070" i="4"/>
  <c r="H2062" i="4"/>
  <c r="H2054" i="4"/>
  <c r="H2046" i="4"/>
  <c r="H2038" i="4"/>
  <c r="H2030" i="4"/>
  <c r="H2022" i="4"/>
  <c r="H2014" i="4"/>
  <c r="H2006" i="4"/>
  <c r="H1998" i="4"/>
  <c r="H1990" i="4"/>
  <c r="H1982" i="4"/>
  <c r="H1974" i="4"/>
  <c r="H1966" i="4"/>
  <c r="H1958" i="4"/>
  <c r="H1950" i="4"/>
  <c r="H1942" i="4"/>
  <c r="H1934" i="4"/>
  <c r="H1926" i="4"/>
  <c r="H1918" i="4"/>
  <c r="H1910" i="4"/>
  <c r="H1902" i="4"/>
  <c r="H1894" i="4"/>
  <c r="H1886" i="4"/>
  <c r="H1878" i="4"/>
  <c r="H1870" i="4"/>
  <c r="H1862" i="4"/>
  <c r="H1854" i="4"/>
  <c r="H1846" i="4"/>
  <c r="H1838" i="4"/>
  <c r="H1830" i="4"/>
  <c r="H1822" i="4"/>
  <c r="H1814" i="4"/>
  <c r="H1806" i="4"/>
  <c r="H1798" i="4"/>
  <c r="H1790" i="4"/>
  <c r="H1782" i="4"/>
  <c r="H1774" i="4"/>
  <c r="H1766" i="4"/>
  <c r="H1758" i="4"/>
  <c r="H1750" i="4"/>
  <c r="H1742" i="4"/>
  <c r="H1734" i="4"/>
  <c r="H1726" i="4"/>
  <c r="H1718" i="4"/>
  <c r="H1710" i="4"/>
  <c r="H1702" i="4"/>
  <c r="H1694" i="4"/>
  <c r="H1686" i="4"/>
  <c r="H1678" i="4"/>
  <c r="H1670" i="4"/>
  <c r="H1662" i="4"/>
  <c r="H1654" i="4"/>
  <c r="H1646" i="4"/>
  <c r="H1638" i="4"/>
  <c r="H1630" i="4"/>
  <c r="H1622" i="4"/>
  <c r="H1614" i="4"/>
  <c r="H1606" i="4"/>
  <c r="H1598" i="4"/>
  <c r="H1590" i="4"/>
  <c r="H1582" i="4"/>
  <c r="H1574" i="4"/>
  <c r="H1566" i="4"/>
  <c r="H1558" i="4"/>
  <c r="H1550" i="4"/>
  <c r="H1542" i="4"/>
  <c r="H1534" i="4"/>
  <c r="H1526" i="4"/>
  <c r="H1518" i="4"/>
  <c r="H1510" i="4"/>
  <c r="H1502" i="4"/>
  <c r="H1494" i="4"/>
  <c r="H1486" i="4"/>
  <c r="H1478" i="4"/>
  <c r="H1470" i="4"/>
  <c r="H1462" i="4"/>
  <c r="H1454" i="4"/>
  <c r="H1446" i="4"/>
  <c r="H1438" i="4"/>
  <c r="H1430" i="4"/>
  <c r="H1422" i="4"/>
  <c r="H1414" i="4"/>
  <c r="H1406" i="4"/>
  <c r="H1398" i="4"/>
  <c r="H1390" i="4"/>
  <c r="H1382" i="4"/>
  <c r="H1374" i="4"/>
  <c r="H1366" i="4"/>
  <c r="H1358" i="4"/>
  <c r="H1350" i="4"/>
  <c r="H1342" i="4"/>
  <c r="H1334" i="4"/>
  <c r="H1326" i="4"/>
  <c r="H1318" i="4"/>
  <c r="H1310" i="4"/>
  <c r="H1302" i="4"/>
  <c r="H1294" i="4"/>
  <c r="H1286" i="4"/>
  <c r="H1278" i="4"/>
  <c r="H1270" i="4"/>
  <c r="H1262" i="4"/>
  <c r="H1254" i="4"/>
  <c r="H1246" i="4"/>
  <c r="H1238" i="4"/>
  <c r="H1230" i="4"/>
  <c r="H1222" i="4"/>
  <c r="H1214" i="4"/>
  <c r="H1206" i="4"/>
  <c r="H1198" i="4"/>
  <c r="H1190" i="4"/>
  <c r="H1182" i="4"/>
  <c r="H1174" i="4"/>
  <c r="H1166" i="4"/>
  <c r="H1158" i="4"/>
  <c r="H1150" i="4"/>
  <c r="H1142" i="4"/>
  <c r="H1134" i="4"/>
  <c r="H1126" i="4"/>
  <c r="H1118" i="4"/>
  <c r="H1110" i="4"/>
  <c r="H1102" i="4"/>
  <c r="H1094" i="4"/>
  <c r="H1086" i="4"/>
  <c r="H1078" i="4"/>
  <c r="H1070" i="4"/>
  <c r="H1062" i="4"/>
  <c r="H1054" i="4"/>
  <c r="H1046" i="4"/>
  <c r="H1038" i="4"/>
  <c r="H1030" i="4"/>
  <c r="H1022" i="4"/>
  <c r="H1014" i="4"/>
  <c r="H1006" i="4"/>
  <c r="H998" i="4"/>
  <c r="H990" i="4"/>
  <c r="H982" i="4"/>
  <c r="H974" i="4"/>
  <c r="H966" i="4"/>
  <c r="H958" i="4"/>
  <c r="H950" i="4"/>
  <c r="H942" i="4"/>
  <c r="H934" i="4"/>
  <c r="H926" i="4"/>
  <c r="H1860" i="4"/>
  <c r="H1852" i="4"/>
  <c r="H1844" i="4"/>
  <c r="H1836" i="4"/>
  <c r="H1828" i="4"/>
  <c r="H1820" i="4"/>
  <c r="H1812" i="4"/>
  <c r="H1804" i="4"/>
  <c r="H1796" i="4"/>
  <c r="H1788" i="4"/>
  <c r="H1780" i="4"/>
  <c r="H1772" i="4"/>
  <c r="H1764" i="4"/>
  <c r="H1756" i="4"/>
  <c r="H1748" i="4"/>
  <c r="H1740" i="4"/>
  <c r="H1732" i="4"/>
  <c r="H1724" i="4"/>
  <c r="H1716" i="4"/>
  <c r="H1708" i="4"/>
  <c r="H1700" i="4"/>
  <c r="H1692" i="4"/>
  <c r="H1684" i="4"/>
  <c r="H1676" i="4"/>
  <c r="H1668" i="4"/>
  <c r="H1660" i="4"/>
  <c r="H1652" i="4"/>
  <c r="H1644" i="4"/>
  <c r="H1636" i="4"/>
  <c r="H1628" i="4"/>
  <c r="H1620" i="4"/>
  <c r="H1612" i="4"/>
  <c r="H1604" i="4"/>
  <c r="H1596" i="4"/>
  <c r="H1588" i="4"/>
  <c r="H1580" i="4"/>
  <c r="H1572" i="4"/>
  <c r="H1564" i="4"/>
  <c r="H1556" i="4"/>
  <c r="H1548" i="4"/>
  <c r="H1540" i="4"/>
  <c r="H1532" i="4"/>
  <c r="H1524" i="4"/>
  <c r="H1516" i="4"/>
  <c r="H1508" i="4"/>
  <c r="H1500" i="4"/>
  <c r="H1492" i="4"/>
  <c r="H1484" i="4"/>
  <c r="H1476" i="4"/>
  <c r="H1468" i="4"/>
  <c r="H1460" i="4"/>
  <c r="H1452" i="4"/>
  <c r="H1444" i="4"/>
  <c r="H1436" i="4"/>
  <c r="H1428" i="4"/>
  <c r="H1420" i="4"/>
  <c r="H1412" i="4"/>
  <c r="H1404" i="4"/>
  <c r="H1396" i="4"/>
  <c r="H1388" i="4"/>
  <c r="H1380" i="4"/>
  <c r="H1372" i="4"/>
  <c r="H1364" i="4"/>
  <c r="H1356" i="4"/>
  <c r="H1348" i="4"/>
  <c r="H1340" i="4"/>
  <c r="H1332" i="4"/>
  <c r="H1324" i="4"/>
  <c r="H1316" i="4"/>
  <c r="H1308" i="4"/>
  <c r="H1300" i="4"/>
  <c r="H1292" i="4"/>
  <c r="H1284" i="4"/>
  <c r="H1276" i="4"/>
  <c r="H1268" i="4"/>
  <c r="H1260" i="4"/>
  <c r="H1252" i="4"/>
  <c r="H1244" i="4"/>
  <c r="H1236" i="4"/>
  <c r="H1228" i="4"/>
  <c r="H1220" i="4"/>
  <c r="H1212" i="4"/>
  <c r="H1204" i="4"/>
  <c r="H1196" i="4"/>
  <c r="H1188" i="4"/>
  <c r="H1180" i="4"/>
  <c r="H1172" i="4"/>
  <c r="H1164" i="4"/>
  <c r="H1156" i="4"/>
  <c r="H1148" i="4"/>
  <c r="H1140" i="4"/>
  <c r="H1132" i="4"/>
  <c r="H1124" i="4"/>
  <c r="H1116" i="4"/>
  <c r="H1108" i="4"/>
  <c r="H1100" i="4"/>
  <c r="H1092" i="4"/>
  <c r="H1084" i="4"/>
  <c r="H1076" i="4"/>
  <c r="H1068" i="4"/>
  <c r="H1060" i="4"/>
  <c r="H1052" i="4"/>
  <c r="H1044" i="4"/>
  <c r="H1036" i="4"/>
  <c r="H1028" i="4"/>
  <c r="H1020" i="4"/>
  <c r="H1012" i="4"/>
  <c r="H1004" i="4"/>
  <c r="H996" i="4"/>
  <c r="H988" i="4"/>
  <c r="H980" i="4"/>
  <c r="H972" i="4"/>
  <c r="H964" i="4"/>
  <c r="H956" i="4"/>
  <c r="H948" i="4"/>
  <c r="H940" i="4"/>
  <c r="H932" i="4"/>
  <c r="H924" i="4"/>
  <c r="H916" i="4"/>
  <c r="H908" i="4"/>
  <c r="H900" i="4"/>
  <c r="H892" i="4"/>
  <c r="H884" i="4"/>
  <c r="H876" i="4"/>
  <c r="H868" i="4"/>
  <c r="H860" i="4"/>
  <c r="H852" i="4"/>
  <c r="H844" i="4"/>
  <c r="H836" i="4"/>
  <c r="H2011" i="4"/>
  <c r="H2003" i="4"/>
  <c r="H1995" i="4"/>
  <c r="H1987" i="4"/>
  <c r="H1979" i="4"/>
  <c r="H1971" i="4"/>
  <c r="H1963" i="4"/>
  <c r="H1955" i="4"/>
  <c r="H1947" i="4"/>
  <c r="H1939" i="4"/>
  <c r="H1931" i="4"/>
  <c r="H1923" i="4"/>
  <c r="H1915" i="4"/>
  <c r="H1907" i="4"/>
  <c r="H1899" i="4"/>
  <c r="H1891" i="4"/>
  <c r="H1883" i="4"/>
  <c r="H1875" i="4"/>
  <c r="H1867" i="4"/>
  <c r="H1859" i="4"/>
  <c r="H1851" i="4"/>
  <c r="H1843" i="4"/>
  <c r="H1835" i="4"/>
  <c r="H1827" i="4"/>
  <c r="H1819" i="4"/>
  <c r="H1811" i="4"/>
  <c r="H1803" i="4"/>
  <c r="H1795" i="4"/>
  <c r="H1787" i="4"/>
  <c r="H1779" i="4"/>
  <c r="H1771" i="4"/>
  <c r="H1763" i="4"/>
  <c r="H1755" i="4"/>
  <c r="H1747" i="4"/>
  <c r="H1739" i="4"/>
  <c r="H1731" i="4"/>
  <c r="H1723" i="4"/>
  <c r="H1715" i="4"/>
  <c r="H1707" i="4"/>
  <c r="H1699" i="4"/>
  <c r="H1691" i="4"/>
  <c r="H1683" i="4"/>
  <c r="H1675" i="4"/>
  <c r="H1667" i="4"/>
  <c r="H1659" i="4"/>
  <c r="H1651" i="4"/>
  <c r="H1643" i="4"/>
  <c r="H1635" i="4"/>
  <c r="H1627" i="4"/>
  <c r="H1619" i="4"/>
  <c r="H1611" i="4"/>
  <c r="H1603" i="4"/>
  <c r="H1595" i="4"/>
  <c r="H1587" i="4"/>
  <c r="H1579" i="4"/>
  <c r="H1571" i="4"/>
  <c r="H1563" i="4"/>
  <c r="H1555" i="4"/>
  <c r="H1547" i="4"/>
  <c r="H1539" i="4"/>
  <c r="H1531" i="4"/>
  <c r="H1523" i="4"/>
  <c r="H1515" i="4"/>
  <c r="H1507" i="4"/>
  <c r="H1499" i="4"/>
  <c r="H1491" i="4"/>
  <c r="H1483" i="4"/>
  <c r="H1475" i="4"/>
  <c r="H1467" i="4"/>
  <c r="H1459" i="4"/>
  <c r="H1451" i="4"/>
  <c r="H1443" i="4"/>
  <c r="H1435" i="4"/>
  <c r="H1427" i="4"/>
  <c r="H1419" i="4"/>
  <c r="H1411" i="4"/>
  <c r="H1403" i="4"/>
  <c r="H1395" i="4"/>
  <c r="H1387" i="4"/>
  <c r="H1379" i="4"/>
  <c r="H1371" i="4"/>
  <c r="H1363" i="4"/>
  <c r="H1355" i="4"/>
  <c r="H1347" i="4"/>
  <c r="H1339" i="4"/>
  <c r="H2202" i="4"/>
  <c r="H2194" i="4"/>
  <c r="H2186" i="4"/>
  <c r="H2178" i="4"/>
  <c r="H2170" i="4"/>
  <c r="H2162" i="4"/>
  <c r="H2154" i="4"/>
  <c r="H2146" i="4"/>
  <c r="H2138" i="4"/>
  <c r="H2130" i="4"/>
  <c r="H2122" i="4"/>
  <c r="H2114" i="4"/>
  <c r="H2106" i="4"/>
  <c r="H2098" i="4"/>
  <c r="H2090" i="4"/>
  <c r="H2082" i="4"/>
  <c r="H2074" i="4"/>
  <c r="H2066" i="4"/>
  <c r="H2058" i="4"/>
  <c r="H2050" i="4"/>
  <c r="H2042" i="4"/>
  <c r="H2034" i="4"/>
  <c r="H2026" i="4"/>
  <c r="H2018" i="4"/>
  <c r="H2010" i="4"/>
  <c r="H2002" i="4"/>
  <c r="H1994" i="4"/>
  <c r="H1986" i="4"/>
  <c r="H1978" i="4"/>
  <c r="H1970" i="4"/>
  <c r="H1962" i="4"/>
  <c r="H1954" i="4"/>
  <c r="H1946" i="4"/>
  <c r="H1938" i="4"/>
  <c r="H1930" i="4"/>
  <c r="H1922" i="4"/>
  <c r="H1914" i="4"/>
  <c r="H1906" i="4"/>
  <c r="H1898" i="4"/>
  <c r="H1890" i="4"/>
  <c r="H1882" i="4"/>
  <c r="H1874" i="4"/>
  <c r="H1866" i="4"/>
  <c r="H1858" i="4"/>
  <c r="H1850" i="4"/>
  <c r="H1842" i="4"/>
  <c r="H1834" i="4"/>
  <c r="H1826" i="4"/>
  <c r="H1818" i="4"/>
  <c r="H1810" i="4"/>
  <c r="H1802" i="4"/>
  <c r="H1794" i="4"/>
  <c r="H1786" i="4"/>
  <c r="H1778" i="4"/>
  <c r="H1770" i="4"/>
  <c r="H1762" i="4"/>
  <c r="H1754" i="4"/>
  <c r="H1746" i="4"/>
  <c r="H1738" i="4"/>
  <c r="H1730" i="4"/>
  <c r="H1722" i="4"/>
  <c r="H1714" i="4"/>
  <c r="H1706" i="4"/>
  <c r="H1698" i="4"/>
  <c r="H1690" i="4"/>
  <c r="H1682" i="4"/>
  <c r="H1674" i="4"/>
  <c r="H1666" i="4"/>
  <c r="H1658" i="4"/>
  <c r="H1650" i="4"/>
  <c r="H1642" i="4"/>
  <c r="H1634" i="4"/>
  <c r="H1626" i="4"/>
  <c r="H1618" i="4"/>
  <c r="H1610" i="4"/>
  <c r="H1602" i="4"/>
  <c r="H1594" i="4"/>
  <c r="H1586" i="4"/>
  <c r="H1578" i="4"/>
  <c r="H1570" i="4"/>
  <c r="H1562" i="4"/>
  <c r="H1554" i="4"/>
  <c r="H1546" i="4"/>
  <c r="H1538" i="4"/>
  <c r="H1530" i="4"/>
  <c r="H1522" i="4"/>
  <c r="H1514" i="4"/>
  <c r="H1506" i="4"/>
  <c r="H1498" i="4"/>
  <c r="H1490" i="4"/>
  <c r="H1482" i="4"/>
  <c r="H1474" i="4"/>
  <c r="H1466" i="4"/>
  <c r="H1458" i="4"/>
  <c r="H1450" i="4"/>
  <c r="H1442" i="4"/>
  <c r="H1434" i="4"/>
  <c r="H1426" i="4"/>
  <c r="H1418" i="4"/>
  <c r="H1410" i="4"/>
  <c r="H1402" i="4"/>
  <c r="H1394" i="4"/>
  <c r="H1386" i="4"/>
  <c r="H1378" i="4"/>
  <c r="H1370" i="4"/>
  <c r="H1362" i="4"/>
  <c r="H1354" i="4"/>
  <c r="H1346" i="4"/>
  <c r="H1338" i="4"/>
  <c r="H1330" i="4"/>
  <c r="H1322" i="4"/>
  <c r="H1314" i="4"/>
  <c r="H1306" i="4"/>
  <c r="H1298" i="4"/>
  <c r="H1290" i="4"/>
  <c r="H1282" i="4"/>
  <c r="H1274" i="4"/>
  <c r="H1266" i="4"/>
  <c r="H1258" i="4"/>
  <c r="H1250" i="4"/>
  <c r="H1242" i="4"/>
  <c r="H1234" i="4"/>
  <c r="H1226" i="4"/>
  <c r="H1218" i="4"/>
  <c r="H1210" i="4"/>
  <c r="H1202" i="4"/>
  <c r="H1194" i="4"/>
  <c r="H1186" i="4"/>
  <c r="H1178" i="4"/>
  <c r="H1170" i="4"/>
  <c r="H1162" i="4"/>
  <c r="H1154" i="4"/>
  <c r="H1146" i="4"/>
  <c r="H1138" i="4"/>
  <c r="H1130" i="4"/>
  <c r="H1122" i="4"/>
  <c r="H1114" i="4"/>
  <c r="H1106" i="4"/>
  <c r="H1098" i="4"/>
  <c r="H1090" i="4"/>
  <c r="H1082" i="4"/>
  <c r="H1074" i="4"/>
  <c r="H1066" i="4"/>
  <c r="H1058" i="4"/>
  <c r="H1050" i="4"/>
  <c r="H1042" i="4"/>
  <c r="H1034" i="4"/>
  <c r="H1026" i="4"/>
  <c r="H1018" i="4"/>
  <c r="H1010" i="4"/>
  <c r="H1002" i="4"/>
  <c r="H994" i="4"/>
  <c r="H986" i="4"/>
  <c r="H978" i="4"/>
  <c r="H970" i="4"/>
  <c r="H962" i="4"/>
  <c r="H954" i="4"/>
  <c r="H946" i="4"/>
  <c r="H938" i="4"/>
  <c r="H930" i="4"/>
  <c r="H922" i="4"/>
  <c r="H914" i="4"/>
  <c r="H906" i="4"/>
  <c r="H898" i="4"/>
  <c r="H890" i="4"/>
  <c r="H882" i="4"/>
  <c r="H874" i="4"/>
  <c r="H2224" i="4"/>
  <c r="H2216" i="4"/>
  <c r="H2208" i="4"/>
  <c r="H2200" i="4"/>
  <c r="H2192" i="4"/>
  <c r="H2184" i="4"/>
  <c r="H2176" i="4"/>
  <c r="H2168" i="4"/>
  <c r="H2160" i="4"/>
  <c r="H2152" i="4"/>
  <c r="H2144" i="4"/>
  <c r="H2136" i="4"/>
  <c r="H2128" i="4"/>
  <c r="H2120" i="4"/>
  <c r="H2112" i="4"/>
  <c r="H2104" i="4"/>
  <c r="H2096" i="4"/>
  <c r="H2088" i="4"/>
  <c r="H2080" i="4"/>
  <c r="H2072" i="4"/>
  <c r="H2064" i="4"/>
  <c r="H2056" i="4"/>
  <c r="H2048" i="4"/>
  <c r="H2040" i="4"/>
  <c r="H2032" i="4"/>
  <c r="H2024" i="4"/>
  <c r="H2016" i="4"/>
  <c r="H2008" i="4"/>
  <c r="H2000" i="4"/>
  <c r="H1992" i="4"/>
  <c r="H1984" i="4"/>
  <c r="H1976" i="4"/>
  <c r="H1968" i="4"/>
  <c r="H1960" i="4"/>
  <c r="H1952" i="4"/>
  <c r="H1944" i="4"/>
  <c r="H1936" i="4"/>
  <c r="H1928" i="4"/>
  <c r="H1920" i="4"/>
  <c r="H1912" i="4"/>
  <c r="H1904" i="4"/>
  <c r="H1896" i="4"/>
  <c r="H1888" i="4"/>
  <c r="H1880" i="4"/>
  <c r="H1872" i="4"/>
  <c r="H1864" i="4"/>
  <c r="H1856" i="4"/>
  <c r="H1848" i="4"/>
  <c r="H1840" i="4"/>
  <c r="H1832" i="4"/>
  <c r="H1824" i="4"/>
  <c r="H1816" i="4"/>
  <c r="H1808" i="4"/>
  <c r="H1800" i="4"/>
  <c r="H1792" i="4"/>
  <c r="H1784" i="4"/>
  <c r="H1776" i="4"/>
  <c r="H1768" i="4"/>
  <c r="H1760" i="4"/>
  <c r="H1752" i="4"/>
  <c r="H1744" i="4"/>
  <c r="H1736" i="4"/>
  <c r="H1728" i="4"/>
  <c r="H1720" i="4"/>
  <c r="H1712" i="4"/>
  <c r="H1704" i="4"/>
  <c r="H1696" i="4"/>
  <c r="H1688" i="4"/>
  <c r="H1680" i="4"/>
  <c r="H1672" i="4"/>
  <c r="H1664" i="4"/>
  <c r="H1656" i="4"/>
  <c r="H1648" i="4"/>
  <c r="H1640" i="4"/>
  <c r="H1632" i="4"/>
  <c r="H1624" i="4"/>
  <c r="H1616" i="4"/>
  <c r="H1608" i="4"/>
  <c r="H1600" i="4"/>
  <c r="H1592" i="4"/>
  <c r="H1584" i="4"/>
  <c r="H1576" i="4"/>
  <c r="H1568" i="4"/>
  <c r="H1560" i="4"/>
  <c r="H1552" i="4"/>
  <c r="H1544" i="4"/>
  <c r="H1536" i="4"/>
  <c r="H1528" i="4"/>
  <c r="H1520" i="4"/>
  <c r="H1512" i="4"/>
  <c r="H1504" i="4"/>
  <c r="H1496" i="4"/>
  <c r="H1488" i="4"/>
  <c r="H1480" i="4"/>
  <c r="H1472" i="4"/>
  <c r="H1464" i="4"/>
  <c r="H1456" i="4"/>
  <c r="H1448" i="4"/>
  <c r="H1440" i="4"/>
  <c r="H1432" i="4"/>
  <c r="H1424" i="4"/>
  <c r="H1416" i="4"/>
  <c r="H1408" i="4"/>
  <c r="H1400" i="4"/>
  <c r="H1392" i="4"/>
  <c r="H1384" i="4"/>
  <c r="H1376" i="4"/>
  <c r="H1368" i="4"/>
  <c r="H1360" i="4"/>
  <c r="H1352" i="4"/>
  <c r="H1344" i="4"/>
  <c r="H1336" i="4"/>
  <c r="H1328" i="4"/>
  <c r="H1320" i="4"/>
  <c r="H1312" i="4"/>
  <c r="H1304" i="4"/>
  <c r="H1296" i="4"/>
  <c r="H1288" i="4"/>
  <c r="H1280" i="4"/>
  <c r="H1272" i="4"/>
  <c r="H1264" i="4"/>
  <c r="H1256" i="4"/>
  <c r="H1248" i="4"/>
  <c r="H1240" i="4"/>
  <c r="H1232" i="4"/>
  <c r="H1224" i="4"/>
  <c r="H1216" i="4"/>
  <c r="H1208" i="4"/>
  <c r="H1200" i="4"/>
  <c r="H1192" i="4"/>
  <c r="H1184" i="4"/>
  <c r="H1176" i="4"/>
  <c r="H1168" i="4"/>
  <c r="H1160" i="4"/>
  <c r="H1152" i="4"/>
  <c r="H1144" i="4"/>
  <c r="H1136" i="4"/>
  <c r="H1128" i="4"/>
  <c r="H1120" i="4"/>
  <c r="H1112" i="4"/>
  <c r="H1104" i="4"/>
  <c r="H1096" i="4"/>
  <c r="H1088" i="4"/>
  <c r="H1080" i="4"/>
  <c r="H1072" i="4"/>
  <c r="H1064" i="4"/>
  <c r="H1056" i="4"/>
  <c r="H1048" i="4"/>
  <c r="H1040" i="4"/>
  <c r="H1032" i="4"/>
  <c r="H1024" i="4"/>
  <c r="H1016" i="4"/>
  <c r="H1008" i="4"/>
  <c r="H1000" i="4"/>
  <c r="H992" i="4"/>
  <c r="H984" i="4"/>
  <c r="H976" i="4"/>
  <c r="H968" i="4"/>
  <c r="H960" i="4"/>
  <c r="H952" i="4"/>
  <c r="H944" i="4"/>
  <c r="H936" i="4"/>
  <c r="H928" i="4"/>
  <c r="H920" i="4"/>
  <c r="H912" i="4"/>
  <c r="H904" i="4"/>
  <c r="H896" i="4"/>
  <c r="H888" i="4"/>
  <c r="H880" i="4"/>
  <c r="H872" i="4"/>
  <c r="H918" i="4"/>
  <c r="H910" i="4"/>
  <c r="H902" i="4"/>
  <c r="H894" i="4"/>
  <c r="H886" i="4"/>
  <c r="H878" i="4"/>
  <c r="H870" i="4"/>
  <c r="H862" i="4"/>
  <c r="H854" i="4"/>
  <c r="H846" i="4"/>
  <c r="H838" i="4"/>
  <c r="H830" i="4"/>
  <c r="H822" i="4"/>
  <c r="H814" i="4"/>
  <c r="H806" i="4"/>
  <c r="H798" i="4"/>
  <c r="H790" i="4"/>
  <c r="H782" i="4"/>
  <c r="H774" i="4"/>
  <c r="H766" i="4"/>
  <c r="H758" i="4"/>
  <c r="H750" i="4"/>
  <c r="H742" i="4"/>
  <c r="H734" i="4"/>
  <c r="H726" i="4"/>
  <c r="H718" i="4"/>
  <c r="H710" i="4"/>
  <c r="H702" i="4"/>
  <c r="H694" i="4"/>
  <c r="H686" i="4"/>
  <c r="H678" i="4"/>
  <c r="H670" i="4"/>
  <c r="H662" i="4"/>
  <c r="H654" i="4"/>
  <c r="H646" i="4"/>
  <c r="H638" i="4"/>
  <c r="H630" i="4"/>
  <c r="H622" i="4"/>
  <c r="H614" i="4"/>
  <c r="H606" i="4"/>
  <c r="H598" i="4"/>
  <c r="H590" i="4"/>
  <c r="H582" i="4"/>
  <c r="H574" i="4"/>
  <c r="H566" i="4"/>
  <c r="H558" i="4"/>
  <c r="H550" i="4"/>
  <c r="H542" i="4"/>
  <c r="H534" i="4"/>
  <c r="H526" i="4"/>
  <c r="H518" i="4"/>
  <c r="H510" i="4"/>
  <c r="H502" i="4"/>
  <c r="H494" i="4"/>
  <c r="H486" i="4"/>
  <c r="H478" i="4"/>
  <c r="H470" i="4"/>
  <c r="H462" i="4"/>
  <c r="H454" i="4"/>
  <c r="H446" i="4"/>
  <c r="H438" i="4"/>
  <c r="H430" i="4"/>
  <c r="H422" i="4"/>
  <c r="H414" i="4"/>
  <c r="H406" i="4"/>
  <c r="H398" i="4"/>
  <c r="H390" i="4"/>
  <c r="H382" i="4"/>
  <c r="H374" i="4"/>
  <c r="H366" i="4"/>
  <c r="H358" i="4"/>
  <c r="H350" i="4"/>
  <c r="H342" i="4"/>
  <c r="H334" i="4"/>
  <c r="H326" i="4"/>
  <c r="H318" i="4"/>
  <c r="H310" i="4"/>
  <c r="H302" i="4"/>
  <c r="H294" i="4"/>
  <c r="H286" i="4"/>
  <c r="H278" i="4"/>
  <c r="H270" i="4"/>
  <c r="H262" i="4"/>
  <c r="H254" i="4"/>
  <c r="H246" i="4"/>
  <c r="H238" i="4"/>
  <c r="H230" i="4"/>
  <c r="H222" i="4"/>
  <c r="H214" i="4"/>
  <c r="H206" i="4"/>
  <c r="H198" i="4"/>
  <c r="H190" i="4"/>
  <c r="H182" i="4"/>
  <c r="H174" i="4"/>
  <c r="H166" i="4"/>
  <c r="H158" i="4"/>
  <c r="H150" i="4"/>
  <c r="H142" i="4"/>
  <c r="H134" i="4"/>
  <c r="H126" i="4"/>
  <c r="H118" i="4"/>
  <c r="H110" i="4"/>
  <c r="H102" i="4"/>
  <c r="H94" i="4"/>
  <c r="H86" i="4"/>
  <c r="H78" i="4"/>
  <c r="H70" i="4"/>
  <c r="H62" i="4"/>
  <c r="H54" i="4"/>
  <c r="H46" i="4"/>
  <c r="H38" i="4"/>
  <c r="H30" i="4"/>
  <c r="H22" i="4"/>
  <c r="H14" i="4"/>
  <c r="H6" i="4"/>
  <c r="H828" i="4"/>
  <c r="H820" i="4"/>
  <c r="H812" i="4"/>
  <c r="H804" i="4"/>
  <c r="H796" i="4"/>
  <c r="H788" i="4"/>
  <c r="H780" i="4"/>
  <c r="H772" i="4"/>
  <c r="H764" i="4"/>
  <c r="H756" i="4"/>
  <c r="H748" i="4"/>
  <c r="H740" i="4"/>
  <c r="H732" i="4"/>
  <c r="H724" i="4"/>
  <c r="H716" i="4"/>
  <c r="H708" i="4"/>
  <c r="H700" i="4"/>
  <c r="H692" i="4"/>
  <c r="H684" i="4"/>
  <c r="H676" i="4"/>
  <c r="H668" i="4"/>
  <c r="H660" i="4"/>
  <c r="H652" i="4"/>
  <c r="H644" i="4"/>
  <c r="H636" i="4"/>
  <c r="H628" i="4"/>
  <c r="H620" i="4"/>
  <c r="H612" i="4"/>
  <c r="H604" i="4"/>
  <c r="H596" i="4"/>
  <c r="H588" i="4"/>
  <c r="H580" i="4"/>
  <c r="H572" i="4"/>
  <c r="H564" i="4"/>
  <c r="H556" i="4"/>
  <c r="H548" i="4"/>
  <c r="H540" i="4"/>
  <c r="H532" i="4"/>
  <c r="H524" i="4"/>
  <c r="H516" i="4"/>
  <c r="H508" i="4"/>
  <c r="H500" i="4"/>
  <c r="H492" i="4"/>
  <c r="H484" i="4"/>
  <c r="H476" i="4"/>
  <c r="H468" i="4"/>
  <c r="H460" i="4"/>
  <c r="H452" i="4"/>
  <c r="H444" i="4"/>
  <c r="H436" i="4"/>
  <c r="H428" i="4"/>
  <c r="H420" i="4"/>
  <c r="H412" i="4"/>
  <c r="H404" i="4"/>
  <c r="H396" i="4"/>
  <c r="H388" i="4"/>
  <c r="H380" i="4"/>
  <c r="H372" i="4"/>
  <c r="H364" i="4"/>
  <c r="H356" i="4"/>
  <c r="H348" i="4"/>
  <c r="H340" i="4"/>
  <c r="H332" i="4"/>
  <c r="H324" i="4"/>
  <c r="H866" i="4"/>
  <c r="H858" i="4"/>
  <c r="H850" i="4"/>
  <c r="H842" i="4"/>
  <c r="H834" i="4"/>
  <c r="H826" i="4"/>
  <c r="H818" i="4"/>
  <c r="H810" i="4"/>
  <c r="H802" i="4"/>
  <c r="H794" i="4"/>
  <c r="H786" i="4"/>
  <c r="H778" i="4"/>
  <c r="H770" i="4"/>
  <c r="H762" i="4"/>
  <c r="H754" i="4"/>
  <c r="H746" i="4"/>
  <c r="H738" i="4"/>
  <c r="H730" i="4"/>
  <c r="H722" i="4"/>
  <c r="H714" i="4"/>
  <c r="H706" i="4"/>
  <c r="H698" i="4"/>
  <c r="H690" i="4"/>
  <c r="H682" i="4"/>
  <c r="H674" i="4"/>
  <c r="H666" i="4"/>
  <c r="H658" i="4"/>
  <c r="H650" i="4"/>
  <c r="H642" i="4"/>
  <c r="H634" i="4"/>
  <c r="H626" i="4"/>
  <c r="H618" i="4"/>
  <c r="H610" i="4"/>
  <c r="H602" i="4"/>
  <c r="H594" i="4"/>
  <c r="H586" i="4"/>
  <c r="H578" i="4"/>
  <c r="H570" i="4"/>
  <c r="H562" i="4"/>
  <c r="H554" i="4"/>
  <c r="H546" i="4"/>
  <c r="H538" i="4"/>
  <c r="H530" i="4"/>
  <c r="H522" i="4"/>
  <c r="H514" i="4"/>
  <c r="H506" i="4"/>
  <c r="H498" i="4"/>
  <c r="H490" i="4"/>
  <c r="H482" i="4"/>
  <c r="H474" i="4"/>
  <c r="H466" i="4"/>
  <c r="H458" i="4"/>
  <c r="H450" i="4"/>
  <c r="H442" i="4"/>
  <c r="H434" i="4"/>
  <c r="H426" i="4"/>
  <c r="H418" i="4"/>
  <c r="H410" i="4"/>
  <c r="H402" i="4"/>
  <c r="H394" i="4"/>
  <c r="H386" i="4"/>
  <c r="H378" i="4"/>
  <c r="H370" i="4"/>
  <c r="H362" i="4"/>
  <c r="H354" i="4"/>
  <c r="H346" i="4"/>
  <c r="H338" i="4"/>
  <c r="H330" i="4"/>
  <c r="H322" i="4"/>
  <c r="H314" i="4"/>
  <c r="H306" i="4"/>
  <c r="H298" i="4"/>
  <c r="H290" i="4"/>
  <c r="H282" i="4"/>
  <c r="H274" i="4"/>
  <c r="H266" i="4"/>
  <c r="H258" i="4"/>
  <c r="H250" i="4"/>
  <c r="H242" i="4"/>
  <c r="H234" i="4"/>
  <c r="H226" i="4"/>
  <c r="H218" i="4"/>
  <c r="H210" i="4"/>
  <c r="H202" i="4"/>
  <c r="H194" i="4"/>
  <c r="H186" i="4"/>
  <c r="H178" i="4"/>
  <c r="H170" i="4"/>
  <c r="H162" i="4"/>
  <c r="H154" i="4"/>
  <c r="H146" i="4"/>
  <c r="H138" i="4"/>
  <c r="H130" i="4"/>
  <c r="H122" i="4"/>
  <c r="H114" i="4"/>
  <c r="H106" i="4"/>
  <c r="H98" i="4"/>
  <c r="H90" i="4"/>
  <c r="H82" i="4"/>
  <c r="H74" i="4"/>
  <c r="H66" i="4"/>
  <c r="H58" i="4"/>
  <c r="H50" i="4"/>
  <c r="H42" i="4"/>
  <c r="H34" i="4"/>
  <c r="H26" i="4"/>
  <c r="H18" i="4"/>
  <c r="H10" i="4"/>
  <c r="H201" i="4"/>
  <c r="H193" i="4"/>
  <c r="H185" i="4"/>
  <c r="H177" i="4"/>
  <c r="H169" i="4"/>
  <c r="H161" i="4"/>
  <c r="H153" i="4"/>
  <c r="H145" i="4"/>
  <c r="H137" i="4"/>
  <c r="H129" i="4"/>
  <c r="H121" i="4"/>
  <c r="H113" i="4"/>
  <c r="H105" i="4"/>
  <c r="H97" i="4"/>
  <c r="H89" i="4"/>
  <c r="H81" i="4"/>
  <c r="H73" i="4"/>
  <c r="H65" i="4"/>
  <c r="H57" i="4"/>
  <c r="H49" i="4"/>
  <c r="H41" i="4"/>
  <c r="H33" i="4"/>
  <c r="H25" i="4"/>
  <c r="H17" i="4"/>
  <c r="H9" i="4"/>
  <c r="H864" i="4"/>
  <c r="H856" i="4"/>
  <c r="H848" i="4"/>
  <c r="H840" i="4"/>
  <c r="H832" i="4"/>
  <c r="H824" i="4"/>
  <c r="H816" i="4"/>
  <c r="H808" i="4"/>
  <c r="H800" i="4"/>
  <c r="H792" i="4"/>
  <c r="H784" i="4"/>
  <c r="H776" i="4"/>
  <c r="H768" i="4"/>
  <c r="H760" i="4"/>
  <c r="H752" i="4"/>
  <c r="H744" i="4"/>
  <c r="H736" i="4"/>
  <c r="H728" i="4"/>
  <c r="H720" i="4"/>
  <c r="H712" i="4"/>
  <c r="H704" i="4"/>
  <c r="H696" i="4"/>
  <c r="H688" i="4"/>
  <c r="H680" i="4"/>
  <c r="H672" i="4"/>
  <c r="H664" i="4"/>
  <c r="H656" i="4"/>
  <c r="H648" i="4"/>
  <c r="H640" i="4"/>
  <c r="H632" i="4"/>
  <c r="H624" i="4"/>
  <c r="H616" i="4"/>
  <c r="H608" i="4"/>
  <c r="H600" i="4"/>
  <c r="H592" i="4"/>
  <c r="H584" i="4"/>
  <c r="H576" i="4"/>
  <c r="H568" i="4"/>
  <c r="H560" i="4"/>
  <c r="H552" i="4"/>
  <c r="H544" i="4"/>
  <c r="H536" i="4"/>
  <c r="H528" i="4"/>
  <c r="H520" i="4"/>
  <c r="H512" i="4"/>
  <c r="H504" i="4"/>
  <c r="H496" i="4"/>
  <c r="H488" i="4"/>
  <c r="H480" i="4"/>
  <c r="H472" i="4"/>
  <c r="H464" i="4"/>
  <c r="H456" i="4"/>
  <c r="H448" i="4"/>
  <c r="H440" i="4"/>
  <c r="H432" i="4"/>
  <c r="H424" i="4"/>
  <c r="H416" i="4"/>
  <c r="H408" i="4"/>
  <c r="H400" i="4"/>
  <c r="H392" i="4"/>
  <c r="H384" i="4"/>
  <c r="H376" i="4"/>
  <c r="H368" i="4"/>
  <c r="H360" i="4"/>
  <c r="H352" i="4"/>
  <c r="H344" i="4"/>
  <c r="H336" i="4"/>
  <c r="H328" i="4"/>
  <c r="H320" i="4"/>
  <c r="H312" i="4"/>
  <c r="H304" i="4"/>
  <c r="H296" i="4"/>
  <c r="H288" i="4"/>
  <c r="H280" i="4"/>
  <c r="H272" i="4"/>
  <c r="H264" i="4"/>
  <c r="H256" i="4"/>
  <c r="H248" i="4"/>
  <c r="H240" i="4"/>
  <c r="H232" i="4"/>
  <c r="H224" i="4"/>
  <c r="H216" i="4"/>
  <c r="H535" i="4"/>
  <c r="H527" i="4"/>
  <c r="H519" i="4"/>
  <c r="H511" i="4"/>
  <c r="H503" i="4"/>
  <c r="H495" i="4"/>
  <c r="H487" i="4"/>
  <c r="H479" i="4"/>
  <c r="H471" i="4"/>
  <c r="H463" i="4"/>
  <c r="H455" i="4"/>
  <c r="H423" i="4"/>
  <c r="H415" i="4"/>
  <c r="H407" i="4"/>
  <c r="H399" i="4"/>
  <c r="H391" i="4"/>
  <c r="H383" i="4"/>
  <c r="H375" i="4"/>
  <c r="H367" i="4"/>
  <c r="H359" i="4"/>
  <c r="H343" i="4"/>
  <c r="H335" i="4"/>
  <c r="H327" i="4"/>
  <c r="H319" i="4"/>
  <c r="H311" i="4"/>
  <c r="H303" i="4"/>
  <c r="H295" i="4"/>
  <c r="H287" i="4"/>
  <c r="H279" i="4"/>
  <c r="H271" i="4"/>
  <c r="H263" i="4"/>
  <c r="H255" i="4"/>
  <c r="H247" i="4"/>
  <c r="H239" i="4"/>
  <c r="H231" i="4"/>
  <c r="H223" i="4"/>
  <c r="H215" i="4"/>
  <c r="H207" i="4"/>
  <c r="H199" i="4"/>
  <c r="H191" i="4"/>
  <c r="H183" i="4"/>
  <c r="H175" i="4"/>
  <c r="H167" i="4"/>
  <c r="H159" i="4"/>
  <c r="H151" i="4"/>
  <c r="H143" i="4"/>
  <c r="H135" i="4"/>
  <c r="H127" i="4"/>
  <c r="H119" i="4"/>
  <c r="H111" i="4"/>
  <c r="H103" i="4"/>
  <c r="H95" i="4"/>
  <c r="H87" i="4"/>
  <c r="H79" i="4"/>
  <c r="H71" i="4"/>
  <c r="H63" i="4"/>
  <c r="H55" i="4"/>
  <c r="H47" i="4"/>
  <c r="H39" i="4"/>
  <c r="H31" i="4"/>
  <c r="H23" i="4"/>
  <c r="H15" i="4"/>
  <c r="H7" i="4"/>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 i="1"/>
  <c r="Q2" i="1" s="1"/>
  <c r="J3" i="2"/>
  <c r="J4" i="2"/>
  <c r="J10" i="2"/>
  <c r="J9" i="2"/>
  <c r="J8" i="2"/>
  <c r="J7" i="2"/>
  <c r="J6" i="2"/>
  <c r="J5" i="2"/>
  <c r="Q2338" i="1" l="1"/>
  <c r="Q2322" i="1"/>
  <c r="Q2306" i="1"/>
  <c r="Q2282" i="1"/>
  <c r="Q2266" i="1"/>
  <c r="Q2250" i="1"/>
  <c r="Q2234" i="1"/>
  <c r="Q2210" i="1"/>
  <c r="Q2194" i="1"/>
  <c r="Q2178" i="1"/>
  <c r="Q2170" i="1"/>
  <c r="Q2154" i="1"/>
  <c r="Q2146" i="1"/>
  <c r="Q2138" i="1"/>
  <c r="Q2130" i="1"/>
  <c r="Q2122" i="1"/>
  <c r="Q2114" i="1"/>
  <c r="Q2098" i="1"/>
  <c r="Q2330" i="1"/>
  <c r="Q2314" i="1"/>
  <c r="Q2298" i="1"/>
  <c r="Q2290" i="1"/>
  <c r="Q2274" i="1"/>
  <c r="Q2258" i="1"/>
  <c r="Q2242" i="1"/>
  <c r="Q2226" i="1"/>
  <c r="Q2218" i="1"/>
  <c r="Q2202" i="1"/>
  <c r="Q2186" i="1"/>
  <c r="Q2162" i="1"/>
  <c r="Q2106" i="1"/>
  <c r="Q2090" i="1"/>
  <c r="Q2082" i="1"/>
  <c r="Q2074" i="1"/>
  <c r="Q2066" i="1"/>
  <c r="Q2058" i="1"/>
  <c r="Q2050" i="1"/>
  <c r="Q2042" i="1"/>
  <c r="Q2034" i="1"/>
  <c r="Q2026" i="1"/>
  <c r="Q2018" i="1"/>
  <c r="Q2010" i="1"/>
  <c r="Q2002" i="1"/>
  <c r="Q1994" i="1"/>
  <c r="Q1986" i="1"/>
  <c r="Q1978" i="1"/>
  <c r="Q1970" i="1"/>
  <c r="Q1962" i="1"/>
  <c r="Q1954" i="1"/>
  <c r="Q1946" i="1"/>
  <c r="Q1938" i="1"/>
  <c r="Q1930" i="1"/>
  <c r="Q1922" i="1"/>
  <c r="Q1914" i="1"/>
  <c r="Q1906" i="1"/>
  <c r="Q1898" i="1"/>
  <c r="Q1890" i="1"/>
  <c r="Q1882" i="1"/>
  <c r="Q1874" i="1"/>
  <c r="Q1866" i="1"/>
  <c r="Q1858" i="1"/>
  <c r="Q1850" i="1"/>
  <c r="Q1842" i="1"/>
  <c r="Q1834" i="1"/>
  <c r="Q1826" i="1"/>
  <c r="Q1818" i="1"/>
  <c r="Q1810" i="1"/>
  <c r="Q1802" i="1"/>
  <c r="Q1794" i="1"/>
  <c r="Q1786" i="1"/>
  <c r="Q1778" i="1"/>
  <c r="Q1770" i="1"/>
  <c r="Q1762" i="1"/>
  <c r="Q1754" i="1"/>
  <c r="Q1746" i="1"/>
  <c r="Q1738" i="1"/>
  <c r="Q1730" i="1"/>
  <c r="Q1722" i="1"/>
  <c r="Q1714" i="1"/>
  <c r="Q1706" i="1"/>
  <c r="Q1698" i="1"/>
  <c r="Q1690" i="1"/>
  <c r="Q1682" i="1"/>
  <c r="Q1674" i="1"/>
  <c r="Q1666" i="1"/>
  <c r="Q1658" i="1"/>
  <c r="Q1650" i="1"/>
  <c r="Q1642" i="1"/>
  <c r="Q1634" i="1"/>
  <c r="Q1626" i="1"/>
  <c r="Q1618" i="1"/>
  <c r="Q1610" i="1"/>
  <c r="Q1602" i="1"/>
  <c r="Q1594" i="1"/>
  <c r="Q1586" i="1"/>
  <c r="Q1578" i="1"/>
  <c r="Q1570" i="1"/>
  <c r="Q1562" i="1"/>
  <c r="Q1554" i="1"/>
  <c r="Q1546" i="1"/>
  <c r="Q1538" i="1"/>
  <c r="Q1530" i="1"/>
  <c r="Q1522" i="1"/>
  <c r="Q1514" i="1"/>
  <c r="Q1506" i="1"/>
  <c r="Q1498" i="1"/>
  <c r="Q1490" i="1"/>
  <c r="Q1482" i="1"/>
  <c r="Q1474" i="1"/>
  <c r="Q1466" i="1"/>
  <c r="Q1458" i="1"/>
  <c r="Q1450" i="1"/>
  <c r="Q1442" i="1"/>
  <c r="Q1434" i="1"/>
  <c r="Q1426" i="1"/>
  <c r="Q1418" i="1"/>
  <c r="Q1410" i="1"/>
  <c r="Q1402" i="1"/>
  <c r="Q1394" i="1"/>
  <c r="Q1386" i="1"/>
  <c r="Q1378" i="1"/>
  <c r="Q1370" i="1"/>
  <c r="Q1362" i="1"/>
  <c r="Q1354" i="1"/>
  <c r="Q1346" i="1"/>
  <c r="Q1338" i="1"/>
  <c r="Q1330" i="1"/>
  <c r="Q1322" i="1"/>
  <c r="Q1314" i="1"/>
  <c r="Q1306" i="1"/>
  <c r="Q1298" i="1"/>
  <c r="Q1290" i="1"/>
  <c r="Q1282" i="1"/>
  <c r="Q1274" i="1"/>
  <c r="Q1266" i="1"/>
  <c r="Q1258" i="1"/>
  <c r="Q1250" i="1"/>
  <c r="Q1242" i="1"/>
  <c r="Q1234" i="1"/>
  <c r="Q1226" i="1"/>
  <c r="Q1218" i="1"/>
  <c r="Q1210" i="1"/>
  <c r="Q1202" i="1"/>
  <c r="Q1194" i="1"/>
  <c r="Q1186" i="1"/>
  <c r="Q1178" i="1"/>
  <c r="Q1170" i="1"/>
  <c r="Q1162" i="1"/>
  <c r="Q1154" i="1"/>
  <c r="Q1146" i="1"/>
  <c r="Q1138" i="1"/>
  <c r="Q1130" i="1"/>
  <c r="Q1122" i="1"/>
  <c r="Q1114" i="1"/>
  <c r="Q1106" i="1"/>
  <c r="Q1098" i="1"/>
  <c r="Q1090" i="1"/>
  <c r="Q1082" i="1"/>
  <c r="Q1074" i="1"/>
  <c r="Q1066" i="1"/>
  <c r="Q1058" i="1"/>
  <c r="Q1050" i="1"/>
  <c r="Q1042" i="1"/>
  <c r="Q1034" i="1"/>
  <c r="Q1026" i="1"/>
  <c r="Q1018" i="1"/>
  <c r="Q1010" i="1"/>
  <c r="Q1002" i="1"/>
  <c r="Q994" i="1"/>
  <c r="Q986" i="1"/>
  <c r="Q978" i="1"/>
  <c r="Q970" i="1"/>
  <c r="Q962" i="1"/>
  <c r="Q954" i="1"/>
  <c r="Q946" i="1"/>
  <c r="Q938" i="1"/>
  <c r="Q930" i="1"/>
  <c r="Q922" i="1"/>
  <c r="Q914" i="1"/>
  <c r="Q906" i="1"/>
  <c r="Q898" i="1"/>
  <c r="Q890" i="1"/>
  <c r="Q882" i="1"/>
  <c r="Q874" i="1"/>
  <c r="Q866" i="1"/>
  <c r="Q858" i="1"/>
  <c r="Q850" i="1"/>
  <c r="Q842" i="1"/>
  <c r="Q834" i="1"/>
  <c r="Q826" i="1"/>
  <c r="Q818" i="1"/>
  <c r="Q810" i="1"/>
  <c r="Q802" i="1"/>
  <c r="Q794" i="1"/>
  <c r="Q786" i="1"/>
  <c r="Q778" i="1"/>
  <c r="Q770" i="1"/>
  <c r="Q762" i="1"/>
  <c r="Q754" i="1"/>
  <c r="Q746" i="1"/>
  <c r="Q738" i="1"/>
  <c r="Q730" i="1"/>
  <c r="Q722" i="1"/>
  <c r="Q714" i="1"/>
  <c r="Q706" i="1"/>
  <c r="Q698" i="1"/>
  <c r="Q690" i="1"/>
  <c r="Q682" i="1"/>
  <c r="Q674" i="1"/>
  <c r="Q666" i="1"/>
  <c r="Q658" i="1"/>
  <c r="Q650" i="1"/>
  <c r="Q642" i="1"/>
  <c r="Q634" i="1"/>
  <c r="Q626" i="1"/>
  <c r="Q618" i="1"/>
  <c r="Q610" i="1"/>
  <c r="Q602" i="1"/>
  <c r="Q594" i="1"/>
  <c r="Q586" i="1"/>
  <c r="Q578" i="1"/>
  <c r="Q570" i="1"/>
  <c r="Q562" i="1"/>
  <c r="Q554" i="1"/>
  <c r="Q546" i="1"/>
  <c r="Q538" i="1"/>
  <c r="Q530" i="1"/>
  <c r="Q522" i="1"/>
  <c r="Q514" i="1"/>
  <c r="Q506" i="1"/>
  <c r="Q498" i="1"/>
  <c r="Q490" i="1"/>
  <c r="Q482" i="1"/>
  <c r="Q474" i="1"/>
  <c r="Q466" i="1"/>
  <c r="Q458" i="1"/>
  <c r="Q450" i="1"/>
  <c r="Q442" i="1"/>
  <c r="Q434" i="1"/>
  <c r="Q426" i="1"/>
  <c r="Q418" i="1"/>
  <c r="Q410" i="1"/>
  <c r="Q402" i="1"/>
  <c r="Q394" i="1"/>
  <c r="Q386" i="1"/>
  <c r="Q378" i="1"/>
  <c r="Q370" i="1"/>
  <c r="Q362" i="1"/>
  <c r="Q354" i="1"/>
  <c r="Q346" i="1"/>
  <c r="Q338" i="1"/>
  <c r="Q330" i="1"/>
  <c r="Q322" i="1"/>
  <c r="Q314" i="1"/>
  <c r="Q306" i="1"/>
  <c r="Q298" i="1"/>
  <c r="Q290" i="1"/>
  <c r="Q282" i="1"/>
  <c r="Q274" i="1"/>
  <c r="Q266" i="1"/>
  <c r="Q258" i="1"/>
  <c r="Q250" i="1"/>
  <c r="Q242" i="1"/>
  <c r="Q234" i="1"/>
  <c r="Q226" i="1"/>
  <c r="Q218" i="1"/>
  <c r="Q210" i="1"/>
  <c r="Q202" i="1"/>
  <c r="Q194" i="1"/>
  <c r="Q186" i="1"/>
  <c r="Q178" i="1"/>
  <c r="Q170" i="1"/>
  <c r="Q162" i="1"/>
  <c r="Q154" i="1"/>
  <c r="Q146" i="1"/>
  <c r="Q138" i="1"/>
  <c r="Q130" i="1"/>
  <c r="Q122" i="1"/>
  <c r="Q114" i="1"/>
  <c r="Q106" i="1"/>
  <c r="Q98" i="1"/>
  <c r="Q90" i="1"/>
  <c r="Q82" i="1"/>
  <c r="Q74" i="1"/>
  <c r="Q66" i="1"/>
  <c r="Q58" i="1"/>
  <c r="Q2334" i="1"/>
  <c r="Q2318" i="1"/>
  <c r="Q2278" i="1"/>
  <c r="Q2286" i="1"/>
  <c r="Q2342" i="1"/>
  <c r="Q2326" i="1"/>
  <c r="Q2310" i="1"/>
  <c r="Q2302" i="1"/>
  <c r="Q2294" i="1"/>
  <c r="Q2270" i="1"/>
  <c r="Q2246" i="1"/>
  <c r="Q2222" i="1"/>
  <c r="Q2198" i="1"/>
  <c r="Q2182" i="1"/>
  <c r="Q2142" i="1"/>
  <c r="Q2126" i="1"/>
  <c r="Q2102" i="1"/>
  <c r="Q2078" i="1"/>
  <c r="Q2046" i="1"/>
  <c r="Q2022" i="1"/>
  <c r="Q1998" i="1"/>
  <c r="Q1982" i="1"/>
  <c r="Q1958" i="1"/>
  <c r="Q1950" i="1"/>
  <c r="Q1942" i="1"/>
  <c r="Q1934" i="1"/>
  <c r="Q1918" i="1"/>
  <c r="Q1902" i="1"/>
  <c r="Q1894" i="1"/>
  <c r="Q1886" i="1"/>
  <c r="Q1878" i="1"/>
  <c r="Q1870" i="1"/>
  <c r="Q1862" i="1"/>
  <c r="Q1854" i="1"/>
  <c r="Q1846" i="1"/>
  <c r="Q1838" i="1"/>
  <c r="Q1830" i="1"/>
  <c r="Q1822" i="1"/>
  <c r="Q1814" i="1"/>
  <c r="Q1806" i="1"/>
  <c r="Q1798" i="1"/>
  <c r="Q1790" i="1"/>
  <c r="Q1782" i="1"/>
  <c r="Q1774" i="1"/>
  <c r="Q1766" i="1"/>
  <c r="Q1758" i="1"/>
  <c r="Q1750" i="1"/>
  <c r="Q1742" i="1"/>
  <c r="Q1734" i="1"/>
  <c r="Q1726" i="1"/>
  <c r="Q1718" i="1"/>
  <c r="Q1710" i="1"/>
  <c r="Q1702" i="1"/>
  <c r="Q1694" i="1"/>
  <c r="Q1686" i="1"/>
  <c r="Q1678" i="1"/>
  <c r="Q1670" i="1"/>
  <c r="Q1662" i="1"/>
  <c r="Q1654" i="1"/>
  <c r="Q1646" i="1"/>
  <c r="Q1638" i="1"/>
  <c r="Q1630" i="1"/>
  <c r="Q1622" i="1"/>
  <c r="Q1614" i="1"/>
  <c r="Q1606" i="1"/>
  <c r="Q1598" i="1"/>
  <c r="Q1590" i="1"/>
  <c r="Q1582" i="1"/>
  <c r="Q1574" i="1"/>
  <c r="Q1566" i="1"/>
  <c r="Q1558" i="1"/>
  <c r="Q1550" i="1"/>
  <c r="Q1542" i="1"/>
  <c r="Q1534" i="1"/>
  <c r="Q1526" i="1"/>
  <c r="Q1518" i="1"/>
  <c r="Q1510" i="1"/>
  <c r="Q1502" i="1"/>
  <c r="Q1494" i="1"/>
  <c r="Q1486" i="1"/>
  <c r="Q1478" i="1"/>
  <c r="Q1470" i="1"/>
  <c r="Q1462" i="1"/>
  <c r="Q1454" i="1"/>
  <c r="Q1446" i="1"/>
  <c r="Q1438" i="1"/>
  <c r="Q1430" i="1"/>
  <c r="Q1422" i="1"/>
  <c r="Q1414" i="1"/>
  <c r="Q1406" i="1"/>
  <c r="Q1398" i="1"/>
  <c r="Q1390" i="1"/>
  <c r="Q1382" i="1"/>
  <c r="Q1374" i="1"/>
  <c r="Q1366" i="1"/>
  <c r="Q1358" i="1"/>
  <c r="Q1350" i="1"/>
  <c r="Q1342" i="1"/>
  <c r="Q1334" i="1"/>
  <c r="Q1326" i="1"/>
  <c r="Q1318" i="1"/>
  <c r="Q1310" i="1"/>
  <c r="Q1302" i="1"/>
  <c r="Q1294" i="1"/>
  <c r="Q1286" i="1"/>
  <c r="Q1278" i="1"/>
  <c r="Q1270" i="1"/>
  <c r="Q1262" i="1"/>
  <c r="Q1254" i="1"/>
  <c r="Q1246" i="1"/>
  <c r="Q1238" i="1"/>
  <c r="Q1230" i="1"/>
  <c r="Q1222" i="1"/>
  <c r="Q1214" i="1"/>
  <c r="Q1206" i="1"/>
  <c r="Q1198" i="1"/>
  <c r="Q1190" i="1"/>
  <c r="Q1182" i="1"/>
  <c r="Q1174" i="1"/>
  <c r="Q1166" i="1"/>
  <c r="Q1158" i="1"/>
  <c r="Q1150" i="1"/>
  <c r="Q1142" i="1"/>
  <c r="Q1134" i="1"/>
  <c r="Q1126" i="1"/>
  <c r="Q1118" i="1"/>
  <c r="Q1110" i="1"/>
  <c r="Q1102" i="1"/>
  <c r="Q1094" i="1"/>
  <c r="Q1086" i="1"/>
  <c r="Q1078" i="1"/>
  <c r="Q1070" i="1"/>
  <c r="Q1062" i="1"/>
  <c r="Q1054" i="1"/>
  <c r="Q1046" i="1"/>
  <c r="Q1038" i="1"/>
  <c r="Q1030" i="1"/>
  <c r="Q1022" i="1"/>
  <c r="Q1014" i="1"/>
  <c r="Q1006" i="1"/>
  <c r="Q998" i="1"/>
  <c r="Q990" i="1"/>
  <c r="Q982" i="1"/>
  <c r="Q974" i="1"/>
  <c r="Q966" i="1"/>
  <c r="Q958" i="1"/>
  <c r="Q950" i="1"/>
  <c r="Q942" i="1"/>
  <c r="Q934" i="1"/>
  <c r="Q926" i="1"/>
  <c r="Q918" i="1"/>
  <c r="Q910" i="1"/>
  <c r="Q902" i="1"/>
  <c r="Q894" i="1"/>
  <c r="Q886" i="1"/>
  <c r="Q878" i="1"/>
  <c r="Q870" i="1"/>
  <c r="Q862" i="1"/>
  <c r="Q854" i="1"/>
  <c r="Q846" i="1"/>
  <c r="Q838" i="1"/>
  <c r="Q830" i="1"/>
  <c r="Q822" i="1"/>
  <c r="Q814" i="1"/>
  <c r="Q806" i="1"/>
  <c r="Q798" i="1"/>
  <c r="Q790" i="1"/>
  <c r="Q782" i="1"/>
  <c r="Q774" i="1"/>
  <c r="Q766" i="1"/>
  <c r="Q758" i="1"/>
  <c r="Q750" i="1"/>
  <c r="Q742" i="1"/>
  <c r="Q734" i="1"/>
  <c r="Q726" i="1"/>
  <c r="Q718" i="1"/>
  <c r="Q710" i="1"/>
  <c r="Q702" i="1"/>
  <c r="Q694" i="1"/>
  <c r="Q686" i="1"/>
  <c r="Q2262" i="1"/>
  <c r="Q2238" i="1"/>
  <c r="Q2206" i="1"/>
  <c r="Q2174" i="1"/>
  <c r="Q2150" i="1"/>
  <c r="Q2118" i="1"/>
  <c r="Q2094" i="1"/>
  <c r="Q2070" i="1"/>
  <c r="Q2038" i="1"/>
  <c r="Q2014" i="1"/>
  <c r="Q1990" i="1"/>
  <c r="Q1966" i="1"/>
  <c r="Q1926" i="1"/>
  <c r="Q2254" i="1"/>
  <c r="Q2230" i="1"/>
  <c r="Q2214" i="1"/>
  <c r="Q2190" i="1"/>
  <c r="Q2166" i="1"/>
  <c r="Q2158" i="1"/>
  <c r="Q2134" i="1"/>
  <c r="Q2110" i="1"/>
  <c r="Q2086" i="1"/>
  <c r="Q2062" i="1"/>
  <c r="Q2054" i="1"/>
  <c r="Q2030" i="1"/>
  <c r="Q2006" i="1"/>
  <c r="Q1974" i="1"/>
  <c r="Q1910" i="1"/>
  <c r="Q678" i="1"/>
  <c r="Q670" i="1"/>
  <c r="Q662" i="1"/>
  <c r="Q654" i="1"/>
  <c r="Q646" i="1"/>
  <c r="Q638" i="1"/>
  <c r="Q630" i="1"/>
  <c r="Q622" i="1"/>
  <c r="Q614" i="1"/>
  <c r="Q606" i="1"/>
  <c r="Q598" i="1"/>
  <c r="Q590" i="1"/>
  <c r="Q582" i="1"/>
  <c r="Q574" i="1"/>
  <c r="Q566" i="1"/>
  <c r="Q558" i="1"/>
  <c r="Q550" i="1"/>
  <c r="Q542" i="1"/>
  <c r="Q534" i="1"/>
  <c r="Q526" i="1"/>
  <c r="Q518" i="1"/>
  <c r="Q510" i="1"/>
  <c r="Q502" i="1"/>
  <c r="Q494" i="1"/>
  <c r="Q486" i="1"/>
  <c r="Q478" i="1"/>
  <c r="Q470" i="1"/>
  <c r="Q462" i="1"/>
  <c r="Q454" i="1"/>
  <c r="Q446" i="1"/>
  <c r="Q438" i="1"/>
  <c r="Q430" i="1"/>
  <c r="Q422" i="1"/>
  <c r="Q414" i="1"/>
  <c r="Q406" i="1"/>
  <c r="Q398" i="1"/>
  <c r="Q390" i="1"/>
  <c r="Q382" i="1"/>
  <c r="Q374" i="1"/>
  <c r="Q366" i="1"/>
  <c r="Q358" i="1"/>
  <c r="Q350" i="1"/>
  <c r="Q342" i="1"/>
  <c r="Q334" i="1"/>
  <c r="Q326" i="1"/>
  <c r="Q318" i="1"/>
  <c r="Q310" i="1"/>
  <c r="Q302" i="1"/>
  <c r="Q294" i="1"/>
  <c r="Q286" i="1"/>
  <c r="Q278" i="1"/>
  <c r="Q270" i="1"/>
  <c r="Q262" i="1"/>
  <c r="Q254" i="1"/>
  <c r="Q246" i="1"/>
  <c r="Q238" i="1"/>
  <c r="Q230" i="1"/>
  <c r="Q222" i="1"/>
  <c r="Q214" i="1"/>
  <c r="Q206" i="1"/>
  <c r="Q198" i="1"/>
  <c r="Q190" i="1"/>
  <c r="Q182" i="1"/>
  <c r="Q174" i="1"/>
  <c r="Q166" i="1"/>
  <c r="Q158" i="1"/>
  <c r="Q150" i="1"/>
  <c r="Q142" i="1"/>
  <c r="Q134" i="1"/>
  <c r="Q126" i="1"/>
  <c r="Q118" i="1"/>
  <c r="Q110" i="1"/>
  <c r="Q102" i="1"/>
  <c r="Q94" i="1"/>
  <c r="Q86" i="1"/>
  <c r="Q78" i="1"/>
  <c r="Q70" i="1"/>
  <c r="Q62" i="1"/>
  <c r="Q54" i="1"/>
  <c r="Q46" i="1"/>
  <c r="Q38" i="1"/>
  <c r="Q30" i="1"/>
  <c r="Q22" i="1"/>
  <c r="Q14" i="1"/>
  <c r="O2324" i="4" s="1"/>
  <c r="Q6" i="1"/>
  <c r="Q2344" i="1"/>
  <c r="Q2336" i="1"/>
  <c r="Q2328" i="1"/>
  <c r="Q2320" i="1"/>
  <c r="Q2312" i="1"/>
  <c r="Q2304" i="1"/>
  <c r="Q2296" i="1"/>
  <c r="Q2288" i="1"/>
  <c r="Q2280" i="1"/>
  <c r="Q2272" i="1"/>
  <c r="Q2264" i="1"/>
  <c r="Q2256" i="1"/>
  <c r="Q2248" i="1"/>
  <c r="Q2240" i="1"/>
  <c r="Q2232" i="1"/>
  <c r="Q2224" i="1"/>
  <c r="Q2216" i="1"/>
  <c r="Q2208" i="1"/>
  <c r="Q2200" i="1"/>
  <c r="Q2192" i="1"/>
  <c r="Q2184" i="1"/>
  <c r="Q2176" i="1"/>
  <c r="Q2168" i="1"/>
  <c r="Q2160" i="1"/>
  <c r="Q2152" i="1"/>
  <c r="Q2144" i="1"/>
  <c r="Q2136" i="1"/>
  <c r="Q2128" i="1"/>
  <c r="Q2120" i="1"/>
  <c r="Q2112" i="1"/>
  <c r="Q2104" i="1"/>
  <c r="Q2096" i="1"/>
  <c r="Q2088" i="1"/>
  <c r="Q2080" i="1"/>
  <c r="Q2072" i="1"/>
  <c r="Q2064" i="1"/>
  <c r="Q2056" i="1"/>
  <c r="Q2048" i="1"/>
  <c r="Q2040" i="1"/>
  <c r="Q2032" i="1"/>
  <c r="Q2024" i="1"/>
  <c r="Q2016" i="1"/>
  <c r="Q2008" i="1"/>
  <c r="Q2000" i="1"/>
  <c r="Q1992" i="1"/>
  <c r="Q1984" i="1"/>
  <c r="Q1976" i="1"/>
  <c r="Q1968" i="1"/>
  <c r="Q1960" i="1"/>
  <c r="Q1952" i="1"/>
  <c r="Q1944" i="1"/>
  <c r="Q1936" i="1"/>
  <c r="Q1928" i="1"/>
  <c r="Q1920" i="1"/>
  <c r="Q1912" i="1"/>
  <c r="Q1904" i="1"/>
  <c r="Q1896" i="1"/>
  <c r="Q1888" i="1"/>
  <c r="Q1880" i="1"/>
  <c r="Q1872" i="1"/>
  <c r="Q1864" i="1"/>
  <c r="Q1856" i="1"/>
  <c r="Q1848" i="1"/>
  <c r="Q1840" i="1"/>
  <c r="Q1832" i="1"/>
  <c r="Q1824" i="1"/>
  <c r="Q1816" i="1"/>
  <c r="Q1808" i="1"/>
  <c r="Q1800" i="1"/>
  <c r="Q1792" i="1"/>
  <c r="Q1784" i="1"/>
  <c r="Q1776" i="1"/>
  <c r="Q1768" i="1"/>
  <c r="Q1760" i="1"/>
  <c r="Q1752" i="1"/>
  <c r="Q1744" i="1"/>
  <c r="Q1736" i="1"/>
  <c r="Q1728" i="1"/>
  <c r="Q1720" i="1"/>
  <c r="Q1712" i="1"/>
  <c r="Q1704" i="1"/>
  <c r="Q1696" i="1"/>
  <c r="Q1688" i="1"/>
  <c r="Q1680" i="1"/>
  <c r="Q1672" i="1"/>
  <c r="Q1664" i="1"/>
  <c r="Q1656" i="1"/>
  <c r="Q1648" i="1"/>
  <c r="Q1640" i="1"/>
  <c r="Q1632" i="1"/>
  <c r="Q1624" i="1"/>
  <c r="Q1616" i="1"/>
  <c r="Q1608" i="1"/>
  <c r="Q1600" i="1"/>
  <c r="Q1592" i="1"/>
  <c r="Q1584" i="1"/>
  <c r="Q1576" i="1"/>
  <c r="Q1568" i="1"/>
  <c r="Q1560" i="1"/>
  <c r="Q1552" i="1"/>
  <c r="Q1544" i="1"/>
  <c r="Q1536" i="1"/>
  <c r="Q1528" i="1"/>
  <c r="Q1520" i="1"/>
  <c r="Q1512" i="1"/>
  <c r="Q1504" i="1"/>
  <c r="Q1496" i="1"/>
  <c r="Q1488" i="1"/>
  <c r="Q1480" i="1"/>
  <c r="Q1472" i="1"/>
  <c r="Q1464" i="1"/>
  <c r="Q1456" i="1"/>
  <c r="Q1448" i="1"/>
  <c r="Q1440" i="1"/>
  <c r="Q1432" i="1"/>
  <c r="Q1424" i="1"/>
  <c r="Q1416" i="1"/>
  <c r="Q1408" i="1"/>
  <c r="Q1400" i="1"/>
  <c r="Q1392" i="1"/>
  <c r="Q1384" i="1"/>
  <c r="Q1376" i="1"/>
  <c r="Q1368" i="1"/>
  <c r="Q1360" i="1"/>
  <c r="Q1352" i="1"/>
  <c r="Q1344" i="1"/>
  <c r="Q1336" i="1"/>
  <c r="Q1328" i="1"/>
  <c r="Q1320" i="1"/>
  <c r="Q1312" i="1"/>
  <c r="Q1304" i="1"/>
  <c r="Q1296" i="1"/>
  <c r="Q1288" i="1"/>
  <c r="Q1280" i="1"/>
  <c r="Q1272" i="1"/>
  <c r="Q1264" i="1"/>
  <c r="Q1256" i="1"/>
  <c r="Q1248" i="1"/>
  <c r="Q1240" i="1"/>
  <c r="Q1232" i="1"/>
  <c r="Q1224" i="1"/>
  <c r="Q1216" i="1"/>
  <c r="Q1208" i="1"/>
  <c r="Q1200" i="1"/>
  <c r="Q1192" i="1"/>
  <c r="Q1184" i="1"/>
  <c r="Q1176" i="1"/>
  <c r="Q1168" i="1"/>
  <c r="Q1160" i="1"/>
  <c r="Q1152" i="1"/>
  <c r="Q1144" i="1"/>
  <c r="Q1136" i="1"/>
  <c r="Q1128" i="1"/>
  <c r="Q1120" i="1"/>
  <c r="Q1112" i="1"/>
  <c r="Q1104" i="1"/>
  <c r="Q1096" i="1"/>
  <c r="Q1088" i="1"/>
  <c r="Q1080" i="1"/>
  <c r="Q1072" i="1"/>
  <c r="Q1064" i="1"/>
  <c r="Q1056" i="1"/>
  <c r="Q1048" i="1"/>
  <c r="Q1040" i="1"/>
  <c r="Q1032" i="1"/>
  <c r="Q1024" i="1"/>
  <c r="Q1016" i="1"/>
  <c r="Q1008" i="1"/>
  <c r="Q1000" i="1"/>
  <c r="Q992" i="1"/>
  <c r="Q984" i="1"/>
  <c r="Q976" i="1"/>
  <c r="Q968" i="1"/>
  <c r="Q960" i="1"/>
  <c r="Q952" i="1"/>
  <c r="Q944" i="1"/>
  <c r="Q936" i="1"/>
  <c r="Q928" i="1"/>
  <c r="Q920" i="1"/>
  <c r="Q912" i="1"/>
  <c r="Q904" i="1"/>
  <c r="Q896" i="1"/>
  <c r="Q888" i="1"/>
  <c r="Q880" i="1"/>
  <c r="Q872" i="1"/>
  <c r="Q864" i="1"/>
  <c r="Q856" i="1"/>
  <c r="Q848" i="1"/>
  <c r="Q840" i="1"/>
  <c r="Q832" i="1"/>
  <c r="Q824" i="1"/>
  <c r="Q816" i="1"/>
  <c r="Q808" i="1"/>
  <c r="Q800" i="1"/>
  <c r="Q792" i="1"/>
  <c r="Q784" i="1"/>
  <c r="Q776" i="1"/>
  <c r="Q768" i="1"/>
  <c r="Q760" i="1"/>
  <c r="Q752" i="1"/>
  <c r="Q744" i="1"/>
  <c r="Q736" i="1"/>
  <c r="Q728" i="1"/>
  <c r="Q720" i="1"/>
  <c r="Q712" i="1"/>
  <c r="Q704" i="1"/>
  <c r="Q696" i="1"/>
  <c r="Q688" i="1"/>
  <c r="Q680" i="1"/>
  <c r="Q672" i="1"/>
  <c r="Q664" i="1"/>
  <c r="Q656" i="1"/>
  <c r="Q648" i="1"/>
  <c r="Q640" i="1"/>
  <c r="Q632" i="1"/>
  <c r="Q624" i="1"/>
  <c r="Q616" i="1"/>
  <c r="Q608" i="1"/>
  <c r="Q600" i="1"/>
  <c r="Q592" i="1"/>
  <c r="Q584" i="1"/>
  <c r="Q576" i="1"/>
  <c r="Q568" i="1"/>
  <c r="Q560" i="1"/>
  <c r="Q552" i="1"/>
  <c r="Q544" i="1"/>
  <c r="Q536" i="1"/>
  <c r="Q528" i="1"/>
  <c r="Q520" i="1"/>
  <c r="Q512" i="1"/>
  <c r="Q504" i="1"/>
  <c r="Q496" i="1"/>
  <c r="Q488" i="1"/>
  <c r="Q480" i="1"/>
  <c r="Q472" i="1"/>
  <c r="Q464" i="1"/>
  <c r="Q456" i="1"/>
  <c r="Q448" i="1"/>
  <c r="Q440" i="1"/>
  <c r="Q432" i="1"/>
  <c r="Q424" i="1"/>
  <c r="Q416" i="1"/>
  <c r="Q408" i="1"/>
  <c r="Q400" i="1"/>
  <c r="Q392" i="1"/>
  <c r="Q384" i="1"/>
  <c r="Q376" i="1"/>
  <c r="Q368" i="1"/>
  <c r="Q360" i="1"/>
  <c r="Q352" i="1"/>
  <c r="Q344" i="1"/>
  <c r="Q336" i="1"/>
  <c r="Q328" i="1"/>
  <c r="Q320" i="1"/>
  <c r="Q312" i="1"/>
  <c r="Q304" i="1"/>
  <c r="Q296" i="1"/>
  <c r="Q288" i="1"/>
  <c r="Q280" i="1"/>
  <c r="Q272" i="1"/>
  <c r="Q264" i="1"/>
  <c r="Q256" i="1"/>
  <c r="Q248" i="1"/>
  <c r="Q240" i="1"/>
  <c r="Q232" i="1"/>
  <c r="Q224" i="1"/>
  <c r="Q216" i="1"/>
  <c r="Q208" i="1"/>
  <c r="Q200" i="1"/>
  <c r="Q2337" i="1"/>
  <c r="Q2329" i="1"/>
  <c r="Q2321" i="1"/>
  <c r="Q2313" i="1"/>
  <c r="Q2305" i="1"/>
  <c r="Q2297" i="1"/>
  <c r="Q2289" i="1"/>
  <c r="Q2281" i="1"/>
  <c r="Q2273" i="1"/>
  <c r="Q2265" i="1"/>
  <c r="Q2257" i="1"/>
  <c r="Q2249" i="1"/>
  <c r="Q2241" i="1"/>
  <c r="Q2233" i="1"/>
  <c r="Q2225" i="1"/>
  <c r="Q2217" i="1"/>
  <c r="Q2209" i="1"/>
  <c r="Q2201" i="1"/>
  <c r="Q2193" i="1"/>
  <c r="Q2185" i="1"/>
  <c r="Q2177" i="1"/>
  <c r="Q2169" i="1"/>
  <c r="Q2161" i="1"/>
  <c r="Q2153" i="1"/>
  <c r="Q2145" i="1"/>
  <c r="Q2137" i="1"/>
  <c r="Q2129" i="1"/>
  <c r="Q2121" i="1"/>
  <c r="Q2113" i="1"/>
  <c r="Q2105" i="1"/>
  <c r="Q2097" i="1"/>
  <c r="Q2089" i="1"/>
  <c r="Q2081" i="1"/>
  <c r="Q2073" i="1"/>
  <c r="Q2065" i="1"/>
  <c r="Q2057" i="1"/>
  <c r="Q2049" i="1"/>
  <c r="Q2041" i="1"/>
  <c r="Q2033" i="1"/>
  <c r="Q2025" i="1"/>
  <c r="Q2017" i="1"/>
  <c r="Q2009" i="1"/>
  <c r="Q2001" i="1"/>
  <c r="Q1993" i="1"/>
  <c r="Q1985" i="1"/>
  <c r="Q1977" i="1"/>
  <c r="Q1969" i="1"/>
  <c r="Q1961" i="1"/>
  <c r="Q1953" i="1"/>
  <c r="Q1945" i="1"/>
  <c r="Q1937" i="1"/>
  <c r="Q1929" i="1"/>
  <c r="Q1921" i="1"/>
  <c r="Q1913" i="1"/>
  <c r="Q1905" i="1"/>
  <c r="Q1897" i="1"/>
  <c r="Q1889" i="1"/>
  <c r="Q1881" i="1"/>
  <c r="Q1873" i="1"/>
  <c r="Q1865" i="1"/>
  <c r="Q1857" i="1"/>
  <c r="Q1849" i="1"/>
  <c r="Q1841" i="1"/>
  <c r="Q1833" i="1"/>
  <c r="Q1825" i="1"/>
  <c r="Q1817" i="1"/>
  <c r="Q1809" i="1"/>
  <c r="Q1801" i="1"/>
  <c r="Q1793" i="1"/>
  <c r="Q1785" i="1"/>
  <c r="Q1777" i="1"/>
  <c r="Q1769" i="1"/>
  <c r="Q1761" i="1"/>
  <c r="Q1753" i="1"/>
  <c r="Q1745" i="1"/>
  <c r="Q1737" i="1"/>
  <c r="Q1729" i="1"/>
  <c r="Q1721" i="1"/>
  <c r="Q1713" i="1"/>
  <c r="Q1705" i="1"/>
  <c r="Q1697" i="1"/>
  <c r="Q1689" i="1"/>
  <c r="Q1681" i="1"/>
  <c r="Q1673" i="1"/>
  <c r="Q1665" i="1"/>
  <c r="Q1657" i="1"/>
  <c r="Q1649" i="1"/>
  <c r="Q1641" i="1"/>
  <c r="Q1633" i="1"/>
  <c r="Q1625" i="1"/>
  <c r="Q1617" i="1"/>
  <c r="Q1609" i="1"/>
  <c r="Q1601" i="1"/>
  <c r="Q1593" i="1"/>
  <c r="Q1585" i="1"/>
  <c r="Q1577" i="1"/>
  <c r="Q1569" i="1"/>
  <c r="Q1561" i="1"/>
  <c r="Q1553" i="1"/>
  <c r="Q1545" i="1"/>
  <c r="Q1537" i="1"/>
  <c r="Q1529" i="1"/>
  <c r="Q1521" i="1"/>
  <c r="Q1513" i="1"/>
  <c r="Q1505" i="1"/>
  <c r="Q1497" i="1"/>
  <c r="Q1489" i="1"/>
  <c r="Q1481" i="1"/>
  <c r="Q1473" i="1"/>
  <c r="Q1465" i="1"/>
  <c r="Q1457" i="1"/>
  <c r="Q1449" i="1"/>
  <c r="Q1441" i="1"/>
  <c r="Q1433" i="1"/>
  <c r="Q1425" i="1"/>
  <c r="Q1417" i="1"/>
  <c r="Q1409" i="1"/>
  <c r="Q1401" i="1"/>
  <c r="Q1393" i="1"/>
  <c r="Q1385" i="1"/>
  <c r="Q1377" i="1"/>
  <c r="Q1369" i="1"/>
  <c r="Q1361" i="1"/>
  <c r="Q1353" i="1"/>
  <c r="Q1345" i="1"/>
  <c r="Q1337" i="1"/>
  <c r="Q1329" i="1"/>
  <c r="Q1321" i="1"/>
  <c r="Q1313" i="1"/>
  <c r="Q1305" i="1"/>
  <c r="Q1297" i="1"/>
  <c r="Q1289" i="1"/>
  <c r="Q1281" i="1"/>
  <c r="Q1273" i="1"/>
  <c r="Q1265" i="1"/>
  <c r="Q1257" i="1"/>
  <c r="Q1249" i="1"/>
  <c r="Q1241" i="1"/>
  <c r="Q1233" i="1"/>
  <c r="Q1225" i="1"/>
  <c r="Q1217" i="1"/>
  <c r="Q1209" i="1"/>
  <c r="Q1201" i="1"/>
  <c r="Q1193" i="1"/>
  <c r="Q1185" i="1"/>
  <c r="Q1177" i="1"/>
  <c r="Q1169" i="1"/>
  <c r="Q1161" i="1"/>
  <c r="Q1153" i="1"/>
  <c r="Q1145" i="1"/>
  <c r="Q1137" i="1"/>
  <c r="Q1129" i="1"/>
  <c r="Q1121" i="1"/>
  <c r="Q1113" i="1"/>
  <c r="Q1105" i="1"/>
  <c r="Q1097" i="1"/>
  <c r="Q1089" i="1"/>
  <c r="Q1081" i="1"/>
  <c r="Q1073" i="1"/>
  <c r="Q1065" i="1"/>
  <c r="Q1057" i="1"/>
  <c r="Q1049" i="1"/>
  <c r="Q1041" i="1"/>
  <c r="Q1033" i="1"/>
  <c r="Q1025" i="1"/>
  <c r="Q1017" i="1"/>
  <c r="Q1009" i="1"/>
  <c r="Q1001" i="1"/>
  <c r="Q993" i="1"/>
  <c r="Q985" i="1"/>
  <c r="Q977" i="1"/>
  <c r="Q969" i="1"/>
  <c r="Q961" i="1"/>
  <c r="Q953" i="1"/>
  <c r="Q945" i="1"/>
  <c r="Q937" i="1"/>
  <c r="Q929" i="1"/>
  <c r="Q921" i="1"/>
  <c r="Q913" i="1"/>
  <c r="Q905" i="1"/>
  <c r="Q897" i="1"/>
  <c r="Q889" i="1"/>
  <c r="Q881" i="1"/>
  <c r="Q873" i="1"/>
  <c r="Q865" i="1"/>
  <c r="Q857" i="1"/>
  <c r="Q849" i="1"/>
  <c r="Q841" i="1"/>
  <c r="Q833" i="1"/>
  <c r="Q825" i="1"/>
  <c r="Q817" i="1"/>
  <c r="Q809" i="1"/>
  <c r="Q801" i="1"/>
  <c r="Q793" i="1"/>
  <c r="Q785" i="1"/>
  <c r="Q777" i="1"/>
  <c r="Q769" i="1"/>
  <c r="Q761" i="1"/>
  <c r="Q753" i="1"/>
  <c r="Q745" i="1"/>
  <c r="Q737" i="1"/>
  <c r="Q729" i="1"/>
  <c r="Q721" i="1"/>
  <c r="Q713" i="1"/>
  <c r="Q705" i="1"/>
  <c r="Q697" i="1"/>
  <c r="Q689" i="1"/>
  <c r="Q681" i="1"/>
  <c r="Q673" i="1"/>
  <c r="Q665" i="1"/>
  <c r="Q657" i="1"/>
  <c r="Q649" i="1"/>
  <c r="Q641" i="1"/>
  <c r="Q633" i="1"/>
  <c r="Q625" i="1"/>
  <c r="Q617" i="1"/>
  <c r="Q609" i="1"/>
  <c r="Q601" i="1"/>
  <c r="Q593" i="1"/>
  <c r="Q585" i="1"/>
  <c r="Q577" i="1"/>
  <c r="Q569" i="1"/>
  <c r="Q561" i="1"/>
  <c r="Q553" i="1"/>
  <c r="Q545" i="1"/>
  <c r="Q537" i="1"/>
  <c r="Q529" i="1"/>
  <c r="Q521" i="1"/>
  <c r="Q513" i="1"/>
  <c r="Q505" i="1"/>
  <c r="Q497" i="1"/>
  <c r="Q489" i="1"/>
  <c r="Q481" i="1"/>
  <c r="Q473" i="1"/>
  <c r="Q465" i="1"/>
  <c r="Q457" i="1"/>
  <c r="Q449" i="1"/>
  <c r="Q441" i="1"/>
  <c r="Q433" i="1"/>
  <c r="Q425" i="1"/>
  <c r="Q417" i="1"/>
  <c r="Q409" i="1"/>
  <c r="Q401" i="1"/>
  <c r="Q393" i="1"/>
  <c r="Q385" i="1"/>
  <c r="Q377" i="1"/>
  <c r="Q369" i="1"/>
  <c r="Q361" i="1"/>
  <c r="Q353" i="1"/>
  <c r="Q345" i="1"/>
  <c r="Q337" i="1"/>
  <c r="Q329" i="1"/>
  <c r="Q321" i="1"/>
  <c r="Q313" i="1"/>
  <c r="Q305" i="1"/>
  <c r="Q297" i="1"/>
  <c r="Q289" i="1"/>
  <c r="Q281" i="1"/>
  <c r="Q273" i="1"/>
  <c r="Q265" i="1"/>
  <c r="Q257" i="1"/>
  <c r="Q249" i="1"/>
  <c r="Q241" i="1"/>
  <c r="Q233" i="1"/>
  <c r="Q225" i="1"/>
  <c r="Q217" i="1"/>
  <c r="Q209" i="1"/>
  <c r="Q201" i="1"/>
  <c r="Q193" i="1"/>
  <c r="Q185" i="1"/>
  <c r="Q177" i="1"/>
  <c r="Q169" i="1"/>
  <c r="Q161" i="1"/>
  <c r="Q153" i="1"/>
  <c r="Q145" i="1"/>
  <c r="Q137" i="1"/>
  <c r="Q129" i="1"/>
  <c r="Q121" i="1"/>
  <c r="Q113" i="1"/>
  <c r="Q105" i="1"/>
  <c r="Q97" i="1"/>
  <c r="Q89" i="1"/>
  <c r="Q81" i="1"/>
  <c r="Q73" i="1"/>
  <c r="Q65" i="1"/>
  <c r="Q57" i="1"/>
  <c r="Q49" i="1"/>
  <c r="Q41" i="1"/>
  <c r="Q33" i="1"/>
  <c r="Q25" i="1"/>
  <c r="Q17" i="1"/>
  <c r="O2321" i="4" s="1"/>
  <c r="Q9" i="1"/>
  <c r="Q1363" i="1"/>
  <c r="Q2340" i="1"/>
  <c r="Q2324" i="1"/>
  <c r="Q2308" i="1"/>
  <c r="Q2292" i="1"/>
  <c r="Q2276" i="1"/>
  <c r="Q2332" i="1"/>
  <c r="Q2316" i="1"/>
  <c r="Q2300" i="1"/>
  <c r="Q2284" i="1"/>
  <c r="Q2268" i="1"/>
  <c r="Q2252" i="1"/>
  <c r="Q2236" i="1"/>
  <c r="Q2220" i="1"/>
  <c r="Q2204" i="1"/>
  <c r="Q2188" i="1"/>
  <c r="Q2172" i="1"/>
  <c r="Q2156" i="1"/>
  <c r="Q2140" i="1"/>
  <c r="Q2132" i="1"/>
  <c r="Q2108" i="1"/>
  <c r="Q2092" i="1"/>
  <c r="Q2076" i="1"/>
  <c r="Q2060" i="1"/>
  <c r="Q2044" i="1"/>
  <c r="Q2020" i="1"/>
  <c r="Q2004" i="1"/>
  <c r="Q1988" i="1"/>
  <c r="Q1972" i="1"/>
  <c r="Q1956" i="1"/>
  <c r="Q1932" i="1"/>
  <c r="Q1916" i="1"/>
  <c r="Q1900" i="1"/>
  <c r="Q1884" i="1"/>
  <c r="Q1868" i="1"/>
  <c r="Q1852" i="1"/>
  <c r="Q1844" i="1"/>
  <c r="Q1836" i="1"/>
  <c r="Q1828" i="1"/>
  <c r="Q1820" i="1"/>
  <c r="Q1812" i="1"/>
  <c r="Q1796" i="1"/>
  <c r="Q1788" i="1"/>
  <c r="Q1780" i="1"/>
  <c r="Q1772" i="1"/>
  <c r="Q1764" i="1"/>
  <c r="Q1756" i="1"/>
  <c r="Q1748" i="1"/>
  <c r="Q1740" i="1"/>
  <c r="Q1732" i="1"/>
  <c r="Q1724" i="1"/>
  <c r="Q1716" i="1"/>
  <c r="Q1708" i="1"/>
  <c r="Q1700" i="1"/>
  <c r="Q1692" i="1"/>
  <c r="Q1684" i="1"/>
  <c r="Q1676" i="1"/>
  <c r="Q1668" i="1"/>
  <c r="Q1660" i="1"/>
  <c r="Q1652" i="1"/>
  <c r="Q1644" i="1"/>
  <c r="Q1636" i="1"/>
  <c r="Q1628" i="1"/>
  <c r="Q1620" i="1"/>
  <c r="Q1612" i="1"/>
  <c r="Q1604" i="1"/>
  <c r="Q1596" i="1"/>
  <c r="Q1588" i="1"/>
  <c r="Q1580" i="1"/>
  <c r="Q1572" i="1"/>
  <c r="Q1564" i="1"/>
  <c r="Q1556" i="1"/>
  <c r="Q1548" i="1"/>
  <c r="Q1540" i="1"/>
  <c r="Q1532" i="1"/>
  <c r="Q1524" i="1"/>
  <c r="Q1516" i="1"/>
  <c r="Q1508" i="1"/>
  <c r="Q1500" i="1"/>
  <c r="Q1492" i="1"/>
  <c r="Q1484" i="1"/>
  <c r="Q1476" i="1"/>
  <c r="Q1468" i="1"/>
  <c r="Q1460" i="1"/>
  <c r="Q1452" i="1"/>
  <c r="Q1444" i="1"/>
  <c r="Q1436" i="1"/>
  <c r="Q1428" i="1"/>
  <c r="Q1420" i="1"/>
  <c r="Q1412" i="1"/>
  <c r="Q1404" i="1"/>
  <c r="Q1396" i="1"/>
  <c r="Q1388" i="1"/>
  <c r="Q1380" i="1"/>
  <c r="Q1372" i="1"/>
  <c r="Q1364" i="1"/>
  <c r="Q1356" i="1"/>
  <c r="Q1348" i="1"/>
  <c r="Q1340" i="1"/>
  <c r="Q1332" i="1"/>
  <c r="Q1324" i="1"/>
  <c r="Q1316" i="1"/>
  <c r="Q1308" i="1"/>
  <c r="Q1300" i="1"/>
  <c r="Q1292" i="1"/>
  <c r="Q1284" i="1"/>
  <c r="Q1276" i="1"/>
  <c r="Q1268" i="1"/>
  <c r="Q1260" i="1"/>
  <c r="Q1252" i="1"/>
  <c r="Q1244" i="1"/>
  <c r="Q1236" i="1"/>
  <c r="Q1228" i="1"/>
  <c r="Q1220" i="1"/>
  <c r="Q1212" i="1"/>
  <c r="Q1204" i="1"/>
  <c r="Q1196" i="1"/>
  <c r="Q1188" i="1"/>
  <c r="Q1180" i="1"/>
  <c r="Q1172" i="1"/>
  <c r="Q1164" i="1"/>
  <c r="Q1156" i="1"/>
  <c r="Q1148" i="1"/>
  <c r="Q1140" i="1"/>
  <c r="Q1132" i="1"/>
  <c r="Q1124" i="1"/>
  <c r="Q1116" i="1"/>
  <c r="Q1108" i="1"/>
  <c r="Q1100" i="1"/>
  <c r="Q1092" i="1"/>
  <c r="Q1084" i="1"/>
  <c r="Q1076" i="1"/>
  <c r="Q1068" i="1"/>
  <c r="Q1060" i="1"/>
  <c r="Q1052" i="1"/>
  <c r="Q1044" i="1"/>
  <c r="Q1036" i="1"/>
  <c r="Q1028" i="1"/>
  <c r="Q1020" i="1"/>
  <c r="Q1012" i="1"/>
  <c r="Q1004" i="1"/>
  <c r="Q996" i="1"/>
  <c r="Q988" i="1"/>
  <c r="Q980" i="1"/>
  <c r="Q972" i="1"/>
  <c r="Q964" i="1"/>
  <c r="Q956" i="1"/>
  <c r="Q948" i="1"/>
  <c r="Q940" i="1"/>
  <c r="Q932" i="1"/>
  <c r="Q924" i="1"/>
  <c r="Q916" i="1"/>
  <c r="Q908" i="1"/>
  <c r="Q900" i="1"/>
  <c r="Q892" i="1"/>
  <c r="Q884" i="1"/>
  <c r="Q876" i="1"/>
  <c r="Q868" i="1"/>
  <c r="Q860" i="1"/>
  <c r="Q852" i="1"/>
  <c r="Q844" i="1"/>
  <c r="Q836" i="1"/>
  <c r="Q828" i="1"/>
  <c r="Q820" i="1"/>
  <c r="Q812" i="1"/>
  <c r="Q804" i="1"/>
  <c r="Q796" i="1"/>
  <c r="Q788" i="1"/>
  <c r="Q780" i="1"/>
  <c r="Q772" i="1"/>
  <c r="Q764" i="1"/>
  <c r="Q756" i="1"/>
  <c r="Q748" i="1"/>
  <c r="Q740" i="1"/>
  <c r="Q732" i="1"/>
  <c r="Q724" i="1"/>
  <c r="Q716" i="1"/>
  <c r="Q708" i="1"/>
  <c r="Q700" i="1"/>
  <c r="Q692" i="1"/>
  <c r="Q684" i="1"/>
  <c r="Q2260" i="1"/>
  <c r="Q2244" i="1"/>
  <c r="Q2228" i="1"/>
  <c r="Q2212" i="1"/>
  <c r="Q2196" i="1"/>
  <c r="Q2180" i="1"/>
  <c r="Q2164" i="1"/>
  <c r="Q2148" i="1"/>
  <c r="Q2124" i="1"/>
  <c r="Q2116" i="1"/>
  <c r="Q2100" i="1"/>
  <c r="Q2084" i="1"/>
  <c r="Q2068" i="1"/>
  <c r="Q2052" i="1"/>
  <c r="Q2036" i="1"/>
  <c r="Q2028" i="1"/>
  <c r="Q2012" i="1"/>
  <c r="Q1996" i="1"/>
  <c r="Q1980" i="1"/>
  <c r="Q1964" i="1"/>
  <c r="Q1948" i="1"/>
  <c r="Q1940" i="1"/>
  <c r="Q1924" i="1"/>
  <c r="Q1908" i="1"/>
  <c r="Q1892" i="1"/>
  <c r="Q1876" i="1"/>
  <c r="Q1860" i="1"/>
  <c r="Q1804" i="1"/>
  <c r="Q676" i="1"/>
  <c r="Q668" i="1"/>
  <c r="Q660" i="1"/>
  <c r="Q652" i="1"/>
  <c r="Q644" i="1"/>
  <c r="Q636" i="1"/>
  <c r="Q628" i="1"/>
  <c r="Q620" i="1"/>
  <c r="Q612" i="1"/>
  <c r="Q604" i="1"/>
  <c r="Q596" i="1"/>
  <c r="Q588" i="1"/>
  <c r="Q580" i="1"/>
  <c r="Q572" i="1"/>
  <c r="Q564" i="1"/>
  <c r="Q556" i="1"/>
  <c r="Q548" i="1"/>
  <c r="Q540" i="1"/>
  <c r="Q532" i="1"/>
  <c r="Q524" i="1"/>
  <c r="Q516" i="1"/>
  <c r="Q508" i="1"/>
  <c r="Q500" i="1"/>
  <c r="Q492" i="1"/>
  <c r="Q484" i="1"/>
  <c r="Q476" i="1"/>
  <c r="Q468" i="1"/>
  <c r="Q460" i="1"/>
  <c r="Q452" i="1"/>
  <c r="Q444" i="1"/>
  <c r="Q436" i="1"/>
  <c r="Q428" i="1"/>
  <c r="Q420" i="1"/>
  <c r="Q412" i="1"/>
  <c r="Q404" i="1"/>
  <c r="Q396" i="1"/>
  <c r="Q388" i="1"/>
  <c r="Q380" i="1"/>
  <c r="Q372" i="1"/>
  <c r="Q364" i="1"/>
  <c r="Q356" i="1"/>
  <c r="Q348" i="1"/>
  <c r="Q340" i="1"/>
  <c r="Q332" i="1"/>
  <c r="Q324" i="1"/>
  <c r="Q316" i="1"/>
  <c r="Q308" i="1"/>
  <c r="Q300" i="1"/>
  <c r="Q292" i="1"/>
  <c r="Q284" i="1"/>
  <c r="Q276" i="1"/>
  <c r="Q268" i="1"/>
  <c r="Q260" i="1"/>
  <c r="Q252" i="1"/>
  <c r="Q244" i="1"/>
  <c r="Q236" i="1"/>
  <c r="Q228" i="1"/>
  <c r="Q220" i="1"/>
  <c r="Q212" i="1"/>
  <c r="Q204" i="1"/>
  <c r="Q196" i="1"/>
  <c r="Q188" i="1"/>
  <c r="Q180" i="1"/>
  <c r="Q172" i="1"/>
  <c r="Q164" i="1"/>
  <c r="Q156" i="1"/>
  <c r="Q148" i="1"/>
  <c r="Q140" i="1"/>
  <c r="Q132" i="1"/>
  <c r="Q124" i="1"/>
  <c r="Q116" i="1"/>
  <c r="Q108" i="1"/>
  <c r="Q100" i="1"/>
  <c r="Q92" i="1"/>
  <c r="Q84" i="1"/>
  <c r="Q76" i="1"/>
  <c r="Q68" i="1"/>
  <c r="Q60" i="1"/>
  <c r="Q52" i="1"/>
  <c r="Q44" i="1"/>
  <c r="Q36" i="1"/>
  <c r="Q28" i="1"/>
  <c r="Q20" i="1"/>
  <c r="O2318" i="4" s="1"/>
  <c r="Q12" i="1"/>
  <c r="O2326" i="4" s="1"/>
  <c r="Q4" i="1"/>
  <c r="Q2343" i="1"/>
  <c r="Q2335" i="1"/>
  <c r="Q2327" i="1"/>
  <c r="Q2319" i="1"/>
  <c r="Q2311" i="1"/>
  <c r="Q2303" i="1"/>
  <c r="Q2295" i="1"/>
  <c r="Q2287" i="1"/>
  <c r="Q2279" i="1"/>
  <c r="Q2271" i="1"/>
  <c r="Q2263" i="1"/>
  <c r="Q2255" i="1"/>
  <c r="Q2247" i="1"/>
  <c r="Q2239" i="1"/>
  <c r="Q2231" i="1"/>
  <c r="Q2223" i="1"/>
  <c r="Q2215" i="1"/>
  <c r="Q2207" i="1"/>
  <c r="Q2199" i="1"/>
  <c r="Q2191" i="1"/>
  <c r="Q2183" i="1"/>
  <c r="Q2175" i="1"/>
  <c r="Q2167" i="1"/>
  <c r="Q2159" i="1"/>
  <c r="Q2151" i="1"/>
  <c r="Q2143" i="1"/>
  <c r="Q2135" i="1"/>
  <c r="Q2127" i="1"/>
  <c r="Q2119" i="1"/>
  <c r="Q2111" i="1"/>
  <c r="Q2103" i="1"/>
  <c r="Q2095" i="1"/>
  <c r="Q2087" i="1"/>
  <c r="Q2079" i="1"/>
  <c r="Q2071" i="1"/>
  <c r="Q2063" i="1"/>
  <c r="Q2055" i="1"/>
  <c r="Q2047" i="1"/>
  <c r="Q2039" i="1"/>
  <c r="Q2031" i="1"/>
  <c r="Q2023" i="1"/>
  <c r="Q2015" i="1"/>
  <c r="Q2007" i="1"/>
  <c r="Q1999" i="1"/>
  <c r="Q1991" i="1"/>
  <c r="Q1983" i="1"/>
  <c r="Q1975" i="1"/>
  <c r="Q1967" i="1"/>
  <c r="Q1959" i="1"/>
  <c r="Q1951" i="1"/>
  <c r="Q1943" i="1"/>
  <c r="Q1935" i="1"/>
  <c r="Q1927" i="1"/>
  <c r="Q1919" i="1"/>
  <c r="Q1911" i="1"/>
  <c r="Q1903" i="1"/>
  <c r="Q1895" i="1"/>
  <c r="Q1887" i="1"/>
  <c r="Q1879" i="1"/>
  <c r="Q1871" i="1"/>
  <c r="Q1863" i="1"/>
  <c r="Q1855" i="1"/>
  <c r="Q1847" i="1"/>
  <c r="Q1839" i="1"/>
  <c r="Q1831" i="1"/>
  <c r="Q1823" i="1"/>
  <c r="Q1815" i="1"/>
  <c r="Q1807" i="1"/>
  <c r="Q1799" i="1"/>
  <c r="Q1791" i="1"/>
  <c r="Q1783" i="1"/>
  <c r="Q1775" i="1"/>
  <c r="Q1767" i="1"/>
  <c r="Q1759" i="1"/>
  <c r="Q1751" i="1"/>
  <c r="Q1743" i="1"/>
  <c r="Q1735" i="1"/>
  <c r="Q1727" i="1"/>
  <c r="Q1719" i="1"/>
  <c r="Q1711" i="1"/>
  <c r="Q1703" i="1"/>
  <c r="Q1695" i="1"/>
  <c r="Q1687" i="1"/>
  <c r="Q1679" i="1"/>
  <c r="Q1671" i="1"/>
  <c r="Q1663" i="1"/>
  <c r="Q1655" i="1"/>
  <c r="Q1647" i="1"/>
  <c r="Q1639" i="1"/>
  <c r="Q1631" i="1"/>
  <c r="Q1623" i="1"/>
  <c r="Q1615" i="1"/>
  <c r="Q1607" i="1"/>
  <c r="Q1599" i="1"/>
  <c r="Q1591" i="1"/>
  <c r="Q1583" i="1"/>
  <c r="Q1575" i="1"/>
  <c r="Q1567" i="1"/>
  <c r="Q1559" i="1"/>
  <c r="Q1551" i="1"/>
  <c r="Q1543" i="1"/>
  <c r="Q1535" i="1"/>
  <c r="Q1527" i="1"/>
  <c r="Q1519" i="1"/>
  <c r="Q1511" i="1"/>
  <c r="Q1503" i="1"/>
  <c r="Q1495" i="1"/>
  <c r="Q1487" i="1"/>
  <c r="Q1479" i="1"/>
  <c r="Q1471" i="1"/>
  <c r="Q1463" i="1"/>
  <c r="Q1455" i="1"/>
  <c r="Q1447" i="1"/>
  <c r="Q1439" i="1"/>
  <c r="Q1431" i="1"/>
  <c r="Q1423" i="1"/>
  <c r="Q1415" i="1"/>
  <c r="Q1407" i="1"/>
  <c r="Q1399" i="1"/>
  <c r="Q1391" i="1"/>
  <c r="Q1383" i="1"/>
  <c r="Q1375" i="1"/>
  <c r="Q1367" i="1"/>
  <c r="Q1359" i="1"/>
  <c r="Q1351" i="1"/>
  <c r="Q1343" i="1"/>
  <c r="Q1335" i="1"/>
  <c r="Q1327" i="1"/>
  <c r="Q1319" i="1"/>
  <c r="Q1311" i="1"/>
  <c r="Q1303" i="1"/>
  <c r="Q1295" i="1"/>
  <c r="Q1287" i="1"/>
  <c r="Q1279" i="1"/>
  <c r="Q1271" i="1"/>
  <c r="Q1263" i="1"/>
  <c r="Q1255" i="1"/>
  <c r="Q1247" i="1"/>
  <c r="Q1239" i="1"/>
  <c r="Q1231" i="1"/>
  <c r="Q1223" i="1"/>
  <c r="Q1215" i="1"/>
  <c r="Q1207" i="1"/>
  <c r="Q1199" i="1"/>
  <c r="Q1191" i="1"/>
  <c r="Q1183" i="1"/>
  <c r="Q1175" i="1"/>
  <c r="Q1167" i="1"/>
  <c r="Q1159" i="1"/>
  <c r="Q1151" i="1"/>
  <c r="Q1143" i="1"/>
  <c r="Q1135" i="1"/>
  <c r="Q1127" i="1"/>
  <c r="Q1119" i="1"/>
  <c r="Q1111" i="1"/>
  <c r="Q1103" i="1"/>
  <c r="Q1095" i="1"/>
  <c r="Q1087" i="1"/>
  <c r="Q1079" i="1"/>
  <c r="Q1071" i="1"/>
  <c r="Q1063" i="1"/>
  <c r="Q1055" i="1"/>
  <c r="Q1047" i="1"/>
  <c r="Q1039" i="1"/>
  <c r="Q1031" i="1"/>
  <c r="Q1023" i="1"/>
  <c r="Q1015" i="1"/>
  <c r="Q1007" i="1"/>
  <c r="Q999" i="1"/>
  <c r="Q991" i="1"/>
  <c r="Q983" i="1"/>
  <c r="Q975" i="1"/>
  <c r="Q967" i="1"/>
  <c r="Q959" i="1"/>
  <c r="Q951" i="1"/>
  <c r="Q943" i="1"/>
  <c r="Q935" i="1"/>
  <c r="Q927" i="1"/>
  <c r="Q919" i="1"/>
  <c r="Q911" i="1"/>
  <c r="Q903" i="1"/>
  <c r="Q895" i="1"/>
  <c r="Q887" i="1"/>
  <c r="Q879" i="1"/>
  <c r="Q871" i="1"/>
  <c r="Q863" i="1"/>
  <c r="Q855" i="1"/>
  <c r="Q847" i="1"/>
  <c r="Q839" i="1"/>
  <c r="Q831" i="1"/>
  <c r="Q823" i="1"/>
  <c r="Q815" i="1"/>
  <c r="Q807" i="1"/>
  <c r="Q799" i="1"/>
  <c r="Q791" i="1"/>
  <c r="Q783" i="1"/>
  <c r="Q775" i="1"/>
  <c r="Q767" i="1"/>
  <c r="Q759" i="1"/>
  <c r="Q751" i="1"/>
  <c r="Q743" i="1"/>
  <c r="Q735" i="1"/>
  <c r="Q727" i="1"/>
  <c r="Q719" i="1"/>
  <c r="Q711" i="1"/>
  <c r="Q703" i="1"/>
  <c r="Q695" i="1"/>
  <c r="Q687" i="1"/>
  <c r="Q679" i="1"/>
  <c r="Q671" i="1"/>
  <c r="Q663" i="1"/>
  <c r="Q655" i="1"/>
  <c r="Q647" i="1"/>
  <c r="Q639" i="1"/>
  <c r="Q631" i="1"/>
  <c r="Q623" i="1"/>
  <c r="Q615" i="1"/>
  <c r="Q607" i="1"/>
  <c r="Q599" i="1"/>
  <c r="Q591" i="1"/>
  <c r="Q583" i="1"/>
  <c r="Q575" i="1"/>
  <c r="Q567" i="1"/>
  <c r="Q559" i="1"/>
  <c r="Q551" i="1"/>
  <c r="Q543" i="1"/>
  <c r="Q535" i="1"/>
  <c r="Q527" i="1"/>
  <c r="Q519" i="1"/>
  <c r="Q511" i="1"/>
  <c r="Q503" i="1"/>
  <c r="Q495" i="1"/>
  <c r="Q487" i="1"/>
  <c r="Q479" i="1"/>
  <c r="Q471" i="1"/>
  <c r="Q463" i="1"/>
  <c r="Q455" i="1"/>
  <c r="Q447" i="1"/>
  <c r="Q439" i="1"/>
  <c r="Q431" i="1"/>
  <c r="Q423" i="1"/>
  <c r="Q415" i="1"/>
  <c r="Q407" i="1"/>
  <c r="Q399" i="1"/>
  <c r="Q391" i="1"/>
  <c r="Q383" i="1"/>
  <c r="Q375" i="1"/>
  <c r="Q367" i="1"/>
  <c r="Q359" i="1"/>
  <c r="Q351" i="1"/>
  <c r="Q343" i="1"/>
  <c r="Q335" i="1"/>
  <c r="Q327" i="1"/>
  <c r="Q319" i="1"/>
  <c r="Q311" i="1"/>
  <c r="Q303" i="1"/>
  <c r="Q295" i="1"/>
  <c r="Q287" i="1"/>
  <c r="Q279" i="1"/>
  <c r="Q271" i="1"/>
  <c r="Q263" i="1"/>
  <c r="Q255" i="1"/>
  <c r="Q247" i="1"/>
  <c r="Q239" i="1"/>
  <c r="Q231" i="1"/>
  <c r="Q223" i="1"/>
  <c r="Q215" i="1"/>
  <c r="Q207" i="1"/>
  <c r="Q199" i="1"/>
  <c r="Q191" i="1"/>
  <c r="Q183" i="1"/>
  <c r="Q175" i="1"/>
  <c r="Q167" i="1"/>
  <c r="Q159" i="1"/>
  <c r="Q151" i="1"/>
  <c r="Q143" i="1"/>
  <c r="Q135" i="1"/>
  <c r="Q127" i="1"/>
  <c r="Q119" i="1"/>
  <c r="Q111" i="1"/>
  <c r="Q103" i="1"/>
  <c r="Q95" i="1"/>
  <c r="Q87" i="1"/>
  <c r="Q79" i="1"/>
  <c r="Q71" i="1"/>
  <c r="Q63" i="1"/>
  <c r="Q55" i="1"/>
  <c r="Q47" i="1"/>
  <c r="Q39" i="1"/>
  <c r="Q31" i="1"/>
  <c r="Q23" i="1"/>
  <c r="Q15" i="1"/>
  <c r="O2323" i="4" s="1"/>
  <c r="Q7" i="1"/>
  <c r="Q192" i="1"/>
  <c r="Q184" i="1"/>
  <c r="Q176" i="1"/>
  <c r="Q168" i="1"/>
  <c r="Q160" i="1"/>
  <c r="Q152" i="1"/>
  <c r="Q144" i="1"/>
  <c r="Q136" i="1"/>
  <c r="Q128" i="1"/>
  <c r="Q120" i="1"/>
  <c r="Q112" i="1"/>
  <c r="Q104" i="1"/>
  <c r="Q96" i="1"/>
  <c r="Q88" i="1"/>
  <c r="Q80" i="1"/>
  <c r="Q72" i="1"/>
  <c r="Q64" i="1"/>
  <c r="Q56" i="1"/>
  <c r="Q48" i="1"/>
  <c r="Q40" i="1"/>
  <c r="Q32" i="1"/>
  <c r="Q24" i="1"/>
  <c r="Q16" i="1"/>
  <c r="O2322" i="4" s="1"/>
  <c r="Q8" i="1"/>
  <c r="Q2045" i="1"/>
  <c r="Q2341" i="1"/>
  <c r="Q2325" i="1"/>
  <c r="Q2309" i="1"/>
  <c r="Q2293" i="1"/>
  <c r="Q2277" i="1"/>
  <c r="Q2253" i="1"/>
  <c r="Q2237" i="1"/>
  <c r="Q2221" i="1"/>
  <c r="Q2205" i="1"/>
  <c r="Q2181" i="1"/>
  <c r="Q2165" i="1"/>
  <c r="Q2149" i="1"/>
  <c r="Q2141" i="1"/>
  <c r="Q2125" i="1"/>
  <c r="Q2109" i="1"/>
  <c r="Q2093" i="1"/>
  <c r="Q2077" i="1"/>
  <c r="Q2053" i="1"/>
  <c r="Q2333" i="1"/>
  <c r="Q2317" i="1"/>
  <c r="Q2301" i="1"/>
  <c r="Q2285" i="1"/>
  <c r="Q2269" i="1"/>
  <c r="Q2261" i="1"/>
  <c r="Q2245" i="1"/>
  <c r="Q2229" i="1"/>
  <c r="Q2213" i="1"/>
  <c r="Q2197" i="1"/>
  <c r="Q2189" i="1"/>
  <c r="Q2173" i="1"/>
  <c r="Q2157" i="1"/>
  <c r="Q2133" i="1"/>
  <c r="Q2117" i="1"/>
  <c r="Q2101" i="1"/>
  <c r="Q2085" i="1"/>
  <c r="Q2069" i="1"/>
  <c r="Q2061" i="1"/>
  <c r="Q2037" i="1"/>
  <c r="Q2029" i="1"/>
  <c r="Q2021" i="1"/>
  <c r="Q2013" i="1"/>
  <c r="Q2005" i="1"/>
  <c r="Q1997" i="1"/>
  <c r="Q1989" i="1"/>
  <c r="Q1981" i="1"/>
  <c r="Q1973" i="1"/>
  <c r="Q1965" i="1"/>
  <c r="Q1957" i="1"/>
  <c r="Q1949" i="1"/>
  <c r="Q1941" i="1"/>
  <c r="Q1933" i="1"/>
  <c r="Q1925" i="1"/>
  <c r="Q1917" i="1"/>
  <c r="Q1909" i="1"/>
  <c r="Q1901" i="1"/>
  <c r="Q1893" i="1"/>
  <c r="Q1885" i="1"/>
  <c r="Q1877" i="1"/>
  <c r="Q1869" i="1"/>
  <c r="Q1861" i="1"/>
  <c r="Q1853" i="1"/>
  <c r="Q1845" i="1"/>
  <c r="Q1837" i="1"/>
  <c r="Q1829" i="1"/>
  <c r="Q1821" i="1"/>
  <c r="Q1813" i="1"/>
  <c r="Q1805" i="1"/>
  <c r="Q1797" i="1"/>
  <c r="Q1789" i="1"/>
  <c r="Q1781" i="1"/>
  <c r="Q1773" i="1"/>
  <c r="Q1765" i="1"/>
  <c r="Q1757" i="1"/>
  <c r="Q1749" i="1"/>
  <c r="Q1741" i="1"/>
  <c r="Q1733" i="1"/>
  <c r="Q1725" i="1"/>
  <c r="Q1717" i="1"/>
  <c r="Q1709" i="1"/>
  <c r="Q1701" i="1"/>
  <c r="Q1693" i="1"/>
  <c r="Q1685" i="1"/>
  <c r="Q1677" i="1"/>
  <c r="Q1669" i="1"/>
  <c r="Q1661" i="1"/>
  <c r="Q1653" i="1"/>
  <c r="Q1645" i="1"/>
  <c r="Q1637" i="1"/>
  <c r="Q1629" i="1"/>
  <c r="Q1621" i="1"/>
  <c r="Q1613" i="1"/>
  <c r="Q1605" i="1"/>
  <c r="Q1597" i="1"/>
  <c r="Q1589" i="1"/>
  <c r="Q1581" i="1"/>
  <c r="Q1573" i="1"/>
  <c r="Q1565" i="1"/>
  <c r="Q1557" i="1"/>
  <c r="Q1549" i="1"/>
  <c r="Q1541" i="1"/>
  <c r="Q1533" i="1"/>
  <c r="Q1525" i="1"/>
  <c r="Q1517" i="1"/>
  <c r="Q1509" i="1"/>
  <c r="Q1501" i="1"/>
  <c r="Q1493" i="1"/>
  <c r="Q1485" i="1"/>
  <c r="Q1477" i="1"/>
  <c r="Q1469" i="1"/>
  <c r="Q1461" i="1"/>
  <c r="Q1453" i="1"/>
  <c r="Q1445" i="1"/>
  <c r="Q1437" i="1"/>
  <c r="Q1429" i="1"/>
  <c r="Q1421" i="1"/>
  <c r="Q1413" i="1"/>
  <c r="Q1405" i="1"/>
  <c r="Q1397" i="1"/>
  <c r="Q1389" i="1"/>
  <c r="Q1381" i="1"/>
  <c r="Q1373" i="1"/>
  <c r="Q1365" i="1"/>
  <c r="Q1357" i="1"/>
  <c r="Q1349" i="1"/>
  <c r="Q1341" i="1"/>
  <c r="Q1333" i="1"/>
  <c r="Q1325" i="1"/>
  <c r="Q1317" i="1"/>
  <c r="Q1309" i="1"/>
  <c r="Q1301" i="1"/>
  <c r="Q1293" i="1"/>
  <c r="Q1285" i="1"/>
  <c r="Q1277" i="1"/>
  <c r="Q1269" i="1"/>
  <c r="Q1261" i="1"/>
  <c r="Q1253" i="1"/>
  <c r="Q1245" i="1"/>
  <c r="Q1237" i="1"/>
  <c r="Q1229" i="1"/>
  <c r="Q1221" i="1"/>
  <c r="Q1213" i="1"/>
  <c r="Q1205" i="1"/>
  <c r="Q1197" i="1"/>
  <c r="Q1189" i="1"/>
  <c r="Q1181" i="1"/>
  <c r="Q1173" i="1"/>
  <c r="Q1165" i="1"/>
  <c r="Q1157" i="1"/>
  <c r="Q1149" i="1"/>
  <c r="Q1141" i="1"/>
  <c r="Q1133" i="1"/>
  <c r="Q1125" i="1"/>
  <c r="Q1117" i="1"/>
  <c r="Q1109" i="1"/>
  <c r="Q1101" i="1"/>
  <c r="Q1093" i="1"/>
  <c r="Q1085" i="1"/>
  <c r="Q1077" i="1"/>
  <c r="Q1069" i="1"/>
  <c r="Q1061" i="1"/>
  <c r="Q1053" i="1"/>
  <c r="Q1045" i="1"/>
  <c r="Q1037" i="1"/>
  <c r="Q1029" i="1"/>
  <c r="Q1021" i="1"/>
  <c r="Q1013" i="1"/>
  <c r="Q1005" i="1"/>
  <c r="Q997" i="1"/>
  <c r="Q989" i="1"/>
  <c r="Q981" i="1"/>
  <c r="Q973" i="1"/>
  <c r="Q965" i="1"/>
  <c r="Q957" i="1"/>
  <c r="Q949" i="1"/>
  <c r="Q941" i="1"/>
  <c r="Q933" i="1"/>
  <c r="Q925" i="1"/>
  <c r="Q917" i="1"/>
  <c r="Q909" i="1"/>
  <c r="Q901" i="1"/>
  <c r="Q893" i="1"/>
  <c r="Q885" i="1"/>
  <c r="Q877" i="1"/>
  <c r="Q869" i="1"/>
  <c r="Q861" i="1"/>
  <c r="Q853" i="1"/>
  <c r="Q845" i="1"/>
  <c r="Q837" i="1"/>
  <c r="Q829" i="1"/>
  <c r="Q821" i="1"/>
  <c r="Q813" i="1"/>
  <c r="Q805" i="1"/>
  <c r="Q797" i="1"/>
  <c r="Q789" i="1"/>
  <c r="Q781" i="1"/>
  <c r="Q773" i="1"/>
  <c r="Q765" i="1"/>
  <c r="Q757" i="1"/>
  <c r="Q749" i="1"/>
  <c r="Q741" i="1"/>
  <c r="Q733" i="1"/>
  <c r="Q725" i="1"/>
  <c r="Q717" i="1"/>
  <c r="Q709" i="1"/>
  <c r="Q701" i="1"/>
  <c r="Q693" i="1"/>
  <c r="Q685" i="1"/>
  <c r="Q677" i="1"/>
  <c r="Q669" i="1"/>
  <c r="Q661" i="1"/>
  <c r="Q653" i="1"/>
  <c r="Q645" i="1"/>
  <c r="Q637" i="1"/>
  <c r="Q629" i="1"/>
  <c r="Q621" i="1"/>
  <c r="Q613" i="1"/>
  <c r="Q605" i="1"/>
  <c r="Q597" i="1"/>
  <c r="Q589" i="1"/>
  <c r="Q581" i="1"/>
  <c r="Q573" i="1"/>
  <c r="Q565" i="1"/>
  <c r="Q557" i="1"/>
  <c r="Q549" i="1"/>
  <c r="Q541" i="1"/>
  <c r="Q533" i="1"/>
  <c r="Q525" i="1"/>
  <c r="Q517" i="1"/>
  <c r="Q509" i="1"/>
  <c r="Q501" i="1"/>
  <c r="Q493" i="1"/>
  <c r="Q485" i="1"/>
  <c r="Q477" i="1"/>
  <c r="Q469" i="1"/>
  <c r="Q461" i="1"/>
  <c r="Q453" i="1"/>
  <c r="Q445" i="1"/>
  <c r="Q437" i="1"/>
  <c r="Q429" i="1"/>
  <c r="Q421" i="1"/>
  <c r="Q413" i="1"/>
  <c r="Q405" i="1"/>
  <c r="Q397" i="1"/>
  <c r="Q389" i="1"/>
  <c r="Q381" i="1"/>
  <c r="Q373" i="1"/>
  <c r="Q365" i="1"/>
  <c r="Q357" i="1"/>
  <c r="Q349" i="1"/>
  <c r="Q341" i="1"/>
  <c r="Q333" i="1"/>
  <c r="Q325" i="1"/>
  <c r="Q317" i="1"/>
  <c r="Q309" i="1"/>
  <c r="Q301" i="1"/>
  <c r="Q293" i="1"/>
  <c r="Q285" i="1"/>
  <c r="Q277" i="1"/>
  <c r="Q269" i="1"/>
  <c r="Q261" i="1"/>
  <c r="Q253" i="1"/>
  <c r="Q245" i="1"/>
  <c r="Q237" i="1"/>
  <c r="Q229" i="1"/>
  <c r="Q221" i="1"/>
  <c r="Q213" i="1"/>
  <c r="Q205" i="1"/>
  <c r="Q197" i="1"/>
  <c r="Q189" i="1"/>
  <c r="Q181" i="1"/>
  <c r="Q173" i="1"/>
  <c r="Q165" i="1"/>
  <c r="Q157" i="1"/>
  <c r="Q149" i="1"/>
  <c r="Q141" i="1"/>
  <c r="Q133" i="1"/>
  <c r="Q125" i="1"/>
  <c r="Q117" i="1"/>
  <c r="Q109" i="1"/>
  <c r="Q101" i="1"/>
  <c r="Q93" i="1"/>
  <c r="Q85" i="1"/>
  <c r="Q77" i="1"/>
  <c r="Q69" i="1"/>
  <c r="Q61" i="1"/>
  <c r="Q53" i="1"/>
  <c r="Q45" i="1"/>
  <c r="Q37" i="1"/>
  <c r="Q29" i="1"/>
  <c r="Q21" i="1"/>
  <c r="O2317" i="4" s="1"/>
  <c r="Q13" i="1"/>
  <c r="O2325" i="4" s="1"/>
  <c r="Q5" i="1"/>
  <c r="Q50" i="1"/>
  <c r="Q42" i="1"/>
  <c r="Q34" i="1"/>
  <c r="Q26" i="1"/>
  <c r="Q18" i="1"/>
  <c r="O2320" i="4" s="1"/>
  <c r="Q10" i="1"/>
  <c r="Q2339" i="1"/>
  <c r="Q2323" i="1"/>
  <c r="Q2307" i="1"/>
  <c r="Q2283" i="1"/>
  <c r="Q2259" i="1"/>
  <c r="Q2251" i="1"/>
  <c r="Q2227" i="1"/>
  <c r="Q2203" i="1"/>
  <c r="Q2179" i="1"/>
  <c r="Q2155" i="1"/>
  <c r="Q2131" i="1"/>
  <c r="Q2115" i="1"/>
  <c r="Q2091" i="1"/>
  <c r="Q2067" i="1"/>
  <c r="Q2051" i="1"/>
  <c r="Q2027" i="1"/>
  <c r="Q2003" i="1"/>
  <c r="Q1971" i="1"/>
  <c r="Q1947" i="1"/>
  <c r="Q1939" i="1"/>
  <c r="Q1915" i="1"/>
  <c r="Q1891" i="1"/>
  <c r="Q1875" i="1"/>
  <c r="Q1851" i="1"/>
  <c r="Q1827" i="1"/>
  <c r="Q1803" i="1"/>
  <c r="Q1771" i="1"/>
  <c r="Q1747" i="1"/>
  <c r="Q1723" i="1"/>
  <c r="Q1707" i="1"/>
  <c r="Q1683" i="1"/>
  <c r="Q1659" i="1"/>
  <c r="Q1635" i="1"/>
  <c r="Q1611" i="1"/>
  <c r="Q1595" i="1"/>
  <c r="Q1571" i="1"/>
  <c r="Q1547" i="1"/>
  <c r="Q1531" i="1"/>
  <c r="Q1515" i="1"/>
  <c r="Q1499" i="1"/>
  <c r="Q1491" i="1"/>
  <c r="Q1483" i="1"/>
  <c r="Q1475" i="1"/>
  <c r="Q1467" i="1"/>
  <c r="Q1459" i="1"/>
  <c r="Q1451" i="1"/>
  <c r="Q1443" i="1"/>
  <c r="Q1435" i="1"/>
  <c r="Q1427" i="1"/>
  <c r="Q1411" i="1"/>
  <c r="Q1395" i="1"/>
  <c r="Q1387" i="1"/>
  <c r="Q1379" i="1"/>
  <c r="Q1371" i="1"/>
  <c r="Q2299" i="1"/>
  <c r="Q2275" i="1"/>
  <c r="Q2235" i="1"/>
  <c r="Q2211" i="1"/>
  <c r="Q2187" i="1"/>
  <c r="Q2163" i="1"/>
  <c r="Q2139" i="1"/>
  <c r="Q2123" i="1"/>
  <c r="Q2099" i="1"/>
  <c r="Q2075" i="1"/>
  <c r="Q2043" i="1"/>
  <c r="Q2011" i="1"/>
  <c r="Q1987" i="1"/>
  <c r="Q1963" i="1"/>
  <c r="Q1923" i="1"/>
  <c r="Q1899" i="1"/>
  <c r="Q1867" i="1"/>
  <c r="Q1835" i="1"/>
  <c r="Q1811" i="1"/>
  <c r="Q1787" i="1"/>
  <c r="Q1763" i="1"/>
  <c r="Q1731" i="1"/>
  <c r="Q1699" i="1"/>
  <c r="Q1675" i="1"/>
  <c r="Q1651" i="1"/>
  <c r="Q1619" i="1"/>
  <c r="Q1587" i="1"/>
  <c r="Q1563" i="1"/>
  <c r="Q1523" i="1"/>
  <c r="Q1419" i="1"/>
  <c r="Q2331" i="1"/>
  <c r="Q2315" i="1"/>
  <c r="Q2291" i="1"/>
  <c r="Q2267" i="1"/>
  <c r="Q2243" i="1"/>
  <c r="Q2219" i="1"/>
  <c r="Q2195" i="1"/>
  <c r="Q2171" i="1"/>
  <c r="Q2147" i="1"/>
  <c r="Q2107" i="1"/>
  <c r="Q2083" i="1"/>
  <c r="Q2059" i="1"/>
  <c r="Q2035" i="1"/>
  <c r="Q2019" i="1"/>
  <c r="Q1995" i="1"/>
  <c r="Q1979" i="1"/>
  <c r="Q1955" i="1"/>
  <c r="Q1931" i="1"/>
  <c r="Q1907" i="1"/>
  <c r="Q1883" i="1"/>
  <c r="Q1859" i="1"/>
  <c r="Q1843" i="1"/>
  <c r="Q1819" i="1"/>
  <c r="Q1795" i="1"/>
  <c r="Q1779" i="1"/>
  <c r="Q1755" i="1"/>
  <c r="Q1739" i="1"/>
  <c r="Q1715" i="1"/>
  <c r="Q1691" i="1"/>
  <c r="Q1667" i="1"/>
  <c r="Q1643" i="1"/>
  <c r="Q1627" i="1"/>
  <c r="Q1603" i="1"/>
  <c r="Q1579" i="1"/>
  <c r="Q1555" i="1"/>
  <c r="Q1539" i="1"/>
  <c r="Q1507" i="1"/>
  <c r="Q1403" i="1"/>
  <c r="Q1355" i="1"/>
  <c r="Q1347" i="1"/>
  <c r="Q1339" i="1"/>
  <c r="Q1331" i="1"/>
  <c r="Q1323" i="1"/>
  <c r="Q1315" i="1"/>
  <c r="Q1307" i="1"/>
  <c r="Q1299" i="1"/>
  <c r="Q1291" i="1"/>
  <c r="Q1283" i="1"/>
  <c r="Q1275" i="1"/>
  <c r="Q1267" i="1"/>
  <c r="Q1259" i="1"/>
  <c r="Q1251" i="1"/>
  <c r="Q1243" i="1"/>
  <c r="Q1235" i="1"/>
  <c r="Q1227" i="1"/>
  <c r="Q1219" i="1"/>
  <c r="Q1211" i="1"/>
  <c r="Q1203" i="1"/>
  <c r="Q1195" i="1"/>
  <c r="Q1187" i="1"/>
  <c r="Q1179" i="1"/>
  <c r="Q1171" i="1"/>
  <c r="Q1163" i="1"/>
  <c r="Q1155" i="1"/>
  <c r="Q1147" i="1"/>
  <c r="Q1139" i="1"/>
  <c r="Q1131" i="1"/>
  <c r="Q1123" i="1"/>
  <c r="Q1115" i="1"/>
  <c r="Q1107" i="1"/>
  <c r="Q1099" i="1"/>
  <c r="Q1091" i="1"/>
  <c r="Q1083" i="1"/>
  <c r="Q1075" i="1"/>
  <c r="Q1067" i="1"/>
  <c r="Q1059" i="1"/>
  <c r="Q1051" i="1"/>
  <c r="Q1043" i="1"/>
  <c r="Q1035" i="1"/>
  <c r="Q1027" i="1"/>
  <c r="Q1019" i="1"/>
  <c r="Q1011" i="1"/>
  <c r="Q1003" i="1"/>
  <c r="Q995" i="1"/>
  <c r="Q987" i="1"/>
  <c r="Q979" i="1"/>
  <c r="Q971" i="1"/>
  <c r="Q963" i="1"/>
  <c r="Q955" i="1"/>
  <c r="Q947" i="1"/>
  <c r="Q939" i="1"/>
  <c r="Q931" i="1"/>
  <c r="Q923" i="1"/>
  <c r="Q915" i="1"/>
  <c r="Q907" i="1"/>
  <c r="Q899" i="1"/>
  <c r="Q891" i="1"/>
  <c r="Q883" i="1"/>
  <c r="Q875" i="1"/>
  <c r="Q867" i="1"/>
  <c r="Q859" i="1"/>
  <c r="Q851" i="1"/>
  <c r="Q843" i="1"/>
  <c r="Q835" i="1"/>
  <c r="Q827" i="1"/>
  <c r="Q819" i="1"/>
  <c r="Q811" i="1"/>
  <c r="Q803" i="1"/>
  <c r="Q795" i="1"/>
  <c r="Q787" i="1"/>
  <c r="Q779" i="1"/>
  <c r="Q771" i="1"/>
  <c r="Q763" i="1"/>
  <c r="Q755" i="1"/>
  <c r="Q747" i="1"/>
  <c r="Q739" i="1"/>
  <c r="Q731" i="1"/>
  <c r="Q723" i="1"/>
  <c r="Q715" i="1"/>
  <c r="Q707" i="1"/>
  <c r="Q699" i="1"/>
  <c r="Q691" i="1"/>
  <c r="Q683" i="1"/>
  <c r="Q675" i="1"/>
  <c r="Q667" i="1"/>
  <c r="Q659" i="1"/>
  <c r="Q651" i="1"/>
  <c r="Q643" i="1"/>
  <c r="Q635" i="1"/>
  <c r="Q627" i="1"/>
  <c r="Q619" i="1"/>
  <c r="Q611" i="1"/>
  <c r="Q603" i="1"/>
  <c r="Q595" i="1"/>
  <c r="Q587" i="1"/>
  <c r="Q579" i="1"/>
  <c r="Q571" i="1"/>
  <c r="Q563" i="1"/>
  <c r="Q555" i="1"/>
  <c r="Q547" i="1"/>
  <c r="Q539" i="1"/>
  <c r="Q531" i="1"/>
  <c r="Q523" i="1"/>
  <c r="Q515" i="1"/>
  <c r="Q507" i="1"/>
  <c r="Q499" i="1"/>
  <c r="Q491" i="1"/>
  <c r="Q483" i="1"/>
  <c r="Q475" i="1"/>
  <c r="Q467" i="1"/>
  <c r="Q459" i="1"/>
  <c r="Q451" i="1"/>
  <c r="Q443" i="1"/>
  <c r="Q435" i="1"/>
  <c r="Q427" i="1"/>
  <c r="Q419" i="1"/>
  <c r="Q411" i="1"/>
  <c r="Q403" i="1"/>
  <c r="Q395" i="1"/>
  <c r="Q387" i="1"/>
  <c r="Q379" i="1"/>
  <c r="Q371" i="1"/>
  <c r="Q363" i="1"/>
  <c r="Q355" i="1"/>
  <c r="Q347" i="1"/>
  <c r="Q339" i="1"/>
  <c r="Q331" i="1"/>
  <c r="Q323" i="1"/>
  <c r="Q315" i="1"/>
  <c r="Q307" i="1"/>
  <c r="Q299" i="1"/>
  <c r="Q291" i="1"/>
  <c r="Q283" i="1"/>
  <c r="Q275" i="1"/>
  <c r="Q267" i="1"/>
  <c r="Q259" i="1"/>
  <c r="Q251" i="1"/>
  <c r="Q243" i="1"/>
  <c r="Q235" i="1"/>
  <c r="Q227" i="1"/>
  <c r="Q219" i="1"/>
  <c r="Q211" i="1"/>
  <c r="Q203" i="1"/>
  <c r="Q195" i="1"/>
  <c r="Q187" i="1"/>
  <c r="Q179" i="1"/>
  <c r="Q171" i="1"/>
  <c r="Q163" i="1"/>
  <c r="Q155" i="1"/>
  <c r="Q147" i="1"/>
  <c r="Q139" i="1"/>
  <c r="Q131" i="1"/>
  <c r="Q123" i="1"/>
  <c r="Q115" i="1"/>
  <c r="Q107" i="1"/>
  <c r="Q99" i="1"/>
  <c r="Q91" i="1"/>
  <c r="Q83" i="1"/>
  <c r="Q75" i="1"/>
  <c r="Q67" i="1"/>
  <c r="Q59" i="1"/>
  <c r="Q51" i="1"/>
  <c r="Q43" i="1"/>
  <c r="Q35" i="1"/>
  <c r="Q27" i="1"/>
  <c r="Q19" i="1"/>
  <c r="O2319" i="4" s="1"/>
  <c r="Q11" i="1"/>
  <c r="Q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<sst xmlns="http://schemas.openxmlformats.org/spreadsheetml/2006/main" count="43319" uniqueCount="8378">
  <si>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</si>
  <si>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</si>
  <si>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</si>
  <si>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</si>
  <si>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</si>
  <si>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</si>
  <si>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</si>
  <si>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</si>
  <si>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</si>
  <si>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</si>
  <si>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</si>
  <si>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</si>
  <si>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</si>
  <si>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</si>
  <si>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</si>
  <si>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</si>
  <si>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</si>
  <si>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</si>
  <si>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</si>
  <si>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</si>
  <si>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</si>
  <si>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</si>
  <si>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</si>
  <si>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</si>
  <si>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</si>
  <si>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</si>
  <si>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</si>
  <si>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</si>
  <si>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</si>
  <si>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</si>
  <si>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</si>
  <si>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</si>
  <si>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</si>
  <si>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</si>
  <si>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</si>
  <si>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</si>
  <si>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</si>
  <si>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</si>
  <si>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</si>
  <si>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</si>
  <si>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</si>
  <si>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</si>
  <si>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</si>
  <si>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</si>
  <si>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</si>
  <si>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</si>
  <si>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</si>
  <si>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</si>
  <si>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</si>
  <si>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</si>
  <si>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</si>
  <si>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</si>
  <si>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</si>
  <si>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</si>
  <si>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</si>
  <si>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</si>
  <si>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</si>
  <si>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</si>
  <si>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</si>
  <si>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</si>
  <si>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</si>
  <si>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</si>
  <si>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</si>
  <si>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</si>
  <si>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</si>
  <si>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</si>
  <si>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</si>
  <si>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</si>
  <si>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</si>
  <si>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</si>
  <si>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</si>
  <si>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</si>
  <si>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</si>
  <si>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</si>
  <si>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</si>
  <si>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</si>
  <si>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</si>
  <si>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</si>
  <si>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</si>
  <si>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</si>
  <si>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</si>
  <si>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</si>
  <si>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</si>
  <si>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</si>
  <si>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</si>
  <si>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</si>
  <si>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</si>
  <si>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</si>
  <si>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</si>
  <si>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</si>
  <si>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</si>
  <si>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</si>
  <si>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</si>
  <si>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</si>
  <si>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</si>
  <si>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</si>
  <si>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</si>
  <si>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</si>
  <si>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</si>
  <si>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</si>
  <si>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</si>
  <si>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</si>
  <si>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</si>
  <si>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</si>
  <si>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</si>
  <si>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</si>
  <si>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</si>
  <si>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</si>
  <si>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</si>
  <si>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</si>
  <si>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</si>
  <si>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</si>
  <si>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</si>
  <si>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</si>
  <si>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</si>
  <si>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</si>
  <si>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</si>
  <si>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</si>
  <si>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</si>
  <si>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</si>
  <si>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</si>
  <si>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</si>
  <si>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</si>
  <si>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</si>
  <si>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</si>
  <si>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</si>
  <si>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</si>
  <si>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</si>
  <si>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</si>
  <si>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</si>
  <si>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</si>
  <si>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</si>
  <si>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</si>
  <si>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</si>
  <si>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</si>
  <si>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</si>
  <si>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</si>
  <si>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</si>
  <si>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</si>
  <si>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</si>
  <si>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</si>
  <si>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</si>
  <si>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</si>
  <si>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</si>
  <si>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</si>
  <si>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</si>
  <si>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</si>
  <si>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</si>
  <si>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</si>
  <si>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</si>
  <si>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</si>
  <si>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</si>
  <si>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</si>
  <si>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</si>
  <si>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</si>
  <si>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</si>
  <si>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</si>
  <si>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</si>
  <si>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</si>
  <si>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</si>
  <si>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</si>
  <si>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</si>
  <si>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</si>
  <si>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</si>
  <si>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</si>
  <si>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</si>
  <si>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</si>
  <si>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</si>
  <si>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</si>
  <si>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</si>
  <si>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</si>
  <si>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</si>
  <si>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</si>
  <si>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</si>
  <si>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</si>
  <si>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</si>
  <si>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</si>
  <si>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</si>
  <si>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</si>
  <si>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</si>
  <si>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</si>
  <si>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</si>
  <si>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</si>
  <si>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</si>
  <si>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</si>
  <si>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</si>
  <si>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</si>
  <si>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</si>
  <si>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</si>
  <si>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</si>
  <si>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</si>
  <si>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</si>
  <si>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</si>
  <si>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</si>
  <si>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</si>
  <si>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</si>
  <si>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</si>
  <si>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</si>
  <si>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</si>
  <si>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</si>
  <si>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</si>
  <si>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</si>
  <si>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</si>
  <si>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</si>
  <si>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</si>
  <si>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</si>
  <si>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</si>
  <si>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</si>
  <si>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</si>
  <si>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</si>
  <si>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</si>
  <si>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</si>
  <si>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</si>
  <si>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</si>
  <si>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</si>
  <si>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</si>
  <si>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</si>
  <si>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</si>
  <si>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</si>
  <si>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</si>
  <si>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</si>
  <si>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</si>
  <si>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</si>
  <si>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</si>
  <si>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</si>
  <si>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</si>
  <si>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</si>
  <si>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</si>
  <si>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</si>
  <si>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</si>
  <si>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</si>
  <si>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</si>
  <si>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</si>
  <si>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</si>
  <si>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</si>
  <si>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</si>
  <si>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</si>
  <si>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</si>
  <si>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</si>
  <si>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</si>
  <si>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</si>
  <si>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</si>
  <si>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</si>
  <si>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</si>
  <si>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</si>
  <si>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</si>
  <si>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</si>
  <si>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</si>
  <si>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</si>
  <si>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</si>
  <si>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</si>
  <si>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</si>
  <si>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</si>
  <si>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</si>
  <si>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</si>
  <si>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</si>
  <si>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</si>
  <si>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</si>
  <si>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</si>
  <si>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</si>
  <si>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</si>
  <si>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</si>
  <si>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</si>
  <si>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</si>
  <si>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</si>
  <si>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</si>
  <si>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</si>
  <si>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</si>
  <si>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</si>
  <si>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</si>
  <si>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</si>
  <si>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</si>
  <si>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</si>
  <si>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</si>
  <si>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</si>
  <si>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</si>
  <si>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</si>
  <si>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</si>
  <si>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</si>
  <si>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</si>
  <si>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</si>
  <si>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</si>
  <si>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</si>
  <si>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</si>
  <si>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</si>
  <si>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</si>
  <si>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</si>
  <si>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</si>
  <si>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</si>
  <si>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</si>
  <si>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</si>
  <si>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</si>
  <si>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</si>
  <si>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</si>
  <si>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</si>
  <si>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</si>
  <si>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</si>
  <si>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</si>
  <si>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</si>
  <si>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</si>
  <si>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</si>
  <si>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</si>
  <si>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</si>
  <si>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</si>
  <si>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</si>
  <si>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</si>
  <si>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</si>
  <si>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</si>
  <si>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</si>
  <si>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</si>
  <si>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</si>
  <si>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</si>
  <si>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</si>
  <si>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</si>
  <si>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</si>
  <si>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</si>
  <si>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</si>
  <si>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</si>
  <si>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</si>
  <si>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</si>
  <si>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</si>
  <si>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</si>
  <si>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</si>
  <si>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</si>
  <si>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</si>
  <si>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</si>
  <si>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</si>
  <si>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</si>
  <si>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</si>
  <si>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</si>
  <si>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</si>
  <si>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</si>
  <si>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</si>
  <si>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</si>
  <si>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</si>
  <si>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</si>
  <si>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</si>
  <si>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</si>
  <si>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</si>
  <si>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</si>
  <si>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</si>
  <si>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</si>
  <si>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</si>
  <si>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</si>
  <si>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</si>
  <si>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</si>
  <si>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</si>
  <si>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</si>
  <si>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</si>
  <si>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</si>
  <si>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</si>
  <si>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</si>
  <si>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</si>
  <si>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</si>
  <si>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</si>
  <si>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</si>
  <si>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</si>
  <si>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</si>
  <si>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</si>
  <si>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</si>
  <si>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</si>
  <si>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</si>
  <si>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</si>
  <si>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</si>
  <si>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</si>
  <si>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</si>
  <si>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</si>
  <si>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</si>
  <si>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</si>
  <si>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</si>
  <si>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</si>
  <si>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</si>
  <si>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</si>
  <si>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</si>
  <si>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</si>
  <si>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</si>
  <si>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</si>
  <si>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</si>
  <si>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</si>
  <si>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</si>
  <si>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</si>
  <si>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</si>
  <si>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</si>
  <si>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</si>
  <si>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</si>
  <si>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</si>
  <si>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</si>
  <si>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</si>
  <si>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</si>
  <si>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</si>
  <si>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</si>
  <si>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</si>
  <si>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</si>
  <si>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</si>
  <si>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</si>
  <si>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</si>
  <si>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</si>
  <si>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</si>
  <si>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</si>
  <si>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</si>
  <si>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</si>
  <si>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</si>
  <si>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</si>
  <si>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</si>
  <si>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</si>
  <si>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</si>
  <si>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</si>
  <si>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</si>
  <si>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</si>
  <si>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</si>
  <si>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</si>
  <si>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</si>
  <si>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</si>
  <si>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</si>
  <si>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</si>
  <si>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</si>
  <si>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</si>
  <si>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</si>
  <si>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</si>
  <si>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</si>
  <si>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</si>
  <si>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</si>
  <si>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</si>
  <si>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</si>
  <si>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</si>
  <si>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</si>
  <si>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</si>
  <si>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</si>
  <si>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</si>
  <si>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</si>
  <si>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</si>
  <si>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</si>
  <si>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</si>
  <si>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</si>
  <si>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</si>
  <si>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</si>
  <si>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</si>
  <si>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</si>
  <si>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</si>
  <si>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</si>
  <si>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</si>
  <si>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</si>
  <si>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</si>
  <si>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</si>
  <si>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</si>
  <si>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</si>
  <si>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</si>
  <si>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</si>
  <si>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</si>
  <si>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</si>
  <si>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</si>
  <si>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</si>
  <si>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</si>
  <si>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</si>
  <si>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</si>
  <si>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</si>
  <si>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</si>
  <si>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</si>
  <si>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</si>
  <si>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</si>
  <si>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</si>
  <si>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</si>
  <si>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</si>
  <si>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</si>
  <si>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</si>
  <si>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</si>
  <si>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</si>
  <si>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</si>
  <si>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</si>
  <si>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</si>
  <si>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</si>
  <si>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</si>
  <si>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</si>
  <si>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</si>
  <si>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</si>
  <si>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</si>
  <si>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</si>
  <si>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</si>
  <si>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</si>
  <si>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</si>
  <si>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</si>
  <si>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</si>
  <si>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</si>
  <si>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</si>
  <si>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</si>
  <si>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</si>
  <si>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</si>
  <si>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</si>
  <si>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</si>
  <si>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</si>
  <si>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</si>
  <si>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</si>
  <si>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</si>
  <si>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</si>
  <si>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</si>
  <si>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</si>
  <si>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</si>
  <si>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</si>
  <si>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</si>
  <si>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</si>
  <si>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</si>
  <si>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</si>
  <si>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</si>
  <si>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</si>
  <si>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</si>
  <si>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</si>
  <si>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</si>
  <si>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</si>
  <si>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</si>
  <si>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</si>
  <si>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</si>
  <si>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</si>
  <si>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</si>
  <si>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</si>
  <si>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</si>
  <si>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</si>
  <si>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</si>
  <si>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</si>
  <si>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</si>
  <si>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</si>
  <si>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</si>
  <si>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</si>
  <si>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</si>
  <si>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</si>
  <si>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</si>
  <si>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</si>
  <si>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</si>
  <si>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</si>
  <si>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</si>
  <si>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</si>
  <si>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</si>
  <si>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</si>
  <si>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</si>
  <si>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</si>
  <si>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</si>
  <si>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</si>
  <si>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</si>
  <si>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</si>
  <si>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</si>
  <si>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</si>
  <si>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</si>
  <si>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</si>
  <si>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</si>
  <si>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</si>
  <si>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</si>
  <si>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</si>
  <si>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</si>
  <si>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</si>
  <si>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</si>
  <si>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</si>
  <si>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</si>
  <si>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</si>
  <si>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</si>
  <si>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</si>
  <si>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</si>
  <si>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</si>
  <si>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</si>
  <si>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</si>
  <si>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</si>
  <si>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</si>
  <si>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</si>
  <si>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</si>
  <si>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</si>
  <si>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</si>
  <si>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</si>
  <si>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</si>
  <si>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</si>
  <si>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</si>
  <si>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</si>
  <si>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</si>
  <si>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</si>
  <si>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</si>
  <si>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</si>
  <si>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</si>
  <si>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</si>
  <si>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</si>
  <si>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</si>
  <si>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</si>
  <si>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</si>
  <si>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</si>
  <si>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</si>
  <si>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</si>
  <si>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</si>
  <si>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</si>
  <si>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</si>
  <si>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</si>
  <si>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</si>
  <si>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</si>
  <si>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</si>
  <si>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</si>
  <si>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</si>
  <si>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</si>
  <si>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</si>
  <si>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</si>
  <si>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</si>
  <si>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</si>
  <si>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</si>
  <si>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</si>
  <si>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</si>
  <si>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</si>
  <si>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</si>
  <si>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</si>
  <si>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</si>
  <si>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</si>
  <si>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</si>
  <si>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</si>
  <si>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</si>
  <si>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</si>
  <si>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</si>
  <si>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</si>
  <si>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</si>
  <si>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</si>
  <si>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</si>
  <si>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</si>
  <si>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</si>
  <si>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</si>
  <si>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</si>
  <si>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</si>
  <si>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</si>
  <si>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</si>
  <si>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</si>
  <si>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</si>
  <si>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</si>
  <si>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</si>
  <si>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</si>
  <si>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</si>
  <si>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</si>
  <si>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</si>
  <si>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</si>
  <si>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</si>
  <si>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</si>
  <si>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</si>
  <si>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</si>
  <si>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</si>
  <si>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</si>
  <si>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</si>
  <si>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</si>
  <si>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</si>
  <si>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</si>
  <si>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</si>
  <si>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</si>
  <si>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</si>
  <si>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</si>
  <si>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</si>
  <si>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</si>
  <si>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</si>
  <si>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</si>
  <si>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</si>
  <si>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</si>
  <si>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</si>
  <si>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</si>
  <si>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</si>
  <si>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</si>
  <si>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</si>
  <si>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</si>
  <si>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</si>
  <si>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</si>
  <si>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</si>
  <si>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</si>
  <si>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</si>
  <si>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</si>
  <si>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</si>
  <si>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</si>
  <si>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</si>
  <si>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</si>
  <si>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</si>
  <si>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</si>
  <si>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</si>
  <si>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</si>
  <si>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</si>
  <si>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</si>
  <si>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</si>
  <si>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</si>
  <si>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</si>
  <si>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</si>
  <si>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</si>
  <si>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</si>
  <si>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</si>
  <si>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</si>
  <si>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</si>
  <si>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</si>
  <si>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</si>
  <si>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</si>
  <si>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</si>
  <si>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</si>
  <si>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</si>
  <si>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</si>
  <si>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</si>
  <si>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</si>
  <si>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</si>
  <si>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</si>
  <si>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</si>
  <si>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</si>
  <si>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</si>
  <si>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</si>
  <si>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</si>
  <si>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</si>
  <si>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</si>
  <si>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</si>
  <si>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</si>
  <si>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</si>
  <si>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</si>
  <si>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</si>
  <si>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</si>
  <si>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</si>
  <si>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</si>
  <si>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</si>
  <si>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</si>
  <si>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</si>
  <si>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</si>
  <si>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</si>
  <si>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</si>
  <si>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</si>
  <si>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</si>
  <si>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</si>
  <si>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</si>
  <si>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</si>
  <si>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</si>
  <si>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</si>
  <si>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</si>
  <si>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</si>
  <si>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</si>
  <si>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</si>
  <si>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</si>
  <si>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</si>
  <si>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</si>
  <si>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</si>
  <si>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</si>
  <si>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</si>
  <si>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</si>
  <si>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</si>
  <si>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</si>
  <si>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</si>
  <si>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</si>
  <si>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</si>
  <si>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</si>
  <si>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</si>
  <si>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</si>
  <si>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</si>
  <si>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</si>
  <si>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</si>
  <si>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</si>
  <si>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</si>
  <si>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</si>
  <si>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</si>
  <si>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</si>
  <si>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</si>
  <si>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</si>
  <si>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</si>
  <si>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</si>
  <si>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</si>
  <si>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</si>
  <si>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</si>
  <si>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</si>
  <si>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</si>
  <si>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</si>
  <si>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</si>
  <si>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</si>
  <si>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</si>
  <si>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</si>
  <si>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</si>
  <si>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</si>
  <si>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</si>
  <si>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</si>
  <si>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</si>
  <si>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</si>
  <si>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</si>
  <si>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</si>
  <si>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</si>
  <si>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</si>
  <si>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</si>
  <si>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</si>
  <si>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</si>
  <si>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</si>
  <si>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</si>
  <si>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</si>
  <si>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</si>
  <si>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</si>
  <si>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</si>
  <si>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</si>
  <si>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</si>
  <si>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</si>
  <si>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</si>
  <si>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</si>
  <si>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</si>
  <si>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</si>
  <si>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</si>
  <si>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</si>
  <si>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</si>
  <si>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</si>
  <si>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</si>
  <si>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</si>
  <si>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</si>
  <si>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</si>
  <si>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</si>
  <si>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</si>
  <si>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</si>
  <si>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</si>
  <si>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</si>
  <si>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</si>
  <si>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</si>
  <si>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</si>
  <si>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</si>
  <si>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</si>
  <si>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</si>
  <si>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</si>
  <si>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</si>
  <si>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</si>
  <si>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</si>
  <si>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</si>
  <si>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</si>
  <si>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</si>
  <si>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</si>
  <si>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</si>
  <si>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</si>
  <si>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</si>
  <si>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</si>
  <si>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</si>
  <si>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</si>
  <si>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</si>
  <si>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</si>
  <si>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</si>
  <si>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</si>
  <si>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</si>
  <si>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</si>
  <si>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</si>
  <si>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</si>
  <si>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</si>
  <si>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</si>
  <si>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</si>
  <si>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</si>
  <si>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</si>
  <si>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</si>
  <si>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</si>
  <si>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</si>
  <si>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</si>
  <si>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</si>
  <si>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</si>
  <si>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</si>
  <si>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</si>
  <si>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</si>
  <si>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</si>
  <si>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</si>
  <si>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</si>
  <si>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</si>
  <si>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</si>
  <si>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</si>
  <si>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</si>
  <si>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</si>
  <si>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</si>
  <si>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</si>
  <si>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</si>
  <si>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</si>
  <si>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</si>
  <si>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</si>
  <si>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</si>
  <si>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</si>
  <si>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</si>
  <si>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</si>
  <si>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</si>
  <si>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</si>
  <si>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</si>
  <si>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</si>
  <si>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</si>
  <si>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</si>
  <si>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</si>
  <si>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</si>
  <si>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</si>
  <si>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</si>
  <si>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</si>
  <si>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</si>
  <si>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</si>
  <si>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</si>
  <si>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</si>
  <si>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</si>
  <si>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</si>
  <si>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</si>
  <si>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</si>
  <si>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</si>
  <si>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</si>
  <si>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</si>
  <si>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</si>
  <si>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</si>
  <si>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</si>
  <si>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</si>
  <si>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</si>
  <si>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</si>
  <si>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</si>
  <si>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</si>
  <si>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</si>
  <si>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</si>
  <si>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</si>
  <si>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</si>
  <si>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</si>
  <si>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</si>
  <si>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</si>
  <si>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</si>
  <si>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</si>
  <si>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</si>
  <si>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</si>
  <si>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</si>
  <si>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</si>
  <si>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</si>
  <si>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</si>
  <si>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</si>
  <si>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</si>
  <si>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</si>
  <si>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</si>
  <si>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</si>
  <si>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</si>
  <si>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</si>
  <si>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</si>
  <si>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</si>
  <si>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</si>
  <si>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</si>
  <si>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</si>
  <si>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</si>
  <si>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</si>
  <si>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</si>
  <si>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</si>
  <si>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</si>
  <si>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</si>
  <si>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</si>
  <si>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</si>
  <si>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</si>
  <si>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</si>
  <si>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</si>
  <si>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</si>
  <si>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</si>
  <si>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</si>
  <si>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</si>
  <si>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</si>
  <si>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</si>
  <si>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</si>
  <si>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</si>
  <si>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</si>
  <si>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</si>
  <si>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</si>
  <si>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</si>
  <si>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</si>
  <si>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</si>
  <si>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</si>
  <si>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</si>
  <si>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</si>
  <si>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</si>
  <si>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</si>
  <si>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</si>
  <si>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</si>
  <si>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</si>
  <si>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</si>
  <si>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</si>
  <si>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</si>
  <si>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</si>
  <si>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</si>
  <si>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</si>
  <si>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</si>
  <si>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</si>
  <si>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</si>
  <si>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</si>
  <si>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</si>
  <si>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</si>
  <si>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</si>
  <si>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</si>
  <si>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</si>
  <si>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</si>
  <si>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</si>
  <si>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</si>
  <si>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</si>
  <si>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</si>
  <si>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</si>
  <si>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</si>
  <si>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</si>
  <si>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</si>
  <si>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</si>
  <si>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</si>
  <si>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</si>
  <si>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</si>
  <si>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</si>
  <si>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</si>
  <si>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</si>
  <si>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</si>
  <si>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</si>
  <si>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</si>
  <si>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</si>
  <si>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</si>
  <si>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</si>
  <si>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</si>
  <si>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</si>
  <si>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</si>
  <si>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</si>
  <si>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</si>
  <si>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</si>
  <si>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</si>
  <si>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</si>
  <si>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</si>
  <si>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</si>
  <si>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</si>
  <si>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</si>
  <si>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</si>
  <si>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</si>
  <si>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</si>
  <si>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</si>
  <si>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</si>
  <si>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</si>
  <si>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</si>
  <si>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</si>
  <si>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</si>
  <si>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</si>
  <si>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</si>
  <si>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</si>
  <si>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</si>
  <si>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</si>
  <si>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</si>
  <si>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</si>
  <si>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</si>
  <si>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</si>
  <si>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</si>
  <si>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</si>
  <si>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</si>
  <si>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</si>
  <si>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</si>
  <si>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</si>
  <si>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</si>
  <si>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</si>
  <si>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</si>
  <si>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</si>
  <si>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</si>
  <si>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</si>
  <si>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</si>
  <si>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</si>
  <si>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</si>
  <si>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</si>
  <si>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</si>
  <si>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</si>
  <si>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</si>
  <si>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</si>
  <si>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</si>
  <si>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</si>
  <si>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</si>
  <si>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</si>
  <si>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</si>
  <si>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</si>
  <si>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</si>
  <si>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</si>
  <si>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</si>
  <si>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</si>
  <si>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</si>
  <si>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</si>
  <si>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</si>
  <si>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</si>
  <si>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</si>
  <si>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</si>
  <si>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</si>
  <si>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</si>
  <si>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</si>
  <si>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</si>
  <si>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</si>
  <si>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</si>
  <si>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</si>
  <si>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</si>
  <si>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</si>
  <si>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</si>
  <si>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</si>
  <si>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</si>
  <si>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</si>
  <si>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</si>
  <si>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</si>
  <si>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</si>
  <si>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</si>
  <si>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</si>
  <si>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</si>
  <si>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</si>
  <si>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</si>
  <si>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</si>
  <si>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</si>
  <si>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</si>
  <si>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</si>
  <si>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</si>
  <si>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</si>
  <si>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</si>
  <si>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</si>
  <si>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</si>
  <si>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</si>
  <si>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</si>
  <si>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</si>
  <si>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</si>
  <si>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</si>
  <si>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</si>
  <si>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</si>
  <si>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</si>
  <si>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</si>
  <si>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</si>
  <si>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</si>
  <si>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</si>
  <si>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</si>
  <si>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</si>
  <si>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</si>
  <si>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</si>
  <si>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</si>
  <si>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</si>
  <si>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</si>
  <si>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</si>
  <si>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</si>
  <si>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</si>
  <si>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</si>
  <si>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</si>
  <si>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</si>
  <si>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</si>
  <si>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</si>
  <si>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</si>
  <si>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</si>
  <si>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</si>
  <si>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</si>
  <si>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</si>
  <si>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</si>
  <si>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</si>
  <si>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</si>
  <si>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</si>
  <si>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</si>
  <si>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</si>
  <si>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</si>
  <si>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</si>
  <si>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</si>
  <si>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</si>
  <si>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</si>
  <si>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</si>
  <si>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</si>
  <si>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</si>
  <si>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</si>
  <si>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</si>
  <si>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</si>
  <si>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</si>
  <si>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</si>
  <si>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</si>
  <si>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</si>
  <si>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</si>
  <si>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</si>
  <si>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</si>
  <si>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</si>
  <si>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</si>
  <si>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</si>
  <si>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</si>
  <si>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</si>
  <si>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</si>
  <si>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</si>
  <si>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</si>
  <si>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</si>
  <si>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</si>
  <si>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</si>
  <si>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</si>
  <si>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</si>
  <si>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</si>
  <si>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</si>
  <si>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</si>
  <si>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</si>
  <si>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</si>
  <si>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</si>
  <si>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</si>
  <si>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</si>
  <si>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</si>
  <si>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</si>
  <si>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</si>
  <si>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</si>
  <si>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</si>
  <si>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</si>
  <si>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</si>
  <si>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</si>
  <si>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</si>
  <si>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</si>
  <si>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</si>
  <si>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</si>
  <si>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</si>
  <si>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</si>
  <si>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</si>
  <si>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</si>
  <si>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</si>
  <si>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</si>
  <si>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</si>
  <si>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</si>
  <si>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</si>
  <si>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</si>
  <si>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</si>
  <si>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</si>
  <si>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</si>
  <si>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</si>
  <si>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</si>
  <si>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</si>
  <si>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</si>
  <si>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</si>
  <si>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</si>
  <si>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</si>
  <si>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</si>
  <si>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</si>
  <si>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</si>
  <si>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</si>
  <si>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</si>
  <si>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</si>
  <si>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</si>
  <si>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</si>
  <si>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</si>
  <si>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</si>
  <si>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</si>
  <si>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</si>
  <si>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</si>
  <si>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</si>
  <si>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</si>
  <si>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</si>
  <si>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</si>
  <si>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</si>
  <si>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</si>
  <si>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</si>
  <si>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</si>
  <si>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</si>
  <si>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</si>
  <si>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</si>
  <si>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</si>
  <si>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</si>
  <si>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</si>
  <si>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</si>
  <si>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</si>
  <si>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</si>
  <si>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</si>
  <si>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</si>
  <si>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</si>
  <si>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</si>
  <si>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</si>
  <si>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</si>
  <si>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</si>
  <si>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</si>
  <si>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</si>
  <si>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</si>
  <si>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</si>
  <si>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</si>
  <si>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</si>
  <si>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</si>
  <si>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</si>
  <si>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</si>
  <si>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</si>
  <si>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</si>
  <si>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</si>
  <si>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</si>
  <si>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</si>
  <si>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</si>
  <si>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</si>
  <si>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</si>
  <si>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</si>
  <si>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</si>
  <si>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</si>
  <si>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</si>
  <si>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</si>
  <si>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</si>
  <si>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</si>
  <si>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</si>
  <si>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</si>
  <si>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</si>
  <si>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</si>
  <si>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</si>
  <si>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</si>
  <si>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</si>
  <si>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</si>
  <si>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</si>
  <si>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</si>
  <si>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</si>
  <si>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</si>
  <si>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</si>
  <si>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</si>
  <si>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</si>
  <si>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</si>
  <si>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</si>
  <si>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</si>
  <si>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</si>
  <si>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</si>
  <si>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</si>
  <si>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</si>
  <si>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</si>
  <si>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</si>
  <si>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</si>
  <si>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</si>
  <si>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</si>
  <si>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</si>
  <si>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</si>
  <si>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</si>
  <si>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</si>
  <si>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</si>
  <si>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</si>
  <si>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</si>
  <si>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</si>
  <si>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</si>
  <si>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</si>
  <si>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</si>
  <si>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</si>
  <si>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</si>
  <si>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</si>
  <si>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</si>
  <si>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</si>
  <si>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</si>
  <si>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</si>
  <si>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</si>
  <si>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</si>
  <si>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</si>
  <si>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</si>
  <si>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</si>
  <si>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</si>
  <si>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</si>
  <si>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</si>
  <si>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</si>
  <si>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</si>
  <si>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</si>
  <si>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</si>
  <si>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</si>
  <si>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</si>
  <si>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</si>
  <si>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</si>
  <si>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</si>
  <si>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</si>
  <si>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</si>
  <si>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</si>
  <si>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</si>
  <si>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</si>
  <si>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</si>
  <si>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</si>
  <si>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</si>
  <si>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</si>
  <si>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</si>
  <si>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</si>
  <si>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</si>
  <si>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</si>
  <si>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</si>
  <si>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</si>
  <si>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</si>
  <si>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</si>
  <si>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</si>
  <si>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</si>
  <si>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</si>
  <si>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</si>
  <si>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</si>
  <si>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</si>
  <si>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</si>
  <si>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</si>
  <si>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</si>
  <si>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</si>
  <si>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</si>
  <si>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</si>
  <si>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</si>
  <si>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</si>
  <si>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</si>
  <si>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</si>
  <si>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</si>
  <si>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</si>
  <si>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</si>
  <si>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</si>
  <si>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</si>
  <si>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</si>
  <si>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</si>
  <si>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</si>
  <si>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</si>
  <si>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</si>
  <si>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</si>
  <si>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</si>
  <si>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</si>
  <si>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</si>
  <si>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</si>
  <si>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</si>
  <si>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</si>
  <si>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</si>
  <si>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</si>
  <si>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</si>
  <si>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</si>
  <si>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</si>
  <si>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</si>
  <si>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</si>
  <si>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</si>
  <si>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</si>
  <si>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</si>
  <si>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</si>
  <si>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</si>
  <si>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</si>
  <si>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</si>
  <si>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</si>
  <si>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</si>
  <si>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</si>
  <si>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</si>
  <si>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</si>
  <si>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</si>
  <si>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</si>
  <si>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</si>
  <si>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</si>
  <si>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</si>
  <si>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</si>
  <si>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</si>
  <si>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</si>
  <si>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</si>
  <si>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</si>
  <si>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</si>
  <si>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</si>
  <si>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</si>
  <si>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</si>
  <si>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</si>
  <si>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</si>
  <si>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</si>
  <si>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</si>
  <si>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</si>
  <si>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</si>
  <si>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</si>
  <si>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</si>
  <si>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</si>
  <si>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</si>
  <si>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</si>
  <si>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</si>
  <si>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</si>
  <si>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</si>
  <si>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</si>
  <si>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</si>
  <si>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</si>
  <si>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</si>
  <si>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</si>
  <si>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</si>
  <si>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</si>
  <si>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</si>
  <si>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</si>
  <si>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</si>
  <si>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</si>
  <si>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</si>
  <si>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</si>
  <si>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</si>
  <si>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</si>
  <si>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</si>
  <si>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</si>
  <si>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</si>
  <si>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</si>
  <si>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</si>
  <si>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</si>
  <si>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</si>
  <si>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</si>
  <si>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</si>
  <si>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</si>
  <si>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</si>
  <si>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</si>
  <si>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</si>
  <si>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</si>
  <si>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</si>
  <si>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</si>
  <si>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</si>
  <si>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</si>
  <si>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</si>
  <si>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</si>
  <si>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</si>
  <si>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</si>
  <si>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</si>
  <si>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</si>
  <si>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</si>
  <si>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</si>
  <si>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</si>
  <si>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</si>
  <si>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</si>
  <si>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</si>
  <si>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</si>
  <si>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</si>
  <si>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</si>
  <si>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</si>
  <si>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</si>
  <si>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</si>
  <si>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</si>
  <si>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</si>
  <si>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</si>
  <si>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</si>
  <si>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</si>
  <si>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</si>
  <si>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</si>
  <si>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</si>
  <si>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</si>
  <si>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</si>
  <si>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</si>
  <si>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</si>
  <si>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</si>
  <si>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</si>
  <si>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</si>
  <si>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</si>
  <si>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</si>
  <si>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</si>
  <si>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</si>
  <si>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</si>
  <si>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</si>
  <si>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</si>
  <si>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</si>
  <si>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</si>
  <si>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</si>
  <si>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</si>
  <si>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</si>
  <si>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</si>
  <si>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</si>
  <si>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</si>
  <si>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</si>
  <si>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</si>
  <si>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</si>
  <si>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</si>
  <si>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</si>
  <si>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</si>
  <si>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</si>
  <si>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</si>
  <si>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</si>
  <si>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</si>
  <si>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</si>
  <si>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</si>
  <si>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</si>
  <si>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</si>
  <si>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</si>
  <si>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</si>
  <si>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</si>
  <si>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</si>
  <si>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</si>
  <si>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</si>
  <si>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</si>
  <si>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</si>
  <si>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</si>
  <si>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</si>
  <si>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</si>
  <si>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</si>
  <si>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</si>
  <si>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</si>
  <si>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</si>
  <si>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</si>
  <si>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</si>
  <si>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</si>
  <si>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</si>
  <si>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</si>
  <si>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</si>
  <si>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</si>
  <si>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</si>
  <si>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</si>
  <si>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</si>
  <si>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</si>
  <si>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</si>
  <si>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</si>
  <si>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</si>
  <si>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</si>
  <si>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</si>
  <si>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</si>
  <si>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</si>
  <si>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</si>
  <si>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</si>
  <si>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</si>
  <si>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</si>
  <si>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</si>
  <si>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</si>
  <si>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</si>
  <si>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</si>
  <si>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</si>
  <si>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</si>
  <si>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</si>
  <si>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</si>
  <si>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</si>
  <si>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</si>
  <si>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</si>
  <si>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</si>
  <si>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</si>
  <si>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</si>
  <si>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</si>
  <si>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</si>
  <si>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</si>
  <si>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</si>
  <si>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</si>
  <si>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</si>
  <si>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</si>
  <si>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</si>
  <si>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</si>
  <si>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</si>
  <si>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</si>
  <si>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</si>
  <si>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</si>
  <si>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</si>
  <si>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</si>
  <si>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</si>
  <si>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</si>
  <si>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</si>
  <si>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</si>
  <si>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</si>
  <si>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</si>
  <si>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</si>
  <si>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</si>
  <si>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</si>
  <si>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</si>
  <si>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</si>
  <si>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</si>
  <si>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</si>
  <si>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</si>
  <si>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</si>
  <si>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</si>
  <si>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</si>
  <si>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</si>
  <si>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</si>
  <si>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</si>
  <si>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</si>
  <si>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</si>
  <si>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</si>
  <si>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</si>
  <si>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</si>
  <si>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</si>
  <si>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</si>
  <si>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</si>
  <si>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</si>
  <si>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</si>
  <si>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</si>
  <si>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</si>
  <si>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</si>
  <si>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</si>
  <si>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</si>
  <si>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</si>
  <si>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</si>
  <si>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</si>
  <si>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</si>
  <si>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</si>
  <si>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</si>
  <si>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</si>
  <si>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</si>
  <si>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</si>
  <si>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</si>
  <si>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</si>
  <si>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</si>
  <si>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</si>
  <si>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</si>
  <si>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</si>
  <si>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</si>
  <si>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</si>
  <si>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</si>
  <si>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</si>
  <si>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</si>
  <si>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</si>
  <si>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</si>
  <si>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</si>
  <si>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</si>
  <si>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</si>
  <si>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</si>
  <si>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</si>
  <si>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</si>
  <si>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</si>
  <si>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</si>
  <si>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</si>
  <si>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</si>
  <si>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</si>
  <si>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</si>
  <si>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</si>
  <si>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</si>
  <si>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</si>
  <si>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</si>
  <si>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</si>
  <si>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</si>
  <si>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</si>
  <si>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</si>
  <si>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</si>
  <si>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</si>
  <si>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</si>
  <si>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</si>
  <si>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</si>
  <si>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</si>
  <si>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</si>
  <si>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</si>
  <si>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</si>
  <si>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</si>
  <si>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</si>
  <si>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</si>
  <si>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</si>
  <si>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</si>
  <si>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</si>
  <si>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</si>
  <si>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</si>
  <si>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</si>
  <si>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</si>
  <si>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</si>
  <si>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</si>
  <si>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</si>
  <si>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</si>
  <si>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</si>
  <si>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</si>
  <si>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</si>
  <si>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</si>
  <si>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</si>
  <si>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</si>
  <si>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</si>
  <si>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</si>
  <si>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</si>
  <si>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</si>
  <si>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</si>
  <si>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</si>
  <si>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</si>
  <si>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</si>
  <si>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</si>
  <si>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</si>
  <si>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</si>
  <si>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</si>
  <si>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</si>
  <si>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</si>
  <si>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</si>
  <si>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</si>
  <si>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</si>
  <si>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</si>
  <si>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</si>
  <si>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</si>
  <si>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</si>
  <si>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</si>
  <si>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</si>
  <si>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</si>
  <si>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</si>
  <si>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</si>
  <si>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</si>
  <si>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</si>
  <si>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</si>
  <si>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</si>
  <si>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</si>
  <si>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</si>
  <si>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</si>
  <si>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</si>
  <si>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</si>
  <si>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</si>
  <si>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</si>
  <si>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</si>
  <si>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</si>
  <si>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</si>
  <si>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</si>
  <si>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</si>
  <si>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</si>
  <si>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</si>
  <si>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</si>
  <si>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</si>
  <si>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</si>
  <si>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</si>
  <si>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</si>
  <si>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</si>
  <si>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</si>
  <si>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</si>
  <si>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</si>
  <si>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</si>
  <si>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</si>
  <si>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</si>
  <si>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</si>
  <si>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</si>
  <si>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</si>
  <si>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</si>
  <si>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</si>
  <si>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</si>
  <si>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</si>
  <si>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</si>
  <si>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</si>
  <si>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</si>
  <si>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</si>
  <si>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</si>
  <si>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</si>
  <si>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</si>
  <si>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</si>
  <si>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</si>
  <si>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</si>
  <si>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</si>
  <si>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</si>
  <si>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</si>
  <si>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</si>
  <si>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</si>
  <si>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</si>
  <si>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</si>
  <si>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</si>
  <si>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</si>
  <si>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</si>
  <si>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</si>
  <si>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</si>
  <si>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</si>
  <si>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</si>
  <si>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</si>
  <si>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</si>
  <si>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</si>
  <si>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</si>
  <si>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</si>
  <si>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</si>
  <si>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</si>
  <si>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</si>
  <si>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</si>
  <si>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</si>
  <si>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</si>
  <si>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</si>
  <si>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</si>
  <si>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</si>
  <si>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</si>
  <si>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</si>
  <si>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</si>
  <si>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</si>
  <si>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</si>
  <si>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</si>
  <si>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</si>
  <si>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</si>
  <si>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</si>
  <si>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</si>
  <si>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</si>
  <si>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</si>
  <si>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</si>
  <si>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</si>
  <si>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</si>
  <si>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</si>
  <si>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</si>
  <si>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</si>
  <si>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</si>
  <si>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</si>
  <si>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</si>
  <si>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</si>
  <si>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</si>
  <si>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</si>
  <si>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</si>
  <si>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</si>
  <si>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</si>
  <si>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</si>
  <si>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</si>
  <si>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</si>
  <si>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</si>
  <si>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</si>
  <si>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</si>
  <si>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</si>
  <si>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</si>
  <si>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</si>
  <si>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</si>
  <si>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</si>
  <si>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</si>
  <si>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</si>
  <si>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</si>
  <si>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</si>
  <si>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</si>
  <si>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</si>
  <si>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</si>
  <si>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</si>
  <si>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</si>
  <si>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</si>
  <si>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</si>
  <si>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</si>
  <si>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</si>
  <si>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</si>
  <si>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</si>
  <si>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</si>
  <si>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</si>
  <si>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</si>
  <si>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</si>
  <si>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</si>
  <si>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</si>
  <si>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</si>
  <si>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</si>
  <si>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</si>
  <si>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</si>
  <si>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</si>
  <si>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</si>
  <si>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</si>
  <si>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</si>
  <si>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</si>
  <si>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</si>
  <si>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</si>
  <si>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</si>
  <si>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</si>
  <si>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</si>
  <si>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</si>
  <si>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</si>
  <si>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</si>
  <si>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</si>
  <si>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</si>
  <si>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</si>
  <si>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</si>
  <si>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</si>
  <si>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</si>
  <si>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</si>
  <si>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</si>
  <si>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</si>
  <si>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</si>
  <si>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</si>
  <si>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</si>
  <si>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</si>
  <si>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</si>
  <si>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</si>
  <si>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</si>
  <si>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</si>
  <si>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</si>
  <si>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</si>
  <si>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</si>
  <si>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</si>
  <si>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</si>
  <si>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</si>
  <si>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</si>
  <si>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</si>
  <si>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</si>
  <si>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</si>
  <si>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</si>
  <si>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</si>
  <si>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</si>
  <si>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</si>
  <si>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</si>
  <si>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</si>
  <si>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</si>
  <si>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</si>
  <si>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</si>
  <si>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</si>
  <si>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</si>
  <si>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</si>
  <si>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</si>
  <si>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</si>
  <si>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</si>
  <si>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</si>
  <si>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</si>
  <si>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</si>
  <si>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</si>
  <si>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</si>
  <si>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</si>
  <si>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</si>
  <si>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</si>
  <si>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</si>
  <si>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</si>
  <si>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</si>
  <si>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</si>
  <si>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</si>
  <si>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</si>
  <si>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</si>
  <si>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</si>
  <si>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</si>
  <si>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</si>
  <si>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</si>
  <si>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</si>
  <si>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</si>
  <si>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</si>
  <si>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</si>
  <si>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</si>
  <si>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</si>
  <si>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</si>
  <si>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</si>
  <si>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</si>
  <si>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</si>
  <si>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</si>
  <si>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</si>
  <si>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</si>
  <si>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</si>
  <si>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</si>
  <si>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</si>
  <si>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</si>
  <si>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</si>
  <si>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</si>
  <si>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</si>
  <si>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</si>
  <si>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</si>
  <si>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</si>
  <si>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</si>
  <si>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</si>
  <si>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</si>
  <si>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</si>
  <si>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</si>
  <si>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</si>
  <si>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</si>
  <si>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</si>
  <si>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</si>
  <si>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</si>
  <si>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</si>
  <si>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</si>
  <si>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</si>
  <si>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</si>
  <si>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</si>
  <si>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</si>
  <si>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</si>
  <si>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</si>
  <si>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</si>
  <si>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</si>
  <si>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</si>
  <si>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</si>
  <si>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</si>
  <si>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</si>
  <si>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</si>
  <si>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</si>
  <si>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</si>
  <si>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</si>
  <si>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</si>
  <si>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</si>
  <si>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</si>
  <si>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</si>
  <si>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</si>
  <si>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</si>
  <si>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</si>
  <si>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</si>
  <si>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</si>
  <si>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</si>
  <si>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</si>
  <si>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</si>
  <si>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</si>
  <si>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</si>
  <si>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</si>
  <si>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</si>
  <si>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</si>
  <si>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</si>
  <si>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</si>
  <si>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</si>
  <si>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</si>
  <si>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</si>
  <si>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</si>
  <si>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</si>
  <si>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</si>
  <si>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</si>
  <si>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</si>
  <si>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</si>
  <si>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</si>
  <si>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</si>
  <si>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</si>
  <si>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</si>
  <si>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</si>
  <si>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</si>
  <si>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</si>
  <si>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</si>
  <si>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</si>
  <si>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</si>
  <si>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</si>
  <si>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</si>
  <si>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</si>
  <si>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</si>
  <si>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</si>
  <si>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</si>
  <si>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</si>
  <si>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</si>
  <si>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</si>
  <si>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</si>
  <si>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</si>
  <si>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</si>
  <si>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</si>
  <si>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</si>
  <si>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</si>
  <si>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</si>
  <si>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</si>
  <si>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</si>
  <si>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</si>
  <si>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</si>
  <si>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</si>
  <si>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</si>
  <si>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</si>
  <si>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</si>
  <si>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</si>
  <si>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</si>
  <si>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</si>
  <si>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</si>
  <si>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</si>
  <si>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</si>
  <si>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</si>
  <si>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</si>
  <si>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</si>
  <si>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</si>
  <si>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</si>
  <si>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</si>
  <si>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</si>
  <si>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</si>
  <si>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</si>
  <si>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</si>
  <si>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</si>
  <si>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</si>
  <si>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</si>
  <si>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</si>
  <si>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</si>
  <si>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</si>
  <si>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</si>
  <si>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</si>
  <si>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</si>
  <si>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</si>
  <si>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</si>
  <si>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</si>
  <si>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</si>
  <si>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</si>
  <si>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</si>
  <si>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</si>
  <si>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</si>
  <si>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</si>
  <si>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</si>
  <si>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</si>
  <si>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</si>
  <si>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</si>
  <si>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</si>
  <si>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</si>
  <si>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</si>
  <si>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</si>
  <si>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</si>
  <si>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</si>
  <si>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</si>
  <si>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</si>
  <si>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</si>
  <si>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</si>
  <si>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</si>
  <si>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</si>
  <si>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</si>
  <si>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</si>
  <si>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</si>
  <si>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</si>
  <si>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</si>
  <si>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</si>
  <si>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</si>
  <si>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</si>
  <si>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</si>
  <si>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</si>
  <si>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</si>
  <si>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</si>
  <si>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</si>
  <si>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</si>
  <si>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</si>
  <si>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</si>
  <si>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</si>
  <si>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</si>
  <si>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</si>
  <si>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</si>
  <si>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</si>
  <si>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</si>
  <si>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</si>
  <si>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</si>
  <si>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</si>
  <si>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</si>
  <si>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</si>
  <si>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</si>
  <si>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</si>
  <si>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</si>
  <si>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</si>
  <si>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</si>
  <si>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</si>
  <si>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</si>
  <si>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</si>
  <si>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</si>
  <si>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</si>
  <si>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</si>
  <si>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</si>
  <si>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</si>
  <si>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</si>
  <si>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</si>
  <si>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</si>
  <si>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</si>
  <si>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</si>
  <si>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</si>
  <si>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</si>
  <si>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</si>
  <si>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</si>
  <si>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</si>
  <si>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</si>
  <si>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</si>
  <si>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</si>
  <si>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</si>
  <si>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</si>
  <si>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</si>
  <si>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</si>
  <si>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</si>
  <si>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</si>
  <si>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</si>
  <si>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</si>
  <si>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</si>
  <si>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</si>
  <si>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</si>
  <si>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</si>
  <si>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</si>
  <si>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</si>
  <si>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</si>
  <si>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</si>
  <si>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</si>
  <si>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</si>
  <si>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</si>
  <si>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</si>
  <si>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</si>
  <si>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</si>
  <si>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</si>
  <si>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</si>
  <si>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</si>
  <si>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</si>
  <si>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</si>
  <si>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</si>
  <si>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</si>
  <si>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</si>
  <si>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</si>
  <si>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</si>
  <si>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</si>
  <si>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</si>
  <si>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</si>
  <si>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</si>
  <si>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</si>
  <si>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</si>
  <si>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</si>
  <si>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</si>
  <si>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</si>
  <si>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</si>
  <si>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</si>
  <si>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</si>
  <si>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</si>
  <si>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</si>
  <si>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</si>
  <si>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</si>
  <si>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</si>
  <si>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</si>
  <si>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</si>
  <si>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</si>
  <si>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</si>
  <si>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</si>
  <si>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</si>
  <si>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</si>
  <si>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</si>
  <si>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</si>
  <si>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</si>
  <si>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</si>
  <si>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</si>
  <si>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</si>
  <si>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</si>
  <si>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</si>
  <si>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</si>
  <si>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</si>
  <si>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</si>
  <si>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</si>
  <si>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</si>
  <si>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</si>
  <si>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</si>
  <si>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</si>
  <si>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</si>
  <si>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</si>
  <si>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</si>
  <si>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</si>
  <si>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</si>
  <si>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</si>
  <si>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</si>
  <si>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</si>
  <si>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</si>
  <si>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</si>
  <si>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</si>
  <si>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</si>
  <si>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</si>
  <si>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</si>
  <si>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</si>
  <si>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</si>
  <si>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</si>
  <si>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</si>
  <si>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</si>
  <si>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</si>
  <si>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</si>
  <si>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</si>
  <si>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</si>
  <si>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</si>
  <si>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</si>
  <si>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</si>
  <si>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</si>
  <si>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</si>
  <si>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</si>
  <si>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</si>
  <si>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</si>
  <si>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</si>
  <si>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</si>
  <si>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</si>
  <si>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</si>
  <si>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</si>
  <si>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</si>
  <si>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</si>
  <si>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</si>
  <si>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</si>
  <si>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</si>
  <si>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</si>
  <si>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</si>
  <si>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</si>
  <si>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</si>
  <si>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</si>
  <si>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</si>
  <si>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</si>
  <si>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</si>
  <si>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</si>
  <si>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</si>
  <si>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</si>
  <si>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</si>
  <si>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</si>
  <si>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</si>
  <si>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</si>
  <si>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</si>
  <si>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</si>
  <si>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</si>
  <si>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</si>
  <si>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</si>
  <si>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</si>
  <si>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</si>
  <si>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</si>
  <si>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</si>
  <si>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</si>
  <si>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</si>
  <si>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</si>
  <si>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</si>
  <si>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</si>
  <si>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</si>
  <si>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</si>
  <si>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</si>
  <si>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</si>
  <si>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</si>
  <si>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</si>
  <si>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</si>
  <si>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</si>
  <si>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</si>
  <si>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</si>
  <si>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</si>
  <si>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</si>
  <si>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</si>
  <si>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</si>
  <si>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</si>
  <si>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</si>
  <si>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</si>
  <si>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</si>
  <si>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</si>
  <si>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</si>
  <si>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</si>
  <si>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</si>
  <si>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</si>
  <si>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</si>
  <si>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</si>
  <si>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</si>
  <si>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</si>
  <si>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</si>
  <si>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</si>
  <si>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</si>
  <si>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</si>
  <si>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</si>
  <si>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</si>
  <si>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</si>
  <si>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</si>
  <si>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</si>
  <si>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</si>
  <si>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</si>
  <si>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</si>
  <si>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</si>
  <si>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</si>
  <si>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</si>
  <si>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</si>
  <si>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</si>
  <si>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</si>
  <si>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</si>
  <si>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</si>
  <si>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</si>
  <si>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</si>
  <si>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</si>
  <si>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</si>
  <si>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</si>
  <si>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</si>
  <si>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</si>
  <si>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</si>
  <si>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</si>
  <si>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</si>
  <si>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</si>
  <si>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</si>
  <si>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</si>
  <si>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</si>
  <si>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</si>
  <si>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</si>
  <si>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</si>
  <si>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</si>
  <si>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</si>
  <si>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</si>
  <si>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</si>
  <si>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</si>
  <si>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</si>
  <si>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</si>
  <si>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</si>
  <si>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</si>
  <si>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</si>
  <si>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</si>
  <si>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</si>
  <si>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</si>
  <si>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</si>
  <si>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</si>
  <si>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</si>
  <si>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</si>
  <si>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</si>
  <si>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</si>
  <si>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</si>
  <si>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</si>
  <si>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</si>
  <si>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</si>
  <si>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</si>
  <si>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</si>
  <si>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</si>
  <si>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</si>
  <si>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</si>
  <si>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</si>
  <si>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</si>
  <si>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</si>
  <si>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</si>
  <si>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</si>
  <si>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</si>
  <si>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</si>
  <si>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</si>
  <si>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</si>
  <si>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</si>
  <si>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</si>
  <si>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</si>
  <si>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</si>
  <si>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</si>
  <si>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</si>
  <si>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</si>
  <si>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</si>
  <si>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</si>
  <si>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</si>
  <si>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</si>
  <si>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</si>
  <si>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</si>
  <si>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</si>
  <si>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</si>
  <si>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</si>
  <si>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</si>
  <si>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</si>
  <si>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</si>
  <si>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</si>
  <si>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</si>
  <si>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</si>
  <si>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</si>
  <si>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</si>
  <si>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</si>
  <si>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</si>
  <si>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</si>
  <si>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</si>
  <si>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</si>
  <si>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</si>
  <si>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</si>
  <si>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</si>
  <si>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</si>
  <si>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</si>
  <si>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</si>
  <si>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</si>
  <si>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</si>
  <si>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</si>
  <si>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</si>
  <si>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</si>
  <si>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</si>
  <si>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</si>
  <si>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</si>
  <si>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</si>
  <si>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</si>
  <si>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</si>
  <si>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</si>
  <si>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</si>
  <si>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</si>
  <si>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</si>
  <si>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</si>
  <si>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</si>
  <si>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</si>
  <si>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</si>
  <si>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</si>
  <si>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</si>
  <si>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</si>
  <si>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</si>
  <si>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</si>
  <si>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</si>
  <si>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</si>
  <si>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</si>
  <si>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</si>
  <si>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</si>
  <si>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</si>
  <si>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</si>
  <si>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</si>
  <si>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</si>
  <si>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</si>
  <si>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</si>
  <si>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</si>
  <si>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</si>
  <si>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</si>
  <si>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</si>
  <si>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</si>
  <si>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</si>
  <si>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</si>
  <si>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</si>
  <si>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</si>
  <si>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</si>
  <si>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</si>
  <si>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</si>
  <si>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</si>
  <si>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</si>
  <si>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</si>
  <si>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</si>
  <si>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</si>
  <si>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</si>
  <si>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</si>
  <si>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</si>
  <si>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</si>
  <si>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</si>
  <si>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</si>
  <si>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</si>
  <si>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</si>
  <si>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</si>
  <si>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</si>
  <si>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</si>
  <si>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</si>
  <si>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</si>
  <si>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</si>
  <si>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</si>
  <si>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</si>
  <si>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</si>
  <si>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</si>
  <si>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</si>
  <si>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</si>
  <si>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</si>
  <si>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</si>
  <si>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</si>
  <si>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</si>
  <si>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</si>
  <si>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</si>
  <si>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</si>
  <si>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</si>
  <si>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</si>
  <si>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</si>
  <si>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</si>
  <si>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</si>
  <si>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</si>
  <si>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</si>
  <si>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</si>
  <si>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</si>
  <si>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</si>
  <si>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</si>
  <si>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</si>
  <si>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</si>
  <si>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</si>
  <si>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</si>
  <si>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</si>
  <si>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</si>
  <si>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</si>
  <si>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</si>
  <si>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</si>
  <si>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</si>
  <si>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</si>
  <si>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</si>
  <si>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</si>
  <si>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</si>
  <si>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</si>
  <si>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</si>
  <si>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</si>
  <si>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</si>
  <si>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</si>
  <si>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</si>
  <si>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</si>
  <si>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</si>
  <si>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</si>
  <si>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</si>
  <si>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</si>
  <si>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</si>
  <si>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</si>
  <si>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</si>
  <si>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</si>
  <si>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</si>
  <si>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</si>
  <si>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</si>
  <si>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</si>
  <si>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</si>
  <si>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</si>
  <si>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</si>
  <si>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</si>
  <si>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</si>
  <si>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</si>
  <si>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</si>
  <si>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</si>
  <si>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</si>
  <si>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</si>
  <si>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</si>
  <si>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</si>
  <si>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</si>
  <si>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</si>
  <si>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</si>
  <si>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</si>
  <si>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</si>
  <si>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</si>
  <si>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</si>
  <si>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</si>
  <si>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</si>
  <si>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</si>
  <si>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</si>
  <si>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</si>
  <si>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</si>
  <si>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</si>
  <si>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</si>
  <si>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</si>
  <si>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</si>
  <si>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</si>
  <si>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</si>
  <si>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</si>
  <si>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</si>
  <si>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</si>
  <si>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</si>
  <si>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</si>
  <si>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</si>
  <si>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</si>
  <si>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</si>
  <si>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</si>
  <si>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</si>
  <si>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</si>
  <si>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</si>
  <si>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</si>
  <si>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</si>
  <si>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</si>
  <si>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</si>
  <si>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</si>
  <si>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</si>
  <si>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</si>
  <si>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</si>
  <si>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</si>
  <si>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</si>
  <si>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</si>
  <si>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</si>
  <si>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</si>
  <si>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</si>
  <si>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</si>
  <si>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</si>
  <si>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</si>
  <si>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</si>
  <si>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</si>
  <si>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</si>
  <si>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</si>
  <si>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</si>
  <si>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</si>
  <si>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</si>
  <si>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</si>
  <si>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</si>
  <si>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</si>
  <si>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</si>
  <si>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</si>
  <si>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</si>
  <si>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</si>
  <si>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</si>
  <si>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</si>
  <si>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</si>
  <si>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</si>
  <si>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</si>
  <si>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</si>
  <si>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</si>
  <si>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</si>
  <si>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</si>
  <si>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</si>
  <si>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</si>
  <si>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</si>
  <si>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</si>
  <si>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</si>
  <si>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</si>
  <si>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</si>
  <si>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</si>
  <si>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</si>
  <si>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</si>
  <si>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</si>
  <si>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</si>
  <si>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</si>
  <si>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</si>
  <si>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</si>
  <si>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</si>
  <si>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</si>
  <si>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</si>
  <si>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</si>
  <si>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</si>
  <si>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</si>
  <si>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</si>
  <si>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</si>
  <si>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</si>
  <si>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</si>
  <si>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</si>
  <si>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</si>
  <si>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</si>
  <si>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</si>
  <si>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</si>
  <si>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</si>
  <si>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</si>
  <si>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</si>
  <si>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</si>
  <si>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</si>
  <si>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</si>
  <si>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</si>
  <si>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</si>
  <si>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</si>
  <si>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</si>
  <si>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</si>
  <si>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</si>
  <si>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</si>
  <si>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</si>
  <si>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</si>
  <si>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</si>
  <si>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</si>
  <si>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</si>
  <si>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</si>
  <si>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</si>
  <si>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</si>
  <si>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</si>
  <si>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</si>
  <si>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</si>
  <si>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</si>
  <si>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</si>
  <si>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</si>
  <si>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</si>
  <si>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</si>
  <si>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</si>
  <si>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</si>
  <si>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</si>
  <si>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</si>
  <si>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</si>
  <si>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</si>
  <si>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</si>
  <si>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</si>
  <si>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</si>
  <si>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</si>
  <si>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</si>
  <si>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</si>
  <si>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</si>
  <si>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</si>
  <si>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</si>
  <si>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</si>
  <si>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</si>
  <si>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</si>
  <si>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</si>
  <si>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</si>
  <si>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</si>
  <si>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</si>
  <si>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</si>
  <si>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</si>
  <si>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</si>
  <si>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</si>
  <si>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</si>
  <si>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</si>
  <si>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</si>
  <si>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</si>
  <si>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</si>
  <si>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</si>
  <si>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</si>
  <si>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</si>
  <si>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</si>
  <si>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</si>
  <si>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</si>
  <si>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</si>
  <si>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</si>
  <si>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</si>
  <si>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</si>
  <si>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</si>
  <si>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</si>
  <si>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</si>
  <si>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</si>
  <si>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</si>
  <si>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</si>
  <si>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</si>
  <si>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</si>
  <si>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</si>
  <si>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</si>
  <si>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</si>
  <si>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</si>
  <si>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</si>
  <si>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</si>
  <si>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</si>
  <si>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</si>
  <si>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</si>
  <si>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</si>
  <si>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</si>
  <si>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</si>
  <si>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</si>
  <si>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</si>
  <si>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</si>
  <si>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</si>
  <si>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</si>
  <si>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</si>
  <si>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</si>
  <si>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</si>
  <si>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</si>
  <si>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</si>
  <si>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</si>
  <si>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</si>
  <si>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</si>
  <si>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</si>
  <si>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</si>
  <si>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</si>
  <si>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</si>
  <si>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</si>
  <si>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</si>
  <si>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</si>
  <si>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</si>
  <si>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</si>
  <si>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</si>
  <si>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</si>
  <si>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</si>
  <si>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</si>
  <si>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</si>
  <si>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</si>
  <si>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</si>
  <si>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</si>
  <si>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</si>
  <si>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</si>
  <si>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</si>
  <si>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</si>
  <si>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</si>
  <si>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</si>
  <si>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</si>
  <si>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</si>
  <si>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</si>
  <si>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</si>
  <si>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</si>
  <si>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</si>
  <si>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</si>
  <si>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</si>
  <si>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</si>
  <si>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</si>
  <si>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</si>
  <si>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</si>
  <si>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</si>
  <si>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</si>
  <si>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</si>
  <si>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</si>
  <si>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</si>
  <si>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</si>
  <si>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</si>
  <si>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</si>
  <si>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</si>
  <si>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</si>
  <si>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</si>
  <si>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</si>
  <si>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</si>
  <si>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</si>
  <si>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</si>
  <si>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</si>
  <si>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</si>
  <si>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</si>
  <si>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</si>
  <si>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</si>
  <si>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</si>
  <si>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</si>
  <si>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</si>
  <si>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</si>
  <si>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</si>
  <si>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</si>
  <si>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</si>
  <si>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</si>
  <si>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</si>
  <si>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</si>
  <si>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</si>
  <si>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</si>
  <si>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</si>
  <si>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</si>
  <si>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</si>
  <si>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</si>
  <si>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</si>
  <si>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</si>
  <si>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</si>
  <si>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</si>
  <si>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</si>
  <si>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</si>
  <si>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</si>
  <si>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</si>
  <si>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</si>
  <si>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</si>
  <si>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</si>
  <si>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</si>
  <si>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</si>
  <si>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</si>
  <si>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</si>
  <si>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</si>
  <si>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</si>
  <si>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</si>
  <si>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</si>
  <si>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</si>
  <si>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</si>
  <si>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</si>
  <si>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</si>
  <si>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</si>
  <si>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</si>
  <si>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</si>
  <si>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</si>
  <si>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</si>
  <si>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</si>
  <si>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</si>
  <si>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</si>
  <si>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</si>
  <si>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</si>
  <si>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</si>
  <si>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</si>
  <si>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</si>
  <si>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</si>
  <si>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</si>
  <si>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</si>
  <si>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</si>
  <si>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</si>
  <si>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</si>
  <si>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</si>
  <si>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</si>
  <si>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</si>
  <si>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</si>
  <si>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</si>
  <si>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</si>
  <si>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</si>
  <si>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</si>
  <si>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</si>
  <si>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</si>
  <si>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</si>
  <si>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</si>
  <si>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</si>
  <si>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</si>
  <si>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</si>
  <si>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</si>
  <si>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</si>
  <si>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</si>
  <si>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</si>
  <si>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</si>
  <si>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</si>
  <si>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</si>
  <si>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</si>
  <si>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</si>
  <si>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</si>
  <si>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</si>
  <si>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</si>
  <si>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</si>
  <si>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</si>
  <si>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</si>
  <si>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</si>
  <si>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</si>
  <si>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</si>
  <si>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</si>
  <si>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</si>
  <si>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</si>
  <si>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</si>
  <si>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</si>
  <si>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</si>
  <si>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</si>
  <si>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</si>
  <si>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</si>
  <si>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</si>
  <si>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</si>
  <si>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</si>
  <si>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</si>
  <si>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</si>
  <si>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</si>
  <si>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</si>
  <si>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</si>
  <si>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</si>
  <si>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</si>
  <si>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</si>
  <si>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</si>
  <si>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</si>
  <si>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</si>
  <si>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</si>
  <si>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</si>
  <si>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</si>
  <si>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</si>
  <si>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</si>
  <si>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</si>
  <si>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</si>
  <si>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</si>
  <si>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</si>
  <si>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</si>
  <si>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</si>
  <si>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</si>
  <si>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</si>
  <si>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</si>
  <si>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</si>
  <si>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</si>
  <si>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</si>
  <si>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</si>
  <si>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</si>
  <si>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</si>
  <si>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</si>
  <si>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</si>
  <si>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</si>
  <si>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</si>
  <si>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</si>
  <si>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</si>
  <si>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</si>
  <si>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</si>
  <si>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</si>
  <si>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</si>
  <si>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</si>
  <si>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</si>
  <si>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</si>
  <si>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</si>
  <si>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</si>
  <si>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</si>
  <si>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</si>
  <si>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</si>
  <si>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</si>
  <si>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</si>
  <si>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</si>
  <si>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</si>
  <si>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</si>
  <si>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</si>
  <si>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</si>
  <si>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</si>
  <si>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</si>
  <si>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</si>
  <si>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</si>
  <si>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</si>
  <si>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</si>
  <si>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</si>
  <si>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</si>
  <si>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</si>
  <si>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</si>
  <si>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</si>
  <si>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</si>
  <si>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</si>
  <si>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</si>
  <si>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</si>
  <si>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</si>
  <si>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</si>
  <si>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</si>
  <si>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</si>
  <si>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</si>
  <si>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</si>
  <si>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</si>
  <si>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</si>
  <si>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</si>
  <si>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</si>
  <si>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</si>
  <si>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</si>
  <si>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</si>
  <si>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</si>
  <si>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</si>
  <si>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</si>
  <si>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</si>
  <si>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</si>
  <si>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</si>
  <si>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</si>
  <si>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</si>
  <si>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</si>
  <si>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</si>
  <si>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</si>
  <si>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</si>
  <si>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</si>
  <si>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</si>
  <si>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</si>
  <si>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</si>
  <si>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</si>
  <si>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</si>
  <si>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</si>
  <si>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</si>
  <si>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</si>
  <si>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</si>
  <si>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</si>
  <si>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</si>
  <si>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</si>
  <si>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</si>
  <si>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</si>
  <si>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</si>
  <si>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</si>
  <si>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</si>
  <si>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</si>
  <si>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</si>
  <si>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</si>
  <si>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</si>
  <si>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</si>
  <si>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</si>
  <si>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</si>
  <si>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</si>
  <si>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</si>
  <si>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</si>
  <si>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</si>
  <si>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</si>
  <si>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</si>
  <si>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</si>
  <si>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</si>
  <si>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</si>
  <si>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</si>
  <si>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</si>
  <si>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</si>
  <si>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</si>
  <si>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</si>
  <si>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</si>
  <si>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</si>
  <si>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</si>
  <si>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</si>
  <si>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</si>
  <si>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</si>
  <si>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</si>
  <si>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</si>
  <si>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</si>
  <si>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</si>
  <si>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</si>
  <si>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</si>
  <si>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</si>
  <si>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</si>
  <si>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</si>
  <si>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</si>
  <si>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</si>
  <si>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</si>
  <si>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</si>
  <si>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</si>
  <si>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</si>
  <si>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</si>
  <si>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</si>
  <si>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</si>
  <si>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</si>
  <si>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</si>
  <si>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</si>
  <si>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</si>
  <si>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</si>
  <si>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</si>
  <si>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</si>
  <si>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</si>
  <si>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</si>
  <si>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</si>
  <si>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</si>
  <si>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</si>
  <si>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</si>
  <si>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</si>
  <si>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</si>
  <si>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</si>
  <si>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</si>
  <si>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</si>
  <si>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</si>
  <si>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</si>
  <si>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</si>
  <si>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</si>
  <si>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</si>
  <si>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</si>
  <si>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</si>
  <si>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</si>
  <si>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</si>
  <si>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</si>
  <si>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</si>
  <si>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</si>
  <si>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</si>
  <si>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</si>
  <si>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</si>
  <si>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</si>
  <si>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</si>
  <si>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</si>
  <si>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</si>
  <si>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</si>
  <si>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</si>
  <si>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</si>
  <si>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</si>
  <si>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</si>
  <si>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</si>
  <si>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</si>
  <si>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</si>
  <si>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</si>
  <si>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</si>
  <si>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</si>
  <si>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</si>
  <si>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</si>
  <si>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</si>
  <si>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</si>
  <si>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</si>
  <si>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</si>
  <si>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</si>
  <si>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</si>
  <si>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</si>
  <si>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</si>
  <si>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</si>
  <si>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</si>
  <si>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</si>
  <si>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</si>
  <si>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</si>
  <si>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</si>
  <si>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</si>
  <si>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</si>
  <si>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</si>
  <si>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</si>
  <si>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</si>
  <si>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</si>
  <si>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</si>
  <si>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</si>
  <si>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</si>
  <si>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</si>
  <si>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</si>
  <si>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</si>
  <si>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</si>
  <si>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</si>
  <si>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</si>
  <si>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</si>
  <si>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</si>
  <si>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</si>
  <si>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</si>
  <si>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</si>
  <si>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</si>
  <si>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</si>
  <si>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</si>
  <si>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</si>
  <si>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</si>
  <si>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</si>
  <si>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</si>
  <si>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</si>
  <si>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</si>
  <si>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</si>
  <si>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</si>
  <si>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</si>
  <si>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</si>
  <si>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</si>
  <si>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</si>
  <si>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</si>
  <si>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</si>
  <si>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</si>
  <si>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</si>
  <si>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</si>
  <si>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</si>
  <si>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</si>
  <si>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</si>
  <si>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</si>
  <si>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</si>
  <si>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</si>
  <si>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</si>
  <si>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</si>
  <si>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</si>
  <si>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</si>
  <si>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</si>
  <si>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</si>
  <si>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</si>
  <si>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</si>
  <si>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</si>
  <si>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</si>
  <si>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</si>
  <si>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</si>
  <si>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</si>
  <si>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</si>
  <si>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</si>
  <si>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</si>
  <si>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</si>
  <si>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</si>
  <si>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</si>
  <si>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</si>
  <si>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</si>
  <si>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</si>
  <si>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</si>
  <si>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</si>
  <si>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</si>
  <si>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</si>
  <si>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</si>
  <si>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</si>
  <si>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</si>
  <si>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</si>
  <si>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</si>
  <si>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</si>
  <si>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</si>
  <si>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</si>
  <si>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</si>
  <si>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</si>
  <si>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</si>
  <si>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</si>
  <si>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</si>
  <si>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</si>
  <si>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</si>
  <si>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</si>
  <si>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</si>
  <si>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</si>
  <si>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</si>
  <si>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</si>
  <si>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</si>
  <si>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</si>
  <si>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</si>
  <si>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</si>
  <si>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</si>
  <si>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</si>
  <si>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</si>
  <si>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</si>
  <si>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</si>
  <si>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</si>
  <si>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</si>
  <si>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</si>
  <si>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</si>
  <si>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</si>
  <si>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</si>
  <si>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</si>
  <si>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</si>
  <si>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</si>
  <si>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</si>
  <si>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</si>
  <si>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</si>
  <si>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</si>
  <si>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</si>
  <si>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</si>
  <si>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</si>
  <si>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</si>
  <si>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</si>
  <si>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</si>
  <si>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</si>
  <si>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</si>
  <si>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</si>
  <si>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</si>
  <si>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</si>
  <si>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</si>
  <si>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</si>
  <si>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</si>
  <si>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</si>
  <si>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</si>
  <si>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</si>
  <si>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</si>
  <si>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</si>
  <si>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</si>
  <si>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</si>
  <si>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</si>
  <si>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</si>
  <si>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</si>
  <si>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</si>
  <si>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</si>
  <si>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</si>
  <si>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</si>
  <si>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</si>
  <si>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</si>
  <si>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</si>
  <si>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</si>
  <si>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</si>
  <si>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</si>
  <si>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</si>
  <si>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</si>
  <si>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</si>
  <si>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</si>
  <si>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</si>
  <si>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</si>
  <si>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</si>
  <si>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</si>
  <si>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</si>
  <si>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</si>
  <si>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</si>
  <si>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</si>
  <si>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</si>
  <si>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</si>
  <si>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</si>
  <si>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</si>
  <si>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</si>
  <si>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</si>
  <si>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</si>
  <si>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</si>
  <si>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</si>
  <si>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</si>
  <si>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</si>
  <si>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</si>
  <si>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</si>
  <si>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</si>
  <si>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</si>
  <si>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</si>
  <si>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</si>
  <si>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</si>
  <si>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</si>
  <si>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</si>
  <si>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</si>
  <si>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</si>
  <si>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</si>
  <si>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</si>
  <si>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</si>
  <si>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</si>
  <si>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</si>
  <si>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</si>
  <si>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</si>
  <si>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</si>
  <si>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</si>
  <si>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</si>
  <si>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</si>
  <si>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</si>
  <si>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</si>
  <si>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</si>
  <si>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</si>
  <si>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</si>
  <si>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</si>
  <si>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</si>
  <si>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</si>
  <si>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</si>
  <si>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</si>
  <si>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</si>
  <si>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</si>
  <si>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</si>
  <si>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</si>
  <si>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</si>
  <si>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</si>
  <si>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</si>
  <si>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</si>
  <si>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</si>
  <si>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</si>
  <si>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</si>
  <si>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</si>
  <si>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</si>
  <si>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</si>
  <si>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</si>
  <si>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</si>
  <si>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</si>
  <si>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</si>
  <si>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</si>
  <si>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</si>
  <si>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</si>
  <si>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</si>
  <si>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</si>
  <si>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</si>
  <si>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</si>
  <si>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</si>
  <si>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</si>
  <si>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</si>
  <si>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</si>
  <si>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</si>
  <si>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</si>
  <si>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</si>
  <si>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</si>
  <si>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</si>
  <si>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</si>
  <si>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</si>
  <si>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</si>
  <si>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</si>
  <si>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</si>
  <si>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</si>
  <si>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</si>
  <si>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</si>
  <si>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</si>
  <si>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</si>
  <si>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</si>
  <si>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</si>
  <si>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</si>
  <si>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</si>
  <si>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</si>
  <si>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</si>
  <si>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</si>
  <si>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</si>
  <si>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</si>
  <si>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</si>
  <si>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</si>
  <si>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</si>
  <si>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</si>
  <si>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</si>
  <si>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</si>
  <si>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</si>
  <si>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</si>
  <si>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</si>
  <si>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</si>
  <si>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</si>
  <si>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</si>
  <si>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</si>
  <si>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</si>
  <si>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</si>
  <si>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</si>
  <si>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</si>
  <si>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</si>
  <si>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</si>
  <si>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</si>
  <si>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</si>
  <si>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</si>
  <si>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</si>
  <si>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</si>
  <si>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</si>
  <si>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</si>
  <si>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</si>
  <si>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</si>
  <si>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</si>
  <si>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</si>
  <si>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</si>
  <si>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</si>
  <si>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</si>
  <si>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</si>
  <si>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</si>
  <si>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</si>
  <si>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</si>
  <si>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</si>
  <si>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</si>
  <si>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</si>
  <si>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</si>
  <si>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</si>
  <si>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</si>
  <si>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</si>
  <si>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</si>
  <si>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</si>
  <si>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</si>
  <si>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</si>
  <si>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</si>
  <si>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</si>
  <si>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</si>
  <si>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</si>
  <si>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</si>
  <si>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</si>
  <si>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</si>
  <si>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</si>
  <si>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</si>
  <si>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</si>
  <si>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</si>
  <si>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</si>
  <si>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</si>
  <si>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</si>
  <si>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</si>
  <si>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</si>
  <si>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</si>
  <si>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</si>
  <si>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</si>
  <si>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</si>
  <si>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</si>
  <si>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</si>
  <si>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</si>
  <si>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</si>
  <si>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</si>
  <si>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</si>
  <si>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</si>
  <si>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</si>
  <si>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</si>
  <si>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</si>
  <si>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</si>
  <si>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</si>
  <si>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</si>
  <si>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</si>
  <si>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</si>
  <si>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</si>
  <si>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</si>
  <si>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</si>
  <si>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</si>
  <si>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</si>
  <si>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</si>
  <si>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</si>
  <si>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</si>
  <si>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</si>
  <si>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</si>
  <si>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</si>
  <si>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</si>
  <si>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</si>
  <si>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</si>
  <si>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</si>
  <si>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</si>
  <si>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</si>
  <si>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</si>
  <si>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</si>
  <si>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</si>
  <si>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</si>
  <si>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</si>
  <si>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</si>
  <si>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</si>
  <si>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</si>
  <si>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</si>
  <si>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</si>
  <si>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</si>
  <si>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</si>
  <si>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</si>
  <si>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</si>
  <si>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</si>
  <si>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</si>
  <si>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</si>
  <si>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</si>
  <si>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</si>
  <si>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</si>
  <si>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</si>
  <si>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</si>
  <si>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</si>
  <si>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</si>
  <si>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</si>
  <si>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</si>
  <si>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</si>
  <si>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</si>
  <si>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</si>
  <si>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</si>
  <si>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</si>
  <si>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</si>
  <si>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</si>
  <si>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</si>
  <si>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</si>
  <si>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</si>
  <si>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</si>
  <si>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</si>
  <si>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</si>
  <si>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</si>
  <si>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</si>
  <si>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</si>
  <si>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</si>
  <si>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</si>
  <si>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</si>
  <si>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</si>
  <si>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</si>
  <si>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</si>
  <si>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</si>
  <si>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</si>
  <si>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</si>
  <si>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</si>
  <si>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</si>
  <si>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</si>
  <si>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</si>
  <si>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</si>
  <si>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</si>
  <si>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</si>
  <si>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</si>
  <si>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</si>
  <si>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</si>
  <si>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</si>
  <si>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</si>
  <si>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</si>
  <si>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</si>
  <si>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</si>
  <si>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</si>
  <si>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</si>
  <si>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</si>
  <si>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</si>
  <si>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</si>
  <si>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</si>
  <si>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</si>
  <si>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</si>
  <si>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</si>
  <si>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</si>
  <si>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</si>
  <si>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</si>
  <si>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</si>
  <si>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</si>
  <si>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</si>
  <si>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</si>
  <si>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</si>
  <si>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</si>
  <si>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</si>
  <si>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</si>
  <si>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</si>
  <si>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</si>
  <si>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</si>
  <si>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</si>
  <si>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</si>
  <si>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</si>
  <si>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</si>
  <si>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</si>
  <si>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</si>
  <si>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</si>
  <si>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</si>
  <si>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</si>
  <si>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</si>
  <si>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</si>
  <si>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</si>
  <si>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</si>
  <si>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</si>
  <si>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</si>
  <si>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</si>
  <si>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</si>
  <si>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</si>
  <si>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</si>
  <si>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</si>
  <si>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</si>
  <si>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</si>
  <si>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</si>
  <si>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</si>
  <si>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</si>
  <si>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</si>
  <si>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</si>
  <si>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</si>
  <si>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</si>
  <si>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</si>
  <si>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</si>
  <si>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</si>
  <si>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</si>
  <si>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</si>
  <si>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</si>
  <si>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</si>
  <si>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</si>
  <si>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</si>
  <si>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</si>
  <si>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</si>
  <si>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</si>
  <si>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</si>
  <si>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</si>
  <si>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</si>
  <si>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</si>
  <si>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</si>
  <si>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</si>
  <si>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</si>
  <si>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</si>
  <si>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</si>
  <si>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</si>
  <si>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</si>
  <si>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</si>
  <si>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</si>
  <si>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</si>
  <si>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</si>
  <si>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</si>
  <si>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</si>
  <si>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</si>
  <si>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</si>
  <si>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</si>
  <si>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</si>
  <si>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</si>
  <si>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</si>
  <si>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</si>
  <si>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</si>
  <si>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</si>
  <si>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</si>
  <si>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</si>
  <si>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</si>
  <si>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</si>
  <si>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</si>
  <si>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</si>
  <si>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</si>
  <si>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</si>
  <si>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</si>
  <si>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</si>
  <si>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</si>
  <si>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</si>
  <si>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</si>
  <si>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</si>
  <si>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</si>
  <si>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</si>
  <si>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</si>
  <si>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</si>
  <si>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</si>
  <si>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</si>
  <si>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</si>
  <si>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</si>
  <si>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</si>
  <si>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</si>
  <si>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</si>
  <si>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</si>
  <si>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</si>
  <si>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</si>
  <si>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</si>
  <si>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</si>
  <si>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</si>
  <si>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</si>
  <si>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</si>
  <si>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</si>
  <si>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</si>
  <si>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</si>
  <si>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</si>
  <si>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</si>
  <si>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</si>
  <si>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</si>
  <si>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</si>
  <si>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</si>
  <si>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</si>
  <si>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</si>
  <si>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</si>
  <si>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</si>
  <si>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</si>
  <si>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</si>
  <si>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</si>
  <si>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</si>
  <si>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</si>
  <si>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</si>
  <si>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</si>
  <si>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</si>
  <si>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</si>
  <si>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</si>
  <si>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</si>
  <si>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</si>
  <si>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</si>
  <si>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</si>
  <si>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</si>
  <si>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</si>
  <si>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</si>
  <si>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</si>
  <si>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</si>
  <si>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</si>
  <si>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</si>
  <si>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</si>
  <si>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</si>
  <si>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</si>
  <si>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</si>
  <si>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</si>
  <si>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</si>
  <si>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</si>
  <si>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</si>
  <si>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</si>
  <si>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</si>
  <si>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</si>
  <si>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</si>
  <si>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</si>
  <si>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</si>
  <si>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</si>
  <si>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</si>
  <si>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</si>
  <si>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</si>
  <si>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</si>
  <si>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</si>
  <si>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</si>
  <si>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</si>
  <si>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</si>
  <si>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</si>
  <si>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</si>
  <si>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</si>
  <si>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</si>
  <si>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</si>
  <si>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</si>
  <si>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</si>
  <si>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</si>
  <si>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</si>
  <si>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</si>
  <si>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</si>
  <si>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</si>
  <si>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</si>
  <si>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</si>
  <si>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</si>
  <si>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</si>
  <si>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</si>
  <si>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</si>
  <si>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</si>
  <si>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</si>
  <si>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</si>
  <si>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</si>
  <si>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</si>
  <si>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</si>
  <si>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</si>
  <si>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</si>
  <si>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</si>
  <si>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</si>
  <si>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</si>
  <si>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</si>
  <si>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</si>
  <si>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</si>
  <si>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</si>
  <si>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</si>
  <si>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</si>
  <si>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</si>
  <si>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</si>
  <si>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</si>
  <si>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</si>
  <si>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</si>
  <si>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</si>
  <si>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</si>
  <si>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</si>
  <si>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</si>
  <si>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</si>
  <si>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</si>
  <si>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</si>
  <si>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</si>
  <si>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</si>
  <si>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</si>
  <si>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</si>
  <si>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</si>
  <si>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</si>
  <si>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</si>
  <si>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</si>
  <si>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</si>
  <si>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</si>
  <si>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</si>
  <si>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</si>
  <si>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</si>
  <si>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</si>
  <si>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</si>
  <si>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</si>
  <si>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</si>
  <si>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</si>
  <si>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</si>
  <si>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</si>
  <si>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</si>
  <si>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</si>
  <si>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</si>
  <si>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</si>
  <si>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</si>
  <si>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</si>
  <si>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</si>
  <si>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</si>
  <si>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</si>
  <si>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</si>
  <si>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</si>
  <si>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</si>
  <si>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</si>
  <si>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</si>
  <si>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</si>
  <si>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</si>
  <si>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</si>
  <si>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</si>
  <si>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</si>
  <si>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</si>
  <si>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</si>
  <si>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</si>
  <si>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</si>
  <si>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</si>
  <si>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</si>
  <si>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</si>
  <si>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</si>
  <si>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</si>
  <si>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</si>
  <si>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</si>
  <si>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</si>
  <si>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</si>
  <si>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</si>
  <si>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</si>
  <si>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</si>
  <si>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</si>
  <si>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</si>
  <si>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</si>
  <si>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</si>
  <si>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</si>
  <si>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</si>
  <si>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</si>
  <si>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</si>
  <si>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</si>
  <si>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</si>
  <si>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</si>
  <si>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</si>
  <si>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</si>
  <si>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</si>
  <si>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</si>
  <si>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</si>
  <si>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</si>
  <si>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</si>
  <si>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</si>
  <si>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</si>
  <si>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</si>
  <si>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</si>
  <si>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</si>
  <si>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</si>
  <si>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</si>
  <si>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</si>
  <si>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</si>
  <si>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</si>
  <si>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</si>
  <si>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</si>
  <si>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</si>
  <si>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</si>
  <si>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</si>
  <si>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</si>
  <si>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</si>
  <si>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</si>
  <si>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</si>
  <si>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</si>
  <si>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</si>
  <si>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</si>
  <si>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</si>
  <si>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</si>
  <si>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</si>
  <si>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</si>
  <si>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</si>
  <si>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</si>
  <si>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</si>
  <si>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</si>
  <si>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</si>
  <si>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</si>
  <si>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</si>
  <si>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</si>
  <si>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</si>
  <si>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</si>
  <si>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</si>
  <si>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</si>
  <si>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</si>
  <si>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</si>
  <si>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</si>
  <si>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</si>
  <si>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</si>
  <si>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</si>
  <si>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</si>
  <si>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</si>
  <si>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</si>
  <si>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</si>
  <si>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</si>
  <si>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</si>
  <si>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</si>
  <si>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</si>
  <si>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</si>
  <si>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</si>
  <si>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</si>
  <si>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</si>
  <si>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</si>
  <si>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</si>
  <si>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</si>
  <si>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</si>
  <si>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</si>
  <si>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</si>
  <si>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</si>
  <si>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</si>
  <si>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</si>
  <si>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</si>
  <si>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</si>
  <si>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</si>
  <si>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</si>
  <si>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</si>
  <si>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</si>
  <si>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</si>
  <si>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</si>
  <si>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</si>
  <si>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</si>
  <si>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</si>
  <si>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</si>
  <si>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</si>
  <si>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</si>
  <si>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</si>
  <si>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</si>
  <si>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</si>
  <si>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</si>
  <si>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</si>
  <si>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</si>
  <si>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</si>
  <si>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</si>
  <si>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</si>
  <si>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</si>
  <si>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</si>
  <si>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</si>
  <si>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</si>
  <si>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</si>
  <si>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</si>
  <si>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</si>
  <si>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</si>
  <si>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</si>
  <si>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</si>
  <si>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</si>
  <si>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</si>
  <si>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</si>
  <si>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</si>
  <si>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</si>
  <si>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</si>
  <si>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</si>
  <si>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</si>
  <si>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</si>
  <si>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</si>
  <si>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</si>
  <si>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</si>
  <si>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</si>
  <si>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</si>
  <si>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</si>
  <si>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</si>
  <si>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</si>
  <si>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</si>
  <si>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</si>
  <si>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</si>
  <si>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</si>
  <si>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</si>
  <si>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</si>
  <si>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</si>
  <si>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</si>
  <si>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</si>
  <si>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</si>
  <si>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</si>
  <si>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</si>
  <si>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</si>
  <si>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</si>
  <si>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</si>
  <si>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</si>
  <si>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</si>
  <si>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</si>
  <si>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</si>
  <si>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</si>
  <si>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</si>
  <si>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</si>
  <si>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</si>
  <si>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</si>
  <si>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</si>
  <si>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</si>
  <si>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</si>
  <si>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</si>
  <si>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</si>
  <si>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</si>
  <si>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</si>
  <si>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</si>
  <si>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</si>
  <si>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</si>
  <si>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</si>
  <si>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</si>
  <si>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</si>
  <si>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</si>
  <si>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</si>
  <si>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</si>
  <si>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</si>
  <si>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</si>
  <si>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</si>
  <si>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</si>
  <si>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</si>
  <si>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</si>
  <si>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</si>
  <si>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</si>
  <si>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</si>
  <si>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</si>
  <si>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</si>
  <si>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</si>
  <si>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</si>
  <si>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</si>
  <si>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</si>
  <si>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</si>
  <si>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</si>
  <si>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</si>
  <si>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</si>
  <si>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</si>
  <si>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</si>
  <si>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</si>
  <si>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</si>
  <si>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</si>
  <si>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</si>
  <si>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</si>
  <si>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</si>
  <si>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</si>
  <si>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</si>
  <si>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</si>
  <si>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</si>
  <si>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</si>
  <si>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</si>
  <si>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</si>
  <si>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</si>
  <si>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</si>
  <si>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</si>
  <si>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</si>
  <si>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</si>
  <si>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</si>
  <si>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</si>
  <si>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</si>
  <si>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</si>
  <si>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</si>
  <si>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</si>
  <si>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</si>
  <si>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</si>
  <si>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</si>
  <si>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</si>
  <si>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</si>
  <si>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</si>
  <si>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</si>
  <si>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</si>
  <si>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</si>
  <si>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</si>
  <si>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</si>
  <si>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</si>
  <si>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</si>
  <si>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</si>
  <si>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</si>
  <si>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</si>
  <si>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</si>
  <si>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</si>
  <si>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</si>
  <si>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</si>
  <si>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</si>
  <si>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</si>
  <si>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</si>
  <si>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</si>
  <si>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</si>
  <si>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</si>
  <si>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</si>
  <si>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</si>
  <si>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</si>
  <si>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</si>
  <si>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</si>
  <si>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</si>
  <si>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</si>
  <si>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</si>
  <si>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</si>
  <si>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</si>
  <si>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</si>
  <si>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</si>
  <si>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</si>
  <si>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</si>
  <si>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</si>
  <si>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</si>
  <si>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</si>
  <si>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</si>
  <si>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</si>
  <si>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</si>
  <si>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</si>
  <si>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</si>
  <si>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</si>
  <si>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</si>
  <si>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</si>
  <si>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</si>
  <si>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</si>
  <si>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</si>
  <si>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</si>
  <si>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</si>
  <si>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</si>
  <si>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</si>
  <si>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</si>
  <si>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</si>
  <si>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</si>
  <si>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</si>
  <si>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</si>
  <si>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</si>
  <si>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</si>
  <si>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</si>
  <si>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</si>
  <si>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</si>
  <si>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</si>
  <si>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</si>
  <si>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</si>
  <si>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</si>
  <si>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</si>
  <si>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</si>
  <si>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</si>
  <si>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</si>
  <si>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</si>
  <si>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</si>
  <si>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</si>
  <si>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</si>
  <si>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</si>
  <si>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</si>
  <si>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</si>
  <si>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</si>
  <si>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</si>
  <si>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</si>
  <si>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</si>
  <si>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</si>
  <si>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</si>
  <si>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</si>
  <si>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</si>
  <si>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</si>
  <si>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</si>
  <si>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</si>
  <si>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</si>
  <si>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</si>
  <si>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</si>
  <si>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</si>
  <si>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</si>
  <si>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</si>
  <si>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</si>
  <si>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</si>
  <si>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</si>
  <si>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</si>
  <si>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</si>
  <si>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</si>
  <si>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</si>
  <si>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</si>
  <si>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</si>
  <si>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</si>
  <si>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</si>
  <si>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</si>
  <si>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</si>
  <si>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</si>
  <si>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</si>
  <si>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</si>
  <si>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</si>
  <si>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</si>
  <si>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</si>
  <si>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</si>
  <si>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</si>
  <si>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</si>
  <si>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</si>
  <si>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</si>
  <si>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</si>
  <si>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</si>
  <si>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</si>
  <si>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</si>
  <si>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</si>
  <si>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</si>
  <si>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</si>
  <si>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</si>
  <si>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</si>
  <si>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</si>
  <si>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</si>
  <si>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</si>
  <si>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</si>
  <si>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</si>
  <si>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</si>
  <si>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</si>
  <si>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</si>
  <si>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</si>
  <si>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</si>
  <si>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</si>
  <si>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</si>
  <si>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</si>
  <si>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</si>
  <si>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</si>
  <si>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</si>
  <si>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</si>
  <si>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</si>
  <si>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</si>
  <si>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</si>
  <si>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</si>
  <si>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</si>
  <si>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</si>
  <si>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</si>
  <si>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</si>
  <si>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</si>
  <si>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</si>
  <si>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</si>
  <si>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</si>
  <si>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</si>
  <si>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</si>
  <si>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</si>
  <si>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</si>
  <si>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</si>
  <si>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</si>
  <si>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</si>
  <si>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</si>
  <si>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</si>
  <si>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</si>
  <si>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</si>
  <si>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</si>
  <si>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</si>
  <si>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</si>
  <si>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</si>
  <si>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</si>
  <si>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</si>
  <si>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</si>
  <si>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</si>
  <si>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</si>
  <si>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</si>
  <si>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</si>
  <si>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</si>
  <si>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</si>
  <si>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</si>
  <si>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</si>
  <si>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</si>
  <si>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</si>
  <si>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</si>
  <si>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</si>
  <si>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</si>
  <si>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</si>
  <si>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</si>
  <si>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</si>
  <si>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</si>
  <si>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</si>
  <si>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</si>
  <si>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</si>
  <si>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</si>
  <si>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</si>
  <si>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</si>
  <si>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</si>
  <si>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</si>
  <si>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</si>
  <si>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</si>
  <si>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</si>
  <si>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</si>
  <si>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</si>
  <si>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</si>
  <si>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</si>
  <si>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</si>
  <si>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</si>
  <si>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</si>
  <si>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</si>
  <si>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</si>
  <si>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</si>
  <si>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</si>
  <si>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</si>
  <si>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</si>
  <si>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</si>
  <si>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</si>
  <si>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</si>
  <si>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</si>
  <si>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</si>
  <si>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</si>
  <si>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</si>
  <si>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</si>
  <si>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</si>
  <si>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</si>
  <si>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</si>
  <si>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</si>
  <si>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</si>
  <si>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</si>
  <si>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</si>
  <si>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</si>
  <si>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</si>
  <si>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</si>
  <si>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</si>
  <si>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</si>
  <si>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</si>
  <si>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</si>
  <si>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</si>
  <si>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</si>
  <si>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</si>
  <si>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</si>
  <si>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</si>
  <si>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</si>
  <si>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</si>
  <si>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</si>
  <si>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</si>
  <si>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</si>
  <si>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</si>
  <si>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</si>
  <si>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</si>
  <si>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</si>
  <si>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</si>
  <si>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</si>
  <si>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</si>
  <si>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</si>
  <si>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</si>
  <si>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</si>
  <si>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</si>
  <si>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</si>
  <si>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</si>
  <si>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</si>
  <si>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</si>
  <si>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</si>
  <si>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</si>
  <si>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</si>
  <si>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</si>
  <si>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</si>
  <si>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</si>
  <si>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</si>
  <si>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</si>
  <si>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</si>
  <si>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</si>
  <si>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</si>
  <si>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</si>
  <si>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</si>
  <si>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</si>
  <si>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</si>
  <si>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</si>
  <si>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</si>
  <si>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</si>
  <si>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</si>
  <si>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</si>
  <si>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</si>
  <si>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</si>
  <si>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</si>
  <si>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</si>
  <si>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</si>
  <si>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</si>
  <si>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</si>
  <si>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</si>
  <si>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</si>
  <si>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</si>
  <si>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</si>
  <si>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</si>
  <si>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</si>
  <si>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</si>
  <si>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</si>
  <si>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</si>
  <si>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</si>
  <si>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</si>
  <si>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</si>
  <si>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</si>
  <si>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</si>
  <si>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</si>
  <si>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</si>
  <si>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</si>
  <si>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</si>
  <si>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</si>
  <si>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</si>
  <si>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</si>
  <si>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</si>
  <si>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</si>
  <si>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</si>
  <si>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</si>
  <si>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</si>
  <si>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</si>
  <si>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</si>
  <si>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</si>
  <si>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</si>
  <si>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</si>
  <si>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</si>
  <si>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</si>
  <si>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</si>
  <si>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</si>
  <si>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</si>
  <si>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</si>
  <si>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</si>
  <si>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</si>
  <si>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</si>
  <si>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</si>
  <si>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</si>
  <si>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</si>
  <si>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</si>
  <si>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</si>
  <si>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</si>
  <si>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</si>
  <si>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</si>
  <si>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</si>
  <si>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</si>
  <si>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</si>
  <si>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</si>
  <si>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</si>
  <si>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</si>
  <si>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</si>
  <si>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</si>
  <si>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</si>
  <si>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</si>
  <si>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</si>
  <si>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</si>
  <si>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</si>
  <si>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</si>
  <si>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</si>
  <si>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</si>
  <si>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</si>
  <si>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</si>
  <si>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</si>
  <si>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</si>
  <si>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</si>
  <si>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</si>
  <si>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</si>
  <si>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</si>
  <si>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</si>
  <si>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</si>
  <si>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</si>
  <si>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</si>
  <si>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</si>
  <si>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</si>
  <si>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</si>
  <si>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</si>
  <si>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</si>
  <si>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</si>
  <si>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</si>
  <si>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</si>
  <si>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</si>
  <si>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</si>
  <si>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</si>
  <si>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</si>
  <si>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</si>
  <si>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</si>
  <si>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</si>
  <si>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</si>
  <si>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</si>
  <si>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</si>
  <si>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</si>
  <si>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</si>
  <si>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</si>
  <si>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</si>
  <si>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</si>
  <si>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</si>
  <si>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</si>
  <si>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</si>
  <si>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</si>
  <si>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</si>
  <si>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</si>
  <si>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</si>
  <si>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</si>
  <si>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</si>
  <si>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</si>
  <si>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</si>
  <si>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</si>
  <si>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</si>
  <si>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</si>
  <si>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</si>
  <si>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</si>
  <si>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</si>
  <si>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</si>
  <si>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</si>
  <si>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</si>
  <si>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</si>
  <si>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</si>
  <si>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</si>
  <si>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</si>
  <si>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</si>
  <si>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</si>
  <si>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</si>
  <si>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</si>
  <si>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</si>
  <si>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</si>
  <si>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</si>
  <si>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</si>
  <si>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</si>
  <si>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</si>
  <si>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</si>
  <si>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</si>
  <si>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</si>
  <si>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</si>
  <si>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</si>
  <si>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</si>
  <si>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</si>
  <si>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</si>
  <si>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</si>
  <si>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</si>
  <si>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</si>
  <si>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</si>
  <si>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</si>
  <si>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</si>
  <si>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</si>
  <si>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</si>
  <si>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</si>
  <si>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</si>
  <si>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</si>
  <si>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</si>
  <si>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</si>
  <si>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</si>
  <si>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</si>
  <si>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</si>
  <si>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</si>
  <si>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</si>
  <si>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</si>
  <si>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</si>
  <si>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</si>
  <si>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</si>
  <si>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</si>
  <si>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</si>
  <si>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</si>
  <si>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</si>
  <si>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</si>
  <si>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</si>
  <si>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</si>
  <si>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</si>
  <si>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</si>
  <si>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</si>
  <si>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</si>
  <si>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</si>
  <si>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</si>
  <si>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</si>
  <si>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</si>
  <si>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</si>
  <si>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</si>
  <si>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</si>
  <si>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</si>
  <si>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</si>
  <si>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</si>
  <si>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</si>
  <si>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</si>
  <si>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</si>
  <si>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</si>
  <si>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</si>
  <si>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</si>
  <si>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</si>
  <si>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</si>
  <si>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</si>
  <si>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</si>
  <si>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</si>
  <si>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</si>
  <si>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</si>
  <si>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</si>
  <si>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</si>
  <si>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</si>
  <si>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</si>
  <si>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</si>
  <si>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</si>
  <si>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</si>
  <si>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</si>
  <si>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</si>
  <si>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</si>
  <si>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</si>
  <si>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</si>
  <si>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</si>
  <si>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</si>
  <si>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</si>
  <si>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</si>
  <si>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</si>
  <si>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</si>
  <si>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</si>
  <si>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</si>
  <si>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</si>
  <si>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</si>
  <si>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</si>
  <si>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</si>
  <si>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</si>
  <si>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</si>
  <si>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</si>
  <si>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</si>
  <si>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</si>
  <si>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</si>
  <si>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</si>
  <si>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</si>
  <si>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</si>
  <si>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</si>
  <si>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</si>
  <si>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</si>
  <si>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</si>
  <si>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</si>
  <si>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</si>
  <si>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</si>
  <si>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</si>
  <si>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</si>
  <si>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</si>
  <si>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</si>
  <si>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</si>
  <si>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</si>
  <si>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</si>
  <si>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</si>
  <si>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</si>
  <si>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</si>
  <si>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</si>
  <si>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</si>
  <si>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</si>
  <si>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</si>
  <si>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</si>
  <si>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</si>
  <si>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</si>
  <si>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</si>
  <si>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</si>
  <si>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</si>
  <si>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</si>
  <si>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</si>
  <si>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</si>
  <si>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</si>
  <si>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</si>
  <si>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</si>
  <si>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</si>
  <si>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</si>
  <si>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</si>
  <si>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</si>
  <si>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</si>
  <si>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</si>
  <si>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</si>
  <si>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</si>
  <si>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</si>
  <si>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</si>
  <si>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</si>
  <si>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</si>
  <si>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</si>
  <si>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</si>
  <si>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</si>
  <si>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</si>
  <si>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</si>
  <si>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</si>
  <si>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</si>
  <si>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</si>
  <si>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</si>
  <si>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</si>
  <si>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</si>
  <si>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</si>
  <si>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</si>
  <si>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</si>
  <si>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</si>
  <si>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</si>
  <si>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</si>
  <si>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</si>
  <si>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</si>
  <si>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</si>
  <si>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</si>
  <si>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</si>
  <si>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</si>
  <si>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</si>
  <si>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</si>
  <si>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</si>
  <si>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</si>
  <si>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</si>
  <si>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</si>
  <si>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</si>
  <si>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</si>
  <si>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</si>
  <si>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</si>
  <si>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</si>
  <si>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</si>
  <si>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</si>
  <si>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</si>
  <si>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</si>
  <si>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</si>
  <si>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</si>
  <si>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</si>
  <si>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</si>
  <si>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</si>
  <si>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</si>
  <si>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</si>
  <si>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</si>
  <si>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</si>
  <si>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</si>
  <si>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</si>
  <si>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</si>
  <si>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</si>
  <si>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</si>
  <si>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</si>
  <si>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</si>
  <si>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</si>
  <si>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</si>
  <si>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</si>
  <si>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</si>
  <si>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</si>
  <si>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</si>
  <si>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</si>
  <si>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</si>
  <si>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</si>
  <si>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</si>
  <si>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</si>
  <si>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</si>
  <si>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</si>
  <si>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</si>
  <si>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</si>
  <si>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</si>
  <si>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</si>
  <si>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</si>
  <si>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</si>
  <si>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</si>
  <si>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</si>
  <si>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</si>
  <si>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</si>
  <si>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</si>
  <si>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</si>
  <si>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</si>
  <si>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</si>
  <si>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</si>
  <si>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</si>
  <si>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</si>
  <si>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</si>
  <si>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</si>
  <si>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</si>
  <si>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</si>
  <si>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</si>
  <si>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</si>
  <si>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</si>
  <si>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</si>
  <si>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</si>
  <si>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</si>
  <si>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</si>
  <si>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</si>
  <si>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</si>
  <si>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Month</t>
  </si>
  <si>
    <t>Year</t>
  </si>
  <si>
    <t>Smoker</t>
  </si>
  <si>
    <t>Hospital Tier</t>
  </si>
  <si>
    <t>City Tier</t>
  </si>
  <si>
    <t>Title</t>
  </si>
  <si>
    <t xml:space="preserve">First Name </t>
  </si>
  <si>
    <t>Last Name</t>
  </si>
  <si>
    <t>Osborne</t>
  </si>
  <si>
    <t>Hallman</t>
  </si>
  <si>
    <t>Tenorio</t>
  </si>
  <si>
    <t>Airoldi</t>
  </si>
  <si>
    <t>Kincaid</t>
  </si>
  <si>
    <t>Grummon</t>
  </si>
  <si>
    <t>Jenkins</t>
  </si>
  <si>
    <t>O'Grady</t>
  </si>
  <si>
    <t>Beckett</t>
  </si>
  <si>
    <t>Dalmata</t>
  </si>
  <si>
    <t>Lusardi</t>
  </si>
  <si>
    <t>Blitzer</t>
  </si>
  <si>
    <t>Johnson</t>
  </si>
  <si>
    <t>Cochran</t>
  </si>
  <si>
    <t>Regnier</t>
  </si>
  <si>
    <t>Parendo</t>
  </si>
  <si>
    <t>Gollins</t>
  </si>
  <si>
    <t>Zywicki</t>
  </si>
  <si>
    <t>Alleman</t>
  </si>
  <si>
    <t>Oppedal</t>
  </si>
  <si>
    <t>Tavella</t>
  </si>
  <si>
    <t>Neufeld</t>
  </si>
  <si>
    <t>Walhovd</t>
  </si>
  <si>
    <t>Canaday</t>
  </si>
  <si>
    <t>Bilbrey</t>
  </si>
  <si>
    <t>Sampson</t>
  </si>
  <si>
    <t>Tanguay</t>
  </si>
  <si>
    <t>Brimble</t>
  </si>
  <si>
    <t>Ricardi</t>
  </si>
  <si>
    <t>Knispel</t>
  </si>
  <si>
    <t>Cleland</t>
  </si>
  <si>
    <t>Roulier</t>
  </si>
  <si>
    <t>Mullins</t>
  </si>
  <si>
    <t>Hofmann</t>
  </si>
  <si>
    <t>Garcia</t>
  </si>
  <si>
    <t>Klecker</t>
  </si>
  <si>
    <t>Denucci</t>
  </si>
  <si>
    <t>Saldana</t>
  </si>
  <si>
    <t>LaBelle</t>
  </si>
  <si>
    <t>McElroy</t>
  </si>
  <si>
    <t>Cardosi</t>
  </si>
  <si>
    <t>Shearer</t>
  </si>
  <si>
    <t>Cordaro</t>
  </si>
  <si>
    <t>Welleck</t>
  </si>
  <si>
    <t>Deucher</t>
  </si>
  <si>
    <t>Latimer</t>
  </si>
  <si>
    <t>Velardo</t>
  </si>
  <si>
    <t>Ridgway</t>
  </si>
  <si>
    <t>Lindsay</t>
  </si>
  <si>
    <t>Brecher</t>
  </si>
  <si>
    <t>Jackson</t>
  </si>
  <si>
    <t>Guthals</t>
  </si>
  <si>
    <t>Jurgens</t>
  </si>
  <si>
    <t>Hackman</t>
  </si>
  <si>
    <t>Klarich</t>
  </si>
  <si>
    <t>Menzies</t>
  </si>
  <si>
    <t>Buehler</t>
  </si>
  <si>
    <t>Rindahl</t>
  </si>
  <si>
    <t>Hickman</t>
  </si>
  <si>
    <t>Widmann</t>
  </si>
  <si>
    <t>Penrose</t>
  </si>
  <si>
    <t>Schuler</t>
  </si>
  <si>
    <t>Diamond</t>
  </si>
  <si>
    <t>Sallade</t>
  </si>
  <si>
    <t>Spencer</t>
  </si>
  <si>
    <t>Jarosik</t>
  </si>
  <si>
    <t>Heinzen</t>
  </si>
  <si>
    <t>Thacker</t>
  </si>
  <si>
    <t>Kuepfer</t>
  </si>
  <si>
    <t>Waldron</t>
  </si>
  <si>
    <t>Daniels</t>
  </si>
  <si>
    <t>Susmann</t>
  </si>
  <si>
    <t>Klubben</t>
  </si>
  <si>
    <t>Mascaro</t>
  </si>
  <si>
    <t>Norvell</t>
  </si>
  <si>
    <t>Ornelas</t>
  </si>
  <si>
    <t>Zappala</t>
  </si>
  <si>
    <t>Wegener</t>
  </si>
  <si>
    <t>Butters</t>
  </si>
  <si>
    <t>Lovisek</t>
  </si>
  <si>
    <t>Painter</t>
  </si>
  <si>
    <t>Edwards</t>
  </si>
  <si>
    <t>Creamer</t>
  </si>
  <si>
    <t>Nunlist</t>
  </si>
  <si>
    <t>Muskopf</t>
  </si>
  <si>
    <t>Messing</t>
  </si>
  <si>
    <t>Bondell</t>
  </si>
  <si>
    <t>Gaughan</t>
  </si>
  <si>
    <t>Whitlow</t>
  </si>
  <si>
    <t>Surtees</t>
  </si>
  <si>
    <t>Spetner</t>
  </si>
  <si>
    <t>Brandon</t>
  </si>
  <si>
    <t>Sedicum</t>
  </si>
  <si>
    <t>Mercier</t>
  </si>
  <si>
    <t>Sandahl</t>
  </si>
  <si>
    <t>Speight</t>
  </si>
  <si>
    <t>Nielsen</t>
  </si>
  <si>
    <t>Crudale</t>
  </si>
  <si>
    <t>Finelli</t>
  </si>
  <si>
    <t>Beasley</t>
  </si>
  <si>
    <t>Bedbury</t>
  </si>
  <si>
    <t>Glasson</t>
  </si>
  <si>
    <t>Parsons</t>
  </si>
  <si>
    <t>Royston</t>
  </si>
  <si>
    <t>Whitney</t>
  </si>
  <si>
    <t>Alexson</t>
  </si>
  <si>
    <t>McKenna</t>
  </si>
  <si>
    <t>Marlier</t>
  </si>
  <si>
    <t>Hubbard</t>
  </si>
  <si>
    <t>Koester</t>
  </si>
  <si>
    <t>Sargent</t>
  </si>
  <si>
    <t>Esponda</t>
  </si>
  <si>
    <t>Klapper</t>
  </si>
  <si>
    <t>Lockyer</t>
  </si>
  <si>
    <t>Ziegler</t>
  </si>
  <si>
    <t>Chviruk</t>
  </si>
  <si>
    <t>Whipple</t>
  </si>
  <si>
    <t>Meineke</t>
  </si>
  <si>
    <t>Perrich</t>
  </si>
  <si>
    <t>Andrews</t>
  </si>
  <si>
    <t>Schlich</t>
  </si>
  <si>
    <t>Ellgass</t>
  </si>
  <si>
    <t>Eusebio</t>
  </si>
  <si>
    <t>Szolosi</t>
  </si>
  <si>
    <t>Fukuchi</t>
  </si>
  <si>
    <t>Drucker</t>
  </si>
  <si>
    <t>Laleman</t>
  </si>
  <si>
    <t>Leedham</t>
  </si>
  <si>
    <t>Haglund</t>
  </si>
  <si>
    <t>Marbury</t>
  </si>
  <si>
    <t>Stewart</t>
  </si>
  <si>
    <t>Lovlien</t>
  </si>
  <si>
    <t>Markert</t>
  </si>
  <si>
    <t>McLucas</t>
  </si>
  <si>
    <t>Millett</t>
  </si>
  <si>
    <t>Michaud</t>
  </si>
  <si>
    <t>Gunnink</t>
  </si>
  <si>
    <t>Koniuch</t>
  </si>
  <si>
    <t>Gayagoy</t>
  </si>
  <si>
    <t>Tsoucas</t>
  </si>
  <si>
    <t>Iandolo</t>
  </si>
  <si>
    <t>Ramirez</t>
  </si>
  <si>
    <t>Fouquet</t>
  </si>
  <si>
    <t>Roberts</t>
  </si>
  <si>
    <t>Liebald</t>
  </si>
  <si>
    <t>Bergman</t>
  </si>
  <si>
    <t>Trotter</t>
  </si>
  <si>
    <t>Orifice</t>
  </si>
  <si>
    <t>Farkash</t>
  </si>
  <si>
    <t>Silbert</t>
  </si>
  <si>
    <t>Blanton</t>
  </si>
  <si>
    <t>Schmole</t>
  </si>
  <si>
    <t>Donahue</t>
  </si>
  <si>
    <t>Wallace</t>
  </si>
  <si>
    <t>Tillman</t>
  </si>
  <si>
    <t>McSween</t>
  </si>
  <si>
    <t>Lalanne</t>
  </si>
  <si>
    <t>Summers</t>
  </si>
  <si>
    <t>Forster</t>
  </si>
  <si>
    <t>Swenson</t>
  </si>
  <si>
    <t>Revenis</t>
  </si>
  <si>
    <t>Windler</t>
  </si>
  <si>
    <t>Stevens</t>
  </si>
  <si>
    <t>Proctor</t>
  </si>
  <si>
    <t>Ruhlman</t>
  </si>
  <si>
    <t>Edmonds</t>
  </si>
  <si>
    <t>Duhaime</t>
  </si>
  <si>
    <t>Kanyane</t>
  </si>
  <si>
    <t>Verdugo</t>
  </si>
  <si>
    <t>Sellers</t>
  </si>
  <si>
    <t>Hoskins</t>
  </si>
  <si>
    <t>Lovuolo</t>
  </si>
  <si>
    <t>Hoffman</t>
  </si>
  <si>
    <t>Feehley</t>
  </si>
  <si>
    <t>Mendoza</t>
  </si>
  <si>
    <t>Butcher</t>
  </si>
  <si>
    <t>Traiser</t>
  </si>
  <si>
    <t>Lesniak</t>
  </si>
  <si>
    <t>Simpson</t>
  </si>
  <si>
    <t>Gierman</t>
  </si>
  <si>
    <t>Jeuland</t>
  </si>
  <si>
    <t>Chorney</t>
  </si>
  <si>
    <t>Krishna</t>
  </si>
  <si>
    <t>Tranter</t>
  </si>
  <si>
    <t>O'Leary</t>
  </si>
  <si>
    <t>Alvarez</t>
  </si>
  <si>
    <t>Germain</t>
  </si>
  <si>
    <t>Finecey</t>
  </si>
  <si>
    <t>Stocker</t>
  </si>
  <si>
    <t>Goodwin</t>
  </si>
  <si>
    <t>Pizarro</t>
  </si>
  <si>
    <t>Strange</t>
  </si>
  <si>
    <t>Higgins</t>
  </si>
  <si>
    <t>McCurdy</t>
  </si>
  <si>
    <t>Winters</t>
  </si>
  <si>
    <t>Webster</t>
  </si>
  <si>
    <t>Susedik</t>
  </si>
  <si>
    <t>Strobel</t>
  </si>
  <si>
    <t>Manlove</t>
  </si>
  <si>
    <t>Tierney</t>
  </si>
  <si>
    <t>Hickory</t>
  </si>
  <si>
    <t>Gardner</t>
  </si>
  <si>
    <t>Lohrenz</t>
  </si>
  <si>
    <t>Guitard</t>
  </si>
  <si>
    <t>Kirouac</t>
  </si>
  <si>
    <t>McBroom</t>
  </si>
  <si>
    <t>Burnett</t>
  </si>
  <si>
    <t>Lenhoff</t>
  </si>
  <si>
    <t>Inglish</t>
  </si>
  <si>
    <t>Richter</t>
  </si>
  <si>
    <t>England</t>
  </si>
  <si>
    <t>Kidwell</t>
  </si>
  <si>
    <t>Pereira</t>
  </si>
  <si>
    <t>Chenard</t>
  </si>
  <si>
    <t>Sprague</t>
  </si>
  <si>
    <t>Michell</t>
  </si>
  <si>
    <t>Kennedy</t>
  </si>
  <si>
    <t>O'Brien</t>
  </si>
  <si>
    <t>Bachman</t>
  </si>
  <si>
    <t>Zoeller</t>
  </si>
  <si>
    <t>Barnett</t>
  </si>
  <si>
    <t>Lundine</t>
  </si>
  <si>
    <t>Paullin</t>
  </si>
  <si>
    <t>Delucia</t>
  </si>
  <si>
    <t>Diviney</t>
  </si>
  <si>
    <t>Marlatt</t>
  </si>
  <si>
    <t>Mossler</t>
  </si>
  <si>
    <t>Roecker</t>
  </si>
  <si>
    <t>McMahon</t>
  </si>
  <si>
    <t>Rissell</t>
  </si>
  <si>
    <t>Kromroy</t>
  </si>
  <si>
    <t>Currier</t>
  </si>
  <si>
    <t>Zaferos</t>
  </si>
  <si>
    <t>Samland</t>
  </si>
  <si>
    <t>Shapiro</t>
  </si>
  <si>
    <t>Snitzer</t>
  </si>
  <si>
    <t>Watters</t>
  </si>
  <si>
    <t>Bonilla</t>
  </si>
  <si>
    <t>Warwick</t>
  </si>
  <si>
    <t>Sherwin</t>
  </si>
  <si>
    <t>Blekeli</t>
  </si>
  <si>
    <t>Tadesse</t>
  </si>
  <si>
    <t>Jaswell</t>
  </si>
  <si>
    <t>Patrick</t>
  </si>
  <si>
    <t>Glassey</t>
  </si>
  <si>
    <t>Benitez</t>
  </si>
  <si>
    <t>Fazioli</t>
  </si>
  <si>
    <t>Keshian</t>
  </si>
  <si>
    <t>Sinasac</t>
  </si>
  <si>
    <t>McGrane</t>
  </si>
  <si>
    <t>De Mata</t>
  </si>
  <si>
    <t>Walters</t>
  </si>
  <si>
    <t>Leboeuf</t>
  </si>
  <si>
    <t>Willsey</t>
  </si>
  <si>
    <t>Ainsley</t>
  </si>
  <si>
    <t>Steffen</t>
  </si>
  <si>
    <t>Mantoni</t>
  </si>
  <si>
    <t>Fischer</t>
  </si>
  <si>
    <t>M√ºller</t>
  </si>
  <si>
    <t>O'Kelly</t>
  </si>
  <si>
    <t>Willard</t>
  </si>
  <si>
    <t>Fellure</t>
  </si>
  <si>
    <t>Sanford</t>
  </si>
  <si>
    <t>Lindsey</t>
  </si>
  <si>
    <t>Krueger</t>
  </si>
  <si>
    <t>Mueller</t>
  </si>
  <si>
    <t>Turgeon</t>
  </si>
  <si>
    <t>Ellison</t>
  </si>
  <si>
    <t>Maringo</t>
  </si>
  <si>
    <t>O'Neill</t>
  </si>
  <si>
    <t>Manning</t>
  </si>
  <si>
    <t>Hartman</t>
  </si>
  <si>
    <t>Novales</t>
  </si>
  <si>
    <t>Rosauer</t>
  </si>
  <si>
    <t>Monette</t>
  </si>
  <si>
    <t>Barrett</t>
  </si>
  <si>
    <t>O'Meara</t>
  </si>
  <si>
    <t>Douglas</t>
  </si>
  <si>
    <t>Schenck</t>
  </si>
  <si>
    <t>Horning</t>
  </si>
  <si>
    <t>Kuehler</t>
  </si>
  <si>
    <t>Horvath</t>
  </si>
  <si>
    <t>Salazar</t>
  </si>
  <si>
    <t>Bersani</t>
  </si>
  <si>
    <t>Couture</t>
  </si>
  <si>
    <t>Bentley</t>
  </si>
  <si>
    <t>Collins</t>
  </si>
  <si>
    <t>Gillman</t>
  </si>
  <si>
    <t>Lysaght</t>
  </si>
  <si>
    <t>Randall</t>
  </si>
  <si>
    <t>Mathews</t>
  </si>
  <si>
    <t>Shanley</t>
  </si>
  <si>
    <t>Mahaney</t>
  </si>
  <si>
    <t>Sobrino</t>
  </si>
  <si>
    <t>Gennaro</t>
  </si>
  <si>
    <t>Brodeur</t>
  </si>
  <si>
    <t>Knight</t>
  </si>
  <si>
    <t>Kessell</t>
  </si>
  <si>
    <t>Quigley</t>
  </si>
  <si>
    <t>Addison</t>
  </si>
  <si>
    <t>Keating</t>
  </si>
  <si>
    <t>Briseno</t>
  </si>
  <si>
    <t>Hengoed</t>
  </si>
  <si>
    <t>Chauhan</t>
  </si>
  <si>
    <t>Leonard</t>
  </si>
  <si>
    <t>Rediger</t>
  </si>
  <si>
    <t>Skildum</t>
  </si>
  <si>
    <t>Troland</t>
  </si>
  <si>
    <t>Daubert</t>
  </si>
  <si>
    <t>Venosky</t>
  </si>
  <si>
    <t>Gosnell</t>
  </si>
  <si>
    <t>Leblanc</t>
  </si>
  <si>
    <t>Goldsby</t>
  </si>
  <si>
    <t>Mahoney</t>
  </si>
  <si>
    <t>Cottini</t>
  </si>
  <si>
    <t>Findlay</t>
  </si>
  <si>
    <t>Willits</t>
  </si>
  <si>
    <t>Metcalf</t>
  </si>
  <si>
    <t>Fairley</t>
  </si>
  <si>
    <t>Naskret</t>
  </si>
  <si>
    <t>Maloney</t>
  </si>
  <si>
    <t>Amherst</t>
  </si>
  <si>
    <t>Pearson</t>
  </si>
  <si>
    <t>Wilkins</t>
  </si>
  <si>
    <t>Theriot</t>
  </si>
  <si>
    <t>Takaoka</t>
  </si>
  <si>
    <t>Sherman</t>
  </si>
  <si>
    <t>Tarbiat</t>
  </si>
  <si>
    <t>Anthony</t>
  </si>
  <si>
    <t>Hetrick</t>
  </si>
  <si>
    <t>Reumann</t>
  </si>
  <si>
    <t>Borleis</t>
  </si>
  <si>
    <t>Comment</t>
  </si>
  <si>
    <t>Kendall</t>
  </si>
  <si>
    <t>Scanlin</t>
  </si>
  <si>
    <t>Stanton</t>
  </si>
  <si>
    <t>Rabuzzi</t>
  </si>
  <si>
    <t>Hendrix</t>
  </si>
  <si>
    <t>Prevost</t>
  </si>
  <si>
    <t>Shaffer</t>
  </si>
  <si>
    <t>Horwitz</t>
  </si>
  <si>
    <t>Gordyan</t>
  </si>
  <si>
    <t>Hillman</t>
  </si>
  <si>
    <t>Donaghy</t>
  </si>
  <si>
    <t>Fiorini</t>
  </si>
  <si>
    <t>Watkins</t>
  </si>
  <si>
    <t>Francis</t>
  </si>
  <si>
    <t>Gilbert</t>
  </si>
  <si>
    <t>Brennan</t>
  </si>
  <si>
    <t>Guerdan</t>
  </si>
  <si>
    <t>Farvard</t>
  </si>
  <si>
    <t>Skinner</t>
  </si>
  <si>
    <t>Wardian</t>
  </si>
  <si>
    <t>Kipyego</t>
  </si>
  <si>
    <t>Shields</t>
  </si>
  <si>
    <t>Loenser</t>
  </si>
  <si>
    <t>Tesdahl</t>
  </si>
  <si>
    <t>Marquez</t>
  </si>
  <si>
    <t>Schubel</t>
  </si>
  <si>
    <t>Jimenez</t>
  </si>
  <si>
    <t>Brohart</t>
  </si>
  <si>
    <t>Metzger</t>
  </si>
  <si>
    <t>Bushong</t>
  </si>
  <si>
    <t>Cackett</t>
  </si>
  <si>
    <t>Pierret</t>
  </si>
  <si>
    <t>Maylone</t>
  </si>
  <si>
    <t>Reiland</t>
  </si>
  <si>
    <t>Cadotte</t>
  </si>
  <si>
    <t>Klassen</t>
  </si>
  <si>
    <t>Demchko</t>
  </si>
  <si>
    <t>Granski</t>
  </si>
  <si>
    <t>Atwater</t>
  </si>
  <si>
    <t>Wagoner</t>
  </si>
  <si>
    <t>Sharkey</t>
  </si>
  <si>
    <t>Scalard</t>
  </si>
  <si>
    <t>English</t>
  </si>
  <si>
    <t>Hampton</t>
  </si>
  <si>
    <t>Huberty</t>
  </si>
  <si>
    <t>Lederer</t>
  </si>
  <si>
    <t>Teeuwen</t>
  </si>
  <si>
    <t>Wehrman</t>
  </si>
  <si>
    <t>Deroian</t>
  </si>
  <si>
    <t>Woodard</t>
  </si>
  <si>
    <t>Rydland</t>
  </si>
  <si>
    <t>Meadows</t>
  </si>
  <si>
    <t>Carroll</t>
  </si>
  <si>
    <t>Gamirov</t>
  </si>
  <si>
    <t>Bonanni</t>
  </si>
  <si>
    <t>Laumann</t>
  </si>
  <si>
    <t>Galaviz</t>
  </si>
  <si>
    <t>Cantini</t>
  </si>
  <si>
    <t>Werhane</t>
  </si>
  <si>
    <t>Rathbun</t>
  </si>
  <si>
    <t>Robbins</t>
  </si>
  <si>
    <t>Sorrell</t>
  </si>
  <si>
    <t>Paavola</t>
  </si>
  <si>
    <t>Gehlsen</t>
  </si>
  <si>
    <t>Cushman</t>
  </si>
  <si>
    <t>Freeman</t>
  </si>
  <si>
    <t>Hoerner</t>
  </si>
  <si>
    <t>Beaulne</t>
  </si>
  <si>
    <t>Schmitt</t>
  </si>
  <si>
    <t>Kittaka</t>
  </si>
  <si>
    <t>Schultz</t>
  </si>
  <si>
    <t>Cavallo</t>
  </si>
  <si>
    <t>Axelrod</t>
  </si>
  <si>
    <t>Roberge</t>
  </si>
  <si>
    <t>Schmidt</t>
  </si>
  <si>
    <t>Kosters</t>
  </si>
  <si>
    <t>Benadum</t>
  </si>
  <si>
    <t>Pulliam</t>
  </si>
  <si>
    <t>Nolette</t>
  </si>
  <si>
    <t>Montoya</t>
  </si>
  <si>
    <t>Fraioli</t>
  </si>
  <si>
    <t>Talhelm</t>
  </si>
  <si>
    <t>Ferrell</t>
  </si>
  <si>
    <t>Jeffers</t>
  </si>
  <si>
    <t>Hawks</t>
  </si>
  <si>
    <t>Lehner</t>
  </si>
  <si>
    <t>Lu</t>
  </si>
  <si>
    <t>Kadala</t>
  </si>
  <si>
    <t>Baker</t>
  </si>
  <si>
    <t>Macpherson</t>
  </si>
  <si>
    <t>Moran</t>
  </si>
  <si>
    <t>Benner</t>
  </si>
  <si>
    <t>Fierro Vargas</t>
  </si>
  <si>
    <t>Franz</t>
  </si>
  <si>
    <t>Foster</t>
  </si>
  <si>
    <t>Rios</t>
  </si>
  <si>
    <t>Viau-Dupuis</t>
  </si>
  <si>
    <t>Cronin</t>
  </si>
  <si>
    <t>Noordstar</t>
  </si>
  <si>
    <t>Boudalia</t>
  </si>
  <si>
    <t>Flor</t>
  </si>
  <si>
    <t>Fennon</t>
  </si>
  <si>
    <t>Hribar</t>
  </si>
  <si>
    <t>Tassello</t>
  </si>
  <si>
    <t>Mauricette</t>
  </si>
  <si>
    <t>Cater-Cyker</t>
  </si>
  <si>
    <t>Hamm</t>
  </si>
  <si>
    <t>Cox</t>
  </si>
  <si>
    <t>Sachrajda</t>
  </si>
  <si>
    <t>Gareri</t>
  </si>
  <si>
    <t>Welch</t>
  </si>
  <si>
    <t>Prindiville</t>
  </si>
  <si>
    <t>Bruestle</t>
  </si>
  <si>
    <t>Lachance</t>
  </si>
  <si>
    <t>Eason</t>
  </si>
  <si>
    <t>Vanwechel</t>
  </si>
  <si>
    <t>Fisher</t>
  </si>
  <si>
    <t>Peters</t>
  </si>
  <si>
    <t>Aha</t>
  </si>
  <si>
    <t>McElwain</t>
  </si>
  <si>
    <t>Januszewski</t>
  </si>
  <si>
    <t>Rohne</t>
  </si>
  <si>
    <t>De Simone</t>
  </si>
  <si>
    <t>Sobrilsky</t>
  </si>
  <si>
    <t>Wang</t>
  </si>
  <si>
    <t>Campa</t>
  </si>
  <si>
    <t>Clifford</t>
  </si>
  <si>
    <t>Vishik</t>
  </si>
  <si>
    <t>Schorr</t>
  </si>
  <si>
    <t>Rayner</t>
  </si>
  <si>
    <t>Voghel</t>
  </si>
  <si>
    <t>Rieth</t>
  </si>
  <si>
    <t>Gollotto</t>
  </si>
  <si>
    <t>Dunn</t>
  </si>
  <si>
    <t>Smith</t>
  </si>
  <si>
    <t>Hyland</t>
  </si>
  <si>
    <t>Ducharme</t>
  </si>
  <si>
    <t>Mutz</t>
  </si>
  <si>
    <t>Lee</t>
  </si>
  <si>
    <t>Turner</t>
  </si>
  <si>
    <t>Rangel</t>
  </si>
  <si>
    <t>Lacey</t>
  </si>
  <si>
    <t>Stiger</t>
  </si>
  <si>
    <t>Caldwell</t>
  </si>
  <si>
    <t>Marmillod</t>
  </si>
  <si>
    <t>Cloutier-Simons</t>
  </si>
  <si>
    <t>Vegas</t>
  </si>
  <si>
    <t>Holtzapple</t>
  </si>
  <si>
    <t>Meyer</t>
  </si>
  <si>
    <t>Brickley</t>
  </si>
  <si>
    <t>Magee</t>
  </si>
  <si>
    <t>Thoma</t>
  </si>
  <si>
    <t>Heagy</t>
  </si>
  <si>
    <t>Schell</t>
  </si>
  <si>
    <t>Driscoll</t>
  </si>
  <si>
    <t>Mitchell</t>
  </si>
  <si>
    <t>Cutler</t>
  </si>
  <si>
    <t>Derian</t>
  </si>
  <si>
    <t>Farina</t>
  </si>
  <si>
    <t>Saunders</t>
  </si>
  <si>
    <t>Kratz</t>
  </si>
  <si>
    <t>Boland</t>
  </si>
  <si>
    <t>Van Hout</t>
  </si>
  <si>
    <t>Ramsey</t>
  </si>
  <si>
    <t>Gage</t>
  </si>
  <si>
    <t>Benestad</t>
  </si>
  <si>
    <t>Aviv</t>
  </si>
  <si>
    <t>Burns</t>
  </si>
  <si>
    <t>Maldonado</t>
  </si>
  <si>
    <t>Yitref</t>
  </si>
  <si>
    <t>Loudon-Brown</t>
  </si>
  <si>
    <t>Sugathadasa</t>
  </si>
  <si>
    <t>Ganley</t>
  </si>
  <si>
    <t>Potter</t>
  </si>
  <si>
    <t>Rasmussen</t>
  </si>
  <si>
    <t>Robinson</t>
  </si>
  <si>
    <t>Antonopoulos</t>
  </si>
  <si>
    <t>Groner</t>
  </si>
  <si>
    <t>Cardinal</t>
  </si>
  <si>
    <t>Stroffolino</t>
  </si>
  <si>
    <t>Clubb</t>
  </si>
  <si>
    <t>McGoogan</t>
  </si>
  <si>
    <t>Keflezighi</t>
  </si>
  <si>
    <t>Syed</t>
  </si>
  <si>
    <t>Segal</t>
  </si>
  <si>
    <t>Defranco</t>
  </si>
  <si>
    <t>Kells</t>
  </si>
  <si>
    <t>Lawton</t>
  </si>
  <si>
    <t>Bejar</t>
  </si>
  <si>
    <t>Navarro Castro</t>
  </si>
  <si>
    <t>Tice</t>
  </si>
  <si>
    <t>Wolf</t>
  </si>
  <si>
    <t>Wright</t>
  </si>
  <si>
    <t>Ellis</t>
  </si>
  <si>
    <t>Taormina</t>
  </si>
  <si>
    <t>Lynch</t>
  </si>
  <si>
    <t>Washburn</t>
  </si>
  <si>
    <t>Mroz</t>
  </si>
  <si>
    <t>Atkins</t>
  </si>
  <si>
    <t>Kropelnicki</t>
  </si>
  <si>
    <t>Braund</t>
  </si>
  <si>
    <t>Anderson</t>
  </si>
  <si>
    <t>Curtis</t>
  </si>
  <si>
    <t>Bardeesy</t>
  </si>
  <si>
    <t>Shanahan</t>
  </si>
  <si>
    <t>Sutter</t>
  </si>
  <si>
    <t>Yesian</t>
  </si>
  <si>
    <t>Meers</t>
  </si>
  <si>
    <t>Conlon</t>
  </si>
  <si>
    <t>Arnstein</t>
  </si>
  <si>
    <t>Jurek</t>
  </si>
  <si>
    <t>Thill</t>
  </si>
  <si>
    <t>Glaz</t>
  </si>
  <si>
    <t>Duliba</t>
  </si>
  <si>
    <t>McClelland</t>
  </si>
  <si>
    <t>Gorman</t>
  </si>
  <si>
    <t>Nishimura</t>
  </si>
  <si>
    <t>Trenk</t>
  </si>
  <si>
    <t>Wittmann</t>
  </si>
  <si>
    <t>Tremblay</t>
  </si>
  <si>
    <t>Scofield</t>
  </si>
  <si>
    <t>Yost</t>
  </si>
  <si>
    <t>Torphy</t>
  </si>
  <si>
    <t>Busby</t>
  </si>
  <si>
    <t>Nguyen</t>
  </si>
  <si>
    <t>Hanley</t>
  </si>
  <si>
    <t>Scheer</t>
  </si>
  <si>
    <t>Rankin</t>
  </si>
  <si>
    <t>Karkos</t>
  </si>
  <si>
    <t>Price-Dierksen</t>
  </si>
  <si>
    <t>King</t>
  </si>
  <si>
    <t>Samuelson</t>
  </si>
  <si>
    <t>Fredsall</t>
  </si>
  <si>
    <t>Eggleston</t>
  </si>
  <si>
    <t>Palombaro</t>
  </si>
  <si>
    <t>Silva</t>
  </si>
  <si>
    <t>Bugala</t>
  </si>
  <si>
    <t>Dublin</t>
  </si>
  <si>
    <t>Evans</t>
  </si>
  <si>
    <t>Boyd</t>
  </si>
  <si>
    <t>Garcia Garcia</t>
  </si>
  <si>
    <t>Cancre</t>
  </si>
  <si>
    <t>Weinberg</t>
  </si>
  <si>
    <t>Walsh</t>
  </si>
  <si>
    <t>Pasten</t>
  </si>
  <si>
    <t>Guzman</t>
  </si>
  <si>
    <t>Turnbull</t>
  </si>
  <si>
    <t>Aguero</t>
  </si>
  <si>
    <t>Woodward</t>
  </si>
  <si>
    <t>Lopez</t>
  </si>
  <si>
    <t>Looney</t>
  </si>
  <si>
    <t>Zyryanov</t>
  </si>
  <si>
    <t>Gavin</t>
  </si>
  <si>
    <t>Littlefield</t>
  </si>
  <si>
    <t>Armstrong</t>
  </si>
  <si>
    <t>Warriner</t>
  </si>
  <si>
    <t>White</t>
  </si>
  <si>
    <t>Hamilton</t>
  </si>
  <si>
    <t>Duke</t>
  </si>
  <si>
    <t>Malatesta</t>
  </si>
  <si>
    <t>Hinrichsen</t>
  </si>
  <si>
    <t>Lucan</t>
  </si>
  <si>
    <t>Koch</t>
  </si>
  <si>
    <t>O'Connor</t>
  </si>
  <si>
    <t>Kampwerth</t>
  </si>
  <si>
    <t>Federoff</t>
  </si>
  <si>
    <t>Goya</t>
  </si>
  <si>
    <t>Hodges</t>
  </si>
  <si>
    <t>Erickson</t>
  </si>
  <si>
    <t>Polen</t>
  </si>
  <si>
    <t>Hufstader</t>
  </si>
  <si>
    <t>Doak</t>
  </si>
  <si>
    <t>Noya</t>
  </si>
  <si>
    <t>Heninger</t>
  </si>
  <si>
    <t>Richardson</t>
  </si>
  <si>
    <t>Wilson</t>
  </si>
  <si>
    <t>Hall</t>
  </si>
  <si>
    <t>Reed</t>
  </si>
  <si>
    <t>Frome</t>
  </si>
  <si>
    <t>Creasy</t>
  </si>
  <si>
    <t>Wei</t>
  </si>
  <si>
    <t>Hayes</t>
  </si>
  <si>
    <t>Kastes</t>
  </si>
  <si>
    <t>Escorcia</t>
  </si>
  <si>
    <t>Larscheid</t>
  </si>
  <si>
    <t>O'Bannon</t>
  </si>
  <si>
    <t>Black</t>
  </si>
  <si>
    <t>Canton</t>
  </si>
  <si>
    <t>Fine</t>
  </si>
  <si>
    <t>Bui</t>
  </si>
  <si>
    <t>Riepma</t>
  </si>
  <si>
    <t>Inman</t>
  </si>
  <si>
    <t>Kruzel</t>
  </si>
  <si>
    <t>Land</t>
  </si>
  <si>
    <t>Debolt</t>
  </si>
  <si>
    <t>Oswalt</t>
  </si>
  <si>
    <t>Bulewich</t>
  </si>
  <si>
    <t>Fukuda</t>
  </si>
  <si>
    <t>Phillips</t>
  </si>
  <si>
    <t>Maddison</t>
  </si>
  <si>
    <t>Lockwood</t>
  </si>
  <si>
    <t>Defilippi</t>
  </si>
  <si>
    <t>Ozahowski</t>
  </si>
  <si>
    <t>Yates</t>
  </si>
  <si>
    <t>Lemos</t>
  </si>
  <si>
    <t>Seynders</t>
  </si>
  <si>
    <t>Walker</t>
  </si>
  <si>
    <t>Lam</t>
  </si>
  <si>
    <t>Sweigart</t>
  </si>
  <si>
    <t>Sieczkowski</t>
  </si>
  <si>
    <t>Schulten</t>
  </si>
  <si>
    <t>Fagerstrom</t>
  </si>
  <si>
    <t>Bien</t>
  </si>
  <si>
    <t>Hess</t>
  </si>
  <si>
    <t>Shaw</t>
  </si>
  <si>
    <t>Williams</t>
  </si>
  <si>
    <t>Degen</t>
  </si>
  <si>
    <t>Arsenault</t>
  </si>
  <si>
    <t>Hoff</t>
  </si>
  <si>
    <t>Ashley</t>
  </si>
  <si>
    <t>Clark</t>
  </si>
  <si>
    <t>Irish</t>
  </si>
  <si>
    <t>Dewitt</t>
  </si>
  <si>
    <t>Gonzalez</t>
  </si>
  <si>
    <t>Difani</t>
  </si>
  <si>
    <t>Tunney</t>
  </si>
  <si>
    <t>San Juan</t>
  </si>
  <si>
    <t>Croll</t>
  </si>
  <si>
    <t>Rolfes</t>
  </si>
  <si>
    <t>Hinkle</t>
  </si>
  <si>
    <t>Leuchanka</t>
  </si>
  <si>
    <t>Ayr</t>
  </si>
  <si>
    <t>Siegel</t>
  </si>
  <si>
    <t>Stange</t>
  </si>
  <si>
    <t>Roy</t>
  </si>
  <si>
    <t>Potere</t>
  </si>
  <si>
    <t>Podgurski</t>
  </si>
  <si>
    <t>Zhang</t>
  </si>
  <si>
    <t>Chatfield</t>
  </si>
  <si>
    <t>Bruns</t>
  </si>
  <si>
    <t>Yochum</t>
  </si>
  <si>
    <t>Freeburn</t>
  </si>
  <si>
    <t>Kelley</t>
  </si>
  <si>
    <t>Jeseritz</t>
  </si>
  <si>
    <t>Hohman</t>
  </si>
  <si>
    <t>Hill</t>
  </si>
  <si>
    <t>Kaczmarek</t>
  </si>
  <si>
    <t>Pitt</t>
  </si>
  <si>
    <t>Lorton</t>
  </si>
  <si>
    <t>Castaneda</t>
  </si>
  <si>
    <t>Cherop</t>
  </si>
  <si>
    <t>Howell</t>
  </si>
  <si>
    <t>Palmer</t>
  </si>
  <si>
    <t>Olson</t>
  </si>
  <si>
    <t>Stack</t>
  </si>
  <si>
    <t>Sanchez Y Torres</t>
  </si>
  <si>
    <t>Pepp</t>
  </si>
  <si>
    <t>Buechler</t>
  </si>
  <si>
    <t>Buenting</t>
  </si>
  <si>
    <t>Arcand</t>
  </si>
  <si>
    <t>Kesack</t>
  </si>
  <si>
    <t>Post</t>
  </si>
  <si>
    <t>Dunne</t>
  </si>
  <si>
    <t>Kilel</t>
  </si>
  <si>
    <t>Nicholson</t>
  </si>
  <si>
    <t>Harsh</t>
  </si>
  <si>
    <t>Pocasangre</t>
  </si>
  <si>
    <t>Martinez Lopez</t>
  </si>
  <si>
    <t>Riegel</t>
  </si>
  <si>
    <t>Monson</t>
  </si>
  <si>
    <t>Fitzpatrick</t>
  </si>
  <si>
    <t>Bloomquist</t>
  </si>
  <si>
    <t>Wick</t>
  </si>
  <si>
    <t>Earle</t>
  </si>
  <si>
    <t>Majewski</t>
  </si>
  <si>
    <t>Apfelbaum</t>
  </si>
  <si>
    <t>Graham</t>
  </si>
  <si>
    <t>Whitacre</t>
  </si>
  <si>
    <t>Collie</t>
  </si>
  <si>
    <t>Murphy</t>
  </si>
  <si>
    <t>Cook</t>
  </si>
  <si>
    <t>Breen</t>
  </si>
  <si>
    <t>Fitzsimons</t>
  </si>
  <si>
    <t>Houle</t>
  </si>
  <si>
    <t>Ray</t>
  </si>
  <si>
    <t>Jennings</t>
  </si>
  <si>
    <t>Fuller</t>
  </si>
  <si>
    <t>Liebl</t>
  </si>
  <si>
    <t>Kasabian-Larson</t>
  </si>
  <si>
    <t>Kimbel</t>
  </si>
  <si>
    <t>Livensparger</t>
  </si>
  <si>
    <t>Grange</t>
  </si>
  <si>
    <t>Cutter</t>
  </si>
  <si>
    <t>Martin</t>
  </si>
  <si>
    <t>Cooney</t>
  </si>
  <si>
    <t>Bier</t>
  </si>
  <si>
    <t>Sirak</t>
  </si>
  <si>
    <t>Nelsen</t>
  </si>
  <si>
    <t>Schallner</t>
  </si>
  <si>
    <t>Dunlap</t>
  </si>
  <si>
    <t>Gruman</t>
  </si>
  <si>
    <t>Sabo</t>
  </si>
  <si>
    <t>Nazarian</t>
  </si>
  <si>
    <t>Lerma</t>
  </si>
  <si>
    <t>Dahl</t>
  </si>
  <si>
    <t>Eley</t>
  </si>
  <si>
    <t>Markle</t>
  </si>
  <si>
    <t>Kunz</t>
  </si>
  <si>
    <t>Wimert</t>
  </si>
  <si>
    <t>Peterson</t>
  </si>
  <si>
    <t>Laurie</t>
  </si>
  <si>
    <t>Sekaquaptewa</t>
  </si>
  <si>
    <t>Frash</t>
  </si>
  <si>
    <t>Bukowski</t>
  </si>
  <si>
    <t>Zirdok</t>
  </si>
  <si>
    <t>Koopmans</t>
  </si>
  <si>
    <t>Milani</t>
  </si>
  <si>
    <t>Kelly</t>
  </si>
  <si>
    <t>Stemberger</t>
  </si>
  <si>
    <t>Chebet</t>
  </si>
  <si>
    <t>Muir</t>
  </si>
  <si>
    <t>Yang</t>
  </si>
  <si>
    <t>Gravel</t>
  </si>
  <si>
    <t>Jamieson</t>
  </si>
  <si>
    <t>Dufeal</t>
  </si>
  <si>
    <t>Sansonetti</t>
  </si>
  <si>
    <t>Koneazny</t>
  </si>
  <si>
    <t>Canitz</t>
  </si>
  <si>
    <t>Li</t>
  </si>
  <si>
    <t>Raulli</t>
  </si>
  <si>
    <t>Sevcik</t>
  </si>
  <si>
    <t>Narang</t>
  </si>
  <si>
    <t>Tieri</t>
  </si>
  <si>
    <t>Wandzilak</t>
  </si>
  <si>
    <t>Valenzona</t>
  </si>
  <si>
    <t>Young</t>
  </si>
  <si>
    <t>Richards</t>
  </si>
  <si>
    <t>Argall</t>
  </si>
  <si>
    <t>Patchell</t>
  </si>
  <si>
    <t>Catoggio</t>
  </si>
  <si>
    <t>Adams</t>
  </si>
  <si>
    <t>Windt</t>
  </si>
  <si>
    <t>Ryan</t>
  </si>
  <si>
    <t>Marion</t>
  </si>
  <si>
    <t>Raffetto</t>
  </si>
  <si>
    <t>Oehlke</t>
  </si>
  <si>
    <t>Sudol</t>
  </si>
  <si>
    <t>Van Es</t>
  </si>
  <si>
    <t>Dolge</t>
  </si>
  <si>
    <t>Girard</t>
  </si>
  <si>
    <t>Matthews</t>
  </si>
  <si>
    <t>Rubinich</t>
  </si>
  <si>
    <t>Alban</t>
  </si>
  <si>
    <t>Corcoran</t>
  </si>
  <si>
    <t>Watson</t>
  </si>
  <si>
    <t>Krall</t>
  </si>
  <si>
    <t>Poskin</t>
  </si>
  <si>
    <t>Halfmann</t>
  </si>
  <si>
    <t>George</t>
  </si>
  <si>
    <t>Hicks</t>
  </si>
  <si>
    <t>Byrnes</t>
  </si>
  <si>
    <t>Norris</t>
  </si>
  <si>
    <t>Darda</t>
  </si>
  <si>
    <t>Otstot</t>
  </si>
  <si>
    <t>Bowley</t>
  </si>
  <si>
    <t>Rogers</t>
  </si>
  <si>
    <t>Mclaughlin</t>
  </si>
  <si>
    <t>Hughey</t>
  </si>
  <si>
    <t>Knast</t>
  </si>
  <si>
    <t>Stob</t>
  </si>
  <si>
    <t>Jensen</t>
  </si>
  <si>
    <t>Mutter</t>
  </si>
  <si>
    <t>Ahern</t>
  </si>
  <si>
    <t>Meehan</t>
  </si>
  <si>
    <t>Gammon</t>
  </si>
  <si>
    <t>Franco</t>
  </si>
  <si>
    <t>Patterson</t>
  </si>
  <si>
    <t>Valdes</t>
  </si>
  <si>
    <t>Craig</t>
  </si>
  <si>
    <t>Marton</t>
  </si>
  <si>
    <t>Hildebrandt</t>
  </si>
  <si>
    <t>Biggs</t>
  </si>
  <si>
    <t>Shigezumi</t>
  </si>
  <si>
    <t>Ludington</t>
  </si>
  <si>
    <t>Cervantes</t>
  </si>
  <si>
    <t>Ruvalcaba</t>
  </si>
  <si>
    <t>Stone</t>
  </si>
  <si>
    <t>Campbell</t>
  </si>
  <si>
    <t>Asher</t>
  </si>
  <si>
    <t>Mazzotta</t>
  </si>
  <si>
    <t>Huttl</t>
  </si>
  <si>
    <t>Ferron</t>
  </si>
  <si>
    <t>Colarusso</t>
  </si>
  <si>
    <t>Pearlman</t>
  </si>
  <si>
    <t>O'Mara</t>
  </si>
  <si>
    <t>Niska</t>
  </si>
  <si>
    <t>Zidek</t>
  </si>
  <si>
    <t>Lowe</t>
  </si>
  <si>
    <t>Malone</t>
  </si>
  <si>
    <t>Dumke</t>
  </si>
  <si>
    <t>Strong</t>
  </si>
  <si>
    <t>Ferguson</t>
  </si>
  <si>
    <t>Klein</t>
  </si>
  <si>
    <t>Butler</t>
  </si>
  <si>
    <t>Aziz</t>
  </si>
  <si>
    <t>Pak</t>
  </si>
  <si>
    <t>Kieta</t>
  </si>
  <si>
    <t>Velez</t>
  </si>
  <si>
    <t>Bussiere</t>
  </si>
  <si>
    <t>McCartney</t>
  </si>
  <si>
    <t>Bambauer</t>
  </si>
  <si>
    <t>Mertz</t>
  </si>
  <si>
    <t>Mason</t>
  </si>
  <si>
    <t>Rotich</t>
  </si>
  <si>
    <t>Fetzer</t>
  </si>
  <si>
    <t>Mattis</t>
  </si>
  <si>
    <t>Balinsky</t>
  </si>
  <si>
    <t>Reilly</t>
  </si>
  <si>
    <t>Petry</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</si>
  <si>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</si>
  <si>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</si>
  <si>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</si>
  <si>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</si>
  <si>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</si>
  <si>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</si>
  <si>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</si>
  <si>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</si>
  <si>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</si>
  <si>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</si>
  <si>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</si>
  <si>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</si>
  <si>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</si>
  <si>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</si>
  <si>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</si>
  <si>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</si>
  <si>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</si>
  <si>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</si>
  <si>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</si>
  <si>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</si>
  <si>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Mills</t>
  </si>
  <si>
    <t>Drnjevich</t>
  </si>
  <si>
    <t>Clay</t>
  </si>
  <si>
    <t>Coon</t>
  </si>
  <si>
    <t>Vanttinen</t>
  </si>
  <si>
    <t>Garges</t>
  </si>
  <si>
    <t>Rivel</t>
  </si>
  <si>
    <t>Lawson</t>
  </si>
  <si>
    <t>Cale</t>
  </si>
  <si>
    <t>Drotz</t>
  </si>
  <si>
    <t>Mutai</t>
  </si>
  <si>
    <t>Stoney</t>
  </si>
  <si>
    <t>Erwin</t>
  </si>
  <si>
    <t>Otsuka</t>
  </si>
  <si>
    <t>Myers</t>
  </si>
  <si>
    <t>Cote</t>
  </si>
  <si>
    <t>Ehrhardt</t>
  </si>
  <si>
    <t>Petersen</t>
  </si>
  <si>
    <t>Ertel</t>
  </si>
  <si>
    <t>Lanza</t>
  </si>
  <si>
    <t>Picklesimer</t>
  </si>
  <si>
    <t>Giles</t>
  </si>
  <si>
    <t>Harmon</t>
  </si>
  <si>
    <t>Pennings</t>
  </si>
  <si>
    <t>Tseronis</t>
  </si>
  <si>
    <t>Aliff</t>
  </si>
  <si>
    <t>Willenberg</t>
  </si>
  <si>
    <t>Haley</t>
  </si>
  <si>
    <t>Ackerman</t>
  </si>
  <si>
    <t>Valdez</t>
  </si>
  <si>
    <t>Grosscup</t>
  </si>
  <si>
    <t>Heitzman</t>
  </si>
  <si>
    <t>Tatton</t>
  </si>
  <si>
    <t>Flanagan</t>
  </si>
  <si>
    <t>Funk</t>
  </si>
  <si>
    <t>Davenport</t>
  </si>
  <si>
    <t>Lindbloom</t>
  </si>
  <si>
    <t>Wijayaratne</t>
  </si>
  <si>
    <t>Ainsworth</t>
  </si>
  <si>
    <t>Fitzmaurice</t>
  </si>
  <si>
    <t>Rodriguez</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</si>
  <si>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</si>
  <si>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</si>
  <si>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</si>
  <si>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</si>
  <si>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</si>
  <si>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</si>
  <si>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</si>
  <si>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</si>
  <si>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</si>
  <si>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</si>
  <si>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</si>
  <si>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</si>
  <si>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</si>
  <si>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</si>
  <si>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</si>
  <si>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</si>
  <si>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</si>
  <si>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</si>
  <si>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</si>
  <si>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</si>
  <si>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</si>
  <si>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</si>
  <si>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</si>
  <si>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</si>
  <si>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</si>
  <si>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</si>
  <si>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</si>
  <si>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</si>
  <si>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</si>
  <si>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</si>
  <si>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</si>
  <si>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Ito</t>
  </si>
  <si>
    <t>Barry</t>
  </si>
  <si>
    <t>Boyce</t>
  </si>
  <si>
    <t>Lin</t>
  </si>
  <si>
    <t>Nalven</t>
  </si>
  <si>
    <t>Bourgeois</t>
  </si>
  <si>
    <t>Orloff</t>
  </si>
  <si>
    <t>McPhillips</t>
  </si>
  <si>
    <t>Burgin</t>
  </si>
  <si>
    <t>Nemec</t>
  </si>
  <si>
    <t>Appman</t>
  </si>
  <si>
    <t>Glotzbach</t>
  </si>
  <si>
    <t>Tenforde</t>
  </si>
  <si>
    <t>Stanley Torres</t>
  </si>
  <si>
    <t>Vandongen</t>
  </si>
  <si>
    <t>Holte</t>
  </si>
  <si>
    <t>Bartlett</t>
  </si>
  <si>
    <t>Aitken</t>
  </si>
  <si>
    <t>Berger</t>
  </si>
  <si>
    <t>Richey</t>
  </si>
  <si>
    <t>Chavez</t>
  </si>
  <si>
    <t>Crawford</t>
  </si>
  <si>
    <t>Sittlington</t>
  </si>
  <si>
    <t>Carrique</t>
  </si>
  <si>
    <t>Kosla</t>
  </si>
  <si>
    <t>Parker</t>
  </si>
  <si>
    <t>Horton</t>
  </si>
  <si>
    <t>Boller</t>
  </si>
  <si>
    <t>Olaru</t>
  </si>
  <si>
    <t>Prescott</t>
  </si>
  <si>
    <t>Hines</t>
  </si>
  <si>
    <t>Bustamante</t>
  </si>
  <si>
    <t>McCann</t>
  </si>
  <si>
    <t>Barber</t>
  </si>
  <si>
    <t>Reichmann</t>
  </si>
  <si>
    <t>Cavatorta</t>
  </si>
  <si>
    <t>Yaeger</t>
  </si>
  <si>
    <t>Hughes</t>
  </si>
  <si>
    <t>Greenwell</t>
  </si>
  <si>
    <t>Steele</t>
  </si>
  <si>
    <t>Gunter</t>
  </si>
  <si>
    <t>McDonough</t>
  </si>
  <si>
    <t>Sweetland</t>
  </si>
  <si>
    <t>Hammersmith</t>
  </si>
  <si>
    <t>French</t>
  </si>
  <si>
    <t>Garbe</t>
  </si>
  <si>
    <t>Duncan</t>
  </si>
  <si>
    <t>Taylor</t>
  </si>
  <si>
    <t>Schubert</t>
  </si>
  <si>
    <t>Arellano</t>
  </si>
  <si>
    <t>Charette</t>
  </si>
  <si>
    <t>Pena Reyes</t>
  </si>
  <si>
    <t>Broderick</t>
  </si>
  <si>
    <t>Zhou</t>
  </si>
  <si>
    <t>Clarke-Ames</t>
  </si>
  <si>
    <t>Staton</t>
  </si>
  <si>
    <t>Monaghan</t>
  </si>
  <si>
    <t>Kawamoto</t>
  </si>
  <si>
    <t>Dicharry</t>
  </si>
  <si>
    <t>Berry</t>
  </si>
  <si>
    <t>Porfirio</t>
  </si>
  <si>
    <t>Thind</t>
  </si>
  <si>
    <t>Horn</t>
  </si>
  <si>
    <t>Sabadosa</t>
  </si>
  <si>
    <t>Casady</t>
  </si>
  <si>
    <t>Ahokas</t>
  </si>
  <si>
    <t>Hebert</t>
  </si>
  <si>
    <t>Fair</t>
  </si>
  <si>
    <t>Engnes</t>
  </si>
  <si>
    <t>Wiltse</t>
  </si>
  <si>
    <t>Fernandez</t>
  </si>
  <si>
    <t>Pinney</t>
  </si>
  <si>
    <t>Levy</t>
  </si>
  <si>
    <t>Takeda</t>
  </si>
  <si>
    <t>Burke</t>
  </si>
  <si>
    <t>Duarte</t>
  </si>
  <si>
    <t>Nice</t>
  </si>
  <si>
    <t>Jones</t>
  </si>
  <si>
    <t>Stevenson</t>
  </si>
  <si>
    <t>Humphrey</t>
  </si>
  <si>
    <t>Payne</t>
  </si>
  <si>
    <t>Hails</t>
  </si>
  <si>
    <t>Gresh</t>
  </si>
  <si>
    <t>Anis</t>
  </si>
  <si>
    <t>Swartz</t>
  </si>
  <si>
    <t>Schluneker</t>
  </si>
  <si>
    <t>Bellemare</t>
  </si>
  <si>
    <t>Vitalo</t>
  </si>
  <si>
    <t>Marshall</t>
  </si>
  <si>
    <t>Pittaway</t>
  </si>
  <si>
    <t>Bill</t>
  </si>
  <si>
    <t>Antrim</t>
  </si>
  <si>
    <t>Doolittle-Crider</t>
  </si>
  <si>
    <t>Uchiyama</t>
  </si>
  <si>
    <t>Desota</t>
  </si>
  <si>
    <t>Otto</t>
  </si>
  <si>
    <t>Kurt</t>
  </si>
  <si>
    <t>Swann</t>
  </si>
  <si>
    <t>Burton</t>
  </si>
  <si>
    <t>Joslyn</t>
  </si>
  <si>
    <t>Bennie</t>
  </si>
  <si>
    <t>McFadden</t>
  </si>
  <si>
    <t>Connolly</t>
  </si>
  <si>
    <t>Merino</t>
  </si>
  <si>
    <t>Baird</t>
  </si>
  <si>
    <t>Locatelli</t>
  </si>
  <si>
    <t>Brake</t>
  </si>
  <si>
    <t>Jacobs</t>
  </si>
  <si>
    <t>Vaught</t>
  </si>
  <si>
    <t>Monteleone</t>
  </si>
  <si>
    <t>Bowman</t>
  </si>
  <si>
    <t>Marley</t>
  </si>
  <si>
    <t>Grey</t>
  </si>
  <si>
    <t>O'Rourke</t>
  </si>
  <si>
    <t>Fatehali</t>
  </si>
  <si>
    <t>Piza-Taylor</t>
  </si>
  <si>
    <t>Cavanaugh</t>
  </si>
  <si>
    <t>Amako</t>
  </si>
  <si>
    <t>Musa</t>
  </si>
  <si>
    <t>Phillippi</t>
  </si>
  <si>
    <t>Imbalzano Zegar</t>
  </si>
  <si>
    <t>Triedman</t>
  </si>
  <si>
    <t>Chung</t>
  </si>
  <si>
    <t>Newsom</t>
  </si>
  <si>
    <t>Harrington</t>
  </si>
  <si>
    <t>Van Vugt</t>
  </si>
  <si>
    <t>Ashworth</t>
  </si>
  <si>
    <t>Hansen</t>
  </si>
  <si>
    <t>Czyz</t>
  </si>
  <si>
    <t>Bauder</t>
  </si>
  <si>
    <t>Glass</t>
  </si>
  <si>
    <t>Mudy-Mader</t>
  </si>
  <si>
    <t>Woo</t>
  </si>
  <si>
    <t>Sheppard</t>
  </si>
  <si>
    <t>Doran</t>
  </si>
  <si>
    <t>Labrosse</t>
  </si>
  <si>
    <t>Thomas</t>
  </si>
  <si>
    <t>Prowse</t>
  </si>
  <si>
    <t>Seigel</t>
  </si>
  <si>
    <t>Blas</t>
  </si>
  <si>
    <t>Rook</t>
  </si>
  <si>
    <t>Chin</t>
  </si>
  <si>
    <t>Savage</t>
  </si>
  <si>
    <t>Hitchings</t>
  </si>
  <si>
    <t>Truitt</t>
  </si>
  <si>
    <t>Chang</t>
  </si>
  <si>
    <t>Frey</t>
  </si>
  <si>
    <t>Maher</t>
  </si>
  <si>
    <t>Boivin</t>
  </si>
  <si>
    <t>McAlister</t>
  </si>
  <si>
    <t>Akhmedova</t>
  </si>
  <si>
    <t>Tucker</t>
  </si>
  <si>
    <t>Gramelspacher</t>
  </si>
  <si>
    <t>Goldsmith</t>
  </si>
  <si>
    <t>Tu</t>
  </si>
  <si>
    <t>Kaczka</t>
  </si>
  <si>
    <t>Hunter</t>
  </si>
  <si>
    <t>Ashby</t>
  </si>
  <si>
    <t>Ausen</t>
  </si>
  <si>
    <t>Scoville</t>
  </si>
  <si>
    <t>Kaus</t>
  </si>
  <si>
    <t>Rainey</t>
  </si>
  <si>
    <t>Rasch</t>
  </si>
  <si>
    <t>Plunkett</t>
  </si>
  <si>
    <t>Gusmer</t>
  </si>
  <si>
    <t>Loftus</t>
  </si>
  <si>
    <t>Petersson</t>
  </si>
  <si>
    <t>Liaw</t>
  </si>
  <si>
    <t>Tripaldi</t>
  </si>
  <si>
    <t>Endara</t>
  </si>
  <si>
    <t>Valle</t>
  </si>
  <si>
    <t>Roe</t>
  </si>
  <si>
    <t>Webb</t>
  </si>
  <si>
    <t>Jacobson</t>
  </si>
  <si>
    <t>Brock</t>
  </si>
  <si>
    <t>Papp</t>
  </si>
  <si>
    <t>Siragusa</t>
  </si>
  <si>
    <t>Eidinger</t>
  </si>
  <si>
    <t>Ginsburg</t>
  </si>
  <si>
    <t>Truex</t>
  </si>
  <si>
    <t>Varner</t>
  </si>
  <si>
    <t>Dahmen</t>
  </si>
  <si>
    <t>Fraser</t>
  </si>
  <si>
    <t>Deeg</t>
  </si>
  <si>
    <t>Robertson</t>
  </si>
  <si>
    <t>Peck</t>
  </si>
  <si>
    <t>Burger</t>
  </si>
  <si>
    <t>Blain</t>
  </si>
  <si>
    <t>McCue</t>
  </si>
  <si>
    <t>Chiappone</t>
  </si>
  <si>
    <t>Opie</t>
  </si>
  <si>
    <t>Donnelly</t>
  </si>
  <si>
    <t>Rall</t>
  </si>
  <si>
    <t>Chen</t>
  </si>
  <si>
    <t>Tufaro</t>
  </si>
  <si>
    <t>Deady</t>
  </si>
  <si>
    <t>Schaefer</t>
  </si>
  <si>
    <t>D'Alessandro</t>
  </si>
  <si>
    <t>Wyss</t>
  </si>
  <si>
    <t>Rose</t>
  </si>
  <si>
    <t>Hopper</t>
  </si>
  <si>
    <t>Finneran</t>
  </si>
  <si>
    <t>Basham</t>
  </si>
  <si>
    <t>Oscal</t>
  </si>
  <si>
    <t>Craft</t>
  </si>
  <si>
    <t>Kebede</t>
  </si>
  <si>
    <t>Dalton</t>
  </si>
  <si>
    <t>Morimoto</t>
  </si>
  <si>
    <t>Madzik</t>
  </si>
  <si>
    <t>Hobson</t>
  </si>
  <si>
    <t>Reyes</t>
  </si>
  <si>
    <t>Gabris</t>
  </si>
  <si>
    <t>Howard</t>
  </si>
  <si>
    <t>Kallay</t>
  </si>
  <si>
    <t>Leguizamo</t>
  </si>
  <si>
    <t>Escartin</t>
  </si>
  <si>
    <t>Chorey</t>
  </si>
  <si>
    <t>McVay</t>
  </si>
  <si>
    <t>Vinson</t>
  </si>
  <si>
    <t>Astrike-Davis</t>
  </si>
  <si>
    <t>Harder</t>
  </si>
  <si>
    <t>Bell</t>
  </si>
  <si>
    <t>Dawes</t>
  </si>
  <si>
    <t>Larios</t>
  </si>
  <si>
    <t>Yaremczuk</t>
  </si>
  <si>
    <t>Eversman</t>
  </si>
  <si>
    <t>Mooney</t>
  </si>
  <si>
    <t>Craighead</t>
  </si>
  <si>
    <t>Demise</t>
  </si>
  <si>
    <t>Navas</t>
  </si>
  <si>
    <t>Ptucha</t>
  </si>
  <si>
    <t>Toews</t>
  </si>
  <si>
    <t>Perry</t>
  </si>
  <si>
    <t>Kretz</t>
  </si>
  <si>
    <t>Hempel</t>
  </si>
  <si>
    <t>Yoo</t>
  </si>
  <si>
    <t>Rand</t>
  </si>
  <si>
    <t>Wolfe</t>
  </si>
  <si>
    <t>Vance</t>
  </si>
  <si>
    <t>Clason</t>
  </si>
  <si>
    <t>Pietz</t>
  </si>
  <si>
    <t>Tegenkamp</t>
  </si>
  <si>
    <t>Dover</t>
  </si>
  <si>
    <t>Dockemeyer</t>
  </si>
  <si>
    <t>Harel</t>
  </si>
  <si>
    <t>Aguila</t>
  </si>
  <si>
    <t>Vallejo Sarmiento</t>
  </si>
  <si>
    <t>Beisheim</t>
  </si>
  <si>
    <t>Wehrwein</t>
  </si>
  <si>
    <t>Markowitz</t>
  </si>
  <si>
    <t>Vos</t>
  </si>
  <si>
    <t>McLeod</t>
  </si>
  <si>
    <t>Balcom</t>
  </si>
  <si>
    <t>Dirth</t>
  </si>
  <si>
    <t>Massa-Musiak</t>
  </si>
  <si>
    <t>Bailey</t>
  </si>
  <si>
    <t>Jacoby</t>
  </si>
  <si>
    <t>Crimmings</t>
  </si>
  <si>
    <t>Crane</t>
  </si>
  <si>
    <t>Swartzfager</t>
  </si>
  <si>
    <t>Clevenger</t>
  </si>
  <si>
    <t>Reichardt</t>
  </si>
  <si>
    <t>Morton</t>
  </si>
  <si>
    <t>Sunstrum</t>
  </si>
  <si>
    <t>Frownfelter</t>
  </si>
  <si>
    <t>McLean</t>
  </si>
  <si>
    <t>Lane</t>
  </si>
  <si>
    <t>Vonachen</t>
  </si>
  <si>
    <t>Betancourth</t>
  </si>
  <si>
    <t>Henstrom</t>
  </si>
  <si>
    <t>Brown</t>
  </si>
  <si>
    <t>Reasoner</t>
  </si>
  <si>
    <t>Carver</t>
  </si>
  <si>
    <t>Borror</t>
  </si>
  <si>
    <t>Saad</t>
  </si>
  <si>
    <t>Paul</t>
  </si>
  <si>
    <t>Trail</t>
  </si>
  <si>
    <t>Benton</t>
  </si>
  <si>
    <t>Bauman</t>
  </si>
  <si>
    <t>Bakula</t>
  </si>
  <si>
    <t>Davis</t>
  </si>
  <si>
    <t>Weiler</t>
  </si>
  <si>
    <t>Schaaf</t>
  </si>
  <si>
    <t>Sack</t>
  </si>
  <si>
    <t>Williamson</t>
  </si>
  <si>
    <t>Dollas</t>
  </si>
  <si>
    <t>Datwyler</t>
  </si>
  <si>
    <t>Mead</t>
  </si>
  <si>
    <t>Czech</t>
  </si>
  <si>
    <t>Bednar</t>
  </si>
  <si>
    <t>Daye</t>
  </si>
  <si>
    <t>Clarke</t>
  </si>
  <si>
    <t>Koren</t>
  </si>
  <si>
    <t>Kuramoto</t>
  </si>
  <si>
    <t>Lynn</t>
  </si>
  <si>
    <t>Dierksen</t>
  </si>
  <si>
    <t>Flesch</t>
  </si>
  <si>
    <t>Maltby</t>
  </si>
  <si>
    <t>Custance</t>
  </si>
  <si>
    <t>Choi</t>
  </si>
  <si>
    <t>Proulx</t>
  </si>
  <si>
    <t>Valentine</t>
  </si>
  <si>
    <t>Mohara</t>
  </si>
  <si>
    <t>Fairbrother</t>
  </si>
  <si>
    <t>Fagan</t>
  </si>
  <si>
    <t>Toth</t>
  </si>
  <si>
    <t>Guinn</t>
  </si>
  <si>
    <t>Ohler</t>
  </si>
  <si>
    <t>Segall</t>
  </si>
  <si>
    <t>Sprieser</t>
  </si>
  <si>
    <t>Blanco</t>
  </si>
  <si>
    <t>Sheptock</t>
  </si>
  <si>
    <t>Chruniak</t>
  </si>
  <si>
    <t>Miller</t>
  </si>
  <si>
    <t>Theis</t>
  </si>
  <si>
    <t>Sadler</t>
  </si>
  <si>
    <t>Auger</t>
  </si>
  <si>
    <t>Steadman</t>
  </si>
  <si>
    <t>McCarron</t>
  </si>
  <si>
    <t>Giumarra</t>
  </si>
  <si>
    <t>Bower</t>
  </si>
  <si>
    <t>Capriccioso</t>
  </si>
  <si>
    <t>Starbuck</t>
  </si>
  <si>
    <t>Manfredi</t>
  </si>
  <si>
    <t>Manwaring</t>
  </si>
  <si>
    <t>Tomaszewski</t>
  </si>
  <si>
    <t>Gannon</t>
  </si>
  <si>
    <t>Frye</t>
  </si>
  <si>
    <t>Whittendale</t>
  </si>
  <si>
    <t>Rixe</t>
  </si>
  <si>
    <t>Ballon-Landa</t>
  </si>
  <si>
    <t>Evans Marke</t>
  </si>
  <si>
    <t>Herra Arroyo</t>
  </si>
  <si>
    <t>Steele-Belkin</t>
  </si>
  <si>
    <t>Christensen</t>
  </si>
  <si>
    <t>Hodge</t>
  </si>
  <si>
    <t>Rusterholz</t>
  </si>
  <si>
    <t>Lafrance</t>
  </si>
  <si>
    <t>Hallis</t>
  </si>
  <si>
    <t>Salowitz</t>
  </si>
  <si>
    <t>Blake</t>
  </si>
  <si>
    <t>Langerak</t>
  </si>
  <si>
    <t>Ciabattoni</t>
  </si>
  <si>
    <t>Escanero Palmer</t>
  </si>
  <si>
    <t>Osmark</t>
  </si>
  <si>
    <t>Magnuson</t>
  </si>
  <si>
    <t>Marsh</t>
  </si>
  <si>
    <t>Kari</t>
  </si>
  <si>
    <t>Standiford</t>
  </si>
  <si>
    <t>Vangampleare</t>
  </si>
  <si>
    <t>Hiatt</t>
  </si>
  <si>
    <t>Phillips-Cook</t>
  </si>
  <si>
    <t>Desruisseaux</t>
  </si>
  <si>
    <t>Ripp</t>
  </si>
  <si>
    <t>Harris</t>
  </si>
  <si>
    <t>Shafer</t>
  </si>
  <si>
    <t>Hemesath</t>
  </si>
  <si>
    <t>Vinci</t>
  </si>
  <si>
    <t>Diamond-Husmann</t>
  </si>
  <si>
    <t>Soto</t>
  </si>
  <si>
    <t>Dacko</t>
  </si>
  <si>
    <t>Frechette</t>
  </si>
  <si>
    <t>Gauthier</t>
  </si>
  <si>
    <t>Dannenhauer</t>
  </si>
  <si>
    <t>McComb</t>
  </si>
  <si>
    <t>Sambasivam</t>
  </si>
  <si>
    <t>Maina</t>
  </si>
  <si>
    <t>Maas</t>
  </si>
  <si>
    <t>Van De Kamp</t>
  </si>
  <si>
    <t>Ruffo</t>
  </si>
  <si>
    <t>Long</t>
  </si>
  <si>
    <t>Rohde</t>
  </si>
  <si>
    <t>Bonzi</t>
  </si>
  <si>
    <t>Moore</t>
  </si>
  <si>
    <t>Stepnowski</t>
  </si>
  <si>
    <t>Merkle</t>
  </si>
  <si>
    <t>Vigneron</t>
  </si>
  <si>
    <t>Mucci</t>
  </si>
  <si>
    <t>MacDonald</t>
  </si>
  <si>
    <t>Deng</t>
  </si>
  <si>
    <t>Strickland</t>
  </si>
  <si>
    <t>Cheney</t>
  </si>
  <si>
    <t>Godoy</t>
  </si>
  <si>
    <t>Rider</t>
  </si>
  <si>
    <t>Scheibel</t>
  </si>
  <si>
    <t>Ritter</t>
  </si>
  <si>
    <t>Pretot</t>
  </si>
  <si>
    <t>Roach</t>
  </si>
  <si>
    <t>Jacobsen</t>
  </si>
  <si>
    <t>O'Hora</t>
  </si>
  <si>
    <t>Amato</t>
  </si>
  <si>
    <t>Wegner</t>
  </si>
  <si>
    <t>Bokun</t>
  </si>
  <si>
    <t>Overpeck</t>
  </si>
  <si>
    <t>Levine</t>
  </si>
  <si>
    <t>Jean</t>
  </si>
  <si>
    <t>Wild</t>
  </si>
  <si>
    <t>Tabor</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</si>
  <si>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</si>
  <si>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</si>
  <si>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</si>
  <si>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</si>
  <si>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</si>
  <si>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</si>
  <si>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</si>
  <si>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</si>
  <si>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</si>
  <si>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</si>
  <si>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</si>
  <si>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</si>
  <si>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</si>
  <si>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</si>
  <si>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</si>
  <si>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</si>
  <si>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</si>
  <si>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</si>
  <si>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</si>
  <si>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Bodeen</t>
  </si>
  <si>
    <t>McPherson</t>
  </si>
  <si>
    <t>Palko</t>
  </si>
  <si>
    <t>Breathitt</t>
  </si>
  <si>
    <t>Evora</t>
  </si>
  <si>
    <t>Deba</t>
  </si>
  <si>
    <t>Leloup</t>
  </si>
  <si>
    <t>Labare</t>
  </si>
  <si>
    <t>Arouca</t>
  </si>
  <si>
    <t>Reese</t>
  </si>
  <si>
    <t>McCloskey</t>
  </si>
  <si>
    <t>Tedsen</t>
  </si>
  <si>
    <t>Koehlinger</t>
  </si>
  <si>
    <t>Pielechaty</t>
  </si>
  <si>
    <t>Korhonen</t>
  </si>
  <si>
    <t>Kehr</t>
  </si>
  <si>
    <t>Montagna</t>
  </si>
  <si>
    <t>Sidebottom</t>
  </si>
  <si>
    <t>Morris</t>
  </si>
  <si>
    <t>Chaisson</t>
  </si>
  <si>
    <t>Pigott</t>
  </si>
  <si>
    <t>Cochrane</t>
  </si>
  <si>
    <t>Armitage</t>
  </si>
  <si>
    <t>Shen</t>
  </si>
  <si>
    <t>Huff</t>
  </si>
  <si>
    <t>Dye</t>
  </si>
  <si>
    <t>D'Addario</t>
  </si>
  <si>
    <t>Buchanan</t>
  </si>
  <si>
    <t>Waterson</t>
  </si>
  <si>
    <t>Piras</t>
  </si>
  <si>
    <t>Landberg</t>
  </si>
  <si>
    <t>Flynn</t>
  </si>
  <si>
    <t>Bishop</t>
  </si>
  <si>
    <t>Devitt</t>
  </si>
  <si>
    <t>Tramontano</t>
  </si>
  <si>
    <t>Davidson</t>
  </si>
  <si>
    <t>McGraw</t>
  </si>
  <si>
    <t>Wrenn</t>
  </si>
  <si>
    <t>Babler</t>
  </si>
  <si>
    <t>Brezenski</t>
  </si>
  <si>
    <t>Marschner</t>
  </si>
  <si>
    <t>Montez</t>
  </si>
  <si>
    <t>Hurt</t>
  </si>
  <si>
    <t>Garey</t>
  </si>
  <si>
    <t>Reddy</t>
  </si>
  <si>
    <t>Julia</t>
  </si>
  <si>
    <t>Uribe</t>
  </si>
  <si>
    <t>Hand</t>
  </si>
  <si>
    <t>Mac-Thiong</t>
  </si>
  <si>
    <t>Steidl</t>
  </si>
  <si>
    <t>Alderfer</t>
  </si>
  <si>
    <t>Ryland</t>
  </si>
  <si>
    <t>Bethea</t>
  </si>
  <si>
    <t>Blois</t>
  </si>
  <si>
    <t>Dayton</t>
  </si>
  <si>
    <t>Cloud</t>
  </si>
  <si>
    <t>Betournay</t>
  </si>
  <si>
    <t>Temple</t>
  </si>
  <si>
    <t>Rollie</t>
  </si>
  <si>
    <t>Roybal</t>
  </si>
  <si>
    <t>Deingenis</t>
  </si>
  <si>
    <t>Gibbs</t>
  </si>
  <si>
    <t>Trom</t>
  </si>
  <si>
    <t>Sizer</t>
  </si>
  <si>
    <t>Sulkowski</t>
  </si>
  <si>
    <t>Lattin</t>
  </si>
  <si>
    <t>Deblander</t>
  </si>
  <si>
    <t>Stanek</t>
  </si>
  <si>
    <t>Barrera Munoz</t>
  </si>
  <si>
    <t>Schauwaers</t>
  </si>
  <si>
    <t>Fire</t>
  </si>
  <si>
    <t>Waliaula</t>
  </si>
  <si>
    <t>Blackshear</t>
  </si>
  <si>
    <t>Nettik</t>
  </si>
  <si>
    <t>Ryder</t>
  </si>
  <si>
    <t>Larsen</t>
  </si>
  <si>
    <t>Keate</t>
  </si>
  <si>
    <t>Starosciak</t>
  </si>
  <si>
    <t>Henderson</t>
  </si>
  <si>
    <t>Winkelman</t>
  </si>
  <si>
    <t>Kramer</t>
  </si>
  <si>
    <t>Goldstein</t>
  </si>
  <si>
    <t>Irwin</t>
  </si>
  <si>
    <t>Glenn</t>
  </si>
  <si>
    <t>Budrow</t>
  </si>
  <si>
    <t>Tecklenburg</t>
  </si>
  <si>
    <t>Blendell</t>
  </si>
  <si>
    <t>Parodi</t>
  </si>
  <si>
    <t>Morgan</t>
  </si>
  <si>
    <t>Linden</t>
  </si>
  <si>
    <t>Goode</t>
  </si>
  <si>
    <t>Doden</t>
  </si>
  <si>
    <t>Groff</t>
  </si>
  <si>
    <t>Gibby</t>
  </si>
  <si>
    <t>Busa</t>
  </si>
  <si>
    <t>Moyo</t>
  </si>
  <si>
    <t>Ash</t>
  </si>
  <si>
    <t>Do Prado</t>
  </si>
  <si>
    <t>Dever</t>
  </si>
  <si>
    <t>Danner</t>
  </si>
  <si>
    <t>Weiss</t>
  </si>
  <si>
    <t>D'Andrea</t>
  </si>
  <si>
    <t>Olesky</t>
  </si>
  <si>
    <t>Whitcraft</t>
  </si>
  <si>
    <t>Todd</t>
  </si>
  <si>
    <t>Pond</t>
  </si>
  <si>
    <t>Egan</t>
  </si>
  <si>
    <t>Creech</t>
  </si>
  <si>
    <t>Sudres</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</si>
  <si>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</si>
  <si>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</si>
  <si>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</si>
  <si>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</si>
  <si>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</si>
  <si>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</si>
  <si>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</si>
  <si>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</si>
  <si>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</si>
  <si>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</si>
  <si>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</si>
  <si>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</si>
  <si>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</si>
  <si>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</si>
  <si>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</si>
  <si>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</si>
  <si>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</si>
  <si>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</si>
  <si>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</si>
  <si>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</si>
  <si>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</si>
  <si>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</si>
  <si>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Bellucci</t>
  </si>
  <si>
    <t>West</t>
  </si>
  <si>
    <t>Chida</t>
  </si>
  <si>
    <t>Reisenauer</t>
  </si>
  <si>
    <t>Rosenberg-Wohl</t>
  </si>
  <si>
    <t>Theriault</t>
  </si>
  <si>
    <t>Manuel</t>
  </si>
  <si>
    <t>Demko</t>
  </si>
  <si>
    <t>Battaglia</t>
  </si>
  <si>
    <t>Follo</t>
  </si>
  <si>
    <t>Barana</t>
  </si>
  <si>
    <t>Chalmers</t>
  </si>
  <si>
    <t>MacPherson</t>
  </si>
  <si>
    <t>Delfidio</t>
  </si>
  <si>
    <t>Cummings</t>
  </si>
  <si>
    <t>Schroegel</t>
  </si>
  <si>
    <t>Casey</t>
  </si>
  <si>
    <t>Doyon</t>
  </si>
  <si>
    <t>Sankey</t>
  </si>
  <si>
    <t>Stilgenbauer</t>
  </si>
  <si>
    <t>Jaskiewicz</t>
  </si>
  <si>
    <t>Deppen</t>
  </si>
  <si>
    <t>Hine</t>
  </si>
  <si>
    <t>Yabu</t>
  </si>
  <si>
    <t>Strang</t>
  </si>
  <si>
    <t>Frank</t>
  </si>
  <si>
    <t>Mancebo Garcia</t>
  </si>
  <si>
    <t>Keehan</t>
  </si>
  <si>
    <t>Nolan</t>
  </si>
  <si>
    <t>Mayer</t>
  </si>
  <si>
    <t>Becker</t>
  </si>
  <si>
    <t>Platt</t>
  </si>
  <si>
    <t>Knight Pech</t>
  </si>
  <si>
    <t>Jubinski</t>
  </si>
  <si>
    <t>Wall</t>
  </si>
  <si>
    <t>McKay</t>
  </si>
  <si>
    <t>Oh</t>
  </si>
  <si>
    <t>Hidalgo Zambrano</t>
  </si>
  <si>
    <t>Caprario</t>
  </si>
  <si>
    <t>Wong</t>
  </si>
  <si>
    <t>Lea</t>
  </si>
  <si>
    <t>Korir</t>
  </si>
  <si>
    <t>Downs</t>
  </si>
  <si>
    <t>Zywek</t>
  </si>
  <si>
    <t>Faulkner</t>
  </si>
  <si>
    <t>Erspamer</t>
  </si>
  <si>
    <t>Wu</t>
  </si>
  <si>
    <t>Bosl</t>
  </si>
  <si>
    <t>Goldberg</t>
  </si>
  <si>
    <t>Johnston</t>
  </si>
  <si>
    <t>Duhon</t>
  </si>
  <si>
    <t>Besse</t>
  </si>
  <si>
    <t>Shillings</t>
  </si>
  <si>
    <t>Tate</t>
  </si>
  <si>
    <t>Aller</t>
  </si>
  <si>
    <t>Pisano</t>
  </si>
  <si>
    <t>Sanca</t>
  </si>
  <si>
    <t>Bond</t>
  </si>
  <si>
    <t>Carron</t>
  </si>
  <si>
    <t>Ellwanger</t>
  </si>
  <si>
    <t>Hanson</t>
  </si>
  <si>
    <t>Counts</t>
  </si>
  <si>
    <t>Carson</t>
  </si>
  <si>
    <t>Haines</t>
  </si>
  <si>
    <t>Schnabel</t>
  </si>
  <si>
    <t>Simon</t>
  </si>
  <si>
    <t>Arciniaga</t>
  </si>
  <si>
    <t>Lizak</t>
  </si>
  <si>
    <t>Howery</t>
  </si>
  <si>
    <t>Crain</t>
  </si>
  <si>
    <t>Hotze</t>
  </si>
  <si>
    <t>Raab</t>
  </si>
  <si>
    <t>McKown</t>
  </si>
  <si>
    <t>Schiemann</t>
  </si>
  <si>
    <t>Cress</t>
  </si>
  <si>
    <t>Mawson</t>
  </si>
  <si>
    <t>Wigginton</t>
  </si>
  <si>
    <t>Schroeder</t>
  </si>
  <si>
    <t>Tissue</t>
  </si>
  <si>
    <t>Wood</t>
  </si>
  <si>
    <t>Denny</t>
  </si>
  <si>
    <t>Testa</t>
  </si>
  <si>
    <t>Buchholtz</t>
  </si>
  <si>
    <t>Hoyt</t>
  </si>
  <si>
    <t>Cabada</t>
  </si>
  <si>
    <t>Lobaciute</t>
  </si>
  <si>
    <t>Oberndorfer</t>
  </si>
  <si>
    <t>Hetherington</t>
  </si>
  <si>
    <t>Murray</t>
  </si>
  <si>
    <t>Higden</t>
  </si>
  <si>
    <t>Grise</t>
  </si>
  <si>
    <t>Fischer-Daly</t>
  </si>
  <si>
    <t>Rudder</t>
  </si>
  <si>
    <t>Cartmell</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</si>
  <si>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</si>
  <si>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</si>
  <si>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</si>
  <si>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</si>
  <si>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</si>
  <si>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</si>
  <si>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</si>
  <si>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</si>
  <si>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</si>
  <si>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</si>
  <si>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</si>
  <si>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</si>
  <si>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</si>
  <si>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</si>
  <si>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</si>
  <si>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</si>
  <si>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</si>
  <si>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</si>
  <si>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Close</t>
  </si>
  <si>
    <t>Roels</t>
  </si>
  <si>
    <t>Chewning-Kulick</t>
  </si>
  <si>
    <t>Manion</t>
  </si>
  <si>
    <t>McCracken</t>
  </si>
  <si>
    <t>Spewak</t>
  </si>
  <si>
    <t>Strasburg</t>
  </si>
  <si>
    <t>Deeter</t>
  </si>
  <si>
    <t>Arpin</t>
  </si>
  <si>
    <t>Schoeneck</t>
  </si>
  <si>
    <t>Syring</t>
  </si>
  <si>
    <t>Strike</t>
  </si>
  <si>
    <t>Hennigar</t>
  </si>
  <si>
    <t>May</t>
  </si>
  <si>
    <t>Tiska</t>
  </si>
  <si>
    <t>Piasta</t>
  </si>
  <si>
    <t>Olsen</t>
  </si>
  <si>
    <t>De Jesus</t>
  </si>
  <si>
    <t>Bartus</t>
  </si>
  <si>
    <t>Rich</t>
  </si>
  <si>
    <t>Fayter</t>
  </si>
  <si>
    <t>Parise</t>
  </si>
  <si>
    <t>Andrew</t>
  </si>
  <si>
    <t>Gryniewicz</t>
  </si>
  <si>
    <t>Panora</t>
  </si>
  <si>
    <t>Lambe</t>
  </si>
  <si>
    <t>Casto</t>
  </si>
  <si>
    <t>Martelli</t>
  </si>
  <si>
    <t>Johansen</t>
  </si>
  <si>
    <t>Chandler</t>
  </si>
  <si>
    <t>Kaufmann</t>
  </si>
  <si>
    <t>Barnes-Zurkinden</t>
  </si>
  <si>
    <t>Wolter</t>
  </si>
  <si>
    <t>Leon</t>
  </si>
  <si>
    <t>Marriott</t>
  </si>
  <si>
    <t>Saiter</t>
  </si>
  <si>
    <t>Winrow</t>
  </si>
  <si>
    <t>Gries</t>
  </si>
  <si>
    <t>Strohschein</t>
  </si>
  <si>
    <t>Coogan</t>
  </si>
  <si>
    <t>Gagnon</t>
  </si>
  <si>
    <t>Brian</t>
  </si>
  <si>
    <t>Fox</t>
  </si>
  <si>
    <t>Traver</t>
  </si>
  <si>
    <t>Quick</t>
  </si>
  <si>
    <t>Michalis</t>
  </si>
  <si>
    <t>Tjong Clemons</t>
  </si>
  <si>
    <t>Palma</t>
  </si>
  <si>
    <t>Andre</t>
  </si>
  <si>
    <t>Switt</t>
  </si>
  <si>
    <t>Whitbeck</t>
  </si>
  <si>
    <t>Auer</t>
  </si>
  <si>
    <t>Attar</t>
  </si>
  <si>
    <t>Misuraca</t>
  </si>
  <si>
    <t>Spannaus</t>
  </si>
  <si>
    <t>Pulkkinen</t>
  </si>
  <si>
    <t>Trnovcova</t>
  </si>
  <si>
    <t>Stern</t>
  </si>
  <si>
    <t>Newman</t>
  </si>
  <si>
    <t>Mone</t>
  </si>
  <si>
    <t>Powers</t>
  </si>
  <si>
    <t>Ulery</t>
  </si>
  <si>
    <t>Cho</t>
  </si>
  <si>
    <t>Cooper</t>
  </si>
  <si>
    <t>Cichon</t>
  </si>
  <si>
    <t>Maroevic</t>
  </si>
  <si>
    <t>Schulz</t>
  </si>
  <si>
    <t>Capriolo</t>
  </si>
  <si>
    <t>Conrad</t>
  </si>
  <si>
    <t>Karakoyunlu</t>
  </si>
  <si>
    <t>Desrosiers</t>
  </si>
  <si>
    <t>Shabot Marcos</t>
  </si>
  <si>
    <t>Moss</t>
  </si>
  <si>
    <t>Clash</t>
  </si>
  <si>
    <t>Blankenship</t>
  </si>
  <si>
    <t>Lloyd</t>
  </si>
  <si>
    <t>Kong</t>
  </si>
  <si>
    <t>Benson</t>
  </si>
  <si>
    <t>Huntington</t>
  </si>
  <si>
    <t>Gast</t>
  </si>
  <si>
    <t>Philbrook</t>
  </si>
  <si>
    <t>Cowan</t>
  </si>
  <si>
    <t>Sousa</t>
  </si>
  <si>
    <t>Mollak</t>
  </si>
  <si>
    <t>Weston</t>
  </si>
  <si>
    <t>Van Nielen</t>
  </si>
  <si>
    <t>Schout</t>
  </si>
  <si>
    <t>Schmaltz</t>
  </si>
  <si>
    <t>Eagen</t>
  </si>
  <si>
    <t>Rotramel</t>
  </si>
  <si>
    <t>Nyambaso</t>
  </si>
  <si>
    <t>Corkum</t>
  </si>
  <si>
    <t>Pedersen</t>
  </si>
  <si>
    <t>Melo</t>
  </si>
  <si>
    <t>Sakamoto</t>
  </si>
  <si>
    <t>Lombardo</t>
  </si>
  <si>
    <t>Bode</t>
  </si>
  <si>
    <t>Norcross</t>
  </si>
  <si>
    <t>Lazrus</t>
  </si>
  <si>
    <t>Tsegay</t>
  </si>
  <si>
    <t>Schneider</t>
  </si>
  <si>
    <t>Loreto</t>
  </si>
  <si>
    <t>Callahan</t>
  </si>
  <si>
    <t>Timko</t>
  </si>
  <si>
    <t>Achatz</t>
  </si>
  <si>
    <t>Battoo</t>
  </si>
  <si>
    <t>Barker</t>
  </si>
  <si>
    <t>Saarnilehto</t>
  </si>
  <si>
    <t>Bartel</t>
  </si>
  <si>
    <t>Potekhina</t>
  </si>
  <si>
    <t>Lapp</t>
  </si>
  <si>
    <t>McCormick</t>
  </si>
  <si>
    <t>Coffed</t>
  </si>
  <si>
    <t>Estes</t>
  </si>
  <si>
    <t>Miles</t>
  </si>
  <si>
    <t>Zamore</t>
  </si>
  <si>
    <t>Alexander</t>
  </si>
  <si>
    <t>Cassel</t>
  </si>
  <si>
    <t>O'Sullivan</t>
  </si>
  <si>
    <t>Chepkirui</t>
  </si>
  <si>
    <t>Gurney</t>
  </si>
  <si>
    <t>Gruca</t>
  </si>
  <si>
    <t>Rojas Alvarez</t>
  </si>
  <si>
    <t>Denton</t>
  </si>
  <si>
    <t>Trout</t>
  </si>
  <si>
    <t>Chong</t>
  </si>
  <si>
    <t>Henry</t>
  </si>
  <si>
    <t>Brenneman</t>
  </si>
  <si>
    <t>Kemp</t>
  </si>
  <si>
    <t>Hillyard</t>
  </si>
  <si>
    <t>Gonzales</t>
  </si>
  <si>
    <t>Sayre</t>
  </si>
  <si>
    <t>Panke</t>
  </si>
  <si>
    <t>Ngo</t>
  </si>
  <si>
    <t>Mills-Honarvar</t>
  </si>
  <si>
    <t>Shue</t>
  </si>
  <si>
    <t>Blinn</t>
  </si>
  <si>
    <t>Duyn</t>
  </si>
  <si>
    <t>Heuninck</t>
  </si>
  <si>
    <t>Kuehl</t>
  </si>
  <si>
    <t>Burkholder</t>
  </si>
  <si>
    <t>Stadolnik</t>
  </si>
  <si>
    <t>Margolis</t>
  </si>
  <si>
    <t>Uffenbeck</t>
  </si>
  <si>
    <t>Stepanova</t>
  </si>
  <si>
    <t>Verdi</t>
  </si>
  <si>
    <t>Mickelson</t>
  </si>
  <si>
    <t>Dibaba</t>
  </si>
  <si>
    <t>Shilling</t>
  </si>
  <si>
    <t>Bashaw</t>
  </si>
  <si>
    <t>Jacob</t>
  </si>
  <si>
    <t>McCutcheon</t>
  </si>
  <si>
    <t>Connor</t>
  </si>
  <si>
    <t>Geoghegan</t>
  </si>
  <si>
    <t>McGinn</t>
  </si>
  <si>
    <t>Quinteros</t>
  </si>
  <si>
    <t>Furrer</t>
  </si>
  <si>
    <t>Konigs</t>
  </si>
  <si>
    <t>Engel</t>
  </si>
  <si>
    <t>Kuck</t>
  </si>
  <si>
    <t>Neuschel</t>
  </si>
  <si>
    <t>Rosales Ramirez</t>
  </si>
  <si>
    <t>Green</t>
  </si>
  <si>
    <t>Zimny-Schmitt</t>
  </si>
  <si>
    <t>Oka</t>
  </si>
  <si>
    <t>Vaughn</t>
  </si>
  <si>
    <t>Petty</t>
  </si>
  <si>
    <t>Lasseron</t>
  </si>
  <si>
    <t>Dennison</t>
  </si>
  <si>
    <t>Lira</t>
  </si>
  <si>
    <t>Nahigian</t>
  </si>
  <si>
    <t>Hunter-Galvan</t>
  </si>
  <si>
    <t>O'Neil</t>
  </si>
  <si>
    <t>Leitz</t>
  </si>
  <si>
    <t>Durfee</t>
  </si>
  <si>
    <t>Hu</t>
  </si>
  <si>
    <t>Lessek</t>
  </si>
  <si>
    <t>Colavincenzo</t>
  </si>
  <si>
    <t>Mendez-Karr</t>
  </si>
  <si>
    <t>Saulnier</t>
  </si>
  <si>
    <t>Schoonover</t>
  </si>
  <si>
    <t>Hass</t>
  </si>
  <si>
    <t>Cacciapaglia</t>
  </si>
  <si>
    <t>Mininger</t>
  </si>
  <si>
    <t>Mayo</t>
  </si>
  <si>
    <t>Zicko</t>
  </si>
  <si>
    <t>Cupp</t>
  </si>
  <si>
    <t>Musal</t>
  </si>
  <si>
    <t>Kitayama</t>
  </si>
  <si>
    <t>Altman</t>
  </si>
  <si>
    <t>Betts</t>
  </si>
  <si>
    <t>Vandeventer</t>
  </si>
  <si>
    <t>Hirano</t>
  </si>
  <si>
    <t>Davi</t>
  </si>
  <si>
    <t>Sloan</t>
  </si>
  <si>
    <t>Homich</t>
  </si>
  <si>
    <t>Kristjansson</t>
  </si>
  <si>
    <t>Pitman</t>
  </si>
  <si>
    <t>Curley</t>
  </si>
  <si>
    <t>Zimmer</t>
  </si>
  <si>
    <t>Regina</t>
  </si>
  <si>
    <t>Howe</t>
  </si>
  <si>
    <t>Gurganus</t>
  </si>
  <si>
    <t>Holden</t>
  </si>
  <si>
    <t>Parton</t>
  </si>
  <si>
    <t>Dent</t>
  </si>
  <si>
    <t>Ranti</t>
  </si>
  <si>
    <t>Ishaq</t>
  </si>
  <si>
    <t>Wiles</t>
  </si>
  <si>
    <t>Serafini</t>
  </si>
  <si>
    <t>Button</t>
  </si>
  <si>
    <t>Gaal</t>
  </si>
  <si>
    <t>Liptak</t>
  </si>
  <si>
    <t>Kellam</t>
  </si>
  <si>
    <t>Gordon</t>
  </si>
  <si>
    <t>Goffi</t>
  </si>
  <si>
    <t>Salovaara</t>
  </si>
  <si>
    <t>Reid</t>
  </si>
  <si>
    <t>Allan</t>
  </si>
  <si>
    <t>McLaughlin</t>
  </si>
  <si>
    <t>Tang</t>
  </si>
  <si>
    <t>Chepkwony</t>
  </si>
  <si>
    <t>Szynkarczuk</t>
  </si>
  <si>
    <t>Brill</t>
  </si>
  <si>
    <t>Nunn</t>
  </si>
  <si>
    <t>Blair</t>
  </si>
  <si>
    <t>Burget</t>
  </si>
  <si>
    <t>Lucas</t>
  </si>
  <si>
    <t>Cherewatti</t>
  </si>
  <si>
    <t>Olle</t>
  </si>
  <si>
    <t>Hamsi</t>
  </si>
  <si>
    <t>Finnegan</t>
  </si>
  <si>
    <t>Villa</t>
  </si>
  <si>
    <t>Cable</t>
  </si>
  <si>
    <t>Eiring</t>
  </si>
  <si>
    <t>Friedman</t>
  </si>
  <si>
    <t>Croker</t>
  </si>
  <si>
    <t>Beganics</t>
  </si>
  <si>
    <t>Hazlehurst</t>
  </si>
  <si>
    <t>Marin</t>
  </si>
  <si>
    <t>Dear</t>
  </si>
  <si>
    <t>Robson</t>
  </si>
  <si>
    <t>Galvan</t>
  </si>
  <si>
    <t>List</t>
  </si>
  <si>
    <t>Shafar</t>
  </si>
  <si>
    <t>Copenhaver</t>
  </si>
  <si>
    <t>Stump</t>
  </si>
  <si>
    <t>Sischo</t>
  </si>
  <si>
    <t>Fonti</t>
  </si>
  <si>
    <t>Merlis</t>
  </si>
  <si>
    <t>Hasegawa</t>
  </si>
  <si>
    <t>Haselden</t>
  </si>
  <si>
    <t>Simonson</t>
  </si>
  <si>
    <t>Montag</t>
  </si>
  <si>
    <t>Brady</t>
  </si>
  <si>
    <t>Strickler</t>
  </si>
  <si>
    <t>Simone</t>
  </si>
  <si>
    <t>Von Rock</t>
  </si>
  <si>
    <t>Sinda</t>
  </si>
  <si>
    <t>Vespa</t>
  </si>
  <si>
    <t>Toppen</t>
  </si>
  <si>
    <t>Ermer</t>
  </si>
  <si>
    <t>Dionne</t>
  </si>
  <si>
    <t>Stasulli</t>
  </si>
  <si>
    <t>Duran</t>
  </si>
  <si>
    <t>Klundt</t>
  </si>
  <si>
    <t>Waters</t>
  </si>
  <si>
    <t>Rusk</t>
  </si>
  <si>
    <t>Gersbach</t>
  </si>
  <si>
    <t>Taylor-Watson</t>
  </si>
  <si>
    <t>Levitsky</t>
  </si>
  <si>
    <t>Campos</t>
  </si>
  <si>
    <t>Flajslik</t>
  </si>
  <si>
    <t>Chua</t>
  </si>
  <si>
    <t>Wilzbacher</t>
  </si>
  <si>
    <t>Thayer</t>
  </si>
  <si>
    <t>Brosseau</t>
  </si>
  <si>
    <t>Phares</t>
  </si>
  <si>
    <t>Padula</t>
  </si>
  <si>
    <t>Briot</t>
  </si>
  <si>
    <t>De Hueck</t>
  </si>
  <si>
    <t>Putt</t>
  </si>
  <si>
    <t>Deiman</t>
  </si>
  <si>
    <t>Stein</t>
  </si>
  <si>
    <t>Piper</t>
  </si>
  <si>
    <t>Davies</t>
  </si>
  <si>
    <t>Hummel</t>
  </si>
  <si>
    <t>Lutz</t>
  </si>
  <si>
    <t>Viglienzoni</t>
  </si>
  <si>
    <t>crane</t>
  </si>
  <si>
    <t>Conant</t>
  </si>
  <si>
    <t>Huyser-Wierenga</t>
  </si>
  <si>
    <t>Natalini</t>
  </si>
  <si>
    <t>Stanislav</t>
  </si>
  <si>
    <t>Mears</t>
  </si>
  <si>
    <t>Neill</t>
  </si>
  <si>
    <t>Tola</t>
  </si>
  <si>
    <t>Briskman</t>
  </si>
  <si>
    <t>Ritzenhein</t>
  </si>
  <si>
    <t>Malkowski</t>
  </si>
  <si>
    <t>Andreyko</t>
  </si>
  <si>
    <t>Lozier</t>
  </si>
  <si>
    <t>Rodas</t>
  </si>
  <si>
    <t>Karmen</t>
  </si>
  <si>
    <t>Lippmann</t>
  </si>
  <si>
    <t>Klehm</t>
  </si>
  <si>
    <t>Desisa</t>
  </si>
  <si>
    <t>Brooks</t>
  </si>
  <si>
    <t>Weispfennig</t>
  </si>
  <si>
    <t>Marek</t>
  </si>
  <si>
    <t>Werner</t>
  </si>
  <si>
    <t>Penny</t>
  </si>
  <si>
    <t>Masayesva</t>
  </si>
  <si>
    <t>Roche</t>
  </si>
  <si>
    <t>Hearn</t>
  </si>
  <si>
    <t>Dimson</t>
  </si>
  <si>
    <t>Slason</t>
  </si>
  <si>
    <t>Gibson</t>
  </si>
  <si>
    <t>Erdos</t>
  </si>
  <si>
    <t>Hammel</t>
  </si>
  <si>
    <t>Ytterstad</t>
  </si>
  <si>
    <t>Prince</t>
  </si>
  <si>
    <t>Petrulak</t>
  </si>
  <si>
    <t>Zablocki</t>
  </si>
  <si>
    <t>Van Meter</t>
  </si>
  <si>
    <t>Babay</t>
  </si>
  <si>
    <t>Moody</t>
  </si>
  <si>
    <t>Swierzbinski</t>
  </si>
  <si>
    <t>Schwartz</t>
  </si>
  <si>
    <t>Sanseverino</t>
  </si>
  <si>
    <t>Lawder</t>
  </si>
  <si>
    <t>Lunz</t>
  </si>
  <si>
    <t>Kyle</t>
  </si>
  <si>
    <t>Brackenwagen</t>
  </si>
  <si>
    <t>Borden</t>
  </si>
  <si>
    <t>Regan</t>
  </si>
  <si>
    <t>Koenis</t>
  </si>
  <si>
    <t>Concannon</t>
  </si>
  <si>
    <t>Brannigan</t>
  </si>
  <si>
    <t>Dykes</t>
  </si>
  <si>
    <t>Velan</t>
  </si>
  <si>
    <t>Goolik</t>
  </si>
  <si>
    <t>Bain</t>
  </si>
  <si>
    <t>Wieck</t>
  </si>
  <si>
    <t>Friel</t>
  </si>
  <si>
    <t>Santandreu</t>
  </si>
  <si>
    <t>Gerber</t>
  </si>
  <si>
    <t>Ragazzini</t>
  </si>
  <si>
    <t>Kessinger</t>
  </si>
  <si>
    <t>Bezgin</t>
  </si>
  <si>
    <t>Woldesilassie</t>
  </si>
  <si>
    <t>Ruiz Herrero</t>
  </si>
  <si>
    <t>Bin Alias</t>
  </si>
  <si>
    <t>Guisinger</t>
  </si>
  <si>
    <t>Arnerich</t>
  </si>
  <si>
    <t>Chabrier</t>
  </si>
  <si>
    <t>Knotts</t>
  </si>
  <si>
    <t>Pultorak</t>
  </si>
  <si>
    <t>Maxon</t>
  </si>
  <si>
    <t>Kraai</t>
  </si>
  <si>
    <t>Larosa</t>
  </si>
  <si>
    <t>Haney</t>
  </si>
  <si>
    <t>Boulay</t>
  </si>
  <si>
    <t>Luy</t>
  </si>
  <si>
    <t>Fava</t>
  </si>
  <si>
    <t>Albertson</t>
  </si>
  <si>
    <t>Barger</t>
  </si>
  <si>
    <t>April</t>
  </si>
  <si>
    <t>Treece</t>
  </si>
  <si>
    <t>Beisel</t>
  </si>
  <si>
    <t>Enke</t>
  </si>
  <si>
    <t>Ruiz-Tagle Barros</t>
  </si>
  <si>
    <t>Gates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</si>
  <si>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</si>
  <si>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</si>
  <si>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</si>
  <si>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</si>
  <si>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</si>
  <si>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</si>
  <si>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</si>
  <si>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</si>
  <si>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</si>
  <si>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</si>
  <si>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</si>
  <si>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</si>
  <si>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</si>
  <si>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</si>
  <si>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</si>
  <si>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</si>
  <si>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</si>
  <si>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</si>
  <si>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</si>
  <si>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</si>
  <si>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</si>
  <si>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</si>
  <si>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</si>
  <si>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</si>
  <si>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</si>
  <si>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</si>
  <si>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</si>
  <si>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</si>
  <si>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</si>
  <si>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</si>
  <si>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</si>
  <si>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</si>
  <si>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</si>
  <si>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</si>
  <si>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</si>
  <si>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</si>
  <si>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</si>
  <si>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</si>
  <si>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</si>
  <si>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</si>
  <si>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</si>
  <si>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</si>
  <si>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</si>
  <si>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</si>
  <si>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</si>
  <si>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</si>
  <si>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</si>
  <si>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</si>
  <si>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</si>
  <si>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</si>
  <si>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</si>
  <si>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</si>
  <si>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</si>
  <si>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</si>
  <si>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</si>
  <si>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</si>
  <si>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</si>
  <si>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</si>
  <si>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</si>
  <si>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</si>
  <si>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</si>
  <si>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</si>
  <si>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</si>
  <si>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</si>
  <si>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</si>
  <si>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</si>
  <si>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</si>
  <si>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</si>
  <si>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</si>
  <si>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</si>
  <si>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</si>
  <si>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</si>
  <si>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</si>
  <si>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</si>
  <si>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</si>
  <si>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</si>
  <si>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</si>
  <si>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</si>
  <si>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</si>
  <si>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</si>
  <si>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</si>
  <si>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</si>
  <si>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</si>
  <si>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</si>
  <si>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</si>
  <si>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</si>
  <si>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</si>
  <si>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</si>
  <si>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</si>
  <si>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</si>
  <si>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</si>
  <si>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</si>
  <si>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</si>
  <si>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</si>
  <si>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</si>
  <si>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</si>
  <si>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</si>
  <si>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</si>
  <si>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</si>
  <si>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</si>
  <si>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</si>
  <si>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</si>
  <si>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</si>
  <si>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</si>
  <si>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</si>
  <si>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</si>
  <si>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</si>
  <si>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</si>
  <si>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</si>
  <si>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</si>
  <si>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</si>
  <si>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</si>
  <si>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</si>
  <si>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</si>
  <si>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</si>
  <si>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</si>
  <si>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</si>
  <si>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</si>
  <si>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</si>
  <si>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</si>
  <si>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</si>
  <si>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</si>
  <si>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</si>
  <si>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</si>
  <si>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</si>
  <si>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</si>
  <si>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</si>
  <si>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</si>
  <si>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</si>
  <si>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</si>
  <si>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</si>
  <si>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</si>
  <si>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</si>
  <si>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</si>
  <si>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</si>
  <si>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</si>
  <si>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</si>
  <si>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</si>
  <si>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</si>
  <si>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</si>
  <si>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</si>
  <si>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</si>
  <si>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</si>
  <si>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</si>
  <si>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</si>
  <si>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</si>
  <si>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</si>
  <si>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</si>
  <si>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</si>
  <si>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</si>
  <si>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</si>
  <si>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</si>
  <si>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</si>
  <si>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</si>
  <si>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</si>
  <si>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</si>
  <si>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</si>
  <si>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</si>
  <si>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</si>
  <si>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</si>
  <si>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</si>
  <si>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</si>
  <si>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</si>
  <si>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</si>
  <si>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</si>
  <si>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</si>
  <si>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</si>
  <si>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</si>
  <si>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</si>
  <si>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</si>
  <si>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</si>
  <si>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</si>
  <si>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</si>
  <si>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</si>
  <si>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</si>
  <si>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</si>
  <si>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</si>
  <si>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</si>
  <si>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</si>
  <si>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</si>
  <si>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</si>
  <si>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</si>
  <si>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</si>
  <si>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</si>
  <si>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</si>
  <si>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</si>
  <si>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</si>
  <si>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</si>
  <si>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</si>
  <si>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</si>
  <si>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</si>
  <si>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</si>
  <si>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</si>
  <si>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</si>
  <si>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</si>
  <si>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</si>
  <si>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</si>
  <si>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</si>
  <si>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</si>
  <si>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</si>
  <si>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</si>
  <si>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</si>
  <si>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</si>
  <si>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</si>
  <si>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</si>
  <si>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</si>
  <si>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</si>
  <si>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</si>
  <si>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</si>
  <si>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</si>
  <si>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</si>
  <si>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</si>
  <si>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</si>
  <si>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</si>
  <si>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</si>
  <si>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</si>
  <si>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</si>
  <si>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</si>
  <si>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</si>
  <si>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</si>
  <si>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</si>
  <si>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</si>
  <si>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</si>
  <si>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</si>
  <si>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</si>
  <si>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</si>
  <si>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</si>
  <si>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</si>
  <si>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</si>
  <si>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</si>
  <si>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</si>
  <si>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</si>
  <si>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</si>
  <si>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</si>
  <si>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</si>
  <si>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</si>
  <si>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</si>
  <si>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</si>
  <si>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</si>
  <si>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</si>
  <si>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</si>
  <si>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</si>
  <si>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</si>
  <si>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</si>
  <si>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</si>
  <si>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</si>
  <si>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</si>
  <si>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</si>
  <si>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</si>
  <si>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</si>
  <si>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</si>
  <si>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</si>
  <si>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</si>
  <si>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</si>
  <si>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</si>
  <si>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</si>
  <si>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</si>
  <si>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</si>
  <si>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</si>
  <si>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</si>
  <si>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</si>
  <si>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</si>
  <si>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</si>
  <si>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</si>
  <si>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</si>
  <si>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</si>
  <si>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</si>
  <si>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</si>
  <si>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</si>
  <si>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</si>
  <si>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</si>
  <si>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</si>
  <si>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</si>
  <si>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</si>
  <si>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</si>
  <si>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</si>
  <si>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</si>
  <si>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</si>
  <si>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</si>
  <si>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</si>
  <si>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</si>
  <si>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</si>
  <si>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</si>
  <si>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</si>
  <si>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</si>
  <si>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</si>
  <si>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</si>
  <si>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</si>
  <si>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</si>
  <si>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</si>
  <si>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</si>
  <si>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</si>
  <si>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</si>
  <si>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</si>
  <si>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</si>
  <si>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</si>
  <si>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</si>
  <si>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</si>
  <si>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</si>
  <si>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</si>
  <si>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</si>
  <si>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</si>
  <si>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</si>
  <si>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</si>
  <si>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</si>
  <si>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</si>
  <si>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</si>
  <si>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</si>
  <si>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</si>
  <si>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</si>
  <si>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</si>
  <si>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</si>
  <si>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</si>
  <si>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</si>
  <si>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</si>
  <si>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</si>
  <si>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</si>
  <si>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</si>
  <si>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</si>
  <si>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</si>
  <si>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</si>
  <si>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</si>
  <si>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</si>
  <si>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</si>
  <si>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</si>
  <si>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</si>
  <si>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</si>
  <si>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</si>
  <si>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</si>
  <si>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</si>
  <si>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</si>
  <si>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</si>
  <si>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</si>
  <si>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</si>
  <si>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</si>
  <si>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</si>
  <si>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</si>
  <si>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</si>
  <si>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</si>
  <si>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</si>
  <si>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</si>
  <si>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</si>
  <si>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</si>
  <si>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</si>
  <si>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</si>
  <si>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</si>
  <si>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</si>
  <si>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</si>
  <si>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</si>
  <si>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</si>
  <si>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</si>
  <si>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</si>
  <si>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</si>
  <si>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</si>
  <si>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</si>
  <si>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</si>
  <si>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</si>
  <si>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</si>
  <si>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</si>
  <si>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</si>
  <si>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</si>
  <si>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</si>
  <si>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</si>
  <si>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</si>
  <si>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</si>
  <si>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</si>
  <si>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</si>
  <si>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</si>
  <si>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</si>
  <si>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</si>
  <si>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</si>
  <si>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</si>
  <si>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</si>
  <si>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</si>
  <si>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</si>
  <si>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</si>
  <si>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</si>
  <si>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</si>
  <si>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</si>
  <si>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</si>
  <si>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</si>
  <si>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</si>
  <si>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</si>
  <si>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</si>
  <si>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</si>
  <si>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</si>
  <si>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</si>
  <si>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</si>
  <si>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</si>
  <si>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</si>
  <si>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</si>
  <si>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</si>
  <si>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</si>
  <si>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</si>
  <si>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</si>
  <si>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</si>
  <si>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</si>
  <si>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</si>
  <si>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</si>
  <si>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</si>
  <si>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</si>
  <si>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</si>
  <si>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</si>
  <si>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</si>
  <si>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</si>
  <si>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</si>
  <si>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</si>
  <si>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</si>
  <si>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</si>
  <si>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</si>
  <si>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</si>
  <si>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</si>
  <si>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</si>
  <si>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</si>
  <si>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</si>
  <si>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</si>
  <si>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</si>
  <si>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</si>
  <si>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</si>
  <si>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</si>
  <si>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</si>
  <si>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</si>
  <si>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</si>
  <si>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</si>
  <si>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</si>
  <si>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</si>
  <si>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</si>
  <si>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</si>
  <si>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</si>
  <si>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</si>
  <si>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</si>
  <si>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</si>
  <si>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</si>
  <si>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</si>
  <si>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</si>
  <si>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</si>
  <si>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</si>
  <si>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</si>
  <si>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</si>
  <si>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</si>
  <si>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</si>
  <si>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</si>
  <si>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</si>
  <si>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</si>
  <si>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</si>
  <si>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</si>
  <si>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</si>
  <si>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</si>
  <si>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</si>
  <si>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</si>
  <si>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</si>
  <si>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</si>
  <si>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</si>
  <si>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</si>
  <si>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</si>
  <si>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</si>
  <si>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</si>
  <si>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</si>
  <si>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</si>
  <si>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</si>
  <si>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</si>
  <si>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</si>
  <si>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</si>
  <si>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</si>
  <si>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</si>
  <si>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</si>
  <si>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</si>
  <si>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</si>
  <si>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</si>
  <si>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</si>
  <si>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</si>
  <si>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</si>
  <si>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</si>
  <si>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</si>
  <si>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</si>
  <si>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</si>
  <si>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</si>
  <si>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</si>
  <si>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</si>
  <si>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</si>
  <si>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</si>
  <si>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</si>
  <si>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</si>
  <si>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</si>
  <si>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</si>
  <si>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</si>
  <si>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</si>
  <si>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</si>
  <si>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</si>
  <si>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</si>
  <si>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</si>
  <si>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</si>
  <si>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</si>
  <si>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</si>
  <si>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</si>
  <si>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</si>
  <si>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</si>
  <si>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</si>
  <si>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</si>
  <si>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</si>
  <si>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</si>
  <si>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</si>
  <si>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</si>
  <si>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</si>
  <si>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</si>
  <si>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</si>
  <si>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</si>
  <si>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</si>
  <si>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</si>
  <si>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</si>
  <si>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</si>
  <si>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</si>
  <si>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</si>
  <si>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</si>
  <si>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</si>
  <si>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</si>
  <si>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</si>
  <si>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</si>
  <si>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</si>
  <si>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</si>
  <si>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</si>
  <si>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</si>
  <si>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</si>
  <si>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</si>
  <si>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</si>
  <si>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</si>
  <si>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</si>
  <si>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</si>
  <si>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</si>
  <si>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</si>
  <si>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</si>
  <si>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</si>
  <si>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</si>
  <si>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</si>
  <si>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</si>
  <si>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</si>
  <si>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</si>
  <si>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</si>
  <si>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</si>
  <si>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</si>
  <si>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</si>
  <si>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</si>
  <si>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</si>
  <si>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</si>
  <si>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</si>
  <si>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</si>
  <si>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</si>
  <si>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</si>
  <si>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</si>
  <si>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</si>
  <si>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</si>
  <si>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</si>
  <si>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</si>
  <si>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</si>
  <si>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</si>
  <si>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</si>
  <si>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</si>
  <si>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</si>
  <si>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</si>
  <si>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</si>
  <si>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</si>
  <si>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</si>
  <si>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</si>
  <si>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</si>
  <si>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</si>
  <si>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</si>
  <si>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</si>
  <si>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</si>
  <si>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</si>
  <si>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</si>
  <si>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</si>
  <si>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</si>
  <si>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</si>
  <si>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</si>
  <si>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</si>
  <si>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</si>
  <si>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</si>
  <si>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</si>
  <si>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</si>
  <si>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</si>
  <si>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</si>
  <si>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</si>
  <si>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</si>
  <si>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</si>
  <si>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</si>
  <si>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</si>
  <si>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</si>
  <si>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</si>
  <si>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</si>
  <si>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</si>
  <si>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</si>
  <si>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</si>
  <si>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</si>
  <si>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</si>
  <si>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</si>
  <si>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</si>
  <si>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</si>
  <si>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</si>
  <si>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</si>
  <si>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</si>
  <si>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</si>
  <si>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</si>
  <si>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</si>
  <si>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</si>
  <si>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</si>
  <si>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</si>
  <si>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</si>
  <si>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</si>
  <si>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</si>
  <si>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</si>
  <si>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</si>
  <si>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</si>
  <si>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</si>
  <si>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</si>
  <si>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</si>
  <si>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</si>
  <si>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</si>
  <si>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</si>
  <si>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</si>
  <si>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</si>
  <si>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</si>
  <si>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</si>
  <si>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</si>
  <si>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</si>
  <si>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</si>
  <si>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</si>
  <si>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</si>
  <si>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</si>
  <si>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</si>
  <si>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</si>
  <si>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</si>
  <si>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</si>
  <si>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</si>
  <si>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</si>
  <si>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</si>
  <si>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</si>
  <si>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</si>
  <si>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</si>
  <si>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</si>
  <si>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</si>
  <si>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</si>
  <si>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</si>
  <si>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</si>
  <si>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</si>
  <si>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</si>
  <si>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</si>
  <si>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</si>
  <si>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</si>
  <si>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</si>
  <si>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</si>
  <si>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</si>
  <si>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</si>
  <si>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</si>
  <si>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</si>
  <si>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</si>
  <si>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</si>
  <si>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</si>
  <si>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</si>
  <si>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</si>
  <si>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</si>
  <si>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</si>
  <si>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</si>
  <si>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</si>
  <si>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</si>
  <si>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</si>
  <si>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</si>
  <si>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</si>
  <si>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</si>
  <si>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</si>
  <si>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</si>
  <si>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</si>
  <si>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</si>
  <si>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</si>
  <si>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</si>
  <si>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</si>
  <si>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</si>
  <si>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</si>
  <si>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</si>
  <si>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</si>
  <si>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</si>
  <si>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</si>
  <si>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</si>
  <si>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</si>
  <si>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</si>
  <si>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</si>
  <si>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</si>
  <si>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</si>
  <si>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</si>
  <si>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</si>
  <si>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</si>
  <si>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</si>
  <si>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</si>
  <si>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</si>
  <si>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</si>
  <si>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</si>
  <si>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</si>
  <si>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</si>
  <si>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</si>
  <si>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</si>
  <si>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</si>
  <si>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</si>
  <si>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</si>
  <si>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</si>
  <si>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</si>
  <si>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</si>
  <si>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</si>
  <si>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</si>
  <si>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</si>
  <si>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</si>
  <si>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</si>
  <si>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</si>
  <si>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</si>
  <si>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</si>
  <si>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</si>
  <si>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</si>
  <si>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</si>
  <si>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</si>
  <si>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</si>
  <si>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</si>
  <si>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</si>
  <si>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</si>
  <si>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</si>
  <si>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</si>
  <si>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</si>
  <si>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</si>
  <si>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</si>
  <si>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</si>
  <si>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</si>
  <si>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</si>
  <si>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</si>
  <si>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</si>
  <si>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</si>
  <si>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</si>
  <si>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</si>
  <si>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</si>
  <si>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</si>
  <si>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</si>
  <si>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</si>
  <si>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</si>
  <si>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</si>
  <si>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</si>
  <si>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</si>
  <si>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</si>
  <si>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</si>
  <si>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</si>
  <si>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</si>
  <si>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</si>
  <si>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</si>
  <si>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</si>
  <si>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</si>
  <si>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</si>
  <si>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</si>
  <si>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</si>
  <si>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</si>
  <si>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</si>
  <si>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</si>
  <si>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</si>
  <si>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</si>
  <si>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</si>
  <si>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</si>
  <si>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</si>
  <si>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</si>
  <si>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</si>
  <si>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</si>
  <si>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</si>
  <si>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</si>
  <si>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</si>
  <si>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</si>
  <si>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</si>
  <si>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</si>
  <si>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</si>
  <si>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</si>
  <si>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</si>
  <si>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</si>
  <si>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</si>
  <si>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</si>
  <si>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</si>
  <si>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</si>
  <si>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</si>
  <si>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</si>
  <si>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</si>
  <si>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</si>
  <si>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</si>
  <si>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</si>
  <si>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</si>
  <si>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</si>
  <si>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</si>
  <si>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</si>
  <si>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</si>
  <si>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</si>
  <si>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</si>
  <si>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</si>
  <si>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</si>
  <si>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</si>
  <si>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</si>
  <si>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</si>
  <si>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</si>
  <si>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</si>
  <si>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</si>
  <si>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</si>
  <si>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</si>
  <si>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</si>
  <si>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</si>
  <si>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</si>
  <si>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</si>
  <si>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</si>
  <si>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</si>
  <si>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</si>
  <si>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</si>
  <si>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</si>
  <si>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</si>
  <si>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</si>
  <si>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</si>
  <si>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</si>
  <si>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</si>
  <si>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</si>
  <si>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</si>
  <si>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</si>
  <si>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</si>
  <si>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</si>
  <si>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</si>
  <si>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</si>
  <si>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</si>
  <si>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</si>
  <si>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</si>
  <si>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</si>
  <si>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</si>
  <si>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</si>
  <si>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</si>
  <si>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</si>
  <si>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</si>
  <si>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</si>
  <si>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</si>
  <si>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</si>
  <si>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</si>
  <si>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</si>
  <si>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</si>
  <si>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</si>
  <si>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</si>
  <si>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</si>
  <si>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</si>
  <si>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</si>
  <si>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</si>
  <si>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</si>
  <si>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</si>
  <si>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</si>
  <si>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</si>
  <si>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</si>
  <si>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</si>
  <si>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</si>
  <si>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</si>
  <si>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</si>
  <si>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</si>
  <si>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</si>
  <si>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</si>
  <si>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</si>
  <si>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</si>
  <si>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</si>
  <si>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</si>
  <si>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</si>
  <si>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</si>
  <si>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</si>
  <si>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</si>
  <si>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</si>
  <si>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</si>
  <si>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</si>
  <si>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</si>
  <si>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</si>
  <si>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</si>
  <si>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</si>
  <si>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</si>
  <si>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</si>
  <si>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</si>
  <si>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</si>
  <si>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</si>
  <si>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</si>
  <si>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</si>
  <si>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</si>
  <si>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</si>
  <si>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</si>
  <si>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</si>
  <si>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</si>
  <si>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</si>
  <si>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</si>
  <si>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</si>
  <si>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</si>
  <si>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</si>
  <si>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</si>
  <si>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</si>
  <si>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</si>
  <si>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</si>
  <si>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</si>
  <si>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</si>
  <si>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</si>
  <si>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</si>
  <si>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</si>
  <si>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</si>
  <si>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</si>
  <si>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</si>
  <si>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</si>
  <si>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</si>
  <si>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</si>
  <si>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</si>
  <si>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</si>
  <si>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</si>
  <si>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</si>
  <si>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</si>
  <si>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</si>
  <si>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</si>
  <si>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</si>
  <si>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</si>
  <si>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</si>
  <si>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</si>
  <si>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</si>
  <si>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</si>
  <si>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</si>
  <si>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</si>
  <si>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</si>
  <si>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</si>
  <si>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</si>
  <si>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</si>
  <si>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</si>
  <si>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</si>
  <si>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</si>
  <si>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</si>
  <si>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</si>
  <si>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</si>
  <si>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</si>
  <si>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</si>
  <si>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</si>
  <si>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</si>
  <si>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</si>
  <si>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</si>
  <si>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</si>
  <si>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</si>
  <si>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</si>
  <si>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</si>
  <si>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</si>
  <si>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</si>
  <si>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</si>
  <si>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</si>
  <si>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</si>
  <si>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</si>
  <si>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</si>
  <si>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</si>
  <si>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</si>
  <si>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</si>
  <si>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</si>
  <si>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</si>
  <si>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</si>
  <si>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</si>
  <si>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</si>
  <si>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</si>
  <si>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</si>
  <si>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</si>
  <si>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</si>
  <si>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</si>
  <si>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</si>
  <si>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</si>
  <si>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</si>
  <si>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</si>
  <si>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</si>
  <si>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</si>
  <si>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</si>
  <si>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</si>
  <si>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</si>
  <si>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</si>
  <si>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</si>
  <si>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</si>
  <si>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</si>
  <si>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</si>
  <si>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</si>
  <si>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</si>
  <si>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</si>
  <si>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</si>
  <si>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</si>
  <si>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</si>
  <si>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</si>
  <si>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</si>
  <si>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</si>
  <si>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</si>
  <si>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</si>
  <si>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</si>
  <si>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</si>
  <si>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</si>
  <si>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</si>
  <si>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</si>
  <si>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</si>
  <si>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</si>
  <si>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</si>
  <si>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</si>
  <si>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</si>
  <si>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</si>
  <si>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</si>
  <si>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</si>
  <si>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</si>
  <si>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</si>
  <si>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</si>
  <si>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</si>
  <si>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</si>
  <si>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</si>
  <si>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</si>
  <si>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</si>
  <si>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</si>
  <si>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</si>
  <si>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</si>
  <si>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</si>
  <si>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</si>
  <si>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</si>
  <si>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</si>
  <si>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</si>
  <si>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</si>
  <si>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</si>
  <si>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</si>
  <si>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</si>
  <si>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</si>
  <si>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</si>
  <si>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</si>
  <si>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</si>
  <si>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</si>
  <si>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</si>
  <si>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</si>
  <si>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</si>
  <si>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</si>
  <si>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</si>
  <si>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</si>
  <si>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</si>
  <si>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</si>
  <si>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</si>
  <si>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</si>
  <si>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</si>
  <si>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</si>
  <si>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</si>
  <si>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</si>
  <si>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</si>
  <si>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</si>
  <si>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</si>
  <si>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</si>
  <si>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</si>
  <si>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</si>
  <si>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</si>
  <si>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</si>
  <si>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</si>
  <si>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</si>
  <si>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</si>
  <si>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</si>
  <si>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</si>
  <si>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</si>
  <si>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</si>
  <si>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</si>
  <si>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</si>
  <si>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</si>
  <si>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</si>
  <si>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</si>
  <si>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</si>
  <si>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</si>
  <si>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</si>
  <si>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</si>
  <si>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</si>
  <si>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</si>
  <si>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</si>
  <si>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</si>
  <si>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</si>
  <si>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</si>
  <si>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</si>
  <si>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</si>
  <si>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</si>
  <si>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</si>
  <si>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</si>
  <si>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</si>
  <si>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</si>
  <si>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</si>
  <si>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</si>
  <si>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</si>
  <si>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</si>
  <si>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</si>
  <si>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</si>
  <si>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</si>
  <si>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</si>
  <si>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</si>
  <si>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</si>
  <si>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</si>
  <si>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</si>
  <si>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</si>
  <si>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</si>
  <si>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</si>
  <si>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</si>
  <si>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</si>
  <si>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</si>
  <si>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</si>
  <si>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</si>
  <si>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</si>
  <si>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</si>
  <si>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</si>
  <si>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</si>
  <si>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</si>
  <si>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</si>
  <si>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</si>
  <si>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</si>
  <si>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</si>
  <si>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</si>
  <si>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</si>
  <si>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</si>
  <si>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</si>
  <si>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</si>
  <si>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</si>
  <si>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</si>
  <si>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</si>
  <si>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</si>
  <si>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</si>
  <si>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</si>
  <si>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</si>
  <si>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</si>
  <si>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</si>
  <si>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</si>
  <si>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</si>
  <si>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</si>
  <si>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</si>
  <si>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</si>
  <si>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</si>
  <si>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</si>
  <si>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</si>
  <si>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</si>
  <si>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</si>
  <si>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</si>
  <si>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</si>
  <si>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</si>
  <si>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</si>
  <si>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</si>
  <si>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</si>
  <si>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</si>
  <si>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</si>
  <si>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</si>
  <si>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</si>
  <si>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</si>
  <si>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</si>
  <si>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</si>
  <si>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</si>
  <si>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</si>
  <si>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</si>
  <si>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</si>
  <si>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</si>
  <si>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</si>
  <si>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</si>
  <si>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</si>
  <si>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</si>
  <si>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</si>
  <si>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</si>
  <si>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</si>
  <si>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</si>
  <si>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</si>
  <si>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</si>
  <si>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</si>
  <si>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</si>
  <si>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</si>
  <si>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</si>
  <si>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</si>
  <si>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</si>
  <si>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</si>
  <si>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</si>
  <si>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</si>
  <si>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</si>
  <si>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</si>
  <si>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</si>
  <si>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</si>
  <si>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</si>
  <si>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</si>
  <si>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</si>
  <si>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</si>
  <si>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</si>
  <si>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</si>
  <si>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</si>
  <si>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</si>
  <si>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</si>
  <si>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</si>
  <si>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</si>
  <si>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</si>
  <si>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</si>
  <si>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</si>
  <si>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</si>
  <si>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</si>
  <si>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</si>
  <si>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</si>
  <si>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</si>
  <si>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</si>
  <si>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</si>
  <si>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</si>
  <si>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</si>
  <si>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</si>
  <si>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</si>
  <si>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</si>
  <si>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</si>
  <si>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</si>
  <si>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</si>
  <si>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</si>
  <si>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</si>
  <si>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</si>
  <si>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</si>
  <si>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</si>
  <si>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</si>
  <si>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</si>
  <si>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</si>
  <si>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</si>
  <si>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</si>
  <si>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</si>
  <si>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</si>
  <si>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</si>
  <si>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</si>
  <si>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</si>
  <si>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</si>
  <si>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</si>
  <si>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</si>
  <si>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</si>
  <si>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</si>
  <si>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</si>
  <si>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</si>
  <si>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</si>
  <si>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</si>
  <si>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</si>
  <si>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</si>
  <si>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</si>
  <si>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</si>
  <si>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</si>
  <si>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</si>
  <si>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</si>
  <si>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</si>
  <si>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</si>
  <si>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</si>
  <si>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</si>
  <si>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</si>
  <si>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</si>
  <si>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</si>
  <si>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</si>
  <si>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</si>
  <si>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</si>
  <si>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</si>
  <si>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</si>
  <si>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</si>
  <si>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</si>
  <si>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</si>
  <si>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</si>
  <si>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</si>
  <si>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</si>
  <si>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</si>
  <si>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</si>
  <si>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</si>
  <si>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</si>
  <si>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</si>
  <si>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</si>
  <si>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</si>
  <si>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</si>
  <si>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</si>
  <si>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</si>
  <si>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</si>
  <si>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</si>
  <si>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</si>
  <si>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</si>
  <si>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</si>
  <si>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</si>
  <si>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</si>
  <si>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</si>
  <si>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</si>
  <si>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</si>
  <si>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</si>
  <si>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</si>
  <si>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</si>
  <si>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</si>
  <si>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</si>
  <si>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</si>
  <si>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</si>
  <si>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</si>
  <si>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</si>
  <si>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</si>
  <si>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</si>
  <si>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</si>
  <si>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</si>
  <si>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</si>
  <si>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</si>
  <si>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</si>
  <si>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</si>
  <si>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</si>
  <si>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</si>
  <si>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</si>
  <si>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</si>
  <si>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</si>
  <si>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</si>
  <si>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</si>
  <si>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</si>
  <si>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</si>
  <si>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</si>
  <si>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</si>
  <si>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</si>
  <si>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</si>
  <si>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</si>
  <si>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</si>
  <si>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</si>
  <si>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</si>
  <si>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</si>
  <si>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</si>
  <si>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</si>
  <si>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</si>
  <si>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</si>
  <si>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</si>
  <si>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</si>
  <si>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</si>
  <si>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</si>
  <si>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</si>
  <si>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</si>
  <si>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</si>
  <si>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</si>
  <si>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</si>
  <si>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</si>
  <si>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</si>
  <si>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</si>
  <si>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</si>
  <si>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</si>
  <si>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</si>
  <si>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</si>
  <si>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</si>
  <si>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</si>
  <si>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</si>
  <si>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</si>
  <si>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</si>
  <si>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</si>
  <si>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</si>
  <si>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</si>
  <si>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</si>
  <si>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</si>
  <si>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</si>
  <si>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</si>
  <si>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</si>
  <si>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</si>
  <si>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</si>
  <si>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</si>
  <si>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</si>
  <si>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</si>
  <si>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</si>
  <si>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</si>
  <si>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</si>
  <si>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</si>
  <si>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</si>
  <si>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</si>
  <si>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</si>
  <si>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</si>
  <si>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</si>
  <si>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</si>
  <si>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</si>
  <si>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</si>
  <si>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</si>
  <si>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</si>
  <si>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</si>
  <si>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</si>
  <si>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</si>
  <si>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</si>
  <si>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</si>
  <si>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</si>
  <si>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</si>
  <si>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</si>
  <si>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</si>
  <si>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</si>
  <si>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</si>
  <si>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</si>
  <si>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</si>
  <si>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</si>
  <si>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</si>
  <si>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</si>
  <si>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</si>
  <si>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</si>
  <si>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</si>
  <si>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</si>
  <si>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</si>
  <si>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</si>
  <si>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</si>
  <si>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</si>
  <si>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</si>
  <si>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</si>
  <si>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</si>
  <si>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</si>
  <si>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</si>
  <si>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</si>
  <si>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</si>
  <si>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</si>
  <si>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</si>
  <si>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</si>
  <si>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</si>
  <si>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</si>
  <si>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</si>
  <si>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</si>
  <si>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</si>
  <si>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</si>
  <si>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</si>
  <si>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</si>
  <si>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</si>
  <si>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</si>
  <si>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</si>
  <si>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</si>
  <si>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</si>
  <si>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</si>
  <si>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</si>
  <si>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</si>
  <si>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</si>
  <si>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</si>
  <si>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</si>
  <si>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</si>
  <si>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</si>
  <si>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</si>
  <si>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</si>
  <si>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</si>
  <si>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</si>
  <si>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</si>
  <si>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</si>
  <si>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</si>
  <si>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</si>
  <si>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</si>
  <si>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</si>
  <si>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</si>
  <si>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</si>
  <si>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</si>
  <si>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</si>
  <si>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</si>
  <si>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</si>
  <si>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</si>
  <si>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</si>
  <si>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</si>
  <si>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</si>
  <si>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</si>
  <si>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</si>
  <si>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</si>
  <si>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</si>
  <si>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</si>
  <si>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</si>
  <si>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</si>
  <si>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</si>
  <si>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</si>
  <si>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</si>
  <si>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</si>
  <si>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</si>
  <si>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</si>
  <si>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</si>
  <si>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</si>
  <si>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</si>
  <si>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</si>
  <si>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</si>
  <si>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</si>
  <si>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</si>
  <si>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</si>
  <si>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</si>
  <si>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</si>
  <si>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</si>
  <si>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</si>
  <si>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</si>
  <si>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</si>
  <si>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</si>
  <si>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</si>
  <si>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</si>
  <si>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</si>
  <si>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</si>
  <si>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</si>
  <si>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</si>
  <si>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</si>
  <si>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</si>
  <si>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</si>
  <si>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</si>
  <si>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</si>
  <si>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</si>
  <si>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</si>
  <si>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</si>
  <si>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</si>
  <si>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</si>
  <si>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</si>
  <si>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</si>
  <si>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</si>
  <si>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</si>
  <si>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</si>
  <si>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</si>
  <si>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</si>
  <si>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</si>
  <si>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</si>
  <si>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</si>
  <si>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</si>
  <si>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</si>
  <si>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</si>
  <si>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</si>
  <si>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</si>
  <si>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</si>
  <si>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</si>
  <si>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</si>
  <si>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</si>
  <si>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</si>
  <si>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</si>
  <si>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</si>
  <si>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</si>
  <si>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</si>
  <si>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</si>
  <si>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</si>
  <si>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</si>
  <si>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</si>
  <si>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</si>
  <si>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</si>
  <si>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</si>
  <si>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</si>
  <si>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</si>
  <si>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</si>
  <si>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</si>
  <si>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</si>
  <si>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</si>
  <si>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</si>
  <si>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</si>
  <si>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</si>
  <si>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</si>
  <si>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</si>
  <si>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</si>
  <si>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</si>
  <si>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</si>
  <si>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</si>
  <si>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</si>
  <si>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</si>
  <si>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</si>
  <si>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</si>
  <si>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</si>
  <si>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</si>
  <si>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</si>
  <si>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</si>
  <si>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</si>
  <si>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</si>
  <si>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</si>
  <si>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</si>
  <si>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</si>
  <si>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</si>
  <si>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</si>
  <si>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</si>
  <si>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</si>
  <si>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</si>
  <si>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</si>
  <si>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</si>
  <si>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</si>
  <si>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</si>
  <si>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</si>
  <si>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</si>
  <si>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</si>
  <si>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</si>
  <si>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</si>
  <si>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</si>
  <si>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</si>
  <si>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</si>
  <si>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</si>
  <si>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</si>
  <si>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</si>
  <si>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</si>
  <si>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</si>
  <si>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</si>
  <si>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</si>
  <si>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</si>
  <si>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</si>
  <si>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</si>
  <si>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</si>
  <si>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</si>
  <si>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</si>
  <si>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</si>
  <si>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</si>
  <si>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</si>
  <si>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</si>
  <si>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</si>
  <si>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</si>
  <si>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</si>
  <si>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</si>
  <si>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</si>
  <si>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</si>
  <si>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</si>
  <si>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</si>
  <si>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</si>
  <si>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</si>
  <si>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</si>
  <si>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</si>
  <si>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</si>
  <si>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</si>
  <si>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</si>
  <si>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</si>
  <si>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</si>
  <si>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</si>
  <si>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</si>
  <si>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</si>
  <si>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</si>
  <si>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</si>
  <si>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</si>
  <si>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</si>
  <si>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</si>
  <si>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</si>
  <si>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</si>
  <si>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</si>
  <si>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</si>
  <si>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</si>
  <si>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</si>
  <si>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</si>
  <si>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</si>
  <si>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</si>
  <si>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</si>
  <si>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</si>
  <si>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</si>
  <si>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</si>
  <si>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</si>
  <si>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</si>
  <si>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</si>
  <si>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</si>
  <si>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</si>
  <si>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</si>
  <si>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</si>
  <si>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</si>
  <si>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</si>
  <si>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</si>
  <si>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</si>
  <si>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</si>
  <si>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</si>
  <si>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</si>
  <si>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</si>
  <si>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</si>
  <si>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</si>
  <si>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</si>
  <si>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</si>
  <si>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</si>
  <si>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</si>
  <si>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</si>
  <si>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</si>
  <si>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</si>
  <si>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</si>
  <si>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No.of Major Surgeries</t>
  </si>
  <si>
    <t>Weight Status</t>
  </si>
  <si>
    <t>Diabetes Status</t>
  </si>
  <si>
    <t>Date of Birth</t>
  </si>
  <si>
    <t>Age</t>
  </si>
  <si>
    <t>First Name</t>
  </si>
  <si>
    <t>Cancer History</t>
  </si>
  <si>
    <t>Charges</t>
  </si>
  <si>
    <t>No.of major surgeries</t>
  </si>
  <si>
    <t>A Column</t>
  </si>
  <si>
    <t>B Column</t>
  </si>
  <si>
    <t>C Column</t>
  </si>
  <si>
    <t>D Column</t>
  </si>
  <si>
    <t>E Column</t>
  </si>
  <si>
    <t>F Column</t>
  </si>
  <si>
    <t>G Column</t>
  </si>
  <si>
    <t>H Column</t>
  </si>
  <si>
    <t>I Column</t>
  </si>
  <si>
    <t>No.of missing values</t>
  </si>
  <si>
    <t>Date of Collection of Datas</t>
  </si>
  <si>
    <t>DD-MMM-YYYY</t>
  </si>
  <si>
    <t>Grand Total</t>
  </si>
  <si>
    <t>Non-Smoker</t>
  </si>
  <si>
    <t>Sum of No.of major surgeries</t>
  </si>
  <si>
    <t>Average of HBA1C</t>
  </si>
  <si>
    <t>Transplants</t>
  </si>
  <si>
    <t>Without</t>
  </si>
  <si>
    <t xml:space="preserve">With </t>
  </si>
  <si>
    <t>Normal weight</t>
  </si>
  <si>
    <t>Obesity</t>
  </si>
  <si>
    <t>Over weight</t>
  </si>
  <si>
    <t>Underweight</t>
  </si>
  <si>
    <t>Diabetes</t>
  </si>
  <si>
    <t>Normal</t>
  </si>
  <si>
    <t>Prediabetes</t>
  </si>
  <si>
    <t>Sum of Charges</t>
  </si>
  <si>
    <t>Average of Charges</t>
  </si>
  <si>
    <t>Unknown</t>
  </si>
  <si>
    <t>yes</t>
  </si>
  <si>
    <t>Column1</t>
  </si>
  <si>
    <t>Column2</t>
  </si>
  <si>
    <t>Smoker_Imputed</t>
  </si>
  <si>
    <t>Heart Issue_Imputed</t>
  </si>
  <si>
    <t>Most Frequent Values</t>
  </si>
  <si>
    <t>Tier 2</t>
  </si>
  <si>
    <t>Year Average</t>
  </si>
  <si>
    <t>Average of BMI</t>
  </si>
  <si>
    <t>Count of Cancer History</t>
  </si>
  <si>
    <t>Healthcare Data Analysis and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</si>
</sst>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m\,\ yyyy"/>
    <numFmt numFmtId="165" formatCode="[$-F800]dddd\,\ mmmm\ dd\,\ yyyy"/>
    <numFmt numFmtId="166" formatCode="_-[$$-409]* #,##0.00_ ;_-[$$-409]* \-#,##0.00\ ;_-[$$-409]* &quot;-&quot;??_ ;_-@_ "/>
    <numFmt numFmtId="167" formatCode="dd/mmm/yyyy"/>
    <numFmt numFmtId="168" formatCode="&quot;₹&quot;\ #,##0.00"/>
    <numFmt numFmtId="169" formatCode="[$$-409]#,##0"/>
    <numFmt numFmtId="170" formatCode="[$$-409]#,##0.00"/>
  </numFmts>
  <fonts count="7"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36"/>
      <color theme="0"/>
      <name val="Calibri"/>
      <family val="2"/>
      <scheme val="minor"/>
    </font>
    <font>
      <b/>
      <sz val="26"/>
      <color theme="0"/>
      <name val="Calibri"/>
      <family val="2"/>
      <scheme val="minor"/>
    </font>
  </fonts>
  <fills count="9">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5" tint="0.79998168889431442"/>
        <bgColor theme="5" tint="0.79998168889431442"/>
      </patternFill>
    </fill>
    <fill>
      <patternFill patternType="solid">
        <fgColor theme="5" tint="-0.249977111117893"/>
        <bgColor indexed="64"/>
      </patternFill>
    </fill>
    <fill>
      <patternFill patternType="solid">
        <fgColor theme="5" tint="0.39997558519241921"/>
        <bgColor theme="5" tint="0.79998168889431442"/>
      </patternFill>
    </fill>
    <fill>
      <patternFill patternType="solid">
        <fgColor theme="0"/>
        <bgColor indexed="64"/>
      </patternFill>
    </fill>
  </fills>
  <borders count="28">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5"/>
      </left>
      <right/>
      <top style="thin">
        <color theme="5"/>
      </top>
      <bottom/>
      <diagonal/>
    </border>
    <border>
      <left style="thin">
        <color theme="5"/>
      </left>
      <right/>
      <top style="medium">
        <color theme="5"/>
      </top>
      <bottom/>
      <diagonal/>
    </border>
    <border>
      <left style="thin">
        <color theme="5"/>
      </left>
      <right style="thin">
        <color theme="5"/>
      </right>
      <top style="thin">
        <color theme="5"/>
      </top>
      <bottom style="thin">
        <color theme="5"/>
      </bottom>
      <diagonal/>
    </border>
    <border>
      <left style="thin">
        <color theme="5"/>
      </left>
      <right style="thin">
        <color theme="5"/>
      </right>
      <top style="thin">
        <color theme="5"/>
      </top>
      <bottom/>
      <diagonal/>
    </border>
    <border>
      <left style="thin">
        <color theme="5"/>
      </left>
      <right style="thin">
        <color theme="5"/>
      </right>
      <top style="medium">
        <color theme="5"/>
      </top>
      <bottom/>
      <diagonal/>
    </border>
    <border>
      <left style="thin">
        <color indexed="64"/>
      </left>
      <right/>
      <top style="thin">
        <color indexed="64"/>
      </top>
      <bottom style="thin">
        <color indexed="64"/>
      </bottom>
      <diagonal/>
    </border>
    <border>
      <left style="thin">
        <color theme="5"/>
      </left>
      <right/>
      <top style="thin">
        <color theme="5"/>
      </top>
      <bottom style="thin">
        <color theme="5"/>
      </bottom>
      <diagonal/>
    </border>
    <border>
      <left style="thin">
        <color theme="5"/>
      </left>
      <right/>
      <top style="thin">
        <color indexed="64"/>
      </top>
      <bottom/>
      <diagonal/>
    </border>
    <border>
      <left style="thin">
        <color theme="5"/>
      </left>
      <right style="thin">
        <color theme="5"/>
      </right>
      <top style="thin">
        <color indexed="64"/>
      </top>
      <bottom/>
      <diagonal/>
    </border>
    <border>
      <left/>
      <right/>
      <top/>
      <bottom style="medium">
        <color theme="5"/>
      </bottom>
      <diagonal/>
    </border>
    <border>
      <left/>
      <right style="thin">
        <color theme="5"/>
      </right>
      <top/>
      <bottom style="medium">
        <color theme="5"/>
      </bottom>
      <diagonal/>
    </border>
    <border>
      <left style="thin">
        <color theme="5"/>
      </left>
      <right/>
      <top style="medium">
        <color theme="5"/>
      </top>
      <bottom style="medium">
        <color theme="5"/>
      </bottom>
      <diagonal/>
    </border>
    <border>
      <left/>
      <right style="thin">
        <color theme="5"/>
      </right>
      <top style="medium">
        <color theme="5"/>
      </top>
      <bottom style="medium">
        <color theme="5"/>
      </bottom>
      <diagonal/>
    </border>
    <border>
      <left style="thin">
        <color indexed="64"/>
      </left>
      <right/>
      <top style="thin">
        <color indexed="64"/>
      </top>
      <bottom/>
      <diagonal/>
    </border>
    <border>
      <left/>
      <right style="thin">
        <color theme="5"/>
      </right>
      <top/>
      <bottom/>
      <diagonal/>
    </border>
    <border>
      <left style="thin">
        <color theme="5" tint="-0.249977111117893"/>
      </left>
      <right/>
      <top style="medium">
        <color theme="5"/>
      </top>
      <bottom style="medium">
        <color theme="5"/>
      </bottom>
      <diagonal/>
    </border>
    <border>
      <left style="thin">
        <color theme="5"/>
      </left>
      <right style="thin">
        <color theme="5"/>
      </right>
      <top style="thin">
        <color theme="5"/>
      </top>
      <bottom style="thin">
        <color theme="5" tint="-0.249977111117893"/>
      </bottom>
      <diagonal/>
    </border>
    <border>
      <left style="thin">
        <color theme="5" tint="-0.249977111117893"/>
      </left>
      <right/>
      <top style="medium">
        <color theme="5"/>
      </top>
      <bottom/>
      <diagonal/>
    </border>
    <border>
      <left/>
      <right/>
      <top style="medium">
        <color theme="5"/>
      </top>
      <bottom/>
      <diagonal/>
    </border>
    <border>
      <left/>
      <right style="thin">
        <color theme="5"/>
      </right>
      <top style="medium">
        <color theme="5"/>
      </top>
      <bottom/>
      <diagonal/>
    </border>
    <border>
      <left style="thin">
        <color theme="5" tint="-0.249977111117893"/>
      </left>
      <right/>
      <top/>
      <bottom/>
      <diagonal/>
    </border>
    <border>
      <left style="thin">
        <color theme="5" tint="-0.249977111117893"/>
      </left>
      <right/>
      <top/>
      <bottom style="medium">
        <color theme="5"/>
      </bottom>
      <diagonal/>
    </border>
    <border>
      <left style="thin">
        <color theme="5"/>
      </left>
      <right style="thin">
        <color theme="5"/>
      </right>
      <top style="thin">
        <color indexed="64"/>
      </top>
      <bottom style="thin">
        <color theme="5" tint="-0.249977111117893"/>
      </bottom>
      <diagonal/>
    </border>
    <border>
      <left style="thin">
        <color theme="5"/>
      </left>
      <right style="thin">
        <color theme="5"/>
      </right>
      <top style="thin">
        <color indexed="64"/>
      </top>
      <bottom style="thin">
        <color theme="5"/>
      </bottom>
      <diagonal/>
    </border>
    <border>
      <left/>
      <right style="thin">
        <color theme="5"/>
      </right>
      <top style="thin">
        <color indexed="64"/>
      </top>
      <bottom style="thin">
        <color theme="5" tint="-0.249977111117893"/>
      </bottom>
      <diagonal/>
    </border>
  </borders>
  <cellStyleXfs count="2">
    <xf numFmtId="0" fontId="0" fillId="0" borderId="0"/>
    <xf numFmtId="0" fontId="1" fillId="0" borderId="0"/>
  </cellStyleXfs>
  <cellXfs count="84">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164" fontId="4" fillId="4" borderId="2" xfId="0" applyNumberFormat="1" applyFont="1" applyFill="1" applyBorder="1" applyAlignment="1">
      <alignment horizontal="center" vertical="center"/>
    </xf>
    <xf numFmtId="49" fontId="0" fillId="0" borderId="0" xfId="0" applyNumberFormat="1"/>
    <xf numFmtId="0" fontId="0" fillId="0" borderId="0" xfId="0" applyAlignment="1"/>
    <xf numFmtId="0" fontId="0" fillId="0" borderId="0" xfId="0" applyAlignment="1">
      <alignment horizontal="center"/>
    </xf>
    <xf numFmtId="0" fontId="0" fillId="0" borderId="0" xfId="0" applyNumberFormat="1"/>
    <xf numFmtId="0" fontId="0" fillId="0" borderId="0" xfId="0" applyNumberFormat="1" applyAlignment="1">
      <alignment horizontal="center"/>
    </xf>
    <xf numFmtId="0" fontId="1" fillId="0" borderId="0" xfId="1" applyAlignment="1">
      <alignment horizontal="center"/>
    </xf>
    <xf numFmtId="0" fontId="0" fillId="0" borderId="0" xfId="0" pivotButton="1"/>
    <xf numFmtId="167" fontId="0" fillId="0" borderId="0" xfId="0" applyNumberFormat="1" applyAlignment="1">
      <alignment horizontal="center"/>
    </xf>
    <xf numFmtId="0" fontId="0" fillId="5" borderId="4" xfId="0" applyFont="1" applyFill="1" applyBorder="1" applyAlignment="1">
      <alignment horizontal="center"/>
    </xf>
    <xf numFmtId="1" fontId="0" fillId="5" borderId="4" xfId="0" applyNumberFormat="1" applyFont="1" applyFill="1" applyBorder="1" applyAlignment="1">
      <alignment horizontal="center"/>
    </xf>
    <xf numFmtId="0" fontId="0" fillId="0" borderId="3" xfId="0" applyFont="1" applyBorder="1" applyAlignment="1">
      <alignment horizontal="center"/>
    </xf>
    <xf numFmtId="1" fontId="0" fillId="0" borderId="3" xfId="0" applyNumberFormat="1" applyFont="1" applyBorder="1" applyAlignment="1">
      <alignment horizontal="center"/>
    </xf>
    <xf numFmtId="0" fontId="0" fillId="5" borderId="3" xfId="0" applyFont="1" applyFill="1" applyBorder="1" applyAlignment="1">
      <alignment horizontal="center"/>
    </xf>
    <xf numFmtId="1" fontId="0" fillId="5" borderId="3" xfId="0" applyNumberFormat="1" applyFont="1" applyFill="1" applyBorder="1" applyAlignment="1">
      <alignment horizontal="center"/>
    </xf>
    <xf numFmtId="0" fontId="0" fillId="5" borderId="3" xfId="0" applyFont="1" applyFill="1" applyBorder="1"/>
    <xf numFmtId="0" fontId="0" fillId="0" borderId="3" xfId="0" applyFont="1" applyBorder="1"/>
    <xf numFmtId="168" fontId="0" fillId="0" borderId="0" xfId="0" applyNumberFormat="1" applyAlignment="1">
      <alignment horizontal="center"/>
    </xf>
    <xf numFmtId="0" fontId="0" fillId="0" borderId="0" xfId="0" applyAlignment="1">
      <alignment horizontal="left"/>
    </xf>
    <xf numFmtId="0" fontId="0" fillId="0" borderId="0" xfId="0" applyAlignment="1">
      <alignment horizontal="left" indent="1"/>
    </xf>
    <xf numFmtId="169" fontId="0" fillId="0" borderId="0" xfId="0" applyNumberFormat="1"/>
    <xf numFmtId="166" fontId="0" fillId="0" borderId="0" xfId="0" applyNumberFormat="1"/>
    <xf numFmtId="2" fontId="0" fillId="0" borderId="0" xfId="0" applyNumberFormat="1"/>
    <xf numFmtId="0" fontId="4" fillId="4" borderId="8" xfId="0" applyFont="1" applyFill="1" applyBorder="1" applyAlignment="1">
      <alignment horizontal="center" vertical="center"/>
    </xf>
    <xf numFmtId="0" fontId="0" fillId="5" borderId="7" xfId="0" applyFont="1" applyFill="1" applyBorder="1" applyAlignment="1">
      <alignment horizontal="center"/>
    </xf>
    <xf numFmtId="0" fontId="0" fillId="0" borderId="6" xfId="0" applyFont="1" applyBorder="1" applyAlignment="1">
      <alignment horizontal="center"/>
    </xf>
    <xf numFmtId="0" fontId="0" fillId="5" borderId="6" xfId="0" applyFont="1" applyFill="1" applyBorder="1" applyAlignment="1">
      <alignment horizontal="center"/>
    </xf>
    <xf numFmtId="0" fontId="4" fillId="6" borderId="3" xfId="0" applyFont="1" applyFill="1" applyBorder="1"/>
    <xf numFmtId="1" fontId="4" fillId="6" borderId="3" xfId="0" applyNumberFormat="1" applyFont="1" applyFill="1" applyBorder="1" applyAlignment="1">
      <alignment horizontal="center"/>
    </xf>
    <xf numFmtId="0" fontId="4" fillId="6" borderId="6" xfId="0" applyFont="1" applyFill="1" applyBorder="1"/>
    <xf numFmtId="0" fontId="0" fillId="5" borderId="9" xfId="0" applyFont="1" applyFill="1" applyBorder="1" applyAlignment="1">
      <alignment horizontal="center"/>
    </xf>
    <xf numFmtId="0" fontId="0" fillId="5" borderId="9" xfId="0" applyFont="1" applyFill="1" applyBorder="1"/>
    <xf numFmtId="1" fontId="0" fillId="5" borderId="9" xfId="0" applyNumberFormat="1" applyFont="1" applyFill="1" applyBorder="1" applyAlignment="1">
      <alignment horizontal="center"/>
    </xf>
    <xf numFmtId="0" fontId="0" fillId="5" borderId="5" xfId="0" applyFont="1" applyFill="1" applyBorder="1" applyAlignment="1">
      <alignment horizontal="center"/>
    </xf>
    <xf numFmtId="0" fontId="4" fillId="6" borderId="10" xfId="0" applyFont="1" applyFill="1" applyBorder="1" applyAlignment="1">
      <alignment horizontal="center"/>
    </xf>
    <xf numFmtId="165" fontId="4" fillId="6" borderId="10" xfId="0" applyNumberFormat="1" applyFont="1" applyFill="1" applyBorder="1" applyAlignment="1">
      <alignment horizontal="center"/>
    </xf>
    <xf numFmtId="14" fontId="4" fillId="6" borderId="10" xfId="0" applyNumberFormat="1" applyFont="1" applyFill="1" applyBorder="1" applyAlignment="1">
      <alignment horizontal="center"/>
    </xf>
    <xf numFmtId="0" fontId="4" fillId="6" borderId="11" xfId="0" applyFont="1" applyFill="1" applyBorder="1" applyAlignment="1">
      <alignment horizontal="center"/>
    </xf>
    <xf numFmtId="14" fontId="0" fillId="5" borderId="4" xfId="0" applyNumberFormat="1" applyFont="1" applyFill="1" applyBorder="1" applyAlignment="1">
      <alignment horizontal="center"/>
    </xf>
    <xf numFmtId="167" fontId="0" fillId="5" borderId="4" xfId="0" applyNumberFormat="1" applyFont="1" applyFill="1" applyBorder="1" applyAlignment="1">
      <alignment horizontal="center"/>
    </xf>
    <xf numFmtId="165" fontId="0" fillId="5" borderId="4" xfId="0" applyNumberFormat="1" applyFont="1" applyFill="1" applyBorder="1" applyAlignment="1">
      <alignment horizontal="center"/>
    </xf>
    <xf numFmtId="14" fontId="0" fillId="0" borderId="3" xfId="0" applyNumberFormat="1" applyFont="1" applyBorder="1" applyAlignment="1">
      <alignment horizontal="center"/>
    </xf>
    <xf numFmtId="167" fontId="0" fillId="0" borderId="3" xfId="0" applyNumberFormat="1" applyFont="1" applyBorder="1" applyAlignment="1">
      <alignment horizontal="center"/>
    </xf>
    <xf numFmtId="165" fontId="0" fillId="5" borderId="3" xfId="0" applyNumberFormat="1" applyFont="1" applyFill="1" applyBorder="1" applyAlignment="1">
      <alignment horizontal="center"/>
    </xf>
    <xf numFmtId="167" fontId="0" fillId="5" borderId="3" xfId="0" applyNumberFormat="1" applyFont="1" applyFill="1" applyBorder="1" applyAlignment="1">
      <alignment horizontal="center"/>
    </xf>
    <xf numFmtId="165" fontId="0" fillId="0" borderId="3" xfId="0" applyNumberFormat="1" applyFont="1" applyBorder="1" applyAlignment="1">
      <alignment horizontal="center"/>
    </xf>
    <xf numFmtId="165" fontId="0" fillId="5" borderId="9" xfId="0" applyNumberFormat="1" applyFont="1" applyFill="1" applyBorder="1" applyAlignment="1">
      <alignment horizontal="center"/>
    </xf>
    <xf numFmtId="167" fontId="0" fillId="5" borderId="9" xfId="0" applyNumberFormat="1" applyFont="1" applyFill="1" applyBorder="1" applyAlignment="1">
      <alignment horizontal="center"/>
    </xf>
    <xf numFmtId="0" fontId="4" fillId="6" borderId="0" xfId="0" applyFont="1" applyFill="1" applyBorder="1" applyAlignment="1">
      <alignment horizontal="center" vertical="center"/>
    </xf>
    <xf numFmtId="0" fontId="0" fillId="0" borderId="0" xfId="0" applyNumberFormat="1" applyAlignment="1">
      <alignment horizontal="left"/>
    </xf>
    <xf numFmtId="0" fontId="0" fillId="0" borderId="0" xfId="0"/>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0" fontId="4" fillId="6" borderId="3" xfId="0" applyFont="1" applyFill="1" applyBorder="1" applyAlignment="1">
      <alignment horizontal="center" wrapText="1"/>
    </xf>
    <xf numFmtId="0" fontId="4" fillId="6" borderId="6" xfId="0" applyFont="1" applyFill="1" applyBorder="1" applyAlignment="1">
      <alignment horizontal="center" wrapText="1"/>
    </xf>
    <xf numFmtId="0" fontId="4" fillId="6" borderId="16" xfId="0" applyFont="1" applyFill="1" applyBorder="1" applyAlignment="1">
      <alignment horizontal="center"/>
    </xf>
    <xf numFmtId="170" fontId="0" fillId="5" borderId="7" xfId="0" applyNumberFormat="1" applyFont="1" applyFill="1" applyBorder="1" applyAlignment="1">
      <alignment horizontal="center"/>
    </xf>
    <xf numFmtId="170" fontId="0" fillId="0" borderId="6" xfId="0" applyNumberFormat="1" applyFont="1" applyBorder="1" applyAlignment="1">
      <alignment horizontal="center"/>
    </xf>
    <xf numFmtId="170" fontId="0" fillId="5" borderId="6" xfId="0" applyNumberFormat="1" applyFont="1" applyFill="1" applyBorder="1" applyAlignment="1">
      <alignment horizontal="center"/>
    </xf>
    <xf numFmtId="170" fontId="0" fillId="5" borderId="5" xfId="0" applyNumberFormat="1" applyFont="1" applyFill="1" applyBorder="1" applyAlignment="1">
      <alignment horizontal="center"/>
    </xf>
    <xf numFmtId="0" fontId="0" fillId="0" borderId="19" xfId="0" applyFont="1" applyBorder="1"/>
    <xf numFmtId="0" fontId="0" fillId="7" borderId="3" xfId="0" applyFont="1" applyFill="1" applyBorder="1" applyAlignment="1">
      <alignment horizontal="center"/>
    </xf>
    <xf numFmtId="170" fontId="0" fillId="0" borderId="0" xfId="0" applyNumberFormat="1"/>
    <xf numFmtId="0" fontId="5" fillId="8" borderId="24" xfId="0" applyFont="1" applyFill="1" applyBorder="1" applyAlignment="1">
      <alignment vertical="center"/>
    </xf>
    <xf numFmtId="0" fontId="5" fillId="8" borderId="12" xfId="0" applyFont="1" applyFill="1" applyBorder="1" applyAlignment="1">
      <alignment vertical="center"/>
    </xf>
    <xf numFmtId="0" fontId="5" fillId="8" borderId="13" xfId="0" applyFont="1" applyFill="1" applyBorder="1" applyAlignment="1">
      <alignment vertical="center"/>
    </xf>
    <xf numFmtId="0" fontId="4" fillId="6" borderId="25" xfId="0" applyFont="1" applyFill="1" applyBorder="1" applyAlignment="1">
      <alignment horizontal="center"/>
    </xf>
    <xf numFmtId="0" fontId="4" fillId="6" borderId="26" xfId="0" applyFont="1" applyFill="1" applyBorder="1" applyAlignment="1">
      <alignment horizontal="center"/>
    </xf>
    <xf numFmtId="0" fontId="4" fillId="6" borderId="27" xfId="0" applyFont="1" applyFill="1" applyBorder="1" applyAlignment="1">
      <alignment horizontal="center"/>
    </xf>
    <xf numFmtId="0" fontId="4" fillId="6" borderId="5" xfId="0" applyFont="1" applyFill="1" applyBorder="1" applyAlignment="1">
      <alignment horizontal="center"/>
    </xf>
    <xf numFmtId="0" fontId="4" fillId="6" borderId="14" xfId="0" applyFont="1" applyFill="1" applyBorder="1" applyAlignment="1">
      <alignment horizontal="center" wrapText="1"/>
    </xf>
    <xf numFmtId="0" fontId="4" fillId="6" borderId="15" xfId="0" applyFont="1" applyFill="1" applyBorder="1" applyAlignment="1">
      <alignment horizontal="center" wrapText="1"/>
    </xf>
    <xf numFmtId="0" fontId="4" fillId="6" borderId="18" xfId="0" applyFont="1" applyFill="1" applyBorder="1" applyAlignment="1">
      <alignment horizontal="center"/>
    </xf>
    <xf numFmtId="0" fontId="4" fillId="6" borderId="15" xfId="0" applyFont="1" applyFill="1" applyBorder="1" applyAlignment="1">
      <alignment horizontal="center"/>
    </xf>
    <xf numFmtId="0" fontId="6" fillId="6" borderId="20" xfId="0" applyFont="1" applyFill="1" applyBorder="1" applyAlignment="1">
      <alignment horizontal="center" vertical="center"/>
    </xf>
    <xf numFmtId="0" fontId="6" fillId="6" borderId="21" xfId="0" applyFont="1" applyFill="1" applyBorder="1" applyAlignment="1">
      <alignment horizontal="center" vertical="center"/>
    </xf>
    <xf numFmtId="0" fontId="6" fillId="6" borderId="22"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0" xfId="0" applyFont="1" applyFill="1" applyBorder="1" applyAlignment="1">
      <alignment horizontal="center" vertical="center"/>
    </xf>
    <xf numFmtId="0" fontId="6" fillId="6" borderId="17" xfId="0" applyFont="1" applyFill="1" applyBorder="1" applyAlignment="1">
      <alignment horizontal="center" vertical="center"/>
    </xf>
  </cellXfs>
  <cellStyles count="2">
    <cellStyle name="Normal" xfId="0" builtinId="0"/>
    <cellStyle name="Normal 2" xfId="1" xr:uid="{00000000-0005-0000-0000-000001000000}"/>
  </cellStyles>
  <dxfs count="28">
    <dxf>
      <numFmt numFmtId="170" formatCode="[$$-409]#,##0.00"/>
    </dxf>
    <dxf>
      <numFmt numFmtId="0" formatCode="General"/>
    </dxf>
    <dxf>
      <numFmt numFmtId="2" formatCode="0.0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8" formatCode="&quot;₹&quot;\ #,##0.00"/>
      <alignment horizontal="center" vertical="bottom" textRotation="0" wrapText="0" indent="0" justifyLastLine="0" shrinkToFit="0" readingOrder="0"/>
    </dxf>
    <dxf>
      <numFmt numFmtId="167" formatCode="dd/m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theme="5"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30" formatCode="@"/>
    </dxf>
    <dxf>
      <numFmt numFmtId="30" formatCode="@"/>
    </dxf>
    <dxf>
      <numFmt numFmtId="30" formatCode="@"/>
    </dxf>
    <dxf>
      <border outline="0">
        <top style="thin">
          <color indexed="64"/>
        </top>
      </border>
    </dxf>
    <dxf>
      <font>
        <b/>
        <i val="0"/>
        <strike val="0"/>
        <condense val="0"/>
        <extend val="0"/>
        <outline val="0"/>
        <shadow val="0"/>
        <u val="none"/>
        <vertAlign val="baseline"/>
        <sz val="12"/>
        <color theme="0"/>
        <name val="Calibri"/>
        <family val="2"/>
        <scheme val="minor"/>
      </font>
      <fill>
        <patternFill patternType="solid">
          <fgColor indexed="64"/>
          <bgColor theme="5"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Transplant History with&amp;without -Surgeries, HBA1C</a:t>
            </a:r>
          </a:p>
        </c:rich>
      </c:tx>
      <c:layout>
        <c:manualLayout>
          <c:xMode val="edge"/>
          <c:yMode val="edge"/>
          <c:x val="0.13937828393319648"/>
          <c:y val="2.59740259740259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323600770373659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42013137692178"/>
              <c:y val="-2.33576606536527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8B6B895-54EE-409C-BA6E-162B266C2833}" type="SERIESNAME">
                  <a:rPr lang="en-US"/>
                  <a:pPr>
                    <a:defRPr/>
                  </a:pPr>
                  <a:t>[SERIES NAME]</a:t>
                </a:fld>
                <a:r>
                  <a:rPr lang="en-US"/>
                  <a:t>
</a:t>
                </a:r>
                <a:fld id="{90AEA652-8815-4376-B114-397134B9CE9D}" type="CATEGORYNAME">
                  <a:rPr lang="en-US"/>
                  <a:pPr>
                    <a:defRPr/>
                  </a:pPr>
                  <a:t>[CATEGORY NAME]</a:t>
                </a:fld>
                <a:r>
                  <a:rPr lang="en-US"/>
                  <a:t>
</a:t>
                </a:r>
                <a:fld id="{5C5429DB-E866-44AF-9867-8C1A7283D248}"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6013443085988"/>
              <c:y val="-0.10900241638371311"/>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78642449953599"/>
                  <c:h val="7.7800627959365029E-2"/>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40214064953146"/>
              <c:y val="0.16350362457556955"/>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36009910445578"/>
                  <c:h val="0.1215137848514229"/>
                </c:manualLayout>
              </c15:layout>
            </c:ext>
          </c:extLst>
        </c:dLbl>
      </c:pivotFmt>
    </c:pivotFmts>
    <c:plotArea>
      <c:layout/>
      <c:doughnutChart>
        <c:varyColors val="1"/>
        <c:ser>
          <c:idx val="0"/>
          <c:order val="0"/>
          <c:tx>
            <c:strRef>
              <c:f>Analysis!$B$7</c:f>
              <c:strCache>
                <c:ptCount val="1"/>
                <c:pt idx="0">
                  <c:v>Sum of No.of major 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3E-4F55-973A-8B9D7B7F72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43E-4F55-973A-8B9D7B7F7241}"/>
              </c:ext>
            </c:extLst>
          </c:dPt>
          <c:dLbls>
            <c:dLbl>
              <c:idx val="0"/>
              <c:layout>
                <c:manualLayout>
                  <c:x val="0"/>
                  <c:y val="-0.132360077037365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3E-4F55-973A-8B9D7B7F7241}"/>
                </c:ext>
              </c:extLst>
            </c:dLbl>
            <c:dLbl>
              <c:idx val="1"/>
              <c:layout>
                <c:manualLayout>
                  <c:x val="-0.18042013137692178"/>
                  <c:y val="-2.335766065365279E-2"/>
                </c:manualLayout>
              </c:layout>
              <c:tx>
                <c:rich>
                  <a:bodyPr/>
                  <a:lstStyle/>
                  <a:p>
                    <a:fld id="{F8B6B895-54EE-409C-BA6E-162B266C2833}" type="SERIESNAME">
                      <a:rPr lang="en-US"/>
                      <a:pPr/>
                      <a:t>[SERIES NAME]</a:t>
                    </a:fld>
                    <a:r>
                      <a:rPr lang="en-US"/>
                      <a:t>
</a:t>
                    </a:r>
                    <a:fld id="{90AEA652-8815-4376-B114-397134B9CE9D}" type="CATEGORYNAME">
                      <a:rPr lang="en-US"/>
                      <a:pPr/>
                      <a:t>[CATEGORY NAME]</a:t>
                    </a:fld>
                    <a:r>
                      <a:rPr lang="en-US"/>
                      <a:t>
</a:t>
                    </a:r>
                    <a:fld id="{5C5429DB-E866-44AF-9867-8C1A7283D248}" type="PERCENTAGE">
                      <a:rPr lang="en-US"/>
                      <a:pPr/>
                      <a:t>[PERCENTAGE]</a:t>
                    </a:fld>
                    <a:endParaRPr lang="en-US"/>
                  </a:p>
                </c:rich>
              </c:tx>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3E-4F55-973A-8B9D7B7F724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Analysis!$A$8:$A$9</c:f>
              <c:strCache>
                <c:ptCount val="2"/>
                <c:pt idx="0">
                  <c:v>Without</c:v>
                </c:pt>
                <c:pt idx="1">
                  <c:v>With </c:v>
                </c:pt>
              </c:strCache>
            </c:strRef>
          </c:cat>
          <c:val>
            <c:numRef>
              <c:f>Analysis!$B$8:$B$9</c:f>
              <c:numCache>
                <c:formatCode>General</c:formatCode>
                <c:ptCount val="2"/>
                <c:pt idx="0">
                  <c:v>1417</c:v>
                </c:pt>
                <c:pt idx="1">
                  <c:v>162</c:v>
                </c:pt>
              </c:numCache>
            </c:numRef>
          </c:val>
          <c:extLst>
            <c:ext xmlns:c16="http://schemas.microsoft.com/office/drawing/2014/chart" uri="{C3380CC4-5D6E-409C-BE32-E72D297353CC}">
              <c16:uniqueId val="{00000000-E459-42E5-81C7-122B8D36E3CC}"/>
            </c:ext>
          </c:extLst>
        </c:ser>
        <c:ser>
          <c:idx val="1"/>
          <c:order val="1"/>
          <c:tx>
            <c:strRef>
              <c:f>Analysis!$C$7</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59-42E5-81C7-122B8D36E3C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43E-4F55-973A-8B9D7B7F7241}"/>
              </c:ext>
            </c:extLst>
          </c:dPt>
          <c:dLbls>
            <c:dLbl>
              <c:idx val="0"/>
              <c:layout>
                <c:manualLayout>
                  <c:x val="0.10586013443085988"/>
                  <c:y val="-0.10900241638371311"/>
                </c:manualLayout>
              </c:layout>
              <c:showLegendKey val="0"/>
              <c:showVal val="0"/>
              <c:showCatName val="1"/>
              <c:showSerName val="0"/>
              <c:showPercent val="1"/>
              <c:showBubbleSize val="0"/>
              <c:extLst>
                <c:ext xmlns:c15="http://schemas.microsoft.com/office/drawing/2012/chart" uri="{CE6537A1-D6FC-4f65-9D91-7224C49458BB}">
                  <c15:layout>
                    <c:manualLayout>
                      <c:w val="0.17678642449953599"/>
                      <c:h val="7.7800627959365029E-2"/>
                    </c:manualLayout>
                  </c15:layout>
                </c:ext>
                <c:ext xmlns:c16="http://schemas.microsoft.com/office/drawing/2014/chart" uri="{C3380CC4-5D6E-409C-BE32-E72D297353CC}">
                  <c16:uniqueId val="{00000003-E459-42E5-81C7-122B8D36E3CC}"/>
                </c:ext>
              </c:extLst>
            </c:dLbl>
            <c:dLbl>
              <c:idx val="1"/>
              <c:layout>
                <c:manualLayout>
                  <c:x val="-0.11640214064953146"/>
                  <c:y val="0.16350362457556955"/>
                </c:manualLayout>
              </c:layout>
              <c:showLegendKey val="0"/>
              <c:showVal val="0"/>
              <c:showCatName val="1"/>
              <c:showSerName val="1"/>
              <c:showPercent val="1"/>
              <c:showBubbleSize val="0"/>
              <c:extLst>
                <c:ext xmlns:c15="http://schemas.microsoft.com/office/drawing/2012/chart" uri="{CE6537A1-D6FC-4f65-9D91-7224C49458BB}">
                  <c15:layout>
                    <c:manualLayout>
                      <c:w val="0.19036009910445578"/>
                      <c:h val="0.1215137848514229"/>
                    </c:manualLayout>
                  </c15:layout>
                </c:ext>
                <c:ext xmlns:c16="http://schemas.microsoft.com/office/drawing/2014/chart" uri="{C3380CC4-5D6E-409C-BE32-E72D297353CC}">
                  <c16:uniqueId val="{00000007-243E-4F55-973A-8B9D7B7F7241}"/>
                </c:ext>
              </c:extLst>
            </c:dLbl>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Analysis!$A$8:$A$9</c:f>
              <c:strCache>
                <c:ptCount val="2"/>
                <c:pt idx="0">
                  <c:v>Without</c:v>
                </c:pt>
                <c:pt idx="1">
                  <c:v>With </c:v>
                </c:pt>
              </c:strCache>
            </c:strRef>
          </c:cat>
          <c:val>
            <c:numRef>
              <c:f>Analysis!$C$8:$C$9</c:f>
              <c:numCache>
                <c:formatCode>General</c:formatCode>
                <c:ptCount val="2"/>
                <c:pt idx="0">
                  <c:v>6.6704427202190848</c:v>
                </c:pt>
                <c:pt idx="1">
                  <c:v>5.1876388888888894</c:v>
                </c:pt>
              </c:numCache>
            </c:numRef>
          </c:val>
          <c:extLst>
            <c:ext xmlns:c16="http://schemas.microsoft.com/office/drawing/2014/chart" uri="{C3380CC4-5D6E-409C-BE32-E72D297353CC}">
              <c16:uniqueId val="{00000001-E459-42E5-81C7-122B8D36E3CC}"/>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r"/>
      <c:layout>
        <c:manualLayout>
          <c:xMode val="edge"/>
          <c:yMode val="edge"/>
          <c:x val="0.76866563836399848"/>
          <c:y val="0.23965971382880799"/>
          <c:w val="0.23133436163600149"/>
          <c:h val="0.187950389800120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Weight &amp; Diabetes Status</a:t>
            </a:r>
          </a:p>
        </c:rich>
      </c:tx>
      <c:layout>
        <c:manualLayout>
          <c:xMode val="edge"/>
          <c:yMode val="edge"/>
          <c:x val="0.20330104451832537"/>
          <c:y val="2.50000000000000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7.71453981475456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8.65606675198657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14819607632095E-3"/>
              <c:y val="0.1664597297238671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281432796107098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3.6278027230067317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1701328243060526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33909517508658527"/>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9.288648836250837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016998908194326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74088083847668E-3"/>
              <c:y val="0.1402468493091255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730115560239E-3"/>
              <c:y val="0.31338351301128675"/>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753089492071858E-3"/>
              <c:y val="7.840986818796406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90999611944657"/>
          <c:y val="0.14887052341597798"/>
          <c:w val="0.83190131865524064"/>
          <c:h val="0.47667107727236574"/>
        </c:manualLayout>
      </c:layout>
      <c:barChart>
        <c:barDir val="col"/>
        <c:grouping val="clustered"/>
        <c:varyColors val="0"/>
        <c:ser>
          <c:idx val="0"/>
          <c:order val="0"/>
          <c:tx>
            <c:strRef>
              <c:f>Analysis!$B$21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C31B-4629-A511-796C7BC706E8}"/>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31B-4629-A511-796C7BC706E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C31B-4629-A511-796C7BC706E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31B-4629-A511-796C7BC706E8}"/>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C31B-4629-A511-796C7BC706E8}"/>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31B-4629-A511-796C7BC706E8}"/>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C31B-4629-A511-796C7BC706E8}"/>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1B-4629-A511-796C7BC706E8}"/>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31B-4629-A511-796C7BC706E8}"/>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1B-4629-A511-796C7BC706E8}"/>
              </c:ext>
            </c:extLst>
          </c:dPt>
          <c:dPt>
            <c:idx val="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1B-4629-A511-796C7BC706E8}"/>
              </c:ext>
            </c:extLst>
          </c:dPt>
          <c:dPt>
            <c:idx val="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31B-4629-A511-796C7BC706E8}"/>
              </c:ext>
            </c:extLst>
          </c:dPt>
          <c:dLbls>
            <c:dLbl>
              <c:idx val="0"/>
              <c:layout>
                <c:manualLayout>
                  <c:x val="1.9753089492071858E-3"/>
                  <c:y val="7.84098681879640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31B-4629-A511-796C7BC706E8}"/>
                </c:ext>
              </c:extLst>
            </c:dLbl>
            <c:dLbl>
              <c:idx val="1"/>
              <c:layout>
                <c:manualLayout>
                  <c:x val="1.1061730115560239E-3"/>
                  <c:y val="0.3133835130112867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31B-4629-A511-796C7BC706E8}"/>
                </c:ext>
              </c:extLst>
            </c:dLbl>
            <c:dLbl>
              <c:idx val="2"/>
              <c:layout>
                <c:manualLayout>
                  <c:x val="9.0074088083847668E-3"/>
                  <c:y val="0.1402468493091255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31B-4629-A511-796C7BC706E8}"/>
                </c:ext>
              </c:extLst>
            </c:dLbl>
            <c:dLbl>
              <c:idx val="3"/>
              <c:layout>
                <c:manualLayout>
                  <c:x val="0"/>
                  <c:y val="3.01699890819432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31B-4629-A511-796C7BC706E8}"/>
                </c:ext>
              </c:extLst>
            </c:dLbl>
            <c:dLbl>
              <c:idx val="4"/>
              <c:layout>
                <c:manualLayout>
                  <c:x val="-7.2427158119552429E-17"/>
                  <c:y val="9.28864883625083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1B-4629-A511-796C7BC706E8}"/>
                </c:ext>
              </c:extLst>
            </c:dLbl>
            <c:dLbl>
              <c:idx val="5"/>
              <c:layout>
                <c:manualLayout>
                  <c:x val="7.0320998591775806E-3"/>
                  <c:y val="0.3390951750865852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31B-4629-A511-796C7BC706E8}"/>
                </c:ext>
              </c:extLst>
            </c:dLbl>
            <c:dLbl>
              <c:idx val="6"/>
              <c:layout>
                <c:manualLayout>
                  <c:x val="7.0320998591775806E-3"/>
                  <c:y val="0.1701328243060526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31B-4629-A511-796C7BC706E8}"/>
                </c:ext>
              </c:extLst>
            </c:dLbl>
            <c:dLbl>
              <c:idx val="7"/>
              <c:layout>
                <c:manualLayout>
                  <c:x val="-7.2427158119552429E-17"/>
                  <c:y val="3.62780272300673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1B-4629-A511-796C7BC706E8}"/>
                </c:ext>
              </c:extLst>
            </c:dLbl>
            <c:dLbl>
              <c:idx val="8"/>
              <c:layout>
                <c:manualLayout>
                  <c:x val="0"/>
                  <c:y val="3.28143279610709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31B-4629-A511-796C7BC706E8}"/>
                </c:ext>
              </c:extLst>
            </c:dLbl>
            <c:dLbl>
              <c:idx val="9"/>
              <c:layout>
                <c:manualLayout>
                  <c:x val="3.0814819607632095E-3"/>
                  <c:y val="0.1664597297238671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1B-4629-A511-796C7BC706E8}"/>
                </c:ext>
              </c:extLst>
            </c:dLbl>
            <c:dLbl>
              <c:idx val="10"/>
              <c:layout>
                <c:manualLayout>
                  <c:x val="3.9506178984143716E-3"/>
                  <c:y val="7.71453981475456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1B-4629-A511-796C7BC706E8}"/>
                </c:ext>
              </c:extLst>
            </c:dLbl>
            <c:dLbl>
              <c:idx val="11"/>
              <c:layout>
                <c:manualLayout>
                  <c:x val="3.9506178984143716E-3"/>
                  <c:y val="8.65606675198657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1B-4629-A511-796C7BC706E8}"/>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Analysis!$A$22:$A$36</c:f>
              <c:multiLvlStrCache>
                <c:ptCount val="12"/>
                <c:lvl>
                  <c:pt idx="0">
                    <c:v>Normal weight</c:v>
                  </c:pt>
                  <c:pt idx="1">
                    <c:v>Obesity</c:v>
                  </c:pt>
                  <c:pt idx="2">
                    <c:v>Over weight</c:v>
                  </c:pt>
                  <c:pt idx="3">
                    <c:v>Underweight</c:v>
                  </c:pt>
                  <c:pt idx="4">
                    <c:v>Normal weight</c:v>
                  </c:pt>
                  <c:pt idx="5">
                    <c:v>Obesity</c:v>
                  </c:pt>
                  <c:pt idx="6">
                    <c:v>Over weight</c:v>
                  </c:pt>
                  <c:pt idx="7">
                    <c:v>Underweight</c:v>
                  </c:pt>
                  <c:pt idx="8">
                    <c:v>Normal weight</c:v>
                  </c:pt>
                  <c:pt idx="9">
                    <c:v>Obesity</c:v>
                  </c:pt>
                  <c:pt idx="10">
                    <c:v>Over weight</c:v>
                  </c:pt>
                  <c:pt idx="11">
                    <c:v>Underweight</c:v>
                  </c:pt>
                </c:lvl>
                <c:lvl>
                  <c:pt idx="0">
                    <c:v>Diabetes</c:v>
                  </c:pt>
                  <c:pt idx="4">
                    <c:v>Normal</c:v>
                  </c:pt>
                  <c:pt idx="8">
                    <c:v>Prediabetes</c:v>
                  </c:pt>
                </c:lvl>
              </c:multiLvlStrCache>
            </c:multiLvlStrRef>
          </c:cat>
          <c:val>
            <c:numRef>
              <c:f>Analysis!$B$22:$B$36</c:f>
              <c:numCache>
                <c:formatCode>[$$-409]#,##0</c:formatCode>
                <c:ptCount val="12"/>
                <c:pt idx="0">
                  <c:v>1730218.1900000009</c:v>
                </c:pt>
                <c:pt idx="1">
                  <c:v>8184059.059999994</c:v>
                </c:pt>
                <c:pt idx="2">
                  <c:v>2240235.1999999997</c:v>
                </c:pt>
                <c:pt idx="3">
                  <c:v>483792.72000000003</c:v>
                </c:pt>
                <c:pt idx="4">
                  <c:v>1714717.24</c:v>
                </c:pt>
                <c:pt idx="5">
                  <c:v>8520712.9299999997</c:v>
                </c:pt>
                <c:pt idx="6">
                  <c:v>2437209.0299999993</c:v>
                </c:pt>
                <c:pt idx="7">
                  <c:v>566702.46000000008</c:v>
                </c:pt>
                <c:pt idx="8">
                  <c:v>860354.70999999961</c:v>
                </c:pt>
                <c:pt idx="9">
                  <c:v>3638874.8299999987</c:v>
                </c:pt>
                <c:pt idx="10">
                  <c:v>1051697.54</c:v>
                </c:pt>
                <c:pt idx="11">
                  <c:v>163784.70000000001</c:v>
                </c:pt>
              </c:numCache>
            </c:numRef>
          </c:val>
          <c:extLst>
            <c:ext xmlns:c16="http://schemas.microsoft.com/office/drawing/2014/chart" uri="{C3380CC4-5D6E-409C-BE32-E72D297353CC}">
              <c16:uniqueId val="{00000000-C31B-4629-A511-796C7BC706E8}"/>
            </c:ext>
          </c:extLst>
        </c:ser>
        <c:dLbls>
          <c:dLblPos val="inBase"/>
          <c:showLegendKey val="0"/>
          <c:showVal val="1"/>
          <c:showCatName val="0"/>
          <c:showSerName val="0"/>
          <c:showPercent val="0"/>
          <c:showBubbleSize val="0"/>
        </c:dLbls>
        <c:gapWidth val="100"/>
        <c:overlap val="-24"/>
        <c:axId val="576080048"/>
        <c:axId val="576088208"/>
      </c:barChart>
      <c:catAx>
        <c:axId val="576080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088208"/>
        <c:crosses val="autoZero"/>
        <c:auto val="1"/>
        <c:lblAlgn val="ctr"/>
        <c:lblOffset val="100"/>
        <c:noMultiLvlLbl val="0"/>
      </c:catAx>
      <c:valAx>
        <c:axId val="576088208"/>
        <c:scaling>
          <c:orientation val="minMax"/>
          <c:max val="2000000"/>
          <c:min val="100000"/>
        </c:scaling>
        <c:delete val="0"/>
        <c:axPos val="l"/>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080048"/>
        <c:crosses val="autoZero"/>
        <c:crossBetween val="between"/>
        <c:majorUnit val="200000"/>
        <c:min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Charges vs Hospital Tier &amp; State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Analysis!$A$42:$A$90</c:f>
              <c:multiLvlStrCache>
                <c:ptCount val="45"/>
                <c:lvl>
                  <c:pt idx="0">
                    <c:v>R1011</c:v>
                  </c:pt>
                  <c:pt idx="1">
                    <c:v>R1012</c:v>
                  </c:pt>
                  <c:pt idx="2">
                    <c:v>R1013</c:v>
                  </c:pt>
                  <c:pt idx="3">
                    <c:v>R1014</c:v>
                  </c:pt>
                  <c:pt idx="4">
                    <c:v>R1015</c:v>
                  </c:pt>
                  <c:pt idx="5">
                    <c:v>R1016</c:v>
                  </c:pt>
                  <c:pt idx="6">
                    <c:v>R1017</c:v>
                  </c:pt>
                  <c:pt idx="7">
                    <c:v>R1018</c:v>
                  </c:pt>
                  <c:pt idx="8">
                    <c:v>R1019</c:v>
                  </c:pt>
                  <c:pt idx="9">
                    <c:v>R1023</c:v>
                  </c:pt>
                  <c:pt idx="10">
                    <c:v>R1024</c:v>
                  </c:pt>
                  <c:pt idx="11">
                    <c:v>R1026</c:v>
                  </c:pt>
                  <c:pt idx="12">
                    <c:v>Unknown</c:v>
                  </c:pt>
                  <c:pt idx="13">
                    <c:v>R1011</c:v>
                  </c:pt>
                  <c:pt idx="14">
                    <c:v>R1012</c:v>
                  </c:pt>
                  <c:pt idx="15">
                    <c:v>R1013</c:v>
                  </c:pt>
                  <c:pt idx="16">
                    <c:v>R1014</c:v>
                  </c:pt>
                  <c:pt idx="17">
                    <c:v>R1015</c:v>
                  </c:pt>
                  <c:pt idx="18">
                    <c:v>R1016</c:v>
                  </c:pt>
                  <c:pt idx="19">
                    <c:v>R1017</c:v>
                  </c:pt>
                  <c:pt idx="20">
                    <c:v>R1018</c:v>
                  </c:pt>
                  <c:pt idx="21">
                    <c:v>R1019</c:v>
                  </c:pt>
                  <c:pt idx="22">
                    <c:v>R1020</c:v>
                  </c:pt>
                  <c:pt idx="23">
                    <c:v>R1021</c:v>
                  </c:pt>
                  <c:pt idx="24">
                    <c:v>R1022</c:v>
                  </c:pt>
                  <c:pt idx="25">
                    <c:v>R1023</c:v>
                  </c:pt>
                  <c:pt idx="26">
                    <c:v>R1024</c:v>
                  </c:pt>
                  <c:pt idx="27">
                    <c:v>R1025</c:v>
                  </c:pt>
                  <c:pt idx="28">
                    <c:v>R1026</c:v>
                  </c:pt>
                  <c:pt idx="29">
                    <c:v>R1011</c:v>
                  </c:pt>
                  <c:pt idx="30">
                    <c:v>R1012</c:v>
                  </c:pt>
                  <c:pt idx="31">
                    <c:v>R1013</c:v>
                  </c:pt>
                  <c:pt idx="32">
                    <c:v>R1014</c:v>
                  </c:pt>
                  <c:pt idx="33">
                    <c:v>R1015</c:v>
                  </c:pt>
                  <c:pt idx="34">
                    <c:v>R1016</c:v>
                  </c:pt>
                  <c:pt idx="35">
                    <c:v>R1017</c:v>
                  </c:pt>
                  <c:pt idx="36">
                    <c:v>R1018</c:v>
                  </c:pt>
                  <c:pt idx="37">
                    <c:v>R1019</c:v>
                  </c:pt>
                  <c:pt idx="38">
                    <c:v>R1020</c:v>
                  </c:pt>
                  <c:pt idx="39">
                    <c:v>R1021</c:v>
                  </c:pt>
                  <c:pt idx="40">
                    <c:v>R1022</c:v>
                  </c:pt>
                  <c:pt idx="41">
                    <c:v>R1023</c:v>
                  </c:pt>
                  <c:pt idx="42">
                    <c:v>R1024</c:v>
                  </c:pt>
                  <c:pt idx="43">
                    <c:v>R1025</c:v>
                  </c:pt>
                  <c:pt idx="44">
                    <c:v>R1026</c:v>
                  </c:pt>
                </c:lvl>
                <c:lvl>
                  <c:pt idx="0">
                    <c:v>tier - 1</c:v>
                  </c:pt>
                  <c:pt idx="13">
                    <c:v>tier - 2</c:v>
                  </c:pt>
                  <c:pt idx="29">
                    <c:v>tier - 3</c:v>
                  </c:pt>
                </c:lvl>
              </c:multiLvlStrCache>
            </c:multiLvlStrRef>
          </c:cat>
          <c:val>
            <c:numRef>
              <c:f>Analysis!$B$42:$B$90</c:f>
              <c:numCache>
                <c:formatCode>_-[$$-409]* #,##0.00_ ;_-[$$-409]* \-#,##0.00\ ;_-[$$-409]* "-"??_ ;_-@_ </c:formatCode>
                <c:ptCount val="45"/>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9">
                  <c:v>18261.7575</c:v>
                </c:pt>
                <c:pt idx="10">
                  <c:v>32732.187142857143</c:v>
                </c:pt>
                <c:pt idx="11">
                  <c:v>18709.798000000003</c:v>
                </c:pt>
                <c:pt idx="12">
                  <c:v>20996.530000000002</c:v>
                </c:pt>
                <c:pt idx="13">
                  <c:v>18997.280691823889</c:v>
                </c:pt>
                <c:pt idx="14">
                  <c:v>10334.27932153393</c:v>
                </c:pt>
                <c:pt idx="15">
                  <c:v>8439.2844000000059</c:v>
                </c:pt>
                <c:pt idx="16">
                  <c:v>2395.17</c:v>
                </c:pt>
                <c:pt idx="17">
                  <c:v>15675.543333333329</c:v>
                </c:pt>
                <c:pt idx="18">
                  <c:v>16075.963333333331</c:v>
                </c:pt>
                <c:pt idx="19">
                  <c:v>11365.621874999999</c:v>
                </c:pt>
                <c:pt idx="20">
                  <c:v>10139.553333333331</c:v>
                </c:pt>
                <c:pt idx="21">
                  <c:v>8116.72</c:v>
                </c:pt>
                <c:pt idx="22">
                  <c:v>6760.543333333334</c:v>
                </c:pt>
                <c:pt idx="23">
                  <c:v>7668.1787234042558</c:v>
                </c:pt>
                <c:pt idx="24">
                  <c:v>10102.026666666667</c:v>
                </c:pt>
                <c:pt idx="25">
                  <c:v>13457.094583333337</c:v>
                </c:pt>
                <c:pt idx="26">
                  <c:v>10174.345999999996</c:v>
                </c:pt>
                <c:pt idx="27">
                  <c:v>6886.0368421052626</c:v>
                </c:pt>
                <c:pt idx="28">
                  <c:v>11919.607857142853</c:v>
                </c:pt>
                <c:pt idx="29">
                  <c:v>9250.3617857142908</c:v>
                </c:pt>
                <c:pt idx="30">
                  <c:v>10179.941965317917</c:v>
                </c:pt>
                <c:pt idx="31">
                  <c:v>6890.7568235294129</c:v>
                </c:pt>
                <c:pt idx="32">
                  <c:v>16950.485000000001</c:v>
                </c:pt>
                <c:pt idx="33">
                  <c:v>7570.7550000000001</c:v>
                </c:pt>
                <c:pt idx="34">
                  <c:v>8133.0084090909113</c:v>
                </c:pt>
                <c:pt idx="35">
                  <c:v>8667.3661538461529</c:v>
                </c:pt>
                <c:pt idx="36">
                  <c:v>12570.970000000001</c:v>
                </c:pt>
                <c:pt idx="37">
                  <c:v>12706.975999999999</c:v>
                </c:pt>
                <c:pt idx="38">
                  <c:v>11716.453333333333</c:v>
                </c:pt>
                <c:pt idx="39">
                  <c:v>11518.785652173914</c:v>
                </c:pt>
                <c:pt idx="40">
                  <c:v>11637.812000000002</c:v>
                </c:pt>
                <c:pt idx="41">
                  <c:v>12785.637000000001</c:v>
                </c:pt>
                <c:pt idx="42">
                  <c:v>13360.978888888887</c:v>
                </c:pt>
                <c:pt idx="43">
                  <c:v>10510.31380952381</c:v>
                </c:pt>
                <c:pt idx="44">
                  <c:v>12296.779729729731</c:v>
                </c:pt>
              </c:numCache>
            </c:numRef>
          </c:val>
          <c:extLst>
            <c:ext xmlns:c16="http://schemas.microsoft.com/office/drawing/2014/chart" uri="{C3380CC4-5D6E-409C-BE32-E72D297353CC}">
              <c16:uniqueId val="{00000000-9BB7-4248-9BDD-2402BC766297}"/>
            </c:ext>
          </c:extLst>
        </c:ser>
        <c:dLbls>
          <c:showLegendKey val="0"/>
          <c:showVal val="0"/>
          <c:showCatName val="0"/>
          <c:showSerName val="0"/>
          <c:showPercent val="0"/>
          <c:showBubbleSize val="0"/>
        </c:dLbls>
        <c:gapWidth val="315"/>
        <c:overlap val="-40"/>
        <c:axId val="569293792"/>
        <c:axId val="569308672"/>
      </c:barChart>
      <c:catAx>
        <c:axId val="569293792"/>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9308672"/>
        <c:crosses val="autoZero"/>
        <c:auto val="1"/>
        <c:lblAlgn val="ctr"/>
        <c:lblOffset val="100"/>
        <c:tickMarkSkip val="1"/>
        <c:noMultiLvlLbl val="0"/>
      </c:catAx>
      <c:valAx>
        <c:axId val="56930867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929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vs 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Analysis!$B$93</c:f>
              <c:strCache>
                <c:ptCount val="1"/>
                <c:pt idx="0">
                  <c:v>Average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Analysis!$A$94:$A$142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Analysis!$B$94:$B$142</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72BC-476D-B095-3734B48D4B48}"/>
            </c:ext>
          </c:extLst>
        </c:ser>
        <c:ser>
          <c:idx val="1"/>
          <c:order val="1"/>
          <c:tx>
            <c:strRef>
              <c:f>Analysis!$C$93</c:f>
              <c:strCache>
                <c:ptCount val="1"/>
                <c:pt idx="0">
                  <c:v>Average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Analysis!$A$94:$A$142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Analysis!$C$94:$C$142</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72BC-476D-B095-3734B48D4B48}"/>
            </c:ext>
          </c:extLst>
        </c:ser>
        <c:dLbls>
          <c:showLegendKey val="0"/>
          <c:showVal val="0"/>
          <c:showCatName val="0"/>
          <c:showSerName val="0"/>
          <c:showPercent val="0"/>
          <c:showBubbleSize val="0"/>
        </c:dLbls>
        <c:marker val="1"/>
        <c:smooth val="0"/>
        <c:axId val="569314432"/>
        <c:axId val="569312032"/>
      </c:lineChart>
      <c:catAx>
        <c:axId val="569314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312032"/>
        <c:crosses val="autoZero"/>
        <c:auto val="1"/>
        <c:lblAlgn val="ctr"/>
        <c:lblOffset val="100"/>
        <c:noMultiLvlLbl val="0"/>
      </c:catAx>
      <c:valAx>
        <c:axId val="569312032"/>
        <c:scaling>
          <c:orientation val="minMax"/>
          <c:max val="35"/>
          <c:min val="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314432"/>
        <c:crossesAt val="3"/>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Analysis!$B$144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Analysis!$A$145:$A$193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Analysis!$B$145:$B$193</c:f>
              <c:numCache>
                <c:formatCode>[$$-409]#,##0.00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CF13-4A51-A7B1-1B7FDC9605B5}"/>
            </c:ext>
          </c:extLst>
        </c:ser>
        <c:dLbls>
          <c:showLegendKey val="0"/>
          <c:showVal val="0"/>
          <c:showCatName val="0"/>
          <c:showSerName val="0"/>
          <c:showPercent val="0"/>
          <c:showBubbleSize val="0"/>
        </c:dLbls>
        <c:marker val="1"/>
        <c:smooth val="0"/>
        <c:axId val="1024963488"/>
        <c:axId val="1024958208"/>
      </c:lineChart>
      <c:catAx>
        <c:axId val="10249634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4958208"/>
        <c:crosses val="autoZero"/>
        <c:auto val="1"/>
        <c:lblAlgn val="ctr"/>
        <c:lblOffset val="100"/>
        <c:noMultiLvlLbl val="0"/>
      </c:catAx>
      <c:valAx>
        <c:axId val="10249582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49634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vs Cancer History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CFA-422A-9B0C-D4D0ABD68F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CFA-422A-9B0C-D4D0ABD68F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Analysis!$A$2:$A$4</c:f>
              <c:multiLvlStrCache>
                <c:ptCount val="2"/>
                <c:lvl>
                  <c:pt idx="0">
                    <c:v>Non-Smoker</c:v>
                  </c:pt>
                  <c:pt idx="1">
                    <c:v>Smoker</c:v>
                  </c:pt>
                </c:lvl>
                <c:lvl>
                  <c:pt idx="0">
                    <c:v>Yes</c:v>
                  </c:pt>
                </c:lvl>
              </c:multiLvlStrCache>
            </c:multiLvlStrRef>
          </c:cat>
          <c:val>
            <c:numRef>
              <c:f>Analysis!$B$2:$B$4</c:f>
              <c:numCache>
                <c:formatCode>General</c:formatCode>
                <c:ptCount val="2"/>
                <c:pt idx="0">
                  <c:v>307</c:v>
                </c:pt>
                <c:pt idx="1">
                  <c:v>84</c:v>
                </c:pt>
              </c:numCache>
            </c:numRef>
          </c:val>
          <c:extLst>
            <c:ext xmlns:c16="http://schemas.microsoft.com/office/drawing/2014/chart" uri="{C3380CC4-5D6E-409C-BE32-E72D297353CC}">
              <c16:uniqueId val="{00000000-82F4-408B-BE20-FF96578268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2</c:name>
    <c:fmtId val="25"/>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Transplant History with&amp;without -Surgeries, HBA1C</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323600770373659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92066302559327"/>
              <c:y val="-0.1284671335950903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8B6B895-54EE-409C-BA6E-162B266C2833}" type="SERIESNAME">
                  <a:rPr lang="en-US"/>
                  <a:pPr>
                    <a:defRPr sz="900" b="0" i="0" u="none" strike="noStrike" kern="1200" baseline="0">
                      <a:solidFill>
                        <a:schemeClr val="dk1">
                          <a:lumMod val="65000"/>
                          <a:lumOff val="35000"/>
                        </a:schemeClr>
                      </a:solidFill>
                      <a:latin typeface="+mn-lt"/>
                      <a:ea typeface="+mn-ea"/>
                      <a:cs typeface="+mn-cs"/>
                    </a:defRPr>
                  </a:pPr>
                  <a:t>[SERIES NAME]</a:t>
                </a:fld>
                <a:r>
                  <a:rPr lang="en-US"/>
                  <a:t>
</a:t>
                </a:r>
                <a:fld id="{90AEA652-8815-4376-B114-397134B9CE9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5C5429DB-E866-44AF-9867-8C1A7283D24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6013443085988"/>
              <c:y val="-0.10900241638371311"/>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78642449953599"/>
                  <c:h val="7.7800627959365029E-2"/>
                </c:manualLayout>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40214064953146"/>
              <c:y val="0.16350362457556955"/>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36009910445578"/>
                  <c:h val="0.1215137848514229"/>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323600770373659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92066302559327"/>
              <c:y val="-0.1284671335950903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8B6B895-54EE-409C-BA6E-162B266C2833}" type="SERIESNAME">
                  <a:rPr lang="en-US"/>
                  <a:pPr>
                    <a:defRPr sz="900" b="0" i="0" u="none" strike="noStrike" kern="1200" baseline="0">
                      <a:solidFill>
                        <a:schemeClr val="dk1">
                          <a:lumMod val="65000"/>
                          <a:lumOff val="35000"/>
                        </a:schemeClr>
                      </a:solidFill>
                      <a:latin typeface="+mn-lt"/>
                      <a:ea typeface="+mn-ea"/>
                      <a:cs typeface="+mn-cs"/>
                    </a:defRPr>
                  </a:pPr>
                  <a:t>[SERIES NAME]</a:t>
                </a:fld>
                <a:r>
                  <a:rPr lang="en-US"/>
                  <a:t>
</a:t>
                </a:r>
                <a:fld id="{90AEA652-8815-4376-B114-397134B9CE9D}"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5C5429DB-E866-44AF-9867-8C1A7283D24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6013443085988"/>
              <c:y val="-0.10900241638371311"/>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78642449953599"/>
                  <c:h val="7.7800627959365029E-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40214064953146"/>
              <c:y val="0.16350362457556955"/>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36009910445578"/>
                  <c:h val="0.1215137848514229"/>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323600770373659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92066302559327"/>
              <c:y val="-0.1284671335950903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8B6B895-54EE-409C-BA6E-162B266C2833}" type="SERIESNAME">
                  <a:rPr lang="en-US"/>
                  <a:pPr>
                    <a:defRPr/>
                  </a:pPr>
                  <a:t>[SERIES NAME]</a:t>
                </a:fld>
                <a:r>
                  <a:rPr lang="en-US"/>
                  <a:t>
</a:t>
                </a:r>
                <a:fld id="{90AEA652-8815-4376-B114-397134B9CE9D}" type="CATEGORYNAME">
                  <a:rPr lang="en-US"/>
                  <a:pPr>
                    <a:defRPr/>
                  </a:pPr>
                  <a:t>[CATEGORY NAME]</a:t>
                </a:fld>
                <a:r>
                  <a:rPr lang="en-US"/>
                  <a:t>
</a:t>
                </a:r>
                <a:fld id="{5C5429DB-E866-44AF-9867-8C1A7283D248}"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6013443085988"/>
              <c:y val="-0.10900241638371311"/>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678642449953599"/>
                  <c:h val="7.7800627959365029E-2"/>
                </c:manualLayout>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40214064953146"/>
              <c:y val="0.16350362457556955"/>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36009910445578"/>
                  <c:h val="0.1215137848514229"/>
                </c:manualLayout>
              </c15:layout>
            </c:ext>
          </c:extLst>
        </c:dLbl>
      </c:pivotFmt>
    </c:pivotFmts>
    <c:plotArea>
      <c:layout/>
      <c:doughnutChart>
        <c:varyColors val="1"/>
        <c:ser>
          <c:idx val="0"/>
          <c:order val="0"/>
          <c:tx>
            <c:strRef>
              <c:f>Analysis!$B$7</c:f>
              <c:strCache>
                <c:ptCount val="1"/>
                <c:pt idx="0">
                  <c:v>Sum of No.of major 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55C-4604-97DB-3B5D5FDC9F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55C-4604-97DB-3B5D5FDC9F81}"/>
              </c:ext>
            </c:extLst>
          </c:dPt>
          <c:dLbls>
            <c:dLbl>
              <c:idx val="0"/>
              <c:layout>
                <c:manualLayout>
                  <c:x val="0"/>
                  <c:y val="-0.132360077037365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55C-4604-97DB-3B5D5FDC9F81}"/>
                </c:ext>
              </c:extLst>
            </c:dLbl>
            <c:dLbl>
              <c:idx val="1"/>
              <c:layout>
                <c:manualLayout>
                  <c:x val="-0.13492066302559327"/>
                  <c:y val="-0.12846713359509038"/>
                </c:manualLayout>
              </c:layout>
              <c:tx>
                <c:rich>
                  <a:bodyPr/>
                  <a:lstStyle/>
                  <a:p>
                    <a:fld id="{F8B6B895-54EE-409C-BA6E-162B266C2833}" type="SERIESNAME">
                      <a:rPr lang="en-US"/>
                      <a:pPr/>
                      <a:t>[SERIES NAME]</a:t>
                    </a:fld>
                    <a:r>
                      <a:rPr lang="en-US"/>
                      <a:t>
</a:t>
                    </a:r>
                    <a:fld id="{90AEA652-8815-4376-B114-397134B9CE9D}" type="CATEGORYNAME">
                      <a:rPr lang="en-US"/>
                      <a:pPr/>
                      <a:t>[CATEGORY NAME]</a:t>
                    </a:fld>
                    <a:r>
                      <a:rPr lang="en-US"/>
                      <a:t>
</a:t>
                    </a:r>
                    <a:fld id="{5C5429DB-E866-44AF-9867-8C1A7283D248}" type="PERCENTAGE">
                      <a:rPr lang="en-US"/>
                      <a:pPr/>
                      <a:t>[PERCENTAGE]</a:t>
                    </a:fld>
                    <a:endParaRPr lang="en-US"/>
                  </a:p>
                </c:rich>
              </c:tx>
              <c:showLegendKey val="0"/>
              <c:showVal val="0"/>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55C-4604-97DB-3B5D5FDC9F8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Analysis!$A$8:$A$9</c:f>
              <c:strCache>
                <c:ptCount val="2"/>
                <c:pt idx="0">
                  <c:v>Without</c:v>
                </c:pt>
                <c:pt idx="1">
                  <c:v>With </c:v>
                </c:pt>
              </c:strCache>
            </c:strRef>
          </c:cat>
          <c:val>
            <c:numRef>
              <c:f>Analysis!$B$8:$B$9</c:f>
              <c:numCache>
                <c:formatCode>General</c:formatCode>
                <c:ptCount val="2"/>
                <c:pt idx="0">
                  <c:v>1417</c:v>
                </c:pt>
                <c:pt idx="1">
                  <c:v>162</c:v>
                </c:pt>
              </c:numCache>
            </c:numRef>
          </c:val>
          <c:extLst>
            <c:ext xmlns:c16="http://schemas.microsoft.com/office/drawing/2014/chart" uri="{C3380CC4-5D6E-409C-BE32-E72D297353CC}">
              <c16:uniqueId val="{00000004-A55C-4604-97DB-3B5D5FDC9F81}"/>
            </c:ext>
          </c:extLst>
        </c:ser>
        <c:ser>
          <c:idx val="1"/>
          <c:order val="1"/>
          <c:tx>
            <c:strRef>
              <c:f>Analysis!$C$7</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A55C-4604-97DB-3B5D5FDC9F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A55C-4604-97DB-3B5D5FDC9F81}"/>
              </c:ext>
            </c:extLst>
          </c:dPt>
          <c:dLbls>
            <c:dLbl>
              <c:idx val="0"/>
              <c:layout>
                <c:manualLayout>
                  <c:x val="0.10586013443085988"/>
                  <c:y val="-0.10900241638371311"/>
                </c:manualLayout>
              </c:layout>
              <c:showLegendKey val="0"/>
              <c:showVal val="0"/>
              <c:showCatName val="1"/>
              <c:showSerName val="0"/>
              <c:showPercent val="1"/>
              <c:showBubbleSize val="0"/>
              <c:extLst>
                <c:ext xmlns:c15="http://schemas.microsoft.com/office/drawing/2012/chart" uri="{CE6537A1-D6FC-4f65-9D91-7224C49458BB}">
                  <c15:layout>
                    <c:manualLayout>
                      <c:w val="0.17678642449953599"/>
                      <c:h val="7.7800627959365029E-2"/>
                    </c:manualLayout>
                  </c15:layout>
                </c:ext>
                <c:ext xmlns:c16="http://schemas.microsoft.com/office/drawing/2014/chart" uri="{C3380CC4-5D6E-409C-BE32-E72D297353CC}">
                  <c16:uniqueId val="{00000006-A55C-4604-97DB-3B5D5FDC9F81}"/>
                </c:ext>
              </c:extLst>
            </c:dLbl>
            <c:dLbl>
              <c:idx val="1"/>
              <c:layout>
                <c:manualLayout>
                  <c:x val="-0.11640214064953146"/>
                  <c:y val="0.16350362457556955"/>
                </c:manualLayout>
              </c:layout>
              <c:showLegendKey val="0"/>
              <c:showVal val="0"/>
              <c:showCatName val="1"/>
              <c:showSerName val="1"/>
              <c:showPercent val="1"/>
              <c:showBubbleSize val="0"/>
              <c:extLst>
                <c:ext xmlns:c15="http://schemas.microsoft.com/office/drawing/2012/chart" uri="{CE6537A1-D6FC-4f65-9D91-7224C49458BB}">
                  <c15:layout>
                    <c:manualLayout>
                      <c:w val="0.19036009910445578"/>
                      <c:h val="0.1215137848514229"/>
                    </c:manualLayout>
                  </c15:layout>
                </c:ext>
                <c:ext xmlns:c16="http://schemas.microsoft.com/office/drawing/2014/chart" uri="{C3380CC4-5D6E-409C-BE32-E72D297353CC}">
                  <c16:uniqueId val="{00000008-A55C-4604-97DB-3B5D5FDC9F81}"/>
                </c:ext>
              </c:extLst>
            </c:dLbl>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Analysis!$A$8:$A$9</c:f>
              <c:strCache>
                <c:ptCount val="2"/>
                <c:pt idx="0">
                  <c:v>Without</c:v>
                </c:pt>
                <c:pt idx="1">
                  <c:v>With </c:v>
                </c:pt>
              </c:strCache>
            </c:strRef>
          </c:cat>
          <c:val>
            <c:numRef>
              <c:f>Analysis!$C$8:$C$9</c:f>
              <c:numCache>
                <c:formatCode>General</c:formatCode>
                <c:ptCount val="2"/>
                <c:pt idx="0">
                  <c:v>6.6704427202190848</c:v>
                </c:pt>
                <c:pt idx="1">
                  <c:v>5.1876388888888894</c:v>
                </c:pt>
              </c:numCache>
            </c:numRef>
          </c:val>
          <c:extLst>
            <c:ext xmlns:c16="http://schemas.microsoft.com/office/drawing/2014/chart" uri="{C3380CC4-5D6E-409C-BE32-E72D297353CC}">
              <c16:uniqueId val="{00000009-A55C-4604-97DB-3B5D5FDC9F81}"/>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r"/>
      <c:layout>
        <c:manualLayout>
          <c:xMode val="edge"/>
          <c:yMode val="edge"/>
          <c:x val="0.76866563836399848"/>
          <c:y val="0.23965971382880799"/>
          <c:w val="0.23133436163600149"/>
          <c:h val="0.187950389800120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Hospital Tier &amp; State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Analysis!$A$42:$A$90</c:f>
              <c:multiLvlStrCache>
                <c:ptCount val="45"/>
                <c:lvl>
                  <c:pt idx="0">
                    <c:v>R1011</c:v>
                  </c:pt>
                  <c:pt idx="1">
                    <c:v>R1012</c:v>
                  </c:pt>
                  <c:pt idx="2">
                    <c:v>R1013</c:v>
                  </c:pt>
                  <c:pt idx="3">
                    <c:v>R1014</c:v>
                  </c:pt>
                  <c:pt idx="4">
                    <c:v>R1015</c:v>
                  </c:pt>
                  <c:pt idx="5">
                    <c:v>R1016</c:v>
                  </c:pt>
                  <c:pt idx="6">
                    <c:v>R1017</c:v>
                  </c:pt>
                  <c:pt idx="7">
                    <c:v>R1018</c:v>
                  </c:pt>
                  <c:pt idx="8">
                    <c:v>R1019</c:v>
                  </c:pt>
                  <c:pt idx="9">
                    <c:v>R1023</c:v>
                  </c:pt>
                  <c:pt idx="10">
                    <c:v>R1024</c:v>
                  </c:pt>
                  <c:pt idx="11">
                    <c:v>R1026</c:v>
                  </c:pt>
                  <c:pt idx="12">
                    <c:v>Unknown</c:v>
                  </c:pt>
                  <c:pt idx="13">
                    <c:v>R1011</c:v>
                  </c:pt>
                  <c:pt idx="14">
                    <c:v>R1012</c:v>
                  </c:pt>
                  <c:pt idx="15">
                    <c:v>R1013</c:v>
                  </c:pt>
                  <c:pt idx="16">
                    <c:v>R1014</c:v>
                  </c:pt>
                  <c:pt idx="17">
                    <c:v>R1015</c:v>
                  </c:pt>
                  <c:pt idx="18">
                    <c:v>R1016</c:v>
                  </c:pt>
                  <c:pt idx="19">
                    <c:v>R1017</c:v>
                  </c:pt>
                  <c:pt idx="20">
                    <c:v>R1018</c:v>
                  </c:pt>
                  <c:pt idx="21">
                    <c:v>R1019</c:v>
                  </c:pt>
                  <c:pt idx="22">
                    <c:v>R1020</c:v>
                  </c:pt>
                  <c:pt idx="23">
                    <c:v>R1021</c:v>
                  </c:pt>
                  <c:pt idx="24">
                    <c:v>R1022</c:v>
                  </c:pt>
                  <c:pt idx="25">
                    <c:v>R1023</c:v>
                  </c:pt>
                  <c:pt idx="26">
                    <c:v>R1024</c:v>
                  </c:pt>
                  <c:pt idx="27">
                    <c:v>R1025</c:v>
                  </c:pt>
                  <c:pt idx="28">
                    <c:v>R1026</c:v>
                  </c:pt>
                  <c:pt idx="29">
                    <c:v>R1011</c:v>
                  </c:pt>
                  <c:pt idx="30">
                    <c:v>R1012</c:v>
                  </c:pt>
                  <c:pt idx="31">
                    <c:v>R1013</c:v>
                  </c:pt>
                  <c:pt idx="32">
                    <c:v>R1014</c:v>
                  </c:pt>
                  <c:pt idx="33">
                    <c:v>R1015</c:v>
                  </c:pt>
                  <c:pt idx="34">
                    <c:v>R1016</c:v>
                  </c:pt>
                  <c:pt idx="35">
                    <c:v>R1017</c:v>
                  </c:pt>
                  <c:pt idx="36">
                    <c:v>R1018</c:v>
                  </c:pt>
                  <c:pt idx="37">
                    <c:v>R1019</c:v>
                  </c:pt>
                  <c:pt idx="38">
                    <c:v>R1020</c:v>
                  </c:pt>
                  <c:pt idx="39">
                    <c:v>R1021</c:v>
                  </c:pt>
                  <c:pt idx="40">
                    <c:v>R1022</c:v>
                  </c:pt>
                  <c:pt idx="41">
                    <c:v>R1023</c:v>
                  </c:pt>
                  <c:pt idx="42">
                    <c:v>R1024</c:v>
                  </c:pt>
                  <c:pt idx="43">
                    <c:v>R1025</c:v>
                  </c:pt>
                  <c:pt idx="44">
                    <c:v>R1026</c:v>
                  </c:pt>
                </c:lvl>
                <c:lvl>
                  <c:pt idx="0">
                    <c:v>tier - 1</c:v>
                  </c:pt>
                  <c:pt idx="13">
                    <c:v>tier - 2</c:v>
                  </c:pt>
                  <c:pt idx="29">
                    <c:v>tier - 3</c:v>
                  </c:pt>
                </c:lvl>
              </c:multiLvlStrCache>
            </c:multiLvlStrRef>
          </c:cat>
          <c:val>
            <c:numRef>
              <c:f>Analysis!$B$42:$B$90</c:f>
              <c:numCache>
                <c:formatCode>_-[$$-409]* #,##0.00_ ;_-[$$-409]* \-#,##0.00\ ;_-[$$-409]* "-"??_ ;_-@_ </c:formatCode>
                <c:ptCount val="45"/>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9">
                  <c:v>18261.7575</c:v>
                </c:pt>
                <c:pt idx="10">
                  <c:v>32732.187142857143</c:v>
                </c:pt>
                <c:pt idx="11">
                  <c:v>18709.798000000003</c:v>
                </c:pt>
                <c:pt idx="12">
                  <c:v>20996.530000000002</c:v>
                </c:pt>
                <c:pt idx="13">
                  <c:v>18997.280691823889</c:v>
                </c:pt>
                <c:pt idx="14">
                  <c:v>10334.27932153393</c:v>
                </c:pt>
                <c:pt idx="15">
                  <c:v>8439.2844000000059</c:v>
                </c:pt>
                <c:pt idx="16">
                  <c:v>2395.17</c:v>
                </c:pt>
                <c:pt idx="17">
                  <c:v>15675.543333333329</c:v>
                </c:pt>
                <c:pt idx="18">
                  <c:v>16075.963333333331</c:v>
                </c:pt>
                <c:pt idx="19">
                  <c:v>11365.621874999999</c:v>
                </c:pt>
                <c:pt idx="20">
                  <c:v>10139.553333333331</c:v>
                </c:pt>
                <c:pt idx="21">
                  <c:v>8116.72</c:v>
                </c:pt>
                <c:pt idx="22">
                  <c:v>6760.543333333334</c:v>
                </c:pt>
                <c:pt idx="23">
                  <c:v>7668.1787234042558</c:v>
                </c:pt>
                <c:pt idx="24">
                  <c:v>10102.026666666667</c:v>
                </c:pt>
                <c:pt idx="25">
                  <c:v>13457.094583333337</c:v>
                </c:pt>
                <c:pt idx="26">
                  <c:v>10174.345999999996</c:v>
                </c:pt>
                <c:pt idx="27">
                  <c:v>6886.0368421052626</c:v>
                </c:pt>
                <c:pt idx="28">
                  <c:v>11919.607857142853</c:v>
                </c:pt>
                <c:pt idx="29">
                  <c:v>9250.3617857142908</c:v>
                </c:pt>
                <c:pt idx="30">
                  <c:v>10179.941965317917</c:v>
                </c:pt>
                <c:pt idx="31">
                  <c:v>6890.7568235294129</c:v>
                </c:pt>
                <c:pt idx="32">
                  <c:v>16950.485000000001</c:v>
                </c:pt>
                <c:pt idx="33">
                  <c:v>7570.7550000000001</c:v>
                </c:pt>
                <c:pt idx="34">
                  <c:v>8133.0084090909113</c:v>
                </c:pt>
                <c:pt idx="35">
                  <c:v>8667.3661538461529</c:v>
                </c:pt>
                <c:pt idx="36">
                  <c:v>12570.970000000001</c:v>
                </c:pt>
                <c:pt idx="37">
                  <c:v>12706.975999999999</c:v>
                </c:pt>
                <c:pt idx="38">
                  <c:v>11716.453333333333</c:v>
                </c:pt>
                <c:pt idx="39">
                  <c:v>11518.785652173914</c:v>
                </c:pt>
                <c:pt idx="40">
                  <c:v>11637.812000000002</c:v>
                </c:pt>
                <c:pt idx="41">
                  <c:v>12785.637000000001</c:v>
                </c:pt>
                <c:pt idx="42">
                  <c:v>13360.978888888887</c:v>
                </c:pt>
                <c:pt idx="43">
                  <c:v>10510.31380952381</c:v>
                </c:pt>
                <c:pt idx="44">
                  <c:v>12296.779729729731</c:v>
                </c:pt>
              </c:numCache>
            </c:numRef>
          </c:val>
          <c:extLst>
            <c:ext xmlns:c16="http://schemas.microsoft.com/office/drawing/2014/chart" uri="{C3380CC4-5D6E-409C-BE32-E72D297353CC}">
              <c16:uniqueId val="{00000000-217B-46F8-AE61-62B88EFD346C}"/>
            </c:ext>
          </c:extLst>
        </c:ser>
        <c:dLbls>
          <c:showLegendKey val="0"/>
          <c:showVal val="0"/>
          <c:showCatName val="0"/>
          <c:showSerName val="0"/>
          <c:showPercent val="0"/>
          <c:showBubbleSize val="0"/>
        </c:dLbls>
        <c:gapWidth val="100"/>
        <c:overlap val="-24"/>
        <c:axId val="569293792"/>
        <c:axId val="569308672"/>
      </c:barChart>
      <c:catAx>
        <c:axId val="569293792"/>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308672"/>
        <c:crosses val="autoZero"/>
        <c:auto val="1"/>
        <c:lblAlgn val="ctr"/>
        <c:lblOffset val="100"/>
        <c:tickMarkSkip val="1"/>
        <c:noMultiLvlLbl val="0"/>
      </c:catAx>
      <c:valAx>
        <c:axId val="56930867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29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3</c:name>
    <c:fmtId val="4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Charges vs Weight &amp; Diabetes Status</a:t>
            </a:r>
          </a:p>
        </c:rich>
      </c:tx>
      <c:layout>
        <c:manualLayout>
          <c:xMode val="edge"/>
          <c:yMode val="edge"/>
          <c:x val="0.19679696135544034"/>
          <c:y val="2.50000082021024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7.7145398147545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8.65606675198657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14819607632095E-3"/>
              <c:y val="0.166459729723867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2814327961070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3.6278027230067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17013282430605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339095175086585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9.2886488362508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016998908194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74088083847668E-3"/>
              <c:y val="0.14024684930912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730115560239E-3"/>
              <c:y val="0.31338351301128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753089492071858E-3"/>
              <c:y val="7.8409868187964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753089492071858E-3"/>
              <c:y val="7.8409868187964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730115560239E-3"/>
              <c:y val="0.31338351301128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74088083847668E-3"/>
              <c:y val="0.14024684930912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0169989081943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9.2886488362508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339095175086585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17013282430605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3.62780272300673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2814327961070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14819607632095E-3"/>
              <c:y val="0.166459729723867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7.7145398147545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8.65606675198657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753089492071858E-3"/>
              <c:y val="7.840986818796406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730115560239E-3"/>
              <c:y val="0.31338351301128675"/>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74088083847668E-3"/>
              <c:y val="0.1402468493091255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016998908194326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9.288648836250837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33909517508658527"/>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320998591775806E-3"/>
              <c:y val="0.1701328243060526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427158119552429E-17"/>
              <c:y val="3.6278027230067317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281432796107098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14819607632095E-3"/>
              <c:y val="0.1664597297238671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7.71453981475456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506178984143716E-3"/>
              <c:y val="8.65606675198657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90999611944657"/>
          <c:y val="0.14887052341597798"/>
          <c:w val="0.83190131865524064"/>
          <c:h val="0.47667107727236574"/>
        </c:manualLayout>
      </c:layout>
      <c:barChart>
        <c:barDir val="col"/>
        <c:grouping val="clustered"/>
        <c:varyColors val="0"/>
        <c:ser>
          <c:idx val="0"/>
          <c:order val="0"/>
          <c:tx>
            <c:strRef>
              <c:f>Analysis!$B$21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07AE-4424-B7C7-8EBA37F2C325}"/>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AE-4424-B7C7-8EBA37F2C325}"/>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7AE-4424-B7C7-8EBA37F2C325}"/>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AE-4424-B7C7-8EBA37F2C325}"/>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7AE-4424-B7C7-8EBA37F2C325}"/>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7AE-4424-B7C7-8EBA37F2C325}"/>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7AE-4424-B7C7-8EBA37F2C325}"/>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7AE-4424-B7C7-8EBA37F2C325}"/>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7AE-4424-B7C7-8EBA37F2C325}"/>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7AE-4424-B7C7-8EBA37F2C325}"/>
              </c:ext>
            </c:extLst>
          </c:dPt>
          <c:dPt>
            <c:idx val="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7AE-4424-B7C7-8EBA37F2C325}"/>
              </c:ext>
            </c:extLst>
          </c:dPt>
          <c:dPt>
            <c:idx val="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7AE-4424-B7C7-8EBA37F2C325}"/>
              </c:ext>
            </c:extLst>
          </c:dPt>
          <c:dLbls>
            <c:dLbl>
              <c:idx val="0"/>
              <c:layout>
                <c:manualLayout>
                  <c:x val="1.9753089492071858E-3"/>
                  <c:y val="7.84098681879640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AE-4424-B7C7-8EBA37F2C325}"/>
                </c:ext>
              </c:extLst>
            </c:dLbl>
            <c:dLbl>
              <c:idx val="1"/>
              <c:layout>
                <c:manualLayout>
                  <c:x val="1.1061730115560239E-3"/>
                  <c:y val="0.3133835130112867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AE-4424-B7C7-8EBA37F2C325}"/>
                </c:ext>
              </c:extLst>
            </c:dLbl>
            <c:dLbl>
              <c:idx val="2"/>
              <c:layout>
                <c:manualLayout>
                  <c:x val="9.0074088083847668E-3"/>
                  <c:y val="0.1402468493091255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AE-4424-B7C7-8EBA37F2C325}"/>
                </c:ext>
              </c:extLst>
            </c:dLbl>
            <c:dLbl>
              <c:idx val="3"/>
              <c:layout>
                <c:manualLayout>
                  <c:x val="0"/>
                  <c:y val="3.01699890819432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AE-4424-B7C7-8EBA37F2C325}"/>
                </c:ext>
              </c:extLst>
            </c:dLbl>
            <c:dLbl>
              <c:idx val="4"/>
              <c:layout>
                <c:manualLayout>
                  <c:x val="-7.2427158119552429E-17"/>
                  <c:y val="9.28864883625083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AE-4424-B7C7-8EBA37F2C325}"/>
                </c:ext>
              </c:extLst>
            </c:dLbl>
            <c:dLbl>
              <c:idx val="5"/>
              <c:layout>
                <c:manualLayout>
                  <c:x val="7.0320998591775806E-3"/>
                  <c:y val="0.3390951750865852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AE-4424-B7C7-8EBA37F2C325}"/>
                </c:ext>
              </c:extLst>
            </c:dLbl>
            <c:dLbl>
              <c:idx val="6"/>
              <c:layout>
                <c:manualLayout>
                  <c:x val="7.0320998591775806E-3"/>
                  <c:y val="0.1701328243060526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AE-4424-B7C7-8EBA37F2C325}"/>
                </c:ext>
              </c:extLst>
            </c:dLbl>
            <c:dLbl>
              <c:idx val="7"/>
              <c:layout>
                <c:manualLayout>
                  <c:x val="-7.2427158119552429E-17"/>
                  <c:y val="3.62780272300673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AE-4424-B7C7-8EBA37F2C325}"/>
                </c:ext>
              </c:extLst>
            </c:dLbl>
            <c:dLbl>
              <c:idx val="8"/>
              <c:layout>
                <c:manualLayout>
                  <c:x val="0"/>
                  <c:y val="3.28143279610709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AE-4424-B7C7-8EBA37F2C325}"/>
                </c:ext>
              </c:extLst>
            </c:dLbl>
            <c:dLbl>
              <c:idx val="9"/>
              <c:layout>
                <c:manualLayout>
                  <c:x val="3.0814819607632095E-3"/>
                  <c:y val="0.1664597297238671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AE-4424-B7C7-8EBA37F2C325}"/>
                </c:ext>
              </c:extLst>
            </c:dLbl>
            <c:dLbl>
              <c:idx val="10"/>
              <c:layout>
                <c:manualLayout>
                  <c:x val="3.9506178984143716E-3"/>
                  <c:y val="7.71453981475456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AE-4424-B7C7-8EBA37F2C325}"/>
                </c:ext>
              </c:extLst>
            </c:dLbl>
            <c:dLbl>
              <c:idx val="11"/>
              <c:layout>
                <c:manualLayout>
                  <c:x val="3.9506178984143716E-3"/>
                  <c:y val="8.65606675198657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AE-4424-B7C7-8EBA37F2C325}"/>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Analysis!$A$22:$A$36</c:f>
              <c:multiLvlStrCache>
                <c:ptCount val="12"/>
                <c:lvl>
                  <c:pt idx="0">
                    <c:v>Normal weight</c:v>
                  </c:pt>
                  <c:pt idx="1">
                    <c:v>Obesity</c:v>
                  </c:pt>
                  <c:pt idx="2">
                    <c:v>Over weight</c:v>
                  </c:pt>
                  <c:pt idx="3">
                    <c:v>Underweight</c:v>
                  </c:pt>
                  <c:pt idx="4">
                    <c:v>Normal weight</c:v>
                  </c:pt>
                  <c:pt idx="5">
                    <c:v>Obesity</c:v>
                  </c:pt>
                  <c:pt idx="6">
                    <c:v>Over weight</c:v>
                  </c:pt>
                  <c:pt idx="7">
                    <c:v>Underweight</c:v>
                  </c:pt>
                  <c:pt idx="8">
                    <c:v>Normal weight</c:v>
                  </c:pt>
                  <c:pt idx="9">
                    <c:v>Obesity</c:v>
                  </c:pt>
                  <c:pt idx="10">
                    <c:v>Over weight</c:v>
                  </c:pt>
                  <c:pt idx="11">
                    <c:v>Underweight</c:v>
                  </c:pt>
                </c:lvl>
                <c:lvl>
                  <c:pt idx="0">
                    <c:v>Diabetes</c:v>
                  </c:pt>
                  <c:pt idx="4">
                    <c:v>Normal</c:v>
                  </c:pt>
                  <c:pt idx="8">
                    <c:v>Prediabetes</c:v>
                  </c:pt>
                </c:lvl>
              </c:multiLvlStrCache>
            </c:multiLvlStrRef>
          </c:cat>
          <c:val>
            <c:numRef>
              <c:f>Analysis!$B$22:$B$36</c:f>
              <c:numCache>
                <c:formatCode>[$$-409]#,##0</c:formatCode>
                <c:ptCount val="12"/>
                <c:pt idx="0">
                  <c:v>1730218.1900000009</c:v>
                </c:pt>
                <c:pt idx="1">
                  <c:v>8184059.059999994</c:v>
                </c:pt>
                <c:pt idx="2">
                  <c:v>2240235.1999999997</c:v>
                </c:pt>
                <c:pt idx="3">
                  <c:v>483792.72000000003</c:v>
                </c:pt>
                <c:pt idx="4">
                  <c:v>1714717.24</c:v>
                </c:pt>
                <c:pt idx="5">
                  <c:v>8520712.9299999997</c:v>
                </c:pt>
                <c:pt idx="6">
                  <c:v>2437209.0299999993</c:v>
                </c:pt>
                <c:pt idx="7">
                  <c:v>566702.46000000008</c:v>
                </c:pt>
                <c:pt idx="8">
                  <c:v>860354.70999999961</c:v>
                </c:pt>
                <c:pt idx="9">
                  <c:v>3638874.8299999987</c:v>
                </c:pt>
                <c:pt idx="10">
                  <c:v>1051697.54</c:v>
                </c:pt>
                <c:pt idx="11">
                  <c:v>163784.70000000001</c:v>
                </c:pt>
              </c:numCache>
            </c:numRef>
          </c:val>
          <c:extLst>
            <c:ext xmlns:c16="http://schemas.microsoft.com/office/drawing/2014/chart" uri="{C3380CC4-5D6E-409C-BE32-E72D297353CC}">
              <c16:uniqueId val="{0000000C-07AE-4424-B7C7-8EBA37F2C325}"/>
            </c:ext>
          </c:extLst>
        </c:ser>
        <c:dLbls>
          <c:dLblPos val="inBase"/>
          <c:showLegendKey val="0"/>
          <c:showVal val="1"/>
          <c:showCatName val="0"/>
          <c:showSerName val="0"/>
          <c:showPercent val="0"/>
          <c:showBubbleSize val="0"/>
        </c:dLbls>
        <c:gapWidth val="100"/>
        <c:overlap val="-24"/>
        <c:axId val="576080048"/>
        <c:axId val="576088208"/>
      </c:barChart>
      <c:catAx>
        <c:axId val="576080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088208"/>
        <c:crosses val="autoZero"/>
        <c:auto val="1"/>
        <c:lblAlgn val="ctr"/>
        <c:lblOffset val="100"/>
        <c:noMultiLvlLbl val="0"/>
      </c:catAx>
      <c:valAx>
        <c:axId val="576088208"/>
        <c:scaling>
          <c:orientation val="minMax"/>
          <c:max val="2000000"/>
          <c:min val="100000"/>
        </c:scaling>
        <c:delete val="0"/>
        <c:axPos val="l"/>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080048"/>
        <c:crosses val="autoZero"/>
        <c:crossBetween val="between"/>
        <c:majorUnit val="200000"/>
        <c:min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5</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vs 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Analysis!$B$93</c:f>
              <c:strCache>
                <c:ptCount val="1"/>
                <c:pt idx="0">
                  <c:v>Average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Analysis!$A$94:$A$142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Analysis!$B$94:$B$142</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5576-4AA6-BBBD-20EC5135526B}"/>
            </c:ext>
          </c:extLst>
        </c:ser>
        <c:ser>
          <c:idx val="1"/>
          <c:order val="1"/>
          <c:tx>
            <c:strRef>
              <c:f>Analysis!$C$93</c:f>
              <c:strCache>
                <c:ptCount val="1"/>
                <c:pt idx="0">
                  <c:v>Average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Analysis!$A$94:$A$142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Analysis!$C$94:$C$142</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5576-4AA6-BBBD-20EC5135526B}"/>
            </c:ext>
          </c:extLst>
        </c:ser>
        <c:dLbls>
          <c:showLegendKey val="0"/>
          <c:showVal val="0"/>
          <c:showCatName val="0"/>
          <c:showSerName val="0"/>
          <c:showPercent val="0"/>
          <c:showBubbleSize val="0"/>
        </c:dLbls>
        <c:marker val="1"/>
        <c:smooth val="0"/>
        <c:axId val="569314432"/>
        <c:axId val="569312032"/>
      </c:lineChart>
      <c:catAx>
        <c:axId val="569314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312032"/>
        <c:crosses val="autoZero"/>
        <c:auto val="1"/>
        <c:lblAlgn val="ctr"/>
        <c:lblOffset val="100"/>
        <c:noMultiLvlLbl val="0"/>
      </c:catAx>
      <c:valAx>
        <c:axId val="569312032"/>
        <c:scaling>
          <c:orientation val="minMax"/>
          <c:max val="35"/>
          <c:min val="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314432"/>
        <c:crossesAt val="3"/>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Analysis!$B$144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Analysis!$A$145:$A$193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Analysis!$B$145:$B$193</c:f>
              <c:numCache>
                <c:formatCode>[$$-409]#,##0.00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D1F4-46B3-8C98-7232E8057157}"/>
            </c:ext>
          </c:extLst>
        </c:ser>
        <c:dLbls>
          <c:showLegendKey val="0"/>
          <c:showVal val="0"/>
          <c:showCatName val="0"/>
          <c:showSerName val="0"/>
          <c:showPercent val="0"/>
          <c:showBubbleSize val="0"/>
        </c:dLbls>
        <c:marker val="1"/>
        <c:smooth val="0"/>
        <c:axId val="1024963488"/>
        <c:axId val="1024958208"/>
      </c:lineChart>
      <c:catAx>
        <c:axId val="10249634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4958208"/>
        <c:crosses val="autoZero"/>
        <c:auto val="1"/>
        <c:lblAlgn val="ctr"/>
        <c:lblOffset val="100"/>
        <c:noMultiLvlLbl val="0"/>
      </c:catAx>
      <c:valAx>
        <c:axId val="10249582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49634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 (1).xlsx]Analysis!Table 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vs Cancer History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85-48FB-8FAC-AFDD6B86EF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85-48FB-8FAC-AFDD6B86EF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Analysis!$A$2:$A$4</c:f>
              <c:multiLvlStrCache>
                <c:ptCount val="2"/>
                <c:lvl>
                  <c:pt idx="0">
                    <c:v>Non-Smoker</c:v>
                  </c:pt>
                  <c:pt idx="1">
                    <c:v>Smoker</c:v>
                  </c:pt>
                </c:lvl>
                <c:lvl>
                  <c:pt idx="0">
                    <c:v>Yes</c:v>
                  </c:pt>
                </c:lvl>
              </c:multiLvlStrCache>
            </c:multiLvlStrRef>
          </c:cat>
          <c:val>
            <c:numRef>
              <c:f>Analysis!$B$2:$B$4</c:f>
              <c:numCache>
                <c:formatCode>General</c:formatCode>
                <c:ptCount val="2"/>
                <c:pt idx="0">
                  <c:v>307</c:v>
                </c:pt>
                <c:pt idx="1">
                  <c:v>84</c:v>
                </c:pt>
              </c:numCache>
            </c:numRef>
          </c:val>
          <c:extLst>
            <c:ext xmlns:c16="http://schemas.microsoft.com/office/drawing/2014/chart" uri="{C3380CC4-5D6E-409C-BE32-E72D297353CC}">
              <c16:uniqueId val="{00000004-2B85-48FB-8FAC-AFDD6B86EF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819150</xdr:colOff>
      <xdr:row>0</xdr:row>
      <xdr:rowOff>123826</xdr:rowOff>
    </xdr:from>
    <xdr:to>
      <xdr:col>16</xdr:col>
      <xdr:colOff>247650</xdr:colOff>
      <xdr:row>15</xdr:row>
      <xdr:rowOff>76200</xdr:rowOff>
    </xdr:to>
    <xdr:graphicFrame macro="">
      <xdr:nvGraphicFramePr>
        <xdr:cNvPr id="8" name="Chart 7">
          <a:extLst>
            <a:ext uri="{FF2B5EF4-FFF2-40B4-BE49-F238E27FC236}">
              <a16:creationId xmlns:a16="http://schemas.microsoft.com/office/drawing/2014/main" id="{8B35C4EA-8F3C-1E5E-AEDF-C72EC1F5C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447676</xdr:colOff>
      <xdr:row>19</xdr:row>
      <xdr:rowOff>161925</xdr:rowOff>
    </xdr:from>
    <xdr:to>
      <xdr:col>9</xdr:col>
      <xdr:colOff>171450</xdr:colOff>
      <xdr:row>38</xdr:row>
      <xdr:rowOff>0</xdr:rowOff>
    </xdr:to>
    <xdr:graphicFrame macro="">
      <xdr:nvGraphicFramePr>
        <xdr:cNvPr id="3" name="Chart 2">
          <a:extLst>
            <a:ext uri="{FF2B5EF4-FFF2-40B4-BE49-F238E27FC236}">
              <a16:creationId xmlns:a16="http://schemas.microsoft.com/office/drawing/2014/main" id="{CA35DE54-2F7C-0758-ED69-79252D746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400049</xdr:colOff>
      <xdr:row>39</xdr:row>
      <xdr:rowOff>180976</xdr:rowOff>
    </xdr:from>
    <xdr:to>
      <xdr:col>9</xdr:col>
      <xdr:colOff>276225</xdr:colOff>
      <xdr:row>58</xdr:row>
      <xdr:rowOff>152400</xdr:rowOff>
    </xdr:to>
    <xdr:graphicFrame macro="">
      <xdr:nvGraphicFramePr>
        <xdr:cNvPr id="5" name="Chart 4">
          <a:extLst>
            <a:ext uri="{FF2B5EF4-FFF2-40B4-BE49-F238E27FC236}">
              <a16:creationId xmlns:a16="http://schemas.microsoft.com/office/drawing/2014/main" id="{388C119C-0C01-2084-6CA4-D5977D33D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85725</xdr:colOff>
      <xdr:row>92</xdr:row>
      <xdr:rowOff>33336</xdr:rowOff>
    </xdr:from>
    <xdr:to>
      <xdr:col>10</xdr:col>
      <xdr:colOff>76201</xdr:colOff>
      <xdr:row>108</xdr:row>
      <xdr:rowOff>133349</xdr:rowOff>
    </xdr:to>
    <xdr:graphicFrame macro="">
      <xdr:nvGraphicFramePr>
        <xdr:cNvPr id="6" name="Chart 5">
          <a:extLst>
            <a:ext uri="{FF2B5EF4-FFF2-40B4-BE49-F238E27FC236}">
              <a16:creationId xmlns:a16="http://schemas.microsoft.com/office/drawing/2014/main" id="{DB5F6CAA-CD3D-CD10-3DAF-16051D09C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438150</xdr:colOff>
      <xdr:row>142</xdr:row>
      <xdr:rowOff>166686</xdr:rowOff>
    </xdr:from>
    <xdr:to>
      <xdr:col>10</xdr:col>
      <xdr:colOff>38100</xdr:colOff>
      <xdr:row>161</xdr:row>
      <xdr:rowOff>47625</xdr:rowOff>
    </xdr:to>
    <xdr:graphicFrame macro="">
      <xdr:nvGraphicFramePr>
        <xdr:cNvPr id="7" name="Chart 6">
          <a:extLst>
            <a:ext uri="{FF2B5EF4-FFF2-40B4-BE49-F238E27FC236}">
              <a16:creationId xmlns:a16="http://schemas.microsoft.com/office/drawing/2014/main" id="{FBE6DF5B-05BE-394F-6212-45427E87E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238125</xdr:colOff>
      <xdr:row>0</xdr:row>
      <xdr:rowOff>133350</xdr:rowOff>
    </xdr:from>
    <xdr:to>
      <xdr:col>7</xdr:col>
      <xdr:colOff>590550</xdr:colOff>
      <xdr:row>15</xdr:row>
      <xdr:rowOff>180974</xdr:rowOff>
    </xdr:to>
    <xdr:graphicFrame macro="">
      <xdr:nvGraphicFramePr>
        <xdr:cNvPr id="11" name="Chart 10">
          <a:extLst>
            <a:ext uri="{FF2B5EF4-FFF2-40B4-BE49-F238E27FC236}">
              <a16:creationId xmlns:a16="http://schemas.microsoft.com/office/drawing/2014/main" id="{CEA15A7B-ECE7-BDC1-2BCE-768108C1F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276225</xdr:colOff>
      <xdr:row>1</xdr:row>
      <xdr:rowOff>180976</xdr:rowOff>
    </xdr:from>
    <xdr:to>
      <xdr:col>15</xdr:col>
      <xdr:colOff>428626</xdr:colOff>
      <xdr:row>16</xdr:row>
      <xdr:rowOff>161925</xdr:rowOff>
    </xdr:to>
    <xdr:graphicFrame macro="">
      <xdr:nvGraphicFramePr>
        <xdr:cNvPr id="8" name="Chart 7">
          <a:extLst>
            <a:ext uri="{FF2B5EF4-FFF2-40B4-BE49-F238E27FC236}">
              <a16:creationId xmlns:a16="http://schemas.microsoft.com/office/drawing/2014/main" id="{CFE71ECB-EDC1-43F3-824A-12A440DE7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16</xdr:row>
      <xdr:rowOff>142875</xdr:rowOff>
    </xdr:from>
    <xdr:to>
      <xdr:col>7</xdr:col>
      <xdr:colOff>495300</xdr:colOff>
      <xdr:row>30</xdr:row>
      <xdr:rowOff>171451</xdr:rowOff>
    </xdr:to>
    <xdr:graphicFrame macro="">
      <xdr:nvGraphicFramePr>
        <xdr:cNvPr id="10" name="Chart 9">
          <a:extLst>
            <a:ext uri="{FF2B5EF4-FFF2-40B4-BE49-F238E27FC236}">
              <a16:creationId xmlns:a16="http://schemas.microsoft.com/office/drawing/2014/main" id="{854A00AB-9A6C-47D8-B6C2-30C20EA26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428625</xdr:colOff>
      <xdr:row>1</xdr:row>
      <xdr:rowOff>180975</xdr:rowOff>
    </xdr:from>
    <xdr:to>
      <xdr:col>24</xdr:col>
      <xdr:colOff>9525</xdr:colOff>
      <xdr:row>17</xdr:row>
      <xdr:rowOff>1</xdr:rowOff>
    </xdr:to>
    <xdr:graphicFrame macro="">
      <xdr:nvGraphicFramePr>
        <xdr:cNvPr id="14" name="Chart 13">
          <a:extLst>
            <a:ext uri="{FF2B5EF4-FFF2-40B4-BE49-F238E27FC236}">
              <a16:creationId xmlns:a16="http://schemas.microsoft.com/office/drawing/2014/main" id="{E7BCD087-7F5C-4795-A749-36E036EEA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476250</xdr:colOff>
      <xdr:row>16</xdr:row>
      <xdr:rowOff>133350</xdr:rowOff>
    </xdr:from>
    <xdr:to>
      <xdr:col>15</xdr:col>
      <xdr:colOff>561975</xdr:colOff>
      <xdr:row>30</xdr:row>
      <xdr:rowOff>180977</xdr:rowOff>
    </xdr:to>
    <xdr:graphicFrame macro="">
      <xdr:nvGraphicFramePr>
        <xdr:cNvPr id="3" name="Chart 2">
          <a:extLst>
            <a:ext uri="{FF2B5EF4-FFF2-40B4-BE49-F238E27FC236}">
              <a16:creationId xmlns:a16="http://schemas.microsoft.com/office/drawing/2014/main" id="{AC56DD8A-48C5-4D6A-A061-074918479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552450</xdr:colOff>
      <xdr:row>16</xdr:row>
      <xdr:rowOff>180975</xdr:rowOff>
    </xdr:from>
    <xdr:to>
      <xdr:col>24</xdr:col>
      <xdr:colOff>19049</xdr:colOff>
      <xdr:row>30</xdr:row>
      <xdr:rowOff>171450</xdr:rowOff>
    </xdr:to>
    <xdr:graphicFrame macro="">
      <xdr:nvGraphicFramePr>
        <xdr:cNvPr id="5" name="Chart 4">
          <a:extLst>
            <a:ext uri="{FF2B5EF4-FFF2-40B4-BE49-F238E27FC236}">
              <a16:creationId xmlns:a16="http://schemas.microsoft.com/office/drawing/2014/main" id="{3E1FEAF5-006C-4FCB-A216-77A82123F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8</xdr:row>
      <xdr:rowOff>152399</xdr:rowOff>
    </xdr:from>
    <xdr:to>
      <xdr:col>2</xdr:col>
      <xdr:colOff>209550</xdr:colOff>
      <xdr:row>16</xdr:row>
      <xdr:rowOff>142874</xdr:rowOff>
    </xdr:to>
    <mc:AlternateContent xmlns:mc="http://schemas.openxmlformats.org/markup-compatibility/2006" xmlns:a14="http://schemas.microsoft.com/office/drawing/2010/main">
      <mc:Choice Requires="a14">
        <xdr:graphicFrame macro="">
          <xdr:nvGraphicFramePr>
            <xdr:cNvPr id="13" name="Weight Status">
              <a:extLst>
                <a:ext uri="{FF2B5EF4-FFF2-40B4-BE49-F238E27FC236}">
                  <a16:creationId xmlns:a16="http://schemas.microsoft.com/office/drawing/2014/main" id="{8875432B-CB74-7E9A-EFFF-B0BEEFB34DFD}"/>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0" y="1704974"/>
              <a:ext cx="142875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9526</xdr:rowOff>
    </xdr:from>
    <xdr:to>
      <xdr:col>2</xdr:col>
      <xdr:colOff>209550</xdr:colOff>
      <xdr:row>8</xdr:row>
      <xdr:rowOff>123825</xdr:rowOff>
    </xdr:to>
    <mc:AlternateContent xmlns:mc="http://schemas.openxmlformats.org/markup-compatibility/2006" xmlns:a14="http://schemas.microsoft.com/office/drawing/2010/main">
      <mc:Choice Requires="a14">
        <xdr:graphicFrame macro="">
          <xdr:nvGraphicFramePr>
            <xdr:cNvPr id="21" name="Diabetes Status">
              <a:extLst>
                <a:ext uri="{FF2B5EF4-FFF2-40B4-BE49-F238E27FC236}">
                  <a16:creationId xmlns:a16="http://schemas.microsoft.com/office/drawing/2014/main" id="{87C6E0B6-CDEB-F0DF-A86F-C91EA46B3F19}"/>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0" y="409576"/>
              <a:ext cx="1428750" cy="1266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209550</xdr:colOff>
      <xdr:row>1</xdr:row>
      <xdr:rowOff>180975</xdr:rowOff>
    </xdr:from>
    <xdr:to>
      <xdr:col>8</xdr:col>
      <xdr:colOff>276225</xdr:colOff>
      <xdr:row>16</xdr:row>
      <xdr:rowOff>142874</xdr:rowOff>
    </xdr:to>
    <xdr:graphicFrame macro="">
      <xdr:nvGraphicFramePr>
        <xdr:cNvPr id="24" name="Chart 23">
          <a:extLst>
            <a:ext uri="{FF2B5EF4-FFF2-40B4-BE49-F238E27FC236}">
              <a16:creationId xmlns:a16="http://schemas.microsoft.com/office/drawing/2014/main" id="{F9D73B98-AC19-4D46-9520-774F0F8CC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30.860058680555" createdVersion="8" refreshedVersion="8" minRefreshableVersion="3" recordCount="2335" xr:uid="{AAF866FD-F3E0-45A8-B3C6-5B71B0EE71B3}">
  <cacheSource type="worksheet">
    <worksheetSource name="Table6"/>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o.of major surgeries" numFmtId="0">
      <sharedItems containsMixedTypes="1" containsNumber="1" containsInteger="1" minValue="1" maxValue="3"/>
    </cacheField>
    <cacheField name="Smoker" numFmtId="0">
      <sharedItems count="2">
        <s v="Yes"/>
        <s v="No"/>
      </sharedItems>
    </cacheField>
    <cacheField name="Weight Status" numFmtId="0">
      <sharedItems count="4">
        <s v="Obesity"/>
        <s v="Over weight"/>
        <s v="Normal weight"/>
        <s v="Underweight"/>
      </sharedItems>
    </cacheField>
    <cacheField name="Diabetes Status" numFmtId="0">
      <sharedItems count="3">
        <s v="Diabetes"/>
        <s v="Prediabetes"/>
        <s v="Normal"/>
      </sharedItems>
    </cacheField>
    <cacheField name="Date of Birth" numFmtId="167">
      <sharedItems containsSemiMixedTypes="0" containsNonDate="0" containsDate="1" containsString="0" minDate="1958-06-05T00:00:00" maxDate="2004-12-28T00:00:00"/>
    </cacheField>
    <cacheField name="Charges" numFmtId="168">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ount="3">
        <s v="tier - 3"/>
        <s v="tier - 1"/>
        <s v="tier - 2"/>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2046875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Kelly"/>
    <x v="0"/>
    <x v="0"/>
    <s v="No"/>
    <x v="0"/>
    <x v="0"/>
    <s v="0"/>
    <x v="0"/>
    <x v="0"/>
    <x v="0"/>
    <d v="1968-10-12T00:00:00"/>
    <x v="0"/>
    <x v="0"/>
    <x v="0"/>
    <x v="0"/>
    <x v="0"/>
  </r>
  <r>
    <s v="Id2"/>
    <s v="  Matthew D"/>
    <x v="1"/>
    <x v="1"/>
    <s v="No"/>
    <x v="0"/>
    <x v="0"/>
    <s v="0"/>
    <x v="0"/>
    <x v="0"/>
    <x v="1"/>
    <d v="1977-06-08T00:00:00"/>
    <x v="1"/>
    <x v="1"/>
    <x v="0"/>
    <x v="0"/>
    <x v="1"/>
  </r>
  <r>
    <s v="Id3"/>
    <s v="  Phil"/>
    <x v="2"/>
    <x v="2"/>
    <s v="Yes"/>
    <x v="0"/>
    <x v="0"/>
    <n v="2"/>
    <x v="0"/>
    <x v="0"/>
    <x v="0"/>
    <d v="1970-09-11T00:00:00"/>
    <x v="2"/>
    <x v="0"/>
    <x v="1"/>
    <x v="1"/>
    <x v="2"/>
  </r>
  <r>
    <s v="Id4"/>
    <s v="  Kelsey"/>
    <x v="3"/>
    <x v="3"/>
    <s v="No"/>
    <x v="0"/>
    <x v="0"/>
    <s v="0"/>
    <x v="0"/>
    <x v="0"/>
    <x v="1"/>
    <d v="1991-06-06T00:00:00"/>
    <x v="3"/>
    <x v="0"/>
    <x v="0"/>
    <x v="2"/>
    <x v="3"/>
  </r>
  <r>
    <s v="Id5"/>
    <s v="  Kristyn"/>
    <x v="4"/>
    <x v="4"/>
    <s v="No"/>
    <x v="0"/>
    <x v="0"/>
    <s v="0"/>
    <x v="0"/>
    <x v="0"/>
    <x v="2"/>
    <d v="1989-06-19T00:00:00"/>
    <x v="4"/>
    <x v="0"/>
    <x v="2"/>
    <x v="1"/>
    <x v="4"/>
  </r>
  <r>
    <s v="Id6"/>
    <s v="  Russell B"/>
    <x v="5"/>
    <x v="5"/>
    <s v="No"/>
    <x v="0"/>
    <x v="0"/>
    <s v="0"/>
    <x v="0"/>
    <x v="0"/>
    <x v="0"/>
    <d v="1962-08-04T00:00:00"/>
    <x v="5"/>
    <x v="0"/>
    <x v="0"/>
    <x v="3"/>
    <x v="5"/>
  </r>
  <r>
    <s v="Id7"/>
    <s v="  Scott"/>
    <x v="6"/>
    <x v="6"/>
    <s v="No"/>
    <x v="0"/>
    <x v="0"/>
    <s v="0"/>
    <x v="0"/>
    <x v="0"/>
    <x v="1"/>
    <d v="1994-10-27T00:00:00"/>
    <x v="6"/>
    <x v="0"/>
    <x v="0"/>
    <x v="3"/>
    <x v="6"/>
  </r>
  <r>
    <s v="Id8"/>
    <s v="  Stephen"/>
    <x v="7"/>
    <x v="7"/>
    <s v="No"/>
    <x v="0"/>
    <x v="0"/>
    <n v="3"/>
    <x v="0"/>
    <x v="0"/>
    <x v="0"/>
    <d v="1958-06-27T00:00:00"/>
    <x v="7"/>
    <x v="1"/>
    <x v="2"/>
    <x v="0"/>
    <x v="7"/>
  </r>
  <r>
    <s v="Id9"/>
    <s v="  Patrick R"/>
    <x v="8"/>
    <x v="8"/>
    <s v="Yes"/>
    <x v="0"/>
    <x v="1"/>
    <n v="1"/>
    <x v="0"/>
    <x v="0"/>
    <x v="0"/>
    <d v="1963-09-04T00:00:00"/>
    <x v="8"/>
    <x v="0"/>
    <x v="2"/>
    <x v="0"/>
    <x v="8"/>
  </r>
  <r>
    <s v="Id10"/>
    <s v="  Brooke N"/>
    <x v="9"/>
    <x v="9"/>
    <s v="No"/>
    <x v="0"/>
    <x v="0"/>
    <s v="0"/>
    <x v="0"/>
    <x v="0"/>
    <x v="0"/>
    <d v="1978-12-29T00:00:00"/>
    <x v="9"/>
    <x v="0"/>
    <x v="2"/>
    <x v="0"/>
    <x v="9"/>
  </r>
  <r>
    <s v="Id11"/>
    <s v="  Paola Andrea"/>
    <x v="10"/>
    <x v="10"/>
    <s v="Yes"/>
    <x v="0"/>
    <x v="0"/>
    <n v="2"/>
    <x v="0"/>
    <x v="0"/>
    <x v="1"/>
    <d v="1959-07-22T00:00:00"/>
    <x v="10"/>
    <x v="1"/>
    <x v="1"/>
    <x v="3"/>
    <x v="10"/>
  </r>
  <r>
    <s v="Id12"/>
    <s v="  David"/>
    <x v="11"/>
    <x v="11"/>
    <s v="No"/>
    <x v="0"/>
    <x v="0"/>
    <s v="0"/>
    <x v="0"/>
    <x v="0"/>
    <x v="0"/>
    <d v="1965-10-27T00:00:00"/>
    <x v="11"/>
    <x v="0"/>
    <x v="2"/>
    <x v="0"/>
    <x v="11"/>
  </r>
  <r>
    <s v="Id13"/>
    <s v="  Wade"/>
    <x v="12"/>
    <x v="12"/>
    <s v="No"/>
    <x v="0"/>
    <x v="0"/>
    <s v="0"/>
    <x v="0"/>
    <x v="0"/>
    <x v="0"/>
    <d v="1962-10-11T00:00:00"/>
    <x v="12"/>
    <x v="0"/>
    <x v="2"/>
    <x v="0"/>
    <x v="5"/>
  </r>
  <r>
    <s v="Id14"/>
    <s v="  Franklin"/>
    <x v="13"/>
    <x v="13"/>
    <s v="No"/>
    <x v="0"/>
    <x v="0"/>
    <s v="0"/>
    <x v="0"/>
    <x v="0"/>
    <x v="0"/>
    <d v="1968-12-01T00:00:00"/>
    <x v="13"/>
    <x v="0"/>
    <x v="0"/>
    <x v="4"/>
    <x v="0"/>
  </r>
  <r>
    <s v="Id15"/>
    <s v="  Leilani M"/>
    <x v="14"/>
    <x v="14"/>
    <s v="Yes"/>
    <x v="0"/>
    <x v="0"/>
    <n v="2"/>
    <x v="0"/>
    <x v="0"/>
    <x v="0"/>
    <d v="1961-12-21T00:00:00"/>
    <x v="14"/>
    <x v="0"/>
    <x v="0"/>
    <x v="2"/>
    <x v="12"/>
  </r>
  <r>
    <s v="Id16"/>
    <s v="  Philippe"/>
    <x v="15"/>
    <x v="15"/>
    <s v="No"/>
    <x v="0"/>
    <x v="0"/>
    <s v="0"/>
    <x v="0"/>
    <x v="0"/>
    <x v="0"/>
    <d v="1962-08-27T00:00:00"/>
    <x v="15"/>
    <x v="0"/>
    <x v="0"/>
    <x v="3"/>
    <x v="5"/>
  </r>
  <r>
    <s v="Id17"/>
    <s v="  Jennifer A"/>
    <x v="16"/>
    <x v="16"/>
    <s v="No"/>
    <x v="0"/>
    <x v="0"/>
    <n v="3"/>
    <x v="0"/>
    <x v="0"/>
    <x v="0"/>
    <d v="1958-11-16T00:00:00"/>
    <x v="16"/>
    <x v="1"/>
    <x v="0"/>
    <x v="3"/>
    <x v="7"/>
  </r>
  <r>
    <s v="Id18"/>
    <s v="  Christina M"/>
    <x v="17"/>
    <x v="17"/>
    <s v="Yes"/>
    <x v="0"/>
    <x v="1"/>
    <n v="1"/>
    <x v="0"/>
    <x v="0"/>
    <x v="0"/>
    <d v="1963-08-05T00:00:00"/>
    <x v="17"/>
    <x v="0"/>
    <x v="0"/>
    <x v="2"/>
    <x v="8"/>
  </r>
  <r>
    <s v="Id19"/>
    <s v="  Said Sr"/>
    <x v="18"/>
    <x v="18"/>
    <s v="Yes"/>
    <x v="0"/>
    <x v="0"/>
    <n v="1"/>
    <x v="0"/>
    <x v="0"/>
    <x v="2"/>
    <d v="1964-11-07T00:00:00"/>
    <x v="18"/>
    <x v="0"/>
    <x v="0"/>
    <x v="1"/>
    <x v="13"/>
  </r>
  <r>
    <s v="Id20"/>
    <s v="  John"/>
    <x v="19"/>
    <x v="19"/>
    <s v="No"/>
    <x v="0"/>
    <x v="0"/>
    <s v="0"/>
    <x v="0"/>
    <x v="0"/>
    <x v="0"/>
    <d v="1971-09-27T00:00:00"/>
    <x v="19"/>
    <x v="0"/>
    <x v="2"/>
    <x v="0"/>
    <x v="14"/>
  </r>
  <r>
    <s v="Id21"/>
    <s v="  Myles"/>
    <x v="20"/>
    <x v="20"/>
    <s v="Yes"/>
    <x v="0"/>
    <x v="0"/>
    <n v="2"/>
    <x v="0"/>
    <x v="0"/>
    <x v="0"/>
    <d v="1961-06-13T00:00:00"/>
    <x v="20"/>
    <x v="0"/>
    <x v="0"/>
    <x v="3"/>
    <x v="12"/>
  </r>
  <r>
    <s v="Id22"/>
    <s v="  Madelyn C"/>
    <x v="21"/>
    <x v="21"/>
    <s v="Yes"/>
    <x v="0"/>
    <x v="0"/>
    <n v="2"/>
    <x v="0"/>
    <x v="0"/>
    <x v="1"/>
    <d v="1959-10-04T00:00:00"/>
    <x v="21"/>
    <x v="1"/>
    <x v="1"/>
    <x v="3"/>
    <x v="10"/>
  </r>
  <r>
    <s v="Id23"/>
    <s v="  Nicole"/>
    <x v="22"/>
    <x v="22"/>
    <s v="No"/>
    <x v="0"/>
    <x v="0"/>
    <n v="3"/>
    <x v="0"/>
    <x v="0"/>
    <x v="0"/>
    <d v="1958-09-03T00:00:00"/>
    <x v="22"/>
    <x v="1"/>
    <x v="1"/>
    <x v="3"/>
    <x v="7"/>
  </r>
  <r>
    <s v="Id24"/>
    <s v="  Eric A"/>
    <x v="23"/>
    <x v="23"/>
    <s v="Yes"/>
    <x v="0"/>
    <x v="0"/>
    <n v="2"/>
    <x v="0"/>
    <x v="0"/>
    <x v="0"/>
    <d v="1970-12-28T00:00:00"/>
    <x v="23"/>
    <x v="0"/>
    <x v="2"/>
    <x v="0"/>
    <x v="2"/>
  </r>
  <r>
    <s v="Id25"/>
    <s v="  Emiliano I"/>
    <x v="24"/>
    <x v="24"/>
    <s v="Yes"/>
    <x v="0"/>
    <x v="0"/>
    <n v="2"/>
    <x v="0"/>
    <x v="0"/>
    <x v="2"/>
    <d v="1959-07-14T00:00:00"/>
    <x v="24"/>
    <x v="1"/>
    <x v="1"/>
    <x v="0"/>
    <x v="10"/>
  </r>
  <r>
    <s v="Id26"/>
    <s v="  Adam"/>
    <x v="25"/>
    <x v="25"/>
    <s v="No"/>
    <x v="0"/>
    <x v="0"/>
    <n v="3"/>
    <x v="0"/>
    <x v="0"/>
    <x v="0"/>
    <d v="1958-09-15T00:00:00"/>
    <x v="25"/>
    <x v="1"/>
    <x v="0"/>
    <x v="0"/>
    <x v="7"/>
  </r>
  <r>
    <s v="Id27"/>
    <s v="  Zach"/>
    <x v="26"/>
    <x v="26"/>
    <s v="No"/>
    <x v="0"/>
    <x v="0"/>
    <s v="0"/>
    <x v="0"/>
    <x v="0"/>
    <x v="0"/>
    <d v="1960-11-17T00:00:00"/>
    <x v="26"/>
    <x v="0"/>
    <x v="1"/>
    <x v="1"/>
    <x v="15"/>
  </r>
  <r>
    <s v="Id28"/>
    <s v="  Stephanie W"/>
    <x v="27"/>
    <x v="27"/>
    <s v="Yes"/>
    <x v="0"/>
    <x v="1"/>
    <n v="1"/>
    <x v="0"/>
    <x v="0"/>
    <x v="2"/>
    <d v="1969-06-23T00:00:00"/>
    <x v="27"/>
    <x v="0"/>
    <x v="0"/>
    <x v="1"/>
    <x v="16"/>
  </r>
  <r>
    <s v="Id29"/>
    <s v="  Stephen"/>
    <x v="28"/>
    <x v="28"/>
    <s v="Yes"/>
    <x v="0"/>
    <x v="0"/>
    <n v="2"/>
    <x v="0"/>
    <x v="0"/>
    <x v="0"/>
    <d v="1961-08-08T00:00:00"/>
    <x v="28"/>
    <x v="0"/>
    <x v="1"/>
    <x v="0"/>
    <x v="12"/>
  </r>
  <r>
    <s v="Id30"/>
    <s v="  Natalie"/>
    <x v="29"/>
    <x v="29"/>
    <s v="No"/>
    <x v="0"/>
    <x v="0"/>
    <s v="0"/>
    <x v="0"/>
    <x v="0"/>
    <x v="0"/>
    <d v="1971-12-06T00:00:00"/>
    <x v="29"/>
    <x v="0"/>
    <x v="0"/>
    <x v="2"/>
    <x v="14"/>
  </r>
  <r>
    <s v="Id31"/>
    <s v="  Nicole J"/>
    <x v="30"/>
    <x v="30"/>
    <s v="No"/>
    <x v="0"/>
    <x v="0"/>
    <s v="0"/>
    <x v="0"/>
    <x v="0"/>
    <x v="0"/>
    <d v="1978-08-17T00:00:00"/>
    <x v="30"/>
    <x v="0"/>
    <x v="1"/>
    <x v="0"/>
    <x v="9"/>
  </r>
  <r>
    <s v="Id32"/>
    <s v="  Jefferson D"/>
    <x v="31"/>
    <x v="31"/>
    <s v="Yes"/>
    <x v="0"/>
    <x v="0"/>
    <s v="0"/>
    <x v="0"/>
    <x v="0"/>
    <x v="2"/>
    <d v="1976-12-02T00:00:00"/>
    <x v="31"/>
    <x v="0"/>
    <x v="0"/>
    <x v="0"/>
    <x v="1"/>
  </r>
  <r>
    <s v="Id33"/>
    <s v="  Brendan D"/>
    <x v="32"/>
    <x v="32"/>
    <s v="No"/>
    <x v="0"/>
    <x v="0"/>
    <s v="0"/>
    <x v="0"/>
    <x v="0"/>
    <x v="0"/>
    <d v="1962-12-04T00:00:00"/>
    <x v="32"/>
    <x v="0"/>
    <x v="1"/>
    <x v="1"/>
    <x v="5"/>
  </r>
  <r>
    <s v="Id34"/>
    <s v="  Courtney"/>
    <x v="33"/>
    <x v="33"/>
    <s v="Yes"/>
    <x v="0"/>
    <x v="0"/>
    <s v="0"/>
    <x v="0"/>
    <x v="0"/>
    <x v="1"/>
    <d v="1985-09-30T00:00:00"/>
    <x v="33"/>
    <x v="1"/>
    <x v="0"/>
    <x v="3"/>
    <x v="17"/>
  </r>
  <r>
    <s v="Id35"/>
    <s v="  Sydney L"/>
    <x v="34"/>
    <x v="34"/>
    <s v="No"/>
    <x v="0"/>
    <x v="1"/>
    <n v="1"/>
    <x v="0"/>
    <x v="0"/>
    <x v="1"/>
    <d v="1979-08-12T00:00:00"/>
    <x v="34"/>
    <x v="1"/>
    <x v="1"/>
    <x v="0"/>
    <x v="18"/>
  </r>
  <r>
    <s v="Id36"/>
    <s v="  Julien"/>
    <x v="35"/>
    <x v="35"/>
    <s v="No"/>
    <x v="0"/>
    <x v="0"/>
    <s v="0"/>
    <x v="0"/>
    <x v="0"/>
    <x v="0"/>
    <d v="1960-12-21T00:00:00"/>
    <x v="35"/>
    <x v="1"/>
    <x v="2"/>
    <x v="4"/>
    <x v="15"/>
  </r>
  <r>
    <s v="Id37"/>
    <s v="  Ryan M"/>
    <x v="13"/>
    <x v="36"/>
    <s v="No"/>
    <x v="0"/>
    <x v="0"/>
    <s v="0"/>
    <x v="0"/>
    <x v="0"/>
    <x v="0"/>
    <d v="1974-08-09T00:00:00"/>
    <x v="36"/>
    <x v="1"/>
    <x v="2"/>
    <x v="1"/>
    <x v="19"/>
  </r>
  <r>
    <s v="Id38"/>
    <s v="  Anna H"/>
    <x v="36"/>
    <x v="37"/>
    <s v="No"/>
    <x v="0"/>
    <x v="0"/>
    <s v="0"/>
    <x v="0"/>
    <x v="0"/>
    <x v="0"/>
    <d v="1962-12-17T00:00:00"/>
    <x v="37"/>
    <x v="1"/>
    <x v="2"/>
    <x v="0"/>
    <x v="5"/>
  </r>
  <r>
    <s v="Id39"/>
    <s v="  Samantha"/>
    <x v="37"/>
    <x v="38"/>
    <s v="No"/>
    <x v="0"/>
    <x v="0"/>
    <s v="0"/>
    <x v="0"/>
    <x v="0"/>
    <x v="0"/>
    <d v="1971-08-13T00:00:00"/>
    <x v="38"/>
    <x v="1"/>
    <x v="0"/>
    <x v="2"/>
    <x v="14"/>
  </r>
  <r>
    <s v="Id40"/>
    <s v="  Robert"/>
    <x v="38"/>
    <x v="39"/>
    <s v="No"/>
    <x v="0"/>
    <x v="1"/>
    <n v="1"/>
    <x v="0"/>
    <x v="0"/>
    <x v="2"/>
    <d v="1993-10-11T00:00:00"/>
    <x v="39"/>
    <x v="1"/>
    <x v="2"/>
    <x v="3"/>
    <x v="20"/>
  </r>
  <r>
    <s v="Id41"/>
    <s v="  James R"/>
    <x v="39"/>
    <x v="40"/>
    <s v="No"/>
    <x v="1"/>
    <x v="0"/>
    <n v="1"/>
    <x v="0"/>
    <x v="0"/>
    <x v="2"/>
    <d v="2000-08-02T00:00:00"/>
    <x v="40"/>
    <x v="1"/>
    <x v="0"/>
    <x v="0"/>
    <x v="21"/>
  </r>
  <r>
    <s v="Id42"/>
    <s v="  Roseann"/>
    <x v="40"/>
    <x v="41"/>
    <s v="Yes"/>
    <x v="0"/>
    <x v="0"/>
    <s v="0"/>
    <x v="0"/>
    <x v="0"/>
    <x v="0"/>
    <d v="1967-09-14T00:00:00"/>
    <x v="41"/>
    <x v="1"/>
    <x v="0"/>
    <x v="0"/>
    <x v="22"/>
  </r>
  <r>
    <s v="Id43"/>
    <s v="  Nicole"/>
    <x v="9"/>
    <x v="42"/>
    <s v="No"/>
    <x v="0"/>
    <x v="0"/>
    <s v="0"/>
    <x v="0"/>
    <x v="0"/>
    <x v="0"/>
    <d v="1971-10-29T00:00:00"/>
    <x v="42"/>
    <x v="1"/>
    <x v="2"/>
    <x v="0"/>
    <x v="14"/>
  </r>
  <r>
    <s v="Id44"/>
    <s v="  Spencer"/>
    <x v="41"/>
    <x v="43"/>
    <s v="No"/>
    <x v="0"/>
    <x v="0"/>
    <s v="0"/>
    <x v="0"/>
    <x v="0"/>
    <x v="0"/>
    <d v="1968-11-24T00:00:00"/>
    <x v="43"/>
    <x v="1"/>
    <x v="1"/>
    <x v="0"/>
    <x v="0"/>
  </r>
  <r>
    <s v="Id45"/>
    <s v="  Eric W"/>
    <x v="42"/>
    <x v="44"/>
    <s v="Yes"/>
    <x v="0"/>
    <x v="0"/>
    <n v="1"/>
    <x v="0"/>
    <x v="0"/>
    <x v="0"/>
    <d v="1975-06-01T00:00:00"/>
    <x v="44"/>
    <x v="1"/>
    <x v="2"/>
    <x v="0"/>
    <x v="19"/>
  </r>
  <r>
    <s v="Id46"/>
    <s v="  Brianna L"/>
    <x v="43"/>
    <x v="45"/>
    <s v="Yes"/>
    <x v="0"/>
    <x v="0"/>
    <n v="1"/>
    <x v="0"/>
    <x v="0"/>
    <x v="2"/>
    <d v="1988-07-16T00:00:00"/>
    <x v="45"/>
    <x v="1"/>
    <x v="1"/>
    <x v="1"/>
    <x v="23"/>
  </r>
  <r>
    <s v="Id47"/>
    <s v="  Thomas J"/>
    <x v="44"/>
    <x v="46"/>
    <s v="Yes"/>
    <x v="0"/>
    <x v="0"/>
    <n v="2"/>
    <x v="0"/>
    <x v="0"/>
    <x v="2"/>
    <d v="1966-10-05T00:00:00"/>
    <x v="46"/>
    <x v="1"/>
    <x v="2"/>
    <x v="1"/>
    <x v="24"/>
  </r>
  <r>
    <s v="Id48"/>
    <s v="  Melissa L"/>
    <x v="45"/>
    <x v="47"/>
    <s v="No"/>
    <x v="0"/>
    <x v="0"/>
    <s v="0"/>
    <x v="0"/>
    <x v="0"/>
    <x v="2"/>
    <d v="1980-11-10T00:00:00"/>
    <x v="47"/>
    <x v="1"/>
    <x v="1"/>
    <x v="0"/>
    <x v="25"/>
  </r>
  <r>
    <s v="Id49"/>
    <s v="  Flavio"/>
    <x v="46"/>
    <x v="48"/>
    <s v="Yes"/>
    <x v="0"/>
    <x v="0"/>
    <n v="2"/>
    <x v="0"/>
    <x v="0"/>
    <x v="2"/>
    <d v="1966-07-02T00:00:00"/>
    <x v="48"/>
    <x v="1"/>
    <x v="0"/>
    <x v="1"/>
    <x v="24"/>
  </r>
  <r>
    <s v="Id50"/>
    <s v="  Ryan"/>
    <x v="47"/>
    <x v="49"/>
    <s v="Yes"/>
    <x v="0"/>
    <x v="0"/>
    <n v="2"/>
    <x v="0"/>
    <x v="0"/>
    <x v="2"/>
    <d v="1966-10-25T00:00:00"/>
    <x v="49"/>
    <x v="1"/>
    <x v="2"/>
    <x v="0"/>
    <x v="24"/>
  </r>
  <r>
    <s v="Id51"/>
    <s v="  Anthony J"/>
    <x v="48"/>
    <x v="50"/>
    <s v="Yes"/>
    <x v="0"/>
    <x v="0"/>
    <n v="1"/>
    <x v="0"/>
    <x v="0"/>
    <x v="0"/>
    <d v="1986-12-29T00:00:00"/>
    <x v="50"/>
    <x v="1"/>
    <x v="1"/>
    <x v="5"/>
    <x v="26"/>
  </r>
  <r>
    <s v="Id52"/>
    <s v="  Alex"/>
    <x v="49"/>
    <x v="51"/>
    <s v="No"/>
    <x v="0"/>
    <x v="0"/>
    <s v="0"/>
    <x v="0"/>
    <x v="0"/>
    <x v="0"/>
    <d v="1965-08-22T00:00:00"/>
    <x v="51"/>
    <x v="1"/>
    <x v="2"/>
    <x v="1"/>
    <x v="11"/>
  </r>
  <r>
    <s v="Id53"/>
    <s v="  David"/>
    <x v="50"/>
    <x v="52"/>
    <s v="Yes"/>
    <x v="0"/>
    <x v="1"/>
    <n v="1"/>
    <x v="0"/>
    <x v="0"/>
    <x v="2"/>
    <d v="1969-12-03T00:00:00"/>
    <x v="52"/>
    <x v="1"/>
    <x v="2"/>
    <x v="4"/>
    <x v="16"/>
  </r>
  <r>
    <s v="Id54"/>
    <s v="  Andrew B"/>
    <x v="51"/>
    <x v="53"/>
    <s v="No"/>
    <x v="0"/>
    <x v="0"/>
    <s v="0"/>
    <x v="0"/>
    <x v="0"/>
    <x v="0"/>
    <d v="1965-11-29T00:00:00"/>
    <x v="53"/>
    <x v="1"/>
    <x v="2"/>
    <x v="3"/>
    <x v="11"/>
  </r>
  <r>
    <s v="Id55"/>
    <s v="  Dara E"/>
    <x v="52"/>
    <x v="54"/>
    <s v="No"/>
    <x v="0"/>
    <x v="0"/>
    <s v="0"/>
    <x v="0"/>
    <x v="0"/>
    <x v="0"/>
    <d v="1978-11-04T00:00:00"/>
    <x v="54"/>
    <x v="0"/>
    <x v="2"/>
    <x v="1"/>
    <x v="9"/>
  </r>
  <r>
    <s v="Id56"/>
    <s v="  Inna"/>
    <x v="53"/>
    <x v="55"/>
    <s v="Yes"/>
    <x v="0"/>
    <x v="0"/>
    <n v="1"/>
    <x v="0"/>
    <x v="0"/>
    <x v="0"/>
    <d v="1975-10-23T00:00:00"/>
    <x v="55"/>
    <x v="0"/>
    <x v="0"/>
    <x v="0"/>
    <x v="27"/>
  </r>
  <r>
    <s v="Id57"/>
    <s v="  Ari"/>
    <x v="54"/>
    <x v="56"/>
    <s v="No"/>
    <x v="0"/>
    <x v="0"/>
    <n v="2"/>
    <x v="0"/>
    <x v="0"/>
    <x v="1"/>
    <d v="1972-09-10T00:00:00"/>
    <x v="56"/>
    <x v="0"/>
    <x v="1"/>
    <x v="3"/>
    <x v="28"/>
  </r>
  <r>
    <s v="Id58"/>
    <s v="  Lindsey"/>
    <x v="55"/>
    <x v="57"/>
    <s v="No"/>
    <x v="0"/>
    <x v="0"/>
    <s v="0"/>
    <x v="0"/>
    <x v="0"/>
    <x v="0"/>
    <d v="1965-10-29T00:00:00"/>
    <x v="57"/>
    <x v="0"/>
    <x v="2"/>
    <x v="3"/>
    <x v="11"/>
  </r>
  <r>
    <s v="Id59"/>
    <s v="  Kenny"/>
    <x v="56"/>
    <x v="58"/>
    <s v="No"/>
    <x v="0"/>
    <x v="0"/>
    <s v="0"/>
    <x v="0"/>
    <x v="0"/>
    <x v="1"/>
    <d v="1977-10-21T00:00:00"/>
    <x v="58"/>
    <x v="0"/>
    <x v="2"/>
    <x v="1"/>
    <x v="29"/>
  </r>
  <r>
    <s v="Id60"/>
    <s v="  Louise"/>
    <x v="57"/>
    <x v="59"/>
    <s v="No"/>
    <x v="0"/>
    <x v="0"/>
    <s v="0"/>
    <x v="0"/>
    <x v="0"/>
    <x v="0"/>
    <d v="1971-11-03T00:00:00"/>
    <x v="59"/>
    <x v="0"/>
    <x v="0"/>
    <x v="3"/>
    <x v="14"/>
  </r>
  <r>
    <s v="Id61"/>
    <s v="  Cameron"/>
    <x v="9"/>
    <x v="60"/>
    <s v="No"/>
    <x v="0"/>
    <x v="1"/>
    <n v="1"/>
    <x v="0"/>
    <x v="0"/>
    <x v="1"/>
    <d v="1979-12-27T00:00:00"/>
    <x v="60"/>
    <x v="0"/>
    <x v="0"/>
    <x v="0"/>
    <x v="18"/>
  </r>
  <r>
    <s v="Id62"/>
    <s v="  Katie T"/>
    <x v="58"/>
    <x v="61"/>
    <s v="Yes"/>
    <x v="0"/>
    <x v="0"/>
    <s v="0"/>
    <x v="0"/>
    <x v="0"/>
    <x v="0"/>
    <d v="1967-06-27T00:00:00"/>
    <x v="61"/>
    <x v="0"/>
    <x v="0"/>
    <x v="3"/>
    <x v="22"/>
  </r>
  <r>
    <s v="Id63"/>
    <s v="  Casey"/>
    <x v="59"/>
    <x v="62"/>
    <s v="No"/>
    <x v="0"/>
    <x v="0"/>
    <s v="0"/>
    <x v="0"/>
    <x v="0"/>
    <x v="0"/>
    <d v="1968-08-03T00:00:00"/>
    <x v="62"/>
    <x v="0"/>
    <x v="2"/>
    <x v="3"/>
    <x v="0"/>
  </r>
  <r>
    <s v="Id64"/>
    <s v="  David"/>
    <x v="60"/>
    <x v="13"/>
    <s v="Yes"/>
    <x v="0"/>
    <x v="0"/>
    <s v="0"/>
    <x v="0"/>
    <x v="0"/>
    <x v="0"/>
    <d v="1967-06-28T00:00:00"/>
    <x v="63"/>
    <x v="0"/>
    <x v="2"/>
    <x v="4"/>
    <x v="22"/>
  </r>
  <r>
    <s v="Id65"/>
    <s v="  Bryson C"/>
    <x v="61"/>
    <x v="63"/>
    <s v="Yes"/>
    <x v="0"/>
    <x v="0"/>
    <n v="1"/>
    <x v="0"/>
    <x v="0"/>
    <x v="0"/>
    <d v="1975-08-15T00:00:00"/>
    <x v="64"/>
    <x v="0"/>
    <x v="0"/>
    <x v="0"/>
    <x v="27"/>
  </r>
  <r>
    <s v="Id66"/>
    <s v="  Megan"/>
    <x v="62"/>
    <x v="64"/>
    <s v="No"/>
    <x v="0"/>
    <x v="0"/>
    <n v="2"/>
    <x v="0"/>
    <x v="0"/>
    <x v="0"/>
    <d v="1973-09-18T00:00:00"/>
    <x v="65"/>
    <x v="0"/>
    <x v="1"/>
    <x v="3"/>
    <x v="30"/>
  </r>
  <r>
    <s v="Id67"/>
    <s v="  Daniel"/>
    <x v="63"/>
    <x v="65"/>
    <s v="No"/>
    <x v="0"/>
    <x v="1"/>
    <n v="1"/>
    <x v="0"/>
    <x v="0"/>
    <x v="1"/>
    <d v="1979-07-03T00:00:00"/>
    <x v="66"/>
    <x v="0"/>
    <x v="1"/>
    <x v="0"/>
    <x v="18"/>
  </r>
  <r>
    <s v="Id68"/>
    <s v="  Steven M"/>
    <x v="64"/>
    <x v="66"/>
    <s v="Yes"/>
    <x v="0"/>
    <x v="1"/>
    <n v="1"/>
    <x v="0"/>
    <x v="0"/>
    <x v="2"/>
    <d v="1997-12-09T00:00:00"/>
    <x v="67"/>
    <x v="0"/>
    <x v="0"/>
    <x v="0"/>
    <x v="31"/>
  </r>
  <r>
    <s v="Id69"/>
    <s v="  Jenna L"/>
    <x v="4"/>
    <x v="67"/>
    <s v="Yes"/>
    <x v="0"/>
    <x v="0"/>
    <s v="0"/>
    <x v="0"/>
    <x v="0"/>
    <x v="2"/>
    <d v="1976-11-28T00:00:00"/>
    <x v="68"/>
    <x v="0"/>
    <x v="1"/>
    <x v="2"/>
    <x v="1"/>
  </r>
  <r>
    <s v="Id70"/>
    <s v="  Freeman"/>
    <x v="65"/>
    <x v="68"/>
    <s v="No"/>
    <x v="0"/>
    <x v="0"/>
    <s v="0"/>
    <x v="0"/>
    <x v="0"/>
    <x v="0"/>
    <d v="1968-12-19T00:00:00"/>
    <x v="69"/>
    <x v="0"/>
    <x v="0"/>
    <x v="0"/>
    <x v="0"/>
  </r>
  <r>
    <s v="Id71"/>
    <s v="  Jeff"/>
    <x v="66"/>
    <x v="69"/>
    <s v="No"/>
    <x v="0"/>
    <x v="0"/>
    <n v="1"/>
    <x v="0"/>
    <x v="0"/>
    <x v="2"/>
    <d v="1984-11-10T00:00:00"/>
    <x v="70"/>
    <x v="0"/>
    <x v="1"/>
    <x v="0"/>
    <x v="32"/>
  </r>
  <r>
    <s v="Id72"/>
    <s v="  Elenilton V"/>
    <x v="67"/>
    <x v="70"/>
    <s v="No"/>
    <x v="0"/>
    <x v="0"/>
    <n v="2"/>
    <x v="0"/>
    <x v="0"/>
    <x v="2"/>
    <d v="1972-06-08T00:00:00"/>
    <x v="71"/>
    <x v="0"/>
    <x v="1"/>
    <x v="4"/>
    <x v="14"/>
  </r>
  <r>
    <s v="Id73"/>
    <s v="  Maurya"/>
    <x v="68"/>
    <x v="21"/>
    <s v="Yes"/>
    <x v="0"/>
    <x v="0"/>
    <n v="2"/>
    <x v="0"/>
    <x v="0"/>
    <x v="1"/>
    <d v="1966-09-21T00:00:00"/>
    <x v="72"/>
    <x v="0"/>
    <x v="0"/>
    <x v="3"/>
    <x v="24"/>
  </r>
  <r>
    <s v="Id74"/>
    <s v="  Samantha C"/>
    <x v="69"/>
    <x v="71"/>
    <s v="No"/>
    <x v="0"/>
    <x v="0"/>
    <s v="0"/>
    <x v="0"/>
    <x v="0"/>
    <x v="0"/>
    <d v="1962-09-22T00:00:00"/>
    <x v="73"/>
    <x v="0"/>
    <x v="0"/>
    <x v="3"/>
    <x v="5"/>
  </r>
  <r>
    <s v="Id75"/>
    <s v="  Bethany A"/>
    <x v="70"/>
    <x v="72"/>
    <s v="Yes"/>
    <x v="0"/>
    <x v="0"/>
    <n v="1"/>
    <x v="0"/>
    <x v="0"/>
    <x v="0"/>
    <d v="1975-09-29T00:00:00"/>
    <x v="74"/>
    <x v="0"/>
    <x v="1"/>
    <x v="3"/>
    <x v="27"/>
  </r>
  <r>
    <s v="Id76"/>
    <s v="  Yves"/>
    <x v="71"/>
    <x v="73"/>
    <s v="Yes"/>
    <x v="0"/>
    <x v="0"/>
    <n v="1"/>
    <x v="0"/>
    <x v="0"/>
    <x v="0"/>
    <d v="1975-11-14T00:00:00"/>
    <x v="75"/>
    <x v="0"/>
    <x v="2"/>
    <x v="0"/>
    <x v="27"/>
  </r>
  <r>
    <s v="Id77"/>
    <s v="  Danielle"/>
    <x v="72"/>
    <x v="74"/>
    <s v="Yes"/>
    <x v="0"/>
    <x v="0"/>
    <s v="0"/>
    <x v="0"/>
    <x v="0"/>
    <x v="1"/>
    <d v="1976-10-29T00:00:00"/>
    <x v="76"/>
    <x v="0"/>
    <x v="0"/>
    <x v="3"/>
    <x v="1"/>
  </r>
  <r>
    <s v="Id78"/>
    <s v="  Julia"/>
    <x v="73"/>
    <x v="75"/>
    <s v="No"/>
    <x v="0"/>
    <x v="0"/>
    <s v="0"/>
    <x v="0"/>
    <x v="0"/>
    <x v="0"/>
    <d v="1974-11-24T00:00:00"/>
    <x v="77"/>
    <x v="0"/>
    <x v="1"/>
    <x v="3"/>
    <x v="19"/>
  </r>
  <r>
    <s v="Id79"/>
    <s v="  Joshua"/>
    <x v="74"/>
    <x v="76"/>
    <s v="Yes"/>
    <x v="0"/>
    <x v="0"/>
    <s v="0"/>
    <x v="0"/>
    <x v="0"/>
    <x v="0"/>
    <d v="1967-12-22T00:00:00"/>
    <x v="78"/>
    <x v="0"/>
    <x v="2"/>
    <x v="3"/>
    <x v="22"/>
  </r>
  <r>
    <s v="Id80"/>
    <s v="  Jennifer"/>
    <x v="75"/>
    <x v="77"/>
    <s v="No"/>
    <x v="0"/>
    <x v="0"/>
    <s v="0"/>
    <x v="0"/>
    <x v="0"/>
    <x v="0"/>
    <d v="1971-10-16T00:00:00"/>
    <x v="79"/>
    <x v="0"/>
    <x v="2"/>
    <x v="3"/>
    <x v="14"/>
  </r>
  <r>
    <s v="Id81"/>
    <s v="  Gwen M"/>
    <x v="76"/>
    <x v="78"/>
    <s v="Yes"/>
    <x v="0"/>
    <x v="0"/>
    <n v="1"/>
    <x v="0"/>
    <x v="0"/>
    <x v="2"/>
    <d v="1964-10-07T00:00:00"/>
    <x v="80"/>
    <x v="0"/>
    <x v="2"/>
    <x v="3"/>
    <x v="13"/>
  </r>
  <r>
    <s v="Id82"/>
    <s v="  Patrick"/>
    <x v="77"/>
    <x v="45"/>
    <s v="No"/>
    <x v="0"/>
    <x v="0"/>
    <s v="0"/>
    <x v="0"/>
    <x v="0"/>
    <x v="2"/>
    <d v="1977-08-27T00:00:00"/>
    <x v="81"/>
    <x v="0"/>
    <x v="2"/>
    <x v="3"/>
    <x v="29"/>
  </r>
  <r>
    <s v="Id83"/>
    <s v="  Kate"/>
    <x v="78"/>
    <x v="79"/>
    <s v="Yes"/>
    <x v="0"/>
    <x v="0"/>
    <n v="1"/>
    <x v="0"/>
    <x v="0"/>
    <x v="2"/>
    <d v="1964-06-06T00:00:00"/>
    <x v="82"/>
    <x v="0"/>
    <x v="0"/>
    <x v="3"/>
    <x v="8"/>
  </r>
  <r>
    <s v="Id84"/>
    <s v="  Kevin"/>
    <x v="79"/>
    <x v="80"/>
    <s v="Yes"/>
    <x v="0"/>
    <x v="1"/>
    <n v="1"/>
    <x v="0"/>
    <x v="0"/>
    <x v="2"/>
    <d v="1969-08-08T00:00:00"/>
    <x v="83"/>
    <x v="0"/>
    <x v="2"/>
    <x v="3"/>
    <x v="16"/>
  </r>
  <r>
    <s v="Id85"/>
    <s v="  Stephen II"/>
    <x v="80"/>
    <x v="81"/>
    <s v="No"/>
    <x v="0"/>
    <x v="0"/>
    <n v="2"/>
    <x v="0"/>
    <x v="0"/>
    <x v="2"/>
    <d v="1972-09-06T00:00:00"/>
    <x v="84"/>
    <x v="0"/>
    <x v="0"/>
    <x v="4"/>
    <x v="28"/>
  </r>
  <r>
    <s v="Id86"/>
    <s v="  Philip"/>
    <x v="81"/>
    <x v="82"/>
    <s v="No"/>
    <x v="0"/>
    <x v="0"/>
    <n v="2"/>
    <x v="0"/>
    <x v="0"/>
    <x v="2"/>
    <d v="1972-08-12T00:00:00"/>
    <x v="85"/>
    <x v="0"/>
    <x v="2"/>
    <x v="3"/>
    <x v="28"/>
  </r>
  <r>
    <s v="Id87"/>
    <s v="  Brett A"/>
    <x v="37"/>
    <x v="83"/>
    <s v="No"/>
    <x v="0"/>
    <x v="1"/>
    <n v="1"/>
    <x v="0"/>
    <x v="0"/>
    <x v="2"/>
    <d v="1979-10-11T00:00:00"/>
    <x v="86"/>
    <x v="0"/>
    <x v="0"/>
    <x v="6"/>
    <x v="18"/>
  </r>
  <r>
    <s v="Id88"/>
    <s v="  Rebecca"/>
    <x v="82"/>
    <x v="84"/>
    <s v="No"/>
    <x v="0"/>
    <x v="0"/>
    <s v="0"/>
    <x v="0"/>
    <x v="0"/>
    <x v="0"/>
    <d v="1974-06-05T00:00:00"/>
    <x v="87"/>
    <x v="0"/>
    <x v="2"/>
    <x v="0"/>
    <x v="30"/>
  </r>
  <r>
    <s v="Id89"/>
    <s v="  Kelley"/>
    <x v="83"/>
    <x v="85"/>
    <s v="Yes"/>
    <x v="0"/>
    <x v="1"/>
    <n v="1"/>
    <x v="0"/>
    <x v="0"/>
    <x v="1"/>
    <d v="1983-09-08T00:00:00"/>
    <x v="88"/>
    <x v="0"/>
    <x v="2"/>
    <x v="3"/>
    <x v="33"/>
  </r>
  <r>
    <s v="Id90"/>
    <s v="  Abigail K"/>
    <x v="84"/>
    <x v="86"/>
    <s v="No"/>
    <x v="0"/>
    <x v="1"/>
    <n v="1"/>
    <x v="0"/>
    <x v="0"/>
    <x v="2"/>
    <d v="1979-09-16T00:00:00"/>
    <x v="89"/>
    <x v="0"/>
    <x v="2"/>
    <x v="0"/>
    <x v="18"/>
  </r>
  <r>
    <s v="Id91"/>
    <s v="  Hope"/>
    <x v="85"/>
    <x v="87"/>
    <s v="No"/>
    <x v="0"/>
    <x v="0"/>
    <n v="1"/>
    <x v="0"/>
    <x v="0"/>
    <x v="1"/>
    <d v="1992-08-04T00:00:00"/>
    <x v="90"/>
    <x v="0"/>
    <x v="2"/>
    <x v="0"/>
    <x v="34"/>
  </r>
  <r>
    <s v="Id92"/>
    <s v="  Elyse M"/>
    <x v="86"/>
    <x v="88"/>
    <s v="No"/>
    <x v="0"/>
    <x v="0"/>
    <s v="0"/>
    <x v="0"/>
    <x v="0"/>
    <x v="2"/>
    <d v="1999-07-02T00:00:00"/>
    <x v="91"/>
    <x v="0"/>
    <x v="1"/>
    <x v="2"/>
    <x v="35"/>
  </r>
  <r>
    <s v="Id93"/>
    <s v="  Nicholas"/>
    <x v="87"/>
    <x v="89"/>
    <s v="No"/>
    <x v="0"/>
    <x v="0"/>
    <n v="2"/>
    <x v="0"/>
    <x v="0"/>
    <x v="2"/>
    <d v="1972-06-10T00:00:00"/>
    <x v="92"/>
    <x v="0"/>
    <x v="0"/>
    <x v="3"/>
    <x v="28"/>
  </r>
  <r>
    <s v="Id94"/>
    <s v="  David"/>
    <x v="88"/>
    <x v="90"/>
    <s v="Yes"/>
    <x v="0"/>
    <x v="0"/>
    <s v="0"/>
    <x v="0"/>
    <x v="0"/>
    <x v="2"/>
    <d v="1976-12-26T00:00:00"/>
    <x v="93"/>
    <x v="0"/>
    <x v="0"/>
    <x v="1"/>
    <x v="1"/>
  </r>
  <r>
    <s v="Id95"/>
    <s v="  Natalie"/>
    <x v="89"/>
    <x v="8"/>
    <s v="Yes"/>
    <x v="0"/>
    <x v="0"/>
    <n v="2"/>
    <x v="0"/>
    <x v="0"/>
    <x v="0"/>
    <d v="1970-09-25T00:00:00"/>
    <x v="94"/>
    <x v="0"/>
    <x v="1"/>
    <x v="3"/>
    <x v="2"/>
  </r>
  <r>
    <s v="Id96"/>
    <s v="  Thomas"/>
    <x v="90"/>
    <x v="91"/>
    <s v="Yes"/>
    <x v="0"/>
    <x v="0"/>
    <n v="1"/>
    <x v="0"/>
    <x v="0"/>
    <x v="0"/>
    <d v="1975-07-10T00:00:00"/>
    <x v="95"/>
    <x v="0"/>
    <x v="0"/>
    <x v="1"/>
    <x v="27"/>
  </r>
  <r>
    <s v="Id97"/>
    <s v="  Pamela J"/>
    <x v="66"/>
    <x v="92"/>
    <s v="Yes"/>
    <x v="0"/>
    <x v="0"/>
    <s v="0"/>
    <x v="0"/>
    <x v="0"/>
    <x v="2"/>
    <d v="1985-11-03T00:00:00"/>
    <x v="96"/>
    <x v="0"/>
    <x v="2"/>
    <x v="0"/>
    <x v="17"/>
  </r>
  <r>
    <s v="Id98"/>
    <s v="  Jessica"/>
    <x v="91"/>
    <x v="93"/>
    <s v="Yes"/>
    <x v="0"/>
    <x v="0"/>
    <n v="2"/>
    <x v="0"/>
    <x v="0"/>
    <x v="2"/>
    <d v="1966-08-12T00:00:00"/>
    <x v="97"/>
    <x v="0"/>
    <x v="0"/>
    <x v="3"/>
    <x v="24"/>
  </r>
  <r>
    <s v="Id99"/>
    <s v="  Ron N"/>
    <x v="92"/>
    <x v="94"/>
    <s v="No"/>
    <x v="0"/>
    <x v="0"/>
    <s v="0"/>
    <x v="0"/>
    <x v="0"/>
    <x v="0"/>
    <d v="1962-09-04T00:00:00"/>
    <x v="98"/>
    <x v="0"/>
    <x v="0"/>
    <x v="3"/>
    <x v="5"/>
  </r>
  <r>
    <s v="Id100"/>
    <s v="  Daniel"/>
    <x v="93"/>
    <x v="95"/>
    <s v="No"/>
    <x v="0"/>
    <x v="0"/>
    <s v="0"/>
    <x v="0"/>
    <x v="0"/>
    <x v="2"/>
    <d v="1977-06-27T00:00:00"/>
    <x v="99"/>
    <x v="0"/>
    <x v="0"/>
    <x v="1"/>
    <x v="29"/>
  </r>
  <r>
    <s v="Id101"/>
    <s v="  Brian"/>
    <x v="94"/>
    <x v="96"/>
    <s v="Yes"/>
    <x v="0"/>
    <x v="0"/>
    <s v="0"/>
    <x v="0"/>
    <x v="0"/>
    <x v="0"/>
    <d v="1981-10-04T00:00:00"/>
    <x v="100"/>
    <x v="0"/>
    <x v="0"/>
    <x v="0"/>
    <x v="36"/>
  </r>
  <r>
    <s v="Id102"/>
    <s v="  Sari"/>
    <x v="95"/>
    <x v="97"/>
    <s v="Yes"/>
    <x v="0"/>
    <x v="0"/>
    <s v="0"/>
    <x v="0"/>
    <x v="0"/>
    <x v="0"/>
    <d v="1981-07-28T00:00:00"/>
    <x v="101"/>
    <x v="0"/>
    <x v="2"/>
    <x v="3"/>
    <x v="36"/>
  </r>
  <r>
    <s v="Id103"/>
    <s v="  Robert M"/>
    <x v="96"/>
    <x v="98"/>
    <s v="No"/>
    <x v="0"/>
    <x v="1"/>
    <n v="1"/>
    <x v="0"/>
    <x v="0"/>
    <x v="2"/>
    <d v="1979-08-18T00:00:00"/>
    <x v="102"/>
    <x v="0"/>
    <x v="0"/>
    <x v="1"/>
    <x v="18"/>
  </r>
  <r>
    <s v="Id104"/>
    <s v="  Ricardo"/>
    <x v="97"/>
    <x v="46"/>
    <s v="Yes"/>
    <x v="0"/>
    <x v="0"/>
    <s v="0"/>
    <x v="0"/>
    <x v="0"/>
    <x v="2"/>
    <d v="1985-10-21T00:00:00"/>
    <x v="103"/>
    <x v="0"/>
    <x v="2"/>
    <x v="3"/>
    <x v="17"/>
  </r>
  <r>
    <s v="Id105"/>
    <s v="  Gedion"/>
    <x v="98"/>
    <x v="99"/>
    <s v="Yes"/>
    <x v="0"/>
    <x v="1"/>
    <n v="1"/>
    <x v="0"/>
    <x v="0"/>
    <x v="1"/>
    <d v="1983-10-14T00:00:00"/>
    <x v="104"/>
    <x v="0"/>
    <x v="2"/>
    <x v="3"/>
    <x v="33"/>
  </r>
  <r>
    <s v="Id106"/>
    <s v="  Mark"/>
    <x v="99"/>
    <x v="100"/>
    <s v="Yes"/>
    <x v="0"/>
    <x v="0"/>
    <n v="2"/>
    <x v="0"/>
    <x v="0"/>
    <x v="1"/>
    <d v="1966-08-12T00:00:00"/>
    <x v="105"/>
    <x v="0"/>
    <x v="0"/>
    <x v="3"/>
    <x v="24"/>
  </r>
  <r>
    <s v="Id107"/>
    <s v="  Gamini P"/>
    <x v="100"/>
    <x v="101"/>
    <s v="No"/>
    <x v="0"/>
    <x v="0"/>
    <s v="0"/>
    <x v="0"/>
    <x v="0"/>
    <x v="0"/>
    <d v="1978-12-20T00:00:00"/>
    <x v="106"/>
    <x v="0"/>
    <x v="0"/>
    <x v="3"/>
    <x v="9"/>
  </r>
  <r>
    <s v="Id108"/>
    <s v="  Emily J"/>
    <x v="101"/>
    <x v="102"/>
    <s v="No"/>
    <x v="0"/>
    <x v="0"/>
    <s v="0"/>
    <x v="0"/>
    <x v="0"/>
    <x v="2"/>
    <d v="1982-12-25T00:00:00"/>
    <x v="107"/>
    <x v="0"/>
    <x v="1"/>
    <x v="1"/>
    <x v="37"/>
  </r>
  <r>
    <s v="Id109"/>
    <s v="  Amanda"/>
    <x v="50"/>
    <x v="103"/>
    <s v="No"/>
    <x v="0"/>
    <x v="0"/>
    <n v="1"/>
    <x v="0"/>
    <x v="0"/>
    <x v="2"/>
    <d v="1987-08-08T00:00:00"/>
    <x v="108"/>
    <x v="1"/>
    <x v="0"/>
    <x v="1"/>
    <x v="38"/>
  </r>
  <r>
    <s v="Id110"/>
    <s v="  Nicholas"/>
    <x v="102"/>
    <x v="104"/>
    <s v="Yes"/>
    <x v="0"/>
    <x v="0"/>
    <n v="1"/>
    <x v="0"/>
    <x v="0"/>
    <x v="0"/>
    <d v="1975-12-02T00:00:00"/>
    <x v="109"/>
    <x v="1"/>
    <x v="2"/>
    <x v="3"/>
    <x v="27"/>
  </r>
  <r>
    <s v="Id111"/>
    <s v="  Knox"/>
    <x v="103"/>
    <x v="105"/>
    <s v="Yes"/>
    <x v="0"/>
    <x v="0"/>
    <s v="0"/>
    <x v="0"/>
    <x v="0"/>
    <x v="1"/>
    <d v="1985-08-22T00:00:00"/>
    <x v="110"/>
    <x v="0"/>
    <x v="2"/>
    <x v="0"/>
    <x v="17"/>
  </r>
  <r>
    <s v="Id112"/>
    <s v="  Yianna"/>
    <x v="104"/>
    <x v="106"/>
    <s v="Yes"/>
    <x v="0"/>
    <x v="1"/>
    <n v="1"/>
    <x v="0"/>
    <x v="0"/>
    <x v="1"/>
    <d v="1983-06-01T00:00:00"/>
    <x v="111"/>
    <x v="1"/>
    <x v="2"/>
    <x v="3"/>
    <x v="37"/>
  </r>
  <r>
    <s v="Id113"/>
    <s v="  Roberta"/>
    <x v="105"/>
    <x v="18"/>
    <s v="Yes"/>
    <x v="0"/>
    <x v="0"/>
    <s v="0"/>
    <x v="0"/>
    <x v="0"/>
    <x v="2"/>
    <d v="1985-07-17T00:00:00"/>
    <x v="112"/>
    <x v="1"/>
    <x v="1"/>
    <x v="3"/>
    <x v="17"/>
  </r>
  <r>
    <s v="Id114"/>
    <s v="  Benjamin P"/>
    <x v="106"/>
    <x v="107"/>
    <s v="No"/>
    <x v="0"/>
    <x v="0"/>
    <n v="1"/>
    <x v="0"/>
    <x v="0"/>
    <x v="2"/>
    <d v="1987-07-24T00:00:00"/>
    <x v="113"/>
    <x v="0"/>
    <x v="1"/>
    <x v="7"/>
    <x v="38"/>
  </r>
  <r>
    <s v="Id115"/>
    <s v="  Craig"/>
    <x v="107"/>
    <x v="108"/>
    <s v="No"/>
    <x v="0"/>
    <x v="0"/>
    <n v="2"/>
    <x v="0"/>
    <x v="0"/>
    <x v="0"/>
    <d v="1973-12-17T00:00:00"/>
    <x v="114"/>
    <x v="0"/>
    <x v="2"/>
    <x v="3"/>
    <x v="30"/>
  </r>
  <r>
    <s v="Id116"/>
    <s v="  Ann"/>
    <x v="88"/>
    <x v="109"/>
    <s v="No"/>
    <x v="0"/>
    <x v="0"/>
    <s v="0"/>
    <x v="0"/>
    <x v="0"/>
    <x v="1"/>
    <d v="1977-08-12T00:00:00"/>
    <x v="115"/>
    <x v="1"/>
    <x v="1"/>
    <x v="1"/>
    <x v="29"/>
  </r>
  <r>
    <s v="Id117"/>
    <s v="  Jamie P"/>
    <x v="108"/>
    <x v="60"/>
    <s v="No"/>
    <x v="0"/>
    <x v="1"/>
    <n v="1"/>
    <x v="0"/>
    <x v="0"/>
    <x v="1"/>
    <d v="2003-07-16T00:00:00"/>
    <x v="116"/>
    <x v="0"/>
    <x v="1"/>
    <x v="0"/>
    <x v="39"/>
  </r>
  <r>
    <s v="Id118"/>
    <s v="  John"/>
    <x v="109"/>
    <x v="110"/>
    <s v="No"/>
    <x v="0"/>
    <x v="0"/>
    <s v="0"/>
    <x v="0"/>
    <x v="0"/>
    <x v="0"/>
    <d v="1968-09-29T00:00:00"/>
    <x v="117"/>
    <x v="1"/>
    <x v="2"/>
    <x v="3"/>
    <x v="0"/>
  </r>
  <r>
    <s v="Id119"/>
    <s v="  Charlie"/>
    <x v="110"/>
    <x v="111"/>
    <s v="No"/>
    <x v="0"/>
    <x v="0"/>
    <s v="0"/>
    <x v="0"/>
    <x v="0"/>
    <x v="2"/>
    <d v="1977-12-17T00:00:00"/>
    <x v="118"/>
    <x v="1"/>
    <x v="1"/>
    <x v="1"/>
    <x v="29"/>
  </r>
  <r>
    <s v="Id120"/>
    <s v="  Meb"/>
    <x v="11"/>
    <x v="112"/>
    <s v="Yes"/>
    <x v="0"/>
    <x v="0"/>
    <n v="1"/>
    <x v="0"/>
    <x v="0"/>
    <x v="2"/>
    <d v="1995-08-07T00:00:00"/>
    <x v="119"/>
    <x v="0"/>
    <x v="0"/>
    <x v="0"/>
    <x v="40"/>
  </r>
  <r>
    <s v="Id121"/>
    <s v="  Aaqib L"/>
    <x v="111"/>
    <x v="113"/>
    <s v="Yes"/>
    <x v="0"/>
    <x v="0"/>
    <s v="0"/>
    <x v="0"/>
    <x v="0"/>
    <x v="0"/>
    <d v="1981-07-05T00:00:00"/>
    <x v="120"/>
    <x v="0"/>
    <x v="2"/>
    <x v="6"/>
    <x v="36"/>
  </r>
  <r>
    <s v="Id122"/>
    <s v="  Craig A"/>
    <x v="32"/>
    <x v="114"/>
    <s v="No"/>
    <x v="0"/>
    <x v="0"/>
    <s v="0"/>
    <x v="0"/>
    <x v="0"/>
    <x v="0"/>
    <d v="1978-07-12T00:00:00"/>
    <x v="121"/>
    <x v="0"/>
    <x v="2"/>
    <x v="5"/>
    <x v="9"/>
  </r>
  <r>
    <s v="Id123"/>
    <s v="  Meredith"/>
    <x v="112"/>
    <x v="115"/>
    <s v="Yes"/>
    <x v="0"/>
    <x v="0"/>
    <n v="2"/>
    <x v="0"/>
    <x v="0"/>
    <x v="2"/>
    <d v="1966-06-24T00:00:00"/>
    <x v="122"/>
    <x v="1"/>
    <x v="2"/>
    <x v="3"/>
    <x v="24"/>
  </r>
  <r>
    <s v="Id124"/>
    <s v="  Doug"/>
    <x v="113"/>
    <x v="116"/>
    <s v="No"/>
    <x v="0"/>
    <x v="0"/>
    <s v="0"/>
    <x v="0"/>
    <x v="0"/>
    <x v="0"/>
    <d v="1978-08-05T00:00:00"/>
    <x v="123"/>
    <x v="1"/>
    <x v="0"/>
    <x v="3"/>
    <x v="9"/>
  </r>
  <r>
    <s v="Id125"/>
    <s v="  Elizabeth J"/>
    <x v="114"/>
    <x v="117"/>
    <s v="No"/>
    <x v="0"/>
    <x v="0"/>
    <s v="0"/>
    <x v="0"/>
    <x v="0"/>
    <x v="2"/>
    <d v="1982-08-16T00:00:00"/>
    <x v="124"/>
    <x v="1"/>
    <x v="0"/>
    <x v="3"/>
    <x v="37"/>
  </r>
  <r>
    <s v="Id126"/>
    <s v="  Matthew P"/>
    <x v="115"/>
    <x v="109"/>
    <s v="No"/>
    <x v="0"/>
    <x v="0"/>
    <n v="1"/>
    <x v="0"/>
    <x v="0"/>
    <x v="1"/>
    <d v="1992-11-30T00:00:00"/>
    <x v="125"/>
    <x v="0"/>
    <x v="0"/>
    <x v="3"/>
    <x v="34"/>
  </r>
  <r>
    <s v="Id127"/>
    <s v="  Guillermo Sr"/>
    <x v="116"/>
    <x v="118"/>
    <s v="No"/>
    <x v="0"/>
    <x v="0"/>
    <s v="0"/>
    <x v="0"/>
    <x v="0"/>
    <x v="0"/>
    <d v="1962-07-07T00:00:00"/>
    <x v="126"/>
    <x v="1"/>
    <x v="1"/>
    <x v="3"/>
    <x v="5"/>
  </r>
  <r>
    <s v="Id128"/>
    <s v="  Ryan C"/>
    <x v="101"/>
    <x v="18"/>
    <s v="No"/>
    <x v="0"/>
    <x v="0"/>
    <s v="0"/>
    <x v="0"/>
    <x v="0"/>
    <x v="2"/>
    <d v="1982-08-04T00:00:00"/>
    <x v="127"/>
    <x v="0"/>
    <x v="1"/>
    <x v="4"/>
    <x v="37"/>
  </r>
  <r>
    <s v="Id129"/>
    <s v="  Dane"/>
    <x v="54"/>
    <x v="119"/>
    <s v="Yes"/>
    <x v="0"/>
    <x v="0"/>
    <s v="0"/>
    <x v="0"/>
    <x v="0"/>
    <x v="1"/>
    <d v="1985-09-20T00:00:00"/>
    <x v="128"/>
    <x v="0"/>
    <x v="0"/>
    <x v="6"/>
    <x v="17"/>
  </r>
  <r>
    <s v="Id130"/>
    <s v="  Jonas"/>
    <x v="117"/>
    <x v="8"/>
    <s v="No"/>
    <x v="0"/>
    <x v="0"/>
    <s v="0"/>
    <x v="0"/>
    <x v="0"/>
    <x v="0"/>
    <d v="1978-10-12T00:00:00"/>
    <x v="129"/>
    <x v="0"/>
    <x v="1"/>
    <x v="3"/>
    <x v="9"/>
  </r>
  <r>
    <s v="Id131"/>
    <s v="  George E"/>
    <x v="118"/>
    <x v="1"/>
    <s v="No"/>
    <x v="0"/>
    <x v="0"/>
    <s v="0"/>
    <x v="0"/>
    <x v="0"/>
    <x v="1"/>
    <d v="1980-09-24T00:00:00"/>
    <x v="130"/>
    <x v="1"/>
    <x v="0"/>
    <x v="3"/>
    <x v="25"/>
  </r>
  <r>
    <s v="Id132"/>
    <s v="  Sara S"/>
    <x v="119"/>
    <x v="24"/>
    <s v="Yes"/>
    <x v="0"/>
    <x v="0"/>
    <s v="0"/>
    <x v="0"/>
    <x v="0"/>
    <x v="2"/>
    <d v="1976-12-15T00:00:00"/>
    <x v="131"/>
    <x v="1"/>
    <x v="0"/>
    <x v="3"/>
    <x v="1"/>
  </r>
  <r>
    <s v="Id133"/>
    <s v="  Nick"/>
    <x v="120"/>
    <x v="120"/>
    <s v="No"/>
    <x v="0"/>
    <x v="0"/>
    <n v="1"/>
    <x v="0"/>
    <x v="0"/>
    <x v="2"/>
    <d v="1987-06-16T00:00:00"/>
    <x v="132"/>
    <x v="1"/>
    <x v="2"/>
    <x v="3"/>
    <x v="38"/>
  </r>
  <r>
    <s v="Id134"/>
    <s v="  Timothy"/>
    <x v="121"/>
    <x v="121"/>
    <s v="Yes"/>
    <x v="0"/>
    <x v="0"/>
    <s v="0"/>
    <x v="0"/>
    <x v="0"/>
    <x v="0"/>
    <d v="1967-07-30T00:00:00"/>
    <x v="133"/>
    <x v="0"/>
    <x v="2"/>
    <x v="3"/>
    <x v="22"/>
  </r>
  <r>
    <s v="Id135"/>
    <s v="  Becky L"/>
    <x v="66"/>
    <x v="78"/>
    <s v="Yes"/>
    <x v="0"/>
    <x v="0"/>
    <n v="1"/>
    <x v="0"/>
    <x v="0"/>
    <x v="2"/>
    <d v="1964-06-06T00:00:00"/>
    <x v="134"/>
    <x v="1"/>
    <x v="2"/>
    <x v="3"/>
    <x v="8"/>
  </r>
  <r>
    <s v="Id136"/>
    <s v="  Steph K"/>
    <x v="122"/>
    <x v="69"/>
    <s v="No"/>
    <x v="0"/>
    <x v="1"/>
    <n v="1"/>
    <x v="0"/>
    <x v="0"/>
    <x v="2"/>
    <d v="1979-12-03T00:00:00"/>
    <x v="135"/>
    <x v="1"/>
    <x v="1"/>
    <x v="3"/>
    <x v="18"/>
  </r>
  <r>
    <s v="Id137"/>
    <s v="  Kristine B"/>
    <x v="123"/>
    <x v="122"/>
    <s v="No"/>
    <x v="1"/>
    <x v="0"/>
    <n v="1"/>
    <x v="0"/>
    <x v="0"/>
    <x v="2"/>
    <d v="2004-12-05T00:00:00"/>
    <x v="136"/>
    <x v="1"/>
    <x v="2"/>
    <x v="0"/>
    <x v="41"/>
  </r>
  <r>
    <s v="Id138"/>
    <s v="  Taylor B"/>
    <x v="124"/>
    <x v="123"/>
    <s v="No"/>
    <x v="0"/>
    <x v="0"/>
    <s v="0"/>
    <x v="0"/>
    <x v="0"/>
    <x v="1"/>
    <d v="1991-11-08T00:00:00"/>
    <x v="137"/>
    <x v="0"/>
    <x v="2"/>
    <x v="1"/>
    <x v="42"/>
  </r>
  <r>
    <s v="Id139"/>
    <s v="  William"/>
    <x v="125"/>
    <x v="124"/>
    <s v="Yes"/>
    <x v="0"/>
    <x v="0"/>
    <s v="0"/>
    <x v="0"/>
    <x v="0"/>
    <x v="2"/>
    <d v="1976-06-15T00:00:00"/>
    <x v="138"/>
    <x v="1"/>
    <x v="2"/>
    <x v="1"/>
    <x v="1"/>
  </r>
  <r>
    <s v="Id140"/>
    <s v="  Sage"/>
    <x v="20"/>
    <x v="125"/>
    <s v="No"/>
    <x v="0"/>
    <x v="0"/>
    <s v="0"/>
    <x v="0"/>
    <x v="0"/>
    <x v="2"/>
    <d v="1991-11-02T00:00:00"/>
    <x v="139"/>
    <x v="1"/>
    <x v="2"/>
    <x v="3"/>
    <x v="42"/>
  </r>
  <r>
    <s v="Id141"/>
    <s v="  Cole"/>
    <x v="40"/>
    <x v="126"/>
    <s v="Yes"/>
    <x v="0"/>
    <x v="0"/>
    <n v="1"/>
    <x v="0"/>
    <x v="0"/>
    <x v="0"/>
    <d v="1986-07-20T00:00:00"/>
    <x v="140"/>
    <x v="0"/>
    <x v="0"/>
    <x v="0"/>
    <x v="26"/>
  </r>
  <r>
    <s v="Id142"/>
    <s v="  Jesse"/>
    <x v="126"/>
    <x v="127"/>
    <s v="No"/>
    <x v="0"/>
    <x v="0"/>
    <s v="0"/>
    <x v="0"/>
    <x v="0"/>
    <x v="2"/>
    <d v="1990-07-13T00:00:00"/>
    <x v="141"/>
    <x v="1"/>
    <x v="2"/>
    <x v="3"/>
    <x v="3"/>
  </r>
  <r>
    <s v="Id143"/>
    <s v="  Tammi J"/>
    <x v="106"/>
    <x v="128"/>
    <s v="No"/>
    <x v="0"/>
    <x v="0"/>
    <s v="0"/>
    <x v="0"/>
    <x v="0"/>
    <x v="1"/>
    <d v="1999-11-12T00:00:00"/>
    <x v="142"/>
    <x v="1"/>
    <x v="2"/>
    <x v="2"/>
    <x v="35"/>
  </r>
  <r>
    <s v="Id144"/>
    <s v="  Matthew S"/>
    <x v="127"/>
    <x v="129"/>
    <s v="Yes"/>
    <x v="0"/>
    <x v="0"/>
    <n v="1"/>
    <x v="0"/>
    <x v="0"/>
    <x v="0"/>
    <d v="1986-06-21T00:00:00"/>
    <x v="143"/>
    <x v="0"/>
    <x v="2"/>
    <x v="3"/>
    <x v="26"/>
  </r>
  <r>
    <s v="Id145"/>
    <s v="  Eric"/>
    <x v="128"/>
    <x v="130"/>
    <s v="No"/>
    <x v="0"/>
    <x v="0"/>
    <s v="0"/>
    <x v="0"/>
    <x v="0"/>
    <x v="0"/>
    <d v="1971-12-23T00:00:00"/>
    <x v="144"/>
    <x v="1"/>
    <x v="1"/>
    <x v="3"/>
    <x v="14"/>
  </r>
  <r>
    <s v="Id146"/>
    <s v="  Valeria R"/>
    <x v="129"/>
    <x v="131"/>
    <s v="Yes"/>
    <x v="0"/>
    <x v="0"/>
    <n v="2"/>
    <x v="0"/>
    <x v="0"/>
    <x v="0"/>
    <d v="1970-08-22T00:00:00"/>
    <x v="145"/>
    <x v="1"/>
    <x v="0"/>
    <x v="3"/>
    <x v="2"/>
  </r>
  <r>
    <s v="Id147"/>
    <s v="  Michael P"/>
    <x v="130"/>
    <x v="132"/>
    <s v="No"/>
    <x v="0"/>
    <x v="0"/>
    <s v="0"/>
    <x v="0"/>
    <x v="0"/>
    <x v="0"/>
    <d v="2002-09-17T00:00:00"/>
    <x v="146"/>
    <x v="0"/>
    <x v="0"/>
    <x v="3"/>
    <x v="43"/>
  </r>
  <r>
    <s v="Id148"/>
    <s v="  Rami"/>
    <x v="131"/>
    <x v="133"/>
    <s v="No"/>
    <x v="0"/>
    <x v="0"/>
    <s v="0"/>
    <x v="0"/>
    <x v="0"/>
    <x v="2"/>
    <d v="1980-06-12T00:00:00"/>
    <x v="147"/>
    <x v="0"/>
    <x v="0"/>
    <x v="3"/>
    <x v="25"/>
  </r>
  <r>
    <s v="Id149"/>
    <s v="  Denis"/>
    <x v="94"/>
    <x v="40"/>
    <s v="No"/>
    <x v="0"/>
    <x v="0"/>
    <s v="0"/>
    <x v="0"/>
    <x v="0"/>
    <x v="2"/>
    <d v="1989-10-30T00:00:00"/>
    <x v="148"/>
    <x v="0"/>
    <x v="2"/>
    <x v="0"/>
    <x v="4"/>
  </r>
  <r>
    <s v="Id150"/>
    <s v="  Brian E"/>
    <x v="132"/>
    <x v="134"/>
    <s v="No"/>
    <x v="0"/>
    <x v="0"/>
    <s v="0"/>
    <x v="0"/>
    <x v="1"/>
    <x v="2"/>
    <d v="1980-08-16T00:00:00"/>
    <x v="149"/>
    <x v="0"/>
    <x v="2"/>
    <x v="0"/>
    <x v="25"/>
  </r>
  <r>
    <s v="Id151"/>
    <s v="  Bonnie"/>
    <x v="133"/>
    <x v="135"/>
    <s v="Yes"/>
    <x v="0"/>
    <x v="0"/>
    <n v="1"/>
    <x v="0"/>
    <x v="0"/>
    <x v="2"/>
    <d v="1964-06-16T00:00:00"/>
    <x v="150"/>
    <x v="1"/>
    <x v="0"/>
    <x v="3"/>
    <x v="13"/>
  </r>
  <r>
    <s v="Id152"/>
    <s v="  Michael P"/>
    <x v="134"/>
    <x v="120"/>
    <s v="No"/>
    <x v="0"/>
    <x v="0"/>
    <s v="0"/>
    <x v="0"/>
    <x v="0"/>
    <x v="2"/>
    <d v="1989-09-08T00:00:00"/>
    <x v="151"/>
    <x v="1"/>
    <x v="0"/>
    <x v="3"/>
    <x v="4"/>
  </r>
  <r>
    <s v="Id153"/>
    <s v="  Paul"/>
    <x v="135"/>
    <x v="60"/>
    <s v="No"/>
    <x v="0"/>
    <x v="0"/>
    <n v="2"/>
    <x v="0"/>
    <x v="0"/>
    <x v="1"/>
    <d v="1972-11-19T00:00:00"/>
    <x v="152"/>
    <x v="1"/>
    <x v="2"/>
    <x v="3"/>
    <x v="28"/>
  </r>
  <r>
    <s v="Id154"/>
    <s v="  Michael"/>
    <x v="136"/>
    <x v="136"/>
    <s v="No"/>
    <x v="0"/>
    <x v="0"/>
    <n v="1"/>
    <x v="0"/>
    <x v="0"/>
    <x v="1"/>
    <d v="1998-07-29T00:00:00"/>
    <x v="153"/>
    <x v="0"/>
    <x v="0"/>
    <x v="0"/>
    <x v="44"/>
  </r>
  <r>
    <s v="Id155"/>
    <s v="  Samuel"/>
    <x v="137"/>
    <x v="67"/>
    <s v="No"/>
    <x v="0"/>
    <x v="1"/>
    <n v="1"/>
    <x v="0"/>
    <x v="1"/>
    <x v="2"/>
    <d v="1979-09-09T00:00:00"/>
    <x v="154"/>
    <x v="0"/>
    <x v="2"/>
    <x v="3"/>
    <x v="18"/>
  </r>
  <r>
    <s v="Id156"/>
    <s v="  Matthew"/>
    <x v="138"/>
    <x v="70"/>
    <s v="Yes"/>
    <x v="0"/>
    <x v="1"/>
    <n v="1"/>
    <x v="0"/>
    <x v="0"/>
    <x v="2"/>
    <d v="1983-07-26T00:00:00"/>
    <x v="155"/>
    <x v="1"/>
    <x v="2"/>
    <x v="3"/>
    <x v="33"/>
  </r>
  <r>
    <s v="Id157"/>
    <s v="  Daniel"/>
    <x v="139"/>
    <x v="137"/>
    <s v="Yes"/>
    <x v="0"/>
    <x v="0"/>
    <n v="1"/>
    <x v="0"/>
    <x v="0"/>
    <x v="0"/>
    <d v="1986-08-15T00:00:00"/>
    <x v="156"/>
    <x v="0"/>
    <x v="1"/>
    <x v="0"/>
    <x v="26"/>
  </r>
  <r>
    <s v="Id158"/>
    <s v="  Syndy"/>
    <x v="140"/>
    <x v="138"/>
    <s v="Yes"/>
    <x v="0"/>
    <x v="0"/>
    <s v="0"/>
    <x v="0"/>
    <x v="0"/>
    <x v="2"/>
    <d v="1976-09-18T00:00:00"/>
    <x v="157"/>
    <x v="1"/>
    <x v="2"/>
    <x v="3"/>
    <x v="1"/>
  </r>
  <r>
    <s v="Id159"/>
    <s v="  Aleksandra"/>
    <x v="141"/>
    <x v="89"/>
    <s v="Yes"/>
    <x v="0"/>
    <x v="0"/>
    <n v="1"/>
    <x v="0"/>
    <x v="0"/>
    <x v="2"/>
    <d v="1988-10-10T00:00:00"/>
    <x v="158"/>
    <x v="1"/>
    <x v="0"/>
    <x v="8"/>
    <x v="23"/>
  </r>
  <r>
    <s v="Id160"/>
    <s v="  Steeve T Sr"/>
    <x v="142"/>
    <x v="116"/>
    <s v="Yes"/>
    <x v="0"/>
    <x v="0"/>
    <n v="2"/>
    <x v="0"/>
    <x v="0"/>
    <x v="0"/>
    <d v="1970-10-28T00:00:00"/>
    <x v="159"/>
    <x v="1"/>
    <x v="0"/>
    <x v="3"/>
    <x v="2"/>
  </r>
  <r>
    <s v="Id161"/>
    <s v="  Richard"/>
    <x v="143"/>
    <x v="139"/>
    <s v="No"/>
    <x v="0"/>
    <x v="0"/>
    <s v="0"/>
    <x v="0"/>
    <x v="0"/>
    <x v="2"/>
    <d v="1982-06-20T00:00:00"/>
    <x v="160"/>
    <x v="1"/>
    <x v="2"/>
    <x v="1"/>
    <x v="37"/>
  </r>
  <r>
    <s v="Id162"/>
    <s v="  Aaron T"/>
    <x v="44"/>
    <x v="140"/>
    <s v="No"/>
    <x v="0"/>
    <x v="0"/>
    <s v="0"/>
    <x v="0"/>
    <x v="0"/>
    <x v="2"/>
    <d v="1990-11-16T00:00:00"/>
    <x v="161"/>
    <x v="0"/>
    <x v="2"/>
    <x v="9"/>
    <x v="3"/>
  </r>
  <r>
    <s v="Id163"/>
    <s v="  Akira"/>
    <x v="103"/>
    <x v="141"/>
    <s v="No"/>
    <x v="1"/>
    <x v="0"/>
    <n v="1"/>
    <x v="0"/>
    <x v="0"/>
    <x v="2"/>
    <d v="2000-10-12T00:00:00"/>
    <x v="162"/>
    <x v="0"/>
    <x v="1"/>
    <x v="0"/>
    <x v="21"/>
  </r>
  <r>
    <s v="Id164"/>
    <s v="  Ben"/>
    <x v="144"/>
    <x v="142"/>
    <s v="No"/>
    <x v="0"/>
    <x v="0"/>
    <s v="0"/>
    <x v="0"/>
    <x v="0"/>
    <x v="0"/>
    <d v="2002-09-27T00:00:00"/>
    <x v="163"/>
    <x v="0"/>
    <x v="2"/>
    <x v="1"/>
    <x v="43"/>
  </r>
  <r>
    <s v="Id165"/>
    <s v="  Jana"/>
    <x v="145"/>
    <x v="143"/>
    <s v="No"/>
    <x v="0"/>
    <x v="1"/>
    <n v="1"/>
    <x v="0"/>
    <x v="0"/>
    <x v="2"/>
    <d v="1979-08-03T00:00:00"/>
    <x v="164"/>
    <x v="1"/>
    <x v="1"/>
    <x v="3"/>
    <x v="18"/>
  </r>
  <r>
    <s v="Id166"/>
    <s v="  Jay T"/>
    <x v="146"/>
    <x v="144"/>
    <s v="Yes"/>
    <x v="0"/>
    <x v="1"/>
    <n v="1"/>
    <x v="0"/>
    <x v="0"/>
    <x v="2"/>
    <d v="1969-10-30T00:00:00"/>
    <x v="165"/>
    <x v="0"/>
    <x v="0"/>
    <x v="3"/>
    <x v="16"/>
  </r>
  <r>
    <s v="Id167"/>
    <s v="  Marie-Helene"/>
    <x v="147"/>
    <x v="96"/>
    <s v="Yes"/>
    <x v="0"/>
    <x v="0"/>
    <n v="1"/>
    <x v="0"/>
    <x v="0"/>
    <x v="0"/>
    <d v="1975-11-09T00:00:00"/>
    <x v="166"/>
    <x v="1"/>
    <x v="0"/>
    <x v="3"/>
    <x v="27"/>
  </r>
  <r>
    <s v="Id168"/>
    <s v="  Bret R"/>
    <x v="111"/>
    <x v="145"/>
    <s v="Yes"/>
    <x v="0"/>
    <x v="0"/>
    <s v="0"/>
    <x v="0"/>
    <x v="0"/>
    <x v="2"/>
    <d v="1985-11-17T00:00:00"/>
    <x v="167"/>
    <x v="1"/>
    <x v="1"/>
    <x v="2"/>
    <x v="17"/>
  </r>
  <r>
    <s v="Id169"/>
    <s v="  Gardner L"/>
    <x v="148"/>
    <x v="146"/>
    <s v="No"/>
    <x v="0"/>
    <x v="0"/>
    <s v="0"/>
    <x v="0"/>
    <x v="0"/>
    <x v="2"/>
    <d v="1990-10-17T00:00:00"/>
    <x v="168"/>
    <x v="1"/>
    <x v="2"/>
    <x v="3"/>
    <x v="3"/>
  </r>
  <r>
    <s v="Id170"/>
    <s v="  Bobby"/>
    <x v="149"/>
    <x v="147"/>
    <s v="Yes"/>
    <x v="1"/>
    <x v="0"/>
    <n v="2"/>
    <x v="0"/>
    <x v="0"/>
    <x v="1"/>
    <d v="2000-09-05T00:00:00"/>
    <x v="169"/>
    <x v="0"/>
    <x v="0"/>
    <x v="10"/>
    <x v="21"/>
  </r>
  <r>
    <s v="Id171"/>
    <s v="  Natalie"/>
    <x v="61"/>
    <x v="148"/>
    <s v="Yes"/>
    <x v="0"/>
    <x v="0"/>
    <n v="1"/>
    <x v="0"/>
    <x v="0"/>
    <x v="1"/>
    <d v="1995-10-30T00:00:00"/>
    <x v="170"/>
    <x v="1"/>
    <x v="2"/>
    <x v="0"/>
    <x v="40"/>
  </r>
  <r>
    <s v="Id172"/>
    <s v="  Lina"/>
    <x v="150"/>
    <x v="66"/>
    <s v="No"/>
    <x v="0"/>
    <x v="0"/>
    <s v="0"/>
    <x v="0"/>
    <x v="0"/>
    <x v="2"/>
    <d v="1989-06-10T00:00:00"/>
    <x v="171"/>
    <x v="1"/>
    <x v="0"/>
    <x v="3"/>
    <x v="4"/>
  </r>
  <r>
    <s v="Id173"/>
    <s v="  Zebulon"/>
    <x v="151"/>
    <x v="149"/>
    <s v="Yes"/>
    <x v="0"/>
    <x v="0"/>
    <n v="1"/>
    <x v="0"/>
    <x v="0"/>
    <x v="1"/>
    <d v="1988-12-17T00:00:00"/>
    <x v="172"/>
    <x v="1"/>
    <x v="1"/>
    <x v="3"/>
    <x v="23"/>
  </r>
  <r>
    <s v="Id174"/>
    <s v="  Amanda"/>
    <x v="152"/>
    <x v="150"/>
    <s v="No"/>
    <x v="0"/>
    <x v="0"/>
    <s v="0"/>
    <x v="0"/>
    <x v="0"/>
    <x v="2"/>
    <d v="1991-11-01T00:00:00"/>
    <x v="173"/>
    <x v="1"/>
    <x v="2"/>
    <x v="3"/>
    <x v="42"/>
  </r>
  <r>
    <s v="Id175"/>
    <s v="  Greg"/>
    <x v="153"/>
    <x v="151"/>
    <s v="No"/>
    <x v="0"/>
    <x v="0"/>
    <n v="1"/>
    <x v="0"/>
    <x v="0"/>
    <x v="2"/>
    <d v="1992-09-13T00:00:00"/>
    <x v="174"/>
    <x v="1"/>
    <x v="0"/>
    <x v="3"/>
    <x v="34"/>
  </r>
  <r>
    <s v="Id176"/>
    <s v="  John"/>
    <x v="4"/>
    <x v="152"/>
    <s v="No"/>
    <x v="0"/>
    <x v="0"/>
    <n v="1"/>
    <x v="0"/>
    <x v="0"/>
    <x v="2"/>
    <d v="1992-08-25T00:00:00"/>
    <x v="175"/>
    <x v="0"/>
    <x v="1"/>
    <x v="0"/>
    <x v="34"/>
  </r>
  <r>
    <s v="Id177"/>
    <s v="  Kelsey A"/>
    <x v="154"/>
    <x v="149"/>
    <s v="No"/>
    <x v="0"/>
    <x v="0"/>
    <s v="0"/>
    <x v="0"/>
    <x v="0"/>
    <x v="1"/>
    <d v="1977-08-13T00:00:00"/>
    <x v="176"/>
    <x v="1"/>
    <x v="1"/>
    <x v="3"/>
    <x v="29"/>
  </r>
  <r>
    <s v="Id178"/>
    <s v="  Bronwen L"/>
    <x v="155"/>
    <x v="153"/>
    <s v="No"/>
    <x v="0"/>
    <x v="0"/>
    <s v="0"/>
    <x v="0"/>
    <x v="0"/>
    <x v="0"/>
    <d v="1968-10-22T00:00:00"/>
    <x v="177"/>
    <x v="1"/>
    <x v="1"/>
    <x v="3"/>
    <x v="0"/>
  </r>
  <r>
    <s v="Id179"/>
    <s v="  Manuela"/>
    <x v="156"/>
    <x v="34"/>
    <s v="No"/>
    <x v="0"/>
    <x v="0"/>
    <s v="0"/>
    <x v="0"/>
    <x v="0"/>
    <x v="1"/>
    <d v="1991-06-10T00:00:00"/>
    <x v="178"/>
    <x v="1"/>
    <x v="2"/>
    <x v="3"/>
    <x v="42"/>
  </r>
  <r>
    <s v="Id180"/>
    <s v="  Jennifer L"/>
    <x v="105"/>
    <x v="154"/>
    <s v="Yes"/>
    <x v="0"/>
    <x v="1"/>
    <n v="1"/>
    <x v="1"/>
    <x v="0"/>
    <x v="0"/>
    <d v="1963-07-24T00:00:00"/>
    <x v="179"/>
    <x v="1"/>
    <x v="2"/>
    <x v="3"/>
    <x v="8"/>
  </r>
  <r>
    <s v="Id181"/>
    <s v="  Abby W"/>
    <x v="157"/>
    <x v="144"/>
    <s v="No"/>
    <x v="0"/>
    <x v="1"/>
    <n v="1"/>
    <x v="0"/>
    <x v="0"/>
    <x v="2"/>
    <d v="2003-06-21T00:00:00"/>
    <x v="180"/>
    <x v="1"/>
    <x v="1"/>
    <x v="1"/>
    <x v="39"/>
  </r>
  <r>
    <s v="Id182"/>
    <s v="  Tyler"/>
    <x v="158"/>
    <x v="155"/>
    <s v="No"/>
    <x v="0"/>
    <x v="0"/>
    <n v="2"/>
    <x v="0"/>
    <x v="0"/>
    <x v="1"/>
    <d v="1972-12-05T00:00:00"/>
    <x v="181"/>
    <x v="0"/>
    <x v="0"/>
    <x v="3"/>
    <x v="28"/>
  </r>
  <r>
    <s v="Id183"/>
    <s v="  Jeffrey"/>
    <x v="98"/>
    <x v="34"/>
    <s v="No"/>
    <x v="0"/>
    <x v="0"/>
    <n v="1"/>
    <x v="0"/>
    <x v="0"/>
    <x v="1"/>
    <d v="1992-07-04T00:00:00"/>
    <x v="182"/>
    <x v="1"/>
    <x v="0"/>
    <x v="3"/>
    <x v="34"/>
  </r>
  <r>
    <s v="Id184"/>
    <s v="  Matthew F"/>
    <x v="159"/>
    <x v="156"/>
    <s v="No"/>
    <x v="0"/>
    <x v="0"/>
    <s v="0"/>
    <x v="0"/>
    <x v="0"/>
    <x v="0"/>
    <d v="1965-12-28T00:00:00"/>
    <x v="183"/>
    <x v="1"/>
    <x v="1"/>
    <x v="3"/>
    <x v="11"/>
  </r>
  <r>
    <s v="Id185"/>
    <s v="  Ryan J"/>
    <x v="160"/>
    <x v="157"/>
    <s v="Yes"/>
    <x v="0"/>
    <x v="0"/>
    <n v="2"/>
    <x v="0"/>
    <x v="0"/>
    <x v="0"/>
    <d v="1970-07-14T00:00:00"/>
    <x v="184"/>
    <x v="0"/>
    <x v="1"/>
    <x v="3"/>
    <x v="2"/>
  </r>
  <r>
    <s v="Id186"/>
    <s v="  Amy"/>
    <x v="161"/>
    <x v="158"/>
    <s v="Yes"/>
    <x v="0"/>
    <x v="0"/>
    <n v="2"/>
    <x v="1"/>
    <x v="0"/>
    <x v="0"/>
    <d v="1961-07-29T00:00:00"/>
    <x v="185"/>
    <x v="1"/>
    <x v="2"/>
    <x v="0"/>
    <x v="12"/>
  </r>
  <r>
    <s v="Id187"/>
    <s v="  Andrew P"/>
    <x v="162"/>
    <x v="159"/>
    <s v="No"/>
    <x v="0"/>
    <x v="0"/>
    <n v="1"/>
    <x v="0"/>
    <x v="0"/>
    <x v="2"/>
    <d v="1992-10-09T00:00:00"/>
    <x v="186"/>
    <x v="0"/>
    <x v="2"/>
    <x v="3"/>
    <x v="34"/>
  </r>
  <r>
    <s v="Id188"/>
    <s v="  George M"/>
    <x v="163"/>
    <x v="73"/>
    <s v="No"/>
    <x v="0"/>
    <x v="0"/>
    <n v="2"/>
    <x v="0"/>
    <x v="0"/>
    <x v="0"/>
    <d v="1973-08-09T00:00:00"/>
    <x v="187"/>
    <x v="1"/>
    <x v="0"/>
    <x v="3"/>
    <x v="30"/>
  </r>
  <r>
    <s v="Id189"/>
    <s v="  Sarah"/>
    <x v="164"/>
    <x v="160"/>
    <s v="No"/>
    <x v="0"/>
    <x v="0"/>
    <s v="0"/>
    <x v="0"/>
    <x v="1"/>
    <x v="0"/>
    <d v="1962-11-19T00:00:00"/>
    <x v="188"/>
    <x v="1"/>
    <x v="2"/>
    <x v="3"/>
    <x v="5"/>
  </r>
  <r>
    <s v="Id190"/>
    <s v="  Lara"/>
    <x v="165"/>
    <x v="161"/>
    <s v="No"/>
    <x v="0"/>
    <x v="1"/>
    <n v="1"/>
    <x v="0"/>
    <x v="0"/>
    <x v="2"/>
    <d v="2003-12-09T00:00:00"/>
    <x v="189"/>
    <x v="1"/>
    <x v="0"/>
    <x v="3"/>
    <x v="39"/>
  </r>
  <r>
    <s v="Id191"/>
    <s v="  Sebastien"/>
    <x v="166"/>
    <x v="162"/>
    <s v="Yes"/>
    <x v="0"/>
    <x v="0"/>
    <n v="1"/>
    <x v="0"/>
    <x v="0"/>
    <x v="0"/>
    <d v="1975-06-05T00:00:00"/>
    <x v="190"/>
    <x v="0"/>
    <x v="2"/>
    <x v="3"/>
    <x v="19"/>
  </r>
  <r>
    <s v="Id192"/>
    <s v="  Padraig"/>
    <x v="167"/>
    <x v="163"/>
    <s v="Yes"/>
    <x v="0"/>
    <x v="0"/>
    <s v="0"/>
    <x v="0"/>
    <x v="0"/>
    <x v="0"/>
    <d v="1967-10-18T00:00:00"/>
    <x v="191"/>
    <x v="0"/>
    <x v="0"/>
    <x v="3"/>
    <x v="22"/>
  </r>
  <r>
    <s v="Id193"/>
    <s v="  Heather"/>
    <x v="59"/>
    <x v="164"/>
    <s v="No"/>
    <x v="0"/>
    <x v="0"/>
    <n v="1"/>
    <x v="0"/>
    <x v="0"/>
    <x v="2"/>
    <d v="1992-06-16T00:00:00"/>
    <x v="192"/>
    <x v="1"/>
    <x v="2"/>
    <x v="3"/>
    <x v="34"/>
  </r>
  <r>
    <s v="Id194"/>
    <s v="  Jorge"/>
    <x v="168"/>
    <x v="165"/>
    <s v="No"/>
    <x v="1"/>
    <x v="0"/>
    <n v="1"/>
    <x v="0"/>
    <x v="0"/>
    <x v="2"/>
    <d v="2004-12-25T00:00:00"/>
    <x v="193"/>
    <x v="0"/>
    <x v="2"/>
    <x v="0"/>
    <x v="41"/>
  </r>
  <r>
    <s v="Id195"/>
    <s v="  Jack R"/>
    <x v="18"/>
    <x v="85"/>
    <s v="No"/>
    <x v="0"/>
    <x v="1"/>
    <n v="1"/>
    <x v="0"/>
    <x v="0"/>
    <x v="1"/>
    <d v="2003-09-05T00:00:00"/>
    <x v="194"/>
    <x v="0"/>
    <x v="1"/>
    <x v="1"/>
    <x v="39"/>
  </r>
  <r>
    <s v="Id196"/>
    <s v="  Felix"/>
    <x v="169"/>
    <x v="166"/>
    <s v="No"/>
    <x v="0"/>
    <x v="1"/>
    <n v="1"/>
    <x v="0"/>
    <x v="0"/>
    <x v="2"/>
    <d v="1993-12-28T00:00:00"/>
    <x v="195"/>
    <x v="0"/>
    <x v="0"/>
    <x v="3"/>
    <x v="20"/>
  </r>
  <r>
    <s v="Id197"/>
    <s v="  Christopher C"/>
    <x v="170"/>
    <x v="167"/>
    <s v="No"/>
    <x v="0"/>
    <x v="0"/>
    <s v="0"/>
    <x v="0"/>
    <x v="0"/>
    <x v="2"/>
    <d v="1999-10-01T00:00:00"/>
    <x v="196"/>
    <x v="0"/>
    <x v="0"/>
    <x v="4"/>
    <x v="35"/>
  </r>
  <r>
    <s v="Id198"/>
    <s v="  Jesse"/>
    <x v="171"/>
    <x v="168"/>
    <s v="No"/>
    <x v="0"/>
    <x v="0"/>
    <s v="0"/>
    <x v="0"/>
    <x v="0"/>
    <x v="0"/>
    <d v="1974-12-06T00:00:00"/>
    <x v="197"/>
    <x v="1"/>
    <x v="0"/>
    <x v="1"/>
    <x v="19"/>
  </r>
  <r>
    <s v="Id199"/>
    <s v="  Jill"/>
    <x v="172"/>
    <x v="169"/>
    <s v="No"/>
    <x v="1"/>
    <x v="0"/>
    <n v="1"/>
    <x v="0"/>
    <x v="0"/>
    <x v="1"/>
    <d v="2004-08-30T00:00:00"/>
    <x v="198"/>
    <x v="1"/>
    <x v="2"/>
    <x v="0"/>
    <x v="41"/>
  </r>
  <r>
    <s v="Id200"/>
    <s v="  William"/>
    <x v="161"/>
    <x v="170"/>
    <s v="Yes"/>
    <x v="0"/>
    <x v="1"/>
    <n v="1"/>
    <x v="0"/>
    <x v="0"/>
    <x v="2"/>
    <d v="1997-06-12T00:00:00"/>
    <x v="199"/>
    <x v="0"/>
    <x v="0"/>
    <x v="0"/>
    <x v="31"/>
  </r>
  <r>
    <s v="Id201"/>
    <s v="  Alejandro"/>
    <x v="173"/>
    <x v="171"/>
    <s v="No"/>
    <x v="0"/>
    <x v="1"/>
    <n v="1"/>
    <x v="0"/>
    <x v="0"/>
    <x v="2"/>
    <d v="1979-11-04T00:00:00"/>
    <x v="200"/>
    <x v="1"/>
    <x v="2"/>
    <x v="3"/>
    <x v="18"/>
  </r>
  <r>
    <s v="Id202"/>
    <s v="  Ian E"/>
    <x v="174"/>
    <x v="106"/>
    <s v="Yes"/>
    <x v="0"/>
    <x v="0"/>
    <s v="0"/>
    <x v="0"/>
    <x v="0"/>
    <x v="1"/>
    <d v="1996-08-20T00:00:00"/>
    <x v="201"/>
    <x v="0"/>
    <x v="1"/>
    <x v="3"/>
    <x v="45"/>
  </r>
  <r>
    <s v="Id203"/>
    <s v="  Hector Sr"/>
    <x v="175"/>
    <x v="172"/>
    <s v="Yes"/>
    <x v="0"/>
    <x v="1"/>
    <n v="1"/>
    <x v="0"/>
    <x v="1"/>
    <x v="0"/>
    <d v="1963-07-22T00:00:00"/>
    <x v="202"/>
    <x v="1"/>
    <x v="1"/>
    <x v="3"/>
    <x v="8"/>
  </r>
  <r>
    <s v="Id204"/>
    <s v="  Rebecca"/>
    <x v="176"/>
    <x v="173"/>
    <s v="No"/>
    <x v="0"/>
    <x v="0"/>
    <s v="0"/>
    <x v="0"/>
    <x v="0"/>
    <x v="2"/>
    <d v="1999-09-04T00:00:00"/>
    <x v="203"/>
    <x v="1"/>
    <x v="0"/>
    <x v="0"/>
    <x v="35"/>
  </r>
  <r>
    <s v="Id205"/>
    <s v="  Matt"/>
    <x v="177"/>
    <x v="129"/>
    <s v="Yes"/>
    <x v="0"/>
    <x v="0"/>
    <s v="0"/>
    <x v="0"/>
    <x v="0"/>
    <x v="0"/>
    <d v="1981-11-22T00:00:00"/>
    <x v="204"/>
    <x v="0"/>
    <x v="0"/>
    <x v="3"/>
    <x v="36"/>
  </r>
  <r>
    <s v="Id206"/>
    <s v="  Elizabeth H"/>
    <x v="178"/>
    <x v="150"/>
    <s v="No"/>
    <x v="0"/>
    <x v="0"/>
    <n v="1"/>
    <x v="0"/>
    <x v="0"/>
    <x v="2"/>
    <d v="1992-06-18T00:00:00"/>
    <x v="205"/>
    <x v="1"/>
    <x v="1"/>
    <x v="3"/>
    <x v="34"/>
  </r>
  <r>
    <s v="Id207"/>
    <s v="  Grace"/>
    <x v="179"/>
    <x v="174"/>
    <s v="Yes"/>
    <x v="0"/>
    <x v="0"/>
    <s v="0"/>
    <x v="0"/>
    <x v="0"/>
    <x v="2"/>
    <d v="1976-10-04T00:00:00"/>
    <x v="206"/>
    <x v="1"/>
    <x v="2"/>
    <x v="3"/>
    <x v="1"/>
  </r>
  <r>
    <s v="Id208"/>
    <s v="  Jaime"/>
    <x v="180"/>
    <x v="118"/>
    <s v="No"/>
    <x v="0"/>
    <x v="0"/>
    <s v="0"/>
    <x v="0"/>
    <x v="0"/>
    <x v="0"/>
    <d v="1974-07-15T00:00:00"/>
    <x v="207"/>
    <x v="1"/>
    <x v="0"/>
    <x v="1"/>
    <x v="19"/>
  </r>
  <r>
    <s v="Id209"/>
    <s v="  Calesse"/>
    <x v="172"/>
    <x v="175"/>
    <s v="No"/>
    <x v="0"/>
    <x v="0"/>
    <s v="0"/>
    <x v="0"/>
    <x v="0"/>
    <x v="0"/>
    <d v="1978-12-19T00:00:00"/>
    <x v="208"/>
    <x v="1"/>
    <x v="1"/>
    <x v="3"/>
    <x v="9"/>
  </r>
  <r>
    <s v="Id210"/>
    <s v="  Kate L"/>
    <x v="181"/>
    <x v="176"/>
    <s v="No"/>
    <x v="1"/>
    <x v="0"/>
    <n v="1"/>
    <x v="0"/>
    <x v="0"/>
    <x v="2"/>
    <d v="2000-12-17T00:00:00"/>
    <x v="209"/>
    <x v="1"/>
    <x v="0"/>
    <x v="0"/>
    <x v="21"/>
  </r>
  <r>
    <s v="Id211"/>
    <s v="  Sergey"/>
    <x v="182"/>
    <x v="93"/>
    <s v="Yes"/>
    <x v="1"/>
    <x v="0"/>
    <n v="2"/>
    <x v="0"/>
    <x v="0"/>
    <x v="2"/>
    <d v="2000-11-19T00:00:00"/>
    <x v="210"/>
    <x v="1"/>
    <x v="0"/>
    <x v="3"/>
    <x v="21"/>
  </r>
  <r>
    <s v="Id212"/>
    <s v="  Timothy V"/>
    <x v="124"/>
    <x v="177"/>
    <s v="No"/>
    <x v="0"/>
    <x v="0"/>
    <s v="0"/>
    <x v="0"/>
    <x v="0"/>
    <x v="0"/>
    <d v="1971-08-10T00:00:00"/>
    <x v="211"/>
    <x v="0"/>
    <x v="0"/>
    <x v="3"/>
    <x v="14"/>
  </r>
  <r>
    <s v="Id213"/>
    <s v="  Andrew S"/>
    <x v="183"/>
    <x v="178"/>
    <s v="Yes"/>
    <x v="0"/>
    <x v="0"/>
    <n v="1"/>
    <x v="0"/>
    <x v="1"/>
    <x v="1"/>
    <d v="1964-08-29T00:00:00"/>
    <x v="212"/>
    <x v="1"/>
    <x v="1"/>
    <x v="3"/>
    <x v="13"/>
  </r>
  <r>
    <s v="Id214"/>
    <s v="  Matthew D"/>
    <x v="184"/>
    <x v="179"/>
    <s v="No"/>
    <x v="0"/>
    <x v="0"/>
    <n v="2"/>
    <x v="0"/>
    <x v="0"/>
    <x v="0"/>
    <d v="1973-10-27T00:00:00"/>
    <x v="213"/>
    <x v="0"/>
    <x v="1"/>
    <x v="3"/>
    <x v="30"/>
  </r>
  <r>
    <s v="Id215"/>
    <s v="  Jessica"/>
    <x v="185"/>
    <x v="180"/>
    <s v="No"/>
    <x v="0"/>
    <x v="0"/>
    <n v="1"/>
    <x v="0"/>
    <x v="0"/>
    <x v="2"/>
    <d v="1992-09-13T00:00:00"/>
    <x v="214"/>
    <x v="1"/>
    <x v="0"/>
    <x v="3"/>
    <x v="34"/>
  </r>
  <r>
    <s v="Id216"/>
    <s v="  Lawrence"/>
    <x v="186"/>
    <x v="181"/>
    <s v="No"/>
    <x v="0"/>
    <x v="0"/>
    <n v="2"/>
    <x v="0"/>
    <x v="0"/>
    <x v="0"/>
    <d v="1973-12-16T00:00:00"/>
    <x v="215"/>
    <x v="1"/>
    <x v="2"/>
    <x v="3"/>
    <x v="30"/>
  </r>
  <r>
    <s v="Id217"/>
    <s v="  Alex"/>
    <x v="65"/>
    <x v="182"/>
    <s v="Yes"/>
    <x v="0"/>
    <x v="0"/>
    <n v="1"/>
    <x v="0"/>
    <x v="0"/>
    <x v="2"/>
    <d v="1988-11-20T00:00:00"/>
    <x v="216"/>
    <x v="0"/>
    <x v="2"/>
    <x v="3"/>
    <x v="23"/>
  </r>
  <r>
    <s v="Id218"/>
    <s v="  Kevin"/>
    <x v="187"/>
    <x v="183"/>
    <s v="No"/>
    <x v="0"/>
    <x v="0"/>
    <s v="0"/>
    <x v="0"/>
    <x v="0"/>
    <x v="0"/>
    <d v="1971-09-22T00:00:00"/>
    <x v="217"/>
    <x v="1"/>
    <x v="0"/>
    <x v="3"/>
    <x v="14"/>
  </r>
  <r>
    <s v="Id219"/>
    <s v="  Gavin M"/>
    <x v="188"/>
    <x v="3"/>
    <s v="Yes"/>
    <x v="0"/>
    <x v="0"/>
    <n v="1"/>
    <x v="0"/>
    <x v="0"/>
    <x v="1"/>
    <d v="1988-09-19T00:00:00"/>
    <x v="218"/>
    <x v="1"/>
    <x v="1"/>
    <x v="3"/>
    <x v="23"/>
  </r>
  <r>
    <s v="Id220"/>
    <s v="  Rick E"/>
    <x v="189"/>
    <x v="184"/>
    <s v="Yes"/>
    <x v="0"/>
    <x v="1"/>
    <n v="1"/>
    <x v="0"/>
    <x v="0"/>
    <x v="1"/>
    <d v="1997-07-09T00:00:00"/>
    <x v="219"/>
    <x v="0"/>
    <x v="2"/>
    <x v="3"/>
    <x v="31"/>
  </r>
  <r>
    <s v="Id221"/>
    <s v="  Andrea H"/>
    <x v="190"/>
    <x v="185"/>
    <s v="Yes"/>
    <x v="0"/>
    <x v="0"/>
    <s v="0"/>
    <x v="1"/>
    <x v="1"/>
    <x v="0"/>
    <d v="1967-12-30T00:00:00"/>
    <x v="220"/>
    <x v="1"/>
    <x v="2"/>
    <x v="3"/>
    <x v="22"/>
  </r>
  <r>
    <s v="Id222"/>
    <s v="  Anthony S"/>
    <x v="191"/>
    <x v="89"/>
    <s v="No"/>
    <x v="0"/>
    <x v="0"/>
    <n v="1"/>
    <x v="0"/>
    <x v="1"/>
    <x v="2"/>
    <d v="1998-12-22T00:00:00"/>
    <x v="221"/>
    <x v="0"/>
    <x v="1"/>
    <x v="4"/>
    <x v="44"/>
  </r>
  <r>
    <s v="Id223"/>
    <s v="  Erik"/>
    <x v="192"/>
    <x v="186"/>
    <s v="No"/>
    <x v="0"/>
    <x v="0"/>
    <s v="0"/>
    <x v="0"/>
    <x v="2"/>
    <x v="1"/>
    <d v="1977-06-29T00:00:00"/>
    <x v="222"/>
    <x v="0"/>
    <x v="1"/>
    <x v="6"/>
    <x v="29"/>
  </r>
  <r>
    <s v="Id224"/>
    <s v="  Kiley D"/>
    <x v="193"/>
    <x v="187"/>
    <s v="Yes"/>
    <x v="0"/>
    <x v="0"/>
    <n v="1"/>
    <x v="0"/>
    <x v="0"/>
    <x v="0"/>
    <d v="1975-08-29T00:00:00"/>
    <x v="223"/>
    <x v="1"/>
    <x v="1"/>
    <x v="3"/>
    <x v="27"/>
  </r>
  <r>
    <s v="Id225"/>
    <s v="  Jennifer"/>
    <x v="194"/>
    <x v="188"/>
    <s v="No"/>
    <x v="0"/>
    <x v="0"/>
    <s v="0"/>
    <x v="0"/>
    <x v="0"/>
    <x v="2"/>
    <d v="1982-07-05T00:00:00"/>
    <x v="224"/>
    <x v="1"/>
    <x v="0"/>
    <x v="3"/>
    <x v="37"/>
  </r>
  <r>
    <s v="Id226"/>
    <s v="  Chris"/>
    <x v="195"/>
    <x v="189"/>
    <s v="Yes"/>
    <x v="0"/>
    <x v="1"/>
    <n v="1"/>
    <x v="0"/>
    <x v="0"/>
    <x v="2"/>
    <d v="1997-08-22T00:00:00"/>
    <x v="225"/>
    <x v="1"/>
    <x v="2"/>
    <x v="3"/>
    <x v="31"/>
  </r>
  <r>
    <s v="Id227"/>
    <s v="  Marian M"/>
    <x v="196"/>
    <x v="150"/>
    <s v="No"/>
    <x v="0"/>
    <x v="0"/>
    <n v="1"/>
    <x v="0"/>
    <x v="0"/>
    <x v="2"/>
    <d v="1998-08-22T00:00:00"/>
    <x v="226"/>
    <x v="1"/>
    <x v="1"/>
    <x v="3"/>
    <x v="44"/>
  </r>
  <r>
    <s v="Id228"/>
    <s v="  Jeremy"/>
    <x v="197"/>
    <x v="190"/>
    <s v="Yes"/>
    <x v="0"/>
    <x v="0"/>
    <s v="0"/>
    <x v="0"/>
    <x v="1"/>
    <x v="0"/>
    <d v="1967-10-07T00:00:00"/>
    <x v="227"/>
    <x v="1"/>
    <x v="2"/>
    <x v="3"/>
    <x v="22"/>
  </r>
  <r>
    <s v="Id229"/>
    <s v="  Allison H"/>
    <x v="198"/>
    <x v="191"/>
    <s v="Yes"/>
    <x v="0"/>
    <x v="1"/>
    <n v="1"/>
    <x v="0"/>
    <x v="0"/>
    <x v="2"/>
    <d v="1983-07-29T00:00:00"/>
    <x v="228"/>
    <x v="1"/>
    <x v="0"/>
    <x v="3"/>
    <x v="33"/>
  </r>
  <r>
    <s v="Id230"/>
    <s v="  Elizabeth"/>
    <x v="199"/>
    <x v="192"/>
    <s v="Yes"/>
    <x v="0"/>
    <x v="0"/>
    <n v="1"/>
    <x v="0"/>
    <x v="0"/>
    <x v="2"/>
    <d v="1995-10-17T00:00:00"/>
    <x v="229"/>
    <x v="1"/>
    <x v="0"/>
    <x v="3"/>
    <x v="40"/>
  </r>
  <r>
    <s v="Id231"/>
    <s v="  Andrew"/>
    <x v="200"/>
    <x v="21"/>
    <s v="No"/>
    <x v="0"/>
    <x v="1"/>
    <n v="1"/>
    <x v="0"/>
    <x v="0"/>
    <x v="1"/>
    <d v="2003-09-17T00:00:00"/>
    <x v="230"/>
    <x v="0"/>
    <x v="0"/>
    <x v="3"/>
    <x v="39"/>
  </r>
  <r>
    <s v="Id232"/>
    <s v="  Anders J"/>
    <x v="201"/>
    <x v="193"/>
    <s v="Yes"/>
    <x v="0"/>
    <x v="0"/>
    <n v="1"/>
    <x v="0"/>
    <x v="0"/>
    <x v="2"/>
    <d v="1995-12-27T00:00:00"/>
    <x v="231"/>
    <x v="0"/>
    <x v="2"/>
    <x v="0"/>
    <x v="40"/>
  </r>
  <r>
    <s v="Id233"/>
    <s v="  Sean"/>
    <x v="105"/>
    <x v="194"/>
    <s v="No"/>
    <x v="0"/>
    <x v="1"/>
    <n v="1"/>
    <x v="0"/>
    <x v="0"/>
    <x v="1"/>
    <d v="2003-07-03T00:00:00"/>
    <x v="232"/>
    <x v="0"/>
    <x v="2"/>
    <x v="3"/>
    <x v="39"/>
  </r>
  <r>
    <s v="Id234"/>
    <s v="  Brian M"/>
    <x v="202"/>
    <x v="171"/>
    <s v="No"/>
    <x v="0"/>
    <x v="0"/>
    <s v="0"/>
    <x v="0"/>
    <x v="0"/>
    <x v="2"/>
    <d v="1994-07-07T00:00:00"/>
    <x v="233"/>
    <x v="0"/>
    <x v="0"/>
    <x v="0"/>
    <x v="6"/>
  </r>
  <r>
    <s v="Id235"/>
    <s v="  Jeremy"/>
    <x v="203"/>
    <x v="195"/>
    <s v="No"/>
    <x v="1"/>
    <x v="0"/>
    <n v="1"/>
    <x v="0"/>
    <x v="0"/>
    <x v="1"/>
    <d v="2004-10-09T00:00:00"/>
    <x v="234"/>
    <x v="0"/>
    <x v="0"/>
    <x v="4"/>
    <x v="41"/>
  </r>
  <r>
    <s v="Id236"/>
    <s v="  Susannah"/>
    <x v="141"/>
    <x v="196"/>
    <s v="Yes"/>
    <x v="0"/>
    <x v="0"/>
    <s v="0"/>
    <x v="0"/>
    <x v="0"/>
    <x v="2"/>
    <d v="1976-11-25T00:00:00"/>
    <x v="235"/>
    <x v="1"/>
    <x v="0"/>
    <x v="3"/>
    <x v="1"/>
  </r>
  <r>
    <s v="Id237"/>
    <s v="  Randy"/>
    <x v="204"/>
    <x v="197"/>
    <s v="No"/>
    <x v="0"/>
    <x v="0"/>
    <n v="1"/>
    <x v="0"/>
    <x v="0"/>
    <x v="2"/>
    <d v="1998-06-24T00:00:00"/>
    <x v="236"/>
    <x v="0"/>
    <x v="0"/>
    <x v="3"/>
    <x v="44"/>
  </r>
  <r>
    <s v="Id238"/>
    <s v="  Leslie"/>
    <x v="205"/>
    <x v="27"/>
    <s v="No"/>
    <x v="0"/>
    <x v="0"/>
    <s v="0"/>
    <x v="0"/>
    <x v="0"/>
    <x v="2"/>
    <d v="1990-09-24T00:00:00"/>
    <x v="237"/>
    <x v="0"/>
    <x v="2"/>
    <x v="3"/>
    <x v="3"/>
  </r>
  <r>
    <s v="Id239"/>
    <s v="  Brittany L"/>
    <x v="82"/>
    <x v="198"/>
    <s v="No"/>
    <x v="0"/>
    <x v="1"/>
    <n v="1"/>
    <x v="0"/>
    <x v="0"/>
    <x v="2"/>
    <d v="2003-10-05T00:00:00"/>
    <x v="238"/>
    <x v="1"/>
    <x v="1"/>
    <x v="0"/>
    <x v="39"/>
  </r>
  <r>
    <s v="Id240"/>
    <s v="  Cassie J"/>
    <x v="206"/>
    <x v="199"/>
    <s v="No"/>
    <x v="0"/>
    <x v="0"/>
    <n v="1"/>
    <x v="0"/>
    <x v="0"/>
    <x v="2"/>
    <d v="1984-10-01T00:00:00"/>
    <x v="239"/>
    <x v="1"/>
    <x v="0"/>
    <x v="3"/>
    <x v="32"/>
  </r>
  <r>
    <s v="Id241"/>
    <s v="  Peter W"/>
    <x v="207"/>
    <x v="200"/>
    <s v="Yes"/>
    <x v="0"/>
    <x v="1"/>
    <n v="1"/>
    <x v="0"/>
    <x v="0"/>
    <x v="1"/>
    <d v="1983-10-02T00:00:00"/>
    <x v="240"/>
    <x v="1"/>
    <x v="2"/>
    <x v="1"/>
    <x v="33"/>
  </r>
  <r>
    <s v="Id242"/>
    <s v="  Douglas"/>
    <x v="208"/>
    <x v="201"/>
    <s v="Yes"/>
    <x v="0"/>
    <x v="0"/>
    <n v="1"/>
    <x v="0"/>
    <x v="0"/>
    <x v="0"/>
    <d v="1986-10-11T00:00:00"/>
    <x v="241"/>
    <x v="0"/>
    <x v="2"/>
    <x v="3"/>
    <x v="26"/>
  </r>
  <r>
    <s v="Id243"/>
    <s v="  Dan"/>
    <x v="209"/>
    <x v="202"/>
    <s v="Yes"/>
    <x v="0"/>
    <x v="0"/>
    <n v="1"/>
    <x v="0"/>
    <x v="0"/>
    <x v="2"/>
    <d v="1995-10-30T00:00:00"/>
    <x v="242"/>
    <x v="0"/>
    <x v="1"/>
    <x v="3"/>
    <x v="40"/>
  </r>
  <r>
    <s v="Id244"/>
    <s v="  Dan M"/>
    <x v="210"/>
    <x v="203"/>
    <s v="No"/>
    <x v="0"/>
    <x v="0"/>
    <n v="1"/>
    <x v="0"/>
    <x v="0"/>
    <x v="2"/>
    <d v="1998-06-11T00:00:00"/>
    <x v="243"/>
    <x v="0"/>
    <x v="0"/>
    <x v="9"/>
    <x v="44"/>
  </r>
  <r>
    <s v="Id245"/>
    <s v="  Eric L"/>
    <x v="211"/>
    <x v="204"/>
    <s v="No"/>
    <x v="0"/>
    <x v="0"/>
    <s v="0"/>
    <x v="0"/>
    <x v="2"/>
    <x v="0"/>
    <d v="1962-07-05T00:00:00"/>
    <x v="244"/>
    <x v="0"/>
    <x v="1"/>
    <x v="3"/>
    <x v="5"/>
  </r>
  <r>
    <s v="Id246"/>
    <s v="  Les J"/>
    <x v="212"/>
    <x v="205"/>
    <s v="Yes"/>
    <x v="0"/>
    <x v="0"/>
    <n v="1"/>
    <x v="0"/>
    <x v="0"/>
    <x v="0"/>
    <d v="1975-07-21T00:00:00"/>
    <x v="245"/>
    <x v="1"/>
    <x v="1"/>
    <x v="1"/>
    <x v="27"/>
  </r>
  <r>
    <s v="Id247"/>
    <s v="  Stephanie"/>
    <x v="213"/>
    <x v="14"/>
    <s v="No"/>
    <x v="0"/>
    <x v="0"/>
    <s v="0"/>
    <x v="0"/>
    <x v="1"/>
    <x v="0"/>
    <d v="1971-08-25T00:00:00"/>
    <x v="246"/>
    <x v="1"/>
    <x v="2"/>
    <x v="3"/>
    <x v="14"/>
  </r>
  <r>
    <s v="Id248"/>
    <s v="  Melissa Y"/>
    <x v="199"/>
    <x v="206"/>
    <s v="No"/>
    <x v="0"/>
    <x v="0"/>
    <s v="0"/>
    <x v="0"/>
    <x v="0"/>
    <x v="2"/>
    <d v="1999-11-06T00:00:00"/>
    <x v="247"/>
    <x v="1"/>
    <x v="0"/>
    <x v="3"/>
    <x v="35"/>
  </r>
  <r>
    <s v="Id249"/>
    <s v="  Ashley"/>
    <x v="214"/>
    <x v="41"/>
    <s v="No"/>
    <x v="0"/>
    <x v="0"/>
    <s v="0"/>
    <x v="0"/>
    <x v="0"/>
    <x v="0"/>
    <d v="2002-12-26T00:00:00"/>
    <x v="248"/>
    <x v="1"/>
    <x v="0"/>
    <x v="3"/>
    <x v="43"/>
  </r>
  <r>
    <s v="Id250"/>
    <s v="  Stephanie M"/>
    <x v="215"/>
    <x v="40"/>
    <s v="No"/>
    <x v="0"/>
    <x v="0"/>
    <n v="2"/>
    <x v="0"/>
    <x v="0"/>
    <x v="2"/>
    <d v="1972-07-26T00:00:00"/>
    <x v="249"/>
    <x v="1"/>
    <x v="2"/>
    <x v="3"/>
    <x v="28"/>
  </r>
  <r>
    <s v="Id251"/>
    <s v="  Kylie"/>
    <x v="216"/>
    <x v="138"/>
    <s v="No"/>
    <x v="0"/>
    <x v="0"/>
    <s v="0"/>
    <x v="0"/>
    <x v="0"/>
    <x v="2"/>
    <d v="1994-09-25T00:00:00"/>
    <x v="250"/>
    <x v="1"/>
    <x v="2"/>
    <x v="3"/>
    <x v="6"/>
  </r>
  <r>
    <s v="Id252"/>
    <s v="  Kelly"/>
    <x v="217"/>
    <x v="119"/>
    <s v="No"/>
    <x v="1"/>
    <x v="0"/>
    <n v="2"/>
    <x v="0"/>
    <x v="0"/>
    <x v="1"/>
    <d v="2000-12-27T00:00:00"/>
    <x v="251"/>
    <x v="1"/>
    <x v="2"/>
    <x v="1"/>
    <x v="21"/>
  </r>
  <r>
    <s v="Id253"/>
    <s v="  Carrie"/>
    <x v="117"/>
    <x v="47"/>
    <s v="Yes"/>
    <x v="0"/>
    <x v="1"/>
    <n v="1"/>
    <x v="0"/>
    <x v="0"/>
    <x v="2"/>
    <d v="1997-08-09T00:00:00"/>
    <x v="252"/>
    <x v="1"/>
    <x v="0"/>
    <x v="3"/>
    <x v="31"/>
  </r>
  <r>
    <s v="Id254"/>
    <s v="  Alex"/>
    <x v="218"/>
    <x v="176"/>
    <s v="Yes"/>
    <x v="1"/>
    <x v="0"/>
    <n v="2"/>
    <x v="0"/>
    <x v="0"/>
    <x v="2"/>
    <d v="2000-10-26T00:00:00"/>
    <x v="253"/>
    <x v="1"/>
    <x v="0"/>
    <x v="3"/>
    <x v="21"/>
  </r>
  <r>
    <s v="Id255"/>
    <s v="  Zach S"/>
    <x v="219"/>
    <x v="207"/>
    <s v="No"/>
    <x v="0"/>
    <x v="0"/>
    <s v="0"/>
    <x v="0"/>
    <x v="2"/>
    <x v="0"/>
    <d v="1962-12-11T00:00:00"/>
    <x v="254"/>
    <x v="0"/>
    <x v="0"/>
    <x v="3"/>
    <x v="5"/>
  </r>
  <r>
    <s v="Id256"/>
    <s v="  Alan"/>
    <x v="141"/>
    <x v="78"/>
    <s v="No"/>
    <x v="0"/>
    <x v="1"/>
    <n v="1"/>
    <x v="0"/>
    <x v="0"/>
    <x v="2"/>
    <d v="2003-09-12T00:00:00"/>
    <x v="255"/>
    <x v="0"/>
    <x v="0"/>
    <x v="1"/>
    <x v="39"/>
  </r>
  <r>
    <s v="Id257"/>
    <s v="  Nate"/>
    <x v="170"/>
    <x v="208"/>
    <s v="No"/>
    <x v="1"/>
    <x v="0"/>
    <n v="1"/>
    <x v="0"/>
    <x v="0"/>
    <x v="1"/>
    <d v="2004-11-01T00:00:00"/>
    <x v="256"/>
    <x v="0"/>
    <x v="1"/>
    <x v="6"/>
    <x v="41"/>
  </r>
  <r>
    <s v="Id258"/>
    <s v="  Jesse G"/>
    <x v="220"/>
    <x v="60"/>
    <s v="No"/>
    <x v="0"/>
    <x v="1"/>
    <n v="1"/>
    <x v="0"/>
    <x v="0"/>
    <x v="1"/>
    <d v="1993-11-28T00:00:00"/>
    <x v="257"/>
    <x v="1"/>
    <x v="2"/>
    <x v="3"/>
    <x v="20"/>
  </r>
  <r>
    <s v="Id259"/>
    <s v="  Jason"/>
    <x v="221"/>
    <x v="27"/>
    <s v="No"/>
    <x v="0"/>
    <x v="1"/>
    <n v="1"/>
    <x v="0"/>
    <x v="0"/>
    <x v="2"/>
    <d v="2003-09-09T00:00:00"/>
    <x v="258"/>
    <x v="0"/>
    <x v="2"/>
    <x v="3"/>
    <x v="39"/>
  </r>
  <r>
    <s v="Id260"/>
    <s v="  Megan A"/>
    <x v="222"/>
    <x v="209"/>
    <s v="No"/>
    <x v="0"/>
    <x v="0"/>
    <n v="1"/>
    <x v="0"/>
    <x v="0"/>
    <x v="2"/>
    <d v="1984-07-22T00:00:00"/>
    <x v="259"/>
    <x v="1"/>
    <x v="0"/>
    <x v="3"/>
    <x v="32"/>
  </r>
  <r>
    <s v="Id261"/>
    <s v="  Luke M"/>
    <x v="60"/>
    <x v="210"/>
    <s v="No"/>
    <x v="0"/>
    <x v="0"/>
    <s v="0"/>
    <x v="0"/>
    <x v="0"/>
    <x v="0"/>
    <d v="2002-08-25T00:00:00"/>
    <x v="260"/>
    <x v="0"/>
    <x v="1"/>
    <x v="11"/>
    <x v="43"/>
  </r>
  <r>
    <s v="Id262"/>
    <s v="  Jacy D"/>
    <x v="223"/>
    <x v="211"/>
    <s v="Yes"/>
    <x v="0"/>
    <x v="0"/>
    <n v="2"/>
    <x v="1"/>
    <x v="0"/>
    <x v="0"/>
    <d v="1970-06-18T00:00:00"/>
    <x v="261"/>
    <x v="1"/>
    <x v="2"/>
    <x v="1"/>
    <x v="2"/>
  </r>
  <r>
    <s v="Id263"/>
    <s v="  Simon G"/>
    <x v="224"/>
    <x v="212"/>
    <s v="Yes"/>
    <x v="0"/>
    <x v="0"/>
    <s v="0"/>
    <x v="0"/>
    <x v="0"/>
    <x v="2"/>
    <d v="1985-12-07T00:00:00"/>
    <x v="262"/>
    <x v="1"/>
    <x v="2"/>
    <x v="3"/>
    <x v="17"/>
  </r>
  <r>
    <s v="Id264"/>
    <s v="  Ainsley E"/>
    <x v="225"/>
    <x v="1"/>
    <s v="No"/>
    <x v="0"/>
    <x v="0"/>
    <n v="2"/>
    <x v="0"/>
    <x v="1"/>
    <x v="1"/>
    <d v="1972-09-05T00:00:00"/>
    <x v="263"/>
    <x v="1"/>
    <x v="0"/>
    <x v="3"/>
    <x v="28"/>
  </r>
  <r>
    <s v="Id265"/>
    <s v="  Erica A"/>
    <x v="226"/>
    <x v="213"/>
    <s v="No"/>
    <x v="0"/>
    <x v="1"/>
    <n v="1"/>
    <x v="0"/>
    <x v="0"/>
    <x v="1"/>
    <d v="2003-11-28T00:00:00"/>
    <x v="264"/>
    <x v="1"/>
    <x v="0"/>
    <x v="1"/>
    <x v="39"/>
  </r>
  <r>
    <s v="Id266"/>
    <s v="  Erik"/>
    <x v="227"/>
    <x v="214"/>
    <s v="No"/>
    <x v="0"/>
    <x v="0"/>
    <s v="0"/>
    <x v="0"/>
    <x v="0"/>
    <x v="1"/>
    <d v="1990-10-12T00:00:00"/>
    <x v="265"/>
    <x v="1"/>
    <x v="1"/>
    <x v="3"/>
    <x v="3"/>
  </r>
  <r>
    <s v="Id267"/>
    <s v="  Erin C"/>
    <x v="228"/>
    <x v="215"/>
    <s v="Yes"/>
    <x v="0"/>
    <x v="0"/>
    <s v="0"/>
    <x v="0"/>
    <x v="0"/>
    <x v="2"/>
    <d v="1985-07-15T00:00:00"/>
    <x v="266"/>
    <x v="1"/>
    <x v="1"/>
    <x v="3"/>
    <x v="17"/>
  </r>
  <r>
    <s v="Id268"/>
    <s v="  Adrienne"/>
    <x v="229"/>
    <x v="216"/>
    <s v="Yes"/>
    <x v="0"/>
    <x v="1"/>
    <n v="1"/>
    <x v="0"/>
    <x v="1"/>
    <x v="1"/>
    <d v="1969-10-30T00:00:00"/>
    <x v="267"/>
    <x v="1"/>
    <x v="2"/>
    <x v="3"/>
    <x v="16"/>
  </r>
  <r>
    <s v="Id269"/>
    <s v="  Adam"/>
    <x v="230"/>
    <x v="217"/>
    <s v="No"/>
    <x v="0"/>
    <x v="0"/>
    <s v="0"/>
    <x v="0"/>
    <x v="2"/>
    <x v="0"/>
    <d v="1962-07-01T00:00:00"/>
    <x v="268"/>
    <x v="0"/>
    <x v="2"/>
    <x v="3"/>
    <x v="5"/>
  </r>
  <r>
    <s v="Id270"/>
    <s v="  Yutaka"/>
    <x v="231"/>
    <x v="78"/>
    <s v="No"/>
    <x v="0"/>
    <x v="0"/>
    <s v="0"/>
    <x v="0"/>
    <x v="0"/>
    <x v="2"/>
    <d v="1994-07-28T00:00:00"/>
    <x v="269"/>
    <x v="0"/>
    <x v="2"/>
    <x v="3"/>
    <x v="6"/>
  </r>
  <r>
    <s v="Id271"/>
    <s v="  Tyler M"/>
    <x v="232"/>
    <x v="218"/>
    <s v="Yes"/>
    <x v="0"/>
    <x v="0"/>
    <s v="0"/>
    <x v="0"/>
    <x v="2"/>
    <x v="0"/>
    <d v="1967-07-10T00:00:00"/>
    <x v="270"/>
    <x v="1"/>
    <x v="0"/>
    <x v="3"/>
    <x v="22"/>
  </r>
  <r>
    <s v="Id272"/>
    <s v="  Stephen"/>
    <x v="233"/>
    <x v="219"/>
    <s v="Yes"/>
    <x v="0"/>
    <x v="0"/>
    <n v="1"/>
    <x v="0"/>
    <x v="0"/>
    <x v="2"/>
    <d v="1995-07-08T00:00:00"/>
    <x v="271"/>
    <x v="0"/>
    <x v="1"/>
    <x v="3"/>
    <x v="40"/>
  </r>
  <r>
    <s v="Id273"/>
    <s v="  Andrew B"/>
    <x v="234"/>
    <x v="220"/>
    <s v="No"/>
    <x v="0"/>
    <x v="0"/>
    <s v="0"/>
    <x v="0"/>
    <x v="1"/>
    <x v="0"/>
    <d v="1971-08-24T00:00:00"/>
    <x v="272"/>
    <x v="1"/>
    <x v="1"/>
    <x v="3"/>
    <x v="14"/>
  </r>
  <r>
    <s v="Id274"/>
    <s v="  James"/>
    <x v="235"/>
    <x v="221"/>
    <s v="Yes"/>
    <x v="0"/>
    <x v="0"/>
    <s v="0"/>
    <x v="0"/>
    <x v="0"/>
    <x v="0"/>
    <d v="1981-11-17T00:00:00"/>
    <x v="273"/>
    <x v="1"/>
    <x v="0"/>
    <x v="3"/>
    <x v="36"/>
  </r>
  <r>
    <s v="Id275"/>
    <s v="  Shawn P"/>
    <x v="236"/>
    <x v="166"/>
    <s v="Yes"/>
    <x v="0"/>
    <x v="0"/>
    <n v="1"/>
    <x v="0"/>
    <x v="0"/>
    <x v="2"/>
    <d v="1995-12-04T00:00:00"/>
    <x v="274"/>
    <x v="0"/>
    <x v="2"/>
    <x v="3"/>
    <x v="40"/>
  </r>
  <r>
    <s v="Id276"/>
    <s v="  Matt"/>
    <x v="237"/>
    <x v="196"/>
    <s v="No"/>
    <x v="0"/>
    <x v="0"/>
    <s v="0"/>
    <x v="0"/>
    <x v="1"/>
    <x v="2"/>
    <d v="1980-12-12T00:00:00"/>
    <x v="275"/>
    <x v="0"/>
    <x v="0"/>
    <x v="1"/>
    <x v="25"/>
  </r>
  <r>
    <s v="Id277"/>
    <s v="  Nathaniel"/>
    <x v="238"/>
    <x v="152"/>
    <s v="No"/>
    <x v="0"/>
    <x v="0"/>
    <n v="2"/>
    <x v="0"/>
    <x v="1"/>
    <x v="2"/>
    <d v="1972-11-07T00:00:00"/>
    <x v="276"/>
    <x v="1"/>
    <x v="2"/>
    <x v="1"/>
    <x v="28"/>
  </r>
  <r>
    <s v="Id278"/>
    <s v="  Kevin D"/>
    <x v="239"/>
    <x v="222"/>
    <s v="No"/>
    <x v="0"/>
    <x v="0"/>
    <s v="0"/>
    <x v="0"/>
    <x v="1"/>
    <x v="0"/>
    <d v="1974-12-06T00:00:00"/>
    <x v="277"/>
    <x v="0"/>
    <x v="1"/>
    <x v="3"/>
    <x v="19"/>
  </r>
  <r>
    <s v="Id279"/>
    <s v="  Joan"/>
    <x v="240"/>
    <x v="133"/>
    <s v="No"/>
    <x v="0"/>
    <x v="0"/>
    <s v="0"/>
    <x v="0"/>
    <x v="3"/>
    <x v="2"/>
    <d v="1990-07-09T00:00:00"/>
    <x v="278"/>
    <x v="1"/>
    <x v="1"/>
    <x v="1"/>
    <x v="3"/>
  </r>
  <r>
    <s v="Id280"/>
    <s v="  Christopher A"/>
    <x v="241"/>
    <x v="99"/>
    <s v="No"/>
    <x v="0"/>
    <x v="0"/>
    <s v="0"/>
    <x v="0"/>
    <x v="0"/>
    <x v="1"/>
    <d v="1990-09-30T00:00:00"/>
    <x v="279"/>
    <x v="0"/>
    <x v="2"/>
    <x v="3"/>
    <x v="3"/>
  </r>
  <r>
    <s v="Id281"/>
    <s v="  Kacy L"/>
    <x v="242"/>
    <x v="223"/>
    <s v="No"/>
    <x v="0"/>
    <x v="0"/>
    <s v="0"/>
    <x v="0"/>
    <x v="2"/>
    <x v="0"/>
    <d v="1968-11-01T00:00:00"/>
    <x v="280"/>
    <x v="1"/>
    <x v="0"/>
    <x v="3"/>
    <x v="0"/>
  </r>
  <r>
    <s v="Id282"/>
    <s v="  Benjamin H"/>
    <x v="243"/>
    <x v="80"/>
    <s v="No"/>
    <x v="0"/>
    <x v="0"/>
    <s v="0"/>
    <x v="0"/>
    <x v="0"/>
    <x v="2"/>
    <d v="1990-07-13T00:00:00"/>
    <x v="281"/>
    <x v="0"/>
    <x v="1"/>
    <x v="3"/>
    <x v="3"/>
  </r>
  <r>
    <s v="Id283"/>
    <s v="  Xaviour J"/>
    <x v="215"/>
    <x v="224"/>
    <s v="No"/>
    <x v="0"/>
    <x v="1"/>
    <n v="1"/>
    <x v="0"/>
    <x v="0"/>
    <x v="2"/>
    <d v="2003-10-08T00:00:00"/>
    <x v="282"/>
    <x v="0"/>
    <x v="2"/>
    <x v="0"/>
    <x v="39"/>
  </r>
  <r>
    <s v="Id284"/>
    <s v="  Michael T"/>
    <x v="244"/>
    <x v="106"/>
    <s v="Yes"/>
    <x v="0"/>
    <x v="0"/>
    <s v="0"/>
    <x v="0"/>
    <x v="1"/>
    <x v="1"/>
    <d v="1976-09-19T00:00:00"/>
    <x v="283"/>
    <x v="1"/>
    <x v="1"/>
    <x v="3"/>
    <x v="1"/>
  </r>
  <r>
    <s v="Id285"/>
    <s v="  Bradley"/>
    <x v="245"/>
    <x v="225"/>
    <s v="Yes"/>
    <x v="0"/>
    <x v="0"/>
    <s v="0"/>
    <x v="0"/>
    <x v="0"/>
    <x v="0"/>
    <d v="1981-09-27T00:00:00"/>
    <x v="284"/>
    <x v="1"/>
    <x v="2"/>
    <x v="3"/>
    <x v="36"/>
  </r>
  <r>
    <s v="Id286"/>
    <s v="  Andrea"/>
    <x v="246"/>
    <x v="226"/>
    <s v="Yes"/>
    <x v="0"/>
    <x v="0"/>
    <s v="0"/>
    <x v="0"/>
    <x v="1"/>
    <x v="2"/>
    <d v="1976-08-09T00:00:00"/>
    <x v="285"/>
    <x v="1"/>
    <x v="0"/>
    <x v="3"/>
    <x v="1"/>
  </r>
  <r>
    <s v="Id287"/>
    <s v="  Nancy M"/>
    <x v="247"/>
    <x v="100"/>
    <s v="No"/>
    <x v="0"/>
    <x v="0"/>
    <n v="2"/>
    <x v="0"/>
    <x v="1"/>
    <x v="1"/>
    <d v="1972-10-19T00:00:00"/>
    <x v="286"/>
    <x v="1"/>
    <x v="2"/>
    <x v="3"/>
    <x v="28"/>
  </r>
  <r>
    <s v="Id288"/>
    <s v="  Matt"/>
    <x v="248"/>
    <x v="227"/>
    <s v="Yes"/>
    <x v="0"/>
    <x v="0"/>
    <n v="1"/>
    <x v="0"/>
    <x v="0"/>
    <x v="0"/>
    <d v="1986-12-02T00:00:00"/>
    <x v="287"/>
    <x v="1"/>
    <x v="2"/>
    <x v="3"/>
    <x v="26"/>
  </r>
  <r>
    <s v="Id289"/>
    <s v="  Lee"/>
    <x v="249"/>
    <x v="14"/>
    <s v="Yes"/>
    <x v="0"/>
    <x v="0"/>
    <n v="1"/>
    <x v="0"/>
    <x v="2"/>
    <x v="0"/>
    <d v="1975-12-17T00:00:00"/>
    <x v="288"/>
    <x v="1"/>
    <x v="0"/>
    <x v="1"/>
    <x v="27"/>
  </r>
  <r>
    <s v="Id290"/>
    <s v="  Chris"/>
    <x v="250"/>
    <x v="228"/>
    <s v="No"/>
    <x v="0"/>
    <x v="0"/>
    <s v="0"/>
    <x v="0"/>
    <x v="0"/>
    <x v="2"/>
    <d v="1994-09-08T00:00:00"/>
    <x v="289"/>
    <x v="1"/>
    <x v="1"/>
    <x v="3"/>
    <x v="6"/>
  </r>
  <r>
    <s v="Id291"/>
    <s v="  Erik T"/>
    <x v="251"/>
    <x v="229"/>
    <s v="Yes"/>
    <x v="0"/>
    <x v="1"/>
    <n v="1"/>
    <x v="0"/>
    <x v="2"/>
    <x v="1"/>
    <d v="1969-09-11T00:00:00"/>
    <x v="290"/>
    <x v="0"/>
    <x v="2"/>
    <x v="3"/>
    <x v="16"/>
  </r>
  <r>
    <s v="Id292"/>
    <s v="  Rod W"/>
    <x v="252"/>
    <x v="230"/>
    <s v="No"/>
    <x v="0"/>
    <x v="0"/>
    <s v="0"/>
    <x v="1"/>
    <x v="1"/>
    <x v="0"/>
    <d v="1978-11-10T00:00:00"/>
    <x v="291"/>
    <x v="0"/>
    <x v="0"/>
    <x v="6"/>
    <x v="9"/>
  </r>
  <r>
    <s v="Id293"/>
    <s v="  Joey"/>
    <x v="253"/>
    <x v="124"/>
    <s v="No"/>
    <x v="0"/>
    <x v="1"/>
    <n v="1"/>
    <x v="0"/>
    <x v="0"/>
    <x v="2"/>
    <d v="1993-09-13T00:00:00"/>
    <x v="292"/>
    <x v="0"/>
    <x v="0"/>
    <x v="3"/>
    <x v="20"/>
  </r>
  <r>
    <s v="Id294"/>
    <s v="  Hillary L"/>
    <x v="254"/>
    <x v="231"/>
    <s v="No"/>
    <x v="0"/>
    <x v="0"/>
    <n v="2"/>
    <x v="0"/>
    <x v="2"/>
    <x v="1"/>
    <d v="1972-09-21T00:00:00"/>
    <x v="293"/>
    <x v="1"/>
    <x v="1"/>
    <x v="3"/>
    <x v="28"/>
  </r>
  <r>
    <s v="Id295"/>
    <s v="  Eric J"/>
    <x v="255"/>
    <x v="232"/>
    <s v="Yes"/>
    <x v="0"/>
    <x v="0"/>
    <n v="1"/>
    <x v="0"/>
    <x v="1"/>
    <x v="0"/>
    <d v="1975-09-25T00:00:00"/>
    <x v="294"/>
    <x v="1"/>
    <x v="0"/>
    <x v="3"/>
    <x v="27"/>
  </r>
  <r>
    <s v="Id296"/>
    <s v="  Nicolas"/>
    <x v="256"/>
    <x v="112"/>
    <s v="No"/>
    <x v="0"/>
    <x v="0"/>
    <n v="1"/>
    <x v="0"/>
    <x v="1"/>
    <x v="2"/>
    <d v="1984-09-10T00:00:00"/>
    <x v="295"/>
    <x v="1"/>
    <x v="1"/>
    <x v="3"/>
    <x v="32"/>
  </r>
  <r>
    <s v="Id297"/>
    <s v="  Marcel"/>
    <x v="257"/>
    <x v="233"/>
    <s v="No"/>
    <x v="0"/>
    <x v="0"/>
    <s v="0"/>
    <x v="0"/>
    <x v="2"/>
    <x v="2"/>
    <d v="1977-10-14T00:00:00"/>
    <x v="296"/>
    <x v="1"/>
    <x v="2"/>
    <x v="1"/>
    <x v="29"/>
  </r>
  <r>
    <s v="Id298"/>
    <s v="  Ashley N"/>
    <x v="27"/>
    <x v="54"/>
    <s v="No"/>
    <x v="0"/>
    <x v="0"/>
    <s v="0"/>
    <x v="1"/>
    <x v="0"/>
    <x v="0"/>
    <d v="1960-12-13T00:00:00"/>
    <x v="297"/>
    <x v="1"/>
    <x v="1"/>
    <x v="2"/>
    <x v="15"/>
  </r>
  <r>
    <s v="Id299"/>
    <s v="  Evan D"/>
    <x v="258"/>
    <x v="234"/>
    <s v="Yes"/>
    <x v="0"/>
    <x v="0"/>
    <n v="1"/>
    <x v="0"/>
    <x v="2"/>
    <x v="0"/>
    <d v="1975-10-29T00:00:00"/>
    <x v="298"/>
    <x v="1"/>
    <x v="1"/>
    <x v="3"/>
    <x v="27"/>
  </r>
  <r>
    <s v="Id300"/>
    <s v="  Krisana"/>
    <x v="259"/>
    <x v="235"/>
    <s v="No"/>
    <x v="0"/>
    <x v="0"/>
    <s v="0"/>
    <x v="0"/>
    <x v="2"/>
    <x v="0"/>
    <d v="1974-10-08T00:00:00"/>
    <x v="299"/>
    <x v="1"/>
    <x v="0"/>
    <x v="3"/>
    <x v="19"/>
  </r>
  <r>
    <s v="Id301"/>
    <s v="  Kyle"/>
    <x v="260"/>
    <x v="27"/>
    <s v="Yes"/>
    <x v="0"/>
    <x v="0"/>
    <n v="1"/>
    <x v="0"/>
    <x v="0"/>
    <x v="2"/>
    <d v="1995-09-27T00:00:00"/>
    <x v="300"/>
    <x v="1"/>
    <x v="2"/>
    <x v="3"/>
    <x v="40"/>
  </r>
  <r>
    <s v="Id302"/>
    <s v="  Kate"/>
    <x v="261"/>
    <x v="12"/>
    <s v="No"/>
    <x v="0"/>
    <x v="0"/>
    <s v="0"/>
    <x v="0"/>
    <x v="2"/>
    <x v="0"/>
    <d v="1968-07-09T00:00:00"/>
    <x v="301"/>
    <x v="1"/>
    <x v="1"/>
    <x v="3"/>
    <x v="0"/>
  </r>
  <r>
    <s v="Id303"/>
    <s v="  Martin A"/>
    <x v="262"/>
    <x v="236"/>
    <s v="Yes"/>
    <x v="1"/>
    <x v="0"/>
    <n v="2"/>
    <x v="0"/>
    <x v="0"/>
    <x v="1"/>
    <d v="2000-07-22T00:00:00"/>
    <x v="302"/>
    <x v="0"/>
    <x v="1"/>
    <x v="3"/>
    <x v="21"/>
  </r>
  <r>
    <s v="Id304"/>
    <s v="  Stacey"/>
    <x v="263"/>
    <x v="237"/>
    <s v="No"/>
    <x v="1"/>
    <x v="0"/>
    <n v="1"/>
    <x v="0"/>
    <x v="0"/>
    <x v="2"/>
    <d v="2004-11-09T00:00:00"/>
    <x v="303"/>
    <x v="1"/>
    <x v="1"/>
    <x v="3"/>
    <x v="41"/>
  </r>
  <r>
    <s v="Id305"/>
    <s v="  Christine"/>
    <x v="264"/>
    <x v="238"/>
    <s v="Yes"/>
    <x v="0"/>
    <x v="0"/>
    <n v="2"/>
    <x v="0"/>
    <x v="1"/>
    <x v="0"/>
    <d v="1961-09-09T00:00:00"/>
    <x v="304"/>
    <x v="1"/>
    <x v="2"/>
    <x v="0"/>
    <x v="12"/>
  </r>
  <r>
    <s v="Id306"/>
    <s v="  Sarah C"/>
    <x v="265"/>
    <x v="239"/>
    <s v="Yes"/>
    <x v="0"/>
    <x v="0"/>
    <n v="1"/>
    <x v="0"/>
    <x v="1"/>
    <x v="2"/>
    <d v="1988-09-05T00:00:00"/>
    <x v="305"/>
    <x v="1"/>
    <x v="1"/>
    <x v="3"/>
    <x v="23"/>
  </r>
  <r>
    <s v="Id307"/>
    <s v="  Megan"/>
    <x v="266"/>
    <x v="194"/>
    <s v="Yes"/>
    <x v="0"/>
    <x v="1"/>
    <n v="1"/>
    <x v="0"/>
    <x v="2"/>
    <x v="1"/>
    <d v="1983-12-21T00:00:00"/>
    <x v="306"/>
    <x v="1"/>
    <x v="0"/>
    <x v="3"/>
    <x v="33"/>
  </r>
  <r>
    <s v="Id308"/>
    <s v="  Jason W"/>
    <x v="267"/>
    <x v="240"/>
    <s v="No"/>
    <x v="0"/>
    <x v="0"/>
    <s v="0"/>
    <x v="0"/>
    <x v="0"/>
    <x v="1"/>
    <d v="1999-09-21T00:00:00"/>
    <x v="307"/>
    <x v="0"/>
    <x v="2"/>
    <x v="3"/>
    <x v="35"/>
  </r>
  <r>
    <s v="Id309"/>
    <s v="  Michele"/>
    <x v="268"/>
    <x v="241"/>
    <s v="Yes"/>
    <x v="0"/>
    <x v="0"/>
    <n v="2"/>
    <x v="0"/>
    <x v="2"/>
    <x v="0"/>
    <d v="1970-11-11T00:00:00"/>
    <x v="308"/>
    <x v="1"/>
    <x v="0"/>
    <x v="3"/>
    <x v="2"/>
  </r>
  <r>
    <s v="Id310"/>
    <s v="  Nikki"/>
    <x v="269"/>
    <x v="242"/>
    <s v="Yes"/>
    <x v="0"/>
    <x v="0"/>
    <n v="1"/>
    <x v="0"/>
    <x v="1"/>
    <x v="0"/>
    <d v="1986-08-10T00:00:00"/>
    <x v="309"/>
    <x v="1"/>
    <x v="1"/>
    <x v="3"/>
    <x v="26"/>
  </r>
  <r>
    <s v="Id311"/>
    <s v="  Philip J"/>
    <x v="270"/>
    <x v="236"/>
    <s v="Yes"/>
    <x v="0"/>
    <x v="1"/>
    <n v="1"/>
    <x v="0"/>
    <x v="2"/>
    <x v="1"/>
    <d v="1983-09-03T00:00:00"/>
    <x v="310"/>
    <x v="1"/>
    <x v="1"/>
    <x v="1"/>
    <x v="33"/>
  </r>
  <r>
    <s v="Id312"/>
    <s v="  Bryan L"/>
    <x v="271"/>
    <x v="141"/>
    <s v="No"/>
    <x v="0"/>
    <x v="0"/>
    <n v="1"/>
    <x v="0"/>
    <x v="0"/>
    <x v="2"/>
    <d v="1998-10-28T00:00:00"/>
    <x v="311"/>
    <x v="1"/>
    <x v="0"/>
    <x v="3"/>
    <x v="44"/>
  </r>
  <r>
    <s v="Id313"/>
    <s v="  Timothy F"/>
    <x v="272"/>
    <x v="243"/>
    <s v="Yes"/>
    <x v="0"/>
    <x v="0"/>
    <s v="0"/>
    <x v="0"/>
    <x v="3"/>
    <x v="2"/>
    <d v="1976-09-03T00:00:00"/>
    <x v="312"/>
    <x v="1"/>
    <x v="0"/>
    <x v="1"/>
    <x v="1"/>
  </r>
  <r>
    <s v="Id314"/>
    <s v="  Angielyn M"/>
    <x v="273"/>
    <x v="244"/>
    <s v="Yes"/>
    <x v="0"/>
    <x v="1"/>
    <n v="1"/>
    <x v="0"/>
    <x v="3"/>
    <x v="2"/>
    <d v="1969-07-30T00:00:00"/>
    <x v="313"/>
    <x v="1"/>
    <x v="2"/>
    <x v="3"/>
    <x v="16"/>
  </r>
  <r>
    <s v="Id315"/>
    <s v="  Jeanie M"/>
    <x v="274"/>
    <x v="245"/>
    <s v="No"/>
    <x v="1"/>
    <x v="0"/>
    <n v="1"/>
    <x v="0"/>
    <x v="0"/>
    <x v="1"/>
    <d v="2004-06-01T00:00:00"/>
    <x v="314"/>
    <x v="1"/>
    <x v="2"/>
    <x v="3"/>
    <x v="39"/>
  </r>
  <r>
    <s v="Id316"/>
    <s v="  Greg"/>
    <x v="275"/>
    <x v="27"/>
    <s v="No"/>
    <x v="0"/>
    <x v="0"/>
    <n v="2"/>
    <x v="1"/>
    <x v="1"/>
    <x v="2"/>
    <d v="1972-07-24T00:00:00"/>
    <x v="315"/>
    <x v="0"/>
    <x v="1"/>
    <x v="1"/>
    <x v="28"/>
  </r>
  <r>
    <s v="Id317"/>
    <s v="  John"/>
    <x v="276"/>
    <x v="246"/>
    <s v="No"/>
    <x v="0"/>
    <x v="0"/>
    <s v="0"/>
    <x v="1"/>
    <x v="1"/>
    <x v="0"/>
    <d v="1962-09-15T00:00:00"/>
    <x v="316"/>
    <x v="0"/>
    <x v="1"/>
    <x v="7"/>
    <x v="5"/>
  </r>
  <r>
    <s v="Id318"/>
    <s v="  Aliaksandr"/>
    <x v="277"/>
    <x v="247"/>
    <s v="Yes"/>
    <x v="0"/>
    <x v="1"/>
    <n v="1"/>
    <x v="0"/>
    <x v="1"/>
    <x v="0"/>
    <d v="1963-09-13T00:00:00"/>
    <x v="317"/>
    <x v="0"/>
    <x v="1"/>
    <x v="7"/>
    <x v="8"/>
  </r>
  <r>
    <s v="Id319"/>
    <s v="  Jason M"/>
    <x v="278"/>
    <x v="248"/>
    <s v="No"/>
    <x v="0"/>
    <x v="0"/>
    <n v="3"/>
    <x v="1"/>
    <x v="2"/>
    <x v="0"/>
    <d v="1958-08-11T00:00:00"/>
    <x v="318"/>
    <x v="0"/>
    <x v="0"/>
    <x v="1"/>
    <x v="7"/>
  </r>
  <r>
    <s v="Id320"/>
    <s v="  Sheera K"/>
    <x v="279"/>
    <x v="68"/>
    <s v="No"/>
    <x v="0"/>
    <x v="0"/>
    <s v="0"/>
    <x v="0"/>
    <x v="3"/>
    <x v="0"/>
    <d v="1971-12-25T00:00:00"/>
    <x v="319"/>
    <x v="1"/>
    <x v="0"/>
    <x v="3"/>
    <x v="14"/>
  </r>
  <r>
    <s v="Id321"/>
    <s v="  Janice"/>
    <x v="280"/>
    <x v="249"/>
    <s v="No"/>
    <x v="0"/>
    <x v="1"/>
    <n v="1"/>
    <x v="0"/>
    <x v="2"/>
    <x v="2"/>
    <d v="1979-09-02T00:00:00"/>
    <x v="320"/>
    <x v="1"/>
    <x v="0"/>
    <x v="3"/>
    <x v="18"/>
  </r>
  <r>
    <s v="Id322"/>
    <s v="  Timothy G"/>
    <x v="281"/>
    <x v="250"/>
    <s v="Yes"/>
    <x v="0"/>
    <x v="0"/>
    <s v="0"/>
    <x v="1"/>
    <x v="0"/>
    <x v="0"/>
    <d v="1967-06-16T00:00:00"/>
    <x v="321"/>
    <x v="0"/>
    <x v="1"/>
    <x v="1"/>
    <x v="22"/>
  </r>
  <r>
    <s v="Id323"/>
    <s v="  Alan R"/>
    <x v="282"/>
    <x v="201"/>
    <s v="Yes"/>
    <x v="0"/>
    <x v="0"/>
    <s v="0"/>
    <x v="0"/>
    <x v="2"/>
    <x v="0"/>
    <d v="1981-08-04T00:00:00"/>
    <x v="322"/>
    <x v="1"/>
    <x v="0"/>
    <x v="1"/>
    <x v="36"/>
  </r>
  <r>
    <s v="Id324"/>
    <s v="  Michael"/>
    <x v="283"/>
    <x v="251"/>
    <s v="No"/>
    <x v="0"/>
    <x v="0"/>
    <s v="0"/>
    <x v="0"/>
    <x v="1"/>
    <x v="2"/>
    <d v="1991-10-05T00:00:00"/>
    <x v="323"/>
    <x v="0"/>
    <x v="1"/>
    <x v="3"/>
    <x v="42"/>
  </r>
  <r>
    <s v="Id325"/>
    <s v="  Marie-France"/>
    <x v="272"/>
    <x v="252"/>
    <s v="Yes"/>
    <x v="0"/>
    <x v="0"/>
    <s v="0"/>
    <x v="0"/>
    <x v="3"/>
    <x v="2"/>
    <d v="1976-06-12T00:00:00"/>
    <x v="324"/>
    <x v="0"/>
    <x v="1"/>
    <x v="3"/>
    <x v="1"/>
  </r>
  <r>
    <s v="Id326"/>
    <s v="  Erik F"/>
    <x v="284"/>
    <x v="253"/>
    <s v="Yes"/>
    <x v="0"/>
    <x v="0"/>
    <n v="1"/>
    <x v="0"/>
    <x v="1"/>
    <x v="2"/>
    <d v="1988-12-30T00:00:00"/>
    <x v="325"/>
    <x v="0"/>
    <x v="1"/>
    <x v="3"/>
    <x v="23"/>
  </r>
  <r>
    <s v="Id327"/>
    <s v="  Andrew"/>
    <x v="285"/>
    <x v="254"/>
    <s v="Yes"/>
    <x v="0"/>
    <x v="0"/>
    <n v="1"/>
    <x v="0"/>
    <x v="2"/>
    <x v="0"/>
    <d v="1975-08-19T00:00:00"/>
    <x v="326"/>
    <x v="0"/>
    <x v="0"/>
    <x v="3"/>
    <x v="27"/>
  </r>
  <r>
    <s v="Id328"/>
    <s v="  Anthony"/>
    <x v="286"/>
    <x v="34"/>
    <s v="No"/>
    <x v="0"/>
    <x v="0"/>
    <s v="0"/>
    <x v="0"/>
    <x v="1"/>
    <x v="1"/>
    <d v="1989-12-30T00:00:00"/>
    <x v="327"/>
    <x v="0"/>
    <x v="0"/>
    <x v="3"/>
    <x v="4"/>
  </r>
  <r>
    <s v="Id329"/>
    <s v="  Chris"/>
    <x v="287"/>
    <x v="67"/>
    <s v="No"/>
    <x v="0"/>
    <x v="0"/>
    <s v="0"/>
    <x v="0"/>
    <x v="2"/>
    <x v="2"/>
    <d v="1982-10-29T00:00:00"/>
    <x v="328"/>
    <x v="0"/>
    <x v="1"/>
    <x v="1"/>
    <x v="37"/>
  </r>
  <r>
    <s v="Id330"/>
    <s v="  Yu"/>
    <x v="288"/>
    <x v="255"/>
    <s v="Yes"/>
    <x v="0"/>
    <x v="0"/>
    <s v="0"/>
    <x v="0"/>
    <x v="2"/>
    <x v="0"/>
    <d v="1981-08-13T00:00:00"/>
    <x v="329"/>
    <x v="0"/>
    <x v="2"/>
    <x v="3"/>
    <x v="36"/>
  </r>
  <r>
    <s v="Id331"/>
    <s v="  Caleb N"/>
    <x v="289"/>
    <x v="256"/>
    <s v="No"/>
    <x v="0"/>
    <x v="0"/>
    <n v="1"/>
    <x v="0"/>
    <x v="0"/>
    <x v="1"/>
    <d v="1998-06-20T00:00:00"/>
    <x v="330"/>
    <x v="0"/>
    <x v="2"/>
    <x v="3"/>
    <x v="44"/>
  </r>
  <r>
    <s v="Id332"/>
    <s v="  Jason M"/>
    <x v="290"/>
    <x v="257"/>
    <s v="No"/>
    <x v="0"/>
    <x v="0"/>
    <n v="2"/>
    <x v="0"/>
    <x v="2"/>
    <x v="0"/>
    <d v="1973-08-23T00:00:00"/>
    <x v="331"/>
    <x v="0"/>
    <x v="0"/>
    <x v="3"/>
    <x v="30"/>
  </r>
  <r>
    <s v="Id333"/>
    <s v="  Angela R"/>
    <x v="291"/>
    <x v="87"/>
    <s v="No"/>
    <x v="0"/>
    <x v="1"/>
    <n v="1"/>
    <x v="0"/>
    <x v="0"/>
    <x v="1"/>
    <d v="1993-07-27T00:00:00"/>
    <x v="332"/>
    <x v="0"/>
    <x v="1"/>
    <x v="3"/>
    <x v="20"/>
  </r>
  <r>
    <s v="Id334"/>
    <s v="  Keith J"/>
    <x v="272"/>
    <x v="258"/>
    <s v="Yes"/>
    <x v="0"/>
    <x v="0"/>
    <n v="1"/>
    <x v="0"/>
    <x v="3"/>
    <x v="0"/>
    <d v="1975-11-03T00:00:00"/>
    <x v="333"/>
    <x v="0"/>
    <x v="1"/>
    <x v="3"/>
    <x v="27"/>
  </r>
  <r>
    <s v="Id335"/>
    <s v="  Emma"/>
    <x v="292"/>
    <x v="82"/>
    <s v="Yes"/>
    <x v="0"/>
    <x v="0"/>
    <n v="2"/>
    <x v="0"/>
    <x v="1"/>
    <x v="2"/>
    <d v="1959-10-20T00:00:00"/>
    <x v="334"/>
    <x v="0"/>
    <x v="2"/>
    <x v="2"/>
    <x v="10"/>
  </r>
  <r>
    <s v="Id336"/>
    <s v="  Nathan A"/>
    <x v="293"/>
    <x v="259"/>
    <s v="No"/>
    <x v="0"/>
    <x v="0"/>
    <n v="1"/>
    <x v="0"/>
    <x v="2"/>
    <x v="1"/>
    <d v="1987-07-16T00:00:00"/>
    <x v="335"/>
    <x v="0"/>
    <x v="1"/>
    <x v="3"/>
    <x v="38"/>
  </r>
  <r>
    <s v="Id337"/>
    <s v="  Kathryn"/>
    <x v="294"/>
    <x v="141"/>
    <s v="Yes"/>
    <x v="0"/>
    <x v="0"/>
    <s v="0"/>
    <x v="0"/>
    <x v="2"/>
    <x v="2"/>
    <d v="1985-11-07T00:00:00"/>
    <x v="336"/>
    <x v="0"/>
    <x v="1"/>
    <x v="3"/>
    <x v="17"/>
  </r>
  <r>
    <s v="Id338"/>
    <s v="  Elizabeth H"/>
    <x v="295"/>
    <x v="260"/>
    <s v="No"/>
    <x v="0"/>
    <x v="0"/>
    <n v="3"/>
    <x v="0"/>
    <x v="1"/>
    <x v="0"/>
    <d v="1958-06-05T00:00:00"/>
    <x v="337"/>
    <x v="0"/>
    <x v="2"/>
    <x v="1"/>
    <x v="46"/>
  </r>
  <r>
    <s v="Id339"/>
    <s v="  Ben"/>
    <x v="296"/>
    <x v="217"/>
    <s v="No"/>
    <x v="0"/>
    <x v="0"/>
    <s v="0"/>
    <x v="0"/>
    <x v="3"/>
    <x v="0"/>
    <d v="1978-07-21T00:00:00"/>
    <x v="338"/>
    <x v="0"/>
    <x v="0"/>
    <x v="1"/>
    <x v="9"/>
  </r>
  <r>
    <s v="Id340"/>
    <s v="  Cheryl A"/>
    <x v="67"/>
    <x v="143"/>
    <s v="Yes"/>
    <x v="0"/>
    <x v="1"/>
    <n v="1"/>
    <x v="1"/>
    <x v="0"/>
    <x v="2"/>
    <d v="1969-07-09T00:00:00"/>
    <x v="339"/>
    <x v="0"/>
    <x v="0"/>
    <x v="2"/>
    <x v="16"/>
  </r>
  <r>
    <s v="Id341"/>
    <s v="  Kimberly A"/>
    <x v="297"/>
    <x v="261"/>
    <s v="Yes"/>
    <x v="0"/>
    <x v="0"/>
    <s v="0"/>
    <x v="0"/>
    <x v="3"/>
    <x v="2"/>
    <d v="1976-11-08T00:00:00"/>
    <x v="340"/>
    <x v="0"/>
    <x v="2"/>
    <x v="3"/>
    <x v="1"/>
  </r>
  <r>
    <s v="Id342"/>
    <s v="  Cynthia"/>
    <x v="298"/>
    <x v="262"/>
    <s v="Yes"/>
    <x v="0"/>
    <x v="0"/>
    <n v="2"/>
    <x v="0"/>
    <x v="1"/>
    <x v="0"/>
    <d v="1961-12-24T00:00:00"/>
    <x v="341"/>
    <x v="0"/>
    <x v="0"/>
    <x v="1"/>
    <x v="12"/>
  </r>
  <r>
    <s v="Id343"/>
    <s v="  Jessica"/>
    <x v="299"/>
    <x v="263"/>
    <s v="No"/>
    <x v="0"/>
    <x v="0"/>
    <s v="0"/>
    <x v="0"/>
    <x v="3"/>
    <x v="0"/>
    <d v="1978-11-29T00:00:00"/>
    <x v="342"/>
    <x v="0"/>
    <x v="1"/>
    <x v="3"/>
    <x v="9"/>
  </r>
  <r>
    <s v="Id344"/>
    <s v="  Bruce"/>
    <x v="300"/>
    <x v="159"/>
    <s v="No"/>
    <x v="0"/>
    <x v="0"/>
    <s v="0"/>
    <x v="0"/>
    <x v="2"/>
    <x v="2"/>
    <d v="1980-07-14T00:00:00"/>
    <x v="343"/>
    <x v="0"/>
    <x v="0"/>
    <x v="3"/>
    <x v="25"/>
  </r>
  <r>
    <s v="Id345"/>
    <s v="  Allison"/>
    <x v="301"/>
    <x v="139"/>
    <s v="No"/>
    <x v="0"/>
    <x v="0"/>
    <n v="1"/>
    <x v="0"/>
    <x v="0"/>
    <x v="2"/>
    <d v="1992-07-07T00:00:00"/>
    <x v="344"/>
    <x v="0"/>
    <x v="0"/>
    <x v="3"/>
    <x v="34"/>
  </r>
  <r>
    <s v="Id346"/>
    <s v="  Alex"/>
    <x v="302"/>
    <x v="264"/>
    <s v="No"/>
    <x v="0"/>
    <x v="1"/>
    <n v="1"/>
    <x v="0"/>
    <x v="0"/>
    <x v="2"/>
    <d v="2003-09-01T00:00:00"/>
    <x v="345"/>
    <x v="0"/>
    <x v="0"/>
    <x v="3"/>
    <x v="39"/>
  </r>
  <r>
    <s v="Id347"/>
    <s v="  Gabriela"/>
    <x v="303"/>
    <x v="127"/>
    <s v="Yes"/>
    <x v="0"/>
    <x v="0"/>
    <n v="2"/>
    <x v="0"/>
    <x v="1"/>
    <x v="2"/>
    <d v="1959-12-05T00:00:00"/>
    <x v="346"/>
    <x v="0"/>
    <x v="1"/>
    <x v="1"/>
    <x v="10"/>
  </r>
  <r>
    <s v="Id348"/>
    <s v="  Sharon"/>
    <x v="304"/>
    <x v="265"/>
    <s v="No"/>
    <x v="0"/>
    <x v="0"/>
    <s v="0"/>
    <x v="1"/>
    <x v="1"/>
    <x v="0"/>
    <d v="1962-07-25T00:00:00"/>
    <x v="347"/>
    <x v="0"/>
    <x v="1"/>
    <x v="1"/>
    <x v="5"/>
  </r>
  <r>
    <s v="Id349"/>
    <s v="  Jason A"/>
    <x v="237"/>
    <x v="266"/>
    <s v="Yes"/>
    <x v="0"/>
    <x v="0"/>
    <n v="2"/>
    <x v="0"/>
    <x v="1"/>
    <x v="0"/>
    <d v="1961-08-03T00:00:00"/>
    <x v="348"/>
    <x v="0"/>
    <x v="2"/>
    <x v="1"/>
    <x v="12"/>
  </r>
  <r>
    <s v="Id350"/>
    <s v="  Chelsey C"/>
    <x v="305"/>
    <x v="267"/>
    <s v="No"/>
    <x v="0"/>
    <x v="0"/>
    <s v="0"/>
    <x v="0"/>
    <x v="2"/>
    <x v="2"/>
    <d v="1990-12-05T00:00:00"/>
    <x v="349"/>
    <x v="0"/>
    <x v="0"/>
    <x v="3"/>
    <x v="3"/>
  </r>
  <r>
    <s v="Id351"/>
    <s v="  Devon A"/>
    <x v="306"/>
    <x v="105"/>
    <s v="Yes"/>
    <x v="0"/>
    <x v="0"/>
    <s v="0"/>
    <x v="0"/>
    <x v="2"/>
    <x v="1"/>
    <d v="1985-09-27T00:00:00"/>
    <x v="350"/>
    <x v="0"/>
    <x v="0"/>
    <x v="3"/>
    <x v="17"/>
  </r>
  <r>
    <s v="Id352"/>
    <s v="  Joni L"/>
    <x v="307"/>
    <x v="6"/>
    <s v="No"/>
    <x v="0"/>
    <x v="0"/>
    <s v="0"/>
    <x v="1"/>
    <x v="0"/>
    <x v="1"/>
    <d v="1982-12-11T00:00:00"/>
    <x v="351"/>
    <x v="0"/>
    <x v="2"/>
    <x v="1"/>
    <x v="37"/>
  </r>
  <r>
    <s v="Id353"/>
    <s v="  Colin"/>
    <x v="106"/>
    <x v="246"/>
    <s v="No"/>
    <x v="0"/>
    <x v="0"/>
    <s v="0"/>
    <x v="1"/>
    <x v="0"/>
    <x v="0"/>
    <d v="1974-09-16T00:00:00"/>
    <x v="352"/>
    <x v="0"/>
    <x v="1"/>
    <x v="1"/>
    <x v="19"/>
  </r>
  <r>
    <s v="Id354"/>
    <s v="  Rachael"/>
    <x v="308"/>
    <x v="164"/>
    <s v="No"/>
    <x v="0"/>
    <x v="0"/>
    <s v="0"/>
    <x v="1"/>
    <x v="1"/>
    <x v="2"/>
    <d v="1977-12-02T00:00:00"/>
    <x v="353"/>
    <x v="0"/>
    <x v="2"/>
    <x v="1"/>
    <x v="29"/>
  </r>
  <r>
    <s v="Id355"/>
    <s v="  Maricela"/>
    <x v="309"/>
    <x v="268"/>
    <s v="No"/>
    <x v="0"/>
    <x v="0"/>
    <s v="0"/>
    <x v="0"/>
    <x v="2"/>
    <x v="1"/>
    <d v="1990-12-24T00:00:00"/>
    <x v="354"/>
    <x v="0"/>
    <x v="2"/>
    <x v="3"/>
    <x v="3"/>
  </r>
  <r>
    <s v="Id356"/>
    <s v="  Marie"/>
    <x v="310"/>
    <x v="269"/>
    <s v="Yes"/>
    <x v="0"/>
    <x v="1"/>
    <n v="1"/>
    <x v="1"/>
    <x v="0"/>
    <x v="0"/>
    <d v="1963-11-25T00:00:00"/>
    <x v="355"/>
    <x v="0"/>
    <x v="1"/>
    <x v="0"/>
    <x v="8"/>
  </r>
  <r>
    <s v="Id357"/>
    <s v="  Frank"/>
    <x v="311"/>
    <x v="115"/>
    <s v="No"/>
    <x v="0"/>
    <x v="0"/>
    <s v="0"/>
    <x v="0"/>
    <x v="0"/>
    <x v="2"/>
    <d v="1999-09-06T00:00:00"/>
    <x v="356"/>
    <x v="0"/>
    <x v="0"/>
    <x v="3"/>
    <x v="35"/>
  </r>
  <r>
    <s v="Id358"/>
    <s v="  Jeffry"/>
    <x v="312"/>
    <x v="205"/>
    <s v="No"/>
    <x v="0"/>
    <x v="0"/>
    <s v="0"/>
    <x v="0"/>
    <x v="1"/>
    <x v="0"/>
    <d v="1960-11-22T00:00:00"/>
    <x v="357"/>
    <x v="0"/>
    <x v="2"/>
    <x v="9"/>
    <x v="15"/>
  </r>
  <r>
    <s v="Id359"/>
    <s v="  Mike"/>
    <x v="313"/>
    <x v="103"/>
    <s v="Yes"/>
    <x v="0"/>
    <x v="0"/>
    <s v="0"/>
    <x v="0"/>
    <x v="3"/>
    <x v="2"/>
    <d v="1985-11-29T00:00:00"/>
    <x v="358"/>
    <x v="0"/>
    <x v="2"/>
    <x v="3"/>
    <x v="17"/>
  </r>
  <r>
    <s v="Id360"/>
    <s v="  Rick"/>
    <x v="314"/>
    <x v="270"/>
    <s v="No"/>
    <x v="0"/>
    <x v="0"/>
    <s v="0"/>
    <x v="0"/>
    <x v="0"/>
    <x v="2"/>
    <d v="1999-12-21T00:00:00"/>
    <x v="359"/>
    <x v="0"/>
    <x v="1"/>
    <x v="3"/>
    <x v="35"/>
  </r>
  <r>
    <s v="Id361"/>
    <s v="  Pierre-Michel"/>
    <x v="315"/>
    <x v="271"/>
    <s v="Yes"/>
    <x v="0"/>
    <x v="0"/>
    <n v="2"/>
    <x v="1"/>
    <x v="0"/>
    <x v="0"/>
    <d v="1961-07-28T00:00:00"/>
    <x v="360"/>
    <x v="0"/>
    <x v="0"/>
    <x v="3"/>
    <x v="12"/>
  </r>
  <r>
    <s v="Id362"/>
    <s v="  Daniel"/>
    <x v="316"/>
    <x v="272"/>
    <s v="No"/>
    <x v="0"/>
    <x v="0"/>
    <s v="0"/>
    <x v="0"/>
    <x v="2"/>
    <x v="1"/>
    <d v="1991-06-04T00:00:00"/>
    <x v="361"/>
    <x v="0"/>
    <x v="0"/>
    <x v="3"/>
    <x v="3"/>
  </r>
  <r>
    <s v="Id363"/>
    <s v="  Brian L"/>
    <x v="317"/>
    <x v="273"/>
    <s v="No"/>
    <x v="0"/>
    <x v="0"/>
    <s v="0"/>
    <x v="0"/>
    <x v="2"/>
    <x v="2"/>
    <d v="1989-11-21T00:00:00"/>
    <x v="362"/>
    <x v="0"/>
    <x v="2"/>
    <x v="3"/>
    <x v="4"/>
  </r>
  <r>
    <s v="Id364"/>
    <s v="  Morgan M"/>
    <x v="318"/>
    <x v="274"/>
    <s v="Yes"/>
    <x v="0"/>
    <x v="0"/>
    <s v="0"/>
    <x v="0"/>
    <x v="3"/>
    <x v="2"/>
    <d v="1985-12-04T00:00:00"/>
    <x v="363"/>
    <x v="0"/>
    <x v="1"/>
    <x v="3"/>
    <x v="17"/>
  </r>
  <r>
    <s v="Id365"/>
    <s v="  Caroline"/>
    <x v="319"/>
    <x v="181"/>
    <s v="No"/>
    <x v="0"/>
    <x v="0"/>
    <s v="0"/>
    <x v="0"/>
    <x v="1"/>
    <x v="0"/>
    <d v="1960-07-06T00:00:00"/>
    <x v="364"/>
    <x v="0"/>
    <x v="1"/>
    <x v="0"/>
    <x v="15"/>
  </r>
  <r>
    <s v="Id366"/>
    <s v="  Drew T"/>
    <x v="320"/>
    <x v="275"/>
    <s v="No"/>
    <x v="0"/>
    <x v="0"/>
    <s v="0"/>
    <x v="1"/>
    <x v="0"/>
    <x v="0"/>
    <d v="2002-12-06T00:00:00"/>
    <x v="365"/>
    <x v="0"/>
    <x v="0"/>
    <x v="0"/>
    <x v="43"/>
  </r>
  <r>
    <s v="Id367"/>
    <s v="  Austin W"/>
    <x v="321"/>
    <x v="276"/>
    <s v="No"/>
    <x v="0"/>
    <x v="0"/>
    <n v="1"/>
    <x v="0"/>
    <x v="1"/>
    <x v="2"/>
    <d v="1992-07-03T00:00:00"/>
    <x v="366"/>
    <x v="0"/>
    <x v="2"/>
    <x v="3"/>
    <x v="34"/>
  </r>
  <r>
    <s v="Id368"/>
    <s v="  Berenice"/>
    <x v="322"/>
    <x v="80"/>
    <s v="Yes"/>
    <x v="0"/>
    <x v="1"/>
    <n v="1"/>
    <x v="0"/>
    <x v="0"/>
    <x v="2"/>
    <d v="1997-10-07T00:00:00"/>
    <x v="367"/>
    <x v="0"/>
    <x v="1"/>
    <x v="3"/>
    <x v="31"/>
  </r>
  <r>
    <s v="Id369"/>
    <s v="  Kenneth A"/>
    <x v="323"/>
    <x v="277"/>
    <s v="Yes"/>
    <x v="0"/>
    <x v="1"/>
    <n v="1"/>
    <x v="0"/>
    <x v="0"/>
    <x v="1"/>
    <d v="1997-09-09T00:00:00"/>
    <x v="368"/>
    <x v="1"/>
    <x v="0"/>
    <x v="3"/>
    <x v="31"/>
  </r>
  <r>
    <s v="Id370"/>
    <s v="  Miguel"/>
    <x v="190"/>
    <x v="102"/>
    <s v="No"/>
    <x v="0"/>
    <x v="0"/>
    <n v="1"/>
    <x v="0"/>
    <x v="1"/>
    <x v="2"/>
    <d v="1992-06-11T00:00:00"/>
    <x v="369"/>
    <x v="1"/>
    <x v="0"/>
    <x v="3"/>
    <x v="34"/>
  </r>
  <r>
    <s v="Id371"/>
    <s v="  Hadley T"/>
    <x v="324"/>
    <x v="212"/>
    <s v="Yes"/>
    <x v="0"/>
    <x v="0"/>
    <s v="0"/>
    <x v="0"/>
    <x v="3"/>
    <x v="2"/>
    <d v="1985-11-06T00:00:00"/>
    <x v="370"/>
    <x v="1"/>
    <x v="1"/>
    <x v="3"/>
    <x v="17"/>
  </r>
  <r>
    <s v="Id372"/>
    <s v="  Taylor"/>
    <x v="325"/>
    <x v="49"/>
    <s v="No"/>
    <x v="0"/>
    <x v="0"/>
    <n v="1"/>
    <x v="0"/>
    <x v="3"/>
    <x v="2"/>
    <d v="1984-07-22T00:00:00"/>
    <x v="371"/>
    <x v="1"/>
    <x v="2"/>
    <x v="3"/>
    <x v="32"/>
  </r>
  <r>
    <s v="Id373"/>
    <s v="  Tenielle M"/>
    <x v="326"/>
    <x v="278"/>
    <s v="No"/>
    <x v="0"/>
    <x v="0"/>
    <s v="0"/>
    <x v="0"/>
    <x v="1"/>
    <x v="0"/>
    <d v="1965-10-19T00:00:00"/>
    <x v="372"/>
    <x v="1"/>
    <x v="0"/>
    <x v="0"/>
    <x v="11"/>
  </r>
  <r>
    <s v="Id374"/>
    <s v="  Andrea"/>
    <x v="327"/>
    <x v="279"/>
    <s v="Yes"/>
    <x v="0"/>
    <x v="0"/>
    <s v="0"/>
    <x v="0"/>
    <x v="3"/>
    <x v="0"/>
    <d v="1981-10-03T00:00:00"/>
    <x v="373"/>
    <x v="1"/>
    <x v="1"/>
    <x v="3"/>
    <x v="36"/>
  </r>
  <r>
    <s v="Id375"/>
    <s v="  Nora P"/>
    <x v="328"/>
    <x v="270"/>
    <s v="Yes"/>
    <x v="0"/>
    <x v="0"/>
    <s v="0"/>
    <x v="0"/>
    <x v="3"/>
    <x v="2"/>
    <d v="1985-12-05T00:00:00"/>
    <x v="374"/>
    <x v="1"/>
    <x v="1"/>
    <x v="3"/>
    <x v="17"/>
  </r>
  <r>
    <s v="Id376"/>
    <s v="  Zachary"/>
    <x v="329"/>
    <x v="82"/>
    <s v="Yes"/>
    <x v="0"/>
    <x v="0"/>
    <n v="1"/>
    <x v="1"/>
    <x v="2"/>
    <x v="2"/>
    <d v="1988-09-15T00:00:00"/>
    <x v="375"/>
    <x v="1"/>
    <x v="0"/>
    <x v="5"/>
    <x v="23"/>
  </r>
  <r>
    <s v="Id377"/>
    <s v="  Michael"/>
    <x v="32"/>
    <x v="280"/>
    <s v="Yes"/>
    <x v="0"/>
    <x v="1"/>
    <n v="1"/>
    <x v="1"/>
    <x v="0"/>
    <x v="2"/>
    <d v="1969-10-16T00:00:00"/>
    <x v="376"/>
    <x v="1"/>
    <x v="2"/>
    <x v="0"/>
    <x v="16"/>
  </r>
  <r>
    <s v="Id378"/>
    <s v="  Alyssa K"/>
    <x v="330"/>
    <x v="57"/>
    <s v="No"/>
    <x v="0"/>
    <x v="0"/>
    <s v="0"/>
    <x v="1"/>
    <x v="0"/>
    <x v="0"/>
    <d v="1968-06-06T00:00:00"/>
    <x v="377"/>
    <x v="1"/>
    <x v="2"/>
    <x v="0"/>
    <x v="22"/>
  </r>
  <r>
    <s v="Id379"/>
    <s v="  Heather"/>
    <x v="323"/>
    <x v="219"/>
    <s v="No"/>
    <x v="0"/>
    <x v="0"/>
    <s v="0"/>
    <x v="0"/>
    <x v="0"/>
    <x v="2"/>
    <d v="1999-12-02T00:00:00"/>
    <x v="378"/>
    <x v="1"/>
    <x v="1"/>
    <x v="3"/>
    <x v="35"/>
  </r>
  <r>
    <s v="Id380"/>
    <s v="  Dante"/>
    <x v="331"/>
    <x v="281"/>
    <s v="No"/>
    <x v="0"/>
    <x v="0"/>
    <s v="0"/>
    <x v="0"/>
    <x v="1"/>
    <x v="0"/>
    <d v="1965-12-21T00:00:00"/>
    <x v="379"/>
    <x v="1"/>
    <x v="1"/>
    <x v="6"/>
    <x v="11"/>
  </r>
  <r>
    <s v="Id381"/>
    <s v="  Sara E"/>
    <x v="332"/>
    <x v="282"/>
    <s v="Yes"/>
    <x v="0"/>
    <x v="0"/>
    <n v="2"/>
    <x v="1"/>
    <x v="2"/>
    <x v="0"/>
    <d v="1970-10-02T00:00:00"/>
    <x v="380"/>
    <x v="1"/>
    <x v="2"/>
    <x v="0"/>
    <x v="2"/>
  </r>
  <r>
    <s v="Id382"/>
    <s v="  Scott"/>
    <x v="333"/>
    <x v="191"/>
    <s v="No"/>
    <x v="0"/>
    <x v="0"/>
    <s v="0"/>
    <x v="0"/>
    <x v="2"/>
    <x v="2"/>
    <d v="1990-12-13T00:00:00"/>
    <x v="381"/>
    <x v="1"/>
    <x v="0"/>
    <x v="3"/>
    <x v="3"/>
  </r>
  <r>
    <s v="Id383"/>
    <s v="  Sean"/>
    <x v="334"/>
    <x v="283"/>
    <s v="No"/>
    <x v="0"/>
    <x v="0"/>
    <s v="0"/>
    <x v="0"/>
    <x v="1"/>
    <x v="2"/>
    <d v="1994-07-02T00:00:00"/>
    <x v="382"/>
    <x v="1"/>
    <x v="2"/>
    <x v="3"/>
    <x v="6"/>
  </r>
  <r>
    <s v="Id384"/>
    <s v="  Danielle"/>
    <x v="335"/>
    <x v="284"/>
    <s v="No"/>
    <x v="0"/>
    <x v="0"/>
    <n v="3"/>
    <x v="0"/>
    <x v="2"/>
    <x v="0"/>
    <d v="1958-06-30T00:00:00"/>
    <x v="383"/>
    <x v="1"/>
    <x v="2"/>
    <x v="0"/>
    <x v="7"/>
  </r>
  <r>
    <s v="Id385"/>
    <s v="  Andrew D"/>
    <x v="336"/>
    <x v="285"/>
    <s v="No"/>
    <x v="0"/>
    <x v="0"/>
    <s v="0"/>
    <x v="1"/>
    <x v="0"/>
    <x v="0"/>
    <d v="1960-07-09T00:00:00"/>
    <x v="384"/>
    <x v="1"/>
    <x v="2"/>
    <x v="0"/>
    <x v="15"/>
  </r>
  <r>
    <s v="Id386"/>
    <s v="  Joel D"/>
    <x v="337"/>
    <x v="194"/>
    <s v="No"/>
    <x v="1"/>
    <x v="0"/>
    <n v="2"/>
    <x v="0"/>
    <x v="0"/>
    <x v="1"/>
    <d v="2000-11-09T00:00:00"/>
    <x v="385"/>
    <x v="1"/>
    <x v="0"/>
    <x v="3"/>
    <x v="21"/>
  </r>
  <r>
    <s v="Id387"/>
    <s v="  Michelle"/>
    <x v="338"/>
    <x v="286"/>
    <s v="No"/>
    <x v="0"/>
    <x v="0"/>
    <s v="0"/>
    <x v="0"/>
    <x v="0"/>
    <x v="0"/>
    <d v="2002-06-17T00:00:00"/>
    <x v="386"/>
    <x v="1"/>
    <x v="2"/>
    <x v="3"/>
    <x v="43"/>
  </r>
  <r>
    <s v="Id388"/>
    <s v="  Michael J"/>
    <x v="339"/>
    <x v="287"/>
    <s v="No"/>
    <x v="0"/>
    <x v="0"/>
    <n v="3"/>
    <x v="0"/>
    <x v="2"/>
    <x v="0"/>
    <d v="1958-12-25T00:00:00"/>
    <x v="387"/>
    <x v="1"/>
    <x v="1"/>
    <x v="0"/>
    <x v="7"/>
  </r>
  <r>
    <s v="Id389"/>
    <s v="  Nikki"/>
    <x v="340"/>
    <x v="288"/>
    <s v="No"/>
    <x v="0"/>
    <x v="0"/>
    <s v="0"/>
    <x v="0"/>
    <x v="2"/>
    <x v="1"/>
    <d v="1991-08-22T00:00:00"/>
    <x v="388"/>
    <x v="1"/>
    <x v="2"/>
    <x v="3"/>
    <x v="42"/>
  </r>
  <r>
    <s v="Id390"/>
    <s v="  Summer B"/>
    <x v="341"/>
    <x v="109"/>
    <s v="Yes"/>
    <x v="0"/>
    <x v="0"/>
    <n v="1"/>
    <x v="0"/>
    <x v="3"/>
    <x v="1"/>
    <d v="1988-07-22T00:00:00"/>
    <x v="389"/>
    <x v="1"/>
    <x v="1"/>
    <x v="3"/>
    <x v="23"/>
  </r>
  <r>
    <s v="Id391"/>
    <s v="  Edward"/>
    <x v="342"/>
    <x v="93"/>
    <s v="No"/>
    <x v="1"/>
    <x v="0"/>
    <n v="1"/>
    <x v="0"/>
    <x v="0"/>
    <x v="2"/>
    <d v="2004-09-05T00:00:00"/>
    <x v="390"/>
    <x v="1"/>
    <x v="2"/>
    <x v="3"/>
    <x v="41"/>
  </r>
  <r>
    <s v="Id392"/>
    <s v="  Ryan"/>
    <x v="17"/>
    <x v="54"/>
    <s v="Yes"/>
    <x v="0"/>
    <x v="0"/>
    <n v="2"/>
    <x v="1"/>
    <x v="0"/>
    <x v="0"/>
    <d v="1970-08-27T00:00:00"/>
    <x v="391"/>
    <x v="1"/>
    <x v="0"/>
    <x v="1"/>
    <x v="2"/>
  </r>
  <r>
    <s v="Id393"/>
    <s v="  Kacee"/>
    <x v="343"/>
    <x v="30"/>
    <s v="No"/>
    <x v="0"/>
    <x v="0"/>
    <s v="0"/>
    <x v="1"/>
    <x v="0"/>
    <x v="0"/>
    <d v="1974-09-21T00:00:00"/>
    <x v="392"/>
    <x v="1"/>
    <x v="2"/>
    <x v="2"/>
    <x v="19"/>
  </r>
  <r>
    <s v="Id394"/>
    <s v="  Dave"/>
    <x v="344"/>
    <x v="145"/>
    <s v="No"/>
    <x v="1"/>
    <x v="0"/>
    <n v="1"/>
    <x v="0"/>
    <x v="0"/>
    <x v="2"/>
    <d v="2004-12-05T00:00:00"/>
    <x v="393"/>
    <x v="1"/>
    <x v="0"/>
    <x v="3"/>
    <x v="41"/>
  </r>
  <r>
    <s v="Id395"/>
    <s v="  Maryanna"/>
    <x v="345"/>
    <x v="289"/>
    <s v="Yes"/>
    <x v="0"/>
    <x v="0"/>
    <n v="1"/>
    <x v="1"/>
    <x v="2"/>
    <x v="0"/>
    <d v="1975-06-04T00:00:00"/>
    <x v="394"/>
    <x v="1"/>
    <x v="1"/>
    <x v="3"/>
    <x v="19"/>
  </r>
  <r>
    <s v="Id396"/>
    <s v="  Jessica H"/>
    <x v="346"/>
    <x v="290"/>
    <s v="No"/>
    <x v="0"/>
    <x v="0"/>
    <n v="2"/>
    <x v="1"/>
    <x v="1"/>
    <x v="0"/>
    <d v="1973-07-07T00:00:00"/>
    <x v="395"/>
    <x v="1"/>
    <x v="0"/>
    <x v="3"/>
    <x v="30"/>
  </r>
  <r>
    <s v="Id397"/>
    <s v="  Deanna"/>
    <x v="347"/>
    <x v="291"/>
    <s v="No"/>
    <x v="0"/>
    <x v="0"/>
    <s v="0"/>
    <x v="0"/>
    <x v="2"/>
    <x v="0"/>
    <d v="2002-10-11T00:00:00"/>
    <x v="396"/>
    <x v="1"/>
    <x v="1"/>
    <x v="0"/>
    <x v="43"/>
  </r>
  <r>
    <s v="Id398"/>
    <s v="  Peter"/>
    <x v="312"/>
    <x v="82"/>
    <s v="Yes"/>
    <x v="0"/>
    <x v="0"/>
    <n v="2"/>
    <x v="0"/>
    <x v="1"/>
    <x v="2"/>
    <d v="1966-07-09T00:00:00"/>
    <x v="397"/>
    <x v="1"/>
    <x v="0"/>
    <x v="1"/>
    <x v="24"/>
  </r>
  <r>
    <s v="Id399"/>
    <s v="  Rebecca"/>
    <x v="348"/>
    <x v="3"/>
    <s v="Yes"/>
    <x v="1"/>
    <x v="0"/>
    <n v="1"/>
    <x v="0"/>
    <x v="1"/>
    <x v="1"/>
    <d v="2000-12-26T00:00:00"/>
    <x v="398"/>
    <x v="1"/>
    <x v="0"/>
    <x v="3"/>
    <x v="21"/>
  </r>
  <r>
    <s v="Id400"/>
    <s v="  Elizabeth M"/>
    <x v="349"/>
    <x v="82"/>
    <s v="Yes"/>
    <x v="0"/>
    <x v="0"/>
    <s v="0"/>
    <x v="1"/>
    <x v="0"/>
    <x v="2"/>
    <d v="2001-06-05T00:00:00"/>
    <x v="399"/>
    <x v="1"/>
    <x v="2"/>
    <x v="1"/>
    <x v="21"/>
  </r>
  <r>
    <s v="Id401"/>
    <s v="  Gregory"/>
    <x v="350"/>
    <x v="292"/>
    <s v="Yes"/>
    <x v="0"/>
    <x v="0"/>
    <n v="2"/>
    <x v="1"/>
    <x v="1"/>
    <x v="0"/>
    <d v="1970-12-03T00:00:00"/>
    <x v="400"/>
    <x v="1"/>
    <x v="2"/>
    <x v="0"/>
    <x v="2"/>
  </r>
  <r>
    <s v="Id402"/>
    <s v="  Sarah E"/>
    <x v="351"/>
    <x v="293"/>
    <s v="Yes"/>
    <x v="0"/>
    <x v="1"/>
    <n v="1"/>
    <x v="0"/>
    <x v="2"/>
    <x v="0"/>
    <d v="1963-08-21T00:00:00"/>
    <x v="401"/>
    <x v="1"/>
    <x v="0"/>
    <x v="1"/>
    <x v="8"/>
  </r>
  <r>
    <s v="Id403"/>
    <s v="  Anne Elise"/>
    <x v="352"/>
    <x v="169"/>
    <s v="No"/>
    <x v="0"/>
    <x v="0"/>
    <n v="2"/>
    <x v="1"/>
    <x v="1"/>
    <x v="1"/>
    <d v="1972-07-17T00:00:00"/>
    <x v="402"/>
    <x v="1"/>
    <x v="0"/>
    <x v="2"/>
    <x v="28"/>
  </r>
  <r>
    <s v="Id404"/>
    <s v="  Christopher R"/>
    <x v="353"/>
    <x v="219"/>
    <s v="Yes"/>
    <x v="0"/>
    <x v="0"/>
    <s v="0"/>
    <x v="0"/>
    <x v="1"/>
    <x v="2"/>
    <d v="2001-08-02T00:00:00"/>
    <x v="403"/>
    <x v="1"/>
    <x v="1"/>
    <x v="3"/>
    <x v="47"/>
  </r>
  <r>
    <s v="Id405"/>
    <s v="  Elliot"/>
    <x v="247"/>
    <x v="35"/>
    <s v="No"/>
    <x v="0"/>
    <x v="0"/>
    <s v="0"/>
    <x v="1"/>
    <x v="1"/>
    <x v="0"/>
    <d v="1968-12-11T00:00:00"/>
    <x v="404"/>
    <x v="1"/>
    <x v="0"/>
    <x v="6"/>
    <x v="0"/>
  </r>
  <r>
    <s v="Id406"/>
    <s v="  Christopher D"/>
    <x v="354"/>
    <x v="294"/>
    <s v="No"/>
    <x v="0"/>
    <x v="0"/>
    <s v="0"/>
    <x v="0"/>
    <x v="1"/>
    <x v="0"/>
    <d v="1968-08-22T00:00:00"/>
    <x v="405"/>
    <x v="1"/>
    <x v="2"/>
    <x v="3"/>
    <x v="0"/>
  </r>
  <r>
    <s v="Id407"/>
    <s v="  Corey"/>
    <x v="355"/>
    <x v="70"/>
    <s v="No"/>
    <x v="0"/>
    <x v="0"/>
    <n v="2"/>
    <x v="1"/>
    <x v="0"/>
    <x v="2"/>
    <d v="1972-09-26T00:00:00"/>
    <x v="406"/>
    <x v="1"/>
    <x v="2"/>
    <x v="6"/>
    <x v="28"/>
  </r>
  <r>
    <s v="Id408"/>
    <s v="  Patrick D"/>
    <x v="356"/>
    <x v="295"/>
    <s v="Yes"/>
    <x v="0"/>
    <x v="0"/>
    <n v="1"/>
    <x v="0"/>
    <x v="1"/>
    <x v="0"/>
    <d v="1975-12-14T00:00:00"/>
    <x v="407"/>
    <x v="1"/>
    <x v="1"/>
    <x v="3"/>
    <x v="27"/>
  </r>
  <r>
    <s v="Id409"/>
    <s v="  Anthony D"/>
    <x v="357"/>
    <x v="70"/>
    <s v="No"/>
    <x v="0"/>
    <x v="0"/>
    <n v="1"/>
    <x v="0"/>
    <x v="2"/>
    <x v="2"/>
    <d v="1998-11-24T00:00:00"/>
    <x v="408"/>
    <x v="1"/>
    <x v="0"/>
    <x v="3"/>
    <x v="44"/>
  </r>
  <r>
    <s v="Id410"/>
    <s v="  Melissa"/>
    <x v="358"/>
    <x v="100"/>
    <s v="No"/>
    <x v="0"/>
    <x v="0"/>
    <n v="1"/>
    <x v="1"/>
    <x v="2"/>
    <x v="1"/>
    <d v="1998-06-14T00:00:00"/>
    <x v="409"/>
    <x v="1"/>
    <x v="2"/>
    <x v="0"/>
    <x v="44"/>
  </r>
  <r>
    <s v="Id411"/>
    <s v="  Raven"/>
    <x v="359"/>
    <x v="212"/>
    <s v="Yes"/>
    <x v="0"/>
    <x v="0"/>
    <n v="1"/>
    <x v="0"/>
    <x v="2"/>
    <x v="2"/>
    <d v="1995-12-04T00:00:00"/>
    <x v="410"/>
    <x v="1"/>
    <x v="2"/>
    <x v="3"/>
    <x v="40"/>
  </r>
  <r>
    <s v="Id412"/>
    <s v="  Christopher"/>
    <x v="360"/>
    <x v="296"/>
    <s v="Yes"/>
    <x v="0"/>
    <x v="0"/>
    <n v="1"/>
    <x v="0"/>
    <x v="1"/>
    <x v="0"/>
    <d v="1975-11-14T00:00:00"/>
    <x v="411"/>
    <x v="1"/>
    <x v="0"/>
    <x v="1"/>
    <x v="27"/>
  </r>
  <r>
    <s v="Id413"/>
    <s v="  Kendra A"/>
    <x v="3"/>
    <x v="70"/>
    <s v="No"/>
    <x v="0"/>
    <x v="0"/>
    <n v="1"/>
    <x v="1"/>
    <x v="0"/>
    <x v="2"/>
    <d v="1987-06-14T00:00:00"/>
    <x v="412"/>
    <x v="1"/>
    <x v="1"/>
    <x v="2"/>
    <x v="38"/>
  </r>
  <r>
    <s v="Id414"/>
    <s v="  Jordan"/>
    <x v="361"/>
    <x v="297"/>
    <s v="Yes"/>
    <x v="0"/>
    <x v="1"/>
    <n v="1"/>
    <x v="0"/>
    <x v="2"/>
    <x v="1"/>
    <d v="1969-07-23T00:00:00"/>
    <x v="413"/>
    <x v="1"/>
    <x v="1"/>
    <x v="2"/>
    <x v="16"/>
  </r>
  <r>
    <s v="Id415"/>
    <s v="  Nils"/>
    <x v="362"/>
    <x v="298"/>
    <s v="Yes"/>
    <x v="0"/>
    <x v="0"/>
    <n v="2"/>
    <x v="0"/>
    <x v="2"/>
    <x v="0"/>
    <d v="1970-11-26T00:00:00"/>
    <x v="414"/>
    <x v="1"/>
    <x v="2"/>
    <x v="4"/>
    <x v="2"/>
  </r>
  <r>
    <s v="Id416"/>
    <s v="  Scott"/>
    <x v="363"/>
    <x v="299"/>
    <s v="Yes"/>
    <x v="0"/>
    <x v="0"/>
    <n v="1"/>
    <x v="0"/>
    <x v="2"/>
    <x v="2"/>
    <d v="1995-06-10T00:00:00"/>
    <x v="415"/>
    <x v="1"/>
    <x v="0"/>
    <x v="3"/>
    <x v="40"/>
  </r>
  <r>
    <s v="Id417"/>
    <s v="  Angela"/>
    <x v="364"/>
    <x v="300"/>
    <s v="No"/>
    <x v="0"/>
    <x v="0"/>
    <s v="0"/>
    <x v="0"/>
    <x v="2"/>
    <x v="1"/>
    <d v="1994-09-09T00:00:00"/>
    <x v="416"/>
    <x v="1"/>
    <x v="2"/>
    <x v="3"/>
    <x v="6"/>
  </r>
  <r>
    <s v="Id418"/>
    <s v="  Allison"/>
    <x v="365"/>
    <x v="301"/>
    <s v="No"/>
    <x v="0"/>
    <x v="0"/>
    <n v="1"/>
    <x v="0"/>
    <x v="3"/>
    <x v="1"/>
    <d v="1992-10-11T00:00:00"/>
    <x v="417"/>
    <x v="1"/>
    <x v="0"/>
    <x v="3"/>
    <x v="34"/>
  </r>
  <r>
    <s v="Id419"/>
    <s v="  Caitlin O"/>
    <x v="366"/>
    <x v="141"/>
    <s v="Yes"/>
    <x v="0"/>
    <x v="0"/>
    <s v="0"/>
    <x v="1"/>
    <x v="1"/>
    <x v="2"/>
    <d v="1996-08-28T00:00:00"/>
    <x v="418"/>
    <x v="1"/>
    <x v="1"/>
    <x v="2"/>
    <x v="45"/>
  </r>
  <r>
    <s v="Id420"/>
    <s v="  Tracy M"/>
    <x v="367"/>
    <x v="302"/>
    <s v="Yes"/>
    <x v="0"/>
    <x v="0"/>
    <n v="2"/>
    <x v="0"/>
    <x v="1"/>
    <x v="0"/>
    <d v="1970-06-12T00:00:00"/>
    <x v="419"/>
    <x v="1"/>
    <x v="0"/>
    <x v="0"/>
    <x v="2"/>
  </r>
  <r>
    <s v="Id421"/>
    <s v="  Dustin M"/>
    <x v="368"/>
    <x v="239"/>
    <s v="Yes"/>
    <x v="0"/>
    <x v="0"/>
    <s v="0"/>
    <x v="1"/>
    <x v="1"/>
    <x v="2"/>
    <d v="1976-10-12T00:00:00"/>
    <x v="420"/>
    <x v="1"/>
    <x v="2"/>
    <x v="3"/>
    <x v="1"/>
  </r>
  <r>
    <s v="Id422"/>
    <s v="  Jenny"/>
    <x v="308"/>
    <x v="303"/>
    <s v="Yes"/>
    <x v="0"/>
    <x v="0"/>
    <n v="1"/>
    <x v="0"/>
    <x v="1"/>
    <x v="0"/>
    <d v="1975-06-13T00:00:00"/>
    <x v="421"/>
    <x v="1"/>
    <x v="2"/>
    <x v="1"/>
    <x v="27"/>
  </r>
  <r>
    <s v="Id423"/>
    <s v="  Emily"/>
    <x v="368"/>
    <x v="151"/>
    <s v="No"/>
    <x v="0"/>
    <x v="0"/>
    <n v="2"/>
    <x v="0"/>
    <x v="1"/>
    <x v="2"/>
    <d v="1972-09-14T00:00:00"/>
    <x v="422"/>
    <x v="1"/>
    <x v="0"/>
    <x v="3"/>
    <x v="28"/>
  </r>
  <r>
    <s v="Id424"/>
    <s v="  Fabienne"/>
    <x v="369"/>
    <x v="304"/>
    <s v="Yes"/>
    <x v="0"/>
    <x v="0"/>
    <n v="2"/>
    <x v="1"/>
    <x v="1"/>
    <x v="0"/>
    <d v="1961-10-21T00:00:00"/>
    <x v="423"/>
    <x v="1"/>
    <x v="2"/>
    <x v="0"/>
    <x v="12"/>
  </r>
  <r>
    <s v="Id425"/>
    <s v="  Jordan"/>
    <x v="226"/>
    <x v="305"/>
    <s v="No"/>
    <x v="0"/>
    <x v="0"/>
    <s v="0"/>
    <x v="1"/>
    <x v="0"/>
    <x v="0"/>
    <d v="1968-07-06T00:00:00"/>
    <x v="424"/>
    <x v="1"/>
    <x v="2"/>
    <x v="1"/>
    <x v="0"/>
  </r>
  <r>
    <s v="Id426"/>
    <s v="  Matt"/>
    <x v="352"/>
    <x v="306"/>
    <s v="Yes"/>
    <x v="0"/>
    <x v="0"/>
    <n v="2"/>
    <x v="0"/>
    <x v="1"/>
    <x v="0"/>
    <d v="1970-11-30T00:00:00"/>
    <x v="425"/>
    <x v="1"/>
    <x v="0"/>
    <x v="1"/>
    <x v="2"/>
  </r>
  <r>
    <s v="Id427"/>
    <s v="  Taryn L"/>
    <x v="370"/>
    <x v="49"/>
    <s v="No"/>
    <x v="0"/>
    <x v="0"/>
    <s v="0"/>
    <x v="0"/>
    <x v="2"/>
    <x v="2"/>
    <d v="1999-10-07T00:00:00"/>
    <x v="426"/>
    <x v="1"/>
    <x v="1"/>
    <x v="3"/>
    <x v="35"/>
  </r>
  <r>
    <s v="Id428"/>
    <s v="  Temima"/>
    <x v="371"/>
    <x v="237"/>
    <s v="No"/>
    <x v="1"/>
    <x v="0"/>
    <n v="1"/>
    <x v="0"/>
    <x v="1"/>
    <x v="2"/>
    <d v="2004-08-03T00:00:00"/>
    <x v="427"/>
    <x v="1"/>
    <x v="1"/>
    <x v="3"/>
    <x v="41"/>
  </r>
  <r>
    <s v="Id429"/>
    <s v="  Jennifer"/>
    <x v="372"/>
    <x v="213"/>
    <s v="Yes"/>
    <x v="0"/>
    <x v="0"/>
    <n v="1"/>
    <x v="1"/>
    <x v="0"/>
    <x v="1"/>
    <d v="1964-12-16T00:00:00"/>
    <x v="428"/>
    <x v="1"/>
    <x v="1"/>
    <x v="0"/>
    <x v="13"/>
  </r>
  <r>
    <s v="Id430"/>
    <s v="  Serena M"/>
    <x v="373"/>
    <x v="307"/>
    <s v="No"/>
    <x v="0"/>
    <x v="0"/>
    <s v="0"/>
    <x v="0"/>
    <x v="1"/>
    <x v="0"/>
    <d v="1974-09-10T00:00:00"/>
    <x v="429"/>
    <x v="1"/>
    <x v="1"/>
    <x v="0"/>
    <x v="19"/>
  </r>
  <r>
    <s v="Id431"/>
    <s v="  Victoria M"/>
    <x v="374"/>
    <x v="308"/>
    <s v="No"/>
    <x v="0"/>
    <x v="0"/>
    <n v="2"/>
    <x v="0"/>
    <x v="2"/>
    <x v="0"/>
    <d v="1973-06-13T00:00:00"/>
    <x v="430"/>
    <x v="1"/>
    <x v="2"/>
    <x v="2"/>
    <x v="30"/>
  </r>
  <r>
    <s v="Id432"/>
    <s v="  Phoebe"/>
    <x v="375"/>
    <x v="182"/>
    <s v="No"/>
    <x v="0"/>
    <x v="1"/>
    <n v="1"/>
    <x v="1"/>
    <x v="0"/>
    <x v="2"/>
    <d v="2003-12-30T00:00:00"/>
    <x v="431"/>
    <x v="1"/>
    <x v="2"/>
    <x v="1"/>
    <x v="39"/>
  </r>
  <r>
    <s v="Id433"/>
    <s v="  Corey"/>
    <x v="376"/>
    <x v="309"/>
    <s v="No"/>
    <x v="0"/>
    <x v="0"/>
    <s v="0"/>
    <x v="0"/>
    <x v="2"/>
    <x v="0"/>
    <d v="1971-07-10T00:00:00"/>
    <x v="432"/>
    <x v="1"/>
    <x v="2"/>
    <x v="1"/>
    <x v="14"/>
  </r>
  <r>
    <s v="Id434"/>
    <s v="  Rebecca"/>
    <x v="377"/>
    <x v="310"/>
    <s v="Yes"/>
    <x v="0"/>
    <x v="0"/>
    <n v="2"/>
    <x v="0"/>
    <x v="2"/>
    <x v="0"/>
    <d v="1970-08-08T00:00:00"/>
    <x v="433"/>
    <x v="1"/>
    <x v="0"/>
    <x v="1"/>
    <x v="2"/>
  </r>
  <r>
    <s v="Id435"/>
    <s v="  Nicholas D"/>
    <x v="304"/>
    <x v="311"/>
    <s v="No"/>
    <x v="0"/>
    <x v="0"/>
    <n v="2"/>
    <x v="0"/>
    <x v="1"/>
    <x v="0"/>
    <d v="1973-06-27T00:00:00"/>
    <x v="434"/>
    <x v="1"/>
    <x v="0"/>
    <x v="1"/>
    <x v="30"/>
  </r>
  <r>
    <s v="Id436"/>
    <s v="  Christian"/>
    <x v="378"/>
    <x v="130"/>
    <s v="No"/>
    <x v="0"/>
    <x v="0"/>
    <s v="0"/>
    <x v="0"/>
    <x v="1"/>
    <x v="0"/>
    <d v="1974-06-02T00:00:00"/>
    <x v="435"/>
    <x v="1"/>
    <x v="2"/>
    <x v="3"/>
    <x v="30"/>
  </r>
  <r>
    <s v="Id437"/>
    <s v="  Jonathon S"/>
    <x v="97"/>
    <x v="138"/>
    <s v="Yes"/>
    <x v="0"/>
    <x v="1"/>
    <n v="1"/>
    <x v="1"/>
    <x v="0"/>
    <x v="2"/>
    <d v="1983-08-26T00:00:00"/>
    <x v="436"/>
    <x v="1"/>
    <x v="2"/>
    <x v="0"/>
    <x v="33"/>
  </r>
  <r>
    <s v="Id438"/>
    <s v="  Caroline"/>
    <x v="379"/>
    <x v="312"/>
    <s v="Yes"/>
    <x v="0"/>
    <x v="0"/>
    <n v="1"/>
    <x v="0"/>
    <x v="1"/>
    <x v="0"/>
    <d v="1975-11-13T00:00:00"/>
    <x v="437"/>
    <x v="1"/>
    <x v="0"/>
    <x v="2"/>
    <x v="27"/>
  </r>
  <r>
    <s v="Id439"/>
    <s v="  Joshua D"/>
    <x v="380"/>
    <x v="313"/>
    <s v="No"/>
    <x v="0"/>
    <x v="0"/>
    <n v="2"/>
    <x v="0"/>
    <x v="1"/>
    <x v="0"/>
    <d v="1973-10-22T00:00:00"/>
    <x v="438"/>
    <x v="1"/>
    <x v="2"/>
    <x v="3"/>
    <x v="30"/>
  </r>
  <r>
    <s v="Id440"/>
    <s v="  Nichole"/>
    <x v="362"/>
    <x v="314"/>
    <s v="No"/>
    <x v="0"/>
    <x v="0"/>
    <s v="0"/>
    <x v="1"/>
    <x v="2"/>
    <x v="1"/>
    <d v="1994-10-03T00:00:00"/>
    <x v="439"/>
    <x v="1"/>
    <x v="0"/>
    <x v="2"/>
    <x v="6"/>
  </r>
  <r>
    <s v="Id441"/>
    <s v="  Denise M"/>
    <x v="251"/>
    <x v="268"/>
    <s v="Yes"/>
    <x v="0"/>
    <x v="1"/>
    <n v="1"/>
    <x v="0"/>
    <x v="2"/>
    <x v="1"/>
    <d v="1969-11-14T00:00:00"/>
    <x v="440"/>
    <x v="1"/>
    <x v="0"/>
    <x v="0"/>
    <x v="16"/>
  </r>
  <r>
    <s v="Id442"/>
    <s v="  Peter R"/>
    <x v="381"/>
    <x v="46"/>
    <s v="Yes"/>
    <x v="0"/>
    <x v="1"/>
    <n v="1"/>
    <x v="1"/>
    <x v="2"/>
    <x v="2"/>
    <d v="1997-08-07T00:00:00"/>
    <x v="441"/>
    <x v="1"/>
    <x v="0"/>
    <x v="11"/>
    <x v="31"/>
  </r>
  <r>
    <s v="Id443"/>
    <s v="  Johnson K"/>
    <x v="382"/>
    <x v="315"/>
    <s v="No"/>
    <x v="0"/>
    <x v="1"/>
    <n v="1"/>
    <x v="1"/>
    <x v="0"/>
    <x v="2"/>
    <d v="2003-12-14T00:00:00"/>
    <x v="442"/>
    <x v="1"/>
    <x v="2"/>
    <x v="3"/>
    <x v="39"/>
  </r>
  <r>
    <s v="Id444"/>
    <s v="  Katherine"/>
    <x v="383"/>
    <x v="77"/>
    <s v="Yes"/>
    <x v="0"/>
    <x v="0"/>
    <n v="1"/>
    <x v="0"/>
    <x v="1"/>
    <x v="0"/>
    <d v="1975-09-09T00:00:00"/>
    <x v="443"/>
    <x v="1"/>
    <x v="2"/>
    <x v="0"/>
    <x v="27"/>
  </r>
  <r>
    <s v="Id445"/>
    <s v="  Lynda"/>
    <x v="26"/>
    <x v="221"/>
    <s v="Yes"/>
    <x v="0"/>
    <x v="0"/>
    <n v="2"/>
    <x v="1"/>
    <x v="0"/>
    <x v="0"/>
    <d v="1970-11-09T00:00:00"/>
    <x v="444"/>
    <x v="1"/>
    <x v="2"/>
    <x v="2"/>
    <x v="2"/>
  </r>
  <r>
    <s v="Id446"/>
    <s v="  Anthony"/>
    <x v="384"/>
    <x v="69"/>
    <s v="No"/>
    <x v="0"/>
    <x v="1"/>
    <n v="1"/>
    <x v="1"/>
    <x v="1"/>
    <x v="2"/>
    <d v="2003-07-25T00:00:00"/>
    <x v="445"/>
    <x v="1"/>
    <x v="1"/>
    <x v="1"/>
    <x v="39"/>
  </r>
  <r>
    <s v="Id447"/>
    <s v="  Linnea C"/>
    <x v="385"/>
    <x v="182"/>
    <s v="No"/>
    <x v="0"/>
    <x v="1"/>
    <n v="1"/>
    <x v="0"/>
    <x v="1"/>
    <x v="2"/>
    <d v="1979-11-14T00:00:00"/>
    <x v="446"/>
    <x v="2"/>
    <x v="2"/>
    <x v="3"/>
    <x v="18"/>
  </r>
  <r>
    <s v="Id448"/>
    <s v="  Massimiliano A"/>
    <x v="386"/>
    <x v="10"/>
    <s v="Yes"/>
    <x v="0"/>
    <x v="1"/>
    <n v="1"/>
    <x v="0"/>
    <x v="1"/>
    <x v="1"/>
    <d v="1983-12-21T00:00:00"/>
    <x v="447"/>
    <x v="2"/>
    <x v="1"/>
    <x v="9"/>
    <x v="33"/>
  </r>
  <r>
    <s v="Id449"/>
    <s v="  James M"/>
    <x v="387"/>
    <x v="144"/>
    <s v="Yes"/>
    <x v="0"/>
    <x v="0"/>
    <n v="2"/>
    <x v="0"/>
    <x v="2"/>
    <x v="2"/>
    <d v="1966-08-18T00:00:00"/>
    <x v="448"/>
    <x v="2"/>
    <x v="0"/>
    <x v="7"/>
    <x v="24"/>
  </r>
  <r>
    <s v="Id450"/>
    <s v="  Lauren"/>
    <x v="388"/>
    <x v="197"/>
    <s v="No"/>
    <x v="0"/>
    <x v="0"/>
    <s v="0"/>
    <x v="1"/>
    <x v="2"/>
    <x v="2"/>
    <d v="1999-08-26T00:00:00"/>
    <x v="449"/>
    <x v="2"/>
    <x v="2"/>
    <x v="2"/>
    <x v="35"/>
  </r>
  <r>
    <s v="Id451"/>
    <s v="  Michele V"/>
    <x v="389"/>
    <x v="316"/>
    <s v="No"/>
    <x v="0"/>
    <x v="0"/>
    <s v="0"/>
    <x v="0"/>
    <x v="1"/>
    <x v="2"/>
    <d v="1982-12-27T00:00:00"/>
    <x v="450"/>
    <x v="1"/>
    <x v="0"/>
    <x v="2"/>
    <x v="37"/>
  </r>
  <r>
    <s v="Id452"/>
    <s v="  Xiao"/>
    <x v="358"/>
    <x v="132"/>
    <s v="No"/>
    <x v="0"/>
    <x v="0"/>
    <s v="0"/>
    <x v="0"/>
    <x v="2"/>
    <x v="0"/>
    <d v="1971-06-16T00:00:00"/>
    <x v="451"/>
    <x v="1"/>
    <x v="0"/>
    <x v="0"/>
    <x v="14"/>
  </r>
  <r>
    <s v="Id453"/>
    <s v="  Harper L"/>
    <x v="390"/>
    <x v="156"/>
    <s v="No"/>
    <x v="0"/>
    <x v="0"/>
    <s v="0"/>
    <x v="1"/>
    <x v="2"/>
    <x v="0"/>
    <d v="1965-08-24T00:00:00"/>
    <x v="452"/>
    <x v="2"/>
    <x v="1"/>
    <x v="0"/>
    <x v="11"/>
  </r>
  <r>
    <s v="Id454"/>
    <s v="  Nick"/>
    <x v="391"/>
    <x v="200"/>
    <s v="No"/>
    <x v="0"/>
    <x v="0"/>
    <s v="0"/>
    <x v="0"/>
    <x v="0"/>
    <x v="1"/>
    <d v="1980-09-12T00:00:00"/>
    <x v="453"/>
    <x v="1"/>
    <x v="2"/>
    <x v="3"/>
    <x v="25"/>
  </r>
  <r>
    <s v="Id455"/>
    <s v="  Scott"/>
    <x v="392"/>
    <x v="52"/>
    <s v="Yes"/>
    <x v="0"/>
    <x v="0"/>
    <s v="0"/>
    <x v="0"/>
    <x v="3"/>
    <x v="2"/>
    <d v="2001-08-28T00:00:00"/>
    <x v="454"/>
    <x v="2"/>
    <x v="1"/>
    <x v="3"/>
    <x v="47"/>
  </r>
  <r>
    <s v="Id456"/>
    <s v="  Wilson"/>
    <x v="393"/>
    <x v="173"/>
    <s v="No"/>
    <x v="0"/>
    <x v="0"/>
    <s v="0"/>
    <x v="1"/>
    <x v="2"/>
    <x v="2"/>
    <d v="1989-10-14T00:00:00"/>
    <x v="455"/>
    <x v="2"/>
    <x v="1"/>
    <x v="1"/>
    <x v="4"/>
  </r>
  <r>
    <s v="Id457"/>
    <s v="  Lee"/>
    <x v="394"/>
    <x v="317"/>
    <s v="Yes"/>
    <x v="0"/>
    <x v="0"/>
    <n v="1"/>
    <x v="0"/>
    <x v="1"/>
    <x v="0"/>
    <d v="1975-12-19T00:00:00"/>
    <x v="456"/>
    <x v="2"/>
    <x v="0"/>
    <x v="0"/>
    <x v="27"/>
  </r>
  <r>
    <s v="Id458"/>
    <s v="  Shizhong"/>
    <x v="395"/>
    <x v="123"/>
    <s v="No"/>
    <x v="0"/>
    <x v="1"/>
    <n v="1"/>
    <x v="0"/>
    <x v="3"/>
    <x v="1"/>
    <d v="2003-09-28T00:00:00"/>
    <x v="457"/>
    <x v="1"/>
    <x v="1"/>
    <x v="3"/>
    <x v="39"/>
  </r>
  <r>
    <s v="Id459"/>
    <s v="  Marie-Claire"/>
    <x v="278"/>
    <x v="67"/>
    <s v="No"/>
    <x v="0"/>
    <x v="1"/>
    <n v="1"/>
    <x v="0"/>
    <x v="2"/>
    <x v="2"/>
    <d v="1979-08-17T00:00:00"/>
    <x v="458"/>
    <x v="2"/>
    <x v="1"/>
    <x v="1"/>
    <x v="18"/>
  </r>
  <r>
    <s v="Id460"/>
    <s v="  Todd J"/>
    <x v="396"/>
    <x v="318"/>
    <s v="Yes"/>
    <x v="0"/>
    <x v="1"/>
    <n v="1"/>
    <x v="1"/>
    <x v="0"/>
    <x v="0"/>
    <d v="1963-08-27T00:00:00"/>
    <x v="459"/>
    <x v="2"/>
    <x v="1"/>
    <x v="3"/>
    <x v="8"/>
  </r>
  <r>
    <s v="Id461"/>
    <s v="  Carolyn"/>
    <x v="295"/>
    <x v="107"/>
    <s v="No"/>
    <x v="0"/>
    <x v="1"/>
    <n v="1"/>
    <x v="0"/>
    <x v="1"/>
    <x v="2"/>
    <d v="1979-09-28T00:00:00"/>
    <x v="460"/>
    <x v="2"/>
    <x v="2"/>
    <x v="1"/>
    <x v="18"/>
  </r>
  <r>
    <s v="Id462"/>
    <s v="  Lindsey"/>
    <x v="397"/>
    <x v="319"/>
    <s v="No"/>
    <x v="0"/>
    <x v="1"/>
    <n v="1"/>
    <x v="0"/>
    <x v="1"/>
    <x v="2"/>
    <d v="1979-09-20T00:00:00"/>
    <x v="461"/>
    <x v="2"/>
    <x v="1"/>
    <x v="2"/>
    <x v="18"/>
  </r>
  <r>
    <s v="Id463"/>
    <s v="  Marissa D"/>
    <x v="351"/>
    <x v="320"/>
    <s v="Yes"/>
    <x v="0"/>
    <x v="0"/>
    <s v="0"/>
    <x v="0"/>
    <x v="2"/>
    <x v="2"/>
    <d v="1976-07-18T00:00:00"/>
    <x v="462"/>
    <x v="2"/>
    <x v="1"/>
    <x v="1"/>
    <x v="1"/>
  </r>
  <r>
    <s v="Id464"/>
    <s v="  Jean Luc"/>
    <x v="398"/>
    <x v="223"/>
    <s v="No"/>
    <x v="0"/>
    <x v="0"/>
    <s v="0"/>
    <x v="1"/>
    <x v="0"/>
    <x v="0"/>
    <d v="1962-11-16T00:00:00"/>
    <x v="463"/>
    <x v="1"/>
    <x v="2"/>
    <x v="1"/>
    <x v="5"/>
  </r>
  <r>
    <s v="Id465"/>
    <s v="  Danielle"/>
    <x v="399"/>
    <x v="148"/>
    <s v="Yes"/>
    <x v="0"/>
    <x v="1"/>
    <n v="1"/>
    <x v="0"/>
    <x v="2"/>
    <x v="1"/>
    <d v="1983-12-25T00:00:00"/>
    <x v="464"/>
    <x v="2"/>
    <x v="0"/>
    <x v="2"/>
    <x v="33"/>
  </r>
  <r>
    <s v="Id466"/>
    <s v="  Jim"/>
    <x v="400"/>
    <x v="321"/>
    <s v="No"/>
    <x v="0"/>
    <x v="0"/>
    <s v="0"/>
    <x v="1"/>
    <x v="2"/>
    <x v="2"/>
    <d v="1999-06-12T00:00:00"/>
    <x v="465"/>
    <x v="1"/>
    <x v="0"/>
    <x v="1"/>
    <x v="35"/>
  </r>
  <r>
    <s v="Id467"/>
    <s v="  Matthew T"/>
    <x v="389"/>
    <x v="259"/>
    <s v="No"/>
    <x v="0"/>
    <x v="0"/>
    <s v="0"/>
    <x v="0"/>
    <x v="1"/>
    <x v="1"/>
    <d v="1990-11-21T00:00:00"/>
    <x v="466"/>
    <x v="1"/>
    <x v="2"/>
    <x v="1"/>
    <x v="3"/>
  </r>
  <r>
    <s v="Id468"/>
    <s v="  Rachel L"/>
    <x v="401"/>
    <x v="165"/>
    <s v="No"/>
    <x v="0"/>
    <x v="0"/>
    <s v="0"/>
    <x v="0"/>
    <x v="1"/>
    <x v="2"/>
    <d v="1980-09-04T00:00:00"/>
    <x v="467"/>
    <x v="1"/>
    <x v="1"/>
    <x v="1"/>
    <x v="25"/>
  </r>
  <r>
    <s v="Id469"/>
    <s v="  Corina"/>
    <x v="402"/>
    <x v="233"/>
    <s v="No"/>
    <x v="1"/>
    <x v="0"/>
    <n v="1"/>
    <x v="1"/>
    <x v="0"/>
    <x v="2"/>
    <d v="2004-08-04T00:00:00"/>
    <x v="468"/>
    <x v="2"/>
    <x v="1"/>
    <x v="2"/>
    <x v="41"/>
  </r>
  <r>
    <s v="Id470"/>
    <s v="  Guannan"/>
    <x v="403"/>
    <x v="233"/>
    <s v="No"/>
    <x v="0"/>
    <x v="0"/>
    <s v="0"/>
    <x v="0"/>
    <x v="2"/>
    <x v="2"/>
    <d v="1980-12-10T00:00:00"/>
    <x v="469"/>
    <x v="2"/>
    <x v="0"/>
    <x v="9"/>
    <x v="25"/>
  </r>
  <r>
    <s v="Id471"/>
    <s v="  Don"/>
    <x v="404"/>
    <x v="322"/>
    <s v="No"/>
    <x v="0"/>
    <x v="0"/>
    <s v="0"/>
    <x v="1"/>
    <x v="1"/>
    <x v="0"/>
    <d v="1974-09-03T00:00:00"/>
    <x v="470"/>
    <x v="2"/>
    <x v="2"/>
    <x v="3"/>
    <x v="19"/>
  </r>
  <r>
    <s v="Id472"/>
    <s v="  Chris"/>
    <x v="347"/>
    <x v="323"/>
    <s v="No"/>
    <x v="0"/>
    <x v="0"/>
    <s v="0"/>
    <x v="0"/>
    <x v="2"/>
    <x v="0"/>
    <d v="1974-10-14T00:00:00"/>
    <x v="471"/>
    <x v="2"/>
    <x v="2"/>
    <x v="0"/>
    <x v="19"/>
  </r>
  <r>
    <s v="Id473"/>
    <s v="  Gavin V"/>
    <x v="405"/>
    <x v="188"/>
    <s v="Yes"/>
    <x v="0"/>
    <x v="1"/>
    <n v="1"/>
    <x v="0"/>
    <x v="2"/>
    <x v="2"/>
    <d v="1969-08-26T00:00:00"/>
    <x v="472"/>
    <x v="2"/>
    <x v="1"/>
    <x v="0"/>
    <x v="16"/>
  </r>
  <r>
    <s v="Id474"/>
    <s v="  David"/>
    <x v="192"/>
    <x v="100"/>
    <s v="No"/>
    <x v="0"/>
    <x v="0"/>
    <s v="0"/>
    <x v="0"/>
    <x v="2"/>
    <x v="1"/>
    <d v="1977-11-23T00:00:00"/>
    <x v="473"/>
    <x v="2"/>
    <x v="0"/>
    <x v="1"/>
    <x v="29"/>
  </r>
  <r>
    <s v="Id475"/>
    <s v="  Jatin"/>
    <x v="406"/>
    <x v="324"/>
    <s v="Yes"/>
    <x v="0"/>
    <x v="1"/>
    <n v="1"/>
    <x v="0"/>
    <x v="1"/>
    <x v="2"/>
    <d v="1983-07-02T00:00:00"/>
    <x v="474"/>
    <x v="2"/>
    <x v="2"/>
    <x v="3"/>
    <x v="33"/>
  </r>
  <r>
    <s v="Id476"/>
    <s v="  J P"/>
    <x v="407"/>
    <x v="325"/>
    <s v="Yes"/>
    <x v="0"/>
    <x v="0"/>
    <n v="1"/>
    <x v="1"/>
    <x v="0"/>
    <x v="2"/>
    <d v="1964-11-19T00:00:00"/>
    <x v="475"/>
    <x v="1"/>
    <x v="0"/>
    <x v="1"/>
    <x v="13"/>
  </r>
  <r>
    <s v="Id477"/>
    <s v="  Angela M"/>
    <x v="408"/>
    <x v="15"/>
    <s v="Yes"/>
    <x v="0"/>
    <x v="0"/>
    <n v="1"/>
    <x v="1"/>
    <x v="0"/>
    <x v="0"/>
    <d v="1975-12-08T00:00:00"/>
    <x v="476"/>
    <x v="1"/>
    <x v="1"/>
    <x v="2"/>
    <x v="27"/>
  </r>
  <r>
    <s v="Id478"/>
    <s v="  Blake K"/>
    <x v="409"/>
    <x v="118"/>
    <s v="Yes"/>
    <x v="0"/>
    <x v="0"/>
    <s v="0"/>
    <x v="1"/>
    <x v="0"/>
    <x v="0"/>
    <d v="1967-09-08T00:00:00"/>
    <x v="477"/>
    <x v="1"/>
    <x v="0"/>
    <x v="0"/>
    <x v="22"/>
  </r>
  <r>
    <s v="Id479"/>
    <s v="  Brian T"/>
    <x v="410"/>
    <x v="16"/>
    <s v="Yes"/>
    <x v="0"/>
    <x v="0"/>
    <n v="1"/>
    <x v="0"/>
    <x v="1"/>
    <x v="0"/>
    <d v="1986-08-04T00:00:00"/>
    <x v="478"/>
    <x v="1"/>
    <x v="0"/>
    <x v="6"/>
    <x v="26"/>
  </r>
  <r>
    <s v="Id480"/>
    <s v="  Damon"/>
    <x v="411"/>
    <x v="195"/>
    <s v="No"/>
    <x v="0"/>
    <x v="0"/>
    <n v="1"/>
    <x v="0"/>
    <x v="1"/>
    <x v="1"/>
    <d v="1992-09-14T00:00:00"/>
    <x v="479"/>
    <x v="2"/>
    <x v="1"/>
    <x v="1"/>
    <x v="34"/>
  </r>
  <r>
    <s v="Id481"/>
    <s v="  Jeffrey"/>
    <x v="412"/>
    <x v="142"/>
    <s v="No"/>
    <x v="0"/>
    <x v="0"/>
    <s v="0"/>
    <x v="1"/>
    <x v="0"/>
    <x v="0"/>
    <d v="1965-08-01T00:00:00"/>
    <x v="480"/>
    <x v="2"/>
    <x v="2"/>
    <x v="9"/>
    <x v="11"/>
  </r>
  <r>
    <s v="Id482"/>
    <s v="  Malcolm J"/>
    <x v="413"/>
    <x v="230"/>
    <s v="Yes"/>
    <x v="0"/>
    <x v="0"/>
    <s v="0"/>
    <x v="1"/>
    <x v="0"/>
    <x v="0"/>
    <d v="1967-12-17T00:00:00"/>
    <x v="481"/>
    <x v="1"/>
    <x v="0"/>
    <x v="3"/>
    <x v="22"/>
  </r>
  <r>
    <s v="Id483"/>
    <s v="  Margaret B"/>
    <x v="414"/>
    <x v="326"/>
    <s v="Yes"/>
    <x v="0"/>
    <x v="0"/>
    <n v="2"/>
    <x v="1"/>
    <x v="0"/>
    <x v="2"/>
    <d v="1966-07-09T00:00:00"/>
    <x v="482"/>
    <x v="2"/>
    <x v="2"/>
    <x v="1"/>
    <x v="24"/>
  </r>
  <r>
    <s v="Id484"/>
    <s v="  Helen"/>
    <x v="9"/>
    <x v="219"/>
    <s v="Yes"/>
    <x v="0"/>
    <x v="1"/>
    <n v="1"/>
    <x v="1"/>
    <x v="0"/>
    <x v="2"/>
    <d v="1969-10-13T00:00:00"/>
    <x v="483"/>
    <x v="1"/>
    <x v="2"/>
    <x v="0"/>
    <x v="16"/>
  </r>
  <r>
    <s v="Id485"/>
    <s v="  Matthew"/>
    <x v="415"/>
    <x v="327"/>
    <s v="No"/>
    <x v="0"/>
    <x v="0"/>
    <s v="0"/>
    <x v="1"/>
    <x v="0"/>
    <x v="0"/>
    <d v="1962-10-18T00:00:00"/>
    <x v="484"/>
    <x v="1"/>
    <x v="1"/>
    <x v="1"/>
    <x v="5"/>
  </r>
  <r>
    <s v="Id486"/>
    <s v="  Jeff"/>
    <x v="356"/>
    <x v="123"/>
    <s v="Yes"/>
    <x v="0"/>
    <x v="0"/>
    <s v="0"/>
    <x v="1"/>
    <x v="1"/>
    <x v="1"/>
    <d v="1985-07-12T00:00:00"/>
    <x v="485"/>
    <x v="2"/>
    <x v="2"/>
    <x v="3"/>
    <x v="17"/>
  </r>
  <r>
    <s v="Id487"/>
    <s v="  Tara R"/>
    <x v="416"/>
    <x v="13"/>
    <s v="No"/>
    <x v="0"/>
    <x v="0"/>
    <s v="0"/>
    <x v="1"/>
    <x v="0"/>
    <x v="0"/>
    <d v="1962-07-02T00:00:00"/>
    <x v="486"/>
    <x v="2"/>
    <x v="2"/>
    <x v="12"/>
    <x v="5"/>
  </r>
  <r>
    <s v="Id488"/>
    <s v="  Kristin"/>
    <x v="417"/>
    <x v="197"/>
    <s v="Yes"/>
    <x v="0"/>
    <x v="0"/>
    <s v="0"/>
    <x v="0"/>
    <x v="1"/>
    <x v="2"/>
    <d v="1985-09-17T00:00:00"/>
    <x v="487"/>
    <x v="2"/>
    <x v="1"/>
    <x v="2"/>
    <x v="17"/>
  </r>
  <r>
    <s v="Id489"/>
    <s v="  Timothy"/>
    <x v="366"/>
    <x v="328"/>
    <s v="No"/>
    <x v="0"/>
    <x v="1"/>
    <n v="1"/>
    <x v="1"/>
    <x v="1"/>
    <x v="2"/>
    <d v="1993-09-07T00:00:00"/>
    <x v="488"/>
    <x v="2"/>
    <x v="0"/>
    <x v="4"/>
    <x v="20"/>
  </r>
  <r>
    <s v="Id490"/>
    <s v="  Scott"/>
    <x v="418"/>
    <x v="45"/>
    <s v="Yes"/>
    <x v="0"/>
    <x v="0"/>
    <n v="2"/>
    <x v="1"/>
    <x v="0"/>
    <x v="2"/>
    <d v="1966-08-22T00:00:00"/>
    <x v="489"/>
    <x v="1"/>
    <x v="0"/>
    <x v="1"/>
    <x v="24"/>
  </r>
  <r>
    <s v="Id491"/>
    <s v="  Carly E"/>
    <x v="410"/>
    <x v="120"/>
    <s v="No"/>
    <x v="0"/>
    <x v="0"/>
    <n v="1"/>
    <x v="0"/>
    <x v="1"/>
    <x v="2"/>
    <d v="1987-10-17T00:00:00"/>
    <x v="490"/>
    <x v="1"/>
    <x v="0"/>
    <x v="1"/>
    <x v="38"/>
  </r>
  <r>
    <s v="Id492"/>
    <s v="  Lisa"/>
    <x v="419"/>
    <x v="326"/>
    <s v="No"/>
    <x v="0"/>
    <x v="0"/>
    <s v="0"/>
    <x v="1"/>
    <x v="1"/>
    <x v="2"/>
    <d v="1994-06-08T00:00:00"/>
    <x v="491"/>
    <x v="1"/>
    <x v="1"/>
    <x v="3"/>
    <x v="20"/>
  </r>
  <r>
    <s v="Id493"/>
    <s v="  Stacey"/>
    <x v="420"/>
    <x v="110"/>
    <s v="No"/>
    <x v="0"/>
    <x v="0"/>
    <s v="0"/>
    <x v="0"/>
    <x v="2"/>
    <x v="0"/>
    <d v="2002-07-09T00:00:00"/>
    <x v="492"/>
    <x v="2"/>
    <x v="0"/>
    <x v="3"/>
    <x v="43"/>
  </r>
  <r>
    <s v="Id494"/>
    <s v="  Louis"/>
    <x v="421"/>
    <x v="329"/>
    <s v="Yes"/>
    <x v="0"/>
    <x v="1"/>
    <n v="1"/>
    <x v="0"/>
    <x v="1"/>
    <x v="2"/>
    <d v="1983-10-06T00:00:00"/>
    <x v="493"/>
    <x v="1"/>
    <x v="1"/>
    <x v="4"/>
    <x v="33"/>
  </r>
  <r>
    <s v="Id495"/>
    <s v="  Brian R"/>
    <x v="422"/>
    <x v="229"/>
    <s v="Yes"/>
    <x v="0"/>
    <x v="0"/>
    <n v="1"/>
    <x v="0"/>
    <x v="1"/>
    <x v="1"/>
    <d v="1988-07-25T00:00:00"/>
    <x v="494"/>
    <x v="1"/>
    <x v="1"/>
    <x v="1"/>
    <x v="23"/>
  </r>
  <r>
    <s v="Id496"/>
    <s v="  Jessica"/>
    <x v="423"/>
    <x v="244"/>
    <s v="Yes"/>
    <x v="0"/>
    <x v="0"/>
    <n v="2"/>
    <x v="1"/>
    <x v="0"/>
    <x v="2"/>
    <d v="1966-08-10T00:00:00"/>
    <x v="495"/>
    <x v="0"/>
    <x v="0"/>
    <x v="12"/>
    <x v="24"/>
  </r>
  <r>
    <s v="Id497"/>
    <s v="  Dawn M"/>
    <x v="424"/>
    <x v="330"/>
    <s v="No"/>
    <x v="0"/>
    <x v="0"/>
    <s v="0"/>
    <x v="0"/>
    <x v="2"/>
    <x v="1"/>
    <d v="1980-10-09T00:00:00"/>
    <x v="496"/>
    <x v="0"/>
    <x v="2"/>
    <x v="2"/>
    <x v="25"/>
  </r>
  <r>
    <s v="Id498"/>
    <s v="  Chris"/>
    <x v="425"/>
    <x v="200"/>
    <s v="Yes"/>
    <x v="0"/>
    <x v="1"/>
    <n v="1"/>
    <x v="0"/>
    <x v="1"/>
    <x v="1"/>
    <d v="1997-10-18T00:00:00"/>
    <x v="497"/>
    <x v="0"/>
    <x v="0"/>
    <x v="3"/>
    <x v="31"/>
  </r>
  <r>
    <s v="Id499"/>
    <s v="  Karen"/>
    <x v="426"/>
    <x v="331"/>
    <s v="No"/>
    <x v="0"/>
    <x v="1"/>
    <n v="1"/>
    <x v="0"/>
    <x v="2"/>
    <x v="1"/>
    <d v="1979-10-30T00:00:00"/>
    <x v="498"/>
    <x v="0"/>
    <x v="1"/>
    <x v="2"/>
    <x v="18"/>
  </r>
  <r>
    <s v="Id500"/>
    <s v="  Jessica"/>
    <x v="383"/>
    <x v="332"/>
    <s v="No"/>
    <x v="0"/>
    <x v="0"/>
    <n v="2"/>
    <x v="1"/>
    <x v="1"/>
    <x v="2"/>
    <d v="1972-06-14T00:00:00"/>
    <x v="499"/>
    <x v="0"/>
    <x v="0"/>
    <x v="0"/>
    <x v="28"/>
  </r>
  <r>
    <s v="Id501"/>
    <s v="  Mathieu"/>
    <x v="427"/>
    <x v="112"/>
    <s v="No"/>
    <x v="0"/>
    <x v="0"/>
    <s v="0"/>
    <x v="0"/>
    <x v="1"/>
    <x v="2"/>
    <d v="1990-08-08T00:00:00"/>
    <x v="500"/>
    <x v="0"/>
    <x v="2"/>
    <x v="0"/>
    <x v="3"/>
  </r>
  <r>
    <s v="Id502"/>
    <s v="  Kam S"/>
    <x v="428"/>
    <x v="140"/>
    <s v="No"/>
    <x v="0"/>
    <x v="0"/>
    <s v="0"/>
    <x v="1"/>
    <x v="0"/>
    <x v="2"/>
    <d v="1994-08-27T00:00:00"/>
    <x v="501"/>
    <x v="0"/>
    <x v="2"/>
    <x v="1"/>
    <x v="6"/>
  </r>
  <r>
    <s v="Id503"/>
    <s v="  Valerie A"/>
    <x v="429"/>
    <x v="181"/>
    <s v="No"/>
    <x v="0"/>
    <x v="0"/>
    <s v="0"/>
    <x v="0"/>
    <x v="2"/>
    <x v="0"/>
    <d v="1978-09-24T00:00:00"/>
    <x v="502"/>
    <x v="0"/>
    <x v="1"/>
    <x v="2"/>
    <x v="9"/>
  </r>
  <r>
    <s v="Id504"/>
    <s v="  Freya R"/>
    <x v="430"/>
    <x v="333"/>
    <s v="Yes"/>
    <x v="0"/>
    <x v="1"/>
    <n v="1"/>
    <x v="1"/>
    <x v="0"/>
    <x v="0"/>
    <d v="1963-07-14T00:00:00"/>
    <x v="503"/>
    <x v="0"/>
    <x v="0"/>
    <x v="1"/>
    <x v="8"/>
  </r>
  <r>
    <s v="Id505"/>
    <s v="  Jennifer"/>
    <x v="350"/>
    <x v="189"/>
    <s v="Yes"/>
    <x v="0"/>
    <x v="0"/>
    <s v="0"/>
    <x v="0"/>
    <x v="1"/>
    <x v="2"/>
    <d v="1985-09-17T00:00:00"/>
    <x v="504"/>
    <x v="0"/>
    <x v="1"/>
    <x v="0"/>
    <x v="17"/>
  </r>
  <r>
    <s v="Id506"/>
    <s v="  Kara"/>
    <x v="431"/>
    <x v="6"/>
    <s v="No"/>
    <x v="0"/>
    <x v="0"/>
    <n v="1"/>
    <x v="0"/>
    <x v="1"/>
    <x v="1"/>
    <d v="1992-08-19T00:00:00"/>
    <x v="505"/>
    <x v="0"/>
    <x v="2"/>
    <x v="0"/>
    <x v="34"/>
  </r>
  <r>
    <s v="Id507"/>
    <s v="  Bradley A"/>
    <x v="432"/>
    <x v="280"/>
    <s v="No"/>
    <x v="0"/>
    <x v="0"/>
    <s v="0"/>
    <x v="0"/>
    <x v="2"/>
    <x v="2"/>
    <d v="1980-11-08T00:00:00"/>
    <x v="506"/>
    <x v="0"/>
    <x v="1"/>
    <x v="0"/>
    <x v="25"/>
  </r>
  <r>
    <s v="Id508"/>
    <s v="  Brendan"/>
    <x v="433"/>
    <x v="334"/>
    <s v="No"/>
    <x v="0"/>
    <x v="0"/>
    <n v="1"/>
    <x v="1"/>
    <x v="0"/>
    <x v="1"/>
    <d v="1987-11-30T00:00:00"/>
    <x v="507"/>
    <x v="0"/>
    <x v="0"/>
    <x v="9"/>
    <x v="38"/>
  </r>
  <r>
    <s v="Id509"/>
    <s v="  Amber R"/>
    <x v="434"/>
    <x v="335"/>
    <s v="No"/>
    <x v="0"/>
    <x v="0"/>
    <s v="0"/>
    <x v="0"/>
    <x v="2"/>
    <x v="2"/>
    <d v="1982-12-15T00:00:00"/>
    <x v="508"/>
    <x v="0"/>
    <x v="1"/>
    <x v="0"/>
    <x v="37"/>
  </r>
  <r>
    <s v="Id510"/>
    <s v="  Sean K"/>
    <x v="408"/>
    <x v="270"/>
    <s v="No"/>
    <x v="0"/>
    <x v="1"/>
    <n v="1"/>
    <x v="1"/>
    <x v="0"/>
    <x v="2"/>
    <d v="1993-09-06T00:00:00"/>
    <x v="509"/>
    <x v="0"/>
    <x v="0"/>
    <x v="1"/>
    <x v="20"/>
  </r>
  <r>
    <s v="Id511"/>
    <s v="  Rick"/>
    <x v="347"/>
    <x v="336"/>
    <s v="No"/>
    <x v="0"/>
    <x v="0"/>
    <n v="1"/>
    <x v="0"/>
    <x v="2"/>
    <x v="1"/>
    <d v="1987-06-30T00:00:00"/>
    <x v="510"/>
    <x v="0"/>
    <x v="0"/>
    <x v="0"/>
    <x v="38"/>
  </r>
  <r>
    <s v="Id512"/>
    <s v="  Matthew"/>
    <x v="326"/>
    <x v="224"/>
    <s v="No"/>
    <x v="0"/>
    <x v="0"/>
    <s v="0"/>
    <x v="0"/>
    <x v="1"/>
    <x v="2"/>
    <d v="1991-08-24T00:00:00"/>
    <x v="511"/>
    <x v="0"/>
    <x v="0"/>
    <x v="0"/>
    <x v="42"/>
  </r>
  <r>
    <s v="Id513"/>
    <s v="  Brady"/>
    <x v="218"/>
    <x v="171"/>
    <s v="Yes"/>
    <x v="0"/>
    <x v="0"/>
    <n v="2"/>
    <x v="1"/>
    <x v="0"/>
    <x v="2"/>
    <d v="1966-11-15T00:00:00"/>
    <x v="512"/>
    <x v="0"/>
    <x v="1"/>
    <x v="1"/>
    <x v="24"/>
  </r>
  <r>
    <s v="Id514"/>
    <s v="  Kameko"/>
    <x v="435"/>
    <x v="222"/>
    <s v="Yes"/>
    <x v="0"/>
    <x v="0"/>
    <s v="0"/>
    <x v="1"/>
    <x v="0"/>
    <x v="0"/>
    <d v="1967-07-29T00:00:00"/>
    <x v="513"/>
    <x v="0"/>
    <x v="1"/>
    <x v="1"/>
    <x v="22"/>
  </r>
  <r>
    <s v="Id515"/>
    <s v="  Jeremy A"/>
    <x v="71"/>
    <x v="315"/>
    <s v="Yes"/>
    <x v="0"/>
    <x v="0"/>
    <s v="0"/>
    <x v="1"/>
    <x v="0"/>
    <x v="2"/>
    <d v="1985-12-28T00:00:00"/>
    <x v="514"/>
    <x v="0"/>
    <x v="0"/>
    <x v="0"/>
    <x v="17"/>
  </r>
  <r>
    <s v="Id516"/>
    <s v="  Daniel"/>
    <x v="436"/>
    <x v="95"/>
    <s v="No"/>
    <x v="0"/>
    <x v="0"/>
    <s v="0"/>
    <x v="0"/>
    <x v="1"/>
    <x v="2"/>
    <d v="1991-09-16T00:00:00"/>
    <x v="515"/>
    <x v="0"/>
    <x v="0"/>
    <x v="3"/>
    <x v="42"/>
  </r>
  <r>
    <s v="Id517"/>
    <s v="  Amanda"/>
    <x v="437"/>
    <x v="337"/>
    <s v="No"/>
    <x v="0"/>
    <x v="1"/>
    <n v="1"/>
    <x v="1"/>
    <x v="0"/>
    <x v="2"/>
    <d v="1979-07-02T00:00:00"/>
    <x v="516"/>
    <x v="0"/>
    <x v="1"/>
    <x v="2"/>
    <x v="18"/>
  </r>
  <r>
    <s v="Id518"/>
    <s v="  Karen"/>
    <x v="438"/>
    <x v="338"/>
    <s v="No"/>
    <x v="0"/>
    <x v="1"/>
    <n v="1"/>
    <x v="0"/>
    <x v="1"/>
    <x v="2"/>
    <d v="1993-09-28T00:00:00"/>
    <x v="517"/>
    <x v="0"/>
    <x v="2"/>
    <x v="0"/>
    <x v="20"/>
  </r>
  <r>
    <s v="Id519"/>
    <s v="  Gregory"/>
    <x v="346"/>
    <x v="208"/>
    <s v="No"/>
    <x v="0"/>
    <x v="0"/>
    <s v="0"/>
    <x v="0"/>
    <x v="1"/>
    <x v="1"/>
    <d v="1989-06-05T00:00:00"/>
    <x v="518"/>
    <x v="0"/>
    <x v="0"/>
    <x v="3"/>
    <x v="23"/>
  </r>
  <r>
    <s v="Id520"/>
    <s v="  Sabine"/>
    <x v="439"/>
    <x v="339"/>
    <s v="Yes"/>
    <x v="0"/>
    <x v="1"/>
    <n v="1"/>
    <x v="0"/>
    <x v="3"/>
    <x v="2"/>
    <d v="1983-12-19T00:00:00"/>
    <x v="519"/>
    <x v="0"/>
    <x v="0"/>
    <x v="3"/>
    <x v="33"/>
  </r>
  <r>
    <s v="Id521"/>
    <s v="  Joseph"/>
    <x v="367"/>
    <x v="340"/>
    <s v="Yes"/>
    <x v="0"/>
    <x v="0"/>
    <n v="1"/>
    <x v="0"/>
    <x v="1"/>
    <x v="2"/>
    <d v="1988-10-24T00:00:00"/>
    <x v="520"/>
    <x v="0"/>
    <x v="0"/>
    <x v="0"/>
    <x v="23"/>
  </r>
  <r>
    <s v="Id522"/>
    <s v="  Adam"/>
    <x v="440"/>
    <x v="341"/>
    <s v="No"/>
    <x v="0"/>
    <x v="0"/>
    <n v="1"/>
    <x v="1"/>
    <x v="0"/>
    <x v="1"/>
    <d v="1992-11-30T00:00:00"/>
    <x v="521"/>
    <x v="0"/>
    <x v="1"/>
    <x v="0"/>
    <x v="34"/>
  </r>
  <r>
    <s v="Id523"/>
    <s v="  Karolyn A"/>
    <x v="368"/>
    <x v="332"/>
    <s v="No"/>
    <x v="0"/>
    <x v="0"/>
    <n v="1"/>
    <x v="1"/>
    <x v="1"/>
    <x v="2"/>
    <d v="1998-08-06T00:00:00"/>
    <x v="522"/>
    <x v="0"/>
    <x v="0"/>
    <x v="3"/>
    <x v="44"/>
  </r>
  <r>
    <s v="Id524"/>
    <s v="  Anita L"/>
    <x v="441"/>
    <x v="342"/>
    <s v="Yes"/>
    <x v="0"/>
    <x v="1"/>
    <n v="1"/>
    <x v="1"/>
    <x v="0"/>
    <x v="0"/>
    <d v="1963-10-20T00:00:00"/>
    <x v="523"/>
    <x v="0"/>
    <x v="1"/>
    <x v="12"/>
    <x v="8"/>
  </r>
  <r>
    <s v="Id525"/>
    <s v="  Laura E"/>
    <x v="442"/>
    <x v="107"/>
    <s v="Yes"/>
    <x v="0"/>
    <x v="1"/>
    <n v="1"/>
    <x v="1"/>
    <x v="0"/>
    <x v="2"/>
    <d v="1969-08-03T00:00:00"/>
    <x v="524"/>
    <x v="0"/>
    <x v="0"/>
    <x v="1"/>
    <x v="16"/>
  </r>
  <r>
    <s v="Id526"/>
    <s v="  Sarah"/>
    <x v="443"/>
    <x v="251"/>
    <s v="Yes"/>
    <x v="0"/>
    <x v="0"/>
    <n v="1"/>
    <x v="1"/>
    <x v="0"/>
    <x v="2"/>
    <d v="1995-09-27T00:00:00"/>
    <x v="525"/>
    <x v="0"/>
    <x v="2"/>
    <x v="2"/>
    <x v="40"/>
  </r>
  <r>
    <s v="Id527"/>
    <s v="  Ashley E"/>
    <x v="444"/>
    <x v="343"/>
    <s v="Yes"/>
    <x v="0"/>
    <x v="1"/>
    <n v="1"/>
    <x v="1"/>
    <x v="0"/>
    <x v="0"/>
    <d v="1963-12-06T00:00:00"/>
    <x v="526"/>
    <x v="0"/>
    <x v="1"/>
    <x v="12"/>
    <x v="8"/>
  </r>
  <r>
    <s v="Id528"/>
    <s v="  Lindsey"/>
    <x v="445"/>
    <x v="145"/>
    <s v="No"/>
    <x v="0"/>
    <x v="1"/>
    <n v="1"/>
    <x v="1"/>
    <x v="1"/>
    <x v="2"/>
    <d v="2003-07-24T00:00:00"/>
    <x v="527"/>
    <x v="0"/>
    <x v="0"/>
    <x v="1"/>
    <x v="39"/>
  </r>
  <r>
    <s v="Id529"/>
    <s v="  Alan"/>
    <x v="446"/>
    <x v="344"/>
    <s v="No"/>
    <x v="0"/>
    <x v="0"/>
    <s v="0"/>
    <x v="1"/>
    <x v="0"/>
    <x v="0"/>
    <d v="1962-12-18T00:00:00"/>
    <x v="528"/>
    <x v="0"/>
    <x v="1"/>
    <x v="8"/>
    <x v="5"/>
  </r>
  <r>
    <s v="Id530"/>
    <s v="  Dan R"/>
    <x v="320"/>
    <x v="231"/>
    <s v="No"/>
    <x v="0"/>
    <x v="1"/>
    <n v="1"/>
    <x v="1"/>
    <x v="0"/>
    <x v="1"/>
    <d v="1979-10-15T00:00:00"/>
    <x v="529"/>
    <x v="0"/>
    <x v="2"/>
    <x v="0"/>
    <x v="18"/>
  </r>
  <r>
    <s v="Id531"/>
    <s v="  Katie"/>
    <x v="217"/>
    <x v="212"/>
    <s v="Yes"/>
    <x v="0"/>
    <x v="0"/>
    <n v="1"/>
    <x v="1"/>
    <x v="0"/>
    <x v="2"/>
    <d v="1995-11-28T00:00:00"/>
    <x v="530"/>
    <x v="0"/>
    <x v="1"/>
    <x v="1"/>
    <x v="40"/>
  </r>
  <r>
    <s v="Id532"/>
    <s v="  Eric"/>
    <x v="447"/>
    <x v="345"/>
    <s v="No"/>
    <x v="0"/>
    <x v="1"/>
    <n v="1"/>
    <x v="0"/>
    <x v="2"/>
    <x v="1"/>
    <d v="1979-11-19T00:00:00"/>
    <x v="531"/>
    <x v="0"/>
    <x v="1"/>
    <x v="0"/>
    <x v="18"/>
  </r>
  <r>
    <s v="Id533"/>
    <s v="  Cathryn"/>
    <x v="351"/>
    <x v="39"/>
    <s v="No"/>
    <x v="0"/>
    <x v="0"/>
    <n v="1"/>
    <x v="0"/>
    <x v="2"/>
    <x v="2"/>
    <d v="1992-12-27T00:00:00"/>
    <x v="532"/>
    <x v="0"/>
    <x v="2"/>
    <x v="1"/>
    <x v="34"/>
  </r>
  <r>
    <s v="Id534"/>
    <s v="  Brendan"/>
    <x v="448"/>
    <x v="68"/>
    <s v="Yes"/>
    <x v="0"/>
    <x v="0"/>
    <s v="0"/>
    <x v="1"/>
    <x v="0"/>
    <x v="0"/>
    <d v="1967-08-30T00:00:00"/>
    <x v="533"/>
    <x v="0"/>
    <x v="1"/>
    <x v="8"/>
    <x v="22"/>
  </r>
  <r>
    <s v="Id535"/>
    <s v="  Shauna"/>
    <x v="449"/>
    <x v="63"/>
    <s v="Yes"/>
    <x v="0"/>
    <x v="0"/>
    <n v="2"/>
    <x v="1"/>
    <x v="0"/>
    <x v="0"/>
    <d v="1970-10-17T00:00:00"/>
    <x v="534"/>
    <x v="0"/>
    <x v="0"/>
    <x v="1"/>
    <x v="2"/>
  </r>
  <r>
    <s v="Id536"/>
    <s v="  Terence"/>
    <x v="277"/>
    <x v="85"/>
    <s v="No"/>
    <x v="0"/>
    <x v="0"/>
    <n v="1"/>
    <x v="0"/>
    <x v="1"/>
    <x v="1"/>
    <d v="1998-09-23T00:00:00"/>
    <x v="535"/>
    <x v="0"/>
    <x v="1"/>
    <x v="9"/>
    <x v="44"/>
  </r>
  <r>
    <s v="Id537"/>
    <s v="  Marisol"/>
    <x v="450"/>
    <x v="346"/>
    <s v="Yes"/>
    <x v="0"/>
    <x v="0"/>
    <n v="1"/>
    <x v="0"/>
    <x v="2"/>
    <x v="0"/>
    <d v="1986-08-12T00:00:00"/>
    <x v="536"/>
    <x v="0"/>
    <x v="0"/>
    <x v="3"/>
    <x v="26"/>
  </r>
  <r>
    <s v="Id538"/>
    <s v="  Lindsay"/>
    <x v="451"/>
    <x v="69"/>
    <s v="Yes"/>
    <x v="0"/>
    <x v="0"/>
    <n v="1"/>
    <x v="1"/>
    <x v="0"/>
    <x v="2"/>
    <d v="1964-09-26T00:00:00"/>
    <x v="537"/>
    <x v="0"/>
    <x v="2"/>
    <x v="1"/>
    <x v="13"/>
  </r>
  <r>
    <s v="Id539"/>
    <s v="  Katie"/>
    <x v="452"/>
    <x v="143"/>
    <s v="No"/>
    <x v="0"/>
    <x v="0"/>
    <s v="0"/>
    <x v="0"/>
    <x v="1"/>
    <x v="2"/>
    <d v="1999-12-15T00:00:00"/>
    <x v="538"/>
    <x v="0"/>
    <x v="2"/>
    <x v="0"/>
    <x v="35"/>
  </r>
  <r>
    <s v="Id540"/>
    <s v="  Daniel"/>
    <x v="191"/>
    <x v="122"/>
    <s v="Yes"/>
    <x v="0"/>
    <x v="0"/>
    <n v="1"/>
    <x v="0"/>
    <x v="1"/>
    <x v="2"/>
    <d v="1995-07-04T00:00:00"/>
    <x v="539"/>
    <x v="0"/>
    <x v="0"/>
    <x v="1"/>
    <x v="40"/>
  </r>
  <r>
    <s v="Id541"/>
    <s v="  Brett W"/>
    <x v="453"/>
    <x v="193"/>
    <s v="No"/>
    <x v="0"/>
    <x v="0"/>
    <n v="1"/>
    <x v="0"/>
    <x v="2"/>
    <x v="2"/>
    <d v="1992-12-25T00:00:00"/>
    <x v="540"/>
    <x v="0"/>
    <x v="0"/>
    <x v="3"/>
    <x v="34"/>
  </r>
  <r>
    <s v="Id542"/>
    <s v="  Dylan J"/>
    <x v="454"/>
    <x v="150"/>
    <s v="Yes"/>
    <x v="0"/>
    <x v="0"/>
    <n v="1"/>
    <x v="0"/>
    <x v="1"/>
    <x v="2"/>
    <d v="1995-08-03T00:00:00"/>
    <x v="541"/>
    <x v="0"/>
    <x v="1"/>
    <x v="0"/>
    <x v="40"/>
  </r>
  <r>
    <s v="Id543"/>
    <s v="  Elizabeth"/>
    <x v="455"/>
    <x v="18"/>
    <s v="No"/>
    <x v="1"/>
    <x v="0"/>
    <n v="1"/>
    <x v="0"/>
    <x v="1"/>
    <x v="2"/>
    <d v="2004-09-10T00:00:00"/>
    <x v="542"/>
    <x v="0"/>
    <x v="0"/>
    <x v="0"/>
    <x v="41"/>
  </r>
  <r>
    <s v="Id544"/>
    <s v="  Brooke M"/>
    <x v="456"/>
    <x v="347"/>
    <s v="Yes"/>
    <x v="0"/>
    <x v="1"/>
    <n v="1"/>
    <x v="1"/>
    <x v="0"/>
    <x v="2"/>
    <d v="1997-06-15T00:00:00"/>
    <x v="543"/>
    <x v="0"/>
    <x v="1"/>
    <x v="0"/>
    <x v="31"/>
  </r>
  <r>
    <s v="Id545"/>
    <s v="  Teiko"/>
    <x v="457"/>
    <x v="168"/>
    <s v="Yes"/>
    <x v="0"/>
    <x v="1"/>
    <n v="1"/>
    <x v="1"/>
    <x v="0"/>
    <x v="0"/>
    <d v="1963-07-04T00:00:00"/>
    <x v="544"/>
    <x v="0"/>
    <x v="2"/>
    <x v="12"/>
    <x v="8"/>
  </r>
  <r>
    <s v="Id546"/>
    <s v="  Zachary"/>
    <x v="252"/>
    <x v="165"/>
    <s v="No"/>
    <x v="0"/>
    <x v="1"/>
    <n v="1"/>
    <x v="1"/>
    <x v="1"/>
    <x v="2"/>
    <d v="1993-07-12T00:00:00"/>
    <x v="545"/>
    <x v="0"/>
    <x v="1"/>
    <x v="1"/>
    <x v="20"/>
  </r>
  <r>
    <s v="Id547"/>
    <s v="  Johannah"/>
    <x v="237"/>
    <x v="348"/>
    <s v="No"/>
    <x v="0"/>
    <x v="0"/>
    <s v="0"/>
    <x v="0"/>
    <x v="1"/>
    <x v="1"/>
    <d v="1999-10-24T00:00:00"/>
    <x v="546"/>
    <x v="0"/>
    <x v="1"/>
    <x v="1"/>
    <x v="35"/>
  </r>
  <r>
    <s v="Id548"/>
    <s v="  Ryan A"/>
    <x v="458"/>
    <x v="349"/>
    <s v="No"/>
    <x v="0"/>
    <x v="0"/>
    <s v="0"/>
    <x v="1"/>
    <x v="0"/>
    <x v="0"/>
    <d v="1965-10-17T00:00:00"/>
    <x v="547"/>
    <x v="0"/>
    <x v="2"/>
    <x v="1"/>
    <x v="11"/>
  </r>
  <r>
    <s v="Id549"/>
    <s v="  Andres Sr"/>
    <x v="459"/>
    <x v="350"/>
    <s v="Yes"/>
    <x v="0"/>
    <x v="0"/>
    <n v="1"/>
    <x v="1"/>
    <x v="0"/>
    <x v="0"/>
    <d v="1975-06-27T00:00:00"/>
    <x v="548"/>
    <x v="0"/>
    <x v="0"/>
    <x v="8"/>
    <x v="27"/>
  </r>
  <r>
    <s v="Id550"/>
    <s v="  Bryan"/>
    <x v="460"/>
    <x v="351"/>
    <s v="Yes"/>
    <x v="0"/>
    <x v="0"/>
    <s v="0"/>
    <x v="0"/>
    <x v="1"/>
    <x v="2"/>
    <d v="2001-09-28T00:00:00"/>
    <x v="549"/>
    <x v="0"/>
    <x v="2"/>
    <x v="3"/>
    <x v="47"/>
  </r>
  <r>
    <s v="Id551"/>
    <s v="  Lizette"/>
    <x v="47"/>
    <x v="188"/>
    <s v="No"/>
    <x v="0"/>
    <x v="0"/>
    <s v="0"/>
    <x v="1"/>
    <x v="0"/>
    <x v="2"/>
    <d v="1977-10-17T00:00:00"/>
    <x v="550"/>
    <x v="0"/>
    <x v="2"/>
    <x v="0"/>
    <x v="29"/>
  </r>
  <r>
    <s v="Id552"/>
    <s v="  Don"/>
    <x v="376"/>
    <x v="193"/>
    <s v="No"/>
    <x v="0"/>
    <x v="0"/>
    <s v="0"/>
    <x v="0"/>
    <x v="2"/>
    <x v="2"/>
    <d v="1989-12-04T00:00:00"/>
    <x v="551"/>
    <x v="0"/>
    <x v="2"/>
    <x v="6"/>
    <x v="4"/>
  </r>
  <r>
    <s v="Id553"/>
    <s v="  Jeb"/>
    <x v="461"/>
    <x v="103"/>
    <s v="No"/>
    <x v="0"/>
    <x v="1"/>
    <n v="1"/>
    <x v="1"/>
    <x v="0"/>
    <x v="2"/>
    <d v="1979-11-12T00:00:00"/>
    <x v="552"/>
    <x v="0"/>
    <x v="0"/>
    <x v="1"/>
    <x v="18"/>
  </r>
  <r>
    <s v="Id554"/>
    <s v="  Amy R"/>
    <x v="462"/>
    <x v="299"/>
    <s v="Yes"/>
    <x v="0"/>
    <x v="1"/>
    <n v="1"/>
    <x v="1"/>
    <x v="0"/>
    <x v="2"/>
    <d v="1997-08-26T00:00:00"/>
    <x v="553"/>
    <x v="0"/>
    <x v="2"/>
    <x v="2"/>
    <x v="31"/>
  </r>
  <r>
    <s v="Id555"/>
    <s v="  Brian"/>
    <x v="463"/>
    <x v="352"/>
    <s v="Yes"/>
    <x v="0"/>
    <x v="0"/>
    <s v="0"/>
    <x v="1"/>
    <x v="0"/>
    <x v="2"/>
    <d v="1976-12-12T00:00:00"/>
    <x v="554"/>
    <x v="0"/>
    <x v="2"/>
    <x v="1"/>
    <x v="1"/>
  </r>
  <r>
    <s v="Id556"/>
    <s v="  Mike G"/>
    <x v="464"/>
    <x v="263"/>
    <s v="Yes"/>
    <x v="0"/>
    <x v="1"/>
    <n v="1"/>
    <x v="1"/>
    <x v="0"/>
    <x v="0"/>
    <d v="1963-12-08T00:00:00"/>
    <x v="555"/>
    <x v="0"/>
    <x v="2"/>
    <x v="1"/>
    <x v="8"/>
  </r>
  <r>
    <s v="Id557"/>
    <s v="  Simonezitrone Sr"/>
    <x v="465"/>
    <x v="79"/>
    <s v="No"/>
    <x v="0"/>
    <x v="1"/>
    <n v="1"/>
    <x v="1"/>
    <x v="0"/>
    <x v="2"/>
    <d v="1979-10-10T00:00:00"/>
    <x v="556"/>
    <x v="0"/>
    <x v="2"/>
    <x v="1"/>
    <x v="18"/>
  </r>
  <r>
    <s v="Id558"/>
    <s v="  Nicholas"/>
    <x v="466"/>
    <x v="228"/>
    <s v="Yes"/>
    <x v="0"/>
    <x v="0"/>
    <n v="2"/>
    <x v="1"/>
    <x v="0"/>
    <x v="2"/>
    <d v="1966-06-21T00:00:00"/>
    <x v="557"/>
    <x v="0"/>
    <x v="0"/>
    <x v="1"/>
    <x v="24"/>
  </r>
  <r>
    <s v="Id559"/>
    <s v="  Angela M"/>
    <x v="467"/>
    <x v="353"/>
    <s v="No"/>
    <x v="0"/>
    <x v="1"/>
    <n v="1"/>
    <x v="0"/>
    <x v="1"/>
    <x v="2"/>
    <d v="2003-07-14T00:00:00"/>
    <x v="558"/>
    <x v="0"/>
    <x v="1"/>
    <x v="1"/>
    <x v="39"/>
  </r>
  <r>
    <s v="Id560"/>
    <s v="  Oz"/>
    <x v="390"/>
    <x v="166"/>
    <s v="No"/>
    <x v="0"/>
    <x v="0"/>
    <s v="0"/>
    <x v="1"/>
    <x v="2"/>
    <x v="2"/>
    <d v="1994-07-01T00:00:00"/>
    <x v="559"/>
    <x v="0"/>
    <x v="0"/>
    <x v="0"/>
    <x v="6"/>
  </r>
  <r>
    <s v="Id561"/>
    <s v="  Erin M"/>
    <x v="468"/>
    <x v="146"/>
    <s v="No"/>
    <x v="0"/>
    <x v="0"/>
    <s v="0"/>
    <x v="1"/>
    <x v="2"/>
    <x v="2"/>
    <d v="1990-10-25T00:00:00"/>
    <x v="560"/>
    <x v="0"/>
    <x v="0"/>
    <x v="0"/>
    <x v="3"/>
  </r>
  <r>
    <s v="Id562"/>
    <s v="  Bobby E"/>
    <x v="469"/>
    <x v="354"/>
    <s v="Yes"/>
    <x v="0"/>
    <x v="0"/>
    <n v="2"/>
    <x v="1"/>
    <x v="0"/>
    <x v="0"/>
    <d v="1970-07-26T00:00:00"/>
    <x v="561"/>
    <x v="0"/>
    <x v="0"/>
    <x v="1"/>
    <x v="2"/>
  </r>
  <r>
    <s v="Id563"/>
    <s v="  Daniel P"/>
    <x v="410"/>
    <x v="355"/>
    <s v="No"/>
    <x v="0"/>
    <x v="0"/>
    <s v="0"/>
    <x v="0"/>
    <x v="1"/>
    <x v="0"/>
    <d v="2002-08-25T00:00:00"/>
    <x v="562"/>
    <x v="0"/>
    <x v="1"/>
    <x v="1"/>
    <x v="43"/>
  </r>
  <r>
    <s v="Id564"/>
    <s v="  Marie E"/>
    <x v="470"/>
    <x v="356"/>
    <s v="Yes"/>
    <x v="0"/>
    <x v="1"/>
    <n v="1"/>
    <x v="1"/>
    <x v="0"/>
    <x v="0"/>
    <d v="1963-11-16T00:00:00"/>
    <x v="563"/>
    <x v="0"/>
    <x v="2"/>
    <x v="1"/>
    <x v="8"/>
  </r>
  <r>
    <s v="Id565"/>
    <s v="  Katie"/>
    <x v="471"/>
    <x v="118"/>
    <s v="No"/>
    <x v="0"/>
    <x v="0"/>
    <s v="0"/>
    <x v="1"/>
    <x v="0"/>
    <x v="0"/>
    <d v="1968-07-12T00:00:00"/>
    <x v="564"/>
    <x v="0"/>
    <x v="1"/>
    <x v="12"/>
    <x v="0"/>
  </r>
  <r>
    <s v="Id566"/>
    <s v="  Eric D"/>
    <x v="472"/>
    <x v="357"/>
    <s v="No"/>
    <x v="0"/>
    <x v="0"/>
    <s v="0"/>
    <x v="1"/>
    <x v="0"/>
    <x v="0"/>
    <d v="1965-06-16T00:00:00"/>
    <x v="565"/>
    <x v="0"/>
    <x v="2"/>
    <x v="8"/>
    <x v="11"/>
  </r>
  <r>
    <s v="Id567"/>
    <s v="  Tara"/>
    <x v="473"/>
    <x v="358"/>
    <s v="No"/>
    <x v="0"/>
    <x v="0"/>
    <s v="0"/>
    <x v="0"/>
    <x v="2"/>
    <x v="2"/>
    <d v="1990-12-29T00:00:00"/>
    <x v="566"/>
    <x v="0"/>
    <x v="2"/>
    <x v="3"/>
    <x v="3"/>
  </r>
  <r>
    <s v="Id568"/>
    <s v="  Haley L"/>
    <x v="474"/>
    <x v="359"/>
    <s v="No"/>
    <x v="0"/>
    <x v="0"/>
    <s v="0"/>
    <x v="1"/>
    <x v="0"/>
    <x v="0"/>
    <d v="1971-06-08T00:00:00"/>
    <x v="567"/>
    <x v="0"/>
    <x v="1"/>
    <x v="1"/>
    <x v="2"/>
  </r>
  <r>
    <s v="Id569"/>
    <s v="  Kayla B"/>
    <x v="237"/>
    <x v="109"/>
    <s v="No"/>
    <x v="0"/>
    <x v="1"/>
    <n v="1"/>
    <x v="0"/>
    <x v="1"/>
    <x v="1"/>
    <d v="2003-11-02T00:00:00"/>
    <x v="568"/>
    <x v="1"/>
    <x v="1"/>
    <x v="1"/>
    <x v="39"/>
  </r>
  <r>
    <s v="Id570"/>
    <s v="  Mark D"/>
    <x v="335"/>
    <x v="109"/>
    <s v="No"/>
    <x v="0"/>
    <x v="0"/>
    <n v="1"/>
    <x v="0"/>
    <x v="2"/>
    <x v="1"/>
    <d v="1992-10-18T00:00:00"/>
    <x v="569"/>
    <x v="1"/>
    <x v="1"/>
    <x v="1"/>
    <x v="34"/>
  </r>
  <r>
    <s v="Id571"/>
    <s v="  Patrick J"/>
    <x v="298"/>
    <x v="89"/>
    <s v="No"/>
    <x v="0"/>
    <x v="1"/>
    <n v="1"/>
    <x v="0"/>
    <x v="1"/>
    <x v="2"/>
    <d v="2003-11-01T00:00:00"/>
    <x v="570"/>
    <x v="1"/>
    <x v="0"/>
    <x v="1"/>
    <x v="39"/>
  </r>
  <r>
    <s v="Id572"/>
    <s v="  Alejandro"/>
    <x v="475"/>
    <x v="360"/>
    <s v="Yes"/>
    <x v="0"/>
    <x v="1"/>
    <n v="1"/>
    <x v="1"/>
    <x v="0"/>
    <x v="0"/>
    <d v="1963-07-12T00:00:00"/>
    <x v="571"/>
    <x v="1"/>
    <x v="0"/>
    <x v="8"/>
    <x v="8"/>
  </r>
  <r>
    <s v="Id573"/>
    <s v="  Beth A"/>
    <x v="476"/>
    <x v="232"/>
    <s v="Yes"/>
    <x v="0"/>
    <x v="0"/>
    <n v="1"/>
    <x v="1"/>
    <x v="0"/>
    <x v="0"/>
    <d v="1975-08-25T00:00:00"/>
    <x v="572"/>
    <x v="1"/>
    <x v="0"/>
    <x v="12"/>
    <x v="27"/>
  </r>
  <r>
    <s v="Id574"/>
    <s v="  Jason R"/>
    <x v="477"/>
    <x v="48"/>
    <s v="No"/>
    <x v="0"/>
    <x v="0"/>
    <s v="0"/>
    <x v="0"/>
    <x v="2"/>
    <x v="2"/>
    <d v="1982-10-22T00:00:00"/>
    <x v="573"/>
    <x v="1"/>
    <x v="1"/>
    <x v="0"/>
    <x v="37"/>
  </r>
  <r>
    <s v="Id575"/>
    <s v="  Yoshinori"/>
    <x v="352"/>
    <x v="347"/>
    <s v="No"/>
    <x v="1"/>
    <x v="0"/>
    <n v="1"/>
    <x v="0"/>
    <x v="1"/>
    <x v="2"/>
    <d v="2004-08-18T00:00:00"/>
    <x v="574"/>
    <x v="1"/>
    <x v="2"/>
    <x v="9"/>
    <x v="41"/>
  </r>
  <r>
    <s v="Id576"/>
    <s v="  Adrienne G"/>
    <x v="478"/>
    <x v="361"/>
    <s v="Yes"/>
    <x v="0"/>
    <x v="0"/>
    <n v="1"/>
    <x v="1"/>
    <x v="0"/>
    <x v="2"/>
    <d v="1964-06-07T00:00:00"/>
    <x v="575"/>
    <x v="1"/>
    <x v="2"/>
    <x v="1"/>
    <x v="8"/>
  </r>
  <r>
    <s v="Id577"/>
    <s v="  Meredith"/>
    <x v="479"/>
    <x v="362"/>
    <s v="No"/>
    <x v="0"/>
    <x v="0"/>
    <s v="0"/>
    <x v="1"/>
    <x v="0"/>
    <x v="0"/>
    <d v="1965-09-16T00:00:00"/>
    <x v="576"/>
    <x v="1"/>
    <x v="2"/>
    <x v="12"/>
    <x v="11"/>
  </r>
  <r>
    <s v="Id578"/>
    <s v="  Junyong"/>
    <x v="44"/>
    <x v="363"/>
    <s v="No"/>
    <x v="0"/>
    <x v="0"/>
    <n v="1"/>
    <x v="1"/>
    <x v="0"/>
    <x v="2"/>
    <d v="1998-06-03T00:00:00"/>
    <x v="577"/>
    <x v="1"/>
    <x v="0"/>
    <x v="4"/>
    <x v="31"/>
  </r>
  <r>
    <s v="Id579"/>
    <s v="  Kristen A"/>
    <x v="480"/>
    <x v="364"/>
    <s v="No"/>
    <x v="0"/>
    <x v="0"/>
    <s v="0"/>
    <x v="0"/>
    <x v="1"/>
    <x v="0"/>
    <d v="2002-06-28T00:00:00"/>
    <x v="578"/>
    <x v="1"/>
    <x v="0"/>
    <x v="0"/>
    <x v="43"/>
  </r>
  <r>
    <s v="Id580"/>
    <s v="  Maria I"/>
    <x v="406"/>
    <x v="208"/>
    <s v="No"/>
    <x v="0"/>
    <x v="1"/>
    <n v="1"/>
    <x v="0"/>
    <x v="1"/>
    <x v="1"/>
    <d v="2003-12-26T00:00:00"/>
    <x v="579"/>
    <x v="1"/>
    <x v="2"/>
    <x v="3"/>
    <x v="39"/>
  </r>
  <r>
    <s v="Id581"/>
    <s v="  Jonathan"/>
    <x v="481"/>
    <x v="300"/>
    <s v="Yes"/>
    <x v="0"/>
    <x v="0"/>
    <s v="0"/>
    <x v="0"/>
    <x v="1"/>
    <x v="1"/>
    <d v="1996-06-10T00:00:00"/>
    <x v="580"/>
    <x v="1"/>
    <x v="0"/>
    <x v="0"/>
    <x v="45"/>
  </r>
  <r>
    <s v="Id582"/>
    <s v="  Phil"/>
    <x v="482"/>
    <x v="234"/>
    <s v="No"/>
    <x v="0"/>
    <x v="0"/>
    <s v="0"/>
    <x v="1"/>
    <x v="0"/>
    <x v="0"/>
    <d v="1971-08-22T00:00:00"/>
    <x v="581"/>
    <x v="1"/>
    <x v="2"/>
    <x v="8"/>
    <x v="14"/>
  </r>
  <r>
    <s v="Id583"/>
    <s v="  Benjamina C"/>
    <x v="483"/>
    <x v="111"/>
    <s v="No"/>
    <x v="0"/>
    <x v="0"/>
    <s v="0"/>
    <x v="1"/>
    <x v="0"/>
    <x v="2"/>
    <d v="1980-07-16T00:00:00"/>
    <x v="582"/>
    <x v="1"/>
    <x v="0"/>
    <x v="1"/>
    <x v="25"/>
  </r>
  <r>
    <s v="Id584"/>
    <s v="  Christopher"/>
    <x v="484"/>
    <x v="252"/>
    <s v="No"/>
    <x v="0"/>
    <x v="0"/>
    <s v="0"/>
    <x v="1"/>
    <x v="0"/>
    <x v="2"/>
    <d v="1977-08-25T00:00:00"/>
    <x v="583"/>
    <x v="1"/>
    <x v="0"/>
    <x v="8"/>
    <x v="29"/>
  </r>
  <r>
    <s v="Id585"/>
    <s v="  Alison B"/>
    <x v="485"/>
    <x v="50"/>
    <s v="No"/>
    <x v="0"/>
    <x v="0"/>
    <s v="0"/>
    <x v="1"/>
    <x v="0"/>
    <x v="0"/>
    <d v="1968-10-21T00:00:00"/>
    <x v="584"/>
    <x v="1"/>
    <x v="0"/>
    <x v="1"/>
    <x v="0"/>
  </r>
  <r>
    <s v="Id586"/>
    <s v="  Caroline"/>
    <x v="486"/>
    <x v="216"/>
    <s v="No"/>
    <x v="0"/>
    <x v="1"/>
    <n v="1"/>
    <x v="0"/>
    <x v="1"/>
    <x v="1"/>
    <d v="2003-09-10T00:00:00"/>
    <x v="585"/>
    <x v="1"/>
    <x v="2"/>
    <x v="3"/>
    <x v="39"/>
  </r>
  <r>
    <s v="Id587"/>
    <s v="  Alexis N"/>
    <x v="487"/>
    <x v="365"/>
    <s v="No"/>
    <x v="0"/>
    <x v="0"/>
    <s v="0"/>
    <x v="1"/>
    <x v="0"/>
    <x v="0"/>
    <d v="1974-08-08T00:00:00"/>
    <x v="586"/>
    <x v="1"/>
    <x v="0"/>
    <x v="3"/>
    <x v="19"/>
  </r>
  <r>
    <s v="Id588"/>
    <s v="  Shanda L"/>
    <x v="375"/>
    <x v="209"/>
    <s v="Yes"/>
    <x v="0"/>
    <x v="0"/>
    <n v="1"/>
    <x v="1"/>
    <x v="0"/>
    <x v="2"/>
    <d v="1995-10-19T00:00:00"/>
    <x v="587"/>
    <x v="1"/>
    <x v="0"/>
    <x v="2"/>
    <x v="40"/>
  </r>
  <r>
    <s v="Id589"/>
    <s v="  Lacey"/>
    <x v="488"/>
    <x v="113"/>
    <s v="No"/>
    <x v="0"/>
    <x v="0"/>
    <s v="0"/>
    <x v="1"/>
    <x v="0"/>
    <x v="0"/>
    <d v="1962-07-29T00:00:00"/>
    <x v="588"/>
    <x v="1"/>
    <x v="2"/>
    <x v="12"/>
    <x v="5"/>
  </r>
  <r>
    <s v="Id590"/>
    <s v="  Laurette"/>
    <x v="489"/>
    <x v="366"/>
    <s v="No"/>
    <x v="0"/>
    <x v="0"/>
    <s v="0"/>
    <x v="0"/>
    <x v="2"/>
    <x v="1"/>
    <d v="1989-09-23T00:00:00"/>
    <x v="589"/>
    <x v="1"/>
    <x v="2"/>
    <x v="2"/>
    <x v="4"/>
  </r>
  <r>
    <s v="Id591"/>
    <s v="  Jason"/>
    <x v="490"/>
    <x v="367"/>
    <s v="No"/>
    <x v="0"/>
    <x v="0"/>
    <s v="0"/>
    <x v="1"/>
    <x v="0"/>
    <x v="0"/>
    <d v="1974-08-28T00:00:00"/>
    <x v="590"/>
    <x v="1"/>
    <x v="1"/>
    <x v="1"/>
    <x v="19"/>
  </r>
  <r>
    <s v="Id592"/>
    <s v="  Mary"/>
    <x v="491"/>
    <x v="368"/>
    <s v="No"/>
    <x v="0"/>
    <x v="1"/>
    <n v="1"/>
    <x v="0"/>
    <x v="2"/>
    <x v="2"/>
    <d v="1993-11-05T00:00:00"/>
    <x v="591"/>
    <x v="1"/>
    <x v="1"/>
    <x v="2"/>
    <x v="20"/>
  </r>
  <r>
    <s v="Id593"/>
    <s v="  Kati A"/>
    <x v="492"/>
    <x v="152"/>
    <s v="No"/>
    <x v="0"/>
    <x v="0"/>
    <s v="0"/>
    <x v="1"/>
    <x v="0"/>
    <x v="2"/>
    <d v="1977-09-25T00:00:00"/>
    <x v="592"/>
    <x v="1"/>
    <x v="1"/>
    <x v="1"/>
    <x v="29"/>
  </r>
  <r>
    <s v="Id594"/>
    <s v="  Kelly J"/>
    <x v="493"/>
    <x v="201"/>
    <s v="Yes"/>
    <x v="0"/>
    <x v="0"/>
    <n v="1"/>
    <x v="1"/>
    <x v="0"/>
    <x v="0"/>
    <d v="1975-07-24T00:00:00"/>
    <x v="593"/>
    <x v="1"/>
    <x v="1"/>
    <x v="12"/>
    <x v="27"/>
  </r>
  <r>
    <s v="Id595"/>
    <s v="  Greer D"/>
    <x v="494"/>
    <x v="369"/>
    <s v="Yes"/>
    <x v="0"/>
    <x v="0"/>
    <n v="2"/>
    <x v="1"/>
    <x v="0"/>
    <x v="0"/>
    <d v="1970-07-10T00:00:00"/>
    <x v="594"/>
    <x v="1"/>
    <x v="2"/>
    <x v="3"/>
    <x v="2"/>
  </r>
  <r>
    <s v="Id596"/>
    <s v="  Brent"/>
    <x v="495"/>
    <x v="370"/>
    <s v="Yes"/>
    <x v="0"/>
    <x v="1"/>
    <n v="1"/>
    <x v="1"/>
    <x v="0"/>
    <x v="0"/>
    <d v="1963-06-25T00:00:00"/>
    <x v="595"/>
    <x v="1"/>
    <x v="2"/>
    <x v="8"/>
    <x v="8"/>
  </r>
  <r>
    <s v="Id597"/>
    <s v="  Eugene M"/>
    <x v="181"/>
    <x v="231"/>
    <s v="Yes"/>
    <x v="0"/>
    <x v="0"/>
    <s v="0"/>
    <x v="1"/>
    <x v="0"/>
    <x v="1"/>
    <d v="2001-06-25T00:00:00"/>
    <x v="596"/>
    <x v="1"/>
    <x v="1"/>
    <x v="0"/>
    <x v="47"/>
  </r>
  <r>
    <s v="Id598"/>
    <s v="  Erin D"/>
    <x v="496"/>
    <x v="67"/>
    <s v="Yes"/>
    <x v="0"/>
    <x v="0"/>
    <n v="1"/>
    <x v="0"/>
    <x v="2"/>
    <x v="2"/>
    <d v="1995-12-23T00:00:00"/>
    <x v="597"/>
    <x v="1"/>
    <x v="1"/>
    <x v="0"/>
    <x v="40"/>
  </r>
  <r>
    <s v="Id599"/>
    <s v="  Kamilla"/>
    <x v="402"/>
    <x v="371"/>
    <s v="No"/>
    <x v="0"/>
    <x v="0"/>
    <n v="3"/>
    <x v="1"/>
    <x v="0"/>
    <x v="0"/>
    <d v="1958-10-10T00:00:00"/>
    <x v="598"/>
    <x v="1"/>
    <x v="2"/>
    <x v="1"/>
    <x v="7"/>
  </r>
  <r>
    <s v="Id600"/>
    <s v="  Wayne I"/>
    <x v="497"/>
    <x v="138"/>
    <s v="No"/>
    <x v="0"/>
    <x v="1"/>
    <n v="1"/>
    <x v="0"/>
    <x v="1"/>
    <x v="2"/>
    <d v="2003-12-20T00:00:00"/>
    <x v="599"/>
    <x v="1"/>
    <x v="1"/>
    <x v="1"/>
    <x v="39"/>
  </r>
  <r>
    <s v="Id601"/>
    <s v="  Tracy L"/>
    <x v="426"/>
    <x v="372"/>
    <s v="Yes"/>
    <x v="0"/>
    <x v="0"/>
    <n v="1"/>
    <x v="0"/>
    <x v="2"/>
    <x v="2"/>
    <d v="1995-09-28T00:00:00"/>
    <x v="600"/>
    <x v="1"/>
    <x v="0"/>
    <x v="1"/>
    <x v="40"/>
  </r>
  <r>
    <s v="Id602"/>
    <s v="  Heather"/>
    <x v="498"/>
    <x v="373"/>
    <s v="No"/>
    <x v="0"/>
    <x v="0"/>
    <s v="0"/>
    <x v="1"/>
    <x v="0"/>
    <x v="0"/>
    <d v="1965-12-05T00:00:00"/>
    <x v="601"/>
    <x v="1"/>
    <x v="0"/>
    <x v="12"/>
    <x v="11"/>
  </r>
  <r>
    <s v="Id603"/>
    <s v="  Megan C"/>
    <x v="499"/>
    <x v="105"/>
    <s v="Yes"/>
    <x v="0"/>
    <x v="1"/>
    <n v="1"/>
    <x v="1"/>
    <x v="0"/>
    <x v="1"/>
    <d v="1969-08-08T00:00:00"/>
    <x v="602"/>
    <x v="1"/>
    <x v="0"/>
    <x v="12"/>
    <x v="16"/>
  </r>
  <r>
    <s v="Id604"/>
    <s v="  Jonathan"/>
    <x v="500"/>
    <x v="374"/>
    <s v="No"/>
    <x v="0"/>
    <x v="1"/>
    <n v="1"/>
    <x v="0"/>
    <x v="1"/>
    <x v="2"/>
    <d v="2003-08-24T00:00:00"/>
    <x v="603"/>
    <x v="1"/>
    <x v="0"/>
    <x v="3"/>
    <x v="39"/>
  </r>
  <r>
    <s v="Id605"/>
    <s v="  Greg D"/>
    <x v="501"/>
    <x v="375"/>
    <s v="No"/>
    <x v="0"/>
    <x v="0"/>
    <n v="2"/>
    <x v="1"/>
    <x v="0"/>
    <x v="2"/>
    <d v="1972-07-30T00:00:00"/>
    <x v="604"/>
    <x v="1"/>
    <x v="2"/>
    <x v="8"/>
    <x v="28"/>
  </r>
  <r>
    <s v="Id606"/>
    <s v="  Steven L"/>
    <x v="502"/>
    <x v="57"/>
    <s v="No"/>
    <x v="0"/>
    <x v="0"/>
    <s v="0"/>
    <x v="0"/>
    <x v="1"/>
    <x v="0"/>
    <d v="2002-09-08T00:00:00"/>
    <x v="605"/>
    <x v="1"/>
    <x v="1"/>
    <x v="3"/>
    <x v="43"/>
  </r>
  <r>
    <s v="Id607"/>
    <s v="  Gianfilippo"/>
    <x v="503"/>
    <x v="376"/>
    <s v="Yes"/>
    <x v="0"/>
    <x v="0"/>
    <n v="1"/>
    <x v="1"/>
    <x v="0"/>
    <x v="2"/>
    <d v="1988-08-21T00:00:00"/>
    <x v="606"/>
    <x v="1"/>
    <x v="1"/>
    <x v="1"/>
    <x v="23"/>
  </r>
  <r>
    <s v="Id608"/>
    <s v="  Hector"/>
    <x v="504"/>
    <x v="152"/>
    <s v="Yes"/>
    <x v="0"/>
    <x v="0"/>
    <n v="1"/>
    <x v="1"/>
    <x v="0"/>
    <x v="2"/>
    <d v="1988-08-06T00:00:00"/>
    <x v="607"/>
    <x v="1"/>
    <x v="2"/>
    <x v="1"/>
    <x v="23"/>
  </r>
  <r>
    <s v="Id609"/>
    <s v="  Mark W"/>
    <x v="505"/>
    <x v="377"/>
    <s v="No"/>
    <x v="0"/>
    <x v="0"/>
    <s v="0"/>
    <x v="1"/>
    <x v="0"/>
    <x v="0"/>
    <d v="1974-09-11T00:00:00"/>
    <x v="608"/>
    <x v="1"/>
    <x v="0"/>
    <x v="1"/>
    <x v="19"/>
  </r>
  <r>
    <s v="Id610"/>
    <s v="  Aubri"/>
    <x v="118"/>
    <x v="169"/>
    <s v="No"/>
    <x v="0"/>
    <x v="0"/>
    <s v="0"/>
    <x v="1"/>
    <x v="0"/>
    <x v="1"/>
    <d v="1982-07-06T00:00:00"/>
    <x v="609"/>
    <x v="1"/>
    <x v="1"/>
    <x v="12"/>
    <x v="37"/>
  </r>
  <r>
    <s v="Id611"/>
    <s v="  Justin"/>
    <x v="192"/>
    <x v="81"/>
    <s v="No"/>
    <x v="0"/>
    <x v="1"/>
    <n v="1"/>
    <x v="0"/>
    <x v="2"/>
    <x v="2"/>
    <d v="1993-12-12T00:00:00"/>
    <x v="610"/>
    <x v="1"/>
    <x v="0"/>
    <x v="6"/>
    <x v="20"/>
  </r>
  <r>
    <s v="Id612"/>
    <s v="  Megan A"/>
    <x v="506"/>
    <x v="166"/>
    <s v="No"/>
    <x v="0"/>
    <x v="0"/>
    <n v="1"/>
    <x v="1"/>
    <x v="0"/>
    <x v="2"/>
    <d v="1987-10-06T00:00:00"/>
    <x v="611"/>
    <x v="1"/>
    <x v="1"/>
    <x v="3"/>
    <x v="38"/>
  </r>
  <r>
    <s v="Id613"/>
    <s v="  Erika M"/>
    <x v="507"/>
    <x v="315"/>
    <s v="No"/>
    <x v="0"/>
    <x v="1"/>
    <n v="1"/>
    <x v="0"/>
    <x v="2"/>
    <x v="2"/>
    <d v="1993-08-08T00:00:00"/>
    <x v="612"/>
    <x v="1"/>
    <x v="1"/>
    <x v="2"/>
    <x v="20"/>
  </r>
  <r>
    <s v="Id614"/>
    <s v="  Daniel G"/>
    <x v="508"/>
    <x v="112"/>
    <s v="Yes"/>
    <x v="0"/>
    <x v="0"/>
    <s v="0"/>
    <x v="1"/>
    <x v="0"/>
    <x v="2"/>
    <d v="1985-08-27T00:00:00"/>
    <x v="613"/>
    <x v="1"/>
    <x v="0"/>
    <x v="1"/>
    <x v="17"/>
  </r>
  <r>
    <s v="Id615"/>
    <s v="  Devin C"/>
    <x v="85"/>
    <x v="14"/>
    <s v="No"/>
    <x v="0"/>
    <x v="0"/>
    <n v="3"/>
    <x v="1"/>
    <x v="0"/>
    <x v="0"/>
    <d v="1958-06-21T00:00:00"/>
    <x v="614"/>
    <x v="1"/>
    <x v="2"/>
    <x v="0"/>
    <x v="7"/>
  </r>
  <r>
    <s v="Id616"/>
    <s v="  Louise A"/>
    <x v="80"/>
    <x v="378"/>
    <s v="No"/>
    <x v="0"/>
    <x v="0"/>
    <n v="3"/>
    <x v="1"/>
    <x v="0"/>
    <x v="0"/>
    <d v="1958-10-22T00:00:00"/>
    <x v="615"/>
    <x v="1"/>
    <x v="2"/>
    <x v="2"/>
    <x v="7"/>
  </r>
  <r>
    <s v="Id617"/>
    <s v="  Sarah"/>
    <x v="509"/>
    <x v="379"/>
    <s v="No"/>
    <x v="0"/>
    <x v="0"/>
    <s v="0"/>
    <x v="1"/>
    <x v="0"/>
    <x v="0"/>
    <d v="1978-09-16T00:00:00"/>
    <x v="616"/>
    <x v="1"/>
    <x v="2"/>
    <x v="12"/>
    <x v="9"/>
  </r>
  <r>
    <s v="Id618"/>
    <s v="  Amy"/>
    <x v="510"/>
    <x v="324"/>
    <s v="Yes"/>
    <x v="0"/>
    <x v="0"/>
    <n v="1"/>
    <x v="1"/>
    <x v="0"/>
    <x v="2"/>
    <d v="1988-12-05T00:00:00"/>
    <x v="617"/>
    <x v="1"/>
    <x v="0"/>
    <x v="1"/>
    <x v="23"/>
  </r>
  <r>
    <s v="Id619"/>
    <s v="  Brittany L"/>
    <x v="511"/>
    <x v="380"/>
    <s v="No"/>
    <x v="0"/>
    <x v="0"/>
    <s v="0"/>
    <x v="1"/>
    <x v="0"/>
    <x v="2"/>
    <d v="1980-09-19T00:00:00"/>
    <x v="618"/>
    <x v="1"/>
    <x v="2"/>
    <x v="1"/>
    <x v="25"/>
  </r>
  <r>
    <s v="Id620"/>
    <s v="  Jessica L"/>
    <x v="512"/>
    <x v="206"/>
    <s v="No"/>
    <x v="0"/>
    <x v="0"/>
    <s v="0"/>
    <x v="1"/>
    <x v="0"/>
    <x v="2"/>
    <d v="1982-07-24T00:00:00"/>
    <x v="619"/>
    <x v="1"/>
    <x v="1"/>
    <x v="1"/>
    <x v="37"/>
  </r>
  <r>
    <s v="Id621"/>
    <s v="  Kristina K"/>
    <x v="513"/>
    <x v="18"/>
    <s v="No"/>
    <x v="0"/>
    <x v="0"/>
    <s v="0"/>
    <x v="1"/>
    <x v="0"/>
    <x v="2"/>
    <d v="1980-10-12T00:00:00"/>
    <x v="620"/>
    <x v="1"/>
    <x v="0"/>
    <x v="12"/>
    <x v="25"/>
  </r>
  <r>
    <s v="Id622"/>
    <s v="  Brad"/>
    <x v="172"/>
    <x v="381"/>
    <s v="No"/>
    <x v="0"/>
    <x v="0"/>
    <s v="0"/>
    <x v="1"/>
    <x v="0"/>
    <x v="0"/>
    <d v="1962-12-25T00:00:00"/>
    <x v="621"/>
    <x v="1"/>
    <x v="1"/>
    <x v="13"/>
    <x v="5"/>
  </r>
  <r>
    <s v="Id623"/>
    <s v="  Margaret O"/>
    <x v="514"/>
    <x v="335"/>
    <s v="No"/>
    <x v="0"/>
    <x v="0"/>
    <s v="0"/>
    <x v="1"/>
    <x v="1"/>
    <x v="2"/>
    <d v="1982-11-11T00:00:00"/>
    <x v="622"/>
    <x v="1"/>
    <x v="0"/>
    <x v="3"/>
    <x v="37"/>
  </r>
  <r>
    <s v="Id624"/>
    <s v="  Craig R"/>
    <x v="515"/>
    <x v="135"/>
    <s v="No"/>
    <x v="0"/>
    <x v="0"/>
    <n v="1"/>
    <x v="0"/>
    <x v="2"/>
    <x v="2"/>
    <d v="1984-06-26T00:00:00"/>
    <x v="623"/>
    <x v="1"/>
    <x v="0"/>
    <x v="3"/>
    <x v="32"/>
  </r>
  <r>
    <s v="Id625"/>
    <s v="  Simo"/>
    <x v="377"/>
    <x v="319"/>
    <s v="Yes"/>
    <x v="0"/>
    <x v="1"/>
    <n v="1"/>
    <x v="0"/>
    <x v="2"/>
    <x v="2"/>
    <d v="1997-10-09T00:00:00"/>
    <x v="624"/>
    <x v="1"/>
    <x v="2"/>
    <x v="1"/>
    <x v="31"/>
  </r>
  <r>
    <s v="Id626"/>
    <s v="  Christopher J"/>
    <x v="516"/>
    <x v="382"/>
    <s v="No"/>
    <x v="0"/>
    <x v="0"/>
    <s v="0"/>
    <x v="1"/>
    <x v="0"/>
    <x v="0"/>
    <d v="1974-08-29T00:00:00"/>
    <x v="625"/>
    <x v="1"/>
    <x v="1"/>
    <x v="1"/>
    <x v="19"/>
  </r>
  <r>
    <s v="Id627"/>
    <s v="  Mario Sr"/>
    <x v="517"/>
    <x v="112"/>
    <s v="Yes"/>
    <x v="0"/>
    <x v="0"/>
    <s v="0"/>
    <x v="1"/>
    <x v="0"/>
    <x v="2"/>
    <d v="1976-09-20T00:00:00"/>
    <x v="626"/>
    <x v="1"/>
    <x v="2"/>
    <x v="1"/>
    <x v="1"/>
  </r>
  <r>
    <s v="Id628"/>
    <s v="  Meghann R"/>
    <x v="518"/>
    <x v="383"/>
    <s v="No"/>
    <x v="0"/>
    <x v="0"/>
    <n v="2"/>
    <x v="1"/>
    <x v="0"/>
    <x v="0"/>
    <d v="1973-06-26T00:00:00"/>
    <x v="627"/>
    <x v="1"/>
    <x v="2"/>
    <x v="12"/>
    <x v="30"/>
  </r>
  <r>
    <s v="Id629"/>
    <s v="  Scott M"/>
    <x v="519"/>
    <x v="88"/>
    <s v="Yes"/>
    <x v="0"/>
    <x v="0"/>
    <n v="1"/>
    <x v="1"/>
    <x v="0"/>
    <x v="2"/>
    <d v="1988-12-22T00:00:00"/>
    <x v="628"/>
    <x v="1"/>
    <x v="2"/>
    <x v="3"/>
    <x v="23"/>
  </r>
  <r>
    <s v="Id630"/>
    <s v="  Caitlin E"/>
    <x v="520"/>
    <x v="384"/>
    <s v="No"/>
    <x v="0"/>
    <x v="0"/>
    <s v="0"/>
    <x v="1"/>
    <x v="0"/>
    <x v="0"/>
    <d v="1960-06-06T00:00:00"/>
    <x v="629"/>
    <x v="1"/>
    <x v="2"/>
    <x v="1"/>
    <x v="10"/>
  </r>
  <r>
    <s v="Id631"/>
    <s v="  Samantha A"/>
    <x v="521"/>
    <x v="385"/>
    <s v="No"/>
    <x v="0"/>
    <x v="0"/>
    <s v="0"/>
    <x v="1"/>
    <x v="0"/>
    <x v="0"/>
    <d v="1965-10-28T00:00:00"/>
    <x v="630"/>
    <x v="1"/>
    <x v="2"/>
    <x v="12"/>
    <x v="11"/>
  </r>
  <r>
    <s v="Id632"/>
    <s v="  Erik"/>
    <x v="522"/>
    <x v="386"/>
    <s v="No"/>
    <x v="0"/>
    <x v="0"/>
    <s v="0"/>
    <x v="1"/>
    <x v="0"/>
    <x v="0"/>
    <d v="1974-07-30T00:00:00"/>
    <x v="631"/>
    <x v="1"/>
    <x v="2"/>
    <x v="1"/>
    <x v="19"/>
  </r>
  <r>
    <s v="Id633"/>
    <s v="  Christopher"/>
    <x v="462"/>
    <x v="78"/>
    <s v="Yes"/>
    <x v="0"/>
    <x v="0"/>
    <n v="2"/>
    <x v="1"/>
    <x v="0"/>
    <x v="2"/>
    <d v="1959-10-02T00:00:00"/>
    <x v="632"/>
    <x v="1"/>
    <x v="0"/>
    <x v="1"/>
    <x v="10"/>
  </r>
  <r>
    <s v="Id634"/>
    <s v="  Maya"/>
    <x v="523"/>
    <x v="387"/>
    <s v="No"/>
    <x v="0"/>
    <x v="0"/>
    <s v="0"/>
    <x v="1"/>
    <x v="0"/>
    <x v="0"/>
    <d v="1974-06-28T00:00:00"/>
    <x v="633"/>
    <x v="1"/>
    <x v="2"/>
    <x v="12"/>
    <x v="19"/>
  </r>
  <r>
    <s v="Id635"/>
    <s v="  Zachary T"/>
    <x v="524"/>
    <x v="98"/>
    <s v="No"/>
    <x v="1"/>
    <x v="0"/>
    <n v="1"/>
    <x v="1"/>
    <x v="1"/>
    <x v="2"/>
    <d v="2004-07-17T00:00:00"/>
    <x v="634"/>
    <x v="1"/>
    <x v="0"/>
    <x v="5"/>
    <x v="41"/>
  </r>
  <r>
    <s v="Id636"/>
    <s v="  Hilda"/>
    <x v="525"/>
    <x v="145"/>
    <s v="Yes"/>
    <x v="0"/>
    <x v="0"/>
    <s v="0"/>
    <x v="1"/>
    <x v="0"/>
    <x v="2"/>
    <d v="1976-07-20T00:00:00"/>
    <x v="635"/>
    <x v="1"/>
    <x v="1"/>
    <x v="12"/>
    <x v="1"/>
  </r>
  <r>
    <s v="Id637"/>
    <s v="  Stephanie"/>
    <x v="526"/>
    <x v="388"/>
    <s v="No"/>
    <x v="0"/>
    <x v="0"/>
    <s v="0"/>
    <x v="1"/>
    <x v="0"/>
    <x v="2"/>
    <d v="1990-10-25T00:00:00"/>
    <x v="636"/>
    <x v="1"/>
    <x v="1"/>
    <x v="1"/>
    <x v="3"/>
  </r>
  <r>
    <s v="Id638"/>
    <s v="  Doug"/>
    <x v="527"/>
    <x v="340"/>
    <s v="Yes"/>
    <x v="0"/>
    <x v="0"/>
    <n v="1"/>
    <x v="1"/>
    <x v="0"/>
    <x v="2"/>
    <d v="1964-09-04T00:00:00"/>
    <x v="637"/>
    <x v="1"/>
    <x v="2"/>
    <x v="1"/>
    <x v="13"/>
  </r>
  <r>
    <s v="Id639"/>
    <s v="  Bethany N"/>
    <x v="528"/>
    <x v="389"/>
    <s v="No"/>
    <x v="0"/>
    <x v="0"/>
    <s v="0"/>
    <x v="1"/>
    <x v="0"/>
    <x v="0"/>
    <d v="1962-09-06T00:00:00"/>
    <x v="638"/>
    <x v="1"/>
    <x v="2"/>
    <x v="3"/>
    <x v="5"/>
  </r>
  <r>
    <s v="Id640"/>
    <s v="  Sandra H"/>
    <x v="529"/>
    <x v="390"/>
    <s v="No"/>
    <x v="0"/>
    <x v="0"/>
    <s v="0"/>
    <x v="1"/>
    <x v="0"/>
    <x v="0"/>
    <d v="1968-07-18T00:00:00"/>
    <x v="639"/>
    <x v="1"/>
    <x v="1"/>
    <x v="12"/>
    <x v="0"/>
  </r>
  <r>
    <s v="Id641"/>
    <s v="  Takuo"/>
    <x v="530"/>
    <x v="391"/>
    <s v="Yes"/>
    <x v="0"/>
    <x v="0"/>
    <n v="1"/>
    <x v="1"/>
    <x v="0"/>
    <x v="2"/>
    <d v="1988-12-17T00:00:00"/>
    <x v="640"/>
    <x v="1"/>
    <x v="0"/>
    <x v="8"/>
    <x v="23"/>
  </r>
  <r>
    <s v="Id642"/>
    <s v="  Kelly A"/>
    <x v="507"/>
    <x v="209"/>
    <s v="Yes"/>
    <x v="0"/>
    <x v="0"/>
    <s v="0"/>
    <x v="0"/>
    <x v="2"/>
    <x v="2"/>
    <d v="2001-07-14T00:00:00"/>
    <x v="641"/>
    <x v="1"/>
    <x v="0"/>
    <x v="2"/>
    <x v="47"/>
  </r>
  <r>
    <s v="Id643"/>
    <s v="  Scott"/>
    <x v="61"/>
    <x v="392"/>
    <s v="Yes"/>
    <x v="0"/>
    <x v="1"/>
    <n v="1"/>
    <x v="1"/>
    <x v="0"/>
    <x v="0"/>
    <d v="1963-12-13T00:00:00"/>
    <x v="642"/>
    <x v="1"/>
    <x v="0"/>
    <x v="14"/>
    <x v="8"/>
  </r>
  <r>
    <s v="Id644"/>
    <s v="  Benoit"/>
    <x v="531"/>
    <x v="273"/>
    <s v="Yes"/>
    <x v="0"/>
    <x v="1"/>
    <n v="1"/>
    <x v="1"/>
    <x v="0"/>
    <x v="2"/>
    <d v="1969-09-16T00:00:00"/>
    <x v="643"/>
    <x v="1"/>
    <x v="2"/>
    <x v="8"/>
    <x v="16"/>
  </r>
  <r>
    <s v="Id645"/>
    <s v="  Elizabeth M"/>
    <x v="3"/>
    <x v="393"/>
    <s v="No"/>
    <x v="0"/>
    <x v="0"/>
    <s v="0"/>
    <x v="1"/>
    <x v="0"/>
    <x v="0"/>
    <d v="1960-07-25T00:00:00"/>
    <x v="644"/>
    <x v="1"/>
    <x v="2"/>
    <x v="2"/>
    <x v="15"/>
  </r>
  <r>
    <s v="Id646"/>
    <s v="  Jessica A"/>
    <x v="532"/>
    <x v="394"/>
    <s v="No"/>
    <x v="0"/>
    <x v="0"/>
    <s v="0"/>
    <x v="1"/>
    <x v="0"/>
    <x v="0"/>
    <d v="1978-11-23T00:00:00"/>
    <x v="645"/>
    <x v="1"/>
    <x v="1"/>
    <x v="1"/>
    <x v="9"/>
  </r>
  <r>
    <s v="Id647"/>
    <s v="  Monica K"/>
    <x v="533"/>
    <x v="156"/>
    <s v="No"/>
    <x v="0"/>
    <x v="0"/>
    <s v="0"/>
    <x v="1"/>
    <x v="0"/>
    <x v="0"/>
    <d v="1962-06-17T00:00:00"/>
    <x v="646"/>
    <x v="1"/>
    <x v="1"/>
    <x v="1"/>
    <x v="5"/>
  </r>
  <r>
    <s v="Id648"/>
    <s v="  Kevin L"/>
    <x v="142"/>
    <x v="347"/>
    <s v="Yes"/>
    <x v="0"/>
    <x v="0"/>
    <n v="2"/>
    <x v="1"/>
    <x v="0"/>
    <x v="2"/>
    <d v="1959-12-03T00:00:00"/>
    <x v="647"/>
    <x v="1"/>
    <x v="0"/>
    <x v="3"/>
    <x v="10"/>
  </r>
  <r>
    <s v="Id649"/>
    <s v="  Gregory"/>
    <x v="534"/>
    <x v="120"/>
    <s v="Yes"/>
    <x v="0"/>
    <x v="0"/>
    <n v="2"/>
    <x v="1"/>
    <x v="0"/>
    <x v="2"/>
    <d v="1959-06-04T00:00:00"/>
    <x v="648"/>
    <x v="1"/>
    <x v="1"/>
    <x v="0"/>
    <x v="7"/>
  </r>
  <r>
    <s v="Id650"/>
    <s v="  Della"/>
    <x v="38"/>
    <x v="395"/>
    <s v="No"/>
    <x v="0"/>
    <x v="0"/>
    <s v="0"/>
    <x v="1"/>
    <x v="0"/>
    <x v="0"/>
    <d v="1962-10-25T00:00:00"/>
    <x v="649"/>
    <x v="1"/>
    <x v="2"/>
    <x v="1"/>
    <x v="5"/>
  </r>
  <r>
    <s v="Id651"/>
    <s v="  David"/>
    <x v="535"/>
    <x v="396"/>
    <s v="No"/>
    <x v="0"/>
    <x v="0"/>
    <s v="0"/>
    <x v="1"/>
    <x v="0"/>
    <x v="0"/>
    <d v="1971-11-25T00:00:00"/>
    <x v="650"/>
    <x v="1"/>
    <x v="1"/>
    <x v="8"/>
    <x v="14"/>
  </r>
  <r>
    <s v="Id652"/>
    <s v="  Victoria"/>
    <x v="536"/>
    <x v="397"/>
    <s v="No"/>
    <x v="0"/>
    <x v="0"/>
    <s v="0"/>
    <x v="1"/>
    <x v="0"/>
    <x v="0"/>
    <d v="1978-09-05T00:00:00"/>
    <x v="651"/>
    <x v="1"/>
    <x v="1"/>
    <x v="3"/>
    <x v="9"/>
  </r>
  <r>
    <s v="Id653"/>
    <s v="  Tasos"/>
    <x v="537"/>
    <x v="353"/>
    <s v="No"/>
    <x v="0"/>
    <x v="0"/>
    <n v="2"/>
    <x v="1"/>
    <x v="0"/>
    <x v="2"/>
    <d v="1972-11-07T00:00:00"/>
    <x v="652"/>
    <x v="1"/>
    <x v="1"/>
    <x v="1"/>
    <x v="28"/>
  </r>
  <r>
    <s v="Id654"/>
    <s v="  Thomas"/>
    <x v="538"/>
    <x v="254"/>
    <s v="Yes"/>
    <x v="0"/>
    <x v="0"/>
    <n v="1"/>
    <x v="1"/>
    <x v="0"/>
    <x v="0"/>
    <d v="1975-10-26T00:00:00"/>
    <x v="653"/>
    <x v="1"/>
    <x v="1"/>
    <x v="8"/>
    <x v="27"/>
  </r>
  <r>
    <s v="Id655"/>
    <s v="  Lukasz"/>
    <x v="539"/>
    <x v="398"/>
    <s v="No"/>
    <x v="0"/>
    <x v="0"/>
    <s v="0"/>
    <x v="1"/>
    <x v="0"/>
    <x v="0"/>
    <d v="1968-06-12T00:00:00"/>
    <x v="654"/>
    <x v="1"/>
    <x v="2"/>
    <x v="13"/>
    <x v="0"/>
  </r>
  <r>
    <s v="Id656"/>
    <s v="  Matthew A"/>
    <x v="540"/>
    <x v="399"/>
    <s v="No"/>
    <x v="0"/>
    <x v="0"/>
    <s v="0"/>
    <x v="1"/>
    <x v="0"/>
    <x v="0"/>
    <d v="1971-08-15T00:00:00"/>
    <x v="655"/>
    <x v="1"/>
    <x v="0"/>
    <x v="8"/>
    <x v="14"/>
  </r>
  <r>
    <s v="Id657"/>
    <s v="  Meta"/>
    <x v="478"/>
    <x v="26"/>
    <s v="Yes"/>
    <x v="0"/>
    <x v="0"/>
    <n v="2"/>
    <x v="1"/>
    <x v="0"/>
    <x v="0"/>
    <d v="1970-09-11T00:00:00"/>
    <x v="656"/>
    <x v="1"/>
    <x v="0"/>
    <x v="3"/>
    <x v="2"/>
  </r>
  <r>
    <s v="Id658"/>
    <s v="  Rachel E"/>
    <x v="541"/>
    <x v="202"/>
    <s v="No"/>
    <x v="0"/>
    <x v="1"/>
    <n v="1"/>
    <x v="1"/>
    <x v="0"/>
    <x v="2"/>
    <d v="1979-11-25T00:00:00"/>
    <x v="657"/>
    <x v="1"/>
    <x v="1"/>
    <x v="3"/>
    <x v="18"/>
  </r>
  <r>
    <s v="Id659"/>
    <s v="  Angelica"/>
    <x v="88"/>
    <x v="201"/>
    <s v="No"/>
    <x v="0"/>
    <x v="0"/>
    <s v="0"/>
    <x v="1"/>
    <x v="0"/>
    <x v="0"/>
    <d v="1960-08-08T00:00:00"/>
    <x v="658"/>
    <x v="1"/>
    <x v="2"/>
    <x v="1"/>
    <x v="15"/>
  </r>
  <r>
    <s v="Id660"/>
    <s v="  Kathleen"/>
    <x v="542"/>
    <x v="319"/>
    <s v="Yes"/>
    <x v="0"/>
    <x v="0"/>
    <n v="1"/>
    <x v="0"/>
    <x v="3"/>
    <x v="2"/>
    <d v="1995-08-02T00:00:00"/>
    <x v="659"/>
    <x v="1"/>
    <x v="2"/>
    <x v="2"/>
    <x v="40"/>
  </r>
  <r>
    <s v="Id661"/>
    <s v="  Gabriel D"/>
    <x v="380"/>
    <x v="400"/>
    <s v="No"/>
    <x v="0"/>
    <x v="0"/>
    <n v="3"/>
    <x v="1"/>
    <x v="1"/>
    <x v="0"/>
    <d v="1958-07-29T00:00:00"/>
    <x v="660"/>
    <x v="1"/>
    <x v="0"/>
    <x v="3"/>
    <x v="7"/>
  </r>
  <r>
    <s v="Id662"/>
    <s v="  Jeff T"/>
    <x v="41"/>
    <x v="401"/>
    <s v="No"/>
    <x v="0"/>
    <x v="0"/>
    <s v="0"/>
    <x v="1"/>
    <x v="0"/>
    <x v="0"/>
    <d v="1962-11-29T00:00:00"/>
    <x v="661"/>
    <x v="1"/>
    <x v="1"/>
    <x v="14"/>
    <x v="5"/>
  </r>
  <r>
    <s v="Id663"/>
    <s v="  Neil D"/>
    <x v="543"/>
    <x v="285"/>
    <s v="No"/>
    <x v="0"/>
    <x v="0"/>
    <s v="0"/>
    <x v="1"/>
    <x v="0"/>
    <x v="0"/>
    <d v="1968-11-08T00:00:00"/>
    <x v="662"/>
    <x v="1"/>
    <x v="2"/>
    <x v="1"/>
    <x v="0"/>
  </r>
  <r>
    <s v="Id664"/>
    <s v="  Katherine L"/>
    <x v="544"/>
    <x v="402"/>
    <s v="Yes"/>
    <x v="0"/>
    <x v="0"/>
    <s v="0"/>
    <x v="1"/>
    <x v="0"/>
    <x v="0"/>
    <d v="1981-07-04T00:00:00"/>
    <x v="663"/>
    <x v="1"/>
    <x v="1"/>
    <x v="3"/>
    <x v="36"/>
  </r>
  <r>
    <s v="Id665"/>
    <s v="  Ariel E"/>
    <x v="545"/>
    <x v="394"/>
    <s v="No"/>
    <x v="0"/>
    <x v="0"/>
    <n v="3"/>
    <x v="1"/>
    <x v="0"/>
    <x v="0"/>
    <d v="1958-10-17T00:00:00"/>
    <x v="664"/>
    <x v="1"/>
    <x v="2"/>
    <x v="2"/>
    <x v="7"/>
  </r>
  <r>
    <s v="Id666"/>
    <s v="  Christopher P"/>
    <x v="546"/>
    <x v="403"/>
    <s v="Yes"/>
    <x v="0"/>
    <x v="0"/>
    <n v="2"/>
    <x v="1"/>
    <x v="0"/>
    <x v="0"/>
    <d v="1970-11-11T00:00:00"/>
    <x v="665"/>
    <x v="1"/>
    <x v="2"/>
    <x v="8"/>
    <x v="2"/>
  </r>
  <r>
    <s v="Id667"/>
    <s v="  Erin M"/>
    <x v="547"/>
    <x v="404"/>
    <s v="Yes"/>
    <x v="0"/>
    <x v="0"/>
    <s v="0"/>
    <x v="1"/>
    <x v="0"/>
    <x v="0"/>
    <d v="1981-06-05T00:00:00"/>
    <x v="666"/>
    <x v="1"/>
    <x v="0"/>
    <x v="12"/>
    <x v="25"/>
  </r>
  <r>
    <s v="Id668"/>
    <s v="  Molly K"/>
    <x v="548"/>
    <x v="80"/>
    <s v="No"/>
    <x v="0"/>
    <x v="1"/>
    <n v="1"/>
    <x v="1"/>
    <x v="0"/>
    <x v="2"/>
    <d v="1979-10-18T00:00:00"/>
    <x v="667"/>
    <x v="1"/>
    <x v="0"/>
    <x v="12"/>
    <x v="18"/>
  </r>
  <r>
    <s v="Id669"/>
    <s v="  Ryan J"/>
    <x v="549"/>
    <x v="405"/>
    <s v="Yes"/>
    <x v="0"/>
    <x v="0"/>
    <n v="1"/>
    <x v="1"/>
    <x v="0"/>
    <x v="0"/>
    <d v="1975-12-10T00:00:00"/>
    <x v="668"/>
    <x v="1"/>
    <x v="0"/>
    <x v="8"/>
    <x v="27"/>
  </r>
  <r>
    <s v="Id670"/>
    <s v="  Jennifer"/>
    <x v="550"/>
    <x v="296"/>
    <s v="No"/>
    <x v="0"/>
    <x v="0"/>
    <s v="0"/>
    <x v="1"/>
    <x v="0"/>
    <x v="0"/>
    <d v="1965-07-27T00:00:00"/>
    <x v="669"/>
    <x v="1"/>
    <x v="2"/>
    <x v="12"/>
    <x v="11"/>
  </r>
  <r>
    <s v="Id671"/>
    <s v="  Daniel M"/>
    <x v="551"/>
    <x v="406"/>
    <s v="No"/>
    <x v="0"/>
    <x v="0"/>
    <s v="0"/>
    <x v="1"/>
    <x v="0"/>
    <x v="0"/>
    <d v="1962-07-29T00:00:00"/>
    <x v="670"/>
    <x v="1"/>
    <x v="0"/>
    <x v="14"/>
    <x v="5"/>
  </r>
  <r>
    <s v="Id672"/>
    <s v="  Hiruni"/>
    <x v="329"/>
    <x v="28"/>
    <s v="No"/>
    <x v="0"/>
    <x v="0"/>
    <s v="0"/>
    <x v="0"/>
    <x v="2"/>
    <x v="0"/>
    <d v="2002-09-24T00:00:00"/>
    <x v="671"/>
    <x v="1"/>
    <x v="2"/>
    <x v="1"/>
    <x v="43"/>
  </r>
  <r>
    <s v="Id673"/>
    <s v="  Reina H"/>
    <x v="552"/>
    <x v="189"/>
    <s v="No"/>
    <x v="0"/>
    <x v="0"/>
    <s v="0"/>
    <x v="1"/>
    <x v="0"/>
    <x v="2"/>
    <d v="1982-09-04T00:00:00"/>
    <x v="672"/>
    <x v="1"/>
    <x v="2"/>
    <x v="3"/>
    <x v="37"/>
  </r>
  <r>
    <s v="Id674"/>
    <s v="  Kristi"/>
    <x v="520"/>
    <x v="407"/>
    <s v="No"/>
    <x v="0"/>
    <x v="0"/>
    <n v="3"/>
    <x v="1"/>
    <x v="0"/>
    <x v="0"/>
    <d v="1958-07-23T00:00:00"/>
    <x v="673"/>
    <x v="1"/>
    <x v="1"/>
    <x v="1"/>
    <x v="7"/>
  </r>
  <r>
    <s v="Id675"/>
    <s v="  Meredith L"/>
    <x v="553"/>
    <x v="340"/>
    <s v="Yes"/>
    <x v="0"/>
    <x v="1"/>
    <n v="1"/>
    <x v="1"/>
    <x v="0"/>
    <x v="2"/>
    <d v="1969-10-20T00:00:00"/>
    <x v="674"/>
    <x v="1"/>
    <x v="1"/>
    <x v="1"/>
    <x v="16"/>
  </r>
  <r>
    <s v="Id676"/>
    <s v="  Jocelyn"/>
    <x v="554"/>
    <x v="257"/>
    <s v="Yes"/>
    <x v="0"/>
    <x v="0"/>
    <s v="0"/>
    <x v="1"/>
    <x v="0"/>
    <x v="0"/>
    <d v="1981-11-13T00:00:00"/>
    <x v="675"/>
    <x v="1"/>
    <x v="1"/>
    <x v="1"/>
    <x v="36"/>
  </r>
  <r>
    <s v="Id677"/>
    <s v="  Daphne"/>
    <x v="555"/>
    <x v="408"/>
    <s v="Yes"/>
    <x v="0"/>
    <x v="0"/>
    <s v="0"/>
    <x v="1"/>
    <x v="0"/>
    <x v="0"/>
    <d v="1967-09-01T00:00:00"/>
    <x v="676"/>
    <x v="1"/>
    <x v="0"/>
    <x v="12"/>
    <x v="22"/>
  </r>
  <r>
    <s v="Id678"/>
    <s v="  Margaret E"/>
    <x v="556"/>
    <x v="409"/>
    <s v="No"/>
    <x v="0"/>
    <x v="0"/>
    <s v="0"/>
    <x v="1"/>
    <x v="0"/>
    <x v="2"/>
    <d v="1991-08-21T00:00:00"/>
    <x v="677"/>
    <x v="1"/>
    <x v="0"/>
    <x v="3"/>
    <x v="42"/>
  </r>
  <r>
    <s v="Id679"/>
    <s v="  Mario J"/>
    <x v="38"/>
    <x v="410"/>
    <s v="No"/>
    <x v="0"/>
    <x v="0"/>
    <s v="0"/>
    <x v="1"/>
    <x v="0"/>
    <x v="0"/>
    <d v="1965-11-08T00:00:00"/>
    <x v="678"/>
    <x v="1"/>
    <x v="0"/>
    <x v="14"/>
    <x v="11"/>
  </r>
  <r>
    <s v="Id680"/>
    <s v="  Peter"/>
    <x v="557"/>
    <x v="411"/>
    <s v="Yes"/>
    <x v="0"/>
    <x v="0"/>
    <s v="0"/>
    <x v="1"/>
    <x v="0"/>
    <x v="0"/>
    <d v="1967-07-18T00:00:00"/>
    <x v="679"/>
    <x v="1"/>
    <x v="0"/>
    <x v="13"/>
    <x v="22"/>
  </r>
  <r>
    <s v="Id681"/>
    <s v="  Carolina"/>
    <x v="443"/>
    <x v="210"/>
    <s v="Yes"/>
    <x v="0"/>
    <x v="1"/>
    <n v="1"/>
    <x v="1"/>
    <x v="0"/>
    <x v="0"/>
    <d v="1963-10-14T00:00:00"/>
    <x v="680"/>
    <x v="1"/>
    <x v="1"/>
    <x v="2"/>
    <x v="8"/>
  </r>
  <r>
    <s v="Id682"/>
    <s v="  Jenny K"/>
    <x v="558"/>
    <x v="355"/>
    <s v="No"/>
    <x v="0"/>
    <x v="0"/>
    <s v="0"/>
    <x v="1"/>
    <x v="0"/>
    <x v="0"/>
    <d v="1962-12-03T00:00:00"/>
    <x v="681"/>
    <x v="1"/>
    <x v="1"/>
    <x v="15"/>
    <x v="5"/>
  </r>
  <r>
    <s v="Id683"/>
    <s v="  Jessica"/>
    <x v="559"/>
    <x v="4"/>
    <s v="No"/>
    <x v="0"/>
    <x v="0"/>
    <n v="1"/>
    <x v="0"/>
    <x v="2"/>
    <x v="2"/>
    <d v="1998-09-12T00:00:00"/>
    <x v="682"/>
    <x v="1"/>
    <x v="1"/>
    <x v="2"/>
    <x v="44"/>
  </r>
  <r>
    <s v="Id684"/>
    <s v="  Kimberly D"/>
    <x v="483"/>
    <x v="136"/>
    <s v="No"/>
    <x v="0"/>
    <x v="0"/>
    <s v="0"/>
    <x v="1"/>
    <x v="0"/>
    <x v="1"/>
    <d v="1989-07-14T00:00:00"/>
    <x v="683"/>
    <x v="1"/>
    <x v="0"/>
    <x v="3"/>
    <x v="4"/>
  </r>
  <r>
    <s v="Id685"/>
    <s v="  Marc-Olivier"/>
    <x v="560"/>
    <x v="66"/>
    <s v="No"/>
    <x v="0"/>
    <x v="0"/>
    <s v="0"/>
    <x v="1"/>
    <x v="0"/>
    <x v="2"/>
    <d v="1989-07-22T00:00:00"/>
    <x v="684"/>
    <x v="1"/>
    <x v="0"/>
    <x v="1"/>
    <x v="4"/>
  </r>
  <r>
    <s v="Id686"/>
    <s v="  Russell J"/>
    <x v="561"/>
    <x v="348"/>
    <s v="No"/>
    <x v="0"/>
    <x v="1"/>
    <n v="1"/>
    <x v="1"/>
    <x v="1"/>
    <x v="1"/>
    <d v="1979-10-20T00:00:00"/>
    <x v="685"/>
    <x v="1"/>
    <x v="2"/>
    <x v="0"/>
    <x v="18"/>
  </r>
  <r>
    <s v="Id687"/>
    <s v="  Karine"/>
    <x v="40"/>
    <x v="106"/>
    <s v="Yes"/>
    <x v="0"/>
    <x v="0"/>
    <n v="2"/>
    <x v="1"/>
    <x v="0"/>
    <x v="1"/>
    <d v="1959-11-20T00:00:00"/>
    <x v="686"/>
    <x v="1"/>
    <x v="2"/>
    <x v="0"/>
    <x v="10"/>
  </r>
  <r>
    <s v="Id688"/>
    <s v="  Cheryl"/>
    <x v="562"/>
    <x v="412"/>
    <s v="Yes"/>
    <x v="0"/>
    <x v="0"/>
    <s v="0"/>
    <x v="1"/>
    <x v="0"/>
    <x v="1"/>
    <d v="1976-11-27T00:00:00"/>
    <x v="687"/>
    <x v="1"/>
    <x v="0"/>
    <x v="1"/>
    <x v="1"/>
  </r>
  <r>
    <s v="Id689"/>
    <s v="  Allison M"/>
    <x v="563"/>
    <x v="319"/>
    <s v="Yes"/>
    <x v="0"/>
    <x v="0"/>
    <s v="0"/>
    <x v="0"/>
    <x v="3"/>
    <x v="2"/>
    <d v="1996-11-10T00:00:00"/>
    <x v="688"/>
    <x v="1"/>
    <x v="0"/>
    <x v="2"/>
    <x v="45"/>
  </r>
  <r>
    <s v="Id690"/>
    <s v="  Adriana"/>
    <x v="564"/>
    <x v="159"/>
    <s v="Yes"/>
    <x v="0"/>
    <x v="0"/>
    <n v="2"/>
    <x v="1"/>
    <x v="2"/>
    <x v="2"/>
    <d v="1959-08-03T00:00:00"/>
    <x v="689"/>
    <x v="1"/>
    <x v="0"/>
    <x v="8"/>
    <x v="10"/>
  </r>
  <r>
    <s v="Id691"/>
    <s v="  Miranda J"/>
    <x v="565"/>
    <x v="112"/>
    <s v="Yes"/>
    <x v="0"/>
    <x v="0"/>
    <n v="2"/>
    <x v="1"/>
    <x v="2"/>
    <x v="2"/>
    <d v="1959-06-29T00:00:00"/>
    <x v="690"/>
    <x v="1"/>
    <x v="1"/>
    <x v="2"/>
    <x v="10"/>
  </r>
  <r>
    <s v="Id692"/>
    <s v="  Roberto"/>
    <x v="566"/>
    <x v="210"/>
    <s v="Yes"/>
    <x v="0"/>
    <x v="0"/>
    <s v="0"/>
    <x v="1"/>
    <x v="0"/>
    <x v="0"/>
    <d v="1967-11-04T00:00:00"/>
    <x v="691"/>
    <x v="1"/>
    <x v="2"/>
    <x v="14"/>
    <x v="22"/>
  </r>
  <r>
    <s v="Id693"/>
    <s v="  Rebecca B"/>
    <x v="61"/>
    <x v="413"/>
    <s v="Yes"/>
    <x v="0"/>
    <x v="0"/>
    <s v="0"/>
    <x v="1"/>
    <x v="0"/>
    <x v="0"/>
    <d v="1967-08-15T00:00:00"/>
    <x v="692"/>
    <x v="1"/>
    <x v="2"/>
    <x v="12"/>
    <x v="22"/>
  </r>
  <r>
    <s v="Id694"/>
    <s v="  Tiffany"/>
    <x v="567"/>
    <x v="297"/>
    <s v="No"/>
    <x v="0"/>
    <x v="0"/>
    <s v="0"/>
    <x v="1"/>
    <x v="2"/>
    <x v="1"/>
    <d v="1999-08-10T00:00:00"/>
    <x v="693"/>
    <x v="1"/>
    <x v="1"/>
    <x v="1"/>
    <x v="35"/>
  </r>
  <r>
    <s v="Id695"/>
    <s v="  Alexander"/>
    <x v="568"/>
    <x v="359"/>
    <s v="No"/>
    <x v="0"/>
    <x v="0"/>
    <n v="3"/>
    <x v="1"/>
    <x v="0"/>
    <x v="0"/>
    <d v="1958-09-20T00:00:00"/>
    <x v="694"/>
    <x v="1"/>
    <x v="0"/>
    <x v="0"/>
    <x v="7"/>
  </r>
  <r>
    <s v="Id696"/>
    <s v="  Rich M"/>
    <x v="569"/>
    <x v="414"/>
    <s v="No"/>
    <x v="0"/>
    <x v="0"/>
    <n v="3"/>
    <x v="1"/>
    <x v="0"/>
    <x v="0"/>
    <d v="1958-07-29T00:00:00"/>
    <x v="695"/>
    <x v="1"/>
    <x v="2"/>
    <x v="4"/>
    <x v="7"/>
  </r>
  <r>
    <s v="Id697"/>
    <s v="  Aaron C"/>
    <x v="421"/>
    <x v="415"/>
    <s v="No"/>
    <x v="0"/>
    <x v="0"/>
    <n v="3"/>
    <x v="1"/>
    <x v="1"/>
    <x v="0"/>
    <d v="1958-09-14T00:00:00"/>
    <x v="696"/>
    <x v="1"/>
    <x v="1"/>
    <x v="11"/>
    <x v="7"/>
  </r>
  <r>
    <s v="Id698"/>
    <s v="  Kate"/>
    <x v="570"/>
    <x v="416"/>
    <s v="No"/>
    <x v="0"/>
    <x v="0"/>
    <s v="0"/>
    <x v="1"/>
    <x v="1"/>
    <x v="0"/>
    <d v="1965-06-22T00:00:00"/>
    <x v="697"/>
    <x v="1"/>
    <x v="0"/>
    <x v="2"/>
    <x v="11"/>
  </r>
  <r>
    <s v="Id699"/>
    <s v="  Maria M"/>
    <x v="312"/>
    <x v="417"/>
    <s v="Yes"/>
    <x v="0"/>
    <x v="1"/>
    <n v="1"/>
    <x v="1"/>
    <x v="1"/>
    <x v="0"/>
    <d v="1963-07-16T00:00:00"/>
    <x v="698"/>
    <x v="1"/>
    <x v="2"/>
    <x v="1"/>
    <x v="8"/>
  </r>
  <r>
    <s v="Id700"/>
    <s v="  Daven W"/>
    <x v="5"/>
    <x v="87"/>
    <s v="Yes"/>
    <x v="0"/>
    <x v="0"/>
    <n v="1"/>
    <x v="1"/>
    <x v="0"/>
    <x v="1"/>
    <d v="1988-11-16T00:00:00"/>
    <x v="699"/>
    <x v="1"/>
    <x v="2"/>
    <x v="3"/>
    <x v="23"/>
  </r>
  <r>
    <s v="Id701"/>
    <s v="  Brianne"/>
    <x v="571"/>
    <x v="418"/>
    <s v="Yes"/>
    <x v="0"/>
    <x v="0"/>
    <s v="0"/>
    <x v="1"/>
    <x v="0"/>
    <x v="0"/>
    <d v="1967-10-10T00:00:00"/>
    <x v="700"/>
    <x v="1"/>
    <x v="1"/>
    <x v="12"/>
    <x v="22"/>
  </r>
  <r>
    <s v="Id702"/>
    <s v="  Hiroki"/>
    <x v="565"/>
    <x v="419"/>
    <s v="Yes"/>
    <x v="0"/>
    <x v="0"/>
    <n v="2"/>
    <x v="1"/>
    <x v="2"/>
    <x v="2"/>
    <d v="1959-12-24T00:00:00"/>
    <x v="701"/>
    <x v="1"/>
    <x v="2"/>
    <x v="1"/>
    <x v="10"/>
  </r>
  <r>
    <s v="Id703"/>
    <s v="  Anders"/>
    <x v="572"/>
    <x v="24"/>
    <s v="Yes"/>
    <x v="0"/>
    <x v="1"/>
    <n v="1"/>
    <x v="1"/>
    <x v="0"/>
    <x v="2"/>
    <d v="1969-09-26T00:00:00"/>
    <x v="702"/>
    <x v="1"/>
    <x v="0"/>
    <x v="13"/>
    <x v="16"/>
  </r>
  <r>
    <s v="Id704"/>
    <s v="  Danielle"/>
    <x v="573"/>
    <x v="420"/>
    <s v="No"/>
    <x v="0"/>
    <x v="0"/>
    <n v="3"/>
    <x v="1"/>
    <x v="0"/>
    <x v="0"/>
    <d v="1958-07-10T00:00:00"/>
    <x v="703"/>
    <x v="1"/>
    <x v="2"/>
    <x v="3"/>
    <x v="7"/>
  </r>
  <r>
    <s v="Id705"/>
    <s v="  Candace N"/>
    <x v="63"/>
    <x v="421"/>
    <s v="No"/>
    <x v="0"/>
    <x v="0"/>
    <n v="3"/>
    <x v="1"/>
    <x v="0"/>
    <x v="0"/>
    <d v="1958-10-15T00:00:00"/>
    <x v="704"/>
    <x v="1"/>
    <x v="0"/>
    <x v="0"/>
    <x v="7"/>
  </r>
  <r>
    <s v="Id706"/>
    <s v="  Bruno F"/>
    <x v="574"/>
    <x v="422"/>
    <s v="No"/>
    <x v="0"/>
    <x v="0"/>
    <s v="0"/>
    <x v="1"/>
    <x v="0"/>
    <x v="0"/>
    <d v="1968-12-15T00:00:00"/>
    <x v="705"/>
    <x v="1"/>
    <x v="0"/>
    <x v="1"/>
    <x v="0"/>
  </r>
  <r>
    <s v="Id707"/>
    <s v="  Emily"/>
    <x v="565"/>
    <x v="161"/>
    <s v="No"/>
    <x v="1"/>
    <x v="0"/>
    <n v="1"/>
    <x v="0"/>
    <x v="2"/>
    <x v="2"/>
    <d v="2004-09-06T00:00:00"/>
    <x v="706"/>
    <x v="1"/>
    <x v="2"/>
    <x v="2"/>
    <x v="41"/>
  </r>
  <r>
    <s v="Id708"/>
    <s v="  Katie"/>
    <x v="575"/>
    <x v="119"/>
    <s v="No"/>
    <x v="0"/>
    <x v="0"/>
    <n v="2"/>
    <x v="1"/>
    <x v="0"/>
    <x v="1"/>
    <d v="1972-07-13T00:00:00"/>
    <x v="707"/>
    <x v="1"/>
    <x v="2"/>
    <x v="12"/>
    <x v="28"/>
  </r>
  <r>
    <s v="Id709"/>
    <s v="  Sally"/>
    <x v="576"/>
    <x v="370"/>
    <s v="No"/>
    <x v="0"/>
    <x v="0"/>
    <s v="0"/>
    <x v="1"/>
    <x v="0"/>
    <x v="0"/>
    <d v="1974-12-26T00:00:00"/>
    <x v="708"/>
    <x v="1"/>
    <x v="2"/>
    <x v="12"/>
    <x v="19"/>
  </r>
  <r>
    <s v="Id710"/>
    <s v="  Meaghan J"/>
    <x v="577"/>
    <x v="191"/>
    <s v="Yes"/>
    <x v="0"/>
    <x v="0"/>
    <n v="2"/>
    <x v="1"/>
    <x v="1"/>
    <x v="2"/>
    <d v="1959-11-08T00:00:00"/>
    <x v="709"/>
    <x v="1"/>
    <x v="0"/>
    <x v="1"/>
    <x v="10"/>
  </r>
  <r>
    <s v="Id711"/>
    <s v="  Rina"/>
    <x v="369"/>
    <x v="56"/>
    <s v="Yes"/>
    <x v="0"/>
    <x v="0"/>
    <n v="2"/>
    <x v="1"/>
    <x v="1"/>
    <x v="1"/>
    <d v="1959-10-10T00:00:00"/>
    <x v="710"/>
    <x v="1"/>
    <x v="1"/>
    <x v="1"/>
    <x v="10"/>
  </r>
  <r>
    <s v="Id712"/>
    <s v="  Kristin P"/>
    <x v="578"/>
    <x v="423"/>
    <s v="Yes"/>
    <x v="0"/>
    <x v="0"/>
    <n v="2"/>
    <x v="1"/>
    <x v="0"/>
    <x v="0"/>
    <d v="1961-09-25T00:00:00"/>
    <x v="711"/>
    <x v="1"/>
    <x v="1"/>
    <x v="3"/>
    <x v="12"/>
  </r>
  <r>
    <s v="Id713"/>
    <s v="  Albert"/>
    <x v="579"/>
    <x v="355"/>
    <s v="No"/>
    <x v="0"/>
    <x v="0"/>
    <n v="3"/>
    <x v="1"/>
    <x v="0"/>
    <x v="0"/>
    <d v="1958-09-21T00:00:00"/>
    <x v="712"/>
    <x v="1"/>
    <x v="2"/>
    <x v="1"/>
    <x v="7"/>
  </r>
  <r>
    <s v="Id714"/>
    <s v="  Ashley"/>
    <x v="580"/>
    <x v="86"/>
    <s v="Yes"/>
    <x v="0"/>
    <x v="1"/>
    <n v="1"/>
    <x v="1"/>
    <x v="0"/>
    <x v="2"/>
    <d v="1983-11-17T00:00:00"/>
    <x v="713"/>
    <x v="1"/>
    <x v="1"/>
    <x v="12"/>
    <x v="33"/>
  </r>
  <r>
    <s v="Id715"/>
    <s v="  Shannon L"/>
    <x v="581"/>
    <x v="424"/>
    <s v="No"/>
    <x v="0"/>
    <x v="0"/>
    <s v="0"/>
    <x v="1"/>
    <x v="0"/>
    <x v="0"/>
    <d v="1968-12-25T00:00:00"/>
    <x v="714"/>
    <x v="1"/>
    <x v="1"/>
    <x v="12"/>
    <x v="0"/>
  </r>
  <r>
    <s v="Id716"/>
    <s v="  Amy B"/>
    <x v="582"/>
    <x v="425"/>
    <s v="No"/>
    <x v="0"/>
    <x v="0"/>
    <n v="1"/>
    <x v="1"/>
    <x v="0"/>
    <x v="1"/>
    <d v="1984-07-07T00:00:00"/>
    <x v="715"/>
    <x v="1"/>
    <x v="1"/>
    <x v="1"/>
    <x v="32"/>
  </r>
  <r>
    <s v="Id717"/>
    <s v="  A Danielle"/>
    <x v="166"/>
    <x v="49"/>
    <s v="No"/>
    <x v="1"/>
    <x v="0"/>
    <n v="1"/>
    <x v="1"/>
    <x v="0"/>
    <x v="2"/>
    <d v="2004-07-06T00:00:00"/>
    <x v="716"/>
    <x v="1"/>
    <x v="0"/>
    <x v="0"/>
    <x v="41"/>
  </r>
  <r>
    <s v="Id718"/>
    <s v="  Conrad F"/>
    <x v="67"/>
    <x v="426"/>
    <s v="Yes"/>
    <x v="0"/>
    <x v="0"/>
    <n v="2"/>
    <x v="1"/>
    <x v="0"/>
    <x v="0"/>
    <d v="1961-06-14T00:00:00"/>
    <x v="717"/>
    <x v="1"/>
    <x v="1"/>
    <x v="1"/>
    <x v="12"/>
  </r>
  <r>
    <s v="Id719"/>
    <s v="  Josh"/>
    <x v="583"/>
    <x v="427"/>
    <s v="Yes"/>
    <x v="0"/>
    <x v="0"/>
    <s v="0"/>
    <x v="1"/>
    <x v="0"/>
    <x v="1"/>
    <d v="1976-09-26T00:00:00"/>
    <x v="718"/>
    <x v="1"/>
    <x v="0"/>
    <x v="8"/>
    <x v="1"/>
  </r>
  <r>
    <s v="Id720"/>
    <s v="  Maxime"/>
    <x v="584"/>
    <x v="176"/>
    <s v="No"/>
    <x v="0"/>
    <x v="0"/>
    <s v="0"/>
    <x v="1"/>
    <x v="0"/>
    <x v="2"/>
    <d v="1991-09-12T00:00:00"/>
    <x v="719"/>
    <x v="1"/>
    <x v="0"/>
    <x v="1"/>
    <x v="42"/>
  </r>
  <r>
    <s v="Id721"/>
    <s v="  Natalie"/>
    <x v="170"/>
    <x v="365"/>
    <s v="No"/>
    <x v="0"/>
    <x v="0"/>
    <s v="0"/>
    <x v="1"/>
    <x v="0"/>
    <x v="0"/>
    <d v="1960-11-08T00:00:00"/>
    <x v="720"/>
    <x v="1"/>
    <x v="0"/>
    <x v="2"/>
    <x v="15"/>
  </r>
  <r>
    <s v="Id722"/>
    <s v="  Melissa"/>
    <x v="585"/>
    <x v="428"/>
    <s v="Yes"/>
    <x v="0"/>
    <x v="1"/>
    <n v="1"/>
    <x v="1"/>
    <x v="0"/>
    <x v="0"/>
    <d v="1963-07-08T00:00:00"/>
    <x v="721"/>
    <x v="1"/>
    <x v="0"/>
    <x v="3"/>
    <x v="8"/>
  </r>
  <r>
    <s v="Id723"/>
    <s v="  Laura P"/>
    <x v="383"/>
    <x v="429"/>
    <s v="Yes"/>
    <x v="0"/>
    <x v="1"/>
    <n v="1"/>
    <x v="1"/>
    <x v="1"/>
    <x v="0"/>
    <d v="1963-07-06T00:00:00"/>
    <x v="722"/>
    <x v="1"/>
    <x v="2"/>
    <x v="0"/>
    <x v="8"/>
  </r>
  <r>
    <s v="Id724"/>
    <s v="  Lisa"/>
    <x v="586"/>
    <x v="430"/>
    <s v="Yes"/>
    <x v="0"/>
    <x v="1"/>
    <n v="1"/>
    <x v="1"/>
    <x v="1"/>
    <x v="0"/>
    <d v="1963-12-23T00:00:00"/>
    <x v="723"/>
    <x v="1"/>
    <x v="1"/>
    <x v="0"/>
    <x v="8"/>
  </r>
  <r>
    <s v="Id725"/>
    <s v="  William D"/>
    <x v="17"/>
    <x v="338"/>
    <s v="Yes"/>
    <x v="0"/>
    <x v="0"/>
    <n v="2"/>
    <x v="1"/>
    <x v="0"/>
    <x v="2"/>
    <d v="1959-09-06T00:00:00"/>
    <x v="724"/>
    <x v="1"/>
    <x v="1"/>
    <x v="4"/>
    <x v="10"/>
  </r>
  <r>
    <s v="Id726"/>
    <s v="  James"/>
    <x v="587"/>
    <x v="337"/>
    <s v="No"/>
    <x v="0"/>
    <x v="0"/>
    <s v="0"/>
    <x v="1"/>
    <x v="0"/>
    <x v="2"/>
    <d v="1990-07-13T00:00:00"/>
    <x v="725"/>
    <x v="1"/>
    <x v="1"/>
    <x v="8"/>
    <x v="3"/>
  </r>
  <r>
    <s v="Id727"/>
    <s v="  John"/>
    <x v="588"/>
    <x v="171"/>
    <s v="Yes"/>
    <x v="0"/>
    <x v="0"/>
    <n v="2"/>
    <x v="1"/>
    <x v="0"/>
    <x v="2"/>
    <d v="1959-08-29T00:00:00"/>
    <x v="726"/>
    <x v="1"/>
    <x v="2"/>
    <x v="9"/>
    <x v="10"/>
  </r>
  <r>
    <s v="Id728"/>
    <s v="  Adam S"/>
    <x v="589"/>
    <x v="431"/>
    <s v="No"/>
    <x v="0"/>
    <x v="0"/>
    <s v="0"/>
    <x v="1"/>
    <x v="1"/>
    <x v="0"/>
    <d v="1960-06-18T00:00:00"/>
    <x v="727"/>
    <x v="1"/>
    <x v="1"/>
    <x v="1"/>
    <x v="15"/>
  </r>
  <r>
    <s v="Id729"/>
    <s v="  Armando"/>
    <x v="82"/>
    <x v="432"/>
    <s v="No"/>
    <x v="0"/>
    <x v="0"/>
    <s v="0"/>
    <x v="1"/>
    <x v="0"/>
    <x v="0"/>
    <d v="1962-07-27T00:00:00"/>
    <x v="728"/>
    <x v="1"/>
    <x v="2"/>
    <x v="0"/>
    <x v="5"/>
  </r>
  <r>
    <s v="Id730"/>
    <s v="  Dana"/>
    <x v="172"/>
    <x v="200"/>
    <s v="Yes"/>
    <x v="0"/>
    <x v="0"/>
    <n v="2"/>
    <x v="1"/>
    <x v="0"/>
    <x v="1"/>
    <d v="1959-07-07T00:00:00"/>
    <x v="729"/>
    <x v="1"/>
    <x v="2"/>
    <x v="0"/>
    <x v="10"/>
  </r>
  <r>
    <s v="Id731"/>
    <s v="  Jennifer L"/>
    <x v="20"/>
    <x v="427"/>
    <s v="Yes"/>
    <x v="0"/>
    <x v="0"/>
    <n v="2"/>
    <x v="1"/>
    <x v="0"/>
    <x v="1"/>
    <d v="1959-12-29T00:00:00"/>
    <x v="730"/>
    <x v="1"/>
    <x v="0"/>
    <x v="0"/>
    <x v="10"/>
  </r>
  <r>
    <s v="Id732"/>
    <s v="  Benjamin"/>
    <x v="590"/>
    <x v="363"/>
    <s v="Yes"/>
    <x v="0"/>
    <x v="0"/>
    <s v="0"/>
    <x v="1"/>
    <x v="0"/>
    <x v="2"/>
    <d v="1985-09-25T00:00:00"/>
    <x v="731"/>
    <x v="1"/>
    <x v="2"/>
    <x v="1"/>
    <x v="17"/>
  </r>
  <r>
    <s v="Id733"/>
    <s v="  Tanya"/>
    <x v="591"/>
    <x v="332"/>
    <s v="Yes"/>
    <x v="0"/>
    <x v="0"/>
    <n v="2"/>
    <x v="1"/>
    <x v="0"/>
    <x v="2"/>
    <d v="1959-10-05T00:00:00"/>
    <x v="732"/>
    <x v="1"/>
    <x v="2"/>
    <x v="3"/>
    <x v="10"/>
  </r>
  <r>
    <s v="Id734"/>
    <s v="  Tracy"/>
    <x v="592"/>
    <x v="433"/>
    <s v="No"/>
    <x v="0"/>
    <x v="0"/>
    <s v="0"/>
    <x v="1"/>
    <x v="0"/>
    <x v="0"/>
    <d v="1978-12-19T00:00:00"/>
    <x v="733"/>
    <x v="1"/>
    <x v="1"/>
    <x v="1"/>
    <x v="9"/>
  </r>
  <r>
    <s v="Id735"/>
    <s v="  Emily S"/>
    <x v="349"/>
    <x v="2"/>
    <s v="No"/>
    <x v="0"/>
    <x v="0"/>
    <s v="0"/>
    <x v="1"/>
    <x v="0"/>
    <x v="0"/>
    <d v="1960-07-21T00:00:00"/>
    <x v="734"/>
    <x v="1"/>
    <x v="2"/>
    <x v="1"/>
    <x v="15"/>
  </r>
  <r>
    <s v="Id736"/>
    <s v="  Kelly R"/>
    <x v="593"/>
    <x v="166"/>
    <s v="No"/>
    <x v="0"/>
    <x v="1"/>
    <n v="1"/>
    <x v="0"/>
    <x v="2"/>
    <x v="2"/>
    <d v="2003-06-07T00:00:00"/>
    <x v="735"/>
    <x v="1"/>
    <x v="1"/>
    <x v="3"/>
    <x v="43"/>
  </r>
  <r>
    <s v="Id737"/>
    <s v="  Kyle"/>
    <x v="594"/>
    <x v="381"/>
    <s v="No"/>
    <x v="0"/>
    <x v="0"/>
    <n v="3"/>
    <x v="1"/>
    <x v="0"/>
    <x v="0"/>
    <d v="1958-12-10T00:00:00"/>
    <x v="736"/>
    <x v="2"/>
    <x v="1"/>
    <x v="0"/>
    <x v="7"/>
  </r>
  <r>
    <s v="Id738"/>
    <s v="  Bruce A Jr"/>
    <x v="224"/>
    <x v="434"/>
    <s v="No"/>
    <x v="0"/>
    <x v="0"/>
    <n v="3"/>
    <x v="1"/>
    <x v="0"/>
    <x v="0"/>
    <d v="1958-11-25T00:00:00"/>
    <x v="737"/>
    <x v="2"/>
    <x v="0"/>
    <x v="3"/>
    <x v="7"/>
  </r>
  <r>
    <s v="Id739"/>
    <s v="  Cary J"/>
    <x v="595"/>
    <x v="289"/>
    <s v="Yes"/>
    <x v="0"/>
    <x v="0"/>
    <n v="1"/>
    <x v="1"/>
    <x v="0"/>
    <x v="0"/>
    <d v="1986-12-08T00:00:00"/>
    <x v="738"/>
    <x v="2"/>
    <x v="2"/>
    <x v="1"/>
    <x v="26"/>
  </r>
  <r>
    <s v="Id740"/>
    <s v="  Jill M"/>
    <x v="596"/>
    <x v="435"/>
    <s v="Yes"/>
    <x v="0"/>
    <x v="0"/>
    <n v="2"/>
    <x v="1"/>
    <x v="0"/>
    <x v="2"/>
    <d v="1966-11-10T00:00:00"/>
    <x v="739"/>
    <x v="2"/>
    <x v="0"/>
    <x v="12"/>
    <x v="24"/>
  </r>
  <r>
    <s v="Id741"/>
    <s v="  Chris"/>
    <x v="237"/>
    <x v="10"/>
    <s v="Yes"/>
    <x v="0"/>
    <x v="0"/>
    <n v="2"/>
    <x v="1"/>
    <x v="1"/>
    <x v="1"/>
    <d v="1959-08-06T00:00:00"/>
    <x v="740"/>
    <x v="2"/>
    <x v="1"/>
    <x v="1"/>
    <x v="10"/>
  </r>
  <r>
    <s v="Id742"/>
    <s v="  Michael E"/>
    <x v="597"/>
    <x v="436"/>
    <s v="No"/>
    <x v="1"/>
    <x v="0"/>
    <n v="1"/>
    <x v="0"/>
    <x v="2"/>
    <x v="2"/>
    <d v="2004-07-16T00:00:00"/>
    <x v="741"/>
    <x v="2"/>
    <x v="2"/>
    <x v="11"/>
    <x v="41"/>
  </r>
  <r>
    <s v="Id743"/>
    <s v="  Lauren"/>
    <x v="598"/>
    <x v="127"/>
    <s v="Yes"/>
    <x v="0"/>
    <x v="1"/>
    <n v="1"/>
    <x v="1"/>
    <x v="0"/>
    <x v="2"/>
    <d v="1969-10-23T00:00:00"/>
    <x v="742"/>
    <x v="2"/>
    <x v="2"/>
    <x v="12"/>
    <x v="16"/>
  </r>
  <r>
    <s v="Id744"/>
    <s v="  Kathryn E"/>
    <x v="599"/>
    <x v="320"/>
    <s v="Yes"/>
    <x v="0"/>
    <x v="0"/>
    <s v="0"/>
    <x v="1"/>
    <x v="0"/>
    <x v="2"/>
    <d v="1985-08-29T00:00:00"/>
    <x v="743"/>
    <x v="2"/>
    <x v="0"/>
    <x v="12"/>
    <x v="17"/>
  </r>
  <r>
    <s v="Id745"/>
    <s v="  Polly"/>
    <x v="491"/>
    <x v="230"/>
    <s v="Yes"/>
    <x v="0"/>
    <x v="0"/>
    <s v="0"/>
    <x v="1"/>
    <x v="2"/>
    <x v="0"/>
    <d v="1981-08-02T00:00:00"/>
    <x v="744"/>
    <x v="2"/>
    <x v="2"/>
    <x v="2"/>
    <x v="36"/>
  </r>
  <r>
    <s v="Id746"/>
    <s v="  Mark H"/>
    <x v="600"/>
    <x v="437"/>
    <s v="Yes"/>
    <x v="0"/>
    <x v="0"/>
    <n v="1"/>
    <x v="1"/>
    <x v="0"/>
    <x v="0"/>
    <d v="1986-11-24T00:00:00"/>
    <x v="745"/>
    <x v="2"/>
    <x v="2"/>
    <x v="8"/>
    <x v="26"/>
  </r>
  <r>
    <s v="Id747"/>
    <s v="  Jessie M"/>
    <x v="470"/>
    <x v="145"/>
    <s v="Yes"/>
    <x v="0"/>
    <x v="0"/>
    <s v="0"/>
    <x v="1"/>
    <x v="0"/>
    <x v="2"/>
    <d v="1985-09-14T00:00:00"/>
    <x v="746"/>
    <x v="2"/>
    <x v="1"/>
    <x v="12"/>
    <x v="17"/>
  </r>
  <r>
    <s v="Id748"/>
    <s v="  Chris"/>
    <x v="601"/>
    <x v="438"/>
    <s v="Yes"/>
    <x v="0"/>
    <x v="1"/>
    <n v="1"/>
    <x v="1"/>
    <x v="0"/>
    <x v="0"/>
    <d v="1963-08-04T00:00:00"/>
    <x v="747"/>
    <x v="2"/>
    <x v="2"/>
    <x v="14"/>
    <x v="8"/>
  </r>
  <r>
    <s v="Id749"/>
    <s v="  Daniel"/>
    <x v="602"/>
    <x v="325"/>
    <s v="No"/>
    <x v="0"/>
    <x v="0"/>
    <n v="1"/>
    <x v="1"/>
    <x v="0"/>
    <x v="2"/>
    <d v="1984-07-20T00:00:00"/>
    <x v="748"/>
    <x v="2"/>
    <x v="0"/>
    <x v="8"/>
    <x v="32"/>
  </r>
  <r>
    <s v="Id750"/>
    <s v="  Megan"/>
    <x v="343"/>
    <x v="379"/>
    <s v="Yes"/>
    <x v="0"/>
    <x v="0"/>
    <n v="2"/>
    <x v="1"/>
    <x v="0"/>
    <x v="0"/>
    <d v="1961-12-24T00:00:00"/>
    <x v="749"/>
    <x v="2"/>
    <x v="0"/>
    <x v="2"/>
    <x v="12"/>
  </r>
  <r>
    <s v="Id751"/>
    <s v="  Kevin"/>
    <x v="603"/>
    <x v="170"/>
    <s v="Yes"/>
    <x v="0"/>
    <x v="1"/>
    <n v="1"/>
    <x v="1"/>
    <x v="0"/>
    <x v="2"/>
    <d v="1969-07-26T00:00:00"/>
    <x v="750"/>
    <x v="2"/>
    <x v="0"/>
    <x v="1"/>
    <x v="16"/>
  </r>
  <r>
    <s v="Id752"/>
    <s v="  Caroline S"/>
    <x v="604"/>
    <x v="333"/>
    <s v="Yes"/>
    <x v="0"/>
    <x v="0"/>
    <n v="2"/>
    <x v="1"/>
    <x v="2"/>
    <x v="0"/>
    <d v="1961-11-18T00:00:00"/>
    <x v="751"/>
    <x v="2"/>
    <x v="0"/>
    <x v="2"/>
    <x v="12"/>
  </r>
  <r>
    <s v="Id753"/>
    <s v="  Nuta"/>
    <x v="80"/>
    <x v="315"/>
    <s v="Yes"/>
    <x v="0"/>
    <x v="0"/>
    <n v="1"/>
    <x v="1"/>
    <x v="0"/>
    <x v="2"/>
    <d v="1964-09-10T00:00:00"/>
    <x v="752"/>
    <x v="2"/>
    <x v="1"/>
    <x v="2"/>
    <x v="13"/>
  </r>
  <r>
    <s v="Id754"/>
    <s v="  Margie"/>
    <x v="605"/>
    <x v="188"/>
    <s v="No"/>
    <x v="0"/>
    <x v="0"/>
    <n v="1"/>
    <x v="1"/>
    <x v="0"/>
    <x v="2"/>
    <d v="1992-08-14T00:00:00"/>
    <x v="753"/>
    <x v="2"/>
    <x v="1"/>
    <x v="1"/>
    <x v="34"/>
  </r>
  <r>
    <s v="Id755"/>
    <s v="  Heidi"/>
    <x v="606"/>
    <x v="439"/>
    <s v="No"/>
    <x v="0"/>
    <x v="0"/>
    <s v="0"/>
    <x v="1"/>
    <x v="0"/>
    <x v="0"/>
    <d v="1968-07-15T00:00:00"/>
    <x v="754"/>
    <x v="2"/>
    <x v="0"/>
    <x v="12"/>
    <x v="0"/>
  </r>
  <r>
    <s v="Id756"/>
    <s v="  Diego J"/>
    <x v="355"/>
    <x v="440"/>
    <s v="No"/>
    <x v="0"/>
    <x v="0"/>
    <s v="0"/>
    <x v="1"/>
    <x v="0"/>
    <x v="0"/>
    <d v="1960-07-11T00:00:00"/>
    <x v="755"/>
    <x v="2"/>
    <x v="0"/>
    <x v="6"/>
    <x v="15"/>
  </r>
  <r>
    <s v="Id757"/>
    <s v="  Enrique M Sr"/>
    <x v="607"/>
    <x v="441"/>
    <s v="Yes"/>
    <x v="0"/>
    <x v="1"/>
    <n v="1"/>
    <x v="1"/>
    <x v="0"/>
    <x v="0"/>
    <d v="1963-10-14T00:00:00"/>
    <x v="756"/>
    <x v="2"/>
    <x v="1"/>
    <x v="1"/>
    <x v="8"/>
  </r>
  <r>
    <s v="Id758"/>
    <s v="  Greg"/>
    <x v="608"/>
    <x v="315"/>
    <s v="No"/>
    <x v="0"/>
    <x v="0"/>
    <s v="0"/>
    <x v="1"/>
    <x v="0"/>
    <x v="2"/>
    <d v="1990-08-30T00:00:00"/>
    <x v="757"/>
    <x v="2"/>
    <x v="2"/>
    <x v="8"/>
    <x v="3"/>
  </r>
  <r>
    <s v="Id759"/>
    <s v="  Filip"/>
    <x v="609"/>
    <x v="442"/>
    <s v="Yes"/>
    <x v="0"/>
    <x v="0"/>
    <n v="1"/>
    <x v="1"/>
    <x v="0"/>
    <x v="0"/>
    <d v="1975-08-07T00:00:00"/>
    <x v="758"/>
    <x v="2"/>
    <x v="2"/>
    <x v="1"/>
    <x v="27"/>
  </r>
  <r>
    <s v="Id760"/>
    <s v="  Rosemary E"/>
    <x v="610"/>
    <x v="22"/>
    <s v="No"/>
    <x v="0"/>
    <x v="0"/>
    <s v="0"/>
    <x v="1"/>
    <x v="0"/>
    <x v="0"/>
    <d v="1960-07-24T00:00:00"/>
    <x v="759"/>
    <x v="2"/>
    <x v="0"/>
    <x v="3"/>
    <x v="15"/>
  </r>
  <r>
    <s v="Id761"/>
    <s v="  Lisa"/>
    <x v="568"/>
    <x v="443"/>
    <s v="No"/>
    <x v="0"/>
    <x v="0"/>
    <s v="0"/>
    <x v="1"/>
    <x v="0"/>
    <x v="0"/>
    <d v="1960-07-28T00:00:00"/>
    <x v="760"/>
    <x v="2"/>
    <x v="2"/>
    <x v="0"/>
    <x v="15"/>
  </r>
  <r>
    <s v="Id762"/>
    <s v="  Jason"/>
    <x v="611"/>
    <x v="264"/>
    <s v="Yes"/>
    <x v="0"/>
    <x v="0"/>
    <s v="0"/>
    <x v="1"/>
    <x v="0"/>
    <x v="2"/>
    <d v="1985-08-19T00:00:00"/>
    <x v="761"/>
    <x v="2"/>
    <x v="1"/>
    <x v="1"/>
    <x v="17"/>
  </r>
  <r>
    <s v="Id763"/>
    <s v="  Courtney"/>
    <x v="612"/>
    <x v="444"/>
    <s v="No"/>
    <x v="0"/>
    <x v="0"/>
    <s v="0"/>
    <x v="1"/>
    <x v="0"/>
    <x v="0"/>
    <d v="1960-12-16T00:00:00"/>
    <x v="762"/>
    <x v="2"/>
    <x v="2"/>
    <x v="3"/>
    <x v="15"/>
  </r>
  <r>
    <s v="Id764"/>
    <s v="  Jennifer R"/>
    <x v="264"/>
    <x v="445"/>
    <s v="No"/>
    <x v="0"/>
    <x v="0"/>
    <s v="0"/>
    <x v="1"/>
    <x v="1"/>
    <x v="0"/>
    <d v="1960-07-11T00:00:00"/>
    <x v="763"/>
    <x v="2"/>
    <x v="1"/>
    <x v="0"/>
    <x v="15"/>
  </r>
  <r>
    <s v="Id765"/>
    <s v="  Lauren E"/>
    <x v="613"/>
    <x v="446"/>
    <s v="No"/>
    <x v="0"/>
    <x v="0"/>
    <s v="0"/>
    <x v="1"/>
    <x v="1"/>
    <x v="0"/>
    <d v="1960-08-13T00:00:00"/>
    <x v="764"/>
    <x v="2"/>
    <x v="1"/>
    <x v="3"/>
    <x v="15"/>
  </r>
  <r>
    <s v="Id766"/>
    <s v="  Ashley M"/>
    <x v="614"/>
    <x v="447"/>
    <s v="Yes"/>
    <x v="0"/>
    <x v="0"/>
    <n v="1"/>
    <x v="1"/>
    <x v="0"/>
    <x v="0"/>
    <d v="1975-06-29T00:00:00"/>
    <x v="765"/>
    <x v="2"/>
    <x v="2"/>
    <x v="1"/>
    <x v="27"/>
  </r>
  <r>
    <s v="Id767"/>
    <s v="  Alison R"/>
    <x v="67"/>
    <x v="124"/>
    <s v="Yes"/>
    <x v="0"/>
    <x v="0"/>
    <n v="2"/>
    <x v="1"/>
    <x v="0"/>
    <x v="2"/>
    <d v="1966-11-14T00:00:00"/>
    <x v="766"/>
    <x v="2"/>
    <x v="0"/>
    <x v="2"/>
    <x v="24"/>
  </r>
  <r>
    <s v="Id768"/>
    <s v="  Madeleine"/>
    <x v="49"/>
    <x v="448"/>
    <s v="Yes"/>
    <x v="0"/>
    <x v="0"/>
    <n v="2"/>
    <x v="1"/>
    <x v="0"/>
    <x v="0"/>
    <d v="1961-11-03T00:00:00"/>
    <x v="767"/>
    <x v="2"/>
    <x v="0"/>
    <x v="1"/>
    <x v="12"/>
  </r>
  <r>
    <s v="Id769"/>
    <s v="  Stacey"/>
    <x v="519"/>
    <x v="159"/>
    <s v="No"/>
    <x v="0"/>
    <x v="0"/>
    <s v="0"/>
    <x v="1"/>
    <x v="0"/>
    <x v="2"/>
    <d v="1994-06-17T00:00:00"/>
    <x v="768"/>
    <x v="2"/>
    <x v="0"/>
    <x v="1"/>
    <x v="6"/>
  </r>
  <r>
    <s v="Id770"/>
    <s v="  Kimberly"/>
    <x v="615"/>
    <x v="449"/>
    <s v="Yes"/>
    <x v="0"/>
    <x v="0"/>
    <n v="2"/>
    <x v="1"/>
    <x v="2"/>
    <x v="0"/>
    <d v="1961-07-22T00:00:00"/>
    <x v="769"/>
    <x v="2"/>
    <x v="2"/>
    <x v="1"/>
    <x v="12"/>
  </r>
  <r>
    <s v="Id771"/>
    <s v="  Matthew D"/>
    <x v="616"/>
    <x v="74"/>
    <s v="No"/>
    <x v="0"/>
    <x v="0"/>
    <n v="1"/>
    <x v="1"/>
    <x v="0"/>
    <x v="1"/>
    <d v="1992-12-19T00:00:00"/>
    <x v="770"/>
    <x v="2"/>
    <x v="0"/>
    <x v="8"/>
    <x v="34"/>
  </r>
  <r>
    <s v="Id772"/>
    <s v="  Michael"/>
    <x v="617"/>
    <x v="236"/>
    <s v="Yes"/>
    <x v="0"/>
    <x v="0"/>
    <n v="2"/>
    <x v="1"/>
    <x v="0"/>
    <x v="1"/>
    <d v="1959-12-20T00:00:00"/>
    <x v="771"/>
    <x v="2"/>
    <x v="0"/>
    <x v="0"/>
    <x v="10"/>
  </r>
  <r>
    <s v="Id773"/>
    <s v="  Ben"/>
    <x v="382"/>
    <x v="27"/>
    <s v="Yes"/>
    <x v="0"/>
    <x v="0"/>
    <n v="2"/>
    <x v="1"/>
    <x v="0"/>
    <x v="2"/>
    <d v="1959-11-25T00:00:00"/>
    <x v="772"/>
    <x v="2"/>
    <x v="1"/>
    <x v="3"/>
    <x v="10"/>
  </r>
  <r>
    <s v="Id774"/>
    <s v="  Chris"/>
    <x v="65"/>
    <x v="161"/>
    <s v="Yes"/>
    <x v="0"/>
    <x v="0"/>
    <n v="2"/>
    <x v="1"/>
    <x v="0"/>
    <x v="2"/>
    <d v="1959-12-09T00:00:00"/>
    <x v="773"/>
    <x v="2"/>
    <x v="0"/>
    <x v="3"/>
    <x v="10"/>
  </r>
  <r>
    <s v="Id775"/>
    <s v="  Jeremy J"/>
    <x v="618"/>
    <x v="134"/>
    <s v="No"/>
    <x v="0"/>
    <x v="0"/>
    <n v="1"/>
    <x v="1"/>
    <x v="0"/>
    <x v="2"/>
    <d v="1984-06-06T00:00:00"/>
    <x v="774"/>
    <x v="2"/>
    <x v="2"/>
    <x v="8"/>
    <x v="33"/>
  </r>
  <r>
    <s v="Id776"/>
    <s v="  Amy L"/>
    <x v="619"/>
    <x v="409"/>
    <s v="No"/>
    <x v="0"/>
    <x v="1"/>
    <n v="1"/>
    <x v="1"/>
    <x v="0"/>
    <x v="2"/>
    <d v="1979-09-30T00:00:00"/>
    <x v="775"/>
    <x v="2"/>
    <x v="0"/>
    <x v="12"/>
    <x v="18"/>
  </r>
  <r>
    <s v="Id777"/>
    <s v="  Karen L"/>
    <x v="620"/>
    <x v="450"/>
    <s v="Yes"/>
    <x v="0"/>
    <x v="0"/>
    <n v="1"/>
    <x v="1"/>
    <x v="0"/>
    <x v="2"/>
    <d v="1964-09-24T00:00:00"/>
    <x v="776"/>
    <x v="2"/>
    <x v="2"/>
    <x v="15"/>
    <x v="13"/>
  </r>
  <r>
    <s v="Id778"/>
    <s v="  Tennille"/>
    <x v="621"/>
    <x v="319"/>
    <s v="No"/>
    <x v="0"/>
    <x v="0"/>
    <s v="0"/>
    <x v="1"/>
    <x v="0"/>
    <x v="2"/>
    <d v="1990-10-02T00:00:00"/>
    <x v="777"/>
    <x v="2"/>
    <x v="1"/>
    <x v="1"/>
    <x v="3"/>
  </r>
  <r>
    <s v="Id779"/>
    <s v="  Matt"/>
    <x v="226"/>
    <x v="451"/>
    <s v="No"/>
    <x v="0"/>
    <x v="0"/>
    <s v="0"/>
    <x v="1"/>
    <x v="0"/>
    <x v="0"/>
    <d v="1960-11-11T00:00:00"/>
    <x v="778"/>
    <x v="2"/>
    <x v="1"/>
    <x v="1"/>
    <x v="15"/>
  </r>
  <r>
    <s v="Id780"/>
    <s v="  Emily"/>
    <x v="622"/>
    <x v="251"/>
    <s v="Yes"/>
    <x v="0"/>
    <x v="0"/>
    <s v="0"/>
    <x v="1"/>
    <x v="0"/>
    <x v="2"/>
    <d v="1976-08-23T00:00:00"/>
    <x v="779"/>
    <x v="2"/>
    <x v="2"/>
    <x v="1"/>
    <x v="1"/>
  </r>
  <r>
    <s v="Id781"/>
    <s v="  Justin E"/>
    <x v="623"/>
    <x v="326"/>
    <s v="No"/>
    <x v="0"/>
    <x v="0"/>
    <s v="0"/>
    <x v="1"/>
    <x v="0"/>
    <x v="2"/>
    <d v="1994-07-01T00:00:00"/>
    <x v="780"/>
    <x v="2"/>
    <x v="0"/>
    <x v="1"/>
    <x v="6"/>
  </r>
  <r>
    <s v="Id782"/>
    <s v="  Shalane"/>
    <x v="624"/>
    <x v="452"/>
    <s v="No"/>
    <x v="0"/>
    <x v="0"/>
    <s v="0"/>
    <x v="1"/>
    <x v="0"/>
    <x v="0"/>
    <d v="1962-10-11T00:00:00"/>
    <x v="781"/>
    <x v="2"/>
    <x v="0"/>
    <x v="8"/>
    <x v="5"/>
  </r>
  <r>
    <s v="Id783"/>
    <s v="  Jessica N"/>
    <x v="625"/>
    <x v="453"/>
    <s v="No"/>
    <x v="0"/>
    <x v="0"/>
    <s v="0"/>
    <x v="1"/>
    <x v="1"/>
    <x v="0"/>
    <d v="1962-11-24T00:00:00"/>
    <x v="782"/>
    <x v="2"/>
    <x v="2"/>
    <x v="3"/>
    <x v="5"/>
  </r>
  <r>
    <s v="Id784"/>
    <s v="  Melanie"/>
    <x v="626"/>
    <x v="454"/>
    <s v="No"/>
    <x v="0"/>
    <x v="0"/>
    <s v="0"/>
    <x v="1"/>
    <x v="0"/>
    <x v="0"/>
    <d v="1965-11-13T00:00:00"/>
    <x v="783"/>
    <x v="2"/>
    <x v="0"/>
    <x v="2"/>
    <x v="11"/>
  </r>
  <r>
    <s v="Id785"/>
    <s v="  Ruth Angelica"/>
    <x v="589"/>
    <x v="455"/>
    <s v="No"/>
    <x v="0"/>
    <x v="0"/>
    <s v="0"/>
    <x v="1"/>
    <x v="1"/>
    <x v="0"/>
    <d v="1962-12-07T00:00:00"/>
    <x v="784"/>
    <x v="2"/>
    <x v="1"/>
    <x v="2"/>
    <x v="5"/>
  </r>
  <r>
    <s v="Id786"/>
    <s v="  Una M"/>
    <x v="627"/>
    <x v="140"/>
    <s v="No"/>
    <x v="0"/>
    <x v="0"/>
    <s v="0"/>
    <x v="1"/>
    <x v="0"/>
    <x v="2"/>
    <d v="1982-10-15T00:00:00"/>
    <x v="785"/>
    <x v="2"/>
    <x v="2"/>
    <x v="1"/>
    <x v="37"/>
  </r>
  <r>
    <s v="Id787"/>
    <s v="  Taralyn"/>
    <x v="628"/>
    <x v="221"/>
    <s v="No"/>
    <x v="0"/>
    <x v="0"/>
    <s v="0"/>
    <x v="1"/>
    <x v="3"/>
    <x v="0"/>
    <d v="1962-08-05T00:00:00"/>
    <x v="786"/>
    <x v="2"/>
    <x v="1"/>
    <x v="2"/>
    <x v="5"/>
  </r>
  <r>
    <s v="Id788"/>
    <s v="  James A"/>
    <x v="629"/>
    <x v="411"/>
    <s v="Yes"/>
    <x v="0"/>
    <x v="0"/>
    <n v="2"/>
    <x v="1"/>
    <x v="0"/>
    <x v="0"/>
    <d v="1961-12-06T00:00:00"/>
    <x v="787"/>
    <x v="2"/>
    <x v="2"/>
    <x v="4"/>
    <x v="12"/>
  </r>
  <r>
    <s v="Id789"/>
    <s v="  Ning"/>
    <x v="203"/>
    <x v="108"/>
    <s v="Yes"/>
    <x v="0"/>
    <x v="0"/>
    <n v="2"/>
    <x v="1"/>
    <x v="0"/>
    <x v="0"/>
    <d v="1961-12-06T00:00:00"/>
    <x v="788"/>
    <x v="2"/>
    <x v="2"/>
    <x v="16"/>
    <x v="12"/>
  </r>
  <r>
    <s v="Id790"/>
    <s v="  Joel"/>
    <x v="351"/>
    <x v="456"/>
    <s v="Yes"/>
    <x v="0"/>
    <x v="0"/>
    <n v="2"/>
    <x v="1"/>
    <x v="2"/>
    <x v="0"/>
    <d v="1961-09-07T00:00:00"/>
    <x v="789"/>
    <x v="2"/>
    <x v="2"/>
    <x v="6"/>
    <x v="12"/>
  </r>
  <r>
    <s v="Id791"/>
    <s v="  Pamela J"/>
    <x v="378"/>
    <x v="252"/>
    <s v="No"/>
    <x v="0"/>
    <x v="0"/>
    <s v="0"/>
    <x v="1"/>
    <x v="1"/>
    <x v="2"/>
    <d v="1999-08-16T00:00:00"/>
    <x v="790"/>
    <x v="2"/>
    <x v="0"/>
    <x v="3"/>
    <x v="35"/>
  </r>
  <r>
    <s v="Id792"/>
    <s v="  Brittney"/>
    <x v="322"/>
    <x v="457"/>
    <s v="Yes"/>
    <x v="0"/>
    <x v="1"/>
    <n v="1"/>
    <x v="1"/>
    <x v="0"/>
    <x v="0"/>
    <d v="1963-09-14T00:00:00"/>
    <x v="791"/>
    <x v="2"/>
    <x v="1"/>
    <x v="1"/>
    <x v="8"/>
  </r>
  <r>
    <s v="Id793"/>
    <s v="  Sheila"/>
    <x v="630"/>
    <x v="458"/>
    <s v="No"/>
    <x v="0"/>
    <x v="0"/>
    <n v="1"/>
    <x v="1"/>
    <x v="0"/>
    <x v="2"/>
    <d v="1992-08-12T00:00:00"/>
    <x v="792"/>
    <x v="2"/>
    <x v="2"/>
    <x v="12"/>
    <x v="34"/>
  </r>
  <r>
    <s v="Id794"/>
    <s v="  Koji"/>
    <x v="362"/>
    <x v="459"/>
    <s v="No"/>
    <x v="0"/>
    <x v="0"/>
    <s v="0"/>
    <x v="1"/>
    <x v="2"/>
    <x v="0"/>
    <d v="1962-08-02T00:00:00"/>
    <x v="793"/>
    <x v="2"/>
    <x v="0"/>
    <x v="1"/>
    <x v="5"/>
  </r>
  <r>
    <s v="Id795"/>
    <s v="  Sarah"/>
    <x v="9"/>
    <x v="460"/>
    <s v="No"/>
    <x v="0"/>
    <x v="0"/>
    <s v="0"/>
    <x v="1"/>
    <x v="0"/>
    <x v="0"/>
    <d v="1971-10-30T00:00:00"/>
    <x v="794"/>
    <x v="2"/>
    <x v="2"/>
    <x v="3"/>
    <x v="14"/>
  </r>
  <r>
    <s v="Id796"/>
    <s v="  Colleen M"/>
    <x v="10"/>
    <x v="461"/>
    <s v="No"/>
    <x v="0"/>
    <x v="0"/>
    <s v="0"/>
    <x v="1"/>
    <x v="0"/>
    <x v="0"/>
    <d v="1978-07-17T00:00:00"/>
    <x v="795"/>
    <x v="2"/>
    <x v="2"/>
    <x v="12"/>
    <x v="9"/>
  </r>
  <r>
    <s v="Id797"/>
    <s v="  Deedra G"/>
    <x v="631"/>
    <x v="390"/>
    <s v="Yes"/>
    <x v="0"/>
    <x v="0"/>
    <n v="2"/>
    <x v="1"/>
    <x v="0"/>
    <x v="0"/>
    <d v="1961-11-06T00:00:00"/>
    <x v="796"/>
    <x v="2"/>
    <x v="2"/>
    <x v="3"/>
    <x v="12"/>
  </r>
  <r>
    <s v="Id798"/>
    <s v="  Kulwinder"/>
    <x v="632"/>
    <x v="65"/>
    <s v="Yes"/>
    <x v="0"/>
    <x v="0"/>
    <s v="0"/>
    <x v="1"/>
    <x v="0"/>
    <x v="1"/>
    <d v="1985-10-26T00:00:00"/>
    <x v="797"/>
    <x v="2"/>
    <x v="1"/>
    <x v="12"/>
    <x v="17"/>
  </r>
  <r>
    <s v="Id799"/>
    <s v="  Ann M"/>
    <x v="275"/>
    <x v="462"/>
    <s v="Yes"/>
    <x v="0"/>
    <x v="0"/>
    <s v="0"/>
    <x v="1"/>
    <x v="1"/>
    <x v="0"/>
    <d v="1967-08-06T00:00:00"/>
    <x v="798"/>
    <x v="2"/>
    <x v="0"/>
    <x v="2"/>
    <x v="22"/>
  </r>
  <r>
    <s v="Id800"/>
    <s v="  Sarah E"/>
    <x v="633"/>
    <x v="85"/>
    <s v="Yes"/>
    <x v="0"/>
    <x v="1"/>
    <n v="1"/>
    <x v="1"/>
    <x v="0"/>
    <x v="1"/>
    <d v="1969-09-23T00:00:00"/>
    <x v="799"/>
    <x v="2"/>
    <x v="1"/>
    <x v="1"/>
    <x v="16"/>
  </r>
  <r>
    <s v="Id801"/>
    <s v="  Apryl J"/>
    <x v="634"/>
    <x v="463"/>
    <s v="Yes"/>
    <x v="0"/>
    <x v="0"/>
    <n v="2"/>
    <x v="1"/>
    <x v="1"/>
    <x v="0"/>
    <d v="1961-11-09T00:00:00"/>
    <x v="800"/>
    <x v="2"/>
    <x v="1"/>
    <x v="3"/>
    <x v="12"/>
  </r>
  <r>
    <s v="Id802"/>
    <s v="  Ilana"/>
    <x v="635"/>
    <x v="464"/>
    <s v="No"/>
    <x v="0"/>
    <x v="0"/>
    <s v="0"/>
    <x v="1"/>
    <x v="0"/>
    <x v="0"/>
    <d v="1965-11-04T00:00:00"/>
    <x v="801"/>
    <x v="2"/>
    <x v="2"/>
    <x v="15"/>
    <x v="11"/>
  </r>
  <r>
    <s v="Id803"/>
    <s v="  Katherine"/>
    <x v="443"/>
    <x v="159"/>
    <s v="Yes"/>
    <x v="0"/>
    <x v="0"/>
    <n v="1"/>
    <x v="1"/>
    <x v="0"/>
    <x v="2"/>
    <d v="1964-09-23T00:00:00"/>
    <x v="802"/>
    <x v="2"/>
    <x v="1"/>
    <x v="2"/>
    <x v="13"/>
  </r>
  <r>
    <s v="Id804"/>
    <s v="  Katherine"/>
    <x v="636"/>
    <x v="308"/>
    <s v="No"/>
    <x v="0"/>
    <x v="0"/>
    <s v="0"/>
    <x v="1"/>
    <x v="2"/>
    <x v="0"/>
    <d v="1962-07-20T00:00:00"/>
    <x v="803"/>
    <x v="2"/>
    <x v="1"/>
    <x v="1"/>
    <x v="5"/>
  </r>
  <r>
    <s v="Id805"/>
    <s v="  Karl"/>
    <x v="637"/>
    <x v="319"/>
    <s v="No"/>
    <x v="0"/>
    <x v="0"/>
    <n v="2"/>
    <x v="1"/>
    <x v="0"/>
    <x v="2"/>
    <d v="1972-09-27T00:00:00"/>
    <x v="804"/>
    <x v="2"/>
    <x v="2"/>
    <x v="1"/>
    <x v="28"/>
  </r>
  <r>
    <s v="Id806"/>
    <s v="  Stephen"/>
    <x v="638"/>
    <x v="272"/>
    <s v="Yes"/>
    <x v="0"/>
    <x v="1"/>
    <n v="1"/>
    <x v="1"/>
    <x v="0"/>
    <x v="1"/>
    <d v="1969-12-13T00:00:00"/>
    <x v="805"/>
    <x v="2"/>
    <x v="0"/>
    <x v="1"/>
    <x v="16"/>
  </r>
  <r>
    <s v="Id807"/>
    <s v="  Will"/>
    <x v="639"/>
    <x v="257"/>
    <s v="No"/>
    <x v="0"/>
    <x v="0"/>
    <s v="0"/>
    <x v="1"/>
    <x v="1"/>
    <x v="0"/>
    <d v="1962-06-24T00:00:00"/>
    <x v="806"/>
    <x v="2"/>
    <x v="1"/>
    <x v="1"/>
    <x v="5"/>
  </r>
  <r>
    <s v="Id808"/>
    <s v="  Bradley D"/>
    <x v="640"/>
    <x v="465"/>
    <s v="Yes"/>
    <x v="0"/>
    <x v="0"/>
    <s v="0"/>
    <x v="1"/>
    <x v="0"/>
    <x v="0"/>
    <d v="1981-10-30T00:00:00"/>
    <x v="807"/>
    <x v="2"/>
    <x v="1"/>
    <x v="1"/>
    <x v="36"/>
  </r>
  <r>
    <s v="Id809"/>
    <s v="  Amy M"/>
    <x v="641"/>
    <x v="224"/>
    <s v="No"/>
    <x v="0"/>
    <x v="1"/>
    <n v="1"/>
    <x v="1"/>
    <x v="0"/>
    <x v="2"/>
    <d v="1979-11-27T00:00:00"/>
    <x v="808"/>
    <x v="2"/>
    <x v="2"/>
    <x v="12"/>
    <x v="18"/>
  </r>
  <r>
    <s v="Id810"/>
    <s v="  Matthew W"/>
    <x v="642"/>
    <x v="356"/>
    <s v="No"/>
    <x v="0"/>
    <x v="0"/>
    <s v="0"/>
    <x v="1"/>
    <x v="0"/>
    <x v="0"/>
    <d v="1960-11-28T00:00:00"/>
    <x v="809"/>
    <x v="2"/>
    <x v="1"/>
    <x v="0"/>
    <x v="15"/>
  </r>
  <r>
    <s v="Id811"/>
    <s v="  Doug"/>
    <x v="440"/>
    <x v="466"/>
    <s v="No"/>
    <x v="0"/>
    <x v="0"/>
    <s v="0"/>
    <x v="1"/>
    <x v="0"/>
    <x v="0"/>
    <d v="1960-09-23T00:00:00"/>
    <x v="810"/>
    <x v="2"/>
    <x v="0"/>
    <x v="0"/>
    <x v="15"/>
  </r>
  <r>
    <s v="Id812"/>
    <s v="  Tom"/>
    <x v="396"/>
    <x v="467"/>
    <s v="No"/>
    <x v="0"/>
    <x v="0"/>
    <s v="0"/>
    <x v="1"/>
    <x v="0"/>
    <x v="0"/>
    <d v="1960-06-22T00:00:00"/>
    <x v="811"/>
    <x v="2"/>
    <x v="1"/>
    <x v="3"/>
    <x v="15"/>
  </r>
  <r>
    <s v="Id813"/>
    <s v="  Jonathan"/>
    <x v="643"/>
    <x v="211"/>
    <s v="No"/>
    <x v="0"/>
    <x v="0"/>
    <s v="0"/>
    <x v="1"/>
    <x v="2"/>
    <x v="0"/>
    <d v="1960-11-04T00:00:00"/>
    <x v="812"/>
    <x v="2"/>
    <x v="1"/>
    <x v="3"/>
    <x v="15"/>
  </r>
  <r>
    <s v="Id814"/>
    <s v="  Wayne A"/>
    <x v="644"/>
    <x v="296"/>
    <s v="Yes"/>
    <x v="0"/>
    <x v="0"/>
    <n v="2"/>
    <x v="1"/>
    <x v="0"/>
    <x v="0"/>
    <d v="1961-08-20T00:00:00"/>
    <x v="813"/>
    <x v="2"/>
    <x v="1"/>
    <x v="1"/>
    <x v="12"/>
  </r>
  <r>
    <s v="Id815"/>
    <s v="  Nobuyori"/>
    <x v="534"/>
    <x v="140"/>
    <s v="Yes"/>
    <x v="0"/>
    <x v="0"/>
    <n v="2"/>
    <x v="1"/>
    <x v="0"/>
    <x v="2"/>
    <d v="1966-12-22T00:00:00"/>
    <x v="814"/>
    <x v="2"/>
    <x v="0"/>
    <x v="0"/>
    <x v="24"/>
  </r>
  <r>
    <s v="Id816"/>
    <s v="  Rich"/>
    <x v="47"/>
    <x v="468"/>
    <s v="Yes"/>
    <x v="0"/>
    <x v="1"/>
    <n v="1"/>
    <x v="1"/>
    <x v="0"/>
    <x v="0"/>
    <d v="1963-08-14T00:00:00"/>
    <x v="815"/>
    <x v="2"/>
    <x v="2"/>
    <x v="0"/>
    <x v="8"/>
  </r>
  <r>
    <s v="Id817"/>
    <s v="  Marcos S"/>
    <x v="425"/>
    <x v="469"/>
    <s v="Yes"/>
    <x v="0"/>
    <x v="1"/>
    <n v="1"/>
    <x v="1"/>
    <x v="1"/>
    <x v="0"/>
    <d v="1963-09-01T00:00:00"/>
    <x v="816"/>
    <x v="2"/>
    <x v="2"/>
    <x v="0"/>
    <x v="8"/>
  </r>
  <r>
    <s v="Id818"/>
    <s v="  Dave"/>
    <x v="247"/>
    <x v="97"/>
    <s v="Yes"/>
    <x v="0"/>
    <x v="1"/>
    <n v="1"/>
    <x v="1"/>
    <x v="1"/>
    <x v="0"/>
    <d v="1963-08-16T00:00:00"/>
    <x v="817"/>
    <x v="2"/>
    <x v="2"/>
    <x v="4"/>
    <x v="8"/>
  </r>
  <r>
    <s v="Id819"/>
    <s v="  Andy"/>
    <x v="173"/>
    <x v="470"/>
    <s v="No"/>
    <x v="1"/>
    <x v="0"/>
    <n v="1"/>
    <x v="1"/>
    <x v="0"/>
    <x v="2"/>
    <d v="2004-07-09T00:00:00"/>
    <x v="818"/>
    <x v="2"/>
    <x v="1"/>
    <x v="9"/>
    <x v="41"/>
  </r>
  <r>
    <s v="Id820"/>
    <s v="  Mary"/>
    <x v="645"/>
    <x v="436"/>
    <s v="No"/>
    <x v="0"/>
    <x v="0"/>
    <n v="1"/>
    <x v="1"/>
    <x v="0"/>
    <x v="2"/>
    <d v="1984-08-06T00:00:00"/>
    <x v="819"/>
    <x v="2"/>
    <x v="0"/>
    <x v="1"/>
    <x v="32"/>
  </r>
  <r>
    <s v="Id821"/>
    <s v="  Marcus B"/>
    <x v="646"/>
    <x v="471"/>
    <s v="Yes"/>
    <x v="0"/>
    <x v="1"/>
    <n v="1"/>
    <x v="1"/>
    <x v="1"/>
    <x v="0"/>
    <d v="1963-09-27T00:00:00"/>
    <x v="820"/>
    <x v="2"/>
    <x v="0"/>
    <x v="14"/>
    <x v="8"/>
  </r>
  <r>
    <s v="Id822"/>
    <s v="  Thomas K"/>
    <x v="647"/>
    <x v="472"/>
    <s v="No"/>
    <x v="0"/>
    <x v="0"/>
    <n v="2"/>
    <x v="1"/>
    <x v="0"/>
    <x v="0"/>
    <d v="1973-09-22T00:00:00"/>
    <x v="821"/>
    <x v="2"/>
    <x v="1"/>
    <x v="1"/>
    <x v="30"/>
  </r>
  <r>
    <s v="Id823"/>
    <s v="  Robert"/>
    <x v="648"/>
    <x v="89"/>
    <s v="No"/>
    <x v="0"/>
    <x v="1"/>
    <n v="1"/>
    <x v="1"/>
    <x v="0"/>
    <x v="2"/>
    <d v="1993-09-27T00:00:00"/>
    <x v="822"/>
    <x v="2"/>
    <x v="2"/>
    <x v="1"/>
    <x v="20"/>
  </r>
  <r>
    <s v="Id824"/>
    <s v="  Geoff"/>
    <x v="649"/>
    <x v="473"/>
    <s v="No"/>
    <x v="1"/>
    <x v="0"/>
    <n v="1"/>
    <x v="0"/>
    <x v="3"/>
    <x v="2"/>
    <d v="2004-11-09T00:00:00"/>
    <x v="823"/>
    <x v="2"/>
    <x v="0"/>
    <x v="4"/>
    <x v="41"/>
  </r>
  <r>
    <s v="Id825"/>
    <s v="  Chris J"/>
    <x v="650"/>
    <x v="474"/>
    <s v="Yes"/>
    <x v="0"/>
    <x v="0"/>
    <s v="0"/>
    <x v="1"/>
    <x v="0"/>
    <x v="0"/>
    <d v="1967-09-25T00:00:00"/>
    <x v="824"/>
    <x v="2"/>
    <x v="0"/>
    <x v="14"/>
    <x v="22"/>
  </r>
  <r>
    <s v="Id826"/>
    <s v="  Kate A"/>
    <x v="651"/>
    <x v="423"/>
    <s v="Yes"/>
    <x v="0"/>
    <x v="1"/>
    <n v="1"/>
    <x v="1"/>
    <x v="1"/>
    <x v="0"/>
    <d v="1963-07-20T00:00:00"/>
    <x v="825"/>
    <x v="2"/>
    <x v="0"/>
    <x v="2"/>
    <x v="8"/>
  </r>
  <r>
    <s v="Id827"/>
    <s v="  Kelli"/>
    <x v="56"/>
    <x v="305"/>
    <s v="No"/>
    <x v="0"/>
    <x v="0"/>
    <s v="0"/>
    <x v="1"/>
    <x v="0"/>
    <x v="0"/>
    <d v="1978-07-24T00:00:00"/>
    <x v="826"/>
    <x v="2"/>
    <x v="1"/>
    <x v="2"/>
    <x v="9"/>
  </r>
  <r>
    <s v="Id828"/>
    <s v="  Maggie M"/>
    <x v="568"/>
    <x v="219"/>
    <s v="Yes"/>
    <x v="0"/>
    <x v="1"/>
    <n v="1"/>
    <x v="1"/>
    <x v="0"/>
    <x v="2"/>
    <d v="1983-10-29T00:00:00"/>
    <x v="827"/>
    <x v="2"/>
    <x v="1"/>
    <x v="12"/>
    <x v="33"/>
  </r>
  <r>
    <s v="Id829"/>
    <s v="  Michelle L"/>
    <x v="652"/>
    <x v="475"/>
    <s v="Yes"/>
    <x v="0"/>
    <x v="1"/>
    <n v="1"/>
    <x v="1"/>
    <x v="1"/>
    <x v="0"/>
    <d v="1963-12-05T00:00:00"/>
    <x v="828"/>
    <x v="2"/>
    <x v="0"/>
    <x v="15"/>
    <x v="8"/>
  </r>
  <r>
    <s v="Id830"/>
    <s v="  Ashley K"/>
    <x v="653"/>
    <x v="351"/>
    <s v="No"/>
    <x v="0"/>
    <x v="0"/>
    <n v="2"/>
    <x v="1"/>
    <x v="0"/>
    <x v="2"/>
    <d v="1972-10-07T00:00:00"/>
    <x v="829"/>
    <x v="2"/>
    <x v="0"/>
    <x v="12"/>
    <x v="28"/>
  </r>
  <r>
    <s v="Id831"/>
    <s v="  Michael"/>
    <x v="654"/>
    <x v="354"/>
    <s v="Yes"/>
    <x v="0"/>
    <x v="0"/>
    <n v="1"/>
    <x v="1"/>
    <x v="0"/>
    <x v="0"/>
    <d v="1975-09-25T00:00:00"/>
    <x v="830"/>
    <x v="2"/>
    <x v="0"/>
    <x v="14"/>
    <x v="27"/>
  </r>
  <r>
    <s v="Id832"/>
    <s v="  Ryan K"/>
    <x v="18"/>
    <x v="476"/>
    <s v="No"/>
    <x v="0"/>
    <x v="0"/>
    <s v="0"/>
    <x v="1"/>
    <x v="0"/>
    <x v="0"/>
    <d v="1962-10-01T00:00:00"/>
    <x v="831"/>
    <x v="2"/>
    <x v="1"/>
    <x v="6"/>
    <x v="5"/>
  </r>
  <r>
    <s v="Id833"/>
    <s v="  Matthew J"/>
    <x v="366"/>
    <x v="477"/>
    <s v="No"/>
    <x v="0"/>
    <x v="0"/>
    <s v="0"/>
    <x v="1"/>
    <x v="1"/>
    <x v="0"/>
    <d v="1962-09-02T00:00:00"/>
    <x v="832"/>
    <x v="2"/>
    <x v="0"/>
    <x v="4"/>
    <x v="5"/>
  </r>
  <r>
    <s v="Id834"/>
    <s v="  Karine"/>
    <x v="655"/>
    <x v="478"/>
    <s v="Yes"/>
    <x v="0"/>
    <x v="0"/>
    <n v="1"/>
    <x v="1"/>
    <x v="0"/>
    <x v="1"/>
    <d v="1988-07-17T00:00:00"/>
    <x v="833"/>
    <x v="2"/>
    <x v="1"/>
    <x v="12"/>
    <x v="23"/>
  </r>
  <r>
    <s v="Id835"/>
    <s v="  Antonia G"/>
    <x v="656"/>
    <x v="463"/>
    <s v="Yes"/>
    <x v="0"/>
    <x v="0"/>
    <n v="2"/>
    <x v="1"/>
    <x v="0"/>
    <x v="0"/>
    <d v="1970-07-08T00:00:00"/>
    <x v="834"/>
    <x v="2"/>
    <x v="1"/>
    <x v="3"/>
    <x v="2"/>
  </r>
  <r>
    <s v="Id836"/>
    <s v="  Casondra L"/>
    <x v="657"/>
    <x v="184"/>
    <s v="Yes"/>
    <x v="0"/>
    <x v="0"/>
    <n v="1"/>
    <x v="1"/>
    <x v="0"/>
    <x v="1"/>
    <d v="1964-11-28T00:00:00"/>
    <x v="835"/>
    <x v="2"/>
    <x v="0"/>
    <x v="3"/>
    <x v="13"/>
  </r>
  <r>
    <s v="Id837"/>
    <s v="  Wendy"/>
    <x v="658"/>
    <x v="216"/>
    <s v="No"/>
    <x v="0"/>
    <x v="0"/>
    <n v="1"/>
    <x v="1"/>
    <x v="0"/>
    <x v="1"/>
    <d v="1992-07-07T00:00:00"/>
    <x v="836"/>
    <x v="2"/>
    <x v="2"/>
    <x v="3"/>
    <x v="34"/>
  </r>
  <r>
    <s v="Id838"/>
    <s v="  Eric D"/>
    <x v="106"/>
    <x v="466"/>
    <s v="No"/>
    <x v="0"/>
    <x v="0"/>
    <s v="0"/>
    <x v="1"/>
    <x v="0"/>
    <x v="0"/>
    <d v="1974-09-24T00:00:00"/>
    <x v="837"/>
    <x v="2"/>
    <x v="0"/>
    <x v="14"/>
    <x v="19"/>
  </r>
  <r>
    <s v="Id839"/>
    <s v="  Elizabeth"/>
    <x v="9"/>
    <x v="479"/>
    <s v="No"/>
    <x v="0"/>
    <x v="0"/>
    <s v="0"/>
    <x v="1"/>
    <x v="0"/>
    <x v="0"/>
    <d v="1962-08-27T00:00:00"/>
    <x v="838"/>
    <x v="2"/>
    <x v="2"/>
    <x v="0"/>
    <x v="5"/>
  </r>
  <r>
    <s v="Id840"/>
    <s v="  Laura F"/>
    <x v="659"/>
    <x v="480"/>
    <s v="No"/>
    <x v="0"/>
    <x v="0"/>
    <s v="0"/>
    <x v="1"/>
    <x v="0"/>
    <x v="0"/>
    <d v="1965-09-14T00:00:00"/>
    <x v="839"/>
    <x v="2"/>
    <x v="2"/>
    <x v="3"/>
    <x v="11"/>
  </r>
  <r>
    <s v="Id841"/>
    <s v="  Amelia F"/>
    <x v="660"/>
    <x v="481"/>
    <s v="No"/>
    <x v="0"/>
    <x v="0"/>
    <s v="0"/>
    <x v="1"/>
    <x v="0"/>
    <x v="0"/>
    <d v="1962-07-11T00:00:00"/>
    <x v="840"/>
    <x v="2"/>
    <x v="2"/>
    <x v="3"/>
    <x v="5"/>
  </r>
  <r>
    <s v="Id842"/>
    <s v="  Amy L"/>
    <x v="428"/>
    <x v="256"/>
    <s v="Yes"/>
    <x v="0"/>
    <x v="0"/>
    <n v="2"/>
    <x v="1"/>
    <x v="0"/>
    <x v="1"/>
    <d v="1966-12-17T00:00:00"/>
    <x v="841"/>
    <x v="2"/>
    <x v="1"/>
    <x v="1"/>
    <x v="24"/>
  </r>
  <r>
    <s v="Id843"/>
    <s v="  Katie J"/>
    <x v="661"/>
    <x v="482"/>
    <s v="No"/>
    <x v="0"/>
    <x v="0"/>
    <n v="2"/>
    <x v="1"/>
    <x v="0"/>
    <x v="2"/>
    <d v="1972-09-05T00:00:00"/>
    <x v="842"/>
    <x v="2"/>
    <x v="1"/>
    <x v="3"/>
    <x v="28"/>
  </r>
  <r>
    <s v="Id844"/>
    <s v="  Laura E"/>
    <x v="662"/>
    <x v="207"/>
    <s v="No"/>
    <x v="0"/>
    <x v="0"/>
    <s v="0"/>
    <x v="1"/>
    <x v="0"/>
    <x v="0"/>
    <d v="1962-07-22T00:00:00"/>
    <x v="843"/>
    <x v="2"/>
    <x v="1"/>
    <x v="3"/>
    <x v="5"/>
  </r>
  <r>
    <s v="Id845"/>
    <s v="  Mayumi"/>
    <x v="663"/>
    <x v="290"/>
    <s v="No"/>
    <x v="0"/>
    <x v="0"/>
    <s v="0"/>
    <x v="1"/>
    <x v="2"/>
    <x v="0"/>
    <d v="1962-11-22T00:00:00"/>
    <x v="844"/>
    <x v="2"/>
    <x v="0"/>
    <x v="0"/>
    <x v="5"/>
  </r>
  <r>
    <s v="Id846"/>
    <s v="  Vanessa"/>
    <x v="664"/>
    <x v="185"/>
    <s v="No"/>
    <x v="0"/>
    <x v="0"/>
    <s v="0"/>
    <x v="1"/>
    <x v="1"/>
    <x v="0"/>
    <d v="1965-10-04T00:00:00"/>
    <x v="845"/>
    <x v="2"/>
    <x v="1"/>
    <x v="0"/>
    <x v="11"/>
  </r>
  <r>
    <s v="Id847"/>
    <s v="  Natali N"/>
    <x v="665"/>
    <x v="483"/>
    <s v="Yes"/>
    <x v="0"/>
    <x v="0"/>
    <n v="2"/>
    <x v="1"/>
    <x v="0"/>
    <x v="0"/>
    <d v="1970-12-28T00:00:00"/>
    <x v="846"/>
    <x v="2"/>
    <x v="1"/>
    <x v="1"/>
    <x v="2"/>
  </r>
  <r>
    <s v="Id848"/>
    <s v="  Beth"/>
    <x v="32"/>
    <x v="484"/>
    <s v="Yes"/>
    <x v="0"/>
    <x v="1"/>
    <n v="1"/>
    <x v="1"/>
    <x v="0"/>
    <x v="0"/>
    <d v="1963-08-19T00:00:00"/>
    <x v="847"/>
    <x v="2"/>
    <x v="1"/>
    <x v="1"/>
    <x v="8"/>
  </r>
  <r>
    <s v="Id849"/>
    <s v="  Alex"/>
    <x v="666"/>
    <x v="388"/>
    <s v="No"/>
    <x v="0"/>
    <x v="0"/>
    <n v="1"/>
    <x v="1"/>
    <x v="1"/>
    <x v="2"/>
    <d v="1998-11-18T00:00:00"/>
    <x v="848"/>
    <x v="2"/>
    <x v="0"/>
    <x v="1"/>
    <x v="44"/>
  </r>
  <r>
    <s v="Id850"/>
    <s v="  Spencer"/>
    <x v="667"/>
    <x v="184"/>
    <s v="Yes"/>
    <x v="0"/>
    <x v="0"/>
    <n v="1"/>
    <x v="1"/>
    <x v="0"/>
    <x v="1"/>
    <d v="1988-08-11T00:00:00"/>
    <x v="849"/>
    <x v="2"/>
    <x v="1"/>
    <x v="8"/>
    <x v="23"/>
  </r>
  <r>
    <s v="Id851"/>
    <s v="  Andee W"/>
    <x v="668"/>
    <x v="485"/>
    <s v="Yes"/>
    <x v="0"/>
    <x v="0"/>
    <n v="2"/>
    <x v="1"/>
    <x v="0"/>
    <x v="0"/>
    <d v="1970-06-18T00:00:00"/>
    <x v="850"/>
    <x v="2"/>
    <x v="2"/>
    <x v="0"/>
    <x v="2"/>
  </r>
  <r>
    <s v="Id852"/>
    <s v="  Amy"/>
    <x v="669"/>
    <x v="93"/>
    <s v="Yes"/>
    <x v="0"/>
    <x v="1"/>
    <n v="1"/>
    <x v="1"/>
    <x v="0"/>
    <x v="2"/>
    <d v="1969-11-26T00:00:00"/>
    <x v="851"/>
    <x v="2"/>
    <x v="1"/>
    <x v="15"/>
    <x v="16"/>
  </r>
  <r>
    <s v="Id853"/>
    <s v="  Joshua"/>
    <x v="670"/>
    <x v="486"/>
    <s v="Yes"/>
    <x v="0"/>
    <x v="0"/>
    <n v="2"/>
    <x v="1"/>
    <x v="0"/>
    <x v="0"/>
    <d v="1961-11-28T00:00:00"/>
    <x v="852"/>
    <x v="2"/>
    <x v="1"/>
    <x v="3"/>
    <x v="12"/>
  </r>
  <r>
    <s v="Id854"/>
    <s v="  C Fred"/>
    <x v="671"/>
    <x v="487"/>
    <s v="Yes"/>
    <x v="0"/>
    <x v="0"/>
    <n v="2"/>
    <x v="1"/>
    <x v="0"/>
    <x v="0"/>
    <d v="1961-11-28T00:00:00"/>
    <x v="853"/>
    <x v="2"/>
    <x v="0"/>
    <x v="0"/>
    <x v="12"/>
  </r>
  <r>
    <s v="Id855"/>
    <s v="  Jeremy"/>
    <x v="362"/>
    <x v="488"/>
    <s v="No"/>
    <x v="0"/>
    <x v="0"/>
    <s v="0"/>
    <x v="1"/>
    <x v="2"/>
    <x v="0"/>
    <d v="1962-10-16T00:00:00"/>
    <x v="854"/>
    <x v="2"/>
    <x v="0"/>
    <x v="1"/>
    <x v="5"/>
  </r>
  <r>
    <s v="Id856"/>
    <s v="  Patrick Sr"/>
    <x v="672"/>
    <x v="473"/>
    <s v="Yes"/>
    <x v="0"/>
    <x v="0"/>
    <n v="2"/>
    <x v="1"/>
    <x v="0"/>
    <x v="2"/>
    <d v="1966-07-12T00:00:00"/>
    <x v="855"/>
    <x v="2"/>
    <x v="2"/>
    <x v="1"/>
    <x v="24"/>
  </r>
  <r>
    <s v="Id857"/>
    <s v="  Kelly M"/>
    <x v="673"/>
    <x v="266"/>
    <s v="No"/>
    <x v="0"/>
    <x v="0"/>
    <s v="0"/>
    <x v="1"/>
    <x v="0"/>
    <x v="0"/>
    <d v="1968-12-03T00:00:00"/>
    <x v="856"/>
    <x v="2"/>
    <x v="0"/>
    <x v="1"/>
    <x v="0"/>
  </r>
  <r>
    <s v="Id858"/>
    <s v="  Katherine"/>
    <x v="674"/>
    <x v="489"/>
    <s v="Yes"/>
    <x v="0"/>
    <x v="0"/>
    <s v="0"/>
    <x v="1"/>
    <x v="0"/>
    <x v="0"/>
    <d v="1967-09-01T00:00:00"/>
    <x v="857"/>
    <x v="2"/>
    <x v="0"/>
    <x v="0"/>
    <x v="22"/>
  </r>
  <r>
    <s v="Id859"/>
    <s v="  Keila L"/>
    <x v="403"/>
    <x v="488"/>
    <s v="No"/>
    <x v="0"/>
    <x v="0"/>
    <s v="0"/>
    <x v="1"/>
    <x v="2"/>
    <x v="0"/>
    <d v="1968-11-12T00:00:00"/>
    <x v="858"/>
    <x v="2"/>
    <x v="0"/>
    <x v="1"/>
    <x v="0"/>
  </r>
  <r>
    <s v="Id860"/>
    <s v="  Zanae E"/>
    <x v="675"/>
    <x v="490"/>
    <s v="No"/>
    <x v="0"/>
    <x v="0"/>
    <s v="0"/>
    <x v="1"/>
    <x v="2"/>
    <x v="0"/>
    <d v="1968-11-26T00:00:00"/>
    <x v="859"/>
    <x v="2"/>
    <x v="1"/>
    <x v="1"/>
    <x v="0"/>
  </r>
  <r>
    <s v="Id861"/>
    <s v="  Alex"/>
    <x v="676"/>
    <x v="98"/>
    <s v="Yes"/>
    <x v="0"/>
    <x v="0"/>
    <n v="1"/>
    <x v="1"/>
    <x v="0"/>
    <x v="2"/>
    <d v="1995-08-09T00:00:00"/>
    <x v="860"/>
    <x v="2"/>
    <x v="0"/>
    <x v="1"/>
    <x v="40"/>
  </r>
  <r>
    <s v="Id862"/>
    <s v="  Kathryn"/>
    <x v="520"/>
    <x v="259"/>
    <s v="Yes"/>
    <x v="0"/>
    <x v="0"/>
    <n v="1"/>
    <x v="1"/>
    <x v="0"/>
    <x v="1"/>
    <d v="1964-08-04T00:00:00"/>
    <x v="861"/>
    <x v="2"/>
    <x v="0"/>
    <x v="2"/>
    <x v="13"/>
  </r>
  <r>
    <s v="Id863"/>
    <s v="  Jason L"/>
    <x v="677"/>
    <x v="473"/>
    <s v="No"/>
    <x v="0"/>
    <x v="1"/>
    <n v="1"/>
    <x v="1"/>
    <x v="0"/>
    <x v="2"/>
    <d v="1979-07-14T00:00:00"/>
    <x v="862"/>
    <x v="2"/>
    <x v="1"/>
    <x v="13"/>
    <x v="18"/>
  </r>
  <r>
    <s v="Id864"/>
    <s v="  Benjamin J"/>
    <x v="606"/>
    <x v="189"/>
    <s v="No"/>
    <x v="0"/>
    <x v="0"/>
    <n v="2"/>
    <x v="1"/>
    <x v="0"/>
    <x v="2"/>
    <d v="1972-08-21T00:00:00"/>
    <x v="863"/>
    <x v="2"/>
    <x v="2"/>
    <x v="14"/>
    <x v="28"/>
  </r>
  <r>
    <s v="Id865"/>
    <s v="  Steven M"/>
    <x v="678"/>
    <x v="368"/>
    <s v="No"/>
    <x v="0"/>
    <x v="0"/>
    <s v="0"/>
    <x v="1"/>
    <x v="0"/>
    <x v="2"/>
    <d v="1989-12-29T00:00:00"/>
    <x v="864"/>
    <x v="2"/>
    <x v="0"/>
    <x v="4"/>
    <x v="4"/>
  </r>
  <r>
    <s v="Id866"/>
    <s v="  Erika"/>
    <x v="679"/>
    <x v="398"/>
    <s v="No"/>
    <x v="0"/>
    <x v="0"/>
    <s v="0"/>
    <x v="1"/>
    <x v="1"/>
    <x v="0"/>
    <d v="1962-09-26T00:00:00"/>
    <x v="865"/>
    <x v="2"/>
    <x v="2"/>
    <x v="2"/>
    <x v="5"/>
  </r>
  <r>
    <s v="Id867"/>
    <s v="  Chad"/>
    <x v="315"/>
    <x v="120"/>
    <s v="Yes"/>
    <x v="0"/>
    <x v="0"/>
    <n v="2"/>
    <x v="1"/>
    <x v="0"/>
    <x v="2"/>
    <d v="1966-12-29T00:00:00"/>
    <x v="866"/>
    <x v="2"/>
    <x v="0"/>
    <x v="3"/>
    <x v="24"/>
  </r>
  <r>
    <s v="Id868"/>
    <s v="  Mark"/>
    <x v="680"/>
    <x v="491"/>
    <s v="Yes"/>
    <x v="0"/>
    <x v="1"/>
    <n v="1"/>
    <x v="1"/>
    <x v="0"/>
    <x v="0"/>
    <d v="1963-09-22T00:00:00"/>
    <x v="867"/>
    <x v="2"/>
    <x v="0"/>
    <x v="3"/>
    <x v="8"/>
  </r>
  <r>
    <s v="Id869"/>
    <s v="  David"/>
    <x v="419"/>
    <x v="492"/>
    <s v="Yes"/>
    <x v="0"/>
    <x v="1"/>
    <n v="1"/>
    <x v="1"/>
    <x v="1"/>
    <x v="0"/>
    <d v="1963-08-02T00:00:00"/>
    <x v="868"/>
    <x v="2"/>
    <x v="2"/>
    <x v="3"/>
    <x v="8"/>
  </r>
  <r>
    <s v="Id870"/>
    <s v="  Matthew R"/>
    <x v="278"/>
    <x v="493"/>
    <s v="Yes"/>
    <x v="0"/>
    <x v="1"/>
    <n v="1"/>
    <x v="1"/>
    <x v="2"/>
    <x v="0"/>
    <d v="1963-08-29T00:00:00"/>
    <x v="869"/>
    <x v="2"/>
    <x v="0"/>
    <x v="6"/>
    <x v="8"/>
  </r>
  <r>
    <s v="Id871"/>
    <s v="  Orla"/>
    <x v="681"/>
    <x v="494"/>
    <s v="Yes"/>
    <x v="0"/>
    <x v="1"/>
    <n v="1"/>
    <x v="1"/>
    <x v="1"/>
    <x v="0"/>
    <d v="1963-10-28T00:00:00"/>
    <x v="870"/>
    <x v="2"/>
    <x v="1"/>
    <x v="15"/>
    <x v="8"/>
  </r>
  <r>
    <s v="Id872"/>
    <s v="  Shaista S"/>
    <x v="682"/>
    <x v="239"/>
    <s v="No"/>
    <x v="0"/>
    <x v="0"/>
    <s v="0"/>
    <x v="1"/>
    <x v="0"/>
    <x v="2"/>
    <d v="1990-10-29T00:00:00"/>
    <x v="871"/>
    <x v="2"/>
    <x v="1"/>
    <x v="3"/>
    <x v="3"/>
  </r>
  <r>
    <s v="Id873"/>
    <s v="  Emily"/>
    <x v="683"/>
    <x v="495"/>
    <s v="Yes"/>
    <x v="0"/>
    <x v="0"/>
    <n v="2"/>
    <x v="1"/>
    <x v="1"/>
    <x v="2"/>
    <d v="1966-11-16T00:00:00"/>
    <x v="872"/>
    <x v="2"/>
    <x v="1"/>
    <x v="15"/>
    <x v="24"/>
  </r>
  <r>
    <s v="Id874"/>
    <s v="  Julie A"/>
    <x v="203"/>
    <x v="295"/>
    <s v="Yes"/>
    <x v="0"/>
    <x v="0"/>
    <s v="0"/>
    <x v="1"/>
    <x v="0"/>
    <x v="0"/>
    <d v="1967-08-28T00:00:00"/>
    <x v="873"/>
    <x v="2"/>
    <x v="2"/>
    <x v="1"/>
    <x v="22"/>
  </r>
  <r>
    <s v="Id875"/>
    <s v="  Megumi"/>
    <x v="101"/>
    <x v="68"/>
    <s v="Yes"/>
    <x v="0"/>
    <x v="0"/>
    <s v="0"/>
    <x v="1"/>
    <x v="0"/>
    <x v="0"/>
    <d v="1967-12-30T00:00:00"/>
    <x v="874"/>
    <x v="2"/>
    <x v="1"/>
    <x v="1"/>
    <x v="22"/>
  </r>
  <r>
    <s v="Id876"/>
    <s v="  Skylar"/>
    <x v="684"/>
    <x v="335"/>
    <s v="Yes"/>
    <x v="0"/>
    <x v="0"/>
    <n v="2"/>
    <x v="1"/>
    <x v="0"/>
    <x v="2"/>
    <d v="1966-12-06T00:00:00"/>
    <x v="875"/>
    <x v="2"/>
    <x v="0"/>
    <x v="0"/>
    <x v="24"/>
  </r>
  <r>
    <s v="Id877"/>
    <s v="  Victoria"/>
    <x v="685"/>
    <x v="496"/>
    <s v="Yes"/>
    <x v="0"/>
    <x v="0"/>
    <n v="1"/>
    <x v="1"/>
    <x v="0"/>
    <x v="0"/>
    <d v="1986-08-13T00:00:00"/>
    <x v="876"/>
    <x v="2"/>
    <x v="2"/>
    <x v="12"/>
    <x v="26"/>
  </r>
  <r>
    <s v="Id878"/>
    <s v="  Amanda L"/>
    <x v="11"/>
    <x v="497"/>
    <s v="No"/>
    <x v="0"/>
    <x v="0"/>
    <s v="0"/>
    <x v="1"/>
    <x v="0"/>
    <x v="2"/>
    <d v="1989-11-23T00:00:00"/>
    <x v="877"/>
    <x v="2"/>
    <x v="0"/>
    <x v="12"/>
    <x v="4"/>
  </r>
  <r>
    <s v="Id879"/>
    <s v="  Renee"/>
    <x v="243"/>
    <x v="498"/>
    <s v="No"/>
    <x v="0"/>
    <x v="0"/>
    <s v="0"/>
    <x v="1"/>
    <x v="0"/>
    <x v="0"/>
    <d v="1974-06-23T00:00:00"/>
    <x v="878"/>
    <x v="2"/>
    <x v="1"/>
    <x v="1"/>
    <x v="19"/>
  </r>
  <r>
    <s v="Id880"/>
    <s v="  Nellie A"/>
    <x v="40"/>
    <x v="55"/>
    <s v="Yes"/>
    <x v="0"/>
    <x v="1"/>
    <n v="1"/>
    <x v="1"/>
    <x v="0"/>
    <x v="0"/>
    <d v="1963-07-17T00:00:00"/>
    <x v="879"/>
    <x v="2"/>
    <x v="1"/>
    <x v="0"/>
    <x v="8"/>
  </r>
  <r>
    <s v="Id881"/>
    <s v="  Tamara"/>
    <x v="686"/>
    <x v="122"/>
    <s v="Yes"/>
    <x v="0"/>
    <x v="0"/>
    <n v="2"/>
    <x v="1"/>
    <x v="1"/>
    <x v="2"/>
    <d v="1966-07-29T00:00:00"/>
    <x v="880"/>
    <x v="2"/>
    <x v="0"/>
    <x v="1"/>
    <x v="24"/>
  </r>
  <r>
    <s v="Id882"/>
    <s v="  Joan"/>
    <x v="56"/>
    <x v="203"/>
    <s v="Yes"/>
    <x v="0"/>
    <x v="0"/>
    <n v="1"/>
    <x v="1"/>
    <x v="0"/>
    <x v="2"/>
    <d v="1964-10-15T00:00:00"/>
    <x v="881"/>
    <x v="2"/>
    <x v="0"/>
    <x v="1"/>
    <x v="13"/>
  </r>
  <r>
    <s v="Id883"/>
    <s v="  Aimee J"/>
    <x v="419"/>
    <x v="404"/>
    <s v="Yes"/>
    <x v="0"/>
    <x v="1"/>
    <n v="1"/>
    <x v="1"/>
    <x v="1"/>
    <x v="0"/>
    <d v="1963-07-19T00:00:00"/>
    <x v="882"/>
    <x v="2"/>
    <x v="1"/>
    <x v="3"/>
    <x v="8"/>
  </r>
  <r>
    <s v="Id884"/>
    <s v="  Suzanne"/>
    <x v="687"/>
    <x v="229"/>
    <s v="Yes"/>
    <x v="0"/>
    <x v="0"/>
    <n v="1"/>
    <x v="1"/>
    <x v="0"/>
    <x v="1"/>
    <d v="1964-06-24T00:00:00"/>
    <x v="883"/>
    <x v="2"/>
    <x v="0"/>
    <x v="1"/>
    <x v="13"/>
  </r>
  <r>
    <s v="Id885"/>
    <s v="  Kristin A"/>
    <x v="360"/>
    <x v="109"/>
    <s v="Yes"/>
    <x v="0"/>
    <x v="0"/>
    <n v="1"/>
    <x v="1"/>
    <x v="1"/>
    <x v="1"/>
    <d v="1964-07-02T00:00:00"/>
    <x v="884"/>
    <x v="2"/>
    <x v="1"/>
    <x v="1"/>
    <x v="13"/>
  </r>
  <r>
    <s v="Id886"/>
    <s v="  Bronwyn"/>
    <x v="688"/>
    <x v="85"/>
    <s v="Yes"/>
    <x v="0"/>
    <x v="0"/>
    <n v="1"/>
    <x v="1"/>
    <x v="1"/>
    <x v="1"/>
    <d v="1964-07-20T00:00:00"/>
    <x v="885"/>
    <x v="2"/>
    <x v="2"/>
    <x v="1"/>
    <x v="13"/>
  </r>
  <r>
    <s v="Id887"/>
    <s v="  Taylor J"/>
    <x v="689"/>
    <x v="65"/>
    <s v="No"/>
    <x v="0"/>
    <x v="0"/>
    <s v="0"/>
    <x v="1"/>
    <x v="0"/>
    <x v="1"/>
    <d v="1977-08-14T00:00:00"/>
    <x v="886"/>
    <x v="2"/>
    <x v="1"/>
    <x v="1"/>
    <x v="29"/>
  </r>
  <r>
    <s v="Id888"/>
    <s v="  Kimberly M"/>
    <x v="690"/>
    <x v="149"/>
    <s v="No"/>
    <x v="0"/>
    <x v="0"/>
    <s v="0"/>
    <x v="1"/>
    <x v="0"/>
    <x v="1"/>
    <d v="1991-08-29T00:00:00"/>
    <x v="887"/>
    <x v="2"/>
    <x v="0"/>
    <x v="12"/>
    <x v="42"/>
  </r>
  <r>
    <s v="Id889"/>
    <s v="  Joshua E"/>
    <x v="691"/>
    <x v="178"/>
    <s v="No"/>
    <x v="0"/>
    <x v="0"/>
    <n v="1"/>
    <x v="1"/>
    <x v="0"/>
    <x v="1"/>
    <d v="1987-10-05T00:00:00"/>
    <x v="888"/>
    <x v="2"/>
    <x v="0"/>
    <x v="1"/>
    <x v="38"/>
  </r>
  <r>
    <s v="Id890"/>
    <s v="  Jeffrey"/>
    <x v="692"/>
    <x v="499"/>
    <s v="No"/>
    <x v="0"/>
    <x v="0"/>
    <s v="0"/>
    <x v="1"/>
    <x v="1"/>
    <x v="0"/>
    <d v="1962-09-15T00:00:00"/>
    <x v="889"/>
    <x v="2"/>
    <x v="0"/>
    <x v="3"/>
    <x v="5"/>
  </r>
  <r>
    <s v="Id891"/>
    <s v="  Andrew R"/>
    <x v="664"/>
    <x v="469"/>
    <s v="No"/>
    <x v="0"/>
    <x v="0"/>
    <s v="0"/>
    <x v="1"/>
    <x v="1"/>
    <x v="0"/>
    <d v="1962-11-04T00:00:00"/>
    <x v="890"/>
    <x v="2"/>
    <x v="2"/>
    <x v="0"/>
    <x v="5"/>
  </r>
  <r>
    <s v="Id892"/>
    <s v="  Francisco J"/>
    <x v="693"/>
    <x v="265"/>
    <s v="No"/>
    <x v="0"/>
    <x v="0"/>
    <s v="0"/>
    <x v="1"/>
    <x v="0"/>
    <x v="0"/>
    <d v="1974-09-16T00:00:00"/>
    <x v="891"/>
    <x v="2"/>
    <x v="0"/>
    <x v="1"/>
    <x v="19"/>
  </r>
  <r>
    <s v="Id893"/>
    <s v="  Rhonda"/>
    <x v="694"/>
    <x v="500"/>
    <s v="No"/>
    <x v="0"/>
    <x v="0"/>
    <s v="0"/>
    <x v="1"/>
    <x v="0"/>
    <x v="2"/>
    <d v="1991-11-06T00:00:00"/>
    <x v="892"/>
    <x v="2"/>
    <x v="0"/>
    <x v="12"/>
    <x v="42"/>
  </r>
  <r>
    <s v="Id894"/>
    <s v="  John"/>
    <x v="570"/>
    <x v="501"/>
    <s v="Yes"/>
    <x v="0"/>
    <x v="1"/>
    <n v="1"/>
    <x v="1"/>
    <x v="1"/>
    <x v="0"/>
    <d v="1963-06-04T00:00:00"/>
    <x v="893"/>
    <x v="2"/>
    <x v="1"/>
    <x v="1"/>
    <x v="5"/>
  </r>
  <r>
    <s v="Id895"/>
    <s v="  Miles J"/>
    <x v="247"/>
    <x v="453"/>
    <s v="Yes"/>
    <x v="0"/>
    <x v="1"/>
    <n v="1"/>
    <x v="1"/>
    <x v="1"/>
    <x v="0"/>
    <d v="1963-07-20T00:00:00"/>
    <x v="894"/>
    <x v="2"/>
    <x v="1"/>
    <x v="1"/>
    <x v="8"/>
  </r>
  <r>
    <s v="Id896"/>
    <s v="  Justyna I"/>
    <x v="65"/>
    <x v="400"/>
    <s v="No"/>
    <x v="0"/>
    <x v="0"/>
    <s v="0"/>
    <x v="1"/>
    <x v="0"/>
    <x v="0"/>
    <d v="1968-10-25T00:00:00"/>
    <x v="895"/>
    <x v="2"/>
    <x v="0"/>
    <x v="3"/>
    <x v="0"/>
  </r>
  <r>
    <s v="Id897"/>
    <s v="  Lucille"/>
    <x v="467"/>
    <x v="20"/>
    <s v="No"/>
    <x v="0"/>
    <x v="0"/>
    <s v="0"/>
    <x v="1"/>
    <x v="1"/>
    <x v="0"/>
    <d v="1968-12-09T00:00:00"/>
    <x v="896"/>
    <x v="2"/>
    <x v="1"/>
    <x v="2"/>
    <x v="0"/>
  </r>
  <r>
    <s v="Id898"/>
    <s v="  April"/>
    <x v="257"/>
    <x v="502"/>
    <s v="No"/>
    <x v="0"/>
    <x v="0"/>
    <s v="0"/>
    <x v="1"/>
    <x v="2"/>
    <x v="0"/>
    <d v="1968-06-21T00:00:00"/>
    <x v="897"/>
    <x v="2"/>
    <x v="0"/>
    <x v="3"/>
    <x v="0"/>
  </r>
  <r>
    <s v="Id899"/>
    <s v="  Robert"/>
    <x v="695"/>
    <x v="58"/>
    <s v="No"/>
    <x v="0"/>
    <x v="0"/>
    <n v="1"/>
    <x v="1"/>
    <x v="0"/>
    <x v="1"/>
    <d v="1984-09-02T00:00:00"/>
    <x v="898"/>
    <x v="2"/>
    <x v="2"/>
    <x v="13"/>
    <x v="32"/>
  </r>
  <r>
    <s v="Id900"/>
    <s v="  Alyssa"/>
    <x v="696"/>
    <x v="12"/>
    <s v="Yes"/>
    <x v="0"/>
    <x v="0"/>
    <n v="1"/>
    <x v="1"/>
    <x v="0"/>
    <x v="0"/>
    <d v="1986-09-07T00:00:00"/>
    <x v="899"/>
    <x v="2"/>
    <x v="2"/>
    <x v="12"/>
    <x v="26"/>
  </r>
  <r>
    <s v="Id901"/>
    <s v="  Jessica E"/>
    <x v="401"/>
    <x v="103"/>
    <s v="Yes"/>
    <x v="0"/>
    <x v="0"/>
    <n v="2"/>
    <x v="1"/>
    <x v="1"/>
    <x v="2"/>
    <d v="1966-11-24T00:00:00"/>
    <x v="900"/>
    <x v="2"/>
    <x v="1"/>
    <x v="1"/>
    <x v="24"/>
  </r>
  <r>
    <s v="Id902"/>
    <s v="  Patrick J"/>
    <x v="697"/>
    <x v="81"/>
    <s v="No"/>
    <x v="0"/>
    <x v="1"/>
    <n v="1"/>
    <x v="1"/>
    <x v="0"/>
    <x v="2"/>
    <d v="1979-10-16T00:00:00"/>
    <x v="901"/>
    <x v="2"/>
    <x v="0"/>
    <x v="14"/>
    <x v="18"/>
  </r>
  <r>
    <s v="Id903"/>
    <s v="  Emilie"/>
    <x v="698"/>
    <x v="130"/>
    <s v="No"/>
    <x v="0"/>
    <x v="0"/>
    <s v="0"/>
    <x v="1"/>
    <x v="2"/>
    <x v="0"/>
    <d v="1965-10-29T00:00:00"/>
    <x v="902"/>
    <x v="2"/>
    <x v="1"/>
    <x v="3"/>
    <x v="11"/>
  </r>
  <r>
    <s v="Id904"/>
    <s v="  Caitlin B"/>
    <x v="699"/>
    <x v="503"/>
    <s v="No"/>
    <x v="0"/>
    <x v="0"/>
    <s v="0"/>
    <x v="1"/>
    <x v="2"/>
    <x v="0"/>
    <d v="1965-06-09T00:00:00"/>
    <x v="903"/>
    <x v="2"/>
    <x v="2"/>
    <x v="2"/>
    <x v="11"/>
  </r>
  <r>
    <s v="Id905"/>
    <s v="  Joseph W"/>
    <x v="566"/>
    <x v="200"/>
    <s v="No"/>
    <x v="0"/>
    <x v="0"/>
    <s v="0"/>
    <x v="1"/>
    <x v="0"/>
    <x v="1"/>
    <d v="1982-10-17T00:00:00"/>
    <x v="904"/>
    <x v="2"/>
    <x v="0"/>
    <x v="14"/>
    <x v="37"/>
  </r>
  <r>
    <s v="Id906"/>
    <s v="  Wendy"/>
    <x v="700"/>
    <x v="70"/>
    <s v="No"/>
    <x v="0"/>
    <x v="1"/>
    <n v="1"/>
    <x v="1"/>
    <x v="0"/>
    <x v="2"/>
    <d v="1993-12-12T00:00:00"/>
    <x v="905"/>
    <x v="2"/>
    <x v="2"/>
    <x v="1"/>
    <x v="20"/>
  </r>
  <r>
    <s v="Id907"/>
    <s v="  Leah L"/>
    <x v="677"/>
    <x v="208"/>
    <s v="Yes"/>
    <x v="0"/>
    <x v="1"/>
    <n v="1"/>
    <x v="1"/>
    <x v="0"/>
    <x v="1"/>
    <d v="1983-07-04T00:00:00"/>
    <x v="906"/>
    <x v="2"/>
    <x v="2"/>
    <x v="12"/>
    <x v="33"/>
  </r>
  <r>
    <s v="Id908"/>
    <s v="  Wayne L"/>
    <x v="25"/>
    <x v="386"/>
    <s v="Yes"/>
    <x v="0"/>
    <x v="0"/>
    <s v="0"/>
    <x v="1"/>
    <x v="0"/>
    <x v="0"/>
    <d v="1967-12-22T00:00:00"/>
    <x v="907"/>
    <x v="2"/>
    <x v="0"/>
    <x v="0"/>
    <x v="22"/>
  </r>
  <r>
    <s v="Id909"/>
    <s v="  Jason M"/>
    <x v="701"/>
    <x v="31"/>
    <s v="Yes"/>
    <x v="0"/>
    <x v="0"/>
    <n v="1"/>
    <x v="1"/>
    <x v="0"/>
    <x v="2"/>
    <d v="1964-09-29T00:00:00"/>
    <x v="908"/>
    <x v="2"/>
    <x v="2"/>
    <x v="0"/>
    <x v="13"/>
  </r>
  <r>
    <s v="Id910"/>
    <s v="  Floris"/>
    <x v="44"/>
    <x v="271"/>
    <s v="No"/>
    <x v="0"/>
    <x v="0"/>
    <s v="0"/>
    <x v="1"/>
    <x v="0"/>
    <x v="0"/>
    <d v="1965-11-01T00:00:00"/>
    <x v="909"/>
    <x v="2"/>
    <x v="2"/>
    <x v="1"/>
    <x v="11"/>
  </r>
  <r>
    <s v="Id911"/>
    <s v="  Marc"/>
    <x v="702"/>
    <x v="353"/>
    <s v="Yes"/>
    <x v="0"/>
    <x v="0"/>
    <n v="1"/>
    <x v="1"/>
    <x v="0"/>
    <x v="2"/>
    <d v="1964-12-25T00:00:00"/>
    <x v="910"/>
    <x v="2"/>
    <x v="2"/>
    <x v="4"/>
    <x v="13"/>
  </r>
  <r>
    <s v="Id912"/>
    <s v="  Christopher"/>
    <x v="525"/>
    <x v="374"/>
    <s v="No"/>
    <x v="0"/>
    <x v="0"/>
    <s v="0"/>
    <x v="1"/>
    <x v="0"/>
    <x v="2"/>
    <d v="1991-10-19T00:00:00"/>
    <x v="911"/>
    <x v="2"/>
    <x v="1"/>
    <x v="8"/>
    <x v="42"/>
  </r>
  <r>
    <s v="Id913"/>
    <s v="  Kevin"/>
    <x v="703"/>
    <x v="159"/>
    <s v="Yes"/>
    <x v="0"/>
    <x v="0"/>
    <n v="1"/>
    <x v="1"/>
    <x v="0"/>
    <x v="2"/>
    <d v="1964-08-02T00:00:00"/>
    <x v="912"/>
    <x v="2"/>
    <x v="0"/>
    <x v="9"/>
    <x v="13"/>
  </r>
  <r>
    <s v="Id914"/>
    <s v="  Aharon N"/>
    <x v="524"/>
    <x v="252"/>
    <s v="Yes"/>
    <x v="0"/>
    <x v="0"/>
    <n v="1"/>
    <x v="1"/>
    <x v="1"/>
    <x v="2"/>
    <d v="1964-12-20T00:00:00"/>
    <x v="913"/>
    <x v="2"/>
    <x v="1"/>
    <x v="9"/>
    <x v="13"/>
  </r>
  <r>
    <s v="Id915"/>
    <s v="  Lawrence D"/>
    <x v="190"/>
    <x v="251"/>
    <s v="Yes"/>
    <x v="0"/>
    <x v="0"/>
    <n v="1"/>
    <x v="1"/>
    <x v="1"/>
    <x v="2"/>
    <d v="1964-11-19T00:00:00"/>
    <x v="914"/>
    <x v="2"/>
    <x v="1"/>
    <x v="14"/>
    <x v="13"/>
  </r>
  <r>
    <s v="Id916"/>
    <s v="  Malcolm"/>
    <x v="704"/>
    <x v="352"/>
    <s v="No"/>
    <x v="1"/>
    <x v="0"/>
    <n v="1"/>
    <x v="1"/>
    <x v="2"/>
    <x v="2"/>
    <d v="2004-06-02T00:00:00"/>
    <x v="915"/>
    <x v="2"/>
    <x v="0"/>
    <x v="0"/>
    <x v="39"/>
  </r>
  <r>
    <s v="Id917"/>
    <s v="  Anna E"/>
    <x v="705"/>
    <x v="306"/>
    <s v="Yes"/>
    <x v="0"/>
    <x v="0"/>
    <s v="0"/>
    <x v="1"/>
    <x v="0"/>
    <x v="0"/>
    <d v="1967-10-29T00:00:00"/>
    <x v="916"/>
    <x v="2"/>
    <x v="1"/>
    <x v="0"/>
    <x v="22"/>
  </r>
  <r>
    <s v="Id918"/>
    <s v="  Jenny"/>
    <x v="425"/>
    <x v="423"/>
    <s v="Yes"/>
    <x v="0"/>
    <x v="0"/>
    <s v="0"/>
    <x v="1"/>
    <x v="1"/>
    <x v="0"/>
    <d v="1967-07-14T00:00:00"/>
    <x v="917"/>
    <x v="2"/>
    <x v="2"/>
    <x v="3"/>
    <x v="22"/>
  </r>
  <r>
    <s v="Id919"/>
    <s v="  Melissa L"/>
    <x v="443"/>
    <x v="504"/>
    <s v="Yes"/>
    <x v="0"/>
    <x v="0"/>
    <s v="0"/>
    <x v="1"/>
    <x v="0"/>
    <x v="0"/>
    <d v="1967-08-24T00:00:00"/>
    <x v="918"/>
    <x v="2"/>
    <x v="0"/>
    <x v="2"/>
    <x v="22"/>
  </r>
  <r>
    <s v="Id920"/>
    <s v="  Chia J"/>
    <x v="171"/>
    <x v="279"/>
    <s v="No"/>
    <x v="0"/>
    <x v="0"/>
    <s v="0"/>
    <x v="1"/>
    <x v="0"/>
    <x v="0"/>
    <d v="1974-07-07T00:00:00"/>
    <x v="919"/>
    <x v="2"/>
    <x v="0"/>
    <x v="3"/>
    <x v="19"/>
  </r>
  <r>
    <s v="Id921"/>
    <s v="  Laura A"/>
    <x v="85"/>
    <x v="173"/>
    <s v="Yes"/>
    <x v="0"/>
    <x v="0"/>
    <n v="1"/>
    <x v="1"/>
    <x v="0"/>
    <x v="2"/>
    <d v="1964-09-29T00:00:00"/>
    <x v="920"/>
    <x v="2"/>
    <x v="2"/>
    <x v="0"/>
    <x v="13"/>
  </r>
  <r>
    <s v="Id922"/>
    <s v="  Aditi"/>
    <x v="382"/>
    <x v="339"/>
    <s v="Yes"/>
    <x v="0"/>
    <x v="0"/>
    <n v="1"/>
    <x v="1"/>
    <x v="0"/>
    <x v="2"/>
    <d v="1964-06-27T00:00:00"/>
    <x v="921"/>
    <x v="2"/>
    <x v="2"/>
    <x v="3"/>
    <x v="13"/>
  </r>
  <r>
    <s v="Id923"/>
    <s v="  Leah A"/>
    <x v="80"/>
    <x v="480"/>
    <s v="No"/>
    <x v="0"/>
    <x v="0"/>
    <s v="0"/>
    <x v="1"/>
    <x v="0"/>
    <x v="0"/>
    <d v="1965-11-10T00:00:00"/>
    <x v="922"/>
    <x v="2"/>
    <x v="0"/>
    <x v="1"/>
    <x v="11"/>
  </r>
  <r>
    <s v="Id924"/>
    <s v="  Marianne"/>
    <x v="683"/>
    <x v="69"/>
    <s v="Yes"/>
    <x v="0"/>
    <x v="0"/>
    <n v="1"/>
    <x v="1"/>
    <x v="1"/>
    <x v="2"/>
    <d v="1964-07-11T00:00:00"/>
    <x v="923"/>
    <x v="2"/>
    <x v="2"/>
    <x v="3"/>
    <x v="13"/>
  </r>
  <r>
    <s v="Id925"/>
    <s v="  Carla"/>
    <x v="88"/>
    <x v="64"/>
    <s v="No"/>
    <x v="0"/>
    <x v="0"/>
    <s v="0"/>
    <x v="1"/>
    <x v="0"/>
    <x v="0"/>
    <d v="1965-09-25T00:00:00"/>
    <x v="924"/>
    <x v="2"/>
    <x v="2"/>
    <x v="1"/>
    <x v="11"/>
  </r>
  <r>
    <s v="Id926"/>
    <s v="  Oksana"/>
    <x v="706"/>
    <x v="178"/>
    <s v="Yes"/>
    <x v="0"/>
    <x v="0"/>
    <n v="1"/>
    <x v="1"/>
    <x v="1"/>
    <x v="1"/>
    <d v="1964-09-11T00:00:00"/>
    <x v="925"/>
    <x v="2"/>
    <x v="0"/>
    <x v="3"/>
    <x v="13"/>
  </r>
  <r>
    <s v="Id927"/>
    <s v="  Rebecca B"/>
    <x v="316"/>
    <x v="47"/>
    <s v="Yes"/>
    <x v="0"/>
    <x v="0"/>
    <n v="1"/>
    <x v="1"/>
    <x v="2"/>
    <x v="2"/>
    <d v="1964-06-27T00:00:00"/>
    <x v="926"/>
    <x v="2"/>
    <x v="0"/>
    <x v="0"/>
    <x v="13"/>
  </r>
  <r>
    <s v="Id928"/>
    <s v="  Maria A"/>
    <x v="567"/>
    <x v="205"/>
    <s v="No"/>
    <x v="0"/>
    <x v="0"/>
    <s v="0"/>
    <x v="1"/>
    <x v="2"/>
    <x v="0"/>
    <d v="1965-10-03T00:00:00"/>
    <x v="927"/>
    <x v="2"/>
    <x v="1"/>
    <x v="1"/>
    <x v="11"/>
  </r>
  <r>
    <s v="Id929"/>
    <s v="  Lisa M"/>
    <x v="707"/>
    <x v="251"/>
    <s v="No"/>
    <x v="0"/>
    <x v="0"/>
    <s v="0"/>
    <x v="1"/>
    <x v="0"/>
    <x v="2"/>
    <d v="1982-11-20T00:00:00"/>
    <x v="928"/>
    <x v="2"/>
    <x v="0"/>
    <x v="12"/>
    <x v="37"/>
  </r>
  <r>
    <s v="Id930"/>
    <s v="  Steve Jr"/>
    <x v="355"/>
    <x v="505"/>
    <s v="Yes"/>
    <x v="0"/>
    <x v="0"/>
    <n v="2"/>
    <x v="1"/>
    <x v="0"/>
    <x v="2"/>
    <d v="1966-07-25T00:00:00"/>
    <x v="929"/>
    <x v="2"/>
    <x v="0"/>
    <x v="4"/>
    <x v="24"/>
  </r>
  <r>
    <s v="Id931"/>
    <s v="  Tiffany"/>
    <x v="708"/>
    <x v="478"/>
    <s v="No"/>
    <x v="0"/>
    <x v="1"/>
    <n v="1"/>
    <x v="1"/>
    <x v="0"/>
    <x v="1"/>
    <d v="1979-11-06T00:00:00"/>
    <x v="930"/>
    <x v="2"/>
    <x v="1"/>
    <x v="12"/>
    <x v="18"/>
  </r>
  <r>
    <s v="Id932"/>
    <s v="  Greg"/>
    <x v="124"/>
    <x v="288"/>
    <s v="Yes"/>
    <x v="0"/>
    <x v="0"/>
    <n v="1"/>
    <x v="1"/>
    <x v="0"/>
    <x v="1"/>
    <d v="1964-12-02T00:00:00"/>
    <x v="931"/>
    <x v="2"/>
    <x v="1"/>
    <x v="1"/>
    <x v="13"/>
  </r>
  <r>
    <s v="Id933"/>
    <s v="  Dale"/>
    <x v="350"/>
    <x v="506"/>
    <s v="Yes"/>
    <x v="0"/>
    <x v="1"/>
    <n v="1"/>
    <x v="1"/>
    <x v="1"/>
    <x v="0"/>
    <d v="1963-06-09T00:00:00"/>
    <x v="932"/>
    <x v="2"/>
    <x v="0"/>
    <x v="0"/>
    <x v="8"/>
  </r>
  <r>
    <s v="Id934"/>
    <s v="  Brittany A"/>
    <x v="709"/>
    <x v="427"/>
    <s v="Yes"/>
    <x v="0"/>
    <x v="1"/>
    <n v="1"/>
    <x v="1"/>
    <x v="1"/>
    <x v="1"/>
    <d v="1969-11-12T00:00:00"/>
    <x v="933"/>
    <x v="2"/>
    <x v="1"/>
    <x v="3"/>
    <x v="16"/>
  </r>
  <r>
    <s v="Id935"/>
    <s v="  Robert S"/>
    <x v="710"/>
    <x v="117"/>
    <s v="Yes"/>
    <x v="0"/>
    <x v="0"/>
    <n v="1"/>
    <x v="1"/>
    <x v="1"/>
    <x v="2"/>
    <d v="1988-09-05T00:00:00"/>
    <x v="934"/>
    <x v="2"/>
    <x v="1"/>
    <x v="3"/>
    <x v="23"/>
  </r>
  <r>
    <s v="Id936"/>
    <s v="  Cameron"/>
    <x v="276"/>
    <x v="82"/>
    <s v="Yes"/>
    <x v="0"/>
    <x v="0"/>
    <n v="1"/>
    <x v="1"/>
    <x v="1"/>
    <x v="2"/>
    <d v="1964-11-09T00:00:00"/>
    <x v="935"/>
    <x v="2"/>
    <x v="1"/>
    <x v="1"/>
    <x v="13"/>
  </r>
  <r>
    <s v="Id937"/>
    <s v="  Ulrike"/>
    <x v="677"/>
    <x v="169"/>
    <s v="No"/>
    <x v="0"/>
    <x v="0"/>
    <n v="1"/>
    <x v="1"/>
    <x v="0"/>
    <x v="1"/>
    <d v="1984-11-26T00:00:00"/>
    <x v="936"/>
    <x v="2"/>
    <x v="0"/>
    <x v="12"/>
    <x v="32"/>
  </r>
  <r>
    <s v="Id938"/>
    <s v="  Katlyn A"/>
    <x v="711"/>
    <x v="140"/>
    <s v="Yes"/>
    <x v="0"/>
    <x v="1"/>
    <n v="1"/>
    <x v="1"/>
    <x v="2"/>
    <x v="2"/>
    <d v="1969-10-12T00:00:00"/>
    <x v="937"/>
    <x v="2"/>
    <x v="1"/>
    <x v="2"/>
    <x v="16"/>
  </r>
  <r>
    <s v="Id939"/>
    <s v="  Morgan B"/>
    <x v="712"/>
    <x v="243"/>
    <s v="No"/>
    <x v="0"/>
    <x v="0"/>
    <s v="0"/>
    <x v="1"/>
    <x v="0"/>
    <x v="2"/>
    <d v="1982-10-21T00:00:00"/>
    <x v="938"/>
    <x v="2"/>
    <x v="2"/>
    <x v="14"/>
    <x v="37"/>
  </r>
  <r>
    <s v="Id940"/>
    <s v="  Peter"/>
    <x v="713"/>
    <x v="310"/>
    <s v="Yes"/>
    <x v="0"/>
    <x v="0"/>
    <n v="2"/>
    <x v="1"/>
    <x v="0"/>
    <x v="0"/>
    <d v="1970-12-01T00:00:00"/>
    <x v="939"/>
    <x v="2"/>
    <x v="1"/>
    <x v="14"/>
    <x v="2"/>
  </r>
  <r>
    <s v="Id941"/>
    <s v="  Chandler"/>
    <x v="184"/>
    <x v="507"/>
    <s v="Yes"/>
    <x v="0"/>
    <x v="0"/>
    <n v="2"/>
    <x v="1"/>
    <x v="0"/>
    <x v="2"/>
    <d v="1966-11-09T00:00:00"/>
    <x v="940"/>
    <x v="2"/>
    <x v="1"/>
    <x v="3"/>
    <x v="24"/>
  </r>
  <r>
    <s v="Id942"/>
    <s v="  Silvana M"/>
    <x v="570"/>
    <x v="180"/>
    <s v="Yes"/>
    <x v="0"/>
    <x v="0"/>
    <n v="2"/>
    <x v="1"/>
    <x v="1"/>
    <x v="2"/>
    <d v="1966-08-23T00:00:00"/>
    <x v="941"/>
    <x v="2"/>
    <x v="0"/>
    <x v="2"/>
    <x v="24"/>
  </r>
  <r>
    <s v="Id943"/>
    <s v="  Natty"/>
    <x v="276"/>
    <x v="98"/>
    <s v="Yes"/>
    <x v="0"/>
    <x v="0"/>
    <n v="2"/>
    <x v="1"/>
    <x v="1"/>
    <x v="2"/>
    <d v="1966-07-06T00:00:00"/>
    <x v="942"/>
    <x v="2"/>
    <x v="1"/>
    <x v="2"/>
    <x v="24"/>
  </r>
  <r>
    <s v="Id944"/>
    <s v="  Nicholas T"/>
    <x v="209"/>
    <x v="83"/>
    <s v="No"/>
    <x v="0"/>
    <x v="0"/>
    <s v="0"/>
    <x v="1"/>
    <x v="0"/>
    <x v="2"/>
    <d v="1994-07-20T00:00:00"/>
    <x v="943"/>
    <x v="2"/>
    <x v="2"/>
    <x v="8"/>
    <x v="6"/>
  </r>
  <r>
    <s v="Id945"/>
    <s v="  Rebecca"/>
    <x v="237"/>
    <x v="508"/>
    <s v="Yes"/>
    <x v="0"/>
    <x v="0"/>
    <n v="2"/>
    <x v="1"/>
    <x v="1"/>
    <x v="2"/>
    <d v="1966-10-04T00:00:00"/>
    <x v="944"/>
    <x v="2"/>
    <x v="2"/>
    <x v="2"/>
    <x v="24"/>
  </r>
  <r>
    <s v="Id946"/>
    <s v="  John"/>
    <x v="66"/>
    <x v="509"/>
    <s v="Yes"/>
    <x v="0"/>
    <x v="0"/>
    <n v="1"/>
    <x v="1"/>
    <x v="0"/>
    <x v="0"/>
    <d v="1986-07-17T00:00:00"/>
    <x v="945"/>
    <x v="2"/>
    <x v="0"/>
    <x v="13"/>
    <x v="26"/>
  </r>
  <r>
    <s v="Id947"/>
    <s v="  Antony G"/>
    <x v="714"/>
    <x v="507"/>
    <s v="Yes"/>
    <x v="0"/>
    <x v="0"/>
    <n v="1"/>
    <x v="1"/>
    <x v="1"/>
    <x v="2"/>
    <d v="1964-06-20T00:00:00"/>
    <x v="946"/>
    <x v="2"/>
    <x v="1"/>
    <x v="16"/>
    <x v="13"/>
  </r>
  <r>
    <s v="Id948"/>
    <s v="  Eric"/>
    <x v="715"/>
    <x v="510"/>
    <s v="No"/>
    <x v="0"/>
    <x v="0"/>
    <s v="0"/>
    <x v="1"/>
    <x v="0"/>
    <x v="0"/>
    <d v="1965-11-06T00:00:00"/>
    <x v="947"/>
    <x v="2"/>
    <x v="0"/>
    <x v="3"/>
    <x v="11"/>
  </r>
  <r>
    <s v="Id949"/>
    <s v="  Erik"/>
    <x v="716"/>
    <x v="511"/>
    <s v="No"/>
    <x v="0"/>
    <x v="0"/>
    <s v="0"/>
    <x v="1"/>
    <x v="0"/>
    <x v="0"/>
    <d v="1965-12-25T00:00:00"/>
    <x v="948"/>
    <x v="2"/>
    <x v="0"/>
    <x v="4"/>
    <x v="11"/>
  </r>
  <r>
    <s v="Id950"/>
    <s v="  Matthew T"/>
    <x v="438"/>
    <x v="487"/>
    <s v="No"/>
    <x v="0"/>
    <x v="0"/>
    <s v="0"/>
    <x v="1"/>
    <x v="1"/>
    <x v="0"/>
    <d v="1965-10-27T00:00:00"/>
    <x v="949"/>
    <x v="2"/>
    <x v="1"/>
    <x v="0"/>
    <x v="11"/>
  </r>
  <r>
    <s v="Id951"/>
    <s v="  Cassandra"/>
    <x v="330"/>
    <x v="371"/>
    <s v="No"/>
    <x v="0"/>
    <x v="0"/>
    <n v="2"/>
    <x v="1"/>
    <x v="0"/>
    <x v="0"/>
    <d v="1973-07-23T00:00:00"/>
    <x v="950"/>
    <x v="2"/>
    <x v="2"/>
    <x v="3"/>
    <x v="30"/>
  </r>
  <r>
    <s v="Id952"/>
    <s v="  Rosemary C"/>
    <x v="717"/>
    <x v="512"/>
    <s v="No"/>
    <x v="0"/>
    <x v="0"/>
    <s v="0"/>
    <x v="1"/>
    <x v="0"/>
    <x v="0"/>
    <d v="1971-12-01T00:00:00"/>
    <x v="951"/>
    <x v="2"/>
    <x v="1"/>
    <x v="1"/>
    <x v="14"/>
  </r>
  <r>
    <s v="Id953"/>
    <s v="  Carrie A"/>
    <x v="516"/>
    <x v="333"/>
    <s v="No"/>
    <x v="0"/>
    <x v="0"/>
    <s v="0"/>
    <x v="1"/>
    <x v="0"/>
    <x v="0"/>
    <d v="1968-11-14T00:00:00"/>
    <x v="952"/>
    <x v="2"/>
    <x v="1"/>
    <x v="3"/>
    <x v="0"/>
  </r>
  <r>
    <s v="Id954"/>
    <s v="  Gerardo Sr"/>
    <x v="628"/>
    <x v="187"/>
    <s v="No"/>
    <x v="0"/>
    <x v="0"/>
    <s v="0"/>
    <x v="1"/>
    <x v="3"/>
    <x v="0"/>
    <d v="1965-10-03T00:00:00"/>
    <x v="953"/>
    <x v="2"/>
    <x v="1"/>
    <x v="6"/>
    <x v="11"/>
  </r>
  <r>
    <s v="Id955"/>
    <s v="  Matthew R"/>
    <x v="718"/>
    <x v="513"/>
    <s v="Yes"/>
    <x v="0"/>
    <x v="0"/>
    <n v="2"/>
    <x v="1"/>
    <x v="0"/>
    <x v="0"/>
    <d v="1970-07-23T00:00:00"/>
    <x v="954"/>
    <x v="2"/>
    <x v="1"/>
    <x v="1"/>
    <x v="2"/>
  </r>
  <r>
    <s v="Id956"/>
    <s v="  Meghan E"/>
    <x v="719"/>
    <x v="133"/>
    <s v="Yes"/>
    <x v="0"/>
    <x v="0"/>
    <n v="1"/>
    <x v="1"/>
    <x v="0"/>
    <x v="2"/>
    <d v="1988-06-12T00:00:00"/>
    <x v="955"/>
    <x v="2"/>
    <x v="1"/>
    <x v="12"/>
    <x v="23"/>
  </r>
  <r>
    <s v="Id957"/>
    <s v="  Eric"/>
    <x v="720"/>
    <x v="323"/>
    <s v="No"/>
    <x v="0"/>
    <x v="0"/>
    <s v="0"/>
    <x v="1"/>
    <x v="2"/>
    <x v="0"/>
    <d v="1971-12-19T00:00:00"/>
    <x v="956"/>
    <x v="2"/>
    <x v="1"/>
    <x v="1"/>
    <x v="14"/>
  </r>
  <r>
    <s v="Id958"/>
    <s v="  Lisa B"/>
    <x v="67"/>
    <x v="514"/>
    <s v="No"/>
    <x v="0"/>
    <x v="0"/>
    <s v="0"/>
    <x v="1"/>
    <x v="0"/>
    <x v="0"/>
    <d v="1968-06-24T00:00:00"/>
    <x v="957"/>
    <x v="2"/>
    <x v="1"/>
    <x v="2"/>
    <x v="0"/>
  </r>
  <r>
    <s v="Id959"/>
    <s v="  Jane R"/>
    <x v="721"/>
    <x v="39"/>
    <s v="No"/>
    <x v="0"/>
    <x v="0"/>
    <s v="0"/>
    <x v="1"/>
    <x v="0"/>
    <x v="2"/>
    <d v="1989-10-06T00:00:00"/>
    <x v="958"/>
    <x v="2"/>
    <x v="0"/>
    <x v="12"/>
    <x v="4"/>
  </r>
  <r>
    <s v="Id960"/>
    <s v="  Allison M"/>
    <x v="391"/>
    <x v="515"/>
    <s v="Yes"/>
    <x v="0"/>
    <x v="1"/>
    <n v="1"/>
    <x v="1"/>
    <x v="0"/>
    <x v="2"/>
    <d v="1969-08-11T00:00:00"/>
    <x v="959"/>
    <x v="2"/>
    <x v="1"/>
    <x v="1"/>
    <x v="16"/>
  </r>
  <r>
    <s v="Id961"/>
    <s v="  Sarah E"/>
    <x v="722"/>
    <x v="49"/>
    <s v="Yes"/>
    <x v="0"/>
    <x v="1"/>
    <n v="1"/>
    <x v="1"/>
    <x v="0"/>
    <x v="2"/>
    <d v="1983-06-07T00:00:00"/>
    <x v="960"/>
    <x v="2"/>
    <x v="0"/>
    <x v="12"/>
    <x v="37"/>
  </r>
  <r>
    <s v="Id962"/>
    <s v="  Philip J"/>
    <x v="723"/>
    <x v="354"/>
    <s v="Yes"/>
    <x v="0"/>
    <x v="0"/>
    <n v="2"/>
    <x v="1"/>
    <x v="0"/>
    <x v="0"/>
    <d v="1970-10-13T00:00:00"/>
    <x v="961"/>
    <x v="2"/>
    <x v="1"/>
    <x v="7"/>
    <x v="2"/>
  </r>
  <r>
    <s v="Id963"/>
    <s v="  Jillian A"/>
    <x v="25"/>
    <x v="82"/>
    <s v="No"/>
    <x v="1"/>
    <x v="0"/>
    <n v="1"/>
    <x v="1"/>
    <x v="0"/>
    <x v="2"/>
    <d v="2004-09-10T00:00:00"/>
    <x v="962"/>
    <x v="2"/>
    <x v="2"/>
    <x v="0"/>
    <x v="41"/>
  </r>
  <r>
    <s v="Id964"/>
    <s v="  Laura D"/>
    <x v="724"/>
    <x v="67"/>
    <s v="Yes"/>
    <x v="0"/>
    <x v="0"/>
    <n v="2"/>
    <x v="1"/>
    <x v="1"/>
    <x v="2"/>
    <d v="1966-09-07T00:00:00"/>
    <x v="963"/>
    <x v="2"/>
    <x v="2"/>
    <x v="15"/>
    <x v="24"/>
  </r>
  <r>
    <s v="Id965"/>
    <s v="  Megan E"/>
    <x v="625"/>
    <x v="516"/>
    <s v="No"/>
    <x v="0"/>
    <x v="0"/>
    <s v="0"/>
    <x v="1"/>
    <x v="1"/>
    <x v="0"/>
    <d v="1965-06-23T00:00:00"/>
    <x v="964"/>
    <x v="2"/>
    <x v="2"/>
    <x v="3"/>
    <x v="11"/>
  </r>
  <r>
    <s v="Id966"/>
    <s v="  Shannon J"/>
    <x v="725"/>
    <x v="458"/>
    <s v="Yes"/>
    <x v="0"/>
    <x v="0"/>
    <n v="2"/>
    <x v="1"/>
    <x v="1"/>
    <x v="2"/>
    <d v="1966-06-14T00:00:00"/>
    <x v="965"/>
    <x v="2"/>
    <x v="1"/>
    <x v="1"/>
    <x v="24"/>
  </r>
  <r>
    <s v="Id967"/>
    <s v="  Rachelle M"/>
    <x v="14"/>
    <x v="517"/>
    <s v="No"/>
    <x v="0"/>
    <x v="0"/>
    <s v="0"/>
    <x v="1"/>
    <x v="0"/>
    <x v="0"/>
    <d v="1971-09-12T00:00:00"/>
    <x v="966"/>
    <x v="2"/>
    <x v="0"/>
    <x v="1"/>
    <x v="14"/>
  </r>
  <r>
    <s v="Id968"/>
    <s v="  Casey"/>
    <x v="726"/>
    <x v="120"/>
    <s v="No"/>
    <x v="0"/>
    <x v="0"/>
    <s v="0"/>
    <x v="1"/>
    <x v="0"/>
    <x v="2"/>
    <d v="1980-07-17T00:00:00"/>
    <x v="967"/>
    <x v="2"/>
    <x v="0"/>
    <x v="14"/>
    <x v="25"/>
  </r>
  <r>
    <s v="Id969"/>
    <s v="  Jessica L"/>
    <x v="727"/>
    <x v="144"/>
    <s v="Yes"/>
    <x v="0"/>
    <x v="0"/>
    <s v="0"/>
    <x v="1"/>
    <x v="0"/>
    <x v="2"/>
    <d v="1985-06-09T00:00:00"/>
    <x v="968"/>
    <x v="2"/>
    <x v="1"/>
    <x v="1"/>
    <x v="17"/>
  </r>
  <r>
    <s v="Id970"/>
    <s v="  Brandon F"/>
    <x v="728"/>
    <x v="435"/>
    <s v="Yes"/>
    <x v="0"/>
    <x v="1"/>
    <n v="1"/>
    <x v="1"/>
    <x v="0"/>
    <x v="2"/>
    <d v="1983-10-23T00:00:00"/>
    <x v="969"/>
    <x v="2"/>
    <x v="1"/>
    <x v="14"/>
    <x v="33"/>
  </r>
  <r>
    <s v="Id971"/>
    <s v="  Melissa"/>
    <x v="729"/>
    <x v="518"/>
    <s v="Yes"/>
    <x v="0"/>
    <x v="0"/>
    <n v="2"/>
    <x v="1"/>
    <x v="0"/>
    <x v="0"/>
    <d v="1970-10-07T00:00:00"/>
    <x v="970"/>
    <x v="2"/>
    <x v="2"/>
    <x v="3"/>
    <x v="2"/>
  </r>
  <r>
    <s v="Id972"/>
    <s v="  Danielle N"/>
    <x v="644"/>
    <x v="519"/>
    <s v="Yes"/>
    <x v="0"/>
    <x v="0"/>
    <n v="2"/>
    <x v="1"/>
    <x v="0"/>
    <x v="0"/>
    <d v="1970-10-02T00:00:00"/>
    <x v="971"/>
    <x v="2"/>
    <x v="0"/>
    <x v="2"/>
    <x v="2"/>
  </r>
  <r>
    <s v="Id973"/>
    <s v="  Matthew"/>
    <x v="678"/>
    <x v="520"/>
    <s v="Yes"/>
    <x v="0"/>
    <x v="0"/>
    <s v="0"/>
    <x v="1"/>
    <x v="0"/>
    <x v="0"/>
    <d v="1967-12-19T00:00:00"/>
    <x v="972"/>
    <x v="2"/>
    <x v="1"/>
    <x v="11"/>
    <x v="22"/>
  </r>
  <r>
    <s v="Id974"/>
    <s v="  Bettina"/>
    <x v="730"/>
    <x v="199"/>
    <s v="Yes"/>
    <x v="0"/>
    <x v="1"/>
    <n v="1"/>
    <x v="1"/>
    <x v="0"/>
    <x v="2"/>
    <d v="1997-07-28T00:00:00"/>
    <x v="973"/>
    <x v="2"/>
    <x v="2"/>
    <x v="12"/>
    <x v="31"/>
  </r>
  <r>
    <s v="Id975"/>
    <s v="  Alexander"/>
    <x v="731"/>
    <x v="508"/>
    <s v="Yes"/>
    <x v="0"/>
    <x v="0"/>
    <n v="1"/>
    <x v="1"/>
    <x v="0"/>
    <x v="2"/>
    <d v="1964-06-13T00:00:00"/>
    <x v="974"/>
    <x v="2"/>
    <x v="2"/>
    <x v="0"/>
    <x v="13"/>
  </r>
  <r>
    <s v="Id976"/>
    <s v="  Holli"/>
    <x v="732"/>
    <x v="99"/>
    <s v="No"/>
    <x v="0"/>
    <x v="0"/>
    <n v="2"/>
    <x v="1"/>
    <x v="0"/>
    <x v="1"/>
    <d v="1972-12-06T00:00:00"/>
    <x v="975"/>
    <x v="2"/>
    <x v="2"/>
    <x v="15"/>
    <x v="28"/>
  </r>
  <r>
    <s v="Id977"/>
    <s v="  Heather C"/>
    <x v="733"/>
    <x v="3"/>
    <s v="No"/>
    <x v="0"/>
    <x v="1"/>
    <n v="1"/>
    <x v="1"/>
    <x v="0"/>
    <x v="1"/>
    <d v="1979-06-07T00:00:00"/>
    <x v="976"/>
    <x v="2"/>
    <x v="1"/>
    <x v="12"/>
    <x v="9"/>
  </r>
  <r>
    <s v="Id978"/>
    <s v="  Kyle"/>
    <x v="659"/>
    <x v="245"/>
    <s v="Yes"/>
    <x v="0"/>
    <x v="0"/>
    <n v="1"/>
    <x v="1"/>
    <x v="0"/>
    <x v="1"/>
    <d v="1964-12-13T00:00:00"/>
    <x v="977"/>
    <x v="2"/>
    <x v="2"/>
    <x v="3"/>
    <x v="13"/>
  </r>
  <r>
    <s v="Id979"/>
    <s v="  Thomas J"/>
    <x v="61"/>
    <x v="208"/>
    <s v="Yes"/>
    <x v="0"/>
    <x v="0"/>
    <n v="1"/>
    <x v="1"/>
    <x v="0"/>
    <x v="1"/>
    <d v="1964-07-03T00:00:00"/>
    <x v="978"/>
    <x v="2"/>
    <x v="1"/>
    <x v="0"/>
    <x v="13"/>
  </r>
  <r>
    <s v="Id980"/>
    <s v="  Chris"/>
    <x v="697"/>
    <x v="324"/>
    <s v="Yes"/>
    <x v="0"/>
    <x v="0"/>
    <n v="1"/>
    <x v="1"/>
    <x v="0"/>
    <x v="2"/>
    <d v="1964-07-04T00:00:00"/>
    <x v="979"/>
    <x v="2"/>
    <x v="1"/>
    <x v="3"/>
    <x v="13"/>
  </r>
  <r>
    <s v="Id981"/>
    <s v="  Graham"/>
    <x v="734"/>
    <x v="521"/>
    <s v="No"/>
    <x v="0"/>
    <x v="0"/>
    <s v="0"/>
    <x v="1"/>
    <x v="0"/>
    <x v="0"/>
    <d v="1965-09-26T00:00:00"/>
    <x v="980"/>
    <x v="2"/>
    <x v="0"/>
    <x v="1"/>
    <x v="11"/>
  </r>
  <r>
    <s v="Id982"/>
    <s v="  Garrett"/>
    <x v="735"/>
    <x v="379"/>
    <s v="No"/>
    <x v="0"/>
    <x v="0"/>
    <s v="0"/>
    <x v="1"/>
    <x v="0"/>
    <x v="0"/>
    <d v="1965-11-29T00:00:00"/>
    <x v="981"/>
    <x v="2"/>
    <x v="1"/>
    <x v="1"/>
    <x v="11"/>
  </r>
  <r>
    <s v="Id983"/>
    <s v="  Andrew"/>
    <x v="736"/>
    <x v="332"/>
    <s v="Yes"/>
    <x v="0"/>
    <x v="0"/>
    <n v="1"/>
    <x v="1"/>
    <x v="2"/>
    <x v="2"/>
    <d v="1964-07-12T00:00:00"/>
    <x v="982"/>
    <x v="2"/>
    <x v="0"/>
    <x v="3"/>
    <x v="13"/>
  </r>
  <r>
    <s v="Id984"/>
    <s v="  Annabelle M"/>
    <x v="737"/>
    <x v="502"/>
    <s v="No"/>
    <x v="0"/>
    <x v="0"/>
    <s v="0"/>
    <x v="1"/>
    <x v="1"/>
    <x v="0"/>
    <d v="1968-11-02T00:00:00"/>
    <x v="983"/>
    <x v="2"/>
    <x v="2"/>
    <x v="15"/>
    <x v="0"/>
  </r>
  <r>
    <s v="Id985"/>
    <s v="  Daniel T"/>
    <x v="738"/>
    <x v="92"/>
    <s v="No"/>
    <x v="0"/>
    <x v="0"/>
    <s v="0"/>
    <x v="1"/>
    <x v="0"/>
    <x v="2"/>
    <d v="1989-08-19T00:00:00"/>
    <x v="984"/>
    <x v="2"/>
    <x v="0"/>
    <x v="0"/>
    <x v="4"/>
  </r>
  <r>
    <s v="Id986"/>
    <s v="  Deanne"/>
    <x v="414"/>
    <x v="488"/>
    <s v="No"/>
    <x v="0"/>
    <x v="0"/>
    <s v="0"/>
    <x v="1"/>
    <x v="0"/>
    <x v="0"/>
    <d v="2002-09-20T00:00:00"/>
    <x v="985"/>
    <x v="2"/>
    <x v="0"/>
    <x v="1"/>
    <x v="43"/>
  </r>
  <r>
    <s v="Id987"/>
    <s v="  Carrie"/>
    <x v="739"/>
    <x v="522"/>
    <s v="Yes"/>
    <x v="0"/>
    <x v="1"/>
    <n v="1"/>
    <x v="1"/>
    <x v="2"/>
    <x v="0"/>
    <d v="1963-07-11T00:00:00"/>
    <x v="986"/>
    <x v="2"/>
    <x v="1"/>
    <x v="1"/>
    <x v="8"/>
  </r>
  <r>
    <s v="Id988"/>
    <s v="  Suzanne"/>
    <x v="740"/>
    <x v="523"/>
    <s v="Yes"/>
    <x v="0"/>
    <x v="0"/>
    <n v="1"/>
    <x v="1"/>
    <x v="0"/>
    <x v="2"/>
    <d v="1995-12-10T00:00:00"/>
    <x v="987"/>
    <x v="2"/>
    <x v="2"/>
    <x v="12"/>
    <x v="40"/>
  </r>
  <r>
    <s v="Id989"/>
    <s v="  Jasmine P"/>
    <x v="741"/>
    <x v="524"/>
    <s v="Yes"/>
    <x v="0"/>
    <x v="1"/>
    <n v="1"/>
    <x v="1"/>
    <x v="2"/>
    <x v="0"/>
    <d v="1963-11-22T00:00:00"/>
    <x v="988"/>
    <x v="2"/>
    <x v="0"/>
    <x v="1"/>
    <x v="8"/>
  </r>
  <r>
    <s v="Id990"/>
    <s v="  Jennifer"/>
    <x v="308"/>
    <x v="525"/>
    <s v="No"/>
    <x v="0"/>
    <x v="0"/>
    <s v="0"/>
    <x v="1"/>
    <x v="1"/>
    <x v="0"/>
    <d v="1968-10-06T00:00:00"/>
    <x v="989"/>
    <x v="2"/>
    <x v="1"/>
    <x v="1"/>
    <x v="0"/>
  </r>
  <r>
    <s v="Id991"/>
    <s v="  Tracie"/>
    <x v="742"/>
    <x v="138"/>
    <s v="No"/>
    <x v="0"/>
    <x v="0"/>
    <n v="2"/>
    <x v="1"/>
    <x v="0"/>
    <x v="2"/>
    <d v="1972-09-25T00:00:00"/>
    <x v="990"/>
    <x v="2"/>
    <x v="2"/>
    <x v="3"/>
    <x v="28"/>
  </r>
  <r>
    <s v="Id992"/>
    <s v="  Tristan D"/>
    <x v="743"/>
    <x v="409"/>
    <s v="Yes"/>
    <x v="0"/>
    <x v="0"/>
    <n v="1"/>
    <x v="1"/>
    <x v="0"/>
    <x v="2"/>
    <d v="1988-11-14T00:00:00"/>
    <x v="991"/>
    <x v="2"/>
    <x v="1"/>
    <x v="13"/>
    <x v="23"/>
  </r>
  <r>
    <s v="Id993"/>
    <s v="  Peiweng"/>
    <x v="101"/>
    <x v="526"/>
    <s v="Yes"/>
    <x v="0"/>
    <x v="0"/>
    <n v="2"/>
    <x v="1"/>
    <x v="0"/>
    <x v="0"/>
    <d v="1970-06-22T00:00:00"/>
    <x v="992"/>
    <x v="2"/>
    <x v="1"/>
    <x v="1"/>
    <x v="2"/>
  </r>
  <r>
    <s v="Id994"/>
    <s v="  Theresa M"/>
    <x v="277"/>
    <x v="527"/>
    <s v="Yes"/>
    <x v="0"/>
    <x v="0"/>
    <s v="0"/>
    <x v="1"/>
    <x v="1"/>
    <x v="0"/>
    <d v="1967-06-14T00:00:00"/>
    <x v="993"/>
    <x v="2"/>
    <x v="0"/>
    <x v="2"/>
    <x v="22"/>
  </r>
  <r>
    <s v="Id995"/>
    <s v="  Daniel J"/>
    <x v="237"/>
    <x v="188"/>
    <s v="No"/>
    <x v="1"/>
    <x v="0"/>
    <n v="1"/>
    <x v="1"/>
    <x v="1"/>
    <x v="2"/>
    <d v="2004-10-04T00:00:00"/>
    <x v="994"/>
    <x v="2"/>
    <x v="2"/>
    <x v="9"/>
    <x v="41"/>
  </r>
  <r>
    <s v="Id996"/>
    <s v="  Courtney M"/>
    <x v="744"/>
    <x v="211"/>
    <s v="No"/>
    <x v="0"/>
    <x v="0"/>
    <s v="0"/>
    <x v="1"/>
    <x v="1"/>
    <x v="0"/>
    <d v="1971-12-26T00:00:00"/>
    <x v="995"/>
    <x v="2"/>
    <x v="1"/>
    <x v="15"/>
    <x v="14"/>
  </r>
  <r>
    <s v="Id997"/>
    <s v="  Jose A"/>
    <x v="745"/>
    <x v="112"/>
    <s v="Yes"/>
    <x v="0"/>
    <x v="1"/>
    <n v="1"/>
    <x v="1"/>
    <x v="0"/>
    <x v="2"/>
    <d v="1969-10-11T00:00:00"/>
    <x v="996"/>
    <x v="2"/>
    <x v="2"/>
    <x v="3"/>
    <x v="16"/>
  </r>
  <r>
    <s v="Id998"/>
    <s v="  Lauren"/>
    <x v="746"/>
    <x v="528"/>
    <s v="Yes"/>
    <x v="0"/>
    <x v="0"/>
    <s v="0"/>
    <x v="1"/>
    <x v="0"/>
    <x v="0"/>
    <d v="1981-10-02T00:00:00"/>
    <x v="997"/>
    <x v="2"/>
    <x v="1"/>
    <x v="12"/>
    <x v="36"/>
  </r>
  <r>
    <s v="Id999"/>
    <s v="  Jonathon M"/>
    <x v="747"/>
    <x v="209"/>
    <s v="Yes"/>
    <x v="0"/>
    <x v="1"/>
    <n v="1"/>
    <x v="1"/>
    <x v="1"/>
    <x v="2"/>
    <d v="1969-08-20T00:00:00"/>
    <x v="998"/>
    <x v="2"/>
    <x v="1"/>
    <x v="3"/>
    <x v="16"/>
  </r>
  <r>
    <s v="Id1000"/>
    <s v="  Stephanie A"/>
    <x v="748"/>
    <x v="325"/>
    <s v="No"/>
    <x v="0"/>
    <x v="0"/>
    <s v="0"/>
    <x v="1"/>
    <x v="0"/>
    <x v="2"/>
    <d v="1989-12-17T00:00:00"/>
    <x v="999"/>
    <x v="2"/>
    <x v="2"/>
    <x v="12"/>
    <x v="4"/>
  </r>
  <r>
    <s v="Id1001"/>
    <s v="  Patrick"/>
    <x v="421"/>
    <x v="74"/>
    <s v="Yes"/>
    <x v="0"/>
    <x v="1"/>
    <n v="1"/>
    <x v="1"/>
    <x v="1"/>
    <x v="1"/>
    <d v="1969-12-30T00:00:00"/>
    <x v="1000"/>
    <x v="2"/>
    <x v="1"/>
    <x v="4"/>
    <x v="16"/>
  </r>
  <r>
    <s v="Id1002"/>
    <s v="  Krista"/>
    <x v="749"/>
    <x v="330"/>
    <s v="Yes"/>
    <x v="0"/>
    <x v="0"/>
    <s v="0"/>
    <x v="1"/>
    <x v="0"/>
    <x v="1"/>
    <d v="1976-06-28T00:00:00"/>
    <x v="1001"/>
    <x v="2"/>
    <x v="2"/>
    <x v="15"/>
    <x v="1"/>
  </r>
  <r>
    <s v="Id1003"/>
    <s v="  Jenessa"/>
    <x v="170"/>
    <x v="179"/>
    <s v="Yes"/>
    <x v="0"/>
    <x v="0"/>
    <n v="2"/>
    <x v="1"/>
    <x v="0"/>
    <x v="0"/>
    <d v="1970-06-14T00:00:00"/>
    <x v="1002"/>
    <x v="2"/>
    <x v="2"/>
    <x v="1"/>
    <x v="2"/>
  </r>
  <r>
    <s v="Id1004"/>
    <s v="  Ryan M"/>
    <x v="750"/>
    <x v="361"/>
    <s v="No"/>
    <x v="0"/>
    <x v="0"/>
    <n v="2"/>
    <x v="1"/>
    <x v="0"/>
    <x v="2"/>
    <d v="1972-09-03T00:00:00"/>
    <x v="1003"/>
    <x v="2"/>
    <x v="2"/>
    <x v="14"/>
    <x v="28"/>
  </r>
  <r>
    <s v="Id1005"/>
    <s v="  Thomas"/>
    <x v="751"/>
    <x v="10"/>
    <s v="Yes"/>
    <x v="0"/>
    <x v="0"/>
    <n v="2"/>
    <x v="1"/>
    <x v="1"/>
    <x v="1"/>
    <d v="1966-08-06T00:00:00"/>
    <x v="1004"/>
    <x v="2"/>
    <x v="1"/>
    <x v="4"/>
    <x v="24"/>
  </r>
  <r>
    <s v="Id1006"/>
    <s v="  Amanda N"/>
    <x v="752"/>
    <x v="239"/>
    <s v="Yes"/>
    <x v="0"/>
    <x v="1"/>
    <n v="1"/>
    <x v="1"/>
    <x v="0"/>
    <x v="2"/>
    <d v="1969-06-25T00:00:00"/>
    <x v="1005"/>
    <x v="2"/>
    <x v="2"/>
    <x v="3"/>
    <x v="16"/>
  </r>
  <r>
    <s v="Id1007"/>
    <s v="  Teresa P"/>
    <x v="385"/>
    <x v="111"/>
    <s v="Yes"/>
    <x v="0"/>
    <x v="1"/>
    <n v="1"/>
    <x v="1"/>
    <x v="1"/>
    <x v="2"/>
    <d v="1969-11-30T00:00:00"/>
    <x v="1006"/>
    <x v="2"/>
    <x v="2"/>
    <x v="3"/>
    <x v="16"/>
  </r>
  <r>
    <s v="Id1008"/>
    <s v="  Dorian"/>
    <x v="753"/>
    <x v="529"/>
    <s v="No"/>
    <x v="0"/>
    <x v="0"/>
    <s v="0"/>
    <x v="1"/>
    <x v="0"/>
    <x v="2"/>
    <d v="1980-08-20T00:00:00"/>
    <x v="1007"/>
    <x v="2"/>
    <x v="1"/>
    <x v="14"/>
    <x v="25"/>
  </r>
  <r>
    <s v="Id1009"/>
    <s v="  Amy"/>
    <x v="372"/>
    <x v="329"/>
    <s v="Yes"/>
    <x v="0"/>
    <x v="0"/>
    <n v="2"/>
    <x v="1"/>
    <x v="0"/>
    <x v="2"/>
    <d v="1966-07-05T00:00:00"/>
    <x v="1008"/>
    <x v="2"/>
    <x v="1"/>
    <x v="0"/>
    <x v="24"/>
  </r>
  <r>
    <s v="Id1010"/>
    <s v="  Aberu"/>
    <x v="754"/>
    <x v="3"/>
    <s v="Yes"/>
    <x v="0"/>
    <x v="0"/>
    <n v="2"/>
    <x v="1"/>
    <x v="0"/>
    <x v="1"/>
    <d v="1966-09-09T00:00:00"/>
    <x v="1009"/>
    <x v="2"/>
    <x v="1"/>
    <x v="0"/>
    <x v="24"/>
  </r>
  <r>
    <s v="Id1011"/>
    <s v="  Ashley"/>
    <x v="389"/>
    <x v="145"/>
    <s v="No"/>
    <x v="0"/>
    <x v="0"/>
    <n v="2"/>
    <x v="1"/>
    <x v="1"/>
    <x v="2"/>
    <d v="1972-10-07T00:00:00"/>
    <x v="1010"/>
    <x v="2"/>
    <x v="2"/>
    <x v="1"/>
    <x v="28"/>
  </r>
  <r>
    <s v="Id1012"/>
    <s v="  Anna E"/>
    <x v="303"/>
    <x v="241"/>
    <s v="Yes"/>
    <x v="0"/>
    <x v="0"/>
    <s v="0"/>
    <x v="1"/>
    <x v="1"/>
    <x v="0"/>
    <d v="1967-09-04T00:00:00"/>
    <x v="1011"/>
    <x v="2"/>
    <x v="2"/>
    <x v="1"/>
    <x v="22"/>
  </r>
  <r>
    <s v="Id1013"/>
    <s v="  Tania K"/>
    <x v="755"/>
    <x v="87"/>
    <s v="Yes"/>
    <x v="0"/>
    <x v="0"/>
    <n v="2"/>
    <x v="1"/>
    <x v="1"/>
    <x v="1"/>
    <d v="1966-11-20T00:00:00"/>
    <x v="1012"/>
    <x v="2"/>
    <x v="0"/>
    <x v="3"/>
    <x v="24"/>
  </r>
  <r>
    <s v="Id1014"/>
    <s v="  Ashley E"/>
    <x v="367"/>
    <x v="27"/>
    <s v="Yes"/>
    <x v="0"/>
    <x v="0"/>
    <n v="2"/>
    <x v="1"/>
    <x v="1"/>
    <x v="2"/>
    <d v="1966-11-07T00:00:00"/>
    <x v="1013"/>
    <x v="2"/>
    <x v="0"/>
    <x v="3"/>
    <x v="24"/>
  </r>
  <r>
    <s v="Id1015"/>
    <s v="  Aleksandra"/>
    <x v="215"/>
    <x v="307"/>
    <s v="No"/>
    <x v="0"/>
    <x v="0"/>
    <s v="0"/>
    <x v="1"/>
    <x v="0"/>
    <x v="0"/>
    <d v="1971-11-09T00:00:00"/>
    <x v="1014"/>
    <x v="2"/>
    <x v="2"/>
    <x v="1"/>
    <x v="14"/>
  </r>
  <r>
    <s v="Id1016"/>
    <s v="  Valery L"/>
    <x v="756"/>
    <x v="82"/>
    <s v="Yes"/>
    <x v="1"/>
    <x v="0"/>
    <n v="2"/>
    <x v="1"/>
    <x v="0"/>
    <x v="2"/>
    <d v="2000-09-18T00:00:00"/>
    <x v="1015"/>
    <x v="2"/>
    <x v="1"/>
    <x v="3"/>
    <x v="21"/>
  </r>
  <r>
    <s v="Id1017"/>
    <s v="  Joanna G"/>
    <x v="508"/>
    <x v="134"/>
    <s v="Yes"/>
    <x v="0"/>
    <x v="0"/>
    <s v="0"/>
    <x v="1"/>
    <x v="0"/>
    <x v="2"/>
    <d v="2001-12-17T00:00:00"/>
    <x v="1016"/>
    <x v="2"/>
    <x v="1"/>
    <x v="12"/>
    <x v="47"/>
  </r>
  <r>
    <s v="Id1018"/>
    <s v="  Stefanie F"/>
    <x v="757"/>
    <x v="530"/>
    <s v="No"/>
    <x v="0"/>
    <x v="0"/>
    <s v="0"/>
    <x v="1"/>
    <x v="0"/>
    <x v="0"/>
    <d v="1974-08-30T00:00:00"/>
    <x v="1017"/>
    <x v="2"/>
    <x v="2"/>
    <x v="15"/>
    <x v="19"/>
  </r>
  <r>
    <s v="Id1019"/>
    <s v="  Stephen"/>
    <x v="758"/>
    <x v="122"/>
    <s v="No"/>
    <x v="0"/>
    <x v="0"/>
    <s v="0"/>
    <x v="1"/>
    <x v="0"/>
    <x v="2"/>
    <d v="1989-10-25T00:00:00"/>
    <x v="1018"/>
    <x v="2"/>
    <x v="1"/>
    <x v="1"/>
    <x v="4"/>
  </r>
  <r>
    <s v="Id1020"/>
    <s v="  Liza J"/>
    <x v="759"/>
    <x v="457"/>
    <s v="No"/>
    <x v="0"/>
    <x v="0"/>
    <s v="0"/>
    <x v="1"/>
    <x v="0"/>
    <x v="0"/>
    <d v="1974-12-10T00:00:00"/>
    <x v="1019"/>
    <x v="2"/>
    <x v="0"/>
    <x v="1"/>
    <x v="19"/>
  </r>
  <r>
    <s v="Id1021"/>
    <s v="  Ian M"/>
    <x v="760"/>
    <x v="267"/>
    <s v="Yes"/>
    <x v="0"/>
    <x v="0"/>
    <s v="0"/>
    <x v="1"/>
    <x v="0"/>
    <x v="2"/>
    <d v="1996-07-21T00:00:00"/>
    <x v="1020"/>
    <x v="2"/>
    <x v="0"/>
    <x v="1"/>
    <x v="45"/>
  </r>
  <r>
    <s v="Id1022"/>
    <s v="  Claudia L"/>
    <x v="761"/>
    <x v="450"/>
    <s v="No"/>
    <x v="0"/>
    <x v="0"/>
    <s v="0"/>
    <x v="1"/>
    <x v="0"/>
    <x v="2"/>
    <d v="1991-06-26T00:00:00"/>
    <x v="1021"/>
    <x v="2"/>
    <x v="2"/>
    <x v="1"/>
    <x v="42"/>
  </r>
  <r>
    <s v="Id1023"/>
    <s v="  Jessica M"/>
    <x v="445"/>
    <x v="531"/>
    <s v="No"/>
    <x v="0"/>
    <x v="0"/>
    <s v="0"/>
    <x v="1"/>
    <x v="1"/>
    <x v="0"/>
    <d v="1974-12-15T00:00:00"/>
    <x v="1022"/>
    <x v="2"/>
    <x v="1"/>
    <x v="1"/>
    <x v="19"/>
  </r>
  <r>
    <s v="Id1024"/>
    <s v="  Billy Jr"/>
    <x v="762"/>
    <x v="36"/>
    <s v="No"/>
    <x v="0"/>
    <x v="0"/>
    <s v="0"/>
    <x v="1"/>
    <x v="2"/>
    <x v="0"/>
    <d v="1968-10-24T00:00:00"/>
    <x v="1023"/>
    <x v="2"/>
    <x v="1"/>
    <x v="0"/>
    <x v="0"/>
  </r>
  <r>
    <s v="Id1025"/>
    <s v="  David"/>
    <x v="763"/>
    <x v="388"/>
    <s v="Yes"/>
    <x v="1"/>
    <x v="0"/>
    <n v="2"/>
    <x v="1"/>
    <x v="0"/>
    <x v="2"/>
    <d v="2000-09-17T00:00:00"/>
    <x v="1024"/>
    <x v="2"/>
    <x v="0"/>
    <x v="1"/>
    <x v="21"/>
  </r>
  <r>
    <s v="Id1026"/>
    <s v="  Tim"/>
    <x v="45"/>
    <x v="465"/>
    <s v="No"/>
    <x v="0"/>
    <x v="0"/>
    <s v="0"/>
    <x v="1"/>
    <x v="0"/>
    <x v="0"/>
    <d v="1965-12-18T00:00:00"/>
    <x v="1025"/>
    <x v="2"/>
    <x v="0"/>
    <x v="0"/>
    <x v="11"/>
  </r>
  <r>
    <s v="Id1027"/>
    <s v="  Emma M"/>
    <x v="617"/>
    <x v="532"/>
    <s v="No"/>
    <x v="0"/>
    <x v="0"/>
    <n v="2"/>
    <x v="1"/>
    <x v="0"/>
    <x v="0"/>
    <d v="1973-10-21T00:00:00"/>
    <x v="1026"/>
    <x v="2"/>
    <x v="1"/>
    <x v="0"/>
    <x v="30"/>
  </r>
  <r>
    <s v="Id1028"/>
    <s v="  Tim"/>
    <x v="764"/>
    <x v="49"/>
    <s v="Yes"/>
    <x v="0"/>
    <x v="0"/>
    <n v="2"/>
    <x v="1"/>
    <x v="0"/>
    <x v="2"/>
    <d v="1966-07-09T00:00:00"/>
    <x v="1027"/>
    <x v="2"/>
    <x v="2"/>
    <x v="1"/>
    <x v="24"/>
  </r>
  <r>
    <s v="Id1029"/>
    <s v="  Patrick"/>
    <x v="709"/>
    <x v="533"/>
    <s v="No"/>
    <x v="0"/>
    <x v="0"/>
    <s v="0"/>
    <x v="1"/>
    <x v="1"/>
    <x v="0"/>
    <d v="1965-06-19T00:00:00"/>
    <x v="1028"/>
    <x v="2"/>
    <x v="2"/>
    <x v="3"/>
    <x v="11"/>
  </r>
  <r>
    <s v="Id1030"/>
    <s v="  Bridget K"/>
    <x v="661"/>
    <x v="261"/>
    <s v="Yes"/>
    <x v="0"/>
    <x v="1"/>
    <n v="1"/>
    <x v="1"/>
    <x v="0"/>
    <x v="2"/>
    <d v="1969-08-14T00:00:00"/>
    <x v="1029"/>
    <x v="2"/>
    <x v="0"/>
    <x v="1"/>
    <x v="16"/>
  </r>
  <r>
    <s v="Id1031"/>
    <s v="  Gabriel"/>
    <x v="765"/>
    <x v="446"/>
    <s v="No"/>
    <x v="0"/>
    <x v="0"/>
    <s v="0"/>
    <x v="1"/>
    <x v="2"/>
    <x v="0"/>
    <d v="1965-12-04T00:00:00"/>
    <x v="1030"/>
    <x v="2"/>
    <x v="0"/>
    <x v="3"/>
    <x v="11"/>
  </r>
  <r>
    <s v="Id1032"/>
    <s v="  Natasha"/>
    <x v="376"/>
    <x v="212"/>
    <s v="Yes"/>
    <x v="0"/>
    <x v="1"/>
    <n v="1"/>
    <x v="1"/>
    <x v="2"/>
    <x v="2"/>
    <d v="1969-11-10T00:00:00"/>
    <x v="1031"/>
    <x v="2"/>
    <x v="0"/>
    <x v="1"/>
    <x v="16"/>
  </r>
  <r>
    <s v="Id1033"/>
    <s v="  Abby A"/>
    <x v="330"/>
    <x v="43"/>
    <s v="No"/>
    <x v="0"/>
    <x v="0"/>
    <s v="0"/>
    <x v="1"/>
    <x v="0"/>
    <x v="0"/>
    <d v="1968-11-12T00:00:00"/>
    <x v="1032"/>
    <x v="2"/>
    <x v="0"/>
    <x v="0"/>
    <x v="0"/>
  </r>
  <r>
    <s v="Id1034"/>
    <s v="  Michelle"/>
    <x v="349"/>
    <x v="534"/>
    <s v="No"/>
    <x v="0"/>
    <x v="0"/>
    <s v="0"/>
    <x v="1"/>
    <x v="0"/>
    <x v="0"/>
    <d v="1968-11-13T00:00:00"/>
    <x v="1033"/>
    <x v="2"/>
    <x v="1"/>
    <x v="2"/>
    <x v="0"/>
  </r>
  <r>
    <s v="Id1035"/>
    <s v="  Mckendree"/>
    <x v="482"/>
    <x v="283"/>
    <s v="No"/>
    <x v="0"/>
    <x v="0"/>
    <s v="0"/>
    <x v="1"/>
    <x v="0"/>
    <x v="2"/>
    <d v="1994-09-06T00:00:00"/>
    <x v="1034"/>
    <x v="2"/>
    <x v="0"/>
    <x v="1"/>
    <x v="6"/>
  </r>
  <r>
    <s v="Id1036"/>
    <s v="  Tara"/>
    <x v="106"/>
    <x v="535"/>
    <s v="No"/>
    <x v="0"/>
    <x v="0"/>
    <s v="0"/>
    <x v="1"/>
    <x v="0"/>
    <x v="0"/>
    <d v="1971-12-20T00:00:00"/>
    <x v="1035"/>
    <x v="2"/>
    <x v="0"/>
    <x v="1"/>
    <x v="14"/>
  </r>
  <r>
    <s v="Id1037"/>
    <s v="  Daniel"/>
    <x v="44"/>
    <x v="291"/>
    <s v="No"/>
    <x v="0"/>
    <x v="0"/>
    <s v="0"/>
    <x v="1"/>
    <x v="0"/>
    <x v="0"/>
    <d v="1968-07-28T00:00:00"/>
    <x v="1036"/>
    <x v="2"/>
    <x v="0"/>
    <x v="1"/>
    <x v="0"/>
  </r>
  <r>
    <s v="Id1038"/>
    <s v="  Joshua P"/>
    <x v="235"/>
    <x v="536"/>
    <s v="Yes"/>
    <x v="0"/>
    <x v="0"/>
    <s v="0"/>
    <x v="1"/>
    <x v="0"/>
    <x v="0"/>
    <d v="1967-10-02T00:00:00"/>
    <x v="1037"/>
    <x v="2"/>
    <x v="2"/>
    <x v="0"/>
    <x v="22"/>
  </r>
  <r>
    <s v="Id1039"/>
    <s v="  Erin C"/>
    <x v="766"/>
    <x v="296"/>
    <s v="Yes"/>
    <x v="0"/>
    <x v="0"/>
    <n v="2"/>
    <x v="1"/>
    <x v="0"/>
    <x v="0"/>
    <d v="1970-12-18T00:00:00"/>
    <x v="1038"/>
    <x v="2"/>
    <x v="2"/>
    <x v="3"/>
    <x v="2"/>
  </r>
  <r>
    <s v="Id1040"/>
    <s v="  Shure"/>
    <x v="111"/>
    <x v="537"/>
    <s v="Yes"/>
    <x v="0"/>
    <x v="0"/>
    <n v="2"/>
    <x v="1"/>
    <x v="0"/>
    <x v="0"/>
    <d v="1970-10-28T00:00:00"/>
    <x v="1039"/>
    <x v="2"/>
    <x v="2"/>
    <x v="8"/>
    <x v="2"/>
  </r>
  <r>
    <s v="Id1041"/>
    <s v="  Richard"/>
    <x v="331"/>
    <x v="469"/>
    <s v="Yes"/>
    <x v="0"/>
    <x v="0"/>
    <s v="0"/>
    <x v="1"/>
    <x v="1"/>
    <x v="0"/>
    <d v="1967-10-23T00:00:00"/>
    <x v="1040"/>
    <x v="2"/>
    <x v="1"/>
    <x v="9"/>
    <x v="22"/>
  </r>
  <r>
    <s v="Id1042"/>
    <s v="  Brenda"/>
    <x v="127"/>
    <x v="95"/>
    <s v="No"/>
    <x v="0"/>
    <x v="0"/>
    <s v="0"/>
    <x v="1"/>
    <x v="0"/>
    <x v="2"/>
    <d v="1999-12-24T00:00:00"/>
    <x v="1041"/>
    <x v="2"/>
    <x v="1"/>
    <x v="3"/>
    <x v="35"/>
  </r>
  <r>
    <s v="Id1043"/>
    <s v="  Joseph M"/>
    <x v="767"/>
    <x v="68"/>
    <s v="Yes"/>
    <x v="0"/>
    <x v="0"/>
    <s v="0"/>
    <x v="1"/>
    <x v="2"/>
    <x v="0"/>
    <d v="1967-11-11T00:00:00"/>
    <x v="1042"/>
    <x v="2"/>
    <x v="2"/>
    <x v="3"/>
    <x v="22"/>
  </r>
  <r>
    <s v="Id1044"/>
    <s v="  Stephen J"/>
    <x v="641"/>
    <x v="85"/>
    <s v="No"/>
    <x v="0"/>
    <x v="0"/>
    <s v="0"/>
    <x v="1"/>
    <x v="0"/>
    <x v="1"/>
    <d v="1989-11-25T00:00:00"/>
    <x v="1043"/>
    <x v="2"/>
    <x v="2"/>
    <x v="13"/>
    <x v="4"/>
  </r>
  <r>
    <s v="Id1045"/>
    <s v="  Kathya"/>
    <x v="768"/>
    <x v="234"/>
    <s v="Yes"/>
    <x v="0"/>
    <x v="0"/>
    <n v="1"/>
    <x v="1"/>
    <x v="0"/>
    <x v="0"/>
    <d v="1986-08-29T00:00:00"/>
    <x v="1044"/>
    <x v="2"/>
    <x v="1"/>
    <x v="12"/>
    <x v="26"/>
  </r>
  <r>
    <s v="Id1046"/>
    <s v="  Wesley"/>
    <x v="144"/>
    <x v="9"/>
    <s v="No"/>
    <x v="0"/>
    <x v="0"/>
    <s v="0"/>
    <x v="1"/>
    <x v="0"/>
    <x v="0"/>
    <d v="1974-12-09T00:00:00"/>
    <x v="1045"/>
    <x v="2"/>
    <x v="1"/>
    <x v="4"/>
    <x v="19"/>
  </r>
  <r>
    <s v="Id1047"/>
    <s v="  Tim"/>
    <x v="769"/>
    <x v="538"/>
    <s v="No"/>
    <x v="0"/>
    <x v="0"/>
    <n v="1"/>
    <x v="1"/>
    <x v="0"/>
    <x v="2"/>
    <d v="1992-06-25T00:00:00"/>
    <x v="1046"/>
    <x v="2"/>
    <x v="1"/>
    <x v="1"/>
    <x v="34"/>
  </r>
  <r>
    <s v="Id1048"/>
    <s v="  Jamie L"/>
    <x v="680"/>
    <x v="463"/>
    <s v="Yes"/>
    <x v="0"/>
    <x v="0"/>
    <s v="0"/>
    <x v="1"/>
    <x v="0"/>
    <x v="0"/>
    <d v="1967-10-05T00:00:00"/>
    <x v="1047"/>
    <x v="2"/>
    <x v="0"/>
    <x v="3"/>
    <x v="22"/>
  </r>
  <r>
    <s v="Id1049"/>
    <s v="  Alexandra"/>
    <x v="662"/>
    <x v="539"/>
    <s v="Yes"/>
    <x v="0"/>
    <x v="0"/>
    <s v="0"/>
    <x v="1"/>
    <x v="0"/>
    <x v="0"/>
    <d v="1967-07-30T00:00:00"/>
    <x v="1048"/>
    <x v="2"/>
    <x v="2"/>
    <x v="3"/>
    <x v="22"/>
  </r>
  <r>
    <s v="Id1050"/>
    <s v="  Tiffany"/>
    <x v="225"/>
    <x v="209"/>
    <s v="No"/>
    <x v="0"/>
    <x v="0"/>
    <n v="2"/>
    <x v="1"/>
    <x v="1"/>
    <x v="2"/>
    <d v="1972-10-24T00:00:00"/>
    <x v="1049"/>
    <x v="2"/>
    <x v="0"/>
    <x v="0"/>
    <x v="28"/>
  </r>
  <r>
    <s v="Id1051"/>
    <s v="  Rebecca J"/>
    <x v="770"/>
    <x v="409"/>
    <s v="Yes"/>
    <x v="0"/>
    <x v="0"/>
    <s v="0"/>
    <x v="1"/>
    <x v="1"/>
    <x v="2"/>
    <d v="1976-09-30T00:00:00"/>
    <x v="1050"/>
    <x v="2"/>
    <x v="1"/>
    <x v="15"/>
    <x v="1"/>
  </r>
  <r>
    <s v="Id1052"/>
    <s v="  Austin T"/>
    <x v="771"/>
    <x v="347"/>
    <s v="No"/>
    <x v="0"/>
    <x v="0"/>
    <s v="0"/>
    <x v="1"/>
    <x v="0"/>
    <x v="2"/>
    <d v="1977-08-02T00:00:00"/>
    <x v="1051"/>
    <x v="2"/>
    <x v="2"/>
    <x v="14"/>
    <x v="29"/>
  </r>
  <r>
    <s v="Id1053"/>
    <s v="  Jamie T"/>
    <x v="772"/>
    <x v="290"/>
    <s v="No"/>
    <x v="0"/>
    <x v="0"/>
    <s v="0"/>
    <x v="1"/>
    <x v="2"/>
    <x v="0"/>
    <d v="1962-09-07T00:00:00"/>
    <x v="1052"/>
    <x v="2"/>
    <x v="0"/>
    <x v="0"/>
    <x v="5"/>
  </r>
  <r>
    <s v="Id1054"/>
    <s v="  Matthew T"/>
    <x v="773"/>
    <x v="193"/>
    <s v="Yes"/>
    <x v="0"/>
    <x v="0"/>
    <s v="0"/>
    <x v="1"/>
    <x v="1"/>
    <x v="2"/>
    <d v="1976-11-22T00:00:00"/>
    <x v="1053"/>
    <x v="2"/>
    <x v="2"/>
    <x v="14"/>
    <x v="1"/>
  </r>
  <r>
    <s v="Id1055"/>
    <s v="  Emily"/>
    <x v="774"/>
    <x v="473"/>
    <s v="Yes"/>
    <x v="0"/>
    <x v="0"/>
    <n v="1"/>
    <x v="1"/>
    <x v="1"/>
    <x v="2"/>
    <d v="1964-08-08T00:00:00"/>
    <x v="1054"/>
    <x v="2"/>
    <x v="0"/>
    <x v="0"/>
    <x v="13"/>
  </r>
  <r>
    <s v="Id1056"/>
    <s v="  Gillian"/>
    <x v="775"/>
    <x v="231"/>
    <s v="No"/>
    <x v="0"/>
    <x v="0"/>
    <s v="0"/>
    <x v="1"/>
    <x v="0"/>
    <x v="1"/>
    <d v="1990-07-06T00:00:00"/>
    <x v="1055"/>
    <x v="2"/>
    <x v="0"/>
    <x v="1"/>
    <x v="3"/>
  </r>
  <r>
    <s v="Id1057"/>
    <s v="  Brenn E"/>
    <x v="776"/>
    <x v="268"/>
    <s v="No"/>
    <x v="0"/>
    <x v="0"/>
    <n v="1"/>
    <x v="1"/>
    <x v="0"/>
    <x v="1"/>
    <d v="1992-07-23T00:00:00"/>
    <x v="1056"/>
    <x v="2"/>
    <x v="0"/>
    <x v="12"/>
    <x v="34"/>
  </r>
  <r>
    <s v="Id1058"/>
    <s v="  Lisa M"/>
    <x v="777"/>
    <x v="232"/>
    <s v="No"/>
    <x v="0"/>
    <x v="0"/>
    <s v="0"/>
    <x v="1"/>
    <x v="2"/>
    <x v="0"/>
    <d v="1965-06-27T00:00:00"/>
    <x v="1057"/>
    <x v="2"/>
    <x v="0"/>
    <x v="1"/>
    <x v="11"/>
  </r>
  <r>
    <s v="Id1059"/>
    <s v="  Matt"/>
    <x v="778"/>
    <x v="352"/>
    <s v="Yes"/>
    <x v="0"/>
    <x v="0"/>
    <n v="2"/>
    <x v="1"/>
    <x v="0"/>
    <x v="2"/>
    <d v="1966-07-02T00:00:00"/>
    <x v="1058"/>
    <x v="2"/>
    <x v="0"/>
    <x v="3"/>
    <x v="24"/>
  </r>
  <r>
    <s v="Id1060"/>
    <s v="  Thomas A"/>
    <x v="101"/>
    <x v="439"/>
    <s v="Yes"/>
    <x v="0"/>
    <x v="0"/>
    <s v="0"/>
    <x v="1"/>
    <x v="0"/>
    <x v="0"/>
    <d v="1967-06-23T00:00:00"/>
    <x v="1059"/>
    <x v="2"/>
    <x v="2"/>
    <x v="1"/>
    <x v="22"/>
  </r>
  <r>
    <s v="Id1061"/>
    <s v="  Kevin J"/>
    <x v="529"/>
    <x v="78"/>
    <s v="Yes"/>
    <x v="0"/>
    <x v="0"/>
    <n v="2"/>
    <x v="1"/>
    <x v="0"/>
    <x v="2"/>
    <d v="1966-07-20T00:00:00"/>
    <x v="1060"/>
    <x v="2"/>
    <x v="2"/>
    <x v="3"/>
    <x v="24"/>
  </r>
  <r>
    <s v="Id1062"/>
    <s v="  William H"/>
    <x v="779"/>
    <x v="540"/>
    <s v="No"/>
    <x v="0"/>
    <x v="0"/>
    <n v="2"/>
    <x v="1"/>
    <x v="0"/>
    <x v="2"/>
    <d v="1972-12-14T00:00:00"/>
    <x v="1061"/>
    <x v="2"/>
    <x v="1"/>
    <x v="1"/>
    <x v="28"/>
  </r>
  <r>
    <s v="Id1063"/>
    <s v="  Gal"/>
    <x v="308"/>
    <x v="541"/>
    <s v="Yes"/>
    <x v="0"/>
    <x v="0"/>
    <s v="0"/>
    <x v="1"/>
    <x v="1"/>
    <x v="0"/>
    <d v="1967-11-29T00:00:00"/>
    <x v="1062"/>
    <x v="2"/>
    <x v="1"/>
    <x v="1"/>
    <x v="22"/>
  </r>
  <r>
    <s v="Id1064"/>
    <s v="  Anton"/>
    <x v="139"/>
    <x v="10"/>
    <s v="Yes"/>
    <x v="0"/>
    <x v="0"/>
    <n v="2"/>
    <x v="1"/>
    <x v="0"/>
    <x v="1"/>
    <d v="1966-11-03T00:00:00"/>
    <x v="1063"/>
    <x v="2"/>
    <x v="0"/>
    <x v="0"/>
    <x v="24"/>
  </r>
  <r>
    <s v="Id1065"/>
    <s v="  Yazmin"/>
    <x v="529"/>
    <x v="321"/>
    <s v="Yes"/>
    <x v="0"/>
    <x v="1"/>
    <n v="1"/>
    <x v="1"/>
    <x v="0"/>
    <x v="2"/>
    <d v="1969-12-25T00:00:00"/>
    <x v="1064"/>
    <x v="2"/>
    <x v="0"/>
    <x v="0"/>
    <x v="16"/>
  </r>
  <r>
    <s v="Id1066"/>
    <s v="  Florian"/>
    <x v="780"/>
    <x v="347"/>
    <s v="Yes"/>
    <x v="0"/>
    <x v="0"/>
    <n v="2"/>
    <x v="1"/>
    <x v="2"/>
    <x v="2"/>
    <d v="1966-12-11T00:00:00"/>
    <x v="1065"/>
    <x v="2"/>
    <x v="0"/>
    <x v="3"/>
    <x v="24"/>
  </r>
  <r>
    <s v="Id1067"/>
    <s v="  Karen L"/>
    <x v="781"/>
    <x v="409"/>
    <s v="Yes"/>
    <x v="0"/>
    <x v="1"/>
    <n v="1"/>
    <x v="1"/>
    <x v="0"/>
    <x v="2"/>
    <d v="1969-07-17T00:00:00"/>
    <x v="1066"/>
    <x v="2"/>
    <x v="1"/>
    <x v="2"/>
    <x v="16"/>
  </r>
  <r>
    <s v="Id1068"/>
    <s v="  Scott"/>
    <x v="161"/>
    <x v="542"/>
    <s v="No"/>
    <x v="0"/>
    <x v="0"/>
    <s v="0"/>
    <x v="1"/>
    <x v="0"/>
    <x v="0"/>
    <d v="1971-06-29T00:00:00"/>
    <x v="1067"/>
    <x v="2"/>
    <x v="2"/>
    <x v="0"/>
    <x v="14"/>
  </r>
  <r>
    <s v="Id1069"/>
    <s v="  Claire"/>
    <x v="662"/>
    <x v="9"/>
    <s v="No"/>
    <x v="0"/>
    <x v="0"/>
    <s v="0"/>
    <x v="1"/>
    <x v="0"/>
    <x v="0"/>
    <d v="1971-09-26T00:00:00"/>
    <x v="1068"/>
    <x v="2"/>
    <x v="0"/>
    <x v="3"/>
    <x v="14"/>
  </r>
  <r>
    <s v="Id1070"/>
    <s v="  Lynn M"/>
    <x v="782"/>
    <x v="180"/>
    <s v="No"/>
    <x v="0"/>
    <x v="0"/>
    <s v="0"/>
    <x v="1"/>
    <x v="0"/>
    <x v="2"/>
    <d v="1977-10-25T00:00:00"/>
    <x v="1069"/>
    <x v="2"/>
    <x v="1"/>
    <x v="1"/>
    <x v="29"/>
  </r>
  <r>
    <s v="Id1071"/>
    <s v="  Sharon"/>
    <x v="577"/>
    <x v="334"/>
    <s v="No"/>
    <x v="0"/>
    <x v="0"/>
    <n v="2"/>
    <x v="1"/>
    <x v="1"/>
    <x v="1"/>
    <d v="1972-10-19T00:00:00"/>
    <x v="1070"/>
    <x v="2"/>
    <x v="1"/>
    <x v="1"/>
    <x v="28"/>
  </r>
  <r>
    <s v="Id1072"/>
    <s v="  Candice"/>
    <x v="783"/>
    <x v="543"/>
    <s v="No"/>
    <x v="0"/>
    <x v="0"/>
    <s v="0"/>
    <x v="1"/>
    <x v="1"/>
    <x v="0"/>
    <d v="1978-08-21T00:00:00"/>
    <x v="1071"/>
    <x v="2"/>
    <x v="0"/>
    <x v="15"/>
    <x v="9"/>
  </r>
  <r>
    <s v="Id1073"/>
    <s v="  Jennifer D"/>
    <x v="784"/>
    <x v="213"/>
    <s v="No"/>
    <x v="0"/>
    <x v="0"/>
    <n v="1"/>
    <x v="1"/>
    <x v="0"/>
    <x v="1"/>
    <d v="1987-06-28T00:00:00"/>
    <x v="1072"/>
    <x v="2"/>
    <x v="1"/>
    <x v="1"/>
    <x v="38"/>
  </r>
  <r>
    <s v="Id1074"/>
    <s v="  Eric"/>
    <x v="49"/>
    <x v="228"/>
    <s v="Yes"/>
    <x v="0"/>
    <x v="1"/>
    <n v="1"/>
    <x v="1"/>
    <x v="0"/>
    <x v="2"/>
    <d v="1969-09-22T00:00:00"/>
    <x v="1073"/>
    <x v="2"/>
    <x v="1"/>
    <x v="1"/>
    <x v="16"/>
  </r>
  <r>
    <s v="Id1075"/>
    <s v="  Bryan"/>
    <x v="785"/>
    <x v="98"/>
    <s v="Yes"/>
    <x v="0"/>
    <x v="0"/>
    <n v="1"/>
    <x v="1"/>
    <x v="1"/>
    <x v="2"/>
    <d v="1964-07-27T00:00:00"/>
    <x v="1074"/>
    <x v="2"/>
    <x v="1"/>
    <x v="0"/>
    <x v="13"/>
  </r>
  <r>
    <s v="Id1076"/>
    <s v="  Devon R"/>
    <x v="786"/>
    <x v="544"/>
    <s v="Yes"/>
    <x v="0"/>
    <x v="0"/>
    <s v="0"/>
    <x v="1"/>
    <x v="1"/>
    <x v="2"/>
    <d v="1976-08-03T00:00:00"/>
    <x v="1075"/>
    <x v="2"/>
    <x v="2"/>
    <x v="14"/>
    <x v="1"/>
  </r>
  <r>
    <s v="Id1077"/>
    <s v="  Elena"/>
    <x v="787"/>
    <x v="325"/>
    <s v="Yes"/>
    <x v="0"/>
    <x v="0"/>
    <n v="1"/>
    <x v="1"/>
    <x v="2"/>
    <x v="2"/>
    <d v="1964-10-14T00:00:00"/>
    <x v="1076"/>
    <x v="2"/>
    <x v="1"/>
    <x v="1"/>
    <x v="13"/>
  </r>
  <r>
    <s v="Id1078"/>
    <s v="  Chris"/>
    <x v="529"/>
    <x v="545"/>
    <s v="No"/>
    <x v="0"/>
    <x v="0"/>
    <s v="0"/>
    <x v="1"/>
    <x v="0"/>
    <x v="0"/>
    <d v="1968-11-08T00:00:00"/>
    <x v="1077"/>
    <x v="2"/>
    <x v="1"/>
    <x v="3"/>
    <x v="0"/>
  </r>
  <r>
    <s v="Id1079"/>
    <s v="  Bert"/>
    <x v="788"/>
    <x v="546"/>
    <s v="No"/>
    <x v="0"/>
    <x v="0"/>
    <s v="0"/>
    <x v="1"/>
    <x v="1"/>
    <x v="0"/>
    <d v="1968-08-29T00:00:00"/>
    <x v="1078"/>
    <x v="2"/>
    <x v="0"/>
    <x v="3"/>
    <x v="0"/>
  </r>
  <r>
    <s v="Id1080"/>
    <s v="  John P"/>
    <x v="101"/>
    <x v="547"/>
    <s v="No"/>
    <x v="0"/>
    <x v="0"/>
    <s v="0"/>
    <x v="1"/>
    <x v="0"/>
    <x v="0"/>
    <d v="1968-08-23T00:00:00"/>
    <x v="1079"/>
    <x v="2"/>
    <x v="1"/>
    <x v="4"/>
    <x v="0"/>
  </r>
  <r>
    <s v="Id1081"/>
    <s v="  Daniel P"/>
    <x v="636"/>
    <x v="519"/>
    <s v="No"/>
    <x v="0"/>
    <x v="0"/>
    <s v="0"/>
    <x v="1"/>
    <x v="2"/>
    <x v="0"/>
    <d v="1968-12-27T00:00:00"/>
    <x v="1080"/>
    <x v="2"/>
    <x v="1"/>
    <x v="6"/>
    <x v="0"/>
  </r>
  <r>
    <s v="Id1082"/>
    <s v="  Lisa K"/>
    <x v="789"/>
    <x v="256"/>
    <s v="No"/>
    <x v="0"/>
    <x v="1"/>
    <n v="1"/>
    <x v="1"/>
    <x v="0"/>
    <x v="1"/>
    <d v="1979-11-25T00:00:00"/>
    <x v="1081"/>
    <x v="2"/>
    <x v="2"/>
    <x v="15"/>
    <x v="18"/>
  </r>
  <r>
    <s v="Id1083"/>
    <s v="  Kristine"/>
    <x v="646"/>
    <x v="548"/>
    <s v="No"/>
    <x v="0"/>
    <x v="0"/>
    <n v="2"/>
    <x v="1"/>
    <x v="1"/>
    <x v="0"/>
    <d v="1973-10-11T00:00:00"/>
    <x v="1082"/>
    <x v="2"/>
    <x v="2"/>
    <x v="15"/>
    <x v="30"/>
  </r>
  <r>
    <s v="Id1084"/>
    <s v="  Paul A"/>
    <x v="790"/>
    <x v="92"/>
    <s v="No"/>
    <x v="0"/>
    <x v="0"/>
    <s v="0"/>
    <x v="1"/>
    <x v="0"/>
    <x v="2"/>
    <d v="1980-10-24T00:00:00"/>
    <x v="1083"/>
    <x v="2"/>
    <x v="1"/>
    <x v="14"/>
    <x v="25"/>
  </r>
  <r>
    <s v="Id1085"/>
    <s v="  Bryan"/>
    <x v="360"/>
    <x v="549"/>
    <s v="Yes"/>
    <x v="0"/>
    <x v="0"/>
    <n v="1"/>
    <x v="1"/>
    <x v="1"/>
    <x v="0"/>
    <d v="1975-06-05T00:00:00"/>
    <x v="1084"/>
    <x v="2"/>
    <x v="1"/>
    <x v="5"/>
    <x v="19"/>
  </r>
  <r>
    <s v="Id1086"/>
    <s v="  Chris"/>
    <x v="791"/>
    <x v="550"/>
    <s v="Yes"/>
    <x v="0"/>
    <x v="1"/>
    <n v="1"/>
    <x v="1"/>
    <x v="1"/>
    <x v="2"/>
    <d v="1969-07-07T00:00:00"/>
    <x v="1085"/>
    <x v="2"/>
    <x v="2"/>
    <x v="16"/>
    <x v="16"/>
  </r>
  <r>
    <s v="Id1087"/>
    <s v="  Milah B"/>
    <x v="53"/>
    <x v="551"/>
    <s v="No"/>
    <x v="0"/>
    <x v="0"/>
    <n v="2"/>
    <x v="1"/>
    <x v="0"/>
    <x v="0"/>
    <d v="1973-09-19T00:00:00"/>
    <x v="1086"/>
    <x v="2"/>
    <x v="0"/>
    <x v="0"/>
    <x v="30"/>
  </r>
  <r>
    <s v="Id1088"/>
    <s v="  Annette M"/>
    <x v="408"/>
    <x v="524"/>
    <s v="No"/>
    <x v="0"/>
    <x v="0"/>
    <n v="2"/>
    <x v="1"/>
    <x v="0"/>
    <x v="0"/>
    <d v="1973-09-29T00:00:00"/>
    <x v="1087"/>
    <x v="2"/>
    <x v="0"/>
    <x v="2"/>
    <x v="30"/>
  </r>
  <r>
    <s v="Id1089"/>
    <s v="  Yoko"/>
    <x v="792"/>
    <x v="381"/>
    <s v="No"/>
    <x v="0"/>
    <x v="0"/>
    <s v="0"/>
    <x v="1"/>
    <x v="1"/>
    <x v="0"/>
    <d v="1971-09-06T00:00:00"/>
    <x v="1088"/>
    <x v="2"/>
    <x v="1"/>
    <x v="15"/>
    <x v="14"/>
  </r>
  <r>
    <s v="Id1090"/>
    <s v="  Laura"/>
    <x v="401"/>
    <x v="173"/>
    <s v="Yes"/>
    <x v="0"/>
    <x v="1"/>
    <n v="1"/>
    <x v="1"/>
    <x v="1"/>
    <x v="2"/>
    <d v="1969-06-17T00:00:00"/>
    <x v="1089"/>
    <x v="2"/>
    <x v="1"/>
    <x v="1"/>
    <x v="16"/>
  </r>
  <r>
    <s v="Id1091"/>
    <s v="  Tess A"/>
    <x v="793"/>
    <x v="55"/>
    <s v="No"/>
    <x v="0"/>
    <x v="0"/>
    <s v="0"/>
    <x v="1"/>
    <x v="0"/>
    <x v="0"/>
    <d v="1974-09-29T00:00:00"/>
    <x v="1090"/>
    <x v="2"/>
    <x v="1"/>
    <x v="1"/>
    <x v="19"/>
  </r>
  <r>
    <s v="Id1092"/>
    <s v="  William G"/>
    <x v="794"/>
    <x v="64"/>
    <s v="No"/>
    <x v="0"/>
    <x v="0"/>
    <n v="2"/>
    <x v="1"/>
    <x v="1"/>
    <x v="0"/>
    <d v="1973-08-08T00:00:00"/>
    <x v="1091"/>
    <x v="2"/>
    <x v="2"/>
    <x v="14"/>
    <x v="30"/>
  </r>
  <r>
    <s v="Id1093"/>
    <s v="  Paige"/>
    <x v="718"/>
    <x v="552"/>
    <s v="No"/>
    <x v="0"/>
    <x v="0"/>
    <s v="0"/>
    <x v="1"/>
    <x v="0"/>
    <x v="0"/>
    <d v="1968-07-19T00:00:00"/>
    <x v="1092"/>
    <x v="2"/>
    <x v="1"/>
    <x v="0"/>
    <x v="0"/>
  </r>
  <r>
    <s v="Id1094"/>
    <s v="  Matthew J"/>
    <x v="735"/>
    <x v="321"/>
    <s v="No"/>
    <x v="0"/>
    <x v="0"/>
    <s v="0"/>
    <x v="1"/>
    <x v="0"/>
    <x v="2"/>
    <d v="1982-07-21T00:00:00"/>
    <x v="1093"/>
    <x v="2"/>
    <x v="1"/>
    <x v="14"/>
    <x v="37"/>
  </r>
  <r>
    <s v="Id1095"/>
    <s v="  Matthew"/>
    <x v="795"/>
    <x v="463"/>
    <s v="Yes"/>
    <x v="0"/>
    <x v="0"/>
    <n v="2"/>
    <x v="1"/>
    <x v="0"/>
    <x v="0"/>
    <d v="1970-12-01T00:00:00"/>
    <x v="1094"/>
    <x v="2"/>
    <x v="0"/>
    <x v="3"/>
    <x v="2"/>
  </r>
  <r>
    <s v="Id1096"/>
    <s v="  Maria"/>
    <x v="796"/>
    <x v="87"/>
    <s v="No"/>
    <x v="0"/>
    <x v="0"/>
    <s v="0"/>
    <x v="1"/>
    <x v="0"/>
    <x v="1"/>
    <d v="1991-08-21T00:00:00"/>
    <x v="1095"/>
    <x v="2"/>
    <x v="1"/>
    <x v="12"/>
    <x v="42"/>
  </r>
  <r>
    <s v="Id1097"/>
    <s v="  Stephanie D"/>
    <x v="797"/>
    <x v="89"/>
    <s v="No"/>
    <x v="0"/>
    <x v="0"/>
    <s v="0"/>
    <x v="1"/>
    <x v="0"/>
    <x v="2"/>
    <d v="1991-11-17T00:00:00"/>
    <x v="1096"/>
    <x v="2"/>
    <x v="2"/>
    <x v="1"/>
    <x v="42"/>
  </r>
  <r>
    <s v="Id1098"/>
    <s v="  Tiffany"/>
    <x v="359"/>
    <x v="553"/>
    <s v="No"/>
    <x v="0"/>
    <x v="0"/>
    <s v="0"/>
    <x v="1"/>
    <x v="2"/>
    <x v="0"/>
    <d v="1962-07-12T00:00:00"/>
    <x v="1097"/>
    <x v="2"/>
    <x v="0"/>
    <x v="1"/>
    <x v="5"/>
  </r>
  <r>
    <s v="Id1099"/>
    <s v="  Sara M"/>
    <x v="798"/>
    <x v="8"/>
    <s v="Yes"/>
    <x v="0"/>
    <x v="1"/>
    <n v="1"/>
    <x v="1"/>
    <x v="2"/>
    <x v="0"/>
    <d v="1963-09-24T00:00:00"/>
    <x v="1098"/>
    <x v="2"/>
    <x v="1"/>
    <x v="0"/>
    <x v="8"/>
  </r>
  <r>
    <s v="Id1100"/>
    <s v="  Scott A"/>
    <x v="746"/>
    <x v="554"/>
    <s v="Yes"/>
    <x v="0"/>
    <x v="0"/>
    <n v="1"/>
    <x v="1"/>
    <x v="0"/>
    <x v="1"/>
    <d v="1988-09-14T00:00:00"/>
    <x v="1099"/>
    <x v="2"/>
    <x v="1"/>
    <x v="14"/>
    <x v="23"/>
  </r>
  <r>
    <s v="Id1101"/>
    <s v="  Lauren"/>
    <x v="799"/>
    <x v="555"/>
    <s v="Yes"/>
    <x v="0"/>
    <x v="0"/>
    <n v="2"/>
    <x v="1"/>
    <x v="1"/>
    <x v="0"/>
    <d v="1970-06-21T00:00:00"/>
    <x v="1100"/>
    <x v="2"/>
    <x v="1"/>
    <x v="2"/>
    <x v="2"/>
  </r>
  <r>
    <s v="Id1102"/>
    <s v="  Scott"/>
    <x v="67"/>
    <x v="556"/>
    <s v="No"/>
    <x v="0"/>
    <x v="0"/>
    <n v="2"/>
    <x v="1"/>
    <x v="0"/>
    <x v="0"/>
    <d v="1973-11-27T00:00:00"/>
    <x v="1101"/>
    <x v="2"/>
    <x v="0"/>
    <x v="1"/>
    <x v="30"/>
  </r>
  <r>
    <s v="Id1103"/>
    <s v="  Brian A"/>
    <x v="411"/>
    <x v="557"/>
    <s v="No"/>
    <x v="0"/>
    <x v="0"/>
    <n v="2"/>
    <x v="1"/>
    <x v="1"/>
    <x v="0"/>
    <d v="1973-09-05T00:00:00"/>
    <x v="1102"/>
    <x v="2"/>
    <x v="2"/>
    <x v="1"/>
    <x v="30"/>
  </r>
  <r>
    <s v="Id1104"/>
    <s v="  Kaitlin R"/>
    <x v="800"/>
    <x v="457"/>
    <s v="Yes"/>
    <x v="0"/>
    <x v="0"/>
    <n v="1"/>
    <x v="1"/>
    <x v="0"/>
    <x v="0"/>
    <d v="1975-08-15T00:00:00"/>
    <x v="1103"/>
    <x v="2"/>
    <x v="2"/>
    <x v="3"/>
    <x v="27"/>
  </r>
  <r>
    <s v="Id1105"/>
    <s v="  Mohammad"/>
    <x v="43"/>
    <x v="558"/>
    <s v="No"/>
    <x v="0"/>
    <x v="0"/>
    <s v="0"/>
    <x v="1"/>
    <x v="0"/>
    <x v="0"/>
    <d v="1968-09-23T00:00:00"/>
    <x v="1104"/>
    <x v="2"/>
    <x v="1"/>
    <x v="1"/>
    <x v="0"/>
  </r>
  <r>
    <s v="Id1106"/>
    <s v="  Charlie"/>
    <x v="166"/>
    <x v="559"/>
    <s v="Yes"/>
    <x v="0"/>
    <x v="0"/>
    <s v="0"/>
    <x v="1"/>
    <x v="0"/>
    <x v="0"/>
    <d v="1967-06-28T00:00:00"/>
    <x v="1105"/>
    <x v="2"/>
    <x v="0"/>
    <x v="0"/>
    <x v="22"/>
  </r>
  <r>
    <s v="Id1107"/>
    <s v="  Brent"/>
    <x v="801"/>
    <x v="254"/>
    <s v="Yes"/>
    <x v="0"/>
    <x v="0"/>
    <s v="0"/>
    <x v="1"/>
    <x v="1"/>
    <x v="0"/>
    <d v="1967-09-26T00:00:00"/>
    <x v="1106"/>
    <x v="2"/>
    <x v="2"/>
    <x v="3"/>
    <x v="22"/>
  </r>
  <r>
    <s v="Id1108"/>
    <s v="  Kelli M"/>
    <x v="567"/>
    <x v="560"/>
    <s v="Yes"/>
    <x v="0"/>
    <x v="0"/>
    <n v="2"/>
    <x v="1"/>
    <x v="2"/>
    <x v="0"/>
    <d v="1970-12-24T00:00:00"/>
    <x v="1107"/>
    <x v="2"/>
    <x v="1"/>
    <x v="2"/>
    <x v="2"/>
  </r>
  <r>
    <s v="Id1109"/>
    <s v="  Sheridan H"/>
    <x v="802"/>
    <x v="103"/>
    <s v="Yes"/>
    <x v="0"/>
    <x v="0"/>
    <s v="0"/>
    <x v="1"/>
    <x v="0"/>
    <x v="2"/>
    <d v="1985-10-16T00:00:00"/>
    <x v="1108"/>
    <x v="2"/>
    <x v="2"/>
    <x v="12"/>
    <x v="17"/>
  </r>
  <r>
    <s v="Id1110"/>
    <s v="  Sarah M"/>
    <x v="803"/>
    <x v="561"/>
    <s v="No"/>
    <x v="0"/>
    <x v="0"/>
    <n v="2"/>
    <x v="1"/>
    <x v="1"/>
    <x v="1"/>
    <d v="1972-07-10T00:00:00"/>
    <x v="1109"/>
    <x v="2"/>
    <x v="0"/>
    <x v="15"/>
    <x v="28"/>
  </r>
  <r>
    <s v="Id1111"/>
    <s v="  Jennifer"/>
    <x v="567"/>
    <x v="525"/>
    <s v="No"/>
    <x v="0"/>
    <x v="0"/>
    <n v="2"/>
    <x v="1"/>
    <x v="2"/>
    <x v="0"/>
    <d v="1973-10-13T00:00:00"/>
    <x v="1110"/>
    <x v="2"/>
    <x v="2"/>
    <x v="1"/>
    <x v="30"/>
  </r>
  <r>
    <s v="Id1112"/>
    <s v="  Laura J"/>
    <x v="804"/>
    <x v="282"/>
    <s v="Yes"/>
    <x v="0"/>
    <x v="0"/>
    <s v="0"/>
    <x v="1"/>
    <x v="0"/>
    <x v="0"/>
    <d v="1981-06-12T00:00:00"/>
    <x v="1111"/>
    <x v="2"/>
    <x v="1"/>
    <x v="15"/>
    <x v="36"/>
  </r>
  <r>
    <s v="Id1113"/>
    <s v="  Thomas"/>
    <x v="111"/>
    <x v="447"/>
    <s v="No"/>
    <x v="0"/>
    <x v="0"/>
    <s v="0"/>
    <x v="1"/>
    <x v="0"/>
    <x v="0"/>
    <d v="1974-12-30T00:00:00"/>
    <x v="1112"/>
    <x v="2"/>
    <x v="1"/>
    <x v="4"/>
    <x v="19"/>
  </r>
  <r>
    <s v="Id1114"/>
    <s v="  Gisele"/>
    <x v="805"/>
    <x v="109"/>
    <s v="Yes"/>
    <x v="0"/>
    <x v="1"/>
    <n v="1"/>
    <x v="1"/>
    <x v="0"/>
    <x v="1"/>
    <d v="1997-09-05T00:00:00"/>
    <x v="1113"/>
    <x v="2"/>
    <x v="2"/>
    <x v="1"/>
    <x v="31"/>
  </r>
  <r>
    <s v="Id1115"/>
    <s v="  Myra L"/>
    <x v="806"/>
    <x v="56"/>
    <s v="No"/>
    <x v="0"/>
    <x v="0"/>
    <n v="2"/>
    <x v="1"/>
    <x v="0"/>
    <x v="1"/>
    <d v="1972-11-16T00:00:00"/>
    <x v="1114"/>
    <x v="2"/>
    <x v="0"/>
    <x v="3"/>
    <x v="28"/>
  </r>
  <r>
    <s v="Id1116"/>
    <s v="  Melissa M"/>
    <x v="629"/>
    <x v="485"/>
    <s v="Yes"/>
    <x v="0"/>
    <x v="0"/>
    <n v="1"/>
    <x v="1"/>
    <x v="0"/>
    <x v="0"/>
    <d v="1975-07-02T00:00:00"/>
    <x v="1115"/>
    <x v="2"/>
    <x v="0"/>
    <x v="1"/>
    <x v="27"/>
  </r>
  <r>
    <s v="Id1117"/>
    <s v="  Eleanor F"/>
    <x v="807"/>
    <x v="199"/>
    <s v="No"/>
    <x v="0"/>
    <x v="0"/>
    <n v="2"/>
    <x v="1"/>
    <x v="2"/>
    <x v="2"/>
    <d v="1972-08-08T00:00:00"/>
    <x v="1116"/>
    <x v="2"/>
    <x v="1"/>
    <x v="0"/>
    <x v="28"/>
  </r>
  <r>
    <s v="Id1118"/>
    <s v="  Elizabeth"/>
    <x v="808"/>
    <x v="500"/>
    <s v="No"/>
    <x v="0"/>
    <x v="0"/>
    <n v="2"/>
    <x v="1"/>
    <x v="1"/>
    <x v="2"/>
    <d v="1972-10-19T00:00:00"/>
    <x v="1117"/>
    <x v="2"/>
    <x v="1"/>
    <x v="2"/>
    <x v="28"/>
  </r>
  <r>
    <s v="Id1119"/>
    <s v="  Kenneth"/>
    <x v="809"/>
    <x v="315"/>
    <s v="Yes"/>
    <x v="0"/>
    <x v="0"/>
    <s v="0"/>
    <x v="1"/>
    <x v="1"/>
    <x v="2"/>
    <d v="1976-12-19T00:00:00"/>
    <x v="1118"/>
    <x v="2"/>
    <x v="2"/>
    <x v="3"/>
    <x v="1"/>
  </r>
  <r>
    <s v="Id1120"/>
    <s v="  Robert G"/>
    <x v="315"/>
    <x v="473"/>
    <s v="Yes"/>
    <x v="0"/>
    <x v="1"/>
    <n v="1"/>
    <x v="1"/>
    <x v="0"/>
    <x v="2"/>
    <d v="1969-07-03T00:00:00"/>
    <x v="1119"/>
    <x v="2"/>
    <x v="0"/>
    <x v="3"/>
    <x v="16"/>
  </r>
  <r>
    <s v="Id1121"/>
    <s v="  Thomas C"/>
    <x v="88"/>
    <x v="300"/>
    <s v="Yes"/>
    <x v="0"/>
    <x v="1"/>
    <n v="1"/>
    <x v="1"/>
    <x v="0"/>
    <x v="1"/>
    <d v="1969-10-27T00:00:00"/>
    <x v="1120"/>
    <x v="2"/>
    <x v="1"/>
    <x v="6"/>
    <x v="16"/>
  </r>
  <r>
    <s v="Id1122"/>
    <s v="  Matthew J"/>
    <x v="643"/>
    <x v="562"/>
    <s v="Yes"/>
    <x v="0"/>
    <x v="1"/>
    <n v="1"/>
    <x v="1"/>
    <x v="2"/>
    <x v="1"/>
    <d v="1969-08-22T00:00:00"/>
    <x v="1121"/>
    <x v="2"/>
    <x v="2"/>
    <x v="3"/>
    <x v="16"/>
  </r>
  <r>
    <s v="Id1123"/>
    <s v="  Mallory D"/>
    <x v="67"/>
    <x v="172"/>
    <s v="No"/>
    <x v="0"/>
    <x v="0"/>
    <s v="0"/>
    <x v="1"/>
    <x v="0"/>
    <x v="0"/>
    <d v="1974-08-30T00:00:00"/>
    <x v="1122"/>
    <x v="2"/>
    <x v="2"/>
    <x v="2"/>
    <x v="19"/>
  </r>
  <r>
    <s v="Id1124"/>
    <s v="  Christopher D"/>
    <x v="175"/>
    <x v="561"/>
    <s v="No"/>
    <x v="0"/>
    <x v="1"/>
    <n v="1"/>
    <x v="1"/>
    <x v="1"/>
    <x v="1"/>
    <d v="1979-12-28T00:00:00"/>
    <x v="1123"/>
    <x v="2"/>
    <x v="1"/>
    <x v="14"/>
    <x v="18"/>
  </r>
  <r>
    <s v="Id1125"/>
    <s v="  Jamie"/>
    <x v="810"/>
    <x v="563"/>
    <s v="Yes"/>
    <x v="0"/>
    <x v="0"/>
    <n v="1"/>
    <x v="1"/>
    <x v="0"/>
    <x v="1"/>
    <d v="1988-07-03T00:00:00"/>
    <x v="1124"/>
    <x v="2"/>
    <x v="0"/>
    <x v="12"/>
    <x v="23"/>
  </r>
  <r>
    <s v="Id1126"/>
    <s v="  Ariell"/>
    <x v="628"/>
    <x v="564"/>
    <s v="Yes"/>
    <x v="0"/>
    <x v="0"/>
    <n v="2"/>
    <x v="1"/>
    <x v="3"/>
    <x v="0"/>
    <d v="1970-08-11T00:00:00"/>
    <x v="1125"/>
    <x v="1"/>
    <x v="0"/>
    <x v="1"/>
    <x v="2"/>
  </r>
  <r>
    <s v="Id1127"/>
    <s v="  Christopher"/>
    <x v="67"/>
    <x v="399"/>
    <s v="No"/>
    <x v="0"/>
    <x v="0"/>
    <s v="0"/>
    <x v="1"/>
    <x v="0"/>
    <x v="0"/>
    <d v="1971-10-06T00:00:00"/>
    <x v="1126"/>
    <x v="1"/>
    <x v="2"/>
    <x v="9"/>
    <x v="14"/>
  </r>
  <r>
    <s v="Id1128"/>
    <s v="  Ryan"/>
    <x v="292"/>
    <x v="410"/>
    <s v="No"/>
    <x v="0"/>
    <x v="0"/>
    <s v="0"/>
    <x v="1"/>
    <x v="1"/>
    <x v="0"/>
    <d v="1971-12-26T00:00:00"/>
    <x v="1127"/>
    <x v="1"/>
    <x v="0"/>
    <x v="11"/>
    <x v="14"/>
  </r>
  <r>
    <s v="Id1129"/>
    <s v="  Thomas B"/>
    <x v="811"/>
    <x v="138"/>
    <s v="Yes"/>
    <x v="0"/>
    <x v="0"/>
    <n v="1"/>
    <x v="1"/>
    <x v="2"/>
    <x v="2"/>
    <d v="1964-09-11T00:00:00"/>
    <x v="1128"/>
    <x v="2"/>
    <x v="0"/>
    <x v="0"/>
    <x v="13"/>
  </r>
  <r>
    <s v="Id1130"/>
    <s v="  Katie"/>
    <x v="607"/>
    <x v="180"/>
    <s v="Yes"/>
    <x v="0"/>
    <x v="1"/>
    <n v="1"/>
    <x v="1"/>
    <x v="0"/>
    <x v="2"/>
    <d v="1983-12-03T00:00:00"/>
    <x v="1129"/>
    <x v="1"/>
    <x v="2"/>
    <x v="1"/>
    <x v="33"/>
  </r>
  <r>
    <s v="Id1131"/>
    <s v="  Rachelle L"/>
    <x v="812"/>
    <x v="332"/>
    <s v="Yes"/>
    <x v="0"/>
    <x v="0"/>
    <s v="0"/>
    <x v="1"/>
    <x v="0"/>
    <x v="2"/>
    <d v="1985-08-19T00:00:00"/>
    <x v="1130"/>
    <x v="1"/>
    <x v="0"/>
    <x v="15"/>
    <x v="17"/>
  </r>
  <r>
    <s v="Id1132"/>
    <s v="  Colleen"/>
    <x v="402"/>
    <x v="115"/>
    <s v="No"/>
    <x v="0"/>
    <x v="0"/>
    <n v="2"/>
    <x v="1"/>
    <x v="0"/>
    <x v="2"/>
    <d v="1972-09-14T00:00:00"/>
    <x v="1131"/>
    <x v="1"/>
    <x v="0"/>
    <x v="1"/>
    <x v="28"/>
  </r>
  <r>
    <s v="Id1133"/>
    <s v="  Gregory A"/>
    <x v="813"/>
    <x v="64"/>
    <s v="No"/>
    <x v="0"/>
    <x v="0"/>
    <s v="0"/>
    <x v="1"/>
    <x v="2"/>
    <x v="0"/>
    <d v="1962-08-17T00:00:00"/>
    <x v="1132"/>
    <x v="2"/>
    <x v="2"/>
    <x v="0"/>
    <x v="5"/>
  </r>
  <r>
    <s v="Id1134"/>
    <s v="  Lara"/>
    <x v="814"/>
    <x v="80"/>
    <s v="Yes"/>
    <x v="0"/>
    <x v="0"/>
    <s v="0"/>
    <x v="1"/>
    <x v="0"/>
    <x v="2"/>
    <d v="1996-07-08T00:00:00"/>
    <x v="1133"/>
    <x v="1"/>
    <x v="0"/>
    <x v="1"/>
    <x v="45"/>
  </r>
  <r>
    <s v="Id1135"/>
    <s v="  Megan"/>
    <x v="613"/>
    <x v="134"/>
    <s v="Yes"/>
    <x v="0"/>
    <x v="0"/>
    <n v="2"/>
    <x v="1"/>
    <x v="1"/>
    <x v="2"/>
    <d v="1966-11-05T00:00:00"/>
    <x v="1134"/>
    <x v="2"/>
    <x v="0"/>
    <x v="0"/>
    <x v="24"/>
  </r>
  <r>
    <s v="Id1136"/>
    <s v="  Sara"/>
    <x v="815"/>
    <x v="485"/>
    <s v="No"/>
    <x v="0"/>
    <x v="0"/>
    <s v="0"/>
    <x v="1"/>
    <x v="0"/>
    <x v="0"/>
    <d v="1971-11-08T00:00:00"/>
    <x v="1135"/>
    <x v="1"/>
    <x v="0"/>
    <x v="3"/>
    <x v="14"/>
  </r>
  <r>
    <s v="Id1137"/>
    <s v="  Lucie J"/>
    <x v="816"/>
    <x v="565"/>
    <s v="No"/>
    <x v="0"/>
    <x v="0"/>
    <s v="0"/>
    <x v="1"/>
    <x v="0"/>
    <x v="0"/>
    <d v="1971-10-03T00:00:00"/>
    <x v="1136"/>
    <x v="1"/>
    <x v="1"/>
    <x v="0"/>
    <x v="14"/>
  </r>
  <r>
    <s v="Id1138"/>
    <s v="  Elizabeth S"/>
    <x v="817"/>
    <x v="220"/>
    <s v="No"/>
    <x v="0"/>
    <x v="0"/>
    <s v="0"/>
    <x v="1"/>
    <x v="0"/>
    <x v="0"/>
    <d v="1971-07-03T00:00:00"/>
    <x v="1137"/>
    <x v="1"/>
    <x v="0"/>
    <x v="2"/>
    <x v="14"/>
  </r>
  <r>
    <s v="Id1139"/>
    <s v="  Carma S"/>
    <x v="54"/>
    <x v="566"/>
    <s v="No"/>
    <x v="0"/>
    <x v="0"/>
    <s v="0"/>
    <x v="1"/>
    <x v="0"/>
    <x v="0"/>
    <d v="1971-12-22T00:00:00"/>
    <x v="1138"/>
    <x v="1"/>
    <x v="2"/>
    <x v="3"/>
    <x v="14"/>
  </r>
  <r>
    <s v="Id1140"/>
    <s v="  Ryan"/>
    <x v="547"/>
    <x v="85"/>
    <s v="No"/>
    <x v="0"/>
    <x v="0"/>
    <n v="1"/>
    <x v="1"/>
    <x v="0"/>
    <x v="1"/>
    <d v="1998-07-06T00:00:00"/>
    <x v="1139"/>
    <x v="1"/>
    <x v="2"/>
    <x v="8"/>
    <x v="44"/>
  </r>
  <r>
    <s v="Id1141"/>
    <s v="  Daniel"/>
    <x v="467"/>
    <x v="320"/>
    <s v="Yes"/>
    <x v="0"/>
    <x v="1"/>
    <n v="1"/>
    <x v="1"/>
    <x v="1"/>
    <x v="2"/>
    <d v="1969-08-13T00:00:00"/>
    <x v="1140"/>
    <x v="2"/>
    <x v="0"/>
    <x v="1"/>
    <x v="16"/>
  </r>
  <r>
    <s v="Id1142"/>
    <s v="  Sarah"/>
    <x v="629"/>
    <x v="453"/>
    <s v="No"/>
    <x v="0"/>
    <x v="0"/>
    <s v="0"/>
    <x v="1"/>
    <x v="0"/>
    <x v="0"/>
    <d v="1971-11-09T00:00:00"/>
    <x v="1141"/>
    <x v="1"/>
    <x v="0"/>
    <x v="2"/>
    <x v="14"/>
  </r>
  <r>
    <s v="Id1143"/>
    <s v="  Matthew J"/>
    <x v="362"/>
    <x v="259"/>
    <s v="Yes"/>
    <x v="0"/>
    <x v="1"/>
    <n v="1"/>
    <x v="1"/>
    <x v="2"/>
    <x v="1"/>
    <d v="1969-10-20T00:00:00"/>
    <x v="1142"/>
    <x v="2"/>
    <x v="0"/>
    <x v="1"/>
    <x v="16"/>
  </r>
  <r>
    <s v="Id1144"/>
    <s v="  Francesca"/>
    <x v="809"/>
    <x v="567"/>
    <s v="No"/>
    <x v="0"/>
    <x v="0"/>
    <s v="0"/>
    <x v="1"/>
    <x v="1"/>
    <x v="0"/>
    <d v="1971-07-17T00:00:00"/>
    <x v="1143"/>
    <x v="1"/>
    <x v="2"/>
    <x v="3"/>
    <x v="14"/>
  </r>
  <r>
    <s v="Id1145"/>
    <s v="  Nicole"/>
    <x v="818"/>
    <x v="525"/>
    <s v="No"/>
    <x v="0"/>
    <x v="0"/>
    <s v="0"/>
    <x v="1"/>
    <x v="2"/>
    <x v="0"/>
    <d v="1971-10-23T00:00:00"/>
    <x v="1144"/>
    <x v="1"/>
    <x v="0"/>
    <x v="0"/>
    <x v="14"/>
  </r>
  <r>
    <s v="Id1146"/>
    <s v="  Toshiyuki"/>
    <x v="806"/>
    <x v="423"/>
    <s v="No"/>
    <x v="0"/>
    <x v="0"/>
    <s v="0"/>
    <x v="1"/>
    <x v="0"/>
    <x v="0"/>
    <d v="1968-11-04T00:00:00"/>
    <x v="1145"/>
    <x v="2"/>
    <x v="0"/>
    <x v="3"/>
    <x v="0"/>
  </r>
  <r>
    <s v="Id1147"/>
    <s v="  Tom L"/>
    <x v="819"/>
    <x v="375"/>
    <s v="No"/>
    <x v="0"/>
    <x v="0"/>
    <n v="1"/>
    <x v="1"/>
    <x v="0"/>
    <x v="2"/>
    <d v="1992-08-13T00:00:00"/>
    <x v="1146"/>
    <x v="1"/>
    <x v="1"/>
    <x v="1"/>
    <x v="34"/>
  </r>
  <r>
    <s v="Id1148"/>
    <s v="  Brian"/>
    <x v="820"/>
    <x v="56"/>
    <s v="No"/>
    <x v="0"/>
    <x v="0"/>
    <n v="2"/>
    <x v="1"/>
    <x v="1"/>
    <x v="1"/>
    <d v="1972-09-26T00:00:00"/>
    <x v="1147"/>
    <x v="1"/>
    <x v="0"/>
    <x v="14"/>
    <x v="28"/>
  </r>
  <r>
    <s v="Id1149"/>
    <s v="  Matthew"/>
    <x v="821"/>
    <x v="336"/>
    <s v="No"/>
    <x v="0"/>
    <x v="0"/>
    <n v="2"/>
    <x v="1"/>
    <x v="1"/>
    <x v="1"/>
    <d v="1972-06-28T00:00:00"/>
    <x v="1148"/>
    <x v="1"/>
    <x v="2"/>
    <x v="14"/>
    <x v="28"/>
  </r>
  <r>
    <s v="Id1150"/>
    <s v="  Julee"/>
    <x v="822"/>
    <x v="568"/>
    <s v="No"/>
    <x v="0"/>
    <x v="0"/>
    <n v="2"/>
    <x v="1"/>
    <x v="0"/>
    <x v="0"/>
    <d v="1973-09-17T00:00:00"/>
    <x v="1149"/>
    <x v="1"/>
    <x v="1"/>
    <x v="0"/>
    <x v="30"/>
  </r>
  <r>
    <s v="Id1151"/>
    <s v="  Christopher M"/>
    <x v="823"/>
    <x v="240"/>
    <s v="No"/>
    <x v="0"/>
    <x v="0"/>
    <s v="0"/>
    <x v="1"/>
    <x v="2"/>
    <x v="1"/>
    <d v="1977-06-07T00:00:00"/>
    <x v="1150"/>
    <x v="2"/>
    <x v="2"/>
    <x v="0"/>
    <x v="1"/>
  </r>
  <r>
    <s v="Id1152"/>
    <s v="  Ciaran"/>
    <x v="824"/>
    <x v="111"/>
    <s v="Yes"/>
    <x v="0"/>
    <x v="0"/>
    <s v="0"/>
    <x v="1"/>
    <x v="0"/>
    <x v="2"/>
    <d v="1996-08-08T00:00:00"/>
    <x v="1151"/>
    <x v="1"/>
    <x v="0"/>
    <x v="8"/>
    <x v="45"/>
  </r>
  <r>
    <s v="Id1153"/>
    <s v="  Kara"/>
    <x v="111"/>
    <x v="569"/>
    <s v="No"/>
    <x v="0"/>
    <x v="0"/>
    <n v="2"/>
    <x v="1"/>
    <x v="0"/>
    <x v="0"/>
    <d v="1973-07-07T00:00:00"/>
    <x v="1152"/>
    <x v="1"/>
    <x v="2"/>
    <x v="2"/>
    <x v="30"/>
  </r>
  <r>
    <s v="Id1154"/>
    <s v="  Makie"/>
    <x v="825"/>
    <x v="400"/>
    <s v="No"/>
    <x v="0"/>
    <x v="0"/>
    <s v="0"/>
    <x v="1"/>
    <x v="2"/>
    <x v="0"/>
    <d v="1965-09-05T00:00:00"/>
    <x v="1153"/>
    <x v="2"/>
    <x v="1"/>
    <x v="1"/>
    <x v="11"/>
  </r>
  <r>
    <s v="Id1155"/>
    <s v="  Emily E"/>
    <x v="469"/>
    <x v="562"/>
    <s v="Yes"/>
    <x v="0"/>
    <x v="0"/>
    <s v="0"/>
    <x v="1"/>
    <x v="0"/>
    <x v="1"/>
    <d v="2001-07-14T00:00:00"/>
    <x v="1154"/>
    <x v="1"/>
    <x v="2"/>
    <x v="1"/>
    <x v="47"/>
  </r>
  <r>
    <s v="Id1156"/>
    <s v="  Cary"/>
    <x v="826"/>
    <x v="424"/>
    <s v="Yes"/>
    <x v="0"/>
    <x v="0"/>
    <n v="2"/>
    <x v="1"/>
    <x v="0"/>
    <x v="0"/>
    <d v="1970-07-04T00:00:00"/>
    <x v="1155"/>
    <x v="1"/>
    <x v="1"/>
    <x v="0"/>
    <x v="2"/>
  </r>
  <r>
    <s v="Id1157"/>
    <s v="  Steven"/>
    <x v="117"/>
    <x v="502"/>
    <s v="Yes"/>
    <x v="0"/>
    <x v="0"/>
    <n v="2"/>
    <x v="1"/>
    <x v="0"/>
    <x v="0"/>
    <d v="1970-08-18T00:00:00"/>
    <x v="1156"/>
    <x v="2"/>
    <x v="1"/>
    <x v="3"/>
    <x v="2"/>
  </r>
  <r>
    <s v="Id1158"/>
    <s v="  Jose Antonio Sr"/>
    <x v="781"/>
    <x v="513"/>
    <s v="Yes"/>
    <x v="0"/>
    <x v="0"/>
    <n v="2"/>
    <x v="1"/>
    <x v="0"/>
    <x v="0"/>
    <d v="1970-09-12T00:00:00"/>
    <x v="1157"/>
    <x v="2"/>
    <x v="1"/>
    <x v="4"/>
    <x v="2"/>
  </r>
  <r>
    <s v="Id1159"/>
    <s v="  Tatiana"/>
    <x v="401"/>
    <x v="113"/>
    <s v="Yes"/>
    <x v="0"/>
    <x v="0"/>
    <n v="1"/>
    <x v="1"/>
    <x v="1"/>
    <x v="0"/>
    <d v="1975-06-27T00:00:00"/>
    <x v="1158"/>
    <x v="1"/>
    <x v="1"/>
    <x v="2"/>
    <x v="27"/>
  </r>
  <r>
    <s v="Id1160"/>
    <s v="  Dan T"/>
    <x v="827"/>
    <x v="200"/>
    <s v="No"/>
    <x v="0"/>
    <x v="0"/>
    <n v="2"/>
    <x v="1"/>
    <x v="1"/>
    <x v="1"/>
    <d v="1972-07-10T00:00:00"/>
    <x v="1159"/>
    <x v="1"/>
    <x v="1"/>
    <x v="14"/>
    <x v="28"/>
  </r>
  <r>
    <s v="Id1161"/>
    <s v="  Liisa A"/>
    <x v="828"/>
    <x v="347"/>
    <s v="No"/>
    <x v="0"/>
    <x v="0"/>
    <s v="0"/>
    <x v="1"/>
    <x v="0"/>
    <x v="2"/>
    <d v="1977-09-19T00:00:00"/>
    <x v="1160"/>
    <x v="1"/>
    <x v="0"/>
    <x v="2"/>
    <x v="29"/>
  </r>
  <r>
    <s v="Id1162"/>
    <s v="  Kathryn E"/>
    <x v="829"/>
    <x v="231"/>
    <s v="Yes"/>
    <x v="0"/>
    <x v="0"/>
    <n v="1"/>
    <x v="1"/>
    <x v="2"/>
    <x v="1"/>
    <d v="1964-11-07T00:00:00"/>
    <x v="1161"/>
    <x v="2"/>
    <x v="0"/>
    <x v="0"/>
    <x v="13"/>
  </r>
  <r>
    <s v="Id1163"/>
    <s v="  Maxwell"/>
    <x v="830"/>
    <x v="180"/>
    <s v="Yes"/>
    <x v="0"/>
    <x v="0"/>
    <n v="2"/>
    <x v="1"/>
    <x v="2"/>
    <x v="2"/>
    <d v="1966-09-16T00:00:00"/>
    <x v="1162"/>
    <x v="2"/>
    <x v="2"/>
    <x v="0"/>
    <x v="24"/>
  </r>
  <r>
    <s v="Id1164"/>
    <s v="  Pascale"/>
    <x v="831"/>
    <x v="570"/>
    <s v="Yes"/>
    <x v="0"/>
    <x v="0"/>
    <s v="0"/>
    <x v="1"/>
    <x v="0"/>
    <x v="0"/>
    <d v="1981-08-08T00:00:00"/>
    <x v="1163"/>
    <x v="1"/>
    <x v="0"/>
    <x v="3"/>
    <x v="36"/>
  </r>
  <r>
    <s v="Id1165"/>
    <s v="  Becca"/>
    <x v="705"/>
    <x v="571"/>
    <s v="No"/>
    <x v="0"/>
    <x v="0"/>
    <s v="0"/>
    <x v="1"/>
    <x v="0"/>
    <x v="0"/>
    <d v="1974-07-08T00:00:00"/>
    <x v="1164"/>
    <x v="1"/>
    <x v="2"/>
    <x v="3"/>
    <x v="19"/>
  </r>
  <r>
    <s v="Id1166"/>
    <s v="  Grace"/>
    <x v="832"/>
    <x v="457"/>
    <s v="No"/>
    <x v="0"/>
    <x v="0"/>
    <s v="0"/>
    <x v="1"/>
    <x v="3"/>
    <x v="0"/>
    <d v="1971-07-19T00:00:00"/>
    <x v="1165"/>
    <x v="1"/>
    <x v="1"/>
    <x v="1"/>
    <x v="14"/>
  </r>
  <r>
    <s v="Id1167"/>
    <s v="  Samantha"/>
    <x v="396"/>
    <x v="521"/>
    <s v="Yes"/>
    <x v="0"/>
    <x v="0"/>
    <n v="2"/>
    <x v="1"/>
    <x v="0"/>
    <x v="0"/>
    <d v="1970-09-30T00:00:00"/>
    <x v="1166"/>
    <x v="1"/>
    <x v="2"/>
    <x v="3"/>
    <x v="2"/>
  </r>
  <r>
    <s v="Id1168"/>
    <s v="  Nicole R"/>
    <x v="833"/>
    <x v="572"/>
    <s v="No"/>
    <x v="0"/>
    <x v="0"/>
    <s v="0"/>
    <x v="1"/>
    <x v="1"/>
    <x v="0"/>
    <d v="1968-06-22T00:00:00"/>
    <x v="1167"/>
    <x v="2"/>
    <x v="2"/>
    <x v="0"/>
    <x v="0"/>
  </r>
  <r>
    <s v="Id1169"/>
    <s v="  David W"/>
    <x v="67"/>
    <x v="161"/>
    <s v="No"/>
    <x v="0"/>
    <x v="0"/>
    <n v="2"/>
    <x v="1"/>
    <x v="0"/>
    <x v="2"/>
    <d v="1972-10-23T00:00:00"/>
    <x v="1168"/>
    <x v="1"/>
    <x v="2"/>
    <x v="3"/>
    <x v="28"/>
  </r>
  <r>
    <s v="Id1170"/>
    <s v="  Grant"/>
    <x v="834"/>
    <x v="136"/>
    <s v="No"/>
    <x v="0"/>
    <x v="1"/>
    <n v="1"/>
    <x v="1"/>
    <x v="1"/>
    <x v="1"/>
    <d v="1979-12-19T00:00:00"/>
    <x v="1169"/>
    <x v="1"/>
    <x v="2"/>
    <x v="14"/>
    <x v="18"/>
  </r>
  <r>
    <s v="Id1171"/>
    <s v="  Sophia"/>
    <x v="78"/>
    <x v="98"/>
    <s v="No"/>
    <x v="0"/>
    <x v="0"/>
    <n v="1"/>
    <x v="1"/>
    <x v="0"/>
    <x v="2"/>
    <d v="1998-06-23T00:00:00"/>
    <x v="1170"/>
    <x v="1"/>
    <x v="2"/>
    <x v="12"/>
    <x v="44"/>
  </r>
  <r>
    <s v="Id1172"/>
    <s v="  Christina"/>
    <x v="835"/>
    <x v="573"/>
    <s v="Yes"/>
    <x v="0"/>
    <x v="0"/>
    <n v="2"/>
    <x v="1"/>
    <x v="0"/>
    <x v="0"/>
    <d v="1970-12-16T00:00:00"/>
    <x v="1171"/>
    <x v="1"/>
    <x v="0"/>
    <x v="3"/>
    <x v="2"/>
  </r>
  <r>
    <s v="Id1173"/>
    <s v="  Sam L"/>
    <x v="277"/>
    <x v="570"/>
    <s v="Yes"/>
    <x v="0"/>
    <x v="0"/>
    <n v="1"/>
    <x v="1"/>
    <x v="1"/>
    <x v="0"/>
    <d v="1975-10-29T00:00:00"/>
    <x v="1172"/>
    <x v="2"/>
    <x v="0"/>
    <x v="1"/>
    <x v="27"/>
  </r>
  <r>
    <s v="Id1174"/>
    <s v="  Haley R"/>
    <x v="183"/>
    <x v="188"/>
    <s v="No"/>
    <x v="0"/>
    <x v="0"/>
    <s v="0"/>
    <x v="1"/>
    <x v="1"/>
    <x v="2"/>
    <d v="1982-08-29T00:00:00"/>
    <x v="1173"/>
    <x v="1"/>
    <x v="1"/>
    <x v="15"/>
    <x v="37"/>
  </r>
  <r>
    <s v="Id1175"/>
    <s v="  Ethan"/>
    <x v="836"/>
    <x v="297"/>
    <s v="No"/>
    <x v="0"/>
    <x v="0"/>
    <n v="2"/>
    <x v="1"/>
    <x v="1"/>
    <x v="1"/>
    <d v="1972-12-27T00:00:00"/>
    <x v="1174"/>
    <x v="2"/>
    <x v="0"/>
    <x v="4"/>
    <x v="28"/>
  </r>
  <r>
    <s v="Id1176"/>
    <s v="  Andrew W"/>
    <x v="837"/>
    <x v="60"/>
    <s v="Yes"/>
    <x v="0"/>
    <x v="0"/>
    <n v="1"/>
    <x v="1"/>
    <x v="2"/>
    <x v="1"/>
    <d v="1964-12-15T00:00:00"/>
    <x v="1175"/>
    <x v="2"/>
    <x v="0"/>
    <x v="0"/>
    <x v="13"/>
  </r>
  <r>
    <s v="Id1177"/>
    <s v="  Mark G"/>
    <x v="757"/>
    <x v="574"/>
    <s v="Yes"/>
    <x v="0"/>
    <x v="0"/>
    <s v="0"/>
    <x v="1"/>
    <x v="0"/>
    <x v="0"/>
    <d v="1981-10-18T00:00:00"/>
    <x v="1176"/>
    <x v="1"/>
    <x v="1"/>
    <x v="14"/>
    <x v="36"/>
  </r>
  <r>
    <s v="Id1178"/>
    <s v="  Kasey E"/>
    <x v="838"/>
    <x v="116"/>
    <s v="No"/>
    <x v="0"/>
    <x v="0"/>
    <n v="2"/>
    <x v="1"/>
    <x v="0"/>
    <x v="0"/>
    <d v="1973-11-28T00:00:00"/>
    <x v="1177"/>
    <x v="1"/>
    <x v="0"/>
    <x v="1"/>
    <x v="30"/>
  </r>
  <r>
    <s v="Id1179"/>
    <s v="  Jeff"/>
    <x v="839"/>
    <x v="161"/>
    <s v="Yes"/>
    <x v="0"/>
    <x v="0"/>
    <n v="2"/>
    <x v="1"/>
    <x v="2"/>
    <x v="2"/>
    <d v="1966-12-04T00:00:00"/>
    <x v="1178"/>
    <x v="2"/>
    <x v="2"/>
    <x v="0"/>
    <x v="24"/>
  </r>
  <r>
    <s v="Id1180"/>
    <s v="  Amy"/>
    <x v="361"/>
    <x v="575"/>
    <s v="No"/>
    <x v="0"/>
    <x v="0"/>
    <n v="2"/>
    <x v="1"/>
    <x v="2"/>
    <x v="0"/>
    <d v="1973-12-01T00:00:00"/>
    <x v="1179"/>
    <x v="1"/>
    <x v="1"/>
    <x v="1"/>
    <x v="30"/>
  </r>
  <r>
    <s v="Id1181"/>
    <s v="  Adam"/>
    <x v="606"/>
    <x v="410"/>
    <s v="No"/>
    <x v="0"/>
    <x v="0"/>
    <s v="0"/>
    <x v="1"/>
    <x v="0"/>
    <x v="0"/>
    <d v="1974-08-14T00:00:00"/>
    <x v="1180"/>
    <x v="2"/>
    <x v="1"/>
    <x v="3"/>
    <x v="19"/>
  </r>
  <r>
    <s v="Id1182"/>
    <s v="  Kristin M"/>
    <x v="840"/>
    <x v="576"/>
    <s v="No"/>
    <x v="0"/>
    <x v="0"/>
    <n v="2"/>
    <x v="1"/>
    <x v="0"/>
    <x v="2"/>
    <d v="1972-09-22T00:00:00"/>
    <x v="1181"/>
    <x v="1"/>
    <x v="1"/>
    <x v="0"/>
    <x v="28"/>
  </r>
  <r>
    <s v="Id1183"/>
    <s v="  Mary-Lynn B"/>
    <x v="841"/>
    <x v="27"/>
    <s v="No"/>
    <x v="0"/>
    <x v="0"/>
    <n v="2"/>
    <x v="1"/>
    <x v="0"/>
    <x v="2"/>
    <d v="1972-09-22T00:00:00"/>
    <x v="1182"/>
    <x v="1"/>
    <x v="1"/>
    <x v="2"/>
    <x v="28"/>
  </r>
  <r>
    <s v="Id1184"/>
    <s v="  Jamie A"/>
    <x v="842"/>
    <x v="242"/>
    <s v="Yes"/>
    <x v="0"/>
    <x v="0"/>
    <n v="1"/>
    <x v="1"/>
    <x v="1"/>
    <x v="0"/>
    <d v="1975-07-28T00:00:00"/>
    <x v="1183"/>
    <x v="1"/>
    <x v="2"/>
    <x v="2"/>
    <x v="27"/>
  </r>
  <r>
    <s v="Id1185"/>
    <s v="  Jeffrey A"/>
    <x v="401"/>
    <x v="354"/>
    <s v="No"/>
    <x v="0"/>
    <x v="0"/>
    <n v="2"/>
    <x v="1"/>
    <x v="1"/>
    <x v="0"/>
    <d v="1973-12-21T00:00:00"/>
    <x v="1184"/>
    <x v="1"/>
    <x v="0"/>
    <x v="14"/>
    <x v="30"/>
  </r>
  <r>
    <s v="Id1186"/>
    <s v="  Nicole"/>
    <x v="419"/>
    <x v="483"/>
    <s v="No"/>
    <x v="0"/>
    <x v="0"/>
    <s v="0"/>
    <x v="1"/>
    <x v="1"/>
    <x v="0"/>
    <d v="1971-11-29T00:00:00"/>
    <x v="1185"/>
    <x v="1"/>
    <x v="2"/>
    <x v="3"/>
    <x v="14"/>
  </r>
  <r>
    <s v="Id1187"/>
    <s v="  Audrey"/>
    <x v="843"/>
    <x v="152"/>
    <s v="No"/>
    <x v="0"/>
    <x v="0"/>
    <n v="1"/>
    <x v="1"/>
    <x v="0"/>
    <x v="2"/>
    <d v="1992-08-22T00:00:00"/>
    <x v="1186"/>
    <x v="1"/>
    <x v="1"/>
    <x v="1"/>
    <x v="34"/>
  </r>
  <r>
    <s v="Id1188"/>
    <s v="  Jacob"/>
    <x v="617"/>
    <x v="577"/>
    <s v="Yes"/>
    <x v="0"/>
    <x v="1"/>
    <n v="1"/>
    <x v="1"/>
    <x v="0"/>
    <x v="2"/>
    <d v="1969-08-24T00:00:00"/>
    <x v="1187"/>
    <x v="2"/>
    <x v="2"/>
    <x v="0"/>
    <x v="16"/>
  </r>
  <r>
    <s v="Id1189"/>
    <s v="  Daniel S"/>
    <x v="376"/>
    <x v="3"/>
    <s v="Yes"/>
    <x v="0"/>
    <x v="0"/>
    <s v="0"/>
    <x v="1"/>
    <x v="2"/>
    <x v="1"/>
    <d v="1976-11-28T00:00:00"/>
    <x v="1188"/>
    <x v="1"/>
    <x v="0"/>
    <x v="6"/>
    <x v="1"/>
  </r>
  <r>
    <s v="Id1190"/>
    <s v="  Marc C"/>
    <x v="844"/>
    <x v="507"/>
    <s v="Yes"/>
    <x v="0"/>
    <x v="1"/>
    <n v="1"/>
    <x v="1"/>
    <x v="1"/>
    <x v="2"/>
    <d v="1969-06-04T00:00:00"/>
    <x v="1189"/>
    <x v="1"/>
    <x v="2"/>
    <x v="0"/>
    <x v="0"/>
  </r>
  <r>
    <s v="Id1191"/>
    <s v="  Mark S"/>
    <x v="845"/>
    <x v="87"/>
    <s v="No"/>
    <x v="0"/>
    <x v="1"/>
    <n v="1"/>
    <x v="1"/>
    <x v="1"/>
    <x v="1"/>
    <d v="1979-07-17T00:00:00"/>
    <x v="1190"/>
    <x v="1"/>
    <x v="2"/>
    <x v="14"/>
    <x v="18"/>
  </r>
  <r>
    <s v="Id1192"/>
    <s v="  Dan"/>
    <x v="558"/>
    <x v="27"/>
    <s v="No"/>
    <x v="0"/>
    <x v="0"/>
    <n v="1"/>
    <x v="1"/>
    <x v="0"/>
    <x v="2"/>
    <d v="1987-11-14T00:00:00"/>
    <x v="1191"/>
    <x v="1"/>
    <x v="0"/>
    <x v="14"/>
    <x v="38"/>
  </r>
  <r>
    <s v="Id1193"/>
    <s v="  Gabriela"/>
    <x v="352"/>
    <x v="254"/>
    <s v="No"/>
    <x v="0"/>
    <x v="0"/>
    <s v="0"/>
    <x v="1"/>
    <x v="1"/>
    <x v="0"/>
    <d v="1974-06-08T00:00:00"/>
    <x v="1192"/>
    <x v="1"/>
    <x v="0"/>
    <x v="2"/>
    <x v="30"/>
  </r>
  <r>
    <s v="Id1194"/>
    <s v="  Amanda"/>
    <x v="384"/>
    <x v="271"/>
    <s v="No"/>
    <x v="0"/>
    <x v="0"/>
    <s v="0"/>
    <x v="1"/>
    <x v="1"/>
    <x v="0"/>
    <d v="1974-11-27T00:00:00"/>
    <x v="1193"/>
    <x v="1"/>
    <x v="1"/>
    <x v="2"/>
    <x v="19"/>
  </r>
  <r>
    <s v="Id1195"/>
    <s v="  Dara"/>
    <x v="846"/>
    <x v="81"/>
    <s v="Yes"/>
    <x v="0"/>
    <x v="0"/>
    <s v="0"/>
    <x v="1"/>
    <x v="0"/>
    <x v="2"/>
    <d v="1976-11-03T00:00:00"/>
    <x v="1194"/>
    <x v="1"/>
    <x v="1"/>
    <x v="2"/>
    <x v="1"/>
  </r>
  <r>
    <s v="Id1196"/>
    <s v="  Rachelle R"/>
    <x v="65"/>
    <x v="182"/>
    <s v="Yes"/>
    <x v="0"/>
    <x v="0"/>
    <s v="0"/>
    <x v="1"/>
    <x v="0"/>
    <x v="2"/>
    <d v="1976-10-30T00:00:00"/>
    <x v="1195"/>
    <x v="1"/>
    <x v="2"/>
    <x v="3"/>
    <x v="1"/>
  </r>
  <r>
    <s v="Id1197"/>
    <s v="  Brenda J"/>
    <x v="67"/>
    <x v="203"/>
    <s v="Yes"/>
    <x v="0"/>
    <x v="0"/>
    <s v="0"/>
    <x v="1"/>
    <x v="0"/>
    <x v="2"/>
    <d v="1976-10-17T00:00:00"/>
    <x v="1196"/>
    <x v="1"/>
    <x v="0"/>
    <x v="2"/>
    <x v="1"/>
  </r>
  <r>
    <s v="Id1198"/>
    <s v="  Tim"/>
    <x v="573"/>
    <x v="578"/>
    <s v="No"/>
    <x v="0"/>
    <x v="0"/>
    <s v="0"/>
    <x v="1"/>
    <x v="0"/>
    <x v="0"/>
    <d v="1971-10-20T00:00:00"/>
    <x v="1197"/>
    <x v="2"/>
    <x v="0"/>
    <x v="3"/>
    <x v="14"/>
  </r>
  <r>
    <s v="Id1199"/>
    <s v="  Sylvain"/>
    <x v="63"/>
    <x v="480"/>
    <s v="No"/>
    <x v="0"/>
    <x v="0"/>
    <s v="0"/>
    <x v="1"/>
    <x v="0"/>
    <x v="0"/>
    <d v="1971-12-29T00:00:00"/>
    <x v="1198"/>
    <x v="2"/>
    <x v="2"/>
    <x v="0"/>
    <x v="14"/>
  </r>
  <r>
    <s v="Id1200"/>
    <s v="  Lisa M"/>
    <x v="847"/>
    <x v="407"/>
    <s v="Yes"/>
    <x v="0"/>
    <x v="0"/>
    <n v="1"/>
    <x v="1"/>
    <x v="1"/>
    <x v="0"/>
    <d v="1975-12-02T00:00:00"/>
    <x v="1199"/>
    <x v="1"/>
    <x v="2"/>
    <x v="2"/>
    <x v="27"/>
  </r>
  <r>
    <s v="Id1201"/>
    <s v="  Ryan"/>
    <x v="848"/>
    <x v="73"/>
    <s v="No"/>
    <x v="0"/>
    <x v="0"/>
    <s v="0"/>
    <x v="1"/>
    <x v="0"/>
    <x v="0"/>
    <d v="1971-11-26T00:00:00"/>
    <x v="1200"/>
    <x v="1"/>
    <x v="1"/>
    <x v="0"/>
    <x v="14"/>
  </r>
  <r>
    <s v="Id1202"/>
    <s v="  Kaitlin M"/>
    <x v="849"/>
    <x v="216"/>
    <s v="Yes"/>
    <x v="0"/>
    <x v="1"/>
    <n v="1"/>
    <x v="1"/>
    <x v="1"/>
    <x v="1"/>
    <d v="1969-11-24T00:00:00"/>
    <x v="1201"/>
    <x v="1"/>
    <x v="0"/>
    <x v="0"/>
    <x v="16"/>
  </r>
  <r>
    <s v="Id1203"/>
    <s v="  William R"/>
    <x v="329"/>
    <x v="71"/>
    <s v="No"/>
    <x v="0"/>
    <x v="0"/>
    <s v="0"/>
    <x v="1"/>
    <x v="2"/>
    <x v="0"/>
    <d v="1971-10-08T00:00:00"/>
    <x v="1202"/>
    <x v="2"/>
    <x v="1"/>
    <x v="4"/>
    <x v="14"/>
  </r>
  <r>
    <s v="Id1204"/>
    <s v="  Bruce"/>
    <x v="314"/>
    <x v="214"/>
    <s v="Yes"/>
    <x v="0"/>
    <x v="0"/>
    <n v="1"/>
    <x v="1"/>
    <x v="0"/>
    <x v="1"/>
    <d v="1988-07-01T00:00:00"/>
    <x v="1203"/>
    <x v="1"/>
    <x v="1"/>
    <x v="14"/>
    <x v="23"/>
  </r>
  <r>
    <s v="Id1205"/>
    <s v="  Veronica"/>
    <x v="850"/>
    <x v="229"/>
    <s v="Yes"/>
    <x v="0"/>
    <x v="0"/>
    <s v="0"/>
    <x v="1"/>
    <x v="0"/>
    <x v="1"/>
    <d v="1996-10-12T00:00:00"/>
    <x v="1204"/>
    <x v="1"/>
    <x v="1"/>
    <x v="12"/>
    <x v="45"/>
  </r>
  <r>
    <s v="Id1206"/>
    <s v="  Warren"/>
    <x v="851"/>
    <x v="326"/>
    <s v="Yes"/>
    <x v="0"/>
    <x v="0"/>
    <n v="1"/>
    <x v="1"/>
    <x v="0"/>
    <x v="2"/>
    <d v="1988-07-09T00:00:00"/>
    <x v="1205"/>
    <x v="1"/>
    <x v="1"/>
    <x v="1"/>
    <x v="23"/>
  </r>
  <r>
    <s v="Id1207"/>
    <s v="  Daniela"/>
    <x v="852"/>
    <x v="178"/>
    <s v="No"/>
    <x v="0"/>
    <x v="0"/>
    <s v="0"/>
    <x v="1"/>
    <x v="1"/>
    <x v="1"/>
    <d v="1977-10-12T00:00:00"/>
    <x v="1206"/>
    <x v="1"/>
    <x v="1"/>
    <x v="2"/>
    <x v="29"/>
  </r>
  <r>
    <s v="Id1208"/>
    <s v="  Deirdre A"/>
    <x v="853"/>
    <x v="385"/>
    <s v="Yes"/>
    <x v="0"/>
    <x v="1"/>
    <n v="1"/>
    <x v="1"/>
    <x v="2"/>
    <x v="0"/>
    <d v="1963-06-08T00:00:00"/>
    <x v="1207"/>
    <x v="2"/>
    <x v="1"/>
    <x v="0"/>
    <x v="5"/>
  </r>
  <r>
    <s v="Id1209"/>
    <s v="  Mathias"/>
    <x v="684"/>
    <x v="579"/>
    <s v="No"/>
    <x v="0"/>
    <x v="0"/>
    <n v="2"/>
    <x v="1"/>
    <x v="0"/>
    <x v="0"/>
    <d v="1973-10-16T00:00:00"/>
    <x v="1208"/>
    <x v="2"/>
    <x v="0"/>
    <x v="0"/>
    <x v="30"/>
  </r>
  <r>
    <s v="Id1210"/>
    <s v="  Matthew"/>
    <x v="854"/>
    <x v="184"/>
    <s v="Yes"/>
    <x v="0"/>
    <x v="0"/>
    <s v="0"/>
    <x v="1"/>
    <x v="1"/>
    <x v="1"/>
    <d v="1976-11-03T00:00:00"/>
    <x v="1209"/>
    <x v="1"/>
    <x v="1"/>
    <x v="1"/>
    <x v="1"/>
  </r>
  <r>
    <s v="Id1211"/>
    <s v="  Kurt"/>
    <x v="32"/>
    <x v="517"/>
    <s v="No"/>
    <x v="0"/>
    <x v="0"/>
    <n v="2"/>
    <x v="1"/>
    <x v="0"/>
    <x v="0"/>
    <d v="1973-09-18T00:00:00"/>
    <x v="1210"/>
    <x v="2"/>
    <x v="0"/>
    <x v="4"/>
    <x v="30"/>
  </r>
  <r>
    <s v="Id1212"/>
    <s v="  Samuel"/>
    <x v="277"/>
    <x v="64"/>
    <s v="No"/>
    <x v="0"/>
    <x v="0"/>
    <n v="2"/>
    <x v="1"/>
    <x v="1"/>
    <x v="0"/>
    <d v="1973-10-16T00:00:00"/>
    <x v="1211"/>
    <x v="1"/>
    <x v="0"/>
    <x v="11"/>
    <x v="30"/>
  </r>
  <r>
    <s v="Id1213"/>
    <s v="  Emily"/>
    <x v="855"/>
    <x v="251"/>
    <s v="Yes"/>
    <x v="0"/>
    <x v="1"/>
    <n v="1"/>
    <x v="1"/>
    <x v="1"/>
    <x v="2"/>
    <d v="1969-11-26T00:00:00"/>
    <x v="1212"/>
    <x v="1"/>
    <x v="0"/>
    <x v="0"/>
    <x v="16"/>
  </r>
  <r>
    <s v="Id1214"/>
    <s v="  Tiffany"/>
    <x v="97"/>
    <x v="113"/>
    <s v="No"/>
    <x v="0"/>
    <x v="0"/>
    <s v="0"/>
    <x v="1"/>
    <x v="0"/>
    <x v="0"/>
    <d v="1971-07-02T00:00:00"/>
    <x v="1213"/>
    <x v="1"/>
    <x v="0"/>
    <x v="0"/>
    <x v="14"/>
  </r>
  <r>
    <s v="Id1215"/>
    <s v="  Alex F"/>
    <x v="304"/>
    <x v="349"/>
    <s v="No"/>
    <x v="0"/>
    <x v="0"/>
    <n v="2"/>
    <x v="1"/>
    <x v="1"/>
    <x v="0"/>
    <d v="1973-10-27T00:00:00"/>
    <x v="1214"/>
    <x v="2"/>
    <x v="2"/>
    <x v="4"/>
    <x v="30"/>
  </r>
  <r>
    <s v="Id1216"/>
    <s v="  Alice"/>
    <x v="856"/>
    <x v="580"/>
    <s v="No"/>
    <x v="0"/>
    <x v="0"/>
    <s v="0"/>
    <x v="1"/>
    <x v="2"/>
    <x v="0"/>
    <d v="1971-08-06T00:00:00"/>
    <x v="1215"/>
    <x v="1"/>
    <x v="1"/>
    <x v="3"/>
    <x v="14"/>
  </r>
  <r>
    <s v="Id1217"/>
    <s v="  Allison M"/>
    <x v="467"/>
    <x v="581"/>
    <s v="No"/>
    <x v="0"/>
    <x v="0"/>
    <s v="0"/>
    <x v="1"/>
    <x v="1"/>
    <x v="0"/>
    <d v="1974-08-21T00:00:00"/>
    <x v="1216"/>
    <x v="1"/>
    <x v="1"/>
    <x v="1"/>
    <x v="19"/>
  </r>
  <r>
    <s v="Id1218"/>
    <s v="  Johannes Fiskerstand"/>
    <x v="857"/>
    <x v="332"/>
    <s v="No"/>
    <x v="0"/>
    <x v="0"/>
    <s v="0"/>
    <x v="1"/>
    <x v="1"/>
    <x v="2"/>
    <d v="1980-10-05T00:00:00"/>
    <x v="1217"/>
    <x v="1"/>
    <x v="1"/>
    <x v="14"/>
    <x v="25"/>
  </r>
  <r>
    <s v="Id1219"/>
    <s v="  Stephen"/>
    <x v="247"/>
    <x v="384"/>
    <s v="Yes"/>
    <x v="0"/>
    <x v="0"/>
    <n v="1"/>
    <x v="1"/>
    <x v="1"/>
    <x v="0"/>
    <d v="1975-12-06T00:00:00"/>
    <x v="1218"/>
    <x v="2"/>
    <x v="0"/>
    <x v="5"/>
    <x v="27"/>
  </r>
  <r>
    <s v="Id1220"/>
    <s v="  Jon M"/>
    <x v="366"/>
    <x v="137"/>
    <s v="Yes"/>
    <x v="0"/>
    <x v="0"/>
    <s v="0"/>
    <x v="1"/>
    <x v="1"/>
    <x v="0"/>
    <d v="1981-12-05T00:00:00"/>
    <x v="1219"/>
    <x v="1"/>
    <x v="0"/>
    <x v="9"/>
    <x v="36"/>
  </r>
  <r>
    <s v="Id1221"/>
    <s v="  Fasil"/>
    <x v="858"/>
    <x v="582"/>
    <s v="Yes"/>
    <x v="0"/>
    <x v="0"/>
    <n v="1"/>
    <x v="1"/>
    <x v="0"/>
    <x v="0"/>
    <d v="1986-12-25T00:00:00"/>
    <x v="1220"/>
    <x v="1"/>
    <x v="0"/>
    <x v="14"/>
    <x v="26"/>
  </r>
  <r>
    <s v="Id1222"/>
    <s v="  Megan C"/>
    <x v="387"/>
    <x v="149"/>
    <s v="Yes"/>
    <x v="0"/>
    <x v="0"/>
    <s v="0"/>
    <x v="1"/>
    <x v="2"/>
    <x v="1"/>
    <d v="1976-09-10T00:00:00"/>
    <x v="1221"/>
    <x v="1"/>
    <x v="1"/>
    <x v="1"/>
    <x v="1"/>
  </r>
  <r>
    <s v="Id1223"/>
    <s v="  Lisa J"/>
    <x v="859"/>
    <x v="583"/>
    <s v="No"/>
    <x v="0"/>
    <x v="0"/>
    <n v="2"/>
    <x v="1"/>
    <x v="2"/>
    <x v="0"/>
    <d v="1973-12-25T00:00:00"/>
    <x v="1222"/>
    <x v="1"/>
    <x v="0"/>
    <x v="3"/>
    <x v="30"/>
  </r>
  <r>
    <s v="Id1224"/>
    <s v="  Doron P"/>
    <x v="860"/>
    <x v="498"/>
    <s v="No"/>
    <x v="0"/>
    <x v="0"/>
    <s v="0"/>
    <x v="1"/>
    <x v="0"/>
    <x v="0"/>
    <d v="1971-12-29T00:00:00"/>
    <x v="1223"/>
    <x v="2"/>
    <x v="1"/>
    <x v="1"/>
    <x v="14"/>
  </r>
  <r>
    <s v="Id1225"/>
    <s v="  Katharina"/>
    <x v="861"/>
    <x v="16"/>
    <s v="Yes"/>
    <x v="0"/>
    <x v="0"/>
    <n v="2"/>
    <x v="1"/>
    <x v="2"/>
    <x v="0"/>
    <d v="1970-10-24T00:00:00"/>
    <x v="1224"/>
    <x v="1"/>
    <x v="2"/>
    <x v="1"/>
    <x v="2"/>
  </r>
  <r>
    <s v="Id1226"/>
    <s v="  Carl"/>
    <x v="851"/>
    <x v="259"/>
    <s v="No"/>
    <x v="0"/>
    <x v="0"/>
    <s v="0"/>
    <x v="1"/>
    <x v="0"/>
    <x v="1"/>
    <d v="1990-08-23T00:00:00"/>
    <x v="1225"/>
    <x v="1"/>
    <x v="2"/>
    <x v="14"/>
    <x v="3"/>
  </r>
  <r>
    <s v="Id1227"/>
    <s v="  Kelsey J"/>
    <x v="256"/>
    <x v="268"/>
    <s v="No"/>
    <x v="0"/>
    <x v="0"/>
    <s v="0"/>
    <x v="1"/>
    <x v="1"/>
    <x v="1"/>
    <d v="1982-12-08T00:00:00"/>
    <x v="1226"/>
    <x v="1"/>
    <x v="1"/>
    <x v="1"/>
    <x v="37"/>
  </r>
  <r>
    <s v="Id1228"/>
    <s v="  Stephen A"/>
    <x v="862"/>
    <x v="234"/>
    <s v="Yes"/>
    <x v="0"/>
    <x v="0"/>
    <n v="2"/>
    <x v="1"/>
    <x v="0"/>
    <x v="0"/>
    <d v="1970-10-18T00:00:00"/>
    <x v="1227"/>
    <x v="2"/>
    <x v="2"/>
    <x v="3"/>
    <x v="2"/>
  </r>
  <r>
    <s v="Id1229"/>
    <s v="  Dan"/>
    <x v="97"/>
    <x v="275"/>
    <s v="Yes"/>
    <x v="0"/>
    <x v="0"/>
    <n v="2"/>
    <x v="1"/>
    <x v="0"/>
    <x v="0"/>
    <d v="1970-08-12T00:00:00"/>
    <x v="1228"/>
    <x v="2"/>
    <x v="0"/>
    <x v="0"/>
    <x v="2"/>
  </r>
  <r>
    <s v="Id1230"/>
    <s v="  Katie C"/>
    <x v="460"/>
    <x v="515"/>
    <s v="No"/>
    <x v="0"/>
    <x v="0"/>
    <s v="0"/>
    <x v="1"/>
    <x v="1"/>
    <x v="2"/>
    <d v="1977-12-02T00:00:00"/>
    <x v="1229"/>
    <x v="1"/>
    <x v="1"/>
    <x v="3"/>
    <x v="29"/>
  </r>
  <r>
    <s v="Id1231"/>
    <s v="  Melissa K"/>
    <x v="863"/>
    <x v="584"/>
    <s v="No"/>
    <x v="0"/>
    <x v="0"/>
    <s v="0"/>
    <x v="1"/>
    <x v="2"/>
    <x v="0"/>
    <d v="1965-11-09T00:00:00"/>
    <x v="1230"/>
    <x v="2"/>
    <x v="1"/>
    <x v="3"/>
    <x v="11"/>
  </r>
  <r>
    <s v="Id1232"/>
    <s v="  Kara H"/>
    <x v="524"/>
    <x v="435"/>
    <s v="No"/>
    <x v="0"/>
    <x v="0"/>
    <s v="0"/>
    <x v="1"/>
    <x v="1"/>
    <x v="2"/>
    <d v="1977-11-04T00:00:00"/>
    <x v="1231"/>
    <x v="1"/>
    <x v="2"/>
    <x v="2"/>
    <x v="29"/>
  </r>
  <r>
    <s v="Id1233"/>
    <s v="  Juan Carlos"/>
    <x v="864"/>
    <x v="81"/>
    <s v="No"/>
    <x v="0"/>
    <x v="0"/>
    <n v="2"/>
    <x v="1"/>
    <x v="0"/>
    <x v="2"/>
    <d v="1972-12-02T00:00:00"/>
    <x v="1232"/>
    <x v="2"/>
    <x v="2"/>
    <x v="0"/>
    <x v="28"/>
  </r>
  <r>
    <s v="Id1234"/>
    <s v="  John III"/>
    <x v="103"/>
    <x v="363"/>
    <s v="No"/>
    <x v="0"/>
    <x v="0"/>
    <n v="2"/>
    <x v="1"/>
    <x v="0"/>
    <x v="2"/>
    <d v="1972-12-07T00:00:00"/>
    <x v="1233"/>
    <x v="1"/>
    <x v="2"/>
    <x v="0"/>
    <x v="28"/>
  </r>
  <r>
    <s v="Id1235"/>
    <s v="  Sarah M"/>
    <x v="142"/>
    <x v="585"/>
    <s v="No"/>
    <x v="0"/>
    <x v="1"/>
    <n v="1"/>
    <x v="1"/>
    <x v="0"/>
    <x v="2"/>
    <d v="1993-12-01T00:00:00"/>
    <x v="1234"/>
    <x v="1"/>
    <x v="0"/>
    <x v="12"/>
    <x v="20"/>
  </r>
  <r>
    <s v="Id1236"/>
    <s v="  Kristin C"/>
    <x v="865"/>
    <x v="538"/>
    <s v="No"/>
    <x v="0"/>
    <x v="1"/>
    <n v="1"/>
    <x v="1"/>
    <x v="1"/>
    <x v="2"/>
    <d v="1979-12-16T00:00:00"/>
    <x v="1235"/>
    <x v="1"/>
    <x v="1"/>
    <x v="15"/>
    <x v="18"/>
  </r>
  <r>
    <s v="Id1237"/>
    <s v="  Casey M"/>
    <x v="386"/>
    <x v="586"/>
    <s v="No"/>
    <x v="0"/>
    <x v="0"/>
    <n v="2"/>
    <x v="1"/>
    <x v="1"/>
    <x v="0"/>
    <d v="1973-10-11T00:00:00"/>
    <x v="1236"/>
    <x v="1"/>
    <x v="1"/>
    <x v="1"/>
    <x v="30"/>
  </r>
  <r>
    <s v="Id1238"/>
    <s v="  Samuel"/>
    <x v="866"/>
    <x v="284"/>
    <s v="No"/>
    <x v="0"/>
    <x v="0"/>
    <s v="0"/>
    <x v="1"/>
    <x v="0"/>
    <x v="0"/>
    <d v="1974-07-21T00:00:00"/>
    <x v="1237"/>
    <x v="1"/>
    <x v="2"/>
    <x v="0"/>
    <x v="19"/>
  </r>
  <r>
    <s v="Id1239"/>
    <s v="  Braulio"/>
    <x v="117"/>
    <x v="499"/>
    <s v="No"/>
    <x v="0"/>
    <x v="0"/>
    <s v="0"/>
    <x v="1"/>
    <x v="0"/>
    <x v="0"/>
    <d v="1974-09-08T00:00:00"/>
    <x v="1238"/>
    <x v="2"/>
    <x v="2"/>
    <x v="3"/>
    <x v="19"/>
  </r>
  <r>
    <s v="Id1240"/>
    <s v="  Anne-Marie"/>
    <x v="388"/>
    <x v="69"/>
    <s v="Yes"/>
    <x v="0"/>
    <x v="1"/>
    <n v="1"/>
    <x v="1"/>
    <x v="2"/>
    <x v="2"/>
    <d v="1983-07-15T00:00:00"/>
    <x v="1239"/>
    <x v="1"/>
    <x v="0"/>
    <x v="1"/>
    <x v="33"/>
  </r>
  <r>
    <s v="Id1241"/>
    <s v="  Samuel K"/>
    <x v="588"/>
    <x v="509"/>
    <s v="No"/>
    <x v="0"/>
    <x v="0"/>
    <s v="0"/>
    <x v="1"/>
    <x v="0"/>
    <x v="0"/>
    <d v="1974-08-17T00:00:00"/>
    <x v="1240"/>
    <x v="2"/>
    <x v="2"/>
    <x v="4"/>
    <x v="19"/>
  </r>
  <r>
    <s v="Id1242"/>
    <s v="  Yuki"/>
    <x v="867"/>
    <x v="144"/>
    <s v="No"/>
    <x v="0"/>
    <x v="0"/>
    <n v="1"/>
    <x v="1"/>
    <x v="0"/>
    <x v="2"/>
    <d v="1992-09-27T00:00:00"/>
    <x v="1241"/>
    <x v="1"/>
    <x v="0"/>
    <x v="12"/>
    <x v="34"/>
  </r>
  <r>
    <s v="Id1243"/>
    <s v="  Rafer"/>
    <x v="30"/>
    <x v="147"/>
    <s v="Yes"/>
    <x v="0"/>
    <x v="0"/>
    <s v="0"/>
    <x v="1"/>
    <x v="0"/>
    <x v="1"/>
    <d v="1976-12-25T00:00:00"/>
    <x v="1242"/>
    <x v="2"/>
    <x v="2"/>
    <x v="0"/>
    <x v="1"/>
  </r>
  <r>
    <s v="Id1244"/>
    <s v="  Claire"/>
    <x v="380"/>
    <x v="120"/>
    <s v="No"/>
    <x v="0"/>
    <x v="0"/>
    <n v="2"/>
    <x v="1"/>
    <x v="1"/>
    <x v="2"/>
    <d v="1972-06-06T00:00:00"/>
    <x v="1243"/>
    <x v="1"/>
    <x v="1"/>
    <x v="3"/>
    <x v="14"/>
  </r>
  <r>
    <s v="Id1245"/>
    <s v="  Erynn J"/>
    <x v="868"/>
    <x v="12"/>
    <s v="Yes"/>
    <x v="0"/>
    <x v="0"/>
    <n v="1"/>
    <x v="1"/>
    <x v="1"/>
    <x v="0"/>
    <d v="1975-07-07T00:00:00"/>
    <x v="1244"/>
    <x v="1"/>
    <x v="2"/>
    <x v="1"/>
    <x v="27"/>
  </r>
  <r>
    <s v="Id1246"/>
    <s v="  Mahesh"/>
    <x v="869"/>
    <x v="499"/>
    <s v="Yes"/>
    <x v="0"/>
    <x v="0"/>
    <s v="0"/>
    <x v="1"/>
    <x v="2"/>
    <x v="0"/>
    <d v="1967-09-06T00:00:00"/>
    <x v="1245"/>
    <x v="2"/>
    <x v="2"/>
    <x v="0"/>
    <x v="22"/>
  </r>
  <r>
    <s v="Id1247"/>
    <s v="  Stanley"/>
    <x v="870"/>
    <x v="587"/>
    <s v="Yes"/>
    <x v="0"/>
    <x v="1"/>
    <n v="1"/>
    <x v="1"/>
    <x v="0"/>
    <x v="2"/>
    <d v="1997-11-28T00:00:00"/>
    <x v="1246"/>
    <x v="1"/>
    <x v="2"/>
    <x v="1"/>
    <x v="31"/>
  </r>
  <r>
    <s v="Id1248"/>
    <s v="  Gregory"/>
    <x v="507"/>
    <x v="548"/>
    <s v="No"/>
    <x v="0"/>
    <x v="0"/>
    <s v="0"/>
    <x v="1"/>
    <x v="2"/>
    <x v="0"/>
    <d v="1978-12-16T00:00:00"/>
    <x v="1247"/>
    <x v="1"/>
    <x v="0"/>
    <x v="6"/>
    <x v="9"/>
  </r>
  <r>
    <s v="Id1249"/>
    <s v="  Eric"/>
    <x v="871"/>
    <x v="588"/>
    <s v="No"/>
    <x v="0"/>
    <x v="0"/>
    <n v="2"/>
    <x v="1"/>
    <x v="1"/>
    <x v="0"/>
    <d v="1973-09-09T00:00:00"/>
    <x v="1248"/>
    <x v="1"/>
    <x v="0"/>
    <x v="1"/>
    <x v="30"/>
  </r>
  <r>
    <s v="Id1250"/>
    <s v="  Rachel M"/>
    <x v="456"/>
    <x v="350"/>
    <s v="No"/>
    <x v="0"/>
    <x v="0"/>
    <s v="0"/>
    <x v="1"/>
    <x v="0"/>
    <x v="0"/>
    <d v="1974-06-18T00:00:00"/>
    <x v="1249"/>
    <x v="1"/>
    <x v="0"/>
    <x v="0"/>
    <x v="19"/>
  </r>
  <r>
    <s v="Id1251"/>
    <s v="  Fritz"/>
    <x v="723"/>
    <x v="105"/>
    <s v="No"/>
    <x v="0"/>
    <x v="0"/>
    <n v="2"/>
    <x v="1"/>
    <x v="0"/>
    <x v="1"/>
    <d v="1972-11-22T00:00:00"/>
    <x v="1250"/>
    <x v="2"/>
    <x v="2"/>
    <x v="1"/>
    <x v="28"/>
  </r>
  <r>
    <s v="Id1252"/>
    <s v="  Brad"/>
    <x v="421"/>
    <x v="337"/>
    <s v="No"/>
    <x v="0"/>
    <x v="0"/>
    <n v="2"/>
    <x v="1"/>
    <x v="1"/>
    <x v="2"/>
    <d v="1972-11-14T00:00:00"/>
    <x v="1251"/>
    <x v="2"/>
    <x v="1"/>
    <x v="1"/>
    <x v="28"/>
  </r>
  <r>
    <s v="Id1253"/>
    <s v="  Claire M"/>
    <x v="117"/>
    <x v="178"/>
    <s v="Yes"/>
    <x v="0"/>
    <x v="0"/>
    <s v="0"/>
    <x v="1"/>
    <x v="0"/>
    <x v="1"/>
    <d v="1976-07-14T00:00:00"/>
    <x v="1252"/>
    <x v="1"/>
    <x v="0"/>
    <x v="3"/>
    <x v="1"/>
  </r>
  <r>
    <s v="Id1254"/>
    <s v="  Jennifer"/>
    <x v="872"/>
    <x v="425"/>
    <s v="Yes"/>
    <x v="0"/>
    <x v="0"/>
    <n v="1"/>
    <x v="1"/>
    <x v="0"/>
    <x v="1"/>
    <d v="1988-08-22T00:00:00"/>
    <x v="1253"/>
    <x v="1"/>
    <x v="1"/>
    <x v="15"/>
    <x v="23"/>
  </r>
  <r>
    <s v="Id1255"/>
    <s v="  Maria S"/>
    <x v="764"/>
    <x v="589"/>
    <s v="Yes"/>
    <x v="0"/>
    <x v="0"/>
    <s v="0"/>
    <x v="1"/>
    <x v="0"/>
    <x v="1"/>
    <d v="1976-10-19T00:00:00"/>
    <x v="1254"/>
    <x v="1"/>
    <x v="0"/>
    <x v="2"/>
    <x v="1"/>
  </r>
  <r>
    <s v="Id1256"/>
    <s v="  Katherine E"/>
    <x v="692"/>
    <x v="300"/>
    <s v="Yes"/>
    <x v="0"/>
    <x v="0"/>
    <s v="0"/>
    <x v="1"/>
    <x v="1"/>
    <x v="1"/>
    <d v="1976-06-14T00:00:00"/>
    <x v="1255"/>
    <x v="1"/>
    <x v="1"/>
    <x v="3"/>
    <x v="1"/>
  </r>
  <r>
    <s v="Id1257"/>
    <s v="  Michael"/>
    <x v="873"/>
    <x v="46"/>
    <s v="Yes"/>
    <x v="0"/>
    <x v="0"/>
    <s v="0"/>
    <x v="1"/>
    <x v="0"/>
    <x v="2"/>
    <d v="2001-11-07T00:00:00"/>
    <x v="1256"/>
    <x v="1"/>
    <x v="0"/>
    <x v="8"/>
    <x v="47"/>
  </r>
  <r>
    <s v="Id1258"/>
    <s v="  Roxanne"/>
    <x v="874"/>
    <x v="364"/>
    <s v="No"/>
    <x v="0"/>
    <x v="0"/>
    <s v="0"/>
    <x v="1"/>
    <x v="2"/>
    <x v="0"/>
    <d v="1965-08-29T00:00:00"/>
    <x v="1257"/>
    <x v="2"/>
    <x v="2"/>
    <x v="0"/>
    <x v="11"/>
  </r>
  <r>
    <s v="Id1259"/>
    <s v="  Israel"/>
    <x v="875"/>
    <x v="356"/>
    <s v="No"/>
    <x v="0"/>
    <x v="0"/>
    <s v="0"/>
    <x v="1"/>
    <x v="0"/>
    <x v="0"/>
    <d v="1971-06-18T00:00:00"/>
    <x v="1258"/>
    <x v="1"/>
    <x v="1"/>
    <x v="3"/>
    <x v="14"/>
  </r>
  <r>
    <s v="Id1260"/>
    <s v="  Samalya"/>
    <x v="876"/>
    <x v="499"/>
    <s v="No"/>
    <x v="0"/>
    <x v="0"/>
    <s v="0"/>
    <x v="1"/>
    <x v="1"/>
    <x v="0"/>
    <d v="1971-08-23T00:00:00"/>
    <x v="1259"/>
    <x v="1"/>
    <x v="0"/>
    <x v="3"/>
    <x v="14"/>
  </r>
  <r>
    <s v="Id1261"/>
    <s v="  Peter"/>
    <x v="67"/>
    <x v="116"/>
    <s v="No"/>
    <x v="0"/>
    <x v="0"/>
    <s v="0"/>
    <x v="1"/>
    <x v="0"/>
    <x v="0"/>
    <d v="1974-09-06T00:00:00"/>
    <x v="1260"/>
    <x v="1"/>
    <x v="0"/>
    <x v="1"/>
    <x v="19"/>
  </r>
  <r>
    <s v="Id1262"/>
    <s v="  Alicia"/>
    <x v="305"/>
    <x v="117"/>
    <s v="Yes"/>
    <x v="0"/>
    <x v="1"/>
    <n v="1"/>
    <x v="1"/>
    <x v="2"/>
    <x v="2"/>
    <d v="1969-09-09T00:00:00"/>
    <x v="1261"/>
    <x v="1"/>
    <x v="1"/>
    <x v="0"/>
    <x v="16"/>
  </r>
  <r>
    <s v="Id1263"/>
    <s v="  Sarah K"/>
    <x v="441"/>
    <x v="268"/>
    <s v="No"/>
    <x v="0"/>
    <x v="0"/>
    <s v="0"/>
    <x v="1"/>
    <x v="0"/>
    <x v="1"/>
    <d v="1999-08-23T00:00:00"/>
    <x v="1262"/>
    <x v="1"/>
    <x v="0"/>
    <x v="3"/>
    <x v="35"/>
  </r>
  <r>
    <s v="Id1264"/>
    <s v="  Guomin"/>
    <x v="877"/>
    <x v="178"/>
    <s v="Yes"/>
    <x v="0"/>
    <x v="0"/>
    <s v="0"/>
    <x v="1"/>
    <x v="0"/>
    <x v="1"/>
    <d v="1976-06-17T00:00:00"/>
    <x v="1263"/>
    <x v="1"/>
    <x v="0"/>
    <x v="1"/>
    <x v="1"/>
  </r>
  <r>
    <s v="Id1265"/>
    <s v="  Javier"/>
    <x v="625"/>
    <x v="302"/>
    <s v="No"/>
    <x v="0"/>
    <x v="0"/>
    <n v="2"/>
    <x v="1"/>
    <x v="1"/>
    <x v="0"/>
    <d v="1973-06-25T00:00:00"/>
    <x v="1264"/>
    <x v="2"/>
    <x v="0"/>
    <x v="3"/>
    <x v="30"/>
  </r>
  <r>
    <s v="Id1266"/>
    <s v="  Matt"/>
    <x v="724"/>
    <x v="155"/>
    <s v="No"/>
    <x v="0"/>
    <x v="0"/>
    <s v="0"/>
    <x v="1"/>
    <x v="1"/>
    <x v="1"/>
    <d v="1980-10-28T00:00:00"/>
    <x v="1265"/>
    <x v="1"/>
    <x v="0"/>
    <x v="14"/>
    <x v="25"/>
  </r>
  <r>
    <s v="Id1267"/>
    <s v="  Thomas S"/>
    <x v="878"/>
    <x v="590"/>
    <s v="No"/>
    <x v="0"/>
    <x v="0"/>
    <n v="2"/>
    <x v="1"/>
    <x v="2"/>
    <x v="0"/>
    <d v="1973-10-11T00:00:00"/>
    <x v="1266"/>
    <x v="1"/>
    <x v="1"/>
    <x v="6"/>
    <x v="30"/>
  </r>
  <r>
    <s v="Id1268"/>
    <s v="  Martha Patricia"/>
    <x v="879"/>
    <x v="455"/>
    <s v="No"/>
    <x v="0"/>
    <x v="0"/>
    <s v="0"/>
    <x v="1"/>
    <x v="0"/>
    <x v="0"/>
    <d v="1974-08-16T00:00:00"/>
    <x v="1267"/>
    <x v="1"/>
    <x v="1"/>
    <x v="1"/>
    <x v="19"/>
  </r>
  <r>
    <s v="Id1269"/>
    <s v="  Alicia"/>
    <x v="880"/>
    <x v="78"/>
    <s v="Yes"/>
    <x v="0"/>
    <x v="1"/>
    <n v="1"/>
    <x v="1"/>
    <x v="2"/>
    <x v="2"/>
    <d v="1969-08-10T00:00:00"/>
    <x v="1268"/>
    <x v="1"/>
    <x v="0"/>
    <x v="0"/>
    <x v="16"/>
  </r>
  <r>
    <s v="Id1270"/>
    <s v="  Jennifer V"/>
    <x v="881"/>
    <x v="591"/>
    <s v="No"/>
    <x v="0"/>
    <x v="0"/>
    <s v="0"/>
    <x v="1"/>
    <x v="2"/>
    <x v="0"/>
    <d v="1965-10-21T00:00:00"/>
    <x v="1269"/>
    <x v="2"/>
    <x v="2"/>
    <x v="1"/>
    <x v="11"/>
  </r>
  <r>
    <s v="Id1271"/>
    <s v="  Michael W"/>
    <x v="882"/>
    <x v="367"/>
    <s v="Yes"/>
    <x v="0"/>
    <x v="0"/>
    <n v="1"/>
    <x v="1"/>
    <x v="2"/>
    <x v="0"/>
    <d v="1975-08-03T00:00:00"/>
    <x v="1270"/>
    <x v="1"/>
    <x v="2"/>
    <x v="6"/>
    <x v="27"/>
  </r>
  <r>
    <s v="Id1272"/>
    <s v="  Eddie C"/>
    <x v="419"/>
    <x v="100"/>
    <s v="No"/>
    <x v="0"/>
    <x v="0"/>
    <s v="0"/>
    <x v="1"/>
    <x v="1"/>
    <x v="1"/>
    <d v="1977-09-02T00:00:00"/>
    <x v="1271"/>
    <x v="1"/>
    <x v="0"/>
    <x v="3"/>
    <x v="29"/>
  </r>
  <r>
    <s v="Id1273"/>
    <s v="  Maxime M"/>
    <x v="352"/>
    <x v="10"/>
    <s v="No"/>
    <x v="0"/>
    <x v="1"/>
    <n v="1"/>
    <x v="1"/>
    <x v="1"/>
    <x v="1"/>
    <d v="1979-07-17T00:00:00"/>
    <x v="1272"/>
    <x v="0"/>
    <x v="2"/>
    <x v="7"/>
    <x v="18"/>
  </r>
  <r>
    <s v="Id1274"/>
    <s v="  Mark D"/>
    <x v="883"/>
    <x v="243"/>
    <s v="No"/>
    <x v="0"/>
    <x v="0"/>
    <s v="0"/>
    <x v="1"/>
    <x v="2"/>
    <x v="2"/>
    <d v="1977-10-15T00:00:00"/>
    <x v="1273"/>
    <x v="1"/>
    <x v="2"/>
    <x v="0"/>
    <x v="29"/>
  </r>
  <r>
    <s v="Id1275"/>
    <s v="  Adam"/>
    <x v="636"/>
    <x v="184"/>
    <s v="No"/>
    <x v="0"/>
    <x v="0"/>
    <s v="0"/>
    <x v="1"/>
    <x v="2"/>
    <x v="1"/>
    <d v="1977-11-12T00:00:00"/>
    <x v="1274"/>
    <x v="2"/>
    <x v="2"/>
    <x v="4"/>
    <x v="29"/>
  </r>
  <r>
    <s v="Id1276"/>
    <s v="  Justin M"/>
    <x v="288"/>
    <x v="412"/>
    <s v="No"/>
    <x v="0"/>
    <x v="0"/>
    <s v="0"/>
    <x v="1"/>
    <x v="2"/>
    <x v="1"/>
    <d v="1977-09-24T00:00:00"/>
    <x v="1275"/>
    <x v="1"/>
    <x v="1"/>
    <x v="9"/>
    <x v="29"/>
  </r>
  <r>
    <s v="Id1277"/>
    <s v="  Svetlana V"/>
    <x v="688"/>
    <x v="592"/>
    <s v="No"/>
    <x v="0"/>
    <x v="0"/>
    <n v="2"/>
    <x v="1"/>
    <x v="1"/>
    <x v="0"/>
    <d v="1973-07-11T00:00:00"/>
    <x v="1276"/>
    <x v="1"/>
    <x v="1"/>
    <x v="0"/>
    <x v="30"/>
  </r>
  <r>
    <s v="Id1278"/>
    <s v="  Jana L"/>
    <x v="884"/>
    <x v="155"/>
    <s v="Yes"/>
    <x v="0"/>
    <x v="1"/>
    <n v="1"/>
    <x v="1"/>
    <x v="0"/>
    <x v="1"/>
    <d v="1983-07-25T00:00:00"/>
    <x v="1277"/>
    <x v="1"/>
    <x v="0"/>
    <x v="0"/>
    <x v="33"/>
  </r>
  <r>
    <s v="Id1279"/>
    <s v="  Laura"/>
    <x v="885"/>
    <x v="372"/>
    <s v="Yes"/>
    <x v="0"/>
    <x v="1"/>
    <n v="1"/>
    <x v="1"/>
    <x v="2"/>
    <x v="2"/>
    <d v="1983-12-30T00:00:00"/>
    <x v="1278"/>
    <x v="1"/>
    <x v="1"/>
    <x v="0"/>
    <x v="33"/>
  </r>
  <r>
    <s v="Id1280"/>
    <s v="  Torrey C III"/>
    <x v="886"/>
    <x v="69"/>
    <s v="No"/>
    <x v="0"/>
    <x v="0"/>
    <n v="1"/>
    <x v="1"/>
    <x v="0"/>
    <x v="2"/>
    <d v="1987-11-11T00:00:00"/>
    <x v="1279"/>
    <x v="1"/>
    <x v="2"/>
    <x v="14"/>
    <x v="38"/>
  </r>
  <r>
    <s v="Id1281"/>
    <s v="  Paul"/>
    <x v="865"/>
    <x v="315"/>
    <s v="No"/>
    <x v="0"/>
    <x v="0"/>
    <s v="0"/>
    <x v="1"/>
    <x v="1"/>
    <x v="2"/>
    <d v="1982-12-06T00:00:00"/>
    <x v="1280"/>
    <x v="1"/>
    <x v="2"/>
    <x v="14"/>
    <x v="37"/>
  </r>
  <r>
    <s v="Id1282"/>
    <s v="  Jennifer D"/>
    <x v="887"/>
    <x v="593"/>
    <s v="Yes"/>
    <x v="0"/>
    <x v="0"/>
    <n v="1"/>
    <x v="1"/>
    <x v="0"/>
    <x v="0"/>
    <d v="1975-09-26T00:00:00"/>
    <x v="1281"/>
    <x v="1"/>
    <x v="0"/>
    <x v="0"/>
    <x v="27"/>
  </r>
  <r>
    <s v="Id1283"/>
    <s v="  Erik"/>
    <x v="888"/>
    <x v="48"/>
    <s v="Yes"/>
    <x v="0"/>
    <x v="0"/>
    <n v="1"/>
    <x v="1"/>
    <x v="0"/>
    <x v="2"/>
    <d v="1988-09-21T00:00:00"/>
    <x v="1282"/>
    <x v="1"/>
    <x v="1"/>
    <x v="1"/>
    <x v="23"/>
  </r>
  <r>
    <s v="Id1284"/>
    <s v="  Lana J"/>
    <x v="889"/>
    <x v="539"/>
    <s v="Yes"/>
    <x v="0"/>
    <x v="0"/>
    <n v="1"/>
    <x v="1"/>
    <x v="0"/>
    <x v="0"/>
    <d v="1975-08-21T00:00:00"/>
    <x v="1283"/>
    <x v="1"/>
    <x v="1"/>
    <x v="3"/>
    <x v="27"/>
  </r>
  <r>
    <s v="Id1285"/>
    <s v="  Rebecca E"/>
    <x v="890"/>
    <x v="594"/>
    <s v="Yes"/>
    <x v="0"/>
    <x v="0"/>
    <n v="1"/>
    <x v="1"/>
    <x v="0"/>
    <x v="0"/>
    <d v="1975-08-06T00:00:00"/>
    <x v="1284"/>
    <x v="1"/>
    <x v="2"/>
    <x v="3"/>
    <x v="27"/>
  </r>
  <r>
    <s v="Id1286"/>
    <s v="  Katie M"/>
    <x v="891"/>
    <x v="126"/>
    <s v="Yes"/>
    <x v="0"/>
    <x v="0"/>
    <n v="1"/>
    <x v="1"/>
    <x v="1"/>
    <x v="0"/>
    <d v="1983-12-12T00:00:00"/>
    <x v="1285"/>
    <x v="1"/>
    <x v="1"/>
    <x v="0"/>
    <x v="33"/>
  </r>
  <r>
    <s v="Id1287"/>
    <s v="  Elizabeth A"/>
    <x v="892"/>
    <x v="565"/>
    <s v="Yes"/>
    <x v="0"/>
    <x v="0"/>
    <n v="1"/>
    <x v="1"/>
    <x v="2"/>
    <x v="0"/>
    <d v="1975-11-06T00:00:00"/>
    <x v="1286"/>
    <x v="1"/>
    <x v="0"/>
    <x v="3"/>
    <x v="27"/>
  </r>
  <r>
    <s v="Id1288"/>
    <s v="  Sarah"/>
    <x v="893"/>
    <x v="354"/>
    <s v="Yes"/>
    <x v="0"/>
    <x v="0"/>
    <s v="0"/>
    <x v="1"/>
    <x v="0"/>
    <x v="0"/>
    <d v="1981-12-27T00:00:00"/>
    <x v="1287"/>
    <x v="1"/>
    <x v="0"/>
    <x v="2"/>
    <x v="36"/>
  </r>
  <r>
    <s v="Id1289"/>
    <s v="  Annie J"/>
    <x v="362"/>
    <x v="162"/>
    <s v="Yes"/>
    <x v="0"/>
    <x v="0"/>
    <n v="1"/>
    <x v="1"/>
    <x v="2"/>
    <x v="0"/>
    <d v="1983-07-24T00:00:00"/>
    <x v="1288"/>
    <x v="1"/>
    <x v="0"/>
    <x v="2"/>
    <x v="33"/>
  </r>
  <r>
    <s v="Id1290"/>
    <s v="  Annie"/>
    <x v="20"/>
    <x v="152"/>
    <s v="No"/>
    <x v="0"/>
    <x v="0"/>
    <s v="0"/>
    <x v="1"/>
    <x v="0"/>
    <x v="2"/>
    <d v="1977-07-26T00:00:00"/>
    <x v="1289"/>
    <x v="1"/>
    <x v="2"/>
    <x v="0"/>
    <x v="29"/>
  </r>
  <r>
    <s v="Id1291"/>
    <s v="  Lindsey"/>
    <x v="169"/>
    <x v="436"/>
    <s v="No"/>
    <x v="0"/>
    <x v="1"/>
    <n v="1"/>
    <x v="1"/>
    <x v="0"/>
    <x v="2"/>
    <d v="1979-08-13T00:00:00"/>
    <x v="1290"/>
    <x v="1"/>
    <x v="2"/>
    <x v="3"/>
    <x v="18"/>
  </r>
  <r>
    <s v="Id1292"/>
    <s v="  Laura"/>
    <x v="107"/>
    <x v="264"/>
    <s v="No"/>
    <x v="0"/>
    <x v="0"/>
    <s v="0"/>
    <x v="1"/>
    <x v="0"/>
    <x v="2"/>
    <d v="1977-12-29T00:00:00"/>
    <x v="1291"/>
    <x v="1"/>
    <x v="0"/>
    <x v="3"/>
    <x v="29"/>
  </r>
  <r>
    <s v="Id1293"/>
    <s v="  Amy T"/>
    <x v="747"/>
    <x v="140"/>
    <s v="No"/>
    <x v="0"/>
    <x v="0"/>
    <s v="0"/>
    <x v="1"/>
    <x v="1"/>
    <x v="2"/>
    <d v="1977-06-21T00:00:00"/>
    <x v="1292"/>
    <x v="1"/>
    <x v="1"/>
    <x v="0"/>
    <x v="29"/>
  </r>
  <r>
    <s v="Id1294"/>
    <s v="  Katarina D"/>
    <x v="383"/>
    <x v="125"/>
    <s v="No"/>
    <x v="0"/>
    <x v="0"/>
    <s v="0"/>
    <x v="1"/>
    <x v="1"/>
    <x v="2"/>
    <d v="1977-12-26T00:00:00"/>
    <x v="1293"/>
    <x v="1"/>
    <x v="2"/>
    <x v="0"/>
    <x v="29"/>
  </r>
  <r>
    <s v="Id1295"/>
    <s v="  B"/>
    <x v="894"/>
    <x v="272"/>
    <s v="No"/>
    <x v="0"/>
    <x v="1"/>
    <n v="1"/>
    <x v="1"/>
    <x v="0"/>
    <x v="1"/>
    <d v="1993-11-10T00:00:00"/>
    <x v="1294"/>
    <x v="1"/>
    <x v="1"/>
    <x v="1"/>
    <x v="20"/>
  </r>
  <r>
    <s v="Id1296"/>
    <s v="  Alison"/>
    <x v="895"/>
    <x v="216"/>
    <s v="No"/>
    <x v="0"/>
    <x v="0"/>
    <n v="1"/>
    <x v="1"/>
    <x v="0"/>
    <x v="1"/>
    <d v="1992-09-09T00:00:00"/>
    <x v="1295"/>
    <x v="1"/>
    <x v="2"/>
    <x v="1"/>
    <x v="34"/>
  </r>
  <r>
    <s v="Id1297"/>
    <s v="  Neil K"/>
    <x v="896"/>
    <x v="473"/>
    <s v="No"/>
    <x v="0"/>
    <x v="0"/>
    <n v="2"/>
    <x v="1"/>
    <x v="0"/>
    <x v="2"/>
    <d v="1972-12-26T00:00:00"/>
    <x v="1296"/>
    <x v="1"/>
    <x v="0"/>
    <x v="3"/>
    <x v="28"/>
  </r>
  <r>
    <s v="Id1298"/>
    <s v="  Anne Hunter"/>
    <x v="897"/>
    <x v="450"/>
    <s v="No"/>
    <x v="0"/>
    <x v="0"/>
    <n v="1"/>
    <x v="1"/>
    <x v="1"/>
    <x v="2"/>
    <d v="1984-06-19T00:00:00"/>
    <x v="1297"/>
    <x v="1"/>
    <x v="2"/>
    <x v="15"/>
    <x v="32"/>
  </r>
  <r>
    <s v="Id1299"/>
    <s v="  Sandra"/>
    <x v="898"/>
    <x v="107"/>
    <s v="Yes"/>
    <x v="0"/>
    <x v="0"/>
    <n v="2"/>
    <x v="1"/>
    <x v="2"/>
    <x v="2"/>
    <d v="1966-06-12T00:00:00"/>
    <x v="1298"/>
    <x v="2"/>
    <x v="1"/>
    <x v="0"/>
    <x v="24"/>
  </r>
  <r>
    <s v="Id1300"/>
    <s v="  Robert"/>
    <x v="401"/>
    <x v="109"/>
    <s v="No"/>
    <x v="0"/>
    <x v="0"/>
    <n v="2"/>
    <x v="1"/>
    <x v="1"/>
    <x v="1"/>
    <d v="1972-09-04T00:00:00"/>
    <x v="1299"/>
    <x v="2"/>
    <x v="1"/>
    <x v="3"/>
    <x v="28"/>
  </r>
  <r>
    <s v="Id1301"/>
    <s v="  Rodney"/>
    <x v="367"/>
    <x v="326"/>
    <s v="No"/>
    <x v="0"/>
    <x v="0"/>
    <n v="2"/>
    <x v="1"/>
    <x v="1"/>
    <x v="2"/>
    <d v="1972-09-09T00:00:00"/>
    <x v="1300"/>
    <x v="1"/>
    <x v="0"/>
    <x v="0"/>
    <x v="28"/>
  </r>
  <r>
    <s v="Id1302"/>
    <s v="  Carl R"/>
    <x v="899"/>
    <x v="131"/>
    <s v="Yes"/>
    <x v="0"/>
    <x v="1"/>
    <n v="1"/>
    <x v="1"/>
    <x v="2"/>
    <x v="0"/>
    <d v="1963-09-24T00:00:00"/>
    <x v="1301"/>
    <x v="2"/>
    <x v="2"/>
    <x v="0"/>
    <x v="8"/>
  </r>
  <r>
    <s v="Id1303"/>
    <s v="  Maximilian"/>
    <x v="900"/>
    <x v="534"/>
    <s v="Yes"/>
    <x v="0"/>
    <x v="0"/>
    <n v="1"/>
    <x v="1"/>
    <x v="2"/>
    <x v="0"/>
    <d v="1975-09-28T00:00:00"/>
    <x v="1302"/>
    <x v="2"/>
    <x v="2"/>
    <x v="1"/>
    <x v="27"/>
  </r>
  <r>
    <s v="Id1304"/>
    <s v="  Erik"/>
    <x v="88"/>
    <x v="412"/>
    <s v="No"/>
    <x v="0"/>
    <x v="0"/>
    <s v="0"/>
    <x v="1"/>
    <x v="0"/>
    <x v="1"/>
    <d v="1977-09-04T00:00:00"/>
    <x v="1303"/>
    <x v="2"/>
    <x v="1"/>
    <x v="1"/>
    <x v="29"/>
  </r>
  <r>
    <s v="Id1305"/>
    <s v="  Christopher"/>
    <x v="402"/>
    <x v="300"/>
    <s v="No"/>
    <x v="0"/>
    <x v="1"/>
    <n v="1"/>
    <x v="1"/>
    <x v="0"/>
    <x v="1"/>
    <d v="1979-06-11T00:00:00"/>
    <x v="1304"/>
    <x v="1"/>
    <x v="2"/>
    <x v="1"/>
    <x v="18"/>
  </r>
  <r>
    <s v="Id1306"/>
    <s v="  Eirik"/>
    <x v="830"/>
    <x v="571"/>
    <s v="No"/>
    <x v="0"/>
    <x v="0"/>
    <s v="0"/>
    <x v="1"/>
    <x v="2"/>
    <x v="0"/>
    <d v="1971-09-18T00:00:00"/>
    <x v="1305"/>
    <x v="1"/>
    <x v="0"/>
    <x v="0"/>
    <x v="14"/>
  </r>
  <r>
    <s v="Id1307"/>
    <s v="  Rik"/>
    <x v="901"/>
    <x v="14"/>
    <s v="No"/>
    <x v="0"/>
    <x v="0"/>
    <s v="0"/>
    <x v="1"/>
    <x v="2"/>
    <x v="0"/>
    <d v="1971-09-04T00:00:00"/>
    <x v="1306"/>
    <x v="1"/>
    <x v="0"/>
    <x v="0"/>
    <x v="14"/>
  </r>
  <r>
    <s v="Id1308"/>
    <s v="  Matthew R"/>
    <x v="902"/>
    <x v="42"/>
    <s v="Yes"/>
    <x v="0"/>
    <x v="1"/>
    <n v="1"/>
    <x v="1"/>
    <x v="3"/>
    <x v="0"/>
    <d v="1963-09-21T00:00:00"/>
    <x v="1307"/>
    <x v="2"/>
    <x v="0"/>
    <x v="1"/>
    <x v="8"/>
  </r>
  <r>
    <s v="Id1309"/>
    <s v="  Daniel G"/>
    <x v="168"/>
    <x v="376"/>
    <s v="Yes"/>
    <x v="0"/>
    <x v="0"/>
    <s v="0"/>
    <x v="1"/>
    <x v="0"/>
    <x v="2"/>
    <d v="1976-06-12T00:00:00"/>
    <x v="1308"/>
    <x v="1"/>
    <x v="1"/>
    <x v="0"/>
    <x v="1"/>
  </r>
  <r>
    <s v="Id1310"/>
    <s v="  Yannick"/>
    <x v="903"/>
    <x v="70"/>
    <s v="Yes"/>
    <x v="0"/>
    <x v="0"/>
    <s v="0"/>
    <x v="1"/>
    <x v="0"/>
    <x v="2"/>
    <d v="1976-07-07T00:00:00"/>
    <x v="1309"/>
    <x v="2"/>
    <x v="1"/>
    <x v="4"/>
    <x v="1"/>
  </r>
  <r>
    <s v="Id1311"/>
    <s v="  Sean R"/>
    <x v="687"/>
    <x v="149"/>
    <s v="Yes"/>
    <x v="0"/>
    <x v="0"/>
    <s v="0"/>
    <x v="1"/>
    <x v="0"/>
    <x v="1"/>
    <d v="1976-07-20T00:00:00"/>
    <x v="1310"/>
    <x v="2"/>
    <x v="2"/>
    <x v="4"/>
    <x v="1"/>
  </r>
  <r>
    <s v="Id1312"/>
    <s v="  Peter"/>
    <x v="408"/>
    <x v="576"/>
    <s v="Yes"/>
    <x v="0"/>
    <x v="0"/>
    <s v="0"/>
    <x v="1"/>
    <x v="0"/>
    <x v="2"/>
    <d v="1976-07-12T00:00:00"/>
    <x v="1311"/>
    <x v="2"/>
    <x v="2"/>
    <x v="4"/>
    <x v="1"/>
  </r>
  <r>
    <s v="Id1313"/>
    <s v="  Sara A"/>
    <x v="904"/>
    <x v="31"/>
    <s v="No"/>
    <x v="0"/>
    <x v="1"/>
    <n v="1"/>
    <x v="1"/>
    <x v="0"/>
    <x v="2"/>
    <d v="1993-06-22T00:00:00"/>
    <x v="1312"/>
    <x v="1"/>
    <x v="1"/>
    <x v="1"/>
    <x v="20"/>
  </r>
  <r>
    <s v="Id1314"/>
    <s v="  Erin C"/>
    <x v="60"/>
    <x v="189"/>
    <s v="No"/>
    <x v="0"/>
    <x v="1"/>
    <n v="1"/>
    <x v="1"/>
    <x v="0"/>
    <x v="2"/>
    <d v="1979-08-07T00:00:00"/>
    <x v="1313"/>
    <x v="1"/>
    <x v="2"/>
    <x v="1"/>
    <x v="18"/>
  </r>
  <r>
    <s v="Id1315"/>
    <s v="  Thibaud"/>
    <x v="905"/>
    <x v="595"/>
    <s v="No"/>
    <x v="0"/>
    <x v="0"/>
    <s v="0"/>
    <x v="1"/>
    <x v="2"/>
    <x v="0"/>
    <d v="1978-06-26T00:00:00"/>
    <x v="1314"/>
    <x v="2"/>
    <x v="0"/>
    <x v="4"/>
    <x v="9"/>
  </r>
  <r>
    <s v="Id1316"/>
    <s v="  Lisa"/>
    <x v="161"/>
    <x v="596"/>
    <s v="No"/>
    <x v="0"/>
    <x v="0"/>
    <s v="0"/>
    <x v="1"/>
    <x v="0"/>
    <x v="0"/>
    <d v="1974-06-06T00:00:00"/>
    <x v="1315"/>
    <x v="1"/>
    <x v="0"/>
    <x v="0"/>
    <x v="30"/>
  </r>
  <r>
    <s v="Id1317"/>
    <s v="  Gretchen K"/>
    <x v="201"/>
    <x v="481"/>
    <s v="No"/>
    <x v="0"/>
    <x v="0"/>
    <s v="0"/>
    <x v="1"/>
    <x v="0"/>
    <x v="0"/>
    <d v="1974-12-22T00:00:00"/>
    <x v="1316"/>
    <x v="1"/>
    <x v="2"/>
    <x v="0"/>
    <x v="19"/>
  </r>
  <r>
    <s v="Id1318"/>
    <s v="  Martina"/>
    <x v="692"/>
    <x v="454"/>
    <s v="No"/>
    <x v="0"/>
    <x v="0"/>
    <s v="0"/>
    <x v="1"/>
    <x v="1"/>
    <x v="0"/>
    <d v="1974-09-26T00:00:00"/>
    <x v="1317"/>
    <x v="1"/>
    <x v="2"/>
    <x v="3"/>
    <x v="19"/>
  </r>
  <r>
    <s v="Id1319"/>
    <s v="  Dustin J"/>
    <x v="906"/>
    <x v="148"/>
    <s v="Yes"/>
    <x v="1"/>
    <x v="0"/>
    <n v="1"/>
    <x v="1"/>
    <x v="0"/>
    <x v="1"/>
    <d v="2000-11-28T00:00:00"/>
    <x v="1318"/>
    <x v="1"/>
    <x v="1"/>
    <x v="8"/>
    <x v="21"/>
  </r>
  <r>
    <s v="Id1320"/>
    <s v="  Kelsey"/>
    <x v="907"/>
    <x v="42"/>
    <s v="No"/>
    <x v="0"/>
    <x v="0"/>
    <s v="0"/>
    <x v="1"/>
    <x v="2"/>
    <x v="0"/>
    <d v="1974-08-05T00:00:00"/>
    <x v="1319"/>
    <x v="1"/>
    <x v="1"/>
    <x v="3"/>
    <x v="19"/>
  </r>
  <r>
    <s v="Id1321"/>
    <s v="  Daniel V"/>
    <x v="908"/>
    <x v="544"/>
    <s v="Yes"/>
    <x v="0"/>
    <x v="0"/>
    <n v="1"/>
    <x v="1"/>
    <x v="2"/>
    <x v="2"/>
    <d v="1964-09-05T00:00:00"/>
    <x v="1320"/>
    <x v="2"/>
    <x v="0"/>
    <x v="0"/>
    <x v="13"/>
  </r>
  <r>
    <s v="Id1322"/>
    <s v="  Saeger"/>
    <x v="424"/>
    <x v="80"/>
    <s v="No"/>
    <x v="0"/>
    <x v="0"/>
    <s v="0"/>
    <x v="1"/>
    <x v="2"/>
    <x v="2"/>
    <d v="1982-09-27T00:00:00"/>
    <x v="1321"/>
    <x v="1"/>
    <x v="2"/>
    <x v="2"/>
    <x v="37"/>
  </r>
  <r>
    <s v="Id1323"/>
    <s v="  Buzunesh"/>
    <x v="687"/>
    <x v="18"/>
    <s v="Yes"/>
    <x v="0"/>
    <x v="0"/>
    <s v="0"/>
    <x v="1"/>
    <x v="0"/>
    <x v="2"/>
    <d v="1976-09-02T00:00:00"/>
    <x v="1322"/>
    <x v="1"/>
    <x v="2"/>
    <x v="0"/>
    <x v="1"/>
  </r>
  <r>
    <s v="Id1324"/>
    <s v="  Mirte"/>
    <x v="909"/>
    <x v="507"/>
    <s v="Yes"/>
    <x v="0"/>
    <x v="0"/>
    <s v="0"/>
    <x v="1"/>
    <x v="1"/>
    <x v="2"/>
    <d v="1976-06-30T00:00:00"/>
    <x v="1323"/>
    <x v="1"/>
    <x v="2"/>
    <x v="0"/>
    <x v="1"/>
  </r>
  <r>
    <s v="Id1325"/>
    <s v="  Megan"/>
    <x v="586"/>
    <x v="334"/>
    <s v="Yes"/>
    <x v="0"/>
    <x v="0"/>
    <s v="0"/>
    <x v="1"/>
    <x v="1"/>
    <x v="1"/>
    <d v="1976-09-03T00:00:00"/>
    <x v="1324"/>
    <x v="1"/>
    <x v="0"/>
    <x v="0"/>
    <x v="1"/>
  </r>
  <r>
    <s v="Id1326"/>
    <s v="  Kerry A"/>
    <x v="326"/>
    <x v="572"/>
    <s v="No"/>
    <x v="0"/>
    <x v="0"/>
    <s v="0"/>
    <x v="1"/>
    <x v="1"/>
    <x v="0"/>
    <d v="1978-06-30T00:00:00"/>
    <x v="1325"/>
    <x v="1"/>
    <x v="2"/>
    <x v="0"/>
    <x v="9"/>
  </r>
  <r>
    <s v="Id1327"/>
    <s v="  Kristin"/>
    <x v="390"/>
    <x v="514"/>
    <s v="No"/>
    <x v="0"/>
    <x v="0"/>
    <s v="0"/>
    <x v="1"/>
    <x v="2"/>
    <x v="0"/>
    <d v="1978-10-24T00:00:00"/>
    <x v="1326"/>
    <x v="1"/>
    <x v="0"/>
    <x v="0"/>
    <x v="9"/>
  </r>
  <r>
    <s v="Id1328"/>
    <s v="  Christopher R"/>
    <x v="910"/>
    <x v="597"/>
    <s v="No"/>
    <x v="0"/>
    <x v="0"/>
    <s v="0"/>
    <x v="1"/>
    <x v="3"/>
    <x v="0"/>
    <d v="1962-11-23T00:00:00"/>
    <x v="1327"/>
    <x v="2"/>
    <x v="0"/>
    <x v="0"/>
    <x v="5"/>
  </r>
  <r>
    <s v="Id1329"/>
    <s v="  Elizabeth A"/>
    <x v="911"/>
    <x v="180"/>
    <s v="Yes"/>
    <x v="0"/>
    <x v="1"/>
    <n v="1"/>
    <x v="1"/>
    <x v="0"/>
    <x v="2"/>
    <d v="1997-10-21T00:00:00"/>
    <x v="1328"/>
    <x v="1"/>
    <x v="1"/>
    <x v="12"/>
    <x v="31"/>
  </r>
  <r>
    <s v="Id1330"/>
    <s v="  Andrew"/>
    <x v="912"/>
    <x v="82"/>
    <s v="Yes"/>
    <x v="0"/>
    <x v="1"/>
    <n v="1"/>
    <x v="1"/>
    <x v="1"/>
    <x v="2"/>
    <d v="1983-06-08T00:00:00"/>
    <x v="1329"/>
    <x v="1"/>
    <x v="2"/>
    <x v="16"/>
    <x v="37"/>
  </r>
  <r>
    <s v="Id1331"/>
    <s v="  Dawn M"/>
    <x v="913"/>
    <x v="598"/>
    <s v="Yes"/>
    <x v="0"/>
    <x v="1"/>
    <n v="1"/>
    <x v="1"/>
    <x v="3"/>
    <x v="0"/>
    <d v="1963-11-05T00:00:00"/>
    <x v="1330"/>
    <x v="2"/>
    <x v="1"/>
    <x v="0"/>
    <x v="8"/>
  </r>
  <r>
    <s v="Id1332"/>
    <s v="  Jonathan P"/>
    <x v="26"/>
    <x v="276"/>
    <s v="No"/>
    <x v="0"/>
    <x v="0"/>
    <s v="0"/>
    <x v="1"/>
    <x v="0"/>
    <x v="2"/>
    <d v="1982-06-28T00:00:00"/>
    <x v="1331"/>
    <x v="2"/>
    <x v="0"/>
    <x v="1"/>
    <x v="37"/>
  </r>
  <r>
    <s v="Id1333"/>
    <s v="  Gina"/>
    <x v="914"/>
    <x v="326"/>
    <s v="No"/>
    <x v="0"/>
    <x v="0"/>
    <s v="0"/>
    <x v="1"/>
    <x v="0"/>
    <x v="2"/>
    <d v="1990-06-21T00:00:00"/>
    <x v="1332"/>
    <x v="1"/>
    <x v="0"/>
    <x v="15"/>
    <x v="3"/>
  </r>
  <r>
    <s v="Id1334"/>
    <s v="  Dino"/>
    <x v="172"/>
    <x v="63"/>
    <s v="No"/>
    <x v="0"/>
    <x v="0"/>
    <n v="2"/>
    <x v="1"/>
    <x v="0"/>
    <x v="0"/>
    <d v="1973-09-03T00:00:00"/>
    <x v="1333"/>
    <x v="1"/>
    <x v="2"/>
    <x v="0"/>
    <x v="30"/>
  </r>
  <r>
    <s v="Id1335"/>
    <s v="  Jan"/>
    <x v="28"/>
    <x v="7"/>
    <s v="No"/>
    <x v="0"/>
    <x v="0"/>
    <n v="2"/>
    <x v="1"/>
    <x v="0"/>
    <x v="0"/>
    <d v="1973-08-30T00:00:00"/>
    <x v="1334"/>
    <x v="2"/>
    <x v="1"/>
    <x v="0"/>
    <x v="30"/>
  </r>
  <r>
    <s v="Id1336"/>
    <s v="  Jonathan E"/>
    <x v="782"/>
    <x v="306"/>
    <s v="No"/>
    <x v="0"/>
    <x v="0"/>
    <n v="2"/>
    <x v="1"/>
    <x v="0"/>
    <x v="0"/>
    <d v="1973-12-16T00:00:00"/>
    <x v="1335"/>
    <x v="2"/>
    <x v="1"/>
    <x v="3"/>
    <x v="30"/>
  </r>
  <r>
    <s v="Id1337"/>
    <s v="  Mark A"/>
    <x v="35"/>
    <x v="16"/>
    <s v="No"/>
    <x v="0"/>
    <x v="0"/>
    <s v="0"/>
    <x v="1"/>
    <x v="0"/>
    <x v="0"/>
    <d v="1978-09-01T00:00:00"/>
    <x v="1336"/>
    <x v="2"/>
    <x v="1"/>
    <x v="1"/>
    <x v="9"/>
  </r>
  <r>
    <s v="Id1338"/>
    <s v="  Mary"/>
    <x v="915"/>
    <x v="317"/>
    <s v="No"/>
    <x v="0"/>
    <x v="0"/>
    <n v="2"/>
    <x v="1"/>
    <x v="1"/>
    <x v="0"/>
    <d v="1973-10-11T00:00:00"/>
    <x v="1337"/>
    <x v="1"/>
    <x v="2"/>
    <x v="0"/>
    <x v="30"/>
  </r>
  <r>
    <s v="Id1339"/>
    <s v="  Samuel"/>
    <x v="916"/>
    <x v="220"/>
    <s v="Yes"/>
    <x v="0"/>
    <x v="0"/>
    <s v="0"/>
    <x v="1"/>
    <x v="2"/>
    <x v="0"/>
    <d v="1967-06-10T00:00:00"/>
    <x v="1338"/>
    <x v="2"/>
    <x v="1"/>
    <x v="1"/>
    <x v="22"/>
  </r>
  <r>
    <s v="Id1340"/>
    <s v="  Stan J"/>
    <x v="917"/>
    <x v="271"/>
    <s v="Yes"/>
    <x v="0"/>
    <x v="0"/>
    <n v="1"/>
    <x v="1"/>
    <x v="0"/>
    <x v="0"/>
    <d v="1975-12-21T00:00:00"/>
    <x v="1339"/>
    <x v="2"/>
    <x v="0"/>
    <x v="0"/>
    <x v="27"/>
  </r>
  <r>
    <s v="Id1341"/>
    <s v="  Jessica L"/>
    <x v="227"/>
    <x v="341"/>
    <s v="No"/>
    <x v="0"/>
    <x v="0"/>
    <s v="0"/>
    <x v="1"/>
    <x v="0"/>
    <x v="1"/>
    <d v="1994-10-12T00:00:00"/>
    <x v="1340"/>
    <x v="1"/>
    <x v="2"/>
    <x v="12"/>
    <x v="6"/>
  </r>
  <r>
    <s v="Id1342"/>
    <s v="  Krysta"/>
    <x v="918"/>
    <x v="391"/>
    <s v="Yes"/>
    <x v="0"/>
    <x v="0"/>
    <s v="0"/>
    <x v="1"/>
    <x v="0"/>
    <x v="2"/>
    <d v="2001-08-28T00:00:00"/>
    <x v="1341"/>
    <x v="1"/>
    <x v="2"/>
    <x v="1"/>
    <x v="47"/>
  </r>
  <r>
    <s v="Id1343"/>
    <s v="  Natascia"/>
    <x v="29"/>
    <x v="435"/>
    <s v="No"/>
    <x v="0"/>
    <x v="1"/>
    <n v="1"/>
    <x v="1"/>
    <x v="0"/>
    <x v="2"/>
    <d v="1993-11-07T00:00:00"/>
    <x v="1342"/>
    <x v="1"/>
    <x v="1"/>
    <x v="12"/>
    <x v="20"/>
  </r>
  <r>
    <s v="Id1344"/>
    <s v="  Jenny"/>
    <x v="919"/>
    <x v="441"/>
    <s v="No"/>
    <x v="0"/>
    <x v="0"/>
    <s v="0"/>
    <x v="1"/>
    <x v="2"/>
    <x v="0"/>
    <d v="1965-10-21T00:00:00"/>
    <x v="1343"/>
    <x v="2"/>
    <x v="1"/>
    <x v="3"/>
    <x v="11"/>
  </r>
  <r>
    <s v="Id1345"/>
    <s v="  Brian"/>
    <x v="896"/>
    <x v="599"/>
    <s v="Yes"/>
    <x v="0"/>
    <x v="0"/>
    <n v="1"/>
    <x v="1"/>
    <x v="0"/>
    <x v="0"/>
    <d v="1975-12-15T00:00:00"/>
    <x v="1344"/>
    <x v="2"/>
    <x v="2"/>
    <x v="3"/>
    <x v="27"/>
  </r>
  <r>
    <s v="Id1346"/>
    <s v="  Monica"/>
    <x v="920"/>
    <x v="432"/>
    <s v="No"/>
    <x v="0"/>
    <x v="0"/>
    <s v="0"/>
    <x v="1"/>
    <x v="2"/>
    <x v="0"/>
    <d v="1965-08-11T00:00:00"/>
    <x v="1345"/>
    <x v="2"/>
    <x v="1"/>
    <x v="0"/>
    <x v="11"/>
  </r>
  <r>
    <s v="Id1347"/>
    <s v="  Tyler"/>
    <x v="67"/>
    <x v="28"/>
    <s v="Yes"/>
    <x v="0"/>
    <x v="0"/>
    <n v="1"/>
    <x v="1"/>
    <x v="0"/>
    <x v="0"/>
    <d v="1975-06-28T00:00:00"/>
    <x v="1346"/>
    <x v="2"/>
    <x v="0"/>
    <x v="3"/>
    <x v="27"/>
  </r>
  <r>
    <s v="Id1348"/>
    <s v="  Kelly C"/>
    <x v="921"/>
    <x v="600"/>
    <s v="Yes"/>
    <x v="0"/>
    <x v="0"/>
    <n v="2"/>
    <x v="1"/>
    <x v="2"/>
    <x v="0"/>
    <d v="1970-12-12T00:00:00"/>
    <x v="1347"/>
    <x v="1"/>
    <x v="1"/>
    <x v="0"/>
    <x v="2"/>
  </r>
  <r>
    <s v="Id1349"/>
    <s v="  Emily"/>
    <x v="411"/>
    <x v="66"/>
    <s v="No"/>
    <x v="0"/>
    <x v="0"/>
    <s v="0"/>
    <x v="1"/>
    <x v="1"/>
    <x v="2"/>
    <d v="1982-12-27T00:00:00"/>
    <x v="1348"/>
    <x v="1"/>
    <x v="0"/>
    <x v="1"/>
    <x v="37"/>
  </r>
  <r>
    <s v="Id1350"/>
    <s v="  James V"/>
    <x v="225"/>
    <x v="224"/>
    <s v="Yes"/>
    <x v="0"/>
    <x v="0"/>
    <s v="0"/>
    <x v="1"/>
    <x v="1"/>
    <x v="2"/>
    <d v="1985-11-28T00:00:00"/>
    <x v="1349"/>
    <x v="1"/>
    <x v="0"/>
    <x v="1"/>
    <x v="17"/>
  </r>
  <r>
    <s v="Id1351"/>
    <s v="  Angie"/>
    <x v="64"/>
    <x v="85"/>
    <s v="No"/>
    <x v="0"/>
    <x v="1"/>
    <n v="1"/>
    <x v="1"/>
    <x v="0"/>
    <x v="1"/>
    <d v="2003-12-12T00:00:00"/>
    <x v="1350"/>
    <x v="1"/>
    <x v="2"/>
    <x v="1"/>
    <x v="39"/>
  </r>
  <r>
    <s v="Id1352"/>
    <s v="  Michael J"/>
    <x v="625"/>
    <x v="267"/>
    <s v="No"/>
    <x v="0"/>
    <x v="0"/>
    <s v="0"/>
    <x v="1"/>
    <x v="1"/>
    <x v="2"/>
    <d v="1977-11-06T00:00:00"/>
    <x v="1351"/>
    <x v="2"/>
    <x v="2"/>
    <x v="3"/>
    <x v="29"/>
  </r>
  <r>
    <s v="Id1353"/>
    <s v="  Sabina"/>
    <x v="292"/>
    <x v="87"/>
    <s v="Yes"/>
    <x v="0"/>
    <x v="0"/>
    <s v="0"/>
    <x v="1"/>
    <x v="1"/>
    <x v="1"/>
    <d v="1976-12-20T00:00:00"/>
    <x v="1352"/>
    <x v="1"/>
    <x v="2"/>
    <x v="1"/>
    <x v="1"/>
  </r>
  <r>
    <s v="Id1354"/>
    <s v="  Amy C"/>
    <x v="18"/>
    <x v="601"/>
    <s v="No"/>
    <x v="0"/>
    <x v="0"/>
    <s v="0"/>
    <x v="1"/>
    <x v="0"/>
    <x v="0"/>
    <d v="1978-07-17T00:00:00"/>
    <x v="1353"/>
    <x v="1"/>
    <x v="0"/>
    <x v="1"/>
    <x v="9"/>
  </r>
  <r>
    <s v="Id1355"/>
    <s v="  Victoria U"/>
    <x v="713"/>
    <x v="259"/>
    <s v="No"/>
    <x v="0"/>
    <x v="0"/>
    <s v="0"/>
    <x v="1"/>
    <x v="0"/>
    <x v="1"/>
    <d v="1989-11-03T00:00:00"/>
    <x v="1354"/>
    <x v="1"/>
    <x v="1"/>
    <x v="1"/>
    <x v="4"/>
  </r>
  <r>
    <s v="Id1356"/>
    <s v="  Amelia B"/>
    <x v="381"/>
    <x v="176"/>
    <s v="No"/>
    <x v="0"/>
    <x v="0"/>
    <s v="0"/>
    <x v="1"/>
    <x v="2"/>
    <x v="2"/>
    <d v="1980-11-08T00:00:00"/>
    <x v="1355"/>
    <x v="1"/>
    <x v="2"/>
    <x v="1"/>
    <x v="25"/>
  </r>
  <r>
    <s v="Id1357"/>
    <s v="  Jackie J"/>
    <x v="922"/>
    <x v="18"/>
    <s v="Yes"/>
    <x v="0"/>
    <x v="0"/>
    <n v="1"/>
    <x v="1"/>
    <x v="0"/>
    <x v="2"/>
    <d v="1995-09-18T00:00:00"/>
    <x v="1356"/>
    <x v="1"/>
    <x v="0"/>
    <x v="1"/>
    <x v="40"/>
  </r>
  <r>
    <s v="Id1358"/>
    <s v="  Justin"/>
    <x v="923"/>
    <x v="602"/>
    <s v="No"/>
    <x v="0"/>
    <x v="0"/>
    <s v="0"/>
    <x v="1"/>
    <x v="3"/>
    <x v="0"/>
    <d v="1962-08-22T00:00:00"/>
    <x v="1357"/>
    <x v="2"/>
    <x v="1"/>
    <x v="0"/>
    <x v="5"/>
  </r>
  <r>
    <s v="Id1359"/>
    <s v="  Kerry"/>
    <x v="924"/>
    <x v="106"/>
    <s v="Yes"/>
    <x v="0"/>
    <x v="1"/>
    <n v="1"/>
    <x v="1"/>
    <x v="2"/>
    <x v="1"/>
    <d v="1983-08-20T00:00:00"/>
    <x v="1358"/>
    <x v="1"/>
    <x v="0"/>
    <x v="2"/>
    <x v="33"/>
  </r>
  <r>
    <s v="Id1360"/>
    <s v="  Cindy G"/>
    <x v="907"/>
    <x v="144"/>
    <s v="Yes"/>
    <x v="0"/>
    <x v="1"/>
    <n v="1"/>
    <x v="1"/>
    <x v="2"/>
    <x v="2"/>
    <d v="1983-08-28T00:00:00"/>
    <x v="1359"/>
    <x v="1"/>
    <x v="1"/>
    <x v="2"/>
    <x v="33"/>
  </r>
  <r>
    <s v="Id1361"/>
    <s v="  Gennaro"/>
    <x v="925"/>
    <x v="508"/>
    <s v="No"/>
    <x v="0"/>
    <x v="0"/>
    <n v="2"/>
    <x v="1"/>
    <x v="2"/>
    <x v="2"/>
    <d v="1972-11-23T00:00:00"/>
    <x v="1360"/>
    <x v="1"/>
    <x v="2"/>
    <x v="0"/>
    <x v="28"/>
  </r>
  <r>
    <s v="Id1362"/>
    <s v="  Terry"/>
    <x v="926"/>
    <x v="96"/>
    <s v="Yes"/>
    <x v="0"/>
    <x v="0"/>
    <n v="1"/>
    <x v="1"/>
    <x v="1"/>
    <x v="0"/>
    <d v="1975-08-10T00:00:00"/>
    <x v="1361"/>
    <x v="1"/>
    <x v="2"/>
    <x v="0"/>
    <x v="27"/>
  </r>
  <r>
    <s v="Id1363"/>
    <s v="  Patrick J"/>
    <x v="309"/>
    <x v="531"/>
    <s v="Yes"/>
    <x v="0"/>
    <x v="0"/>
    <n v="2"/>
    <x v="1"/>
    <x v="2"/>
    <x v="0"/>
    <d v="1970-06-19T00:00:00"/>
    <x v="1362"/>
    <x v="1"/>
    <x v="2"/>
    <x v="0"/>
    <x v="2"/>
  </r>
  <r>
    <s v="Id1364"/>
    <s v="  Keara"/>
    <x v="927"/>
    <x v="555"/>
    <s v="Yes"/>
    <x v="0"/>
    <x v="0"/>
    <s v="0"/>
    <x v="1"/>
    <x v="0"/>
    <x v="0"/>
    <d v="1981-12-28T00:00:00"/>
    <x v="1363"/>
    <x v="1"/>
    <x v="2"/>
    <x v="3"/>
    <x v="36"/>
  </r>
  <r>
    <s v="Id1365"/>
    <s v="  Nicole"/>
    <x v="928"/>
    <x v="21"/>
    <s v="Yes"/>
    <x v="0"/>
    <x v="0"/>
    <n v="2"/>
    <x v="1"/>
    <x v="3"/>
    <x v="1"/>
    <d v="1966-07-09T00:00:00"/>
    <x v="1364"/>
    <x v="2"/>
    <x v="0"/>
    <x v="1"/>
    <x v="24"/>
  </r>
  <r>
    <s v="Id1366"/>
    <s v="  Katena"/>
    <x v="929"/>
    <x v="427"/>
    <s v="No"/>
    <x v="0"/>
    <x v="0"/>
    <n v="1"/>
    <x v="1"/>
    <x v="1"/>
    <x v="1"/>
    <d v="1987-10-29T00:00:00"/>
    <x v="1365"/>
    <x v="1"/>
    <x v="0"/>
    <x v="15"/>
    <x v="38"/>
  </r>
  <r>
    <s v="Id1367"/>
    <s v="  Bean K"/>
    <x v="930"/>
    <x v="86"/>
    <s v="No"/>
    <x v="0"/>
    <x v="0"/>
    <s v="0"/>
    <x v="1"/>
    <x v="0"/>
    <x v="2"/>
    <d v="1977-07-20T00:00:00"/>
    <x v="1366"/>
    <x v="1"/>
    <x v="1"/>
    <x v="2"/>
    <x v="29"/>
  </r>
  <r>
    <s v="Id1368"/>
    <s v="  Brian"/>
    <x v="931"/>
    <x v="53"/>
    <s v="No"/>
    <x v="0"/>
    <x v="0"/>
    <s v="0"/>
    <x v="1"/>
    <x v="3"/>
    <x v="0"/>
    <d v="1962-10-10T00:00:00"/>
    <x v="1367"/>
    <x v="2"/>
    <x v="2"/>
    <x v="0"/>
    <x v="5"/>
  </r>
  <r>
    <s v="Id1369"/>
    <s v="  Jan-Patrick"/>
    <x v="932"/>
    <x v="128"/>
    <s v="No"/>
    <x v="0"/>
    <x v="0"/>
    <s v="0"/>
    <x v="1"/>
    <x v="0"/>
    <x v="1"/>
    <d v="1994-11-17T00:00:00"/>
    <x v="1368"/>
    <x v="1"/>
    <x v="0"/>
    <x v="1"/>
    <x v="6"/>
  </r>
  <r>
    <s v="Id1370"/>
    <s v="  Jesse J"/>
    <x v="933"/>
    <x v="372"/>
    <s v="Yes"/>
    <x v="0"/>
    <x v="0"/>
    <s v="0"/>
    <x v="1"/>
    <x v="0"/>
    <x v="2"/>
    <d v="2001-10-05T00:00:00"/>
    <x v="1369"/>
    <x v="1"/>
    <x v="2"/>
    <x v="1"/>
    <x v="47"/>
  </r>
  <r>
    <s v="Id1371"/>
    <s v="  Lindsey M"/>
    <x v="934"/>
    <x v="337"/>
    <s v="No"/>
    <x v="0"/>
    <x v="0"/>
    <s v="0"/>
    <x v="1"/>
    <x v="0"/>
    <x v="2"/>
    <d v="1989-10-12T00:00:00"/>
    <x v="1370"/>
    <x v="1"/>
    <x v="2"/>
    <x v="1"/>
    <x v="4"/>
  </r>
  <r>
    <s v="Id1372"/>
    <s v="  Marguerite K"/>
    <x v="935"/>
    <x v="214"/>
    <s v="No"/>
    <x v="0"/>
    <x v="0"/>
    <s v="0"/>
    <x v="1"/>
    <x v="0"/>
    <x v="1"/>
    <d v="1991-12-21T00:00:00"/>
    <x v="1371"/>
    <x v="1"/>
    <x v="1"/>
    <x v="1"/>
    <x v="42"/>
  </r>
  <r>
    <s v="Id1373"/>
    <s v="  Travis"/>
    <x v="136"/>
    <x v="496"/>
    <s v="No"/>
    <x v="0"/>
    <x v="0"/>
    <s v="0"/>
    <x v="1"/>
    <x v="0"/>
    <x v="0"/>
    <d v="1974-11-09T00:00:00"/>
    <x v="1372"/>
    <x v="1"/>
    <x v="0"/>
    <x v="0"/>
    <x v="19"/>
  </r>
  <r>
    <s v="Id1374"/>
    <s v="  Ricky"/>
    <x v="627"/>
    <x v="128"/>
    <s v="Yes"/>
    <x v="0"/>
    <x v="1"/>
    <n v="1"/>
    <x v="1"/>
    <x v="0"/>
    <x v="1"/>
    <d v="1997-12-02T00:00:00"/>
    <x v="1373"/>
    <x v="1"/>
    <x v="0"/>
    <x v="1"/>
    <x v="31"/>
  </r>
  <r>
    <s v="Id1375"/>
    <s v="  Colleen L"/>
    <x v="936"/>
    <x v="124"/>
    <s v="No"/>
    <x v="0"/>
    <x v="0"/>
    <s v="0"/>
    <x v="1"/>
    <x v="0"/>
    <x v="2"/>
    <d v="1999-12-25T00:00:00"/>
    <x v="1374"/>
    <x v="1"/>
    <x v="2"/>
    <x v="12"/>
    <x v="35"/>
  </r>
  <r>
    <s v="Id1376"/>
    <s v="  Charlie A"/>
    <x v="425"/>
    <x v="355"/>
    <s v="No"/>
    <x v="0"/>
    <x v="0"/>
    <s v="0"/>
    <x v="1"/>
    <x v="1"/>
    <x v="0"/>
    <d v="1974-12-06T00:00:00"/>
    <x v="1375"/>
    <x v="0"/>
    <x v="0"/>
    <x v="0"/>
    <x v="19"/>
  </r>
  <r>
    <s v="Id1377"/>
    <s v="  Rick"/>
    <x v="937"/>
    <x v="134"/>
    <s v="Yes"/>
    <x v="0"/>
    <x v="1"/>
    <n v="1"/>
    <x v="1"/>
    <x v="0"/>
    <x v="2"/>
    <d v="1997-12-21T00:00:00"/>
    <x v="1376"/>
    <x v="1"/>
    <x v="1"/>
    <x v="1"/>
    <x v="31"/>
  </r>
  <r>
    <s v="Id1378"/>
    <s v="  Lauren C"/>
    <x v="938"/>
    <x v="399"/>
    <s v="Yes"/>
    <x v="0"/>
    <x v="0"/>
    <s v="0"/>
    <x v="1"/>
    <x v="0"/>
    <x v="0"/>
    <d v="1981-06-30T00:00:00"/>
    <x v="1377"/>
    <x v="1"/>
    <x v="1"/>
    <x v="1"/>
    <x v="36"/>
  </r>
  <r>
    <s v="Id1379"/>
    <s v="  Daniel"/>
    <x v="234"/>
    <x v="259"/>
    <s v="Yes"/>
    <x v="0"/>
    <x v="0"/>
    <s v="0"/>
    <x v="1"/>
    <x v="1"/>
    <x v="1"/>
    <d v="1976-12-12T00:00:00"/>
    <x v="1378"/>
    <x v="2"/>
    <x v="2"/>
    <x v="0"/>
    <x v="1"/>
  </r>
  <r>
    <s v="Id1380"/>
    <s v="  Jaime"/>
    <x v="680"/>
    <x v="421"/>
    <s v="No"/>
    <x v="0"/>
    <x v="0"/>
    <s v="0"/>
    <x v="1"/>
    <x v="0"/>
    <x v="0"/>
    <d v="1978-09-04T00:00:00"/>
    <x v="1379"/>
    <x v="0"/>
    <x v="1"/>
    <x v="3"/>
    <x v="9"/>
  </r>
  <r>
    <s v="Id1381"/>
    <s v="  Erik R"/>
    <x v="939"/>
    <x v="547"/>
    <s v="No"/>
    <x v="0"/>
    <x v="0"/>
    <s v="0"/>
    <x v="1"/>
    <x v="3"/>
    <x v="0"/>
    <d v="1965-07-18T00:00:00"/>
    <x v="1380"/>
    <x v="2"/>
    <x v="2"/>
    <x v="0"/>
    <x v="11"/>
  </r>
  <r>
    <s v="Id1382"/>
    <s v="  Katie"/>
    <x v="673"/>
    <x v="195"/>
    <s v="No"/>
    <x v="0"/>
    <x v="0"/>
    <s v="0"/>
    <x v="1"/>
    <x v="0"/>
    <x v="1"/>
    <d v="1977-08-29T00:00:00"/>
    <x v="1381"/>
    <x v="1"/>
    <x v="0"/>
    <x v="1"/>
    <x v="29"/>
  </r>
  <r>
    <s v="Id1383"/>
    <s v="  Thomas A"/>
    <x v="713"/>
    <x v="364"/>
    <s v="No"/>
    <x v="0"/>
    <x v="0"/>
    <s v="0"/>
    <x v="1"/>
    <x v="0"/>
    <x v="0"/>
    <d v="1978-12-04T00:00:00"/>
    <x v="1382"/>
    <x v="2"/>
    <x v="2"/>
    <x v="0"/>
    <x v="9"/>
  </r>
  <r>
    <s v="Id1384"/>
    <s v="  Jean-Marc"/>
    <x v="379"/>
    <x v="151"/>
    <s v="No"/>
    <x v="0"/>
    <x v="0"/>
    <s v="0"/>
    <x v="1"/>
    <x v="1"/>
    <x v="2"/>
    <d v="1980-09-10T00:00:00"/>
    <x v="1383"/>
    <x v="2"/>
    <x v="1"/>
    <x v="4"/>
    <x v="25"/>
  </r>
  <r>
    <s v="Id1385"/>
    <s v="  Kerry L"/>
    <x v="940"/>
    <x v="562"/>
    <s v="No"/>
    <x v="0"/>
    <x v="1"/>
    <n v="1"/>
    <x v="1"/>
    <x v="0"/>
    <x v="1"/>
    <d v="1979-06-02T00:00:00"/>
    <x v="1384"/>
    <x v="1"/>
    <x v="0"/>
    <x v="1"/>
    <x v="9"/>
  </r>
  <r>
    <s v="Id1386"/>
    <s v="  Ulrich"/>
    <x v="941"/>
    <x v="603"/>
    <s v="No"/>
    <x v="0"/>
    <x v="0"/>
    <s v="0"/>
    <x v="1"/>
    <x v="1"/>
    <x v="0"/>
    <d v="1978-12-29T00:00:00"/>
    <x v="1385"/>
    <x v="0"/>
    <x v="2"/>
    <x v="3"/>
    <x v="9"/>
  </r>
  <r>
    <s v="Id1387"/>
    <s v="  Justin P"/>
    <x v="942"/>
    <x v="92"/>
    <s v="No"/>
    <x v="0"/>
    <x v="0"/>
    <n v="1"/>
    <x v="1"/>
    <x v="1"/>
    <x v="2"/>
    <d v="1987-07-12T00:00:00"/>
    <x v="1386"/>
    <x v="1"/>
    <x v="0"/>
    <x v="14"/>
    <x v="38"/>
  </r>
  <r>
    <s v="Id1388"/>
    <s v="  Hannah E"/>
    <x v="409"/>
    <x v="90"/>
    <s v="No"/>
    <x v="0"/>
    <x v="0"/>
    <s v="0"/>
    <x v="1"/>
    <x v="0"/>
    <x v="2"/>
    <d v="1982-12-18T00:00:00"/>
    <x v="1387"/>
    <x v="1"/>
    <x v="1"/>
    <x v="0"/>
    <x v="37"/>
  </r>
  <r>
    <s v="Id1389"/>
    <s v="  David"/>
    <x v="852"/>
    <x v="579"/>
    <s v="Yes"/>
    <x v="0"/>
    <x v="0"/>
    <s v="0"/>
    <x v="1"/>
    <x v="1"/>
    <x v="0"/>
    <d v="1981-12-19T00:00:00"/>
    <x v="1388"/>
    <x v="1"/>
    <x v="2"/>
    <x v="16"/>
    <x v="36"/>
  </r>
  <r>
    <s v="Id1390"/>
    <s v="  Jim"/>
    <x v="943"/>
    <x v="604"/>
    <s v="No"/>
    <x v="0"/>
    <x v="0"/>
    <s v="0"/>
    <x v="1"/>
    <x v="2"/>
    <x v="0"/>
    <d v="1971-10-11T00:00:00"/>
    <x v="1389"/>
    <x v="1"/>
    <x v="1"/>
    <x v="0"/>
    <x v="14"/>
  </r>
  <r>
    <s v="Id1391"/>
    <s v="  Joseph P"/>
    <x v="944"/>
    <x v="105"/>
    <s v="Yes"/>
    <x v="0"/>
    <x v="0"/>
    <n v="1"/>
    <x v="1"/>
    <x v="0"/>
    <x v="1"/>
    <d v="1995-09-13T00:00:00"/>
    <x v="1390"/>
    <x v="1"/>
    <x v="1"/>
    <x v="1"/>
    <x v="40"/>
  </r>
  <r>
    <s v="Id1392"/>
    <s v="  Michael"/>
    <x v="945"/>
    <x v="4"/>
    <s v="Yes"/>
    <x v="0"/>
    <x v="0"/>
    <s v="0"/>
    <x v="1"/>
    <x v="0"/>
    <x v="2"/>
    <d v="1996-11-24T00:00:00"/>
    <x v="1391"/>
    <x v="1"/>
    <x v="2"/>
    <x v="13"/>
    <x v="45"/>
  </r>
  <r>
    <s v="Id1393"/>
    <s v="  Gina M"/>
    <x v="946"/>
    <x v="105"/>
    <s v="Yes"/>
    <x v="0"/>
    <x v="0"/>
    <s v="0"/>
    <x v="1"/>
    <x v="2"/>
    <x v="1"/>
    <d v="1976-10-09T00:00:00"/>
    <x v="1392"/>
    <x v="1"/>
    <x v="1"/>
    <x v="3"/>
    <x v="1"/>
  </r>
  <r>
    <s v="Id1394"/>
    <s v="  Shantel C"/>
    <x v="947"/>
    <x v="594"/>
    <s v="No"/>
    <x v="0"/>
    <x v="0"/>
    <s v="0"/>
    <x v="1"/>
    <x v="3"/>
    <x v="0"/>
    <d v="1965-12-27T00:00:00"/>
    <x v="1393"/>
    <x v="2"/>
    <x v="0"/>
    <x v="1"/>
    <x v="11"/>
  </r>
  <r>
    <s v="Id1395"/>
    <s v="  Brian"/>
    <x v="758"/>
    <x v="197"/>
    <s v="No"/>
    <x v="0"/>
    <x v="0"/>
    <n v="1"/>
    <x v="1"/>
    <x v="0"/>
    <x v="2"/>
    <d v="1998-09-30T00:00:00"/>
    <x v="1394"/>
    <x v="1"/>
    <x v="0"/>
    <x v="8"/>
    <x v="44"/>
  </r>
  <r>
    <s v="Id1396"/>
    <s v="  Brian"/>
    <x v="948"/>
    <x v="473"/>
    <s v="No"/>
    <x v="0"/>
    <x v="1"/>
    <n v="1"/>
    <x v="1"/>
    <x v="0"/>
    <x v="2"/>
    <d v="1993-08-10T00:00:00"/>
    <x v="1395"/>
    <x v="1"/>
    <x v="2"/>
    <x v="1"/>
    <x v="20"/>
  </r>
  <r>
    <s v="Id1397"/>
    <s v="  Jessica R"/>
    <x v="462"/>
    <x v="1"/>
    <s v="No"/>
    <x v="0"/>
    <x v="0"/>
    <s v="0"/>
    <x v="1"/>
    <x v="0"/>
    <x v="1"/>
    <d v="1980-10-16T00:00:00"/>
    <x v="1396"/>
    <x v="1"/>
    <x v="2"/>
    <x v="2"/>
    <x v="25"/>
  </r>
  <r>
    <s v="Id1398"/>
    <s v="  Robyn"/>
    <x v="949"/>
    <x v="85"/>
    <s v="No"/>
    <x v="0"/>
    <x v="0"/>
    <s v="0"/>
    <x v="1"/>
    <x v="0"/>
    <x v="1"/>
    <d v="1999-06-15T00:00:00"/>
    <x v="1397"/>
    <x v="1"/>
    <x v="2"/>
    <x v="12"/>
    <x v="35"/>
  </r>
  <r>
    <s v="Id1399"/>
    <s v="  Ashley"/>
    <x v="844"/>
    <x v="470"/>
    <s v="No"/>
    <x v="0"/>
    <x v="0"/>
    <s v="0"/>
    <x v="1"/>
    <x v="1"/>
    <x v="2"/>
    <d v="1980-07-24T00:00:00"/>
    <x v="1398"/>
    <x v="1"/>
    <x v="1"/>
    <x v="0"/>
    <x v="25"/>
  </r>
  <r>
    <s v="Id1400"/>
    <s v="  Dana"/>
    <x v="893"/>
    <x v="103"/>
    <s v="No"/>
    <x v="0"/>
    <x v="0"/>
    <s v="0"/>
    <x v="1"/>
    <x v="0"/>
    <x v="2"/>
    <d v="1980-06-20T00:00:00"/>
    <x v="1399"/>
    <x v="1"/>
    <x v="2"/>
    <x v="2"/>
    <x v="25"/>
  </r>
  <r>
    <s v="Id1401"/>
    <s v="  Jessica F"/>
    <x v="950"/>
    <x v="336"/>
    <s v="Yes"/>
    <x v="0"/>
    <x v="0"/>
    <s v="0"/>
    <x v="1"/>
    <x v="0"/>
    <x v="1"/>
    <d v="2001-12-13T00:00:00"/>
    <x v="1400"/>
    <x v="1"/>
    <x v="0"/>
    <x v="1"/>
    <x v="47"/>
  </r>
  <r>
    <s v="Id1402"/>
    <s v="  Lindsey"/>
    <x v="951"/>
    <x v="533"/>
    <s v="No"/>
    <x v="0"/>
    <x v="0"/>
    <s v="0"/>
    <x v="1"/>
    <x v="0"/>
    <x v="0"/>
    <d v="1978-08-24T00:00:00"/>
    <x v="1401"/>
    <x v="1"/>
    <x v="1"/>
    <x v="0"/>
    <x v="9"/>
  </r>
  <r>
    <s v="Id1403"/>
    <s v="  Kelly A"/>
    <x v="419"/>
    <x v="605"/>
    <s v="No"/>
    <x v="0"/>
    <x v="0"/>
    <s v="0"/>
    <x v="1"/>
    <x v="1"/>
    <x v="0"/>
    <d v="1978-11-29T00:00:00"/>
    <x v="1402"/>
    <x v="1"/>
    <x v="2"/>
    <x v="3"/>
    <x v="9"/>
  </r>
  <r>
    <s v="Id1404"/>
    <s v="  Brooke E"/>
    <x v="809"/>
    <x v="606"/>
    <s v="No"/>
    <x v="0"/>
    <x v="0"/>
    <s v="0"/>
    <x v="1"/>
    <x v="1"/>
    <x v="0"/>
    <d v="1978-11-06T00:00:00"/>
    <x v="1403"/>
    <x v="1"/>
    <x v="1"/>
    <x v="3"/>
    <x v="9"/>
  </r>
  <r>
    <s v="Id1405"/>
    <s v="  Katelyn E"/>
    <x v="613"/>
    <x v="607"/>
    <s v="No"/>
    <x v="0"/>
    <x v="0"/>
    <s v="0"/>
    <x v="1"/>
    <x v="1"/>
    <x v="0"/>
    <d v="1978-11-28T00:00:00"/>
    <x v="1404"/>
    <x v="1"/>
    <x v="1"/>
    <x v="3"/>
    <x v="9"/>
  </r>
  <r>
    <s v="Id1406"/>
    <s v="  Adam"/>
    <x v="645"/>
    <x v="237"/>
    <s v="Yes"/>
    <x v="0"/>
    <x v="0"/>
    <s v="0"/>
    <x v="1"/>
    <x v="0"/>
    <x v="2"/>
    <d v="1996-09-17T00:00:00"/>
    <x v="1405"/>
    <x v="1"/>
    <x v="0"/>
    <x v="3"/>
    <x v="45"/>
  </r>
  <r>
    <s v="Id1407"/>
    <s v="  Dana"/>
    <x v="952"/>
    <x v="608"/>
    <s v="No"/>
    <x v="0"/>
    <x v="0"/>
    <s v="0"/>
    <x v="1"/>
    <x v="3"/>
    <x v="0"/>
    <d v="1968-07-03T00:00:00"/>
    <x v="1406"/>
    <x v="2"/>
    <x v="2"/>
    <x v="1"/>
    <x v="0"/>
  </r>
  <r>
    <s v="Id1408"/>
    <s v="  Eric W"/>
    <x v="953"/>
    <x v="21"/>
    <s v="Yes"/>
    <x v="0"/>
    <x v="1"/>
    <n v="1"/>
    <x v="1"/>
    <x v="0"/>
    <x v="1"/>
    <d v="1997-09-30T00:00:00"/>
    <x v="1407"/>
    <x v="1"/>
    <x v="2"/>
    <x v="1"/>
    <x v="31"/>
  </r>
  <r>
    <s v="Id1409"/>
    <s v="  Matthew D"/>
    <x v="954"/>
    <x v="609"/>
    <s v="Yes"/>
    <x v="0"/>
    <x v="0"/>
    <s v="0"/>
    <x v="1"/>
    <x v="2"/>
    <x v="0"/>
    <d v="1967-07-17T00:00:00"/>
    <x v="1408"/>
    <x v="2"/>
    <x v="2"/>
    <x v="0"/>
    <x v="22"/>
  </r>
  <r>
    <s v="Id1410"/>
    <s v="  Eoghan"/>
    <x v="955"/>
    <x v="259"/>
    <s v="No"/>
    <x v="0"/>
    <x v="0"/>
    <s v="0"/>
    <x v="1"/>
    <x v="0"/>
    <x v="1"/>
    <d v="1994-08-14T00:00:00"/>
    <x v="1409"/>
    <x v="1"/>
    <x v="2"/>
    <x v="14"/>
    <x v="6"/>
  </r>
  <r>
    <s v="Id1411"/>
    <s v="  Pamela W"/>
    <x v="956"/>
    <x v="120"/>
    <s v="Yes"/>
    <x v="0"/>
    <x v="0"/>
    <n v="1"/>
    <x v="1"/>
    <x v="1"/>
    <x v="2"/>
    <d v="1988-12-15T00:00:00"/>
    <x v="1410"/>
    <x v="1"/>
    <x v="2"/>
    <x v="1"/>
    <x v="23"/>
  </r>
  <r>
    <s v="Id1412"/>
    <s v="  Lindsey M"/>
    <x v="43"/>
    <x v="335"/>
    <s v="No"/>
    <x v="0"/>
    <x v="0"/>
    <n v="1"/>
    <x v="1"/>
    <x v="0"/>
    <x v="2"/>
    <d v="1984-08-22T00:00:00"/>
    <x v="1411"/>
    <x v="1"/>
    <x v="2"/>
    <x v="1"/>
    <x v="32"/>
  </r>
  <r>
    <s v="Id1413"/>
    <s v="  Kassie"/>
    <x v="957"/>
    <x v="96"/>
    <s v="No"/>
    <x v="0"/>
    <x v="0"/>
    <s v="0"/>
    <x v="1"/>
    <x v="2"/>
    <x v="0"/>
    <d v="1978-12-14T00:00:00"/>
    <x v="1412"/>
    <x v="1"/>
    <x v="1"/>
    <x v="0"/>
    <x v="9"/>
  </r>
  <r>
    <s v="Id1414"/>
    <s v="  Matthew"/>
    <x v="958"/>
    <x v="268"/>
    <s v="Yes"/>
    <x v="0"/>
    <x v="0"/>
    <s v="0"/>
    <x v="1"/>
    <x v="2"/>
    <x v="1"/>
    <d v="1976-10-10T00:00:00"/>
    <x v="1413"/>
    <x v="2"/>
    <x v="1"/>
    <x v="1"/>
    <x v="1"/>
  </r>
  <r>
    <s v="Id1415"/>
    <s v="  Ruben Dario"/>
    <x v="275"/>
    <x v="308"/>
    <s v="No"/>
    <x v="0"/>
    <x v="0"/>
    <s v="0"/>
    <x v="1"/>
    <x v="1"/>
    <x v="0"/>
    <d v="1978-10-18T00:00:00"/>
    <x v="1414"/>
    <x v="1"/>
    <x v="0"/>
    <x v="1"/>
    <x v="9"/>
  </r>
  <r>
    <s v="Id1416"/>
    <s v="  Kevin"/>
    <x v="404"/>
    <x v="331"/>
    <s v="Yes"/>
    <x v="0"/>
    <x v="1"/>
    <n v="1"/>
    <x v="1"/>
    <x v="1"/>
    <x v="1"/>
    <d v="1983-07-10T00:00:00"/>
    <x v="1415"/>
    <x v="2"/>
    <x v="2"/>
    <x v="3"/>
    <x v="33"/>
  </r>
  <r>
    <s v="Id1417"/>
    <s v="  Lindsay M"/>
    <x v="959"/>
    <x v="148"/>
    <s v="Yes"/>
    <x v="0"/>
    <x v="1"/>
    <n v="1"/>
    <x v="1"/>
    <x v="0"/>
    <x v="1"/>
    <d v="1997-10-28T00:00:00"/>
    <x v="1416"/>
    <x v="1"/>
    <x v="1"/>
    <x v="1"/>
    <x v="31"/>
  </r>
  <r>
    <s v="Id1418"/>
    <s v="  Amanda"/>
    <x v="960"/>
    <x v="27"/>
    <s v="Yes"/>
    <x v="0"/>
    <x v="0"/>
    <n v="1"/>
    <x v="1"/>
    <x v="1"/>
    <x v="2"/>
    <d v="1988-12-15T00:00:00"/>
    <x v="1417"/>
    <x v="1"/>
    <x v="0"/>
    <x v="15"/>
    <x v="23"/>
  </r>
  <r>
    <s v="Id1419"/>
    <s v="  James"/>
    <x v="961"/>
    <x v="191"/>
    <s v="Yes"/>
    <x v="0"/>
    <x v="0"/>
    <s v="0"/>
    <x v="1"/>
    <x v="0"/>
    <x v="2"/>
    <d v="1996-06-14T00:00:00"/>
    <x v="1418"/>
    <x v="1"/>
    <x v="0"/>
    <x v="1"/>
    <x v="45"/>
  </r>
  <r>
    <s v="Id1420"/>
    <s v="  Samuel H"/>
    <x v="962"/>
    <x v="137"/>
    <s v="Yes"/>
    <x v="0"/>
    <x v="0"/>
    <s v="0"/>
    <x v="1"/>
    <x v="2"/>
    <x v="0"/>
    <d v="1967-08-04T00:00:00"/>
    <x v="1419"/>
    <x v="2"/>
    <x v="0"/>
    <x v="0"/>
    <x v="22"/>
  </r>
  <r>
    <s v="Id1421"/>
    <s v="  Jenni"/>
    <x v="963"/>
    <x v="87"/>
    <s v="Yes"/>
    <x v="0"/>
    <x v="0"/>
    <s v="0"/>
    <x v="1"/>
    <x v="0"/>
    <x v="1"/>
    <d v="2001-06-01T00:00:00"/>
    <x v="1420"/>
    <x v="1"/>
    <x v="2"/>
    <x v="1"/>
    <x v="21"/>
  </r>
  <r>
    <s v="Id1422"/>
    <s v="  Estuardo F"/>
    <x v="964"/>
    <x v="119"/>
    <s v="No"/>
    <x v="0"/>
    <x v="0"/>
    <s v="0"/>
    <x v="1"/>
    <x v="0"/>
    <x v="1"/>
    <d v="1977-09-30T00:00:00"/>
    <x v="1421"/>
    <x v="2"/>
    <x v="0"/>
    <x v="6"/>
    <x v="29"/>
  </r>
  <r>
    <s v="Id1423"/>
    <s v="  Brett"/>
    <x v="742"/>
    <x v="231"/>
    <s v="No"/>
    <x v="0"/>
    <x v="0"/>
    <s v="0"/>
    <x v="1"/>
    <x v="0"/>
    <x v="1"/>
    <d v="1977-09-25T00:00:00"/>
    <x v="1422"/>
    <x v="2"/>
    <x v="1"/>
    <x v="3"/>
    <x v="29"/>
  </r>
  <r>
    <s v="Id1424"/>
    <s v="  Sharon E"/>
    <x v="965"/>
    <x v="21"/>
    <s v="No"/>
    <x v="0"/>
    <x v="0"/>
    <s v="0"/>
    <x v="1"/>
    <x v="0"/>
    <x v="1"/>
    <d v="1980-07-07T00:00:00"/>
    <x v="1423"/>
    <x v="1"/>
    <x v="0"/>
    <x v="1"/>
    <x v="25"/>
  </r>
  <r>
    <s v="Id1425"/>
    <s v="  Jacob W√¶ver"/>
    <x v="927"/>
    <x v="208"/>
    <s v="No"/>
    <x v="0"/>
    <x v="1"/>
    <n v="1"/>
    <x v="1"/>
    <x v="0"/>
    <x v="1"/>
    <d v="1979-09-01T00:00:00"/>
    <x v="1424"/>
    <x v="2"/>
    <x v="2"/>
    <x v="3"/>
    <x v="18"/>
  </r>
  <r>
    <s v="Id1426"/>
    <s v="  Scott"/>
    <x v="117"/>
    <x v="155"/>
    <s v="No"/>
    <x v="0"/>
    <x v="0"/>
    <s v="0"/>
    <x v="1"/>
    <x v="0"/>
    <x v="1"/>
    <d v="1977-08-25T00:00:00"/>
    <x v="1425"/>
    <x v="2"/>
    <x v="2"/>
    <x v="3"/>
    <x v="29"/>
  </r>
  <r>
    <s v="Id1427"/>
    <s v="  Brooke S"/>
    <x v="308"/>
    <x v="418"/>
    <s v="No"/>
    <x v="0"/>
    <x v="0"/>
    <s v="0"/>
    <x v="1"/>
    <x v="1"/>
    <x v="0"/>
    <d v="1978-12-02T00:00:00"/>
    <x v="1426"/>
    <x v="1"/>
    <x v="0"/>
    <x v="1"/>
    <x v="9"/>
  </r>
  <r>
    <s v="Id1428"/>
    <s v="  Kaye A"/>
    <x v="421"/>
    <x v="154"/>
    <s v="No"/>
    <x v="0"/>
    <x v="0"/>
    <s v="0"/>
    <x v="1"/>
    <x v="1"/>
    <x v="0"/>
    <d v="1978-11-12T00:00:00"/>
    <x v="1427"/>
    <x v="1"/>
    <x v="2"/>
    <x v="1"/>
    <x v="9"/>
  </r>
  <r>
    <s v="Id1429"/>
    <s v="  Carolyn"/>
    <x v="97"/>
    <x v="109"/>
    <s v="Yes"/>
    <x v="0"/>
    <x v="1"/>
    <n v="1"/>
    <x v="1"/>
    <x v="0"/>
    <x v="1"/>
    <d v="1983-09-19T00:00:00"/>
    <x v="1428"/>
    <x v="1"/>
    <x v="2"/>
    <x v="3"/>
    <x v="33"/>
  </r>
  <r>
    <s v="Id1430"/>
    <s v="  Daniel C"/>
    <x v="966"/>
    <x v="568"/>
    <s v="No"/>
    <x v="0"/>
    <x v="0"/>
    <s v="0"/>
    <x v="1"/>
    <x v="3"/>
    <x v="0"/>
    <d v="1965-12-05T00:00:00"/>
    <x v="1429"/>
    <x v="2"/>
    <x v="2"/>
    <x v="0"/>
    <x v="11"/>
  </r>
  <r>
    <s v="Id1431"/>
    <s v="  Laurie A"/>
    <x v="967"/>
    <x v="226"/>
    <s v="No"/>
    <x v="0"/>
    <x v="1"/>
    <n v="1"/>
    <x v="1"/>
    <x v="0"/>
    <x v="2"/>
    <d v="1993-07-22T00:00:00"/>
    <x v="1430"/>
    <x v="1"/>
    <x v="2"/>
    <x v="12"/>
    <x v="20"/>
  </r>
  <r>
    <s v="Id1432"/>
    <s v="  Nicole"/>
    <x v="680"/>
    <x v="541"/>
    <s v="Yes"/>
    <x v="0"/>
    <x v="0"/>
    <s v="0"/>
    <x v="1"/>
    <x v="0"/>
    <x v="0"/>
    <d v="1981-11-24T00:00:00"/>
    <x v="1431"/>
    <x v="1"/>
    <x v="1"/>
    <x v="3"/>
    <x v="36"/>
  </r>
  <r>
    <s v="Id1433"/>
    <s v="  Shelby"/>
    <x v="968"/>
    <x v="154"/>
    <s v="No"/>
    <x v="0"/>
    <x v="0"/>
    <s v="0"/>
    <x v="1"/>
    <x v="3"/>
    <x v="0"/>
    <d v="1965-12-09T00:00:00"/>
    <x v="1432"/>
    <x v="2"/>
    <x v="0"/>
    <x v="0"/>
    <x v="11"/>
  </r>
  <r>
    <s v="Id1434"/>
    <s v="  Allison"/>
    <x v="860"/>
    <x v="402"/>
    <s v="Yes"/>
    <x v="0"/>
    <x v="0"/>
    <s v="0"/>
    <x v="1"/>
    <x v="0"/>
    <x v="0"/>
    <d v="1981-07-16T00:00:00"/>
    <x v="1433"/>
    <x v="1"/>
    <x v="0"/>
    <x v="2"/>
    <x v="36"/>
  </r>
  <r>
    <s v="Id1435"/>
    <s v="  Leticia"/>
    <x v="969"/>
    <x v="21"/>
    <s v="Yes"/>
    <x v="0"/>
    <x v="1"/>
    <n v="1"/>
    <x v="1"/>
    <x v="2"/>
    <x v="1"/>
    <d v="1983-06-21T00:00:00"/>
    <x v="1434"/>
    <x v="1"/>
    <x v="2"/>
    <x v="1"/>
    <x v="33"/>
  </r>
  <r>
    <s v="Id1436"/>
    <s v="  John S"/>
    <x v="970"/>
    <x v="229"/>
    <s v="No"/>
    <x v="0"/>
    <x v="1"/>
    <n v="1"/>
    <x v="1"/>
    <x v="0"/>
    <x v="1"/>
    <d v="1993-10-05T00:00:00"/>
    <x v="1435"/>
    <x v="1"/>
    <x v="2"/>
    <x v="14"/>
    <x v="20"/>
  </r>
  <r>
    <s v="Id1437"/>
    <s v="  April"/>
    <x v="98"/>
    <x v="150"/>
    <s v="No"/>
    <x v="0"/>
    <x v="0"/>
    <s v="0"/>
    <x v="1"/>
    <x v="0"/>
    <x v="2"/>
    <d v="1977-12-01T00:00:00"/>
    <x v="1436"/>
    <x v="1"/>
    <x v="1"/>
    <x v="3"/>
    <x v="29"/>
  </r>
  <r>
    <s v="Id1438"/>
    <s v="  Ashley N"/>
    <x v="971"/>
    <x v="331"/>
    <s v="No"/>
    <x v="0"/>
    <x v="1"/>
    <n v="1"/>
    <x v="1"/>
    <x v="0"/>
    <x v="1"/>
    <d v="1979-06-26T00:00:00"/>
    <x v="1437"/>
    <x v="1"/>
    <x v="1"/>
    <x v="0"/>
    <x v="18"/>
  </r>
  <r>
    <s v="Id1439"/>
    <s v="  Madeleine"/>
    <x v="382"/>
    <x v="328"/>
    <s v="No"/>
    <x v="0"/>
    <x v="0"/>
    <s v="0"/>
    <x v="1"/>
    <x v="0"/>
    <x v="2"/>
    <d v="1977-12-18T00:00:00"/>
    <x v="1438"/>
    <x v="1"/>
    <x v="1"/>
    <x v="3"/>
    <x v="29"/>
  </r>
  <r>
    <s v="Id1440"/>
    <s v="  Nelly S"/>
    <x v="421"/>
    <x v="179"/>
    <s v="Yes"/>
    <x v="0"/>
    <x v="0"/>
    <n v="1"/>
    <x v="1"/>
    <x v="1"/>
    <x v="0"/>
    <d v="1986-06-15T00:00:00"/>
    <x v="1439"/>
    <x v="1"/>
    <x v="2"/>
    <x v="1"/>
    <x v="26"/>
  </r>
  <r>
    <s v="Id1441"/>
    <s v="  Meredith S"/>
    <x v="801"/>
    <x v="173"/>
    <s v="No"/>
    <x v="0"/>
    <x v="1"/>
    <n v="1"/>
    <x v="1"/>
    <x v="1"/>
    <x v="2"/>
    <d v="1979-09-19T00:00:00"/>
    <x v="1440"/>
    <x v="1"/>
    <x v="0"/>
    <x v="3"/>
    <x v="18"/>
  </r>
  <r>
    <s v="Id1442"/>
    <s v="  Kevin"/>
    <x v="972"/>
    <x v="99"/>
    <s v="No"/>
    <x v="0"/>
    <x v="0"/>
    <n v="1"/>
    <x v="1"/>
    <x v="1"/>
    <x v="1"/>
    <d v="1984-07-25T00:00:00"/>
    <x v="1441"/>
    <x v="1"/>
    <x v="1"/>
    <x v="1"/>
    <x v="32"/>
  </r>
  <r>
    <s v="Id1443"/>
    <s v="  Lisa"/>
    <x v="369"/>
    <x v="330"/>
    <s v="No"/>
    <x v="0"/>
    <x v="1"/>
    <n v="1"/>
    <x v="1"/>
    <x v="1"/>
    <x v="1"/>
    <d v="1979-06-19T00:00:00"/>
    <x v="1442"/>
    <x v="1"/>
    <x v="0"/>
    <x v="2"/>
    <x v="18"/>
  </r>
  <r>
    <s v="Id1444"/>
    <s v="  Katherine A"/>
    <x v="973"/>
    <x v="189"/>
    <s v="No"/>
    <x v="1"/>
    <x v="0"/>
    <n v="1"/>
    <x v="1"/>
    <x v="1"/>
    <x v="2"/>
    <d v="2004-11-15T00:00:00"/>
    <x v="1443"/>
    <x v="1"/>
    <x v="2"/>
    <x v="2"/>
    <x v="41"/>
  </r>
  <r>
    <s v="Id1445"/>
    <s v="  Steve"/>
    <x v="974"/>
    <x v="584"/>
    <s v="No"/>
    <x v="0"/>
    <x v="0"/>
    <s v="0"/>
    <x v="1"/>
    <x v="3"/>
    <x v="0"/>
    <d v="1965-07-11T00:00:00"/>
    <x v="1444"/>
    <x v="2"/>
    <x v="0"/>
    <x v="1"/>
    <x v="11"/>
  </r>
  <r>
    <s v="Id1446"/>
    <s v="  Kate L"/>
    <x v="387"/>
    <x v="67"/>
    <s v="No"/>
    <x v="0"/>
    <x v="0"/>
    <n v="2"/>
    <x v="1"/>
    <x v="2"/>
    <x v="2"/>
    <d v="1972-08-11T00:00:00"/>
    <x v="1445"/>
    <x v="1"/>
    <x v="0"/>
    <x v="1"/>
    <x v="28"/>
  </r>
  <r>
    <s v="Id1447"/>
    <s v="  Beth"/>
    <x v="975"/>
    <x v="405"/>
    <s v="No"/>
    <x v="0"/>
    <x v="0"/>
    <s v="0"/>
    <x v="1"/>
    <x v="3"/>
    <x v="0"/>
    <d v="1965-06-25T00:00:00"/>
    <x v="1446"/>
    <x v="2"/>
    <x v="1"/>
    <x v="0"/>
    <x v="11"/>
  </r>
  <r>
    <s v="Id1448"/>
    <s v="  Katharine"/>
    <x v="976"/>
    <x v="610"/>
    <s v="No"/>
    <x v="0"/>
    <x v="0"/>
    <s v="0"/>
    <x v="1"/>
    <x v="3"/>
    <x v="0"/>
    <d v="1965-06-06T00:00:00"/>
    <x v="1447"/>
    <x v="2"/>
    <x v="0"/>
    <x v="0"/>
    <x v="13"/>
  </r>
  <r>
    <s v="Id1449"/>
    <s v="  Heather L"/>
    <x v="977"/>
    <x v="206"/>
    <s v="Yes"/>
    <x v="0"/>
    <x v="0"/>
    <n v="2"/>
    <x v="1"/>
    <x v="3"/>
    <x v="2"/>
    <d v="1966-12-26T00:00:00"/>
    <x v="1448"/>
    <x v="2"/>
    <x v="1"/>
    <x v="1"/>
    <x v="24"/>
  </r>
  <r>
    <s v="Id1450"/>
    <s v="  Desiree"/>
    <x v="292"/>
    <x v="10"/>
    <s v="Yes"/>
    <x v="0"/>
    <x v="0"/>
    <s v="0"/>
    <x v="1"/>
    <x v="1"/>
    <x v="1"/>
    <d v="1985-11-02T00:00:00"/>
    <x v="1449"/>
    <x v="1"/>
    <x v="1"/>
    <x v="1"/>
    <x v="17"/>
  </r>
  <r>
    <s v="Id1451"/>
    <s v="  Peter B"/>
    <x v="978"/>
    <x v="473"/>
    <s v="Yes"/>
    <x v="0"/>
    <x v="0"/>
    <s v="0"/>
    <x v="1"/>
    <x v="2"/>
    <x v="2"/>
    <d v="1976-12-18T00:00:00"/>
    <x v="1450"/>
    <x v="1"/>
    <x v="1"/>
    <x v="0"/>
    <x v="1"/>
  </r>
  <r>
    <s v="Id1452"/>
    <s v="  Adam"/>
    <x v="29"/>
    <x v="531"/>
    <s v="Yes"/>
    <x v="0"/>
    <x v="0"/>
    <s v="0"/>
    <x v="1"/>
    <x v="0"/>
    <x v="0"/>
    <d v="1981-08-04T00:00:00"/>
    <x v="1451"/>
    <x v="2"/>
    <x v="0"/>
    <x v="1"/>
    <x v="36"/>
  </r>
  <r>
    <s v="Id1453"/>
    <s v="  Jeremy J"/>
    <x v="979"/>
    <x v="317"/>
    <s v="No"/>
    <x v="0"/>
    <x v="0"/>
    <n v="2"/>
    <x v="1"/>
    <x v="2"/>
    <x v="0"/>
    <d v="1973-10-25T00:00:00"/>
    <x v="1452"/>
    <x v="1"/>
    <x v="2"/>
    <x v="0"/>
    <x v="30"/>
  </r>
  <r>
    <s v="Id1454"/>
    <s v="  Adam C"/>
    <x v="54"/>
    <x v="611"/>
    <s v="Yes"/>
    <x v="0"/>
    <x v="0"/>
    <s v="0"/>
    <x v="1"/>
    <x v="0"/>
    <x v="0"/>
    <d v="1981-06-13T00:00:00"/>
    <x v="1453"/>
    <x v="2"/>
    <x v="0"/>
    <x v="1"/>
    <x v="36"/>
  </r>
  <r>
    <s v="Id1455"/>
    <s v="  Jon"/>
    <x v="375"/>
    <x v="612"/>
    <s v="Yes"/>
    <x v="0"/>
    <x v="0"/>
    <s v="0"/>
    <x v="1"/>
    <x v="0"/>
    <x v="0"/>
    <d v="1981-08-14T00:00:00"/>
    <x v="1454"/>
    <x v="2"/>
    <x v="2"/>
    <x v="1"/>
    <x v="36"/>
  </r>
  <r>
    <s v="Id1456"/>
    <s v="  Steven J"/>
    <x v="980"/>
    <x v="3"/>
    <s v="No"/>
    <x v="0"/>
    <x v="0"/>
    <s v="0"/>
    <x v="1"/>
    <x v="1"/>
    <x v="1"/>
    <d v="1982-07-24T00:00:00"/>
    <x v="1455"/>
    <x v="1"/>
    <x v="1"/>
    <x v="0"/>
    <x v="37"/>
  </r>
  <r>
    <s v="Id1457"/>
    <s v="  Jessica P"/>
    <x v="981"/>
    <x v="525"/>
    <s v="Yes"/>
    <x v="0"/>
    <x v="0"/>
    <n v="1"/>
    <x v="1"/>
    <x v="1"/>
    <x v="0"/>
    <d v="1986-09-02T00:00:00"/>
    <x v="1456"/>
    <x v="1"/>
    <x v="0"/>
    <x v="0"/>
    <x v="26"/>
  </r>
  <r>
    <s v="Id1458"/>
    <s v="  Ashley"/>
    <x v="905"/>
    <x v="592"/>
    <s v="Yes"/>
    <x v="0"/>
    <x v="0"/>
    <n v="1"/>
    <x v="1"/>
    <x v="2"/>
    <x v="0"/>
    <d v="1986-07-13T00:00:00"/>
    <x v="1457"/>
    <x v="1"/>
    <x v="1"/>
    <x v="2"/>
    <x v="26"/>
  </r>
  <r>
    <s v="Id1459"/>
    <s v="  Arturo H"/>
    <x v="982"/>
    <x v="538"/>
    <s v="No"/>
    <x v="0"/>
    <x v="0"/>
    <s v="0"/>
    <x v="1"/>
    <x v="2"/>
    <x v="2"/>
    <d v="1977-09-15T00:00:00"/>
    <x v="1458"/>
    <x v="2"/>
    <x v="0"/>
    <x v="1"/>
    <x v="29"/>
  </r>
  <r>
    <s v="Id1460"/>
    <s v="  Ketil"/>
    <x v="983"/>
    <x v="161"/>
    <s v="No"/>
    <x v="0"/>
    <x v="0"/>
    <s v="0"/>
    <x v="1"/>
    <x v="1"/>
    <x v="2"/>
    <d v="1991-06-28T00:00:00"/>
    <x v="1459"/>
    <x v="1"/>
    <x v="2"/>
    <x v="14"/>
    <x v="42"/>
  </r>
  <r>
    <s v="Id1461"/>
    <s v="  Katie"/>
    <x v="141"/>
    <x v="358"/>
    <s v="Yes"/>
    <x v="0"/>
    <x v="1"/>
    <n v="1"/>
    <x v="1"/>
    <x v="0"/>
    <x v="2"/>
    <d v="1983-11-21T00:00:00"/>
    <x v="1460"/>
    <x v="1"/>
    <x v="0"/>
    <x v="1"/>
    <x v="33"/>
  </r>
  <r>
    <s v="Id1462"/>
    <s v="  Christi"/>
    <x v="984"/>
    <x v="176"/>
    <s v="Yes"/>
    <x v="0"/>
    <x v="1"/>
    <n v="1"/>
    <x v="1"/>
    <x v="1"/>
    <x v="2"/>
    <d v="1983-08-11T00:00:00"/>
    <x v="1461"/>
    <x v="1"/>
    <x v="0"/>
    <x v="1"/>
    <x v="33"/>
  </r>
  <r>
    <s v="Id1463"/>
    <s v="  Alan"/>
    <x v="98"/>
    <x v="495"/>
    <s v="No"/>
    <x v="0"/>
    <x v="0"/>
    <s v="0"/>
    <x v="1"/>
    <x v="0"/>
    <x v="2"/>
    <d v="1982-09-14T00:00:00"/>
    <x v="1462"/>
    <x v="2"/>
    <x v="2"/>
    <x v="3"/>
    <x v="37"/>
  </r>
  <r>
    <s v="Id1464"/>
    <s v="  Edivaldo B"/>
    <x v="985"/>
    <x v="613"/>
    <s v="No"/>
    <x v="0"/>
    <x v="0"/>
    <s v="0"/>
    <x v="1"/>
    <x v="2"/>
    <x v="0"/>
    <d v="1968-08-26T00:00:00"/>
    <x v="1463"/>
    <x v="2"/>
    <x v="0"/>
    <x v="0"/>
    <x v="0"/>
  </r>
  <r>
    <s v="Id1465"/>
    <s v="  Eve"/>
    <x v="813"/>
    <x v="433"/>
    <s v="Yes"/>
    <x v="0"/>
    <x v="0"/>
    <n v="1"/>
    <x v="1"/>
    <x v="2"/>
    <x v="0"/>
    <d v="1975-07-19T00:00:00"/>
    <x v="1464"/>
    <x v="1"/>
    <x v="0"/>
    <x v="0"/>
    <x v="27"/>
  </r>
  <r>
    <s v="Id1466"/>
    <s v="  Devin"/>
    <x v="393"/>
    <x v="105"/>
    <s v="No"/>
    <x v="0"/>
    <x v="0"/>
    <s v="0"/>
    <x v="1"/>
    <x v="2"/>
    <x v="1"/>
    <d v="1982-08-16T00:00:00"/>
    <x v="1465"/>
    <x v="2"/>
    <x v="2"/>
    <x v="4"/>
    <x v="37"/>
  </r>
  <r>
    <s v="Id1467"/>
    <s v="  Shaun R"/>
    <x v="160"/>
    <x v="143"/>
    <s v="No"/>
    <x v="0"/>
    <x v="0"/>
    <s v="0"/>
    <x v="1"/>
    <x v="0"/>
    <x v="2"/>
    <d v="1980-09-30T00:00:00"/>
    <x v="1466"/>
    <x v="1"/>
    <x v="0"/>
    <x v="0"/>
    <x v="25"/>
  </r>
  <r>
    <s v="Id1468"/>
    <s v="  Adrian"/>
    <x v="63"/>
    <x v="192"/>
    <s v="No"/>
    <x v="0"/>
    <x v="0"/>
    <s v="0"/>
    <x v="1"/>
    <x v="0"/>
    <x v="2"/>
    <d v="1980-10-07T00:00:00"/>
    <x v="1467"/>
    <x v="1"/>
    <x v="1"/>
    <x v="0"/>
    <x v="25"/>
  </r>
  <r>
    <s v="Id1469"/>
    <s v="  Andrew"/>
    <x v="184"/>
    <x v="614"/>
    <s v="No"/>
    <x v="0"/>
    <x v="0"/>
    <s v="0"/>
    <x v="1"/>
    <x v="0"/>
    <x v="2"/>
    <d v="1980-06-22T00:00:00"/>
    <x v="1468"/>
    <x v="1"/>
    <x v="2"/>
    <x v="3"/>
    <x v="25"/>
  </r>
  <r>
    <s v="Id1470"/>
    <s v="  Mallory"/>
    <x v="237"/>
    <x v="488"/>
    <s v="Yes"/>
    <x v="0"/>
    <x v="0"/>
    <s v="0"/>
    <x v="1"/>
    <x v="1"/>
    <x v="0"/>
    <d v="1981-07-17T00:00:00"/>
    <x v="1469"/>
    <x v="1"/>
    <x v="1"/>
    <x v="1"/>
    <x v="36"/>
  </r>
  <r>
    <s v="Id1471"/>
    <s v="  Shawn E"/>
    <x v="9"/>
    <x v="537"/>
    <s v="No"/>
    <x v="0"/>
    <x v="0"/>
    <s v="0"/>
    <x v="1"/>
    <x v="0"/>
    <x v="0"/>
    <d v="1978-09-06T00:00:00"/>
    <x v="1470"/>
    <x v="2"/>
    <x v="2"/>
    <x v="0"/>
    <x v="9"/>
  </r>
  <r>
    <s v="Id1472"/>
    <s v="  Sarah E"/>
    <x v="378"/>
    <x v="27"/>
    <s v="No"/>
    <x v="0"/>
    <x v="0"/>
    <n v="1"/>
    <x v="1"/>
    <x v="1"/>
    <x v="2"/>
    <d v="1984-06-29T00:00:00"/>
    <x v="1471"/>
    <x v="1"/>
    <x v="2"/>
    <x v="3"/>
    <x v="32"/>
  </r>
  <r>
    <s v="Id1473"/>
    <s v="  Josh"/>
    <x v="884"/>
    <x v="401"/>
    <s v="No"/>
    <x v="0"/>
    <x v="0"/>
    <s v="0"/>
    <x v="1"/>
    <x v="0"/>
    <x v="0"/>
    <d v="1978-07-30T00:00:00"/>
    <x v="1472"/>
    <x v="1"/>
    <x v="0"/>
    <x v="0"/>
    <x v="9"/>
  </r>
  <r>
    <s v="Id1474"/>
    <s v="  Johann A"/>
    <x v="986"/>
    <x v="436"/>
    <s v="Yes"/>
    <x v="0"/>
    <x v="0"/>
    <s v="0"/>
    <x v="1"/>
    <x v="2"/>
    <x v="2"/>
    <d v="1976-06-24T00:00:00"/>
    <x v="1473"/>
    <x v="2"/>
    <x v="2"/>
    <x v="3"/>
    <x v="1"/>
  </r>
  <r>
    <s v="Id1475"/>
    <s v="  Robin M"/>
    <x v="422"/>
    <x v="100"/>
    <s v="No"/>
    <x v="0"/>
    <x v="0"/>
    <n v="1"/>
    <x v="1"/>
    <x v="1"/>
    <x v="1"/>
    <d v="1984-11-21T00:00:00"/>
    <x v="1474"/>
    <x v="1"/>
    <x v="2"/>
    <x v="2"/>
    <x v="32"/>
  </r>
  <r>
    <s v="Id1476"/>
    <s v="  Kyle K"/>
    <x v="488"/>
    <x v="332"/>
    <s v="No"/>
    <x v="0"/>
    <x v="0"/>
    <s v="0"/>
    <x v="1"/>
    <x v="0"/>
    <x v="2"/>
    <d v="1999-08-08T00:00:00"/>
    <x v="1475"/>
    <x v="1"/>
    <x v="1"/>
    <x v="13"/>
    <x v="35"/>
  </r>
  <r>
    <s v="Id1477"/>
    <s v="  Alison"/>
    <x v="387"/>
    <x v="184"/>
    <s v="No"/>
    <x v="0"/>
    <x v="0"/>
    <n v="1"/>
    <x v="1"/>
    <x v="2"/>
    <x v="1"/>
    <d v="1984-07-07T00:00:00"/>
    <x v="1476"/>
    <x v="1"/>
    <x v="1"/>
    <x v="2"/>
    <x v="32"/>
  </r>
  <r>
    <s v="Id1478"/>
    <s v="  Michael A"/>
    <x v="987"/>
    <x v="316"/>
    <s v="No"/>
    <x v="0"/>
    <x v="1"/>
    <n v="1"/>
    <x v="1"/>
    <x v="0"/>
    <x v="2"/>
    <d v="1993-08-01T00:00:00"/>
    <x v="1477"/>
    <x v="1"/>
    <x v="2"/>
    <x v="14"/>
    <x v="20"/>
  </r>
  <r>
    <s v="Id1479"/>
    <s v="  Byron A"/>
    <x v="988"/>
    <x v="379"/>
    <s v="No"/>
    <x v="0"/>
    <x v="0"/>
    <s v="0"/>
    <x v="1"/>
    <x v="2"/>
    <x v="0"/>
    <d v="1968-06-29T00:00:00"/>
    <x v="1478"/>
    <x v="2"/>
    <x v="2"/>
    <x v="0"/>
    <x v="0"/>
  </r>
  <r>
    <s v="Id1480"/>
    <s v="  Carine A"/>
    <x v="989"/>
    <x v="267"/>
    <s v="No"/>
    <x v="0"/>
    <x v="0"/>
    <n v="1"/>
    <x v="1"/>
    <x v="1"/>
    <x v="2"/>
    <d v="1987-08-11T00:00:00"/>
    <x v="1479"/>
    <x v="1"/>
    <x v="1"/>
    <x v="1"/>
    <x v="38"/>
  </r>
  <r>
    <s v="Id1481"/>
    <s v="  Nathaniel"/>
    <x v="990"/>
    <x v="427"/>
    <s v="No"/>
    <x v="0"/>
    <x v="0"/>
    <n v="1"/>
    <x v="1"/>
    <x v="0"/>
    <x v="1"/>
    <d v="1992-06-18T00:00:00"/>
    <x v="1480"/>
    <x v="1"/>
    <x v="2"/>
    <x v="1"/>
    <x v="34"/>
  </r>
  <r>
    <s v="Id1482"/>
    <s v="  Lindsay A"/>
    <x v="247"/>
    <x v="144"/>
    <s v="No"/>
    <x v="0"/>
    <x v="0"/>
    <s v="0"/>
    <x v="1"/>
    <x v="1"/>
    <x v="2"/>
    <d v="1982-10-06T00:00:00"/>
    <x v="1481"/>
    <x v="1"/>
    <x v="0"/>
    <x v="2"/>
    <x v="37"/>
  </r>
  <r>
    <s v="Id1483"/>
    <s v="  Justin R"/>
    <x v="991"/>
    <x v="615"/>
    <s v="No"/>
    <x v="0"/>
    <x v="0"/>
    <s v="0"/>
    <x v="1"/>
    <x v="2"/>
    <x v="0"/>
    <d v="1978-06-24T00:00:00"/>
    <x v="1482"/>
    <x v="1"/>
    <x v="2"/>
    <x v="0"/>
    <x v="9"/>
  </r>
  <r>
    <s v="Id1484"/>
    <s v="  Casey"/>
    <x v="683"/>
    <x v="176"/>
    <s v="No"/>
    <x v="0"/>
    <x v="0"/>
    <s v="0"/>
    <x v="1"/>
    <x v="1"/>
    <x v="2"/>
    <d v="1980-06-28T00:00:00"/>
    <x v="1483"/>
    <x v="1"/>
    <x v="0"/>
    <x v="3"/>
    <x v="25"/>
  </r>
  <r>
    <s v="Id1485"/>
    <s v="  Amanda L"/>
    <x v="992"/>
    <x v="196"/>
    <s v="No"/>
    <x v="0"/>
    <x v="0"/>
    <s v="0"/>
    <x v="1"/>
    <x v="0"/>
    <x v="2"/>
    <d v="1980-07-21T00:00:00"/>
    <x v="1484"/>
    <x v="1"/>
    <x v="1"/>
    <x v="2"/>
    <x v="25"/>
  </r>
  <r>
    <s v="Id1486"/>
    <s v="  Ayako N"/>
    <x v="993"/>
    <x v="507"/>
    <s v="No"/>
    <x v="0"/>
    <x v="0"/>
    <s v="0"/>
    <x v="1"/>
    <x v="1"/>
    <x v="2"/>
    <d v="1980-10-22T00:00:00"/>
    <x v="1485"/>
    <x v="1"/>
    <x v="0"/>
    <x v="0"/>
    <x v="25"/>
  </r>
  <r>
    <s v="Id1487"/>
    <s v="  Emilee"/>
    <x v="367"/>
    <x v="89"/>
    <s v="No"/>
    <x v="0"/>
    <x v="0"/>
    <s v="0"/>
    <x v="1"/>
    <x v="1"/>
    <x v="2"/>
    <d v="1980-07-26T00:00:00"/>
    <x v="1486"/>
    <x v="1"/>
    <x v="1"/>
    <x v="3"/>
    <x v="25"/>
  </r>
  <r>
    <s v="Id1488"/>
    <s v="  Stephen M"/>
    <x v="994"/>
    <x v="616"/>
    <s v="Yes"/>
    <x v="0"/>
    <x v="0"/>
    <n v="1"/>
    <x v="1"/>
    <x v="0"/>
    <x v="2"/>
    <d v="1995-10-29T00:00:00"/>
    <x v="1487"/>
    <x v="1"/>
    <x v="0"/>
    <x v="1"/>
    <x v="40"/>
  </r>
  <r>
    <s v="Id1489"/>
    <s v="  Annemarie A"/>
    <x v="995"/>
    <x v="617"/>
    <s v="No"/>
    <x v="0"/>
    <x v="0"/>
    <s v="0"/>
    <x v="1"/>
    <x v="2"/>
    <x v="0"/>
    <d v="1978-06-02T00:00:00"/>
    <x v="1488"/>
    <x v="1"/>
    <x v="2"/>
    <x v="0"/>
    <x v="29"/>
  </r>
  <r>
    <s v="Id1490"/>
    <s v="  Ashley R"/>
    <x v="996"/>
    <x v="316"/>
    <s v="Yes"/>
    <x v="0"/>
    <x v="1"/>
    <n v="1"/>
    <x v="1"/>
    <x v="2"/>
    <x v="2"/>
    <d v="1969-07-06T00:00:00"/>
    <x v="1489"/>
    <x v="1"/>
    <x v="0"/>
    <x v="0"/>
    <x v="16"/>
  </r>
  <r>
    <s v="Id1491"/>
    <s v="  Leslie A"/>
    <x v="997"/>
    <x v="252"/>
    <s v="No"/>
    <x v="0"/>
    <x v="0"/>
    <s v="0"/>
    <x v="1"/>
    <x v="2"/>
    <x v="2"/>
    <d v="1982-09-01T00:00:00"/>
    <x v="1490"/>
    <x v="1"/>
    <x v="1"/>
    <x v="0"/>
    <x v="37"/>
  </r>
  <r>
    <s v="Id1492"/>
    <s v="  Mauricio J"/>
    <x v="67"/>
    <x v="391"/>
    <s v="No"/>
    <x v="0"/>
    <x v="0"/>
    <s v="0"/>
    <x v="1"/>
    <x v="0"/>
    <x v="2"/>
    <d v="1982-10-18T00:00:00"/>
    <x v="1491"/>
    <x v="2"/>
    <x v="1"/>
    <x v="1"/>
    <x v="37"/>
  </r>
  <r>
    <s v="Id1493"/>
    <s v="  Kieran"/>
    <x v="393"/>
    <x v="90"/>
    <s v="Yes"/>
    <x v="0"/>
    <x v="0"/>
    <s v="0"/>
    <x v="1"/>
    <x v="2"/>
    <x v="2"/>
    <d v="1985-12-10T00:00:00"/>
    <x v="1492"/>
    <x v="1"/>
    <x v="2"/>
    <x v="9"/>
    <x v="17"/>
  </r>
  <r>
    <s v="Id1494"/>
    <s v="  Elizabeth A"/>
    <x v="998"/>
    <x v="234"/>
    <s v="Yes"/>
    <x v="0"/>
    <x v="0"/>
    <n v="1"/>
    <x v="1"/>
    <x v="2"/>
    <x v="0"/>
    <d v="1975-06-03T00:00:00"/>
    <x v="1493"/>
    <x v="1"/>
    <x v="0"/>
    <x v="0"/>
    <x v="19"/>
  </r>
  <r>
    <s v="Id1495"/>
    <s v="  Zeke M"/>
    <x v="999"/>
    <x v="70"/>
    <s v="No"/>
    <x v="0"/>
    <x v="0"/>
    <s v="0"/>
    <x v="1"/>
    <x v="2"/>
    <x v="2"/>
    <d v="1980-08-18T00:00:00"/>
    <x v="1494"/>
    <x v="1"/>
    <x v="2"/>
    <x v="0"/>
    <x v="25"/>
  </r>
  <r>
    <s v="Id1496"/>
    <s v="  Chip"/>
    <x v="1000"/>
    <x v="536"/>
    <s v="No"/>
    <x v="0"/>
    <x v="0"/>
    <s v="0"/>
    <x v="1"/>
    <x v="0"/>
    <x v="0"/>
    <d v="1978-12-15T00:00:00"/>
    <x v="1495"/>
    <x v="0"/>
    <x v="2"/>
    <x v="1"/>
    <x v="9"/>
  </r>
  <r>
    <s v="Id1497"/>
    <s v="  Miguel Angel Sr"/>
    <x v="1001"/>
    <x v="145"/>
    <s v="No"/>
    <x v="0"/>
    <x v="0"/>
    <s v="0"/>
    <x v="1"/>
    <x v="2"/>
    <x v="2"/>
    <d v="1980-10-05T00:00:00"/>
    <x v="1496"/>
    <x v="1"/>
    <x v="0"/>
    <x v="0"/>
    <x v="25"/>
  </r>
  <r>
    <s v="Id1498"/>
    <s v="  Brian"/>
    <x v="984"/>
    <x v="216"/>
    <s v="No"/>
    <x v="0"/>
    <x v="0"/>
    <s v="0"/>
    <x v="1"/>
    <x v="1"/>
    <x v="1"/>
    <d v="1980-08-30T00:00:00"/>
    <x v="1497"/>
    <x v="1"/>
    <x v="2"/>
    <x v="1"/>
    <x v="25"/>
  </r>
  <r>
    <s v="Id1499"/>
    <s v="  Meghan"/>
    <x v="1002"/>
    <x v="258"/>
    <s v="No"/>
    <x v="0"/>
    <x v="0"/>
    <s v="0"/>
    <x v="1"/>
    <x v="2"/>
    <x v="0"/>
    <d v="1978-11-29T00:00:00"/>
    <x v="1498"/>
    <x v="1"/>
    <x v="2"/>
    <x v="0"/>
    <x v="9"/>
  </r>
  <r>
    <s v="Id1500"/>
    <s v="  Meredith L"/>
    <x v="1003"/>
    <x v="435"/>
    <s v="No"/>
    <x v="0"/>
    <x v="0"/>
    <n v="1"/>
    <x v="1"/>
    <x v="2"/>
    <x v="2"/>
    <d v="1984-09-05T00:00:00"/>
    <x v="1499"/>
    <x v="1"/>
    <x v="0"/>
    <x v="1"/>
    <x v="32"/>
  </r>
  <r>
    <s v="Id1501"/>
    <s v="  Millicent M"/>
    <x v="842"/>
    <x v="270"/>
    <s v="No"/>
    <x v="0"/>
    <x v="0"/>
    <s v="0"/>
    <x v="1"/>
    <x v="1"/>
    <x v="2"/>
    <d v="1989-12-21T00:00:00"/>
    <x v="1500"/>
    <x v="1"/>
    <x v="0"/>
    <x v="2"/>
    <x v="4"/>
  </r>
  <r>
    <s v="Id1502"/>
    <s v="  Kathleen"/>
    <x v="649"/>
    <x v="353"/>
    <s v="Yes"/>
    <x v="0"/>
    <x v="0"/>
    <s v="0"/>
    <x v="1"/>
    <x v="3"/>
    <x v="2"/>
    <d v="1985-09-10T00:00:00"/>
    <x v="1501"/>
    <x v="1"/>
    <x v="1"/>
    <x v="2"/>
    <x v="17"/>
  </r>
  <r>
    <s v="Id1503"/>
    <s v="  Kimberly K"/>
    <x v="1004"/>
    <x v="189"/>
    <s v="No"/>
    <x v="1"/>
    <x v="0"/>
    <n v="1"/>
    <x v="1"/>
    <x v="0"/>
    <x v="2"/>
    <d v="2004-12-24T00:00:00"/>
    <x v="1502"/>
    <x v="1"/>
    <x v="1"/>
    <x v="1"/>
    <x v="41"/>
  </r>
  <r>
    <s v="Id1504"/>
    <s v="  Justin C"/>
    <x v="21"/>
    <x v="618"/>
    <s v="Yes"/>
    <x v="0"/>
    <x v="0"/>
    <s v="0"/>
    <x v="1"/>
    <x v="0"/>
    <x v="0"/>
    <d v="1981-06-23T00:00:00"/>
    <x v="1503"/>
    <x v="1"/>
    <x v="2"/>
    <x v="3"/>
    <x v="36"/>
  </r>
  <r>
    <s v="Id1505"/>
    <s v="  Tristan P"/>
    <x v="988"/>
    <x v="324"/>
    <s v="Yes"/>
    <x v="0"/>
    <x v="1"/>
    <n v="1"/>
    <x v="1"/>
    <x v="2"/>
    <x v="2"/>
    <d v="1969-10-23T00:00:00"/>
    <x v="1504"/>
    <x v="1"/>
    <x v="2"/>
    <x v="0"/>
    <x v="16"/>
  </r>
  <r>
    <s v="Id1506"/>
    <s v="  Traci A"/>
    <x v="1005"/>
    <x v="461"/>
    <s v="No"/>
    <x v="0"/>
    <x v="0"/>
    <s v="0"/>
    <x v="1"/>
    <x v="2"/>
    <x v="0"/>
    <d v="1978-08-05T00:00:00"/>
    <x v="1505"/>
    <x v="1"/>
    <x v="1"/>
    <x v="0"/>
    <x v="9"/>
  </r>
  <r>
    <s v="Id1507"/>
    <s v="  Justin P"/>
    <x v="305"/>
    <x v="537"/>
    <s v="Yes"/>
    <x v="0"/>
    <x v="0"/>
    <s v="0"/>
    <x v="1"/>
    <x v="2"/>
    <x v="0"/>
    <d v="1981-06-19T00:00:00"/>
    <x v="1506"/>
    <x v="1"/>
    <x v="2"/>
    <x v="9"/>
    <x v="36"/>
  </r>
  <r>
    <s v="Id1508"/>
    <s v="  Logan M"/>
    <x v="1006"/>
    <x v="495"/>
    <s v="No"/>
    <x v="0"/>
    <x v="1"/>
    <n v="1"/>
    <x v="1"/>
    <x v="0"/>
    <x v="2"/>
    <d v="1979-11-04T00:00:00"/>
    <x v="1507"/>
    <x v="1"/>
    <x v="2"/>
    <x v="3"/>
    <x v="18"/>
  </r>
  <r>
    <s v="Id1509"/>
    <s v="  Sebastien"/>
    <x v="1007"/>
    <x v="562"/>
    <s v="No"/>
    <x v="0"/>
    <x v="0"/>
    <s v="0"/>
    <x v="1"/>
    <x v="2"/>
    <x v="1"/>
    <d v="1977-06-15T00:00:00"/>
    <x v="1508"/>
    <x v="1"/>
    <x v="1"/>
    <x v="0"/>
    <x v="29"/>
  </r>
  <r>
    <s v="Id1510"/>
    <s v="  Tiffany A"/>
    <x v="1008"/>
    <x v="86"/>
    <s v="No"/>
    <x v="1"/>
    <x v="0"/>
    <n v="1"/>
    <x v="1"/>
    <x v="0"/>
    <x v="2"/>
    <d v="2000-11-30T00:00:00"/>
    <x v="1509"/>
    <x v="1"/>
    <x v="1"/>
    <x v="1"/>
    <x v="21"/>
  </r>
  <r>
    <s v="Id1511"/>
    <s v="  Matthew"/>
    <x v="497"/>
    <x v="47"/>
    <s v="No"/>
    <x v="0"/>
    <x v="1"/>
    <n v="1"/>
    <x v="1"/>
    <x v="1"/>
    <x v="2"/>
    <d v="1979-07-15T00:00:00"/>
    <x v="1510"/>
    <x v="2"/>
    <x v="1"/>
    <x v="4"/>
    <x v="18"/>
  </r>
  <r>
    <s v="Id1512"/>
    <s v="  Luke"/>
    <x v="1009"/>
    <x v="106"/>
    <s v="No"/>
    <x v="0"/>
    <x v="0"/>
    <s v="0"/>
    <x v="1"/>
    <x v="0"/>
    <x v="1"/>
    <d v="1994-07-08T00:00:00"/>
    <x v="1511"/>
    <x v="1"/>
    <x v="2"/>
    <x v="14"/>
    <x v="6"/>
  </r>
  <r>
    <s v="Id1513"/>
    <s v="  Leigh"/>
    <x v="1010"/>
    <x v="619"/>
    <s v="Yes"/>
    <x v="0"/>
    <x v="0"/>
    <n v="1"/>
    <x v="1"/>
    <x v="2"/>
    <x v="0"/>
    <d v="1975-08-17T00:00:00"/>
    <x v="1512"/>
    <x v="1"/>
    <x v="1"/>
    <x v="1"/>
    <x v="27"/>
  </r>
  <r>
    <s v="Id1514"/>
    <s v="  Yosuke"/>
    <x v="191"/>
    <x v="67"/>
    <s v="No"/>
    <x v="0"/>
    <x v="0"/>
    <s v="0"/>
    <x v="1"/>
    <x v="1"/>
    <x v="2"/>
    <d v="1991-06-29T00:00:00"/>
    <x v="1513"/>
    <x v="0"/>
    <x v="2"/>
    <x v="7"/>
    <x v="42"/>
  </r>
  <r>
    <s v="Id1515"/>
    <s v="  Matthew"/>
    <x v="26"/>
    <x v="419"/>
    <s v="Yes"/>
    <x v="0"/>
    <x v="0"/>
    <s v="0"/>
    <x v="1"/>
    <x v="0"/>
    <x v="2"/>
    <d v="1985-12-24T00:00:00"/>
    <x v="1514"/>
    <x v="2"/>
    <x v="0"/>
    <x v="1"/>
    <x v="17"/>
  </r>
  <r>
    <s v="Id1516"/>
    <s v="  Jacob"/>
    <x v="1011"/>
    <x v="24"/>
    <s v="No"/>
    <x v="0"/>
    <x v="0"/>
    <s v="0"/>
    <x v="1"/>
    <x v="2"/>
    <x v="2"/>
    <d v="1980-11-23T00:00:00"/>
    <x v="1515"/>
    <x v="1"/>
    <x v="2"/>
    <x v="0"/>
    <x v="25"/>
  </r>
  <r>
    <s v="Id1517"/>
    <s v="  Jodi"/>
    <x v="61"/>
    <x v="429"/>
    <s v="Yes"/>
    <x v="0"/>
    <x v="0"/>
    <s v="0"/>
    <x v="1"/>
    <x v="0"/>
    <x v="0"/>
    <d v="1981-10-08T00:00:00"/>
    <x v="1516"/>
    <x v="1"/>
    <x v="1"/>
    <x v="0"/>
    <x v="36"/>
  </r>
  <r>
    <s v="Id1518"/>
    <s v="  Lauren"/>
    <x v="21"/>
    <x v="620"/>
    <s v="Yes"/>
    <x v="0"/>
    <x v="0"/>
    <s v="0"/>
    <x v="1"/>
    <x v="0"/>
    <x v="0"/>
    <d v="1981-09-03T00:00:00"/>
    <x v="1517"/>
    <x v="1"/>
    <x v="0"/>
    <x v="3"/>
    <x v="36"/>
  </r>
  <r>
    <s v="Id1519"/>
    <s v="  Misti C"/>
    <x v="909"/>
    <x v="543"/>
    <s v="Yes"/>
    <x v="0"/>
    <x v="0"/>
    <s v="0"/>
    <x v="1"/>
    <x v="1"/>
    <x v="0"/>
    <d v="1981-09-21T00:00:00"/>
    <x v="1518"/>
    <x v="1"/>
    <x v="0"/>
    <x v="0"/>
    <x v="36"/>
  </r>
  <r>
    <s v="Id1520"/>
    <s v="  Angela J"/>
    <x v="1012"/>
    <x v="339"/>
    <s v="Yes"/>
    <x v="0"/>
    <x v="0"/>
    <n v="1"/>
    <x v="1"/>
    <x v="2"/>
    <x v="2"/>
    <d v="1988-10-10T00:00:00"/>
    <x v="1519"/>
    <x v="1"/>
    <x v="2"/>
    <x v="2"/>
    <x v="23"/>
  </r>
  <r>
    <s v="Id1521"/>
    <s v="  Jonathan D"/>
    <x v="1013"/>
    <x v="117"/>
    <s v="Yes"/>
    <x v="0"/>
    <x v="0"/>
    <n v="2"/>
    <x v="1"/>
    <x v="3"/>
    <x v="2"/>
    <d v="1966-12-09T00:00:00"/>
    <x v="1520"/>
    <x v="2"/>
    <x v="2"/>
    <x v="0"/>
    <x v="24"/>
  </r>
  <r>
    <s v="Id1522"/>
    <s v="  Victoria"/>
    <x v="1014"/>
    <x v="621"/>
    <s v="Yes"/>
    <x v="0"/>
    <x v="0"/>
    <n v="2"/>
    <x v="1"/>
    <x v="2"/>
    <x v="0"/>
    <d v="1970-06-17T00:00:00"/>
    <x v="1521"/>
    <x v="1"/>
    <x v="1"/>
    <x v="0"/>
    <x v="2"/>
  </r>
  <r>
    <s v="Id1523"/>
    <s v="  Adrian R"/>
    <x v="467"/>
    <x v="5"/>
    <s v="Yes"/>
    <x v="0"/>
    <x v="0"/>
    <n v="1"/>
    <x v="1"/>
    <x v="1"/>
    <x v="0"/>
    <d v="1986-06-05T00:00:00"/>
    <x v="1522"/>
    <x v="2"/>
    <x v="1"/>
    <x v="4"/>
    <x v="17"/>
  </r>
  <r>
    <s v="Id1524"/>
    <s v="  Andrew"/>
    <x v="589"/>
    <x v="535"/>
    <s v="Yes"/>
    <x v="0"/>
    <x v="0"/>
    <n v="1"/>
    <x v="1"/>
    <x v="1"/>
    <x v="0"/>
    <d v="1986-08-07T00:00:00"/>
    <x v="1523"/>
    <x v="2"/>
    <x v="2"/>
    <x v="4"/>
    <x v="26"/>
  </r>
  <r>
    <s v="Id1525"/>
    <s v="  Jason A"/>
    <x v="1015"/>
    <x v="461"/>
    <s v="No"/>
    <x v="0"/>
    <x v="0"/>
    <s v="0"/>
    <x v="1"/>
    <x v="3"/>
    <x v="0"/>
    <d v="1968-07-18T00:00:00"/>
    <x v="1524"/>
    <x v="2"/>
    <x v="1"/>
    <x v="1"/>
    <x v="0"/>
  </r>
  <r>
    <s v="Id1526"/>
    <s v="  Rachel"/>
    <x v="1016"/>
    <x v="104"/>
    <s v="No"/>
    <x v="0"/>
    <x v="0"/>
    <s v="0"/>
    <x v="1"/>
    <x v="2"/>
    <x v="0"/>
    <d v="1978-10-21T00:00:00"/>
    <x v="1525"/>
    <x v="1"/>
    <x v="0"/>
    <x v="0"/>
    <x v="9"/>
  </r>
  <r>
    <s v="Id1527"/>
    <s v="  Susan"/>
    <x v="1017"/>
    <x v="56"/>
    <s v="No"/>
    <x v="0"/>
    <x v="0"/>
    <s v="0"/>
    <x v="1"/>
    <x v="0"/>
    <x v="1"/>
    <d v="1994-06-13T00:00:00"/>
    <x v="1526"/>
    <x v="1"/>
    <x v="1"/>
    <x v="1"/>
    <x v="6"/>
  </r>
  <r>
    <s v="Id1528"/>
    <s v="  Cameron M"/>
    <x v="1018"/>
    <x v="249"/>
    <s v="Yes"/>
    <x v="0"/>
    <x v="1"/>
    <n v="1"/>
    <x v="1"/>
    <x v="2"/>
    <x v="2"/>
    <d v="1983-06-12T00:00:00"/>
    <x v="1527"/>
    <x v="2"/>
    <x v="0"/>
    <x v="1"/>
    <x v="33"/>
  </r>
  <r>
    <s v="Id1529"/>
    <s v="  Claudia A"/>
    <x v="1019"/>
    <x v="398"/>
    <s v="No"/>
    <x v="0"/>
    <x v="0"/>
    <s v="0"/>
    <x v="1"/>
    <x v="2"/>
    <x v="0"/>
    <d v="1971-12-12T00:00:00"/>
    <x v="1528"/>
    <x v="1"/>
    <x v="1"/>
    <x v="0"/>
    <x v="14"/>
  </r>
  <r>
    <s v="Id1530"/>
    <s v="  Kate"/>
    <x v="1020"/>
    <x v="12"/>
    <s v="No"/>
    <x v="0"/>
    <x v="0"/>
    <s v="0"/>
    <x v="1"/>
    <x v="3"/>
    <x v="0"/>
    <d v="1968-07-13T00:00:00"/>
    <x v="1529"/>
    <x v="2"/>
    <x v="1"/>
    <x v="1"/>
    <x v="0"/>
  </r>
  <r>
    <s v="Id1531"/>
    <s v="  Nicole M"/>
    <x v="424"/>
    <x v="450"/>
    <s v="Yes"/>
    <x v="0"/>
    <x v="0"/>
    <s v="0"/>
    <x v="1"/>
    <x v="2"/>
    <x v="2"/>
    <d v="1985-07-09T00:00:00"/>
    <x v="1530"/>
    <x v="1"/>
    <x v="0"/>
    <x v="1"/>
    <x v="17"/>
  </r>
  <r>
    <s v="Id1532"/>
    <s v="  Jack"/>
    <x v="1021"/>
    <x v="81"/>
    <s v="No"/>
    <x v="0"/>
    <x v="0"/>
    <s v="0"/>
    <x v="1"/>
    <x v="0"/>
    <x v="2"/>
    <d v="1989-10-20T00:00:00"/>
    <x v="1531"/>
    <x v="2"/>
    <x v="1"/>
    <x v="3"/>
    <x v="4"/>
  </r>
  <r>
    <s v="Id1533"/>
    <s v="  Gregory"/>
    <x v="1022"/>
    <x v="13"/>
    <s v="Yes"/>
    <x v="0"/>
    <x v="0"/>
    <s v="0"/>
    <x v="1"/>
    <x v="1"/>
    <x v="0"/>
    <d v="1981-09-17T00:00:00"/>
    <x v="1532"/>
    <x v="2"/>
    <x v="1"/>
    <x v="1"/>
    <x v="36"/>
  </r>
  <r>
    <s v="Id1534"/>
    <s v="  Rebecca"/>
    <x v="1023"/>
    <x v="47"/>
    <s v="No"/>
    <x v="0"/>
    <x v="0"/>
    <s v="0"/>
    <x v="1"/>
    <x v="2"/>
    <x v="2"/>
    <d v="1982-09-27T00:00:00"/>
    <x v="1533"/>
    <x v="1"/>
    <x v="2"/>
    <x v="0"/>
    <x v="37"/>
  </r>
  <r>
    <s v="Id1535"/>
    <s v="  Adam"/>
    <x v="687"/>
    <x v="117"/>
    <s v="No"/>
    <x v="0"/>
    <x v="0"/>
    <s v="0"/>
    <x v="1"/>
    <x v="0"/>
    <x v="2"/>
    <d v="1989-11-19T00:00:00"/>
    <x v="1534"/>
    <x v="1"/>
    <x v="1"/>
    <x v="0"/>
    <x v="4"/>
  </r>
  <r>
    <s v="Id1536"/>
    <s v="  Ryan"/>
    <x v="1024"/>
    <x v="115"/>
    <s v="No"/>
    <x v="0"/>
    <x v="0"/>
    <n v="1"/>
    <x v="1"/>
    <x v="2"/>
    <x v="2"/>
    <d v="1984-07-01T00:00:00"/>
    <x v="1535"/>
    <x v="2"/>
    <x v="2"/>
    <x v="0"/>
    <x v="32"/>
  </r>
  <r>
    <s v="Id1537"/>
    <s v="  Jackie K"/>
    <x v="1025"/>
    <x v="293"/>
    <s v="Yes"/>
    <x v="0"/>
    <x v="0"/>
    <n v="2"/>
    <x v="1"/>
    <x v="3"/>
    <x v="0"/>
    <d v="1970-11-08T00:00:00"/>
    <x v="1536"/>
    <x v="1"/>
    <x v="0"/>
    <x v="0"/>
    <x v="2"/>
  </r>
  <r>
    <s v="Id1538"/>
    <s v="  Chris"/>
    <x v="1026"/>
    <x v="507"/>
    <s v="No"/>
    <x v="0"/>
    <x v="0"/>
    <n v="1"/>
    <x v="1"/>
    <x v="3"/>
    <x v="2"/>
    <d v="1984-12-08T00:00:00"/>
    <x v="1537"/>
    <x v="1"/>
    <x v="0"/>
    <x v="9"/>
    <x v="32"/>
  </r>
  <r>
    <s v="Id1539"/>
    <s v="  Tyler C"/>
    <x v="820"/>
    <x v="419"/>
    <s v="No"/>
    <x v="0"/>
    <x v="0"/>
    <s v="0"/>
    <x v="1"/>
    <x v="1"/>
    <x v="2"/>
    <d v="1990-06-06T00:00:00"/>
    <x v="1538"/>
    <x v="1"/>
    <x v="2"/>
    <x v="14"/>
    <x v="4"/>
  </r>
  <r>
    <s v="Id1540"/>
    <s v="  Yoshie"/>
    <x v="307"/>
    <x v="587"/>
    <s v="No"/>
    <x v="0"/>
    <x v="1"/>
    <n v="1"/>
    <x v="1"/>
    <x v="0"/>
    <x v="2"/>
    <d v="2003-09-04T00:00:00"/>
    <x v="1539"/>
    <x v="1"/>
    <x v="1"/>
    <x v="1"/>
    <x v="39"/>
  </r>
  <r>
    <s v="Id1541"/>
    <s v="  Lauren A"/>
    <x v="1027"/>
    <x v="622"/>
    <s v="No"/>
    <x v="0"/>
    <x v="0"/>
    <n v="2"/>
    <x v="1"/>
    <x v="2"/>
    <x v="0"/>
    <d v="1973-08-29T00:00:00"/>
    <x v="1540"/>
    <x v="1"/>
    <x v="1"/>
    <x v="0"/>
    <x v="30"/>
  </r>
  <r>
    <s v="Id1542"/>
    <s v="  Mason D"/>
    <x v="759"/>
    <x v="180"/>
    <s v="No"/>
    <x v="0"/>
    <x v="0"/>
    <s v="0"/>
    <x v="1"/>
    <x v="0"/>
    <x v="2"/>
    <d v="1982-08-28T00:00:00"/>
    <x v="1541"/>
    <x v="2"/>
    <x v="2"/>
    <x v="5"/>
    <x v="37"/>
  </r>
  <r>
    <s v="Id1543"/>
    <s v="  Ryan"/>
    <x v="801"/>
    <x v="119"/>
    <s v="No"/>
    <x v="0"/>
    <x v="0"/>
    <s v="0"/>
    <x v="1"/>
    <x v="1"/>
    <x v="1"/>
    <d v="1982-11-07T00:00:00"/>
    <x v="1542"/>
    <x v="1"/>
    <x v="0"/>
    <x v="3"/>
    <x v="37"/>
  </r>
  <r>
    <s v="Id1544"/>
    <s v="  Arturo"/>
    <x v="50"/>
    <x v="623"/>
    <s v="No"/>
    <x v="0"/>
    <x v="0"/>
    <s v="0"/>
    <x v="1"/>
    <x v="0"/>
    <x v="1"/>
    <d v="1982-12-29T00:00:00"/>
    <x v="1543"/>
    <x v="2"/>
    <x v="2"/>
    <x v="4"/>
    <x v="37"/>
  </r>
  <r>
    <s v="Id1545"/>
    <s v="  Jake"/>
    <x v="1028"/>
    <x v="585"/>
    <s v="No"/>
    <x v="0"/>
    <x v="0"/>
    <s v="0"/>
    <x v="1"/>
    <x v="2"/>
    <x v="2"/>
    <d v="1982-11-22T00:00:00"/>
    <x v="1544"/>
    <x v="1"/>
    <x v="1"/>
    <x v="0"/>
    <x v="37"/>
  </r>
  <r>
    <s v="Id1546"/>
    <s v="  Sarah E"/>
    <x v="105"/>
    <x v="40"/>
    <s v="No"/>
    <x v="0"/>
    <x v="0"/>
    <n v="1"/>
    <x v="1"/>
    <x v="0"/>
    <x v="2"/>
    <d v="1984-10-05T00:00:00"/>
    <x v="1545"/>
    <x v="1"/>
    <x v="0"/>
    <x v="3"/>
    <x v="32"/>
  </r>
  <r>
    <s v="Id1547"/>
    <s v="  Alison L"/>
    <x v="520"/>
    <x v="624"/>
    <s v="Yes"/>
    <x v="0"/>
    <x v="0"/>
    <s v="0"/>
    <x v="1"/>
    <x v="0"/>
    <x v="0"/>
    <d v="1981-07-20T00:00:00"/>
    <x v="1546"/>
    <x v="1"/>
    <x v="1"/>
    <x v="1"/>
    <x v="36"/>
  </r>
  <r>
    <s v="Id1548"/>
    <s v="  Karen A"/>
    <x v="384"/>
    <x v="49"/>
    <s v="No"/>
    <x v="0"/>
    <x v="0"/>
    <n v="1"/>
    <x v="1"/>
    <x v="1"/>
    <x v="2"/>
    <d v="1984-09-20T00:00:00"/>
    <x v="1547"/>
    <x v="1"/>
    <x v="2"/>
    <x v="2"/>
    <x v="32"/>
  </r>
  <r>
    <s v="Id1549"/>
    <s v="  Thomas R"/>
    <x v="1029"/>
    <x v="519"/>
    <s v="No"/>
    <x v="0"/>
    <x v="0"/>
    <s v="0"/>
    <x v="1"/>
    <x v="3"/>
    <x v="0"/>
    <d v="1968-12-11T00:00:00"/>
    <x v="1548"/>
    <x v="2"/>
    <x v="2"/>
    <x v="0"/>
    <x v="0"/>
  </r>
  <r>
    <s v="Id1550"/>
    <s v="  Stephanie W"/>
    <x v="1030"/>
    <x v="195"/>
    <s v="No"/>
    <x v="0"/>
    <x v="0"/>
    <s v="0"/>
    <x v="1"/>
    <x v="0"/>
    <x v="1"/>
    <d v="1989-08-06T00:00:00"/>
    <x v="1549"/>
    <x v="1"/>
    <x v="2"/>
    <x v="2"/>
    <x v="4"/>
  </r>
  <r>
    <s v="Id1551"/>
    <s v="  Ezra"/>
    <x v="276"/>
    <x v="625"/>
    <s v="Yes"/>
    <x v="0"/>
    <x v="0"/>
    <n v="1"/>
    <x v="1"/>
    <x v="1"/>
    <x v="0"/>
    <d v="1986-12-18T00:00:00"/>
    <x v="1550"/>
    <x v="1"/>
    <x v="0"/>
    <x v="1"/>
    <x v="26"/>
  </r>
  <r>
    <s v="Id1552"/>
    <s v="  Jim"/>
    <x v="1031"/>
    <x v="56"/>
    <s v="Yes"/>
    <x v="0"/>
    <x v="1"/>
    <n v="1"/>
    <x v="1"/>
    <x v="3"/>
    <x v="1"/>
    <d v="1969-12-03T00:00:00"/>
    <x v="1551"/>
    <x v="1"/>
    <x v="0"/>
    <x v="0"/>
    <x v="16"/>
  </r>
  <r>
    <s v="Id1553"/>
    <s v="  Ari L"/>
    <x v="643"/>
    <x v="374"/>
    <s v="No"/>
    <x v="0"/>
    <x v="0"/>
    <s v="0"/>
    <x v="1"/>
    <x v="2"/>
    <x v="2"/>
    <d v="1982-10-02T00:00:00"/>
    <x v="1552"/>
    <x v="1"/>
    <x v="2"/>
    <x v="1"/>
    <x v="37"/>
  </r>
  <r>
    <s v="Id1554"/>
    <s v="  Fanny"/>
    <x v="837"/>
    <x v="82"/>
    <s v="No"/>
    <x v="0"/>
    <x v="0"/>
    <s v="0"/>
    <x v="1"/>
    <x v="2"/>
    <x v="2"/>
    <d v="1982-08-12T00:00:00"/>
    <x v="1553"/>
    <x v="1"/>
    <x v="1"/>
    <x v="0"/>
    <x v="37"/>
  </r>
  <r>
    <s v="Id1555"/>
    <s v="  Heather"/>
    <x v="1032"/>
    <x v="133"/>
    <s v="Yes"/>
    <x v="0"/>
    <x v="0"/>
    <s v="0"/>
    <x v="1"/>
    <x v="2"/>
    <x v="2"/>
    <d v="1976-10-23T00:00:00"/>
    <x v="1554"/>
    <x v="1"/>
    <x v="1"/>
    <x v="0"/>
    <x v="1"/>
  </r>
  <r>
    <s v="Id1556"/>
    <s v="  Peter W"/>
    <x v="222"/>
    <x v="31"/>
    <s v="No"/>
    <x v="0"/>
    <x v="0"/>
    <s v="0"/>
    <x v="1"/>
    <x v="0"/>
    <x v="2"/>
    <d v="1994-07-07T00:00:00"/>
    <x v="1555"/>
    <x v="1"/>
    <x v="1"/>
    <x v="14"/>
    <x v="6"/>
  </r>
  <r>
    <s v="Id1557"/>
    <s v="  Catherine A"/>
    <x v="326"/>
    <x v="124"/>
    <s v="No"/>
    <x v="0"/>
    <x v="0"/>
    <s v="0"/>
    <x v="1"/>
    <x v="1"/>
    <x v="2"/>
    <d v="1982-08-28T00:00:00"/>
    <x v="1556"/>
    <x v="1"/>
    <x v="2"/>
    <x v="0"/>
    <x v="37"/>
  </r>
  <r>
    <s v="Id1558"/>
    <s v="  Kelly A"/>
    <x v="941"/>
    <x v="152"/>
    <s v="No"/>
    <x v="0"/>
    <x v="0"/>
    <s v="0"/>
    <x v="1"/>
    <x v="1"/>
    <x v="2"/>
    <d v="1982-10-09T00:00:00"/>
    <x v="1557"/>
    <x v="1"/>
    <x v="0"/>
    <x v="3"/>
    <x v="37"/>
  </r>
  <r>
    <s v="Id1559"/>
    <s v="  Janel N"/>
    <x v="1033"/>
    <x v="428"/>
    <s v="Yes"/>
    <x v="0"/>
    <x v="0"/>
    <n v="2"/>
    <x v="1"/>
    <x v="3"/>
    <x v="0"/>
    <d v="1970-12-01T00:00:00"/>
    <x v="1558"/>
    <x v="1"/>
    <x v="2"/>
    <x v="0"/>
    <x v="2"/>
  </r>
  <r>
    <s v="Id1560"/>
    <s v="  Yann Kai"/>
    <x v="528"/>
    <x v="334"/>
    <s v="No"/>
    <x v="0"/>
    <x v="0"/>
    <s v="0"/>
    <x v="1"/>
    <x v="0"/>
    <x v="1"/>
    <d v="1980-06-08T00:00:00"/>
    <x v="1559"/>
    <x v="1"/>
    <x v="0"/>
    <x v="3"/>
    <x v="18"/>
  </r>
  <r>
    <s v="Id1561"/>
    <s v="  Zachary R"/>
    <x v="397"/>
    <x v="42"/>
    <s v="Yes"/>
    <x v="0"/>
    <x v="0"/>
    <s v="0"/>
    <x v="1"/>
    <x v="1"/>
    <x v="0"/>
    <d v="1981-07-27T00:00:00"/>
    <x v="1560"/>
    <x v="1"/>
    <x v="2"/>
    <x v="0"/>
    <x v="36"/>
  </r>
  <r>
    <s v="Id1562"/>
    <s v="  Alejandro Sr"/>
    <x v="1034"/>
    <x v="79"/>
    <s v="No"/>
    <x v="0"/>
    <x v="0"/>
    <n v="1"/>
    <x v="1"/>
    <x v="1"/>
    <x v="2"/>
    <d v="1984-11-01T00:00:00"/>
    <x v="1561"/>
    <x v="1"/>
    <x v="0"/>
    <x v="1"/>
    <x v="32"/>
  </r>
  <r>
    <s v="Id1563"/>
    <s v="  Nicholas R"/>
    <x v="422"/>
    <x v="176"/>
    <s v="No"/>
    <x v="0"/>
    <x v="0"/>
    <n v="1"/>
    <x v="1"/>
    <x v="1"/>
    <x v="2"/>
    <d v="1984-08-26T00:00:00"/>
    <x v="1562"/>
    <x v="2"/>
    <x v="0"/>
    <x v="1"/>
    <x v="32"/>
  </r>
  <r>
    <s v="Id1564"/>
    <s v="  Paul"/>
    <x v="1035"/>
    <x v="626"/>
    <s v="Yes"/>
    <x v="0"/>
    <x v="0"/>
    <s v="0"/>
    <x v="1"/>
    <x v="0"/>
    <x v="2"/>
    <d v="1985-07-22T00:00:00"/>
    <x v="1563"/>
    <x v="2"/>
    <x v="2"/>
    <x v="0"/>
    <x v="17"/>
  </r>
  <r>
    <s v="Id1565"/>
    <s v="  Michael D"/>
    <x v="1036"/>
    <x v="573"/>
    <s v="Yes"/>
    <x v="0"/>
    <x v="0"/>
    <n v="1"/>
    <x v="1"/>
    <x v="2"/>
    <x v="0"/>
    <d v="1975-08-05T00:00:00"/>
    <x v="1564"/>
    <x v="1"/>
    <x v="0"/>
    <x v="0"/>
    <x v="27"/>
  </r>
  <r>
    <s v="Id1566"/>
    <s v="  Marina"/>
    <x v="1037"/>
    <x v="34"/>
    <s v="Yes"/>
    <x v="0"/>
    <x v="0"/>
    <s v="0"/>
    <x v="1"/>
    <x v="2"/>
    <x v="1"/>
    <d v="1976-12-30T00:00:00"/>
    <x v="1565"/>
    <x v="1"/>
    <x v="0"/>
    <x v="0"/>
    <x v="1"/>
  </r>
  <r>
    <s v="Id1567"/>
    <s v="  Caroline"/>
    <x v="500"/>
    <x v="380"/>
    <s v="No"/>
    <x v="0"/>
    <x v="0"/>
    <n v="1"/>
    <x v="1"/>
    <x v="1"/>
    <x v="2"/>
    <d v="1987-09-04T00:00:00"/>
    <x v="1566"/>
    <x v="1"/>
    <x v="2"/>
    <x v="3"/>
    <x v="38"/>
  </r>
  <r>
    <s v="Id1568"/>
    <s v="  Ross P"/>
    <x v="1038"/>
    <x v="222"/>
    <s v="No"/>
    <x v="0"/>
    <x v="0"/>
    <s v="0"/>
    <x v="1"/>
    <x v="2"/>
    <x v="0"/>
    <d v="1971-08-22T00:00:00"/>
    <x v="1567"/>
    <x v="1"/>
    <x v="0"/>
    <x v="0"/>
    <x v="14"/>
  </r>
  <r>
    <s v="Id1569"/>
    <s v="  Aoife"/>
    <x v="1039"/>
    <x v="590"/>
    <s v="Yes"/>
    <x v="0"/>
    <x v="0"/>
    <n v="2"/>
    <x v="1"/>
    <x v="3"/>
    <x v="0"/>
    <d v="1970-08-20T00:00:00"/>
    <x v="1568"/>
    <x v="1"/>
    <x v="1"/>
    <x v="0"/>
    <x v="2"/>
  </r>
  <r>
    <s v="Id1570"/>
    <s v="  Wesley"/>
    <x v="277"/>
    <x v="52"/>
    <s v="Yes"/>
    <x v="0"/>
    <x v="0"/>
    <s v="0"/>
    <x v="1"/>
    <x v="1"/>
    <x v="2"/>
    <d v="1985-12-10T00:00:00"/>
    <x v="1569"/>
    <x v="0"/>
    <x v="0"/>
    <x v="7"/>
    <x v="17"/>
  </r>
  <r>
    <s v="Id1571"/>
    <s v="  Rebecca J"/>
    <x v="1040"/>
    <x v="209"/>
    <s v="No"/>
    <x v="0"/>
    <x v="0"/>
    <n v="1"/>
    <x v="1"/>
    <x v="2"/>
    <x v="2"/>
    <d v="1987-09-09T00:00:00"/>
    <x v="1570"/>
    <x v="1"/>
    <x v="0"/>
    <x v="2"/>
    <x v="38"/>
  </r>
  <r>
    <s v="Id1572"/>
    <s v="  Barry P"/>
    <x v="1041"/>
    <x v="280"/>
    <s v="No"/>
    <x v="0"/>
    <x v="0"/>
    <s v="0"/>
    <x v="1"/>
    <x v="1"/>
    <x v="2"/>
    <d v="1982-10-28T00:00:00"/>
    <x v="1571"/>
    <x v="1"/>
    <x v="1"/>
    <x v="1"/>
    <x v="37"/>
  </r>
  <r>
    <s v="Id1573"/>
    <s v="  Maciej"/>
    <x v="728"/>
    <x v="127"/>
    <s v="Yes"/>
    <x v="0"/>
    <x v="1"/>
    <n v="1"/>
    <x v="1"/>
    <x v="0"/>
    <x v="2"/>
    <d v="1997-08-16T00:00:00"/>
    <x v="1572"/>
    <x v="1"/>
    <x v="2"/>
    <x v="14"/>
    <x v="31"/>
  </r>
  <r>
    <s v="Id1574"/>
    <s v="  Jerry D"/>
    <x v="984"/>
    <x v="256"/>
    <s v="No"/>
    <x v="0"/>
    <x v="0"/>
    <s v="0"/>
    <x v="1"/>
    <x v="1"/>
    <x v="1"/>
    <d v="1982-08-06T00:00:00"/>
    <x v="1573"/>
    <x v="0"/>
    <x v="2"/>
    <x v="1"/>
    <x v="37"/>
  </r>
  <r>
    <s v="Id1575"/>
    <s v="  Eric A"/>
    <x v="1042"/>
    <x v="358"/>
    <s v="Yes"/>
    <x v="0"/>
    <x v="0"/>
    <s v="0"/>
    <x v="1"/>
    <x v="2"/>
    <x v="2"/>
    <d v="1976-11-18T00:00:00"/>
    <x v="1574"/>
    <x v="1"/>
    <x v="2"/>
    <x v="0"/>
    <x v="1"/>
  </r>
  <r>
    <s v="Id1576"/>
    <s v="  Cathi"/>
    <x v="13"/>
    <x v="585"/>
    <s v="No"/>
    <x v="0"/>
    <x v="0"/>
    <n v="1"/>
    <x v="1"/>
    <x v="0"/>
    <x v="2"/>
    <d v="1984-08-13T00:00:00"/>
    <x v="1575"/>
    <x v="1"/>
    <x v="1"/>
    <x v="1"/>
    <x v="32"/>
  </r>
  <r>
    <s v="Id1577"/>
    <s v="  Alex M"/>
    <x v="1043"/>
    <x v="627"/>
    <s v="Yes"/>
    <x v="0"/>
    <x v="0"/>
    <n v="2"/>
    <x v="1"/>
    <x v="3"/>
    <x v="0"/>
    <d v="1970-11-09T00:00:00"/>
    <x v="1576"/>
    <x v="1"/>
    <x v="1"/>
    <x v="0"/>
    <x v="2"/>
  </r>
  <r>
    <s v="Id1578"/>
    <s v="  Liang"/>
    <x v="1044"/>
    <x v="213"/>
    <s v="Yes"/>
    <x v="0"/>
    <x v="0"/>
    <s v="0"/>
    <x v="1"/>
    <x v="0"/>
    <x v="1"/>
    <d v="1996-07-07T00:00:00"/>
    <x v="1577"/>
    <x v="1"/>
    <x v="0"/>
    <x v="14"/>
    <x v="45"/>
  </r>
  <r>
    <s v="Id1579"/>
    <s v="  Lexy"/>
    <x v="1045"/>
    <x v="83"/>
    <s v="No"/>
    <x v="0"/>
    <x v="0"/>
    <s v="0"/>
    <x v="1"/>
    <x v="0"/>
    <x v="2"/>
    <d v="1989-06-24T00:00:00"/>
    <x v="1578"/>
    <x v="1"/>
    <x v="2"/>
    <x v="1"/>
    <x v="4"/>
  </r>
  <r>
    <s v="Id1580"/>
    <s v="  Michael"/>
    <x v="1046"/>
    <x v="587"/>
    <s v="No"/>
    <x v="0"/>
    <x v="0"/>
    <s v="0"/>
    <x v="1"/>
    <x v="0"/>
    <x v="2"/>
    <d v="1980-10-30T00:00:00"/>
    <x v="1579"/>
    <x v="1"/>
    <x v="1"/>
    <x v="1"/>
    <x v="25"/>
  </r>
  <r>
    <s v="Id1581"/>
    <s v="  Samuel L"/>
    <x v="1047"/>
    <x v="80"/>
    <s v="Yes"/>
    <x v="0"/>
    <x v="1"/>
    <n v="1"/>
    <x v="1"/>
    <x v="0"/>
    <x v="2"/>
    <d v="1983-08-19T00:00:00"/>
    <x v="1580"/>
    <x v="2"/>
    <x v="2"/>
    <x v="0"/>
    <x v="33"/>
  </r>
  <r>
    <s v="Id1582"/>
    <s v="  Spencer A"/>
    <x v="951"/>
    <x v="316"/>
    <s v="Yes"/>
    <x v="0"/>
    <x v="1"/>
    <n v="1"/>
    <x v="1"/>
    <x v="0"/>
    <x v="2"/>
    <d v="1983-10-21T00:00:00"/>
    <x v="1581"/>
    <x v="1"/>
    <x v="1"/>
    <x v="0"/>
    <x v="33"/>
  </r>
  <r>
    <s v="Id1583"/>
    <s v="  Rochelle"/>
    <x v="247"/>
    <x v="628"/>
    <s v="Yes"/>
    <x v="0"/>
    <x v="0"/>
    <n v="1"/>
    <x v="1"/>
    <x v="1"/>
    <x v="0"/>
    <d v="1986-09-25T00:00:00"/>
    <x v="1582"/>
    <x v="1"/>
    <x v="2"/>
    <x v="0"/>
    <x v="26"/>
  </r>
  <r>
    <s v="Id1584"/>
    <s v="  Paula"/>
    <x v="1048"/>
    <x v="134"/>
    <s v="No"/>
    <x v="0"/>
    <x v="0"/>
    <s v="0"/>
    <x v="1"/>
    <x v="0"/>
    <x v="2"/>
    <d v="1990-08-13T00:00:00"/>
    <x v="1583"/>
    <x v="1"/>
    <x v="2"/>
    <x v="2"/>
    <x v="3"/>
  </r>
  <r>
    <s v="Id1585"/>
    <s v="  Madeline E"/>
    <x v="65"/>
    <x v="334"/>
    <s v="Yes"/>
    <x v="0"/>
    <x v="0"/>
    <s v="0"/>
    <x v="1"/>
    <x v="0"/>
    <x v="1"/>
    <d v="1985-12-15T00:00:00"/>
    <x v="1584"/>
    <x v="1"/>
    <x v="1"/>
    <x v="0"/>
    <x v="17"/>
  </r>
  <r>
    <s v="Id1586"/>
    <s v="  Maria Isabel"/>
    <x v="1049"/>
    <x v="540"/>
    <s v="Yes"/>
    <x v="0"/>
    <x v="0"/>
    <s v="0"/>
    <x v="1"/>
    <x v="1"/>
    <x v="2"/>
    <d v="1985-11-19T00:00:00"/>
    <x v="1585"/>
    <x v="1"/>
    <x v="1"/>
    <x v="3"/>
    <x v="17"/>
  </r>
  <r>
    <s v="Id1587"/>
    <s v="  Arthur M"/>
    <x v="1050"/>
    <x v="561"/>
    <s v="No"/>
    <x v="1"/>
    <x v="0"/>
    <n v="1"/>
    <x v="1"/>
    <x v="0"/>
    <x v="1"/>
    <d v="2004-07-27T00:00:00"/>
    <x v="1586"/>
    <x v="1"/>
    <x v="2"/>
    <x v="3"/>
    <x v="41"/>
  </r>
  <r>
    <s v="Id1588"/>
    <s v="  Joseph R"/>
    <x v="1051"/>
    <x v="239"/>
    <s v="Yes"/>
    <x v="0"/>
    <x v="1"/>
    <n v="1"/>
    <x v="1"/>
    <x v="3"/>
    <x v="2"/>
    <d v="1969-09-04T00:00:00"/>
    <x v="1587"/>
    <x v="1"/>
    <x v="2"/>
    <x v="1"/>
    <x v="16"/>
  </r>
  <r>
    <s v="Id1589"/>
    <s v="  Sachiko"/>
    <x v="1052"/>
    <x v="305"/>
    <s v="No"/>
    <x v="0"/>
    <x v="0"/>
    <s v="0"/>
    <x v="1"/>
    <x v="2"/>
    <x v="0"/>
    <d v="1974-09-17T00:00:00"/>
    <x v="1588"/>
    <x v="1"/>
    <x v="1"/>
    <x v="0"/>
    <x v="19"/>
  </r>
  <r>
    <s v="Id1590"/>
    <s v="  Christopher"/>
    <x v="1053"/>
    <x v="224"/>
    <s v="Yes"/>
    <x v="0"/>
    <x v="0"/>
    <s v="0"/>
    <x v="1"/>
    <x v="0"/>
    <x v="2"/>
    <d v="1996-07-04T00:00:00"/>
    <x v="1589"/>
    <x v="1"/>
    <x v="0"/>
    <x v="14"/>
    <x v="45"/>
  </r>
  <r>
    <s v="Id1591"/>
    <s v="  Joseph"/>
    <x v="41"/>
    <x v="318"/>
    <s v="Yes"/>
    <x v="0"/>
    <x v="0"/>
    <s v="0"/>
    <x v="1"/>
    <x v="0"/>
    <x v="0"/>
    <d v="1981-08-26T00:00:00"/>
    <x v="1590"/>
    <x v="1"/>
    <x v="0"/>
    <x v="0"/>
    <x v="36"/>
  </r>
  <r>
    <s v="Id1592"/>
    <s v="  Lawrence"/>
    <x v="1054"/>
    <x v="19"/>
    <s v="Yes"/>
    <x v="0"/>
    <x v="0"/>
    <s v="0"/>
    <x v="1"/>
    <x v="1"/>
    <x v="0"/>
    <d v="1981-11-24T00:00:00"/>
    <x v="1591"/>
    <x v="1"/>
    <x v="1"/>
    <x v="3"/>
    <x v="36"/>
  </r>
  <r>
    <s v="Id1593"/>
    <s v="  Katie"/>
    <x v="650"/>
    <x v="135"/>
    <s v="No"/>
    <x v="0"/>
    <x v="1"/>
    <n v="1"/>
    <x v="1"/>
    <x v="0"/>
    <x v="2"/>
    <d v="1993-10-16T00:00:00"/>
    <x v="1592"/>
    <x v="1"/>
    <x v="1"/>
    <x v="15"/>
    <x v="20"/>
  </r>
  <r>
    <s v="Id1594"/>
    <s v="  Ruben"/>
    <x v="704"/>
    <x v="629"/>
    <s v="Yes"/>
    <x v="0"/>
    <x v="0"/>
    <s v="0"/>
    <x v="1"/>
    <x v="2"/>
    <x v="0"/>
    <d v="1981-06-30T00:00:00"/>
    <x v="1593"/>
    <x v="0"/>
    <x v="0"/>
    <x v="0"/>
    <x v="36"/>
  </r>
  <r>
    <s v="Id1595"/>
    <s v="  Sarah"/>
    <x v="711"/>
    <x v="52"/>
    <s v="No"/>
    <x v="0"/>
    <x v="0"/>
    <n v="1"/>
    <x v="1"/>
    <x v="2"/>
    <x v="2"/>
    <d v="1984-09-25T00:00:00"/>
    <x v="1594"/>
    <x v="1"/>
    <x v="1"/>
    <x v="0"/>
    <x v="32"/>
  </r>
  <r>
    <s v="Id1596"/>
    <s v="  Angela R"/>
    <x v="1055"/>
    <x v="103"/>
    <s v="Yes"/>
    <x v="0"/>
    <x v="0"/>
    <n v="1"/>
    <x v="1"/>
    <x v="0"/>
    <x v="2"/>
    <d v="1995-10-17T00:00:00"/>
    <x v="1595"/>
    <x v="1"/>
    <x v="1"/>
    <x v="12"/>
    <x v="40"/>
  </r>
  <r>
    <s v="Id1597"/>
    <s v="  Chatham"/>
    <x v="1056"/>
    <x v="583"/>
    <s v="Yes"/>
    <x v="0"/>
    <x v="0"/>
    <n v="2"/>
    <x v="1"/>
    <x v="3"/>
    <x v="0"/>
    <d v="1970-10-11T00:00:00"/>
    <x v="1596"/>
    <x v="1"/>
    <x v="2"/>
    <x v="0"/>
    <x v="2"/>
  </r>
  <r>
    <s v="Id1598"/>
    <s v="  Derek"/>
    <x v="1057"/>
    <x v="589"/>
    <s v="No"/>
    <x v="0"/>
    <x v="0"/>
    <n v="2"/>
    <x v="1"/>
    <x v="3"/>
    <x v="1"/>
    <d v="1972-09-08T00:00:00"/>
    <x v="1597"/>
    <x v="1"/>
    <x v="2"/>
    <x v="1"/>
    <x v="28"/>
  </r>
  <r>
    <s v="Id1599"/>
    <s v="  Kalvin J"/>
    <x v="1058"/>
    <x v="315"/>
    <s v="No"/>
    <x v="0"/>
    <x v="0"/>
    <n v="2"/>
    <x v="1"/>
    <x v="2"/>
    <x v="2"/>
    <d v="1972-11-11T00:00:00"/>
    <x v="1598"/>
    <x v="1"/>
    <x v="2"/>
    <x v="0"/>
    <x v="28"/>
  </r>
  <r>
    <s v="Id1600"/>
    <s v="  Dave"/>
    <x v="1059"/>
    <x v="500"/>
    <s v="No"/>
    <x v="0"/>
    <x v="1"/>
    <n v="1"/>
    <x v="1"/>
    <x v="2"/>
    <x v="2"/>
    <d v="1979-10-10T00:00:00"/>
    <x v="1599"/>
    <x v="1"/>
    <x v="1"/>
    <x v="3"/>
    <x v="18"/>
  </r>
  <r>
    <s v="Id1601"/>
    <s v="  Barbara G"/>
    <x v="1060"/>
    <x v="164"/>
    <s v="Yes"/>
    <x v="0"/>
    <x v="1"/>
    <n v="1"/>
    <x v="1"/>
    <x v="0"/>
    <x v="2"/>
    <d v="1983-08-11T00:00:00"/>
    <x v="1600"/>
    <x v="1"/>
    <x v="1"/>
    <x v="3"/>
    <x v="33"/>
  </r>
  <r>
    <s v="Id1602"/>
    <s v="  Skylar"/>
    <x v="405"/>
    <x v="457"/>
    <s v="No"/>
    <x v="0"/>
    <x v="0"/>
    <s v="0"/>
    <x v="1"/>
    <x v="2"/>
    <x v="0"/>
    <d v="1978-09-19T00:00:00"/>
    <x v="1601"/>
    <x v="1"/>
    <x v="2"/>
    <x v="0"/>
    <x v="9"/>
  </r>
  <r>
    <s v="Id1603"/>
    <s v="  Nick"/>
    <x v="1061"/>
    <x v="261"/>
    <s v="No"/>
    <x v="0"/>
    <x v="0"/>
    <n v="2"/>
    <x v="1"/>
    <x v="2"/>
    <x v="2"/>
    <d v="1972-06-29T00:00:00"/>
    <x v="1602"/>
    <x v="1"/>
    <x v="2"/>
    <x v="0"/>
    <x v="28"/>
  </r>
  <r>
    <s v="Id1604"/>
    <s v="  Sunny S"/>
    <x v="1062"/>
    <x v="124"/>
    <s v="No"/>
    <x v="0"/>
    <x v="0"/>
    <n v="1"/>
    <x v="1"/>
    <x v="0"/>
    <x v="2"/>
    <d v="1992-08-12T00:00:00"/>
    <x v="1603"/>
    <x v="1"/>
    <x v="1"/>
    <x v="14"/>
    <x v="34"/>
  </r>
  <r>
    <s v="Id1605"/>
    <s v="  Anne-Marie"/>
    <x v="61"/>
    <x v="144"/>
    <s v="No"/>
    <x v="0"/>
    <x v="0"/>
    <s v="0"/>
    <x v="1"/>
    <x v="0"/>
    <x v="2"/>
    <d v="1999-09-10T00:00:00"/>
    <x v="1604"/>
    <x v="1"/>
    <x v="2"/>
    <x v="12"/>
    <x v="35"/>
  </r>
  <r>
    <s v="Id1606"/>
    <s v="  Nicholas"/>
    <x v="410"/>
    <x v="363"/>
    <s v="Yes"/>
    <x v="0"/>
    <x v="0"/>
    <s v="0"/>
    <x v="1"/>
    <x v="1"/>
    <x v="2"/>
    <d v="1985-09-22T00:00:00"/>
    <x v="1605"/>
    <x v="1"/>
    <x v="2"/>
    <x v="1"/>
    <x v="17"/>
  </r>
  <r>
    <s v="Id1607"/>
    <s v="  Scott M"/>
    <x v="362"/>
    <x v="209"/>
    <s v="Yes"/>
    <x v="0"/>
    <x v="0"/>
    <s v="0"/>
    <x v="1"/>
    <x v="2"/>
    <x v="2"/>
    <d v="1985-07-22T00:00:00"/>
    <x v="1606"/>
    <x v="1"/>
    <x v="1"/>
    <x v="1"/>
    <x v="17"/>
  </r>
  <r>
    <s v="Id1608"/>
    <s v="  Marisa A"/>
    <x v="659"/>
    <x v="86"/>
    <s v="Yes"/>
    <x v="0"/>
    <x v="0"/>
    <n v="1"/>
    <x v="1"/>
    <x v="0"/>
    <x v="2"/>
    <d v="1988-10-23T00:00:00"/>
    <x v="1607"/>
    <x v="1"/>
    <x v="1"/>
    <x v="3"/>
    <x v="23"/>
  </r>
  <r>
    <s v="Id1609"/>
    <s v="  Katie"/>
    <x v="806"/>
    <x v="218"/>
    <s v="Yes"/>
    <x v="0"/>
    <x v="0"/>
    <s v="0"/>
    <x v="1"/>
    <x v="0"/>
    <x v="0"/>
    <d v="1981-10-01T00:00:00"/>
    <x v="1608"/>
    <x v="1"/>
    <x v="0"/>
    <x v="3"/>
    <x v="36"/>
  </r>
  <r>
    <s v="Id1610"/>
    <s v="  Amy L"/>
    <x v="181"/>
    <x v="630"/>
    <s v="Yes"/>
    <x v="0"/>
    <x v="0"/>
    <s v="0"/>
    <x v="1"/>
    <x v="0"/>
    <x v="0"/>
    <d v="1981-11-22T00:00:00"/>
    <x v="1609"/>
    <x v="1"/>
    <x v="1"/>
    <x v="0"/>
    <x v="36"/>
  </r>
  <r>
    <s v="Id1611"/>
    <s v="  Jenna M"/>
    <x v="1034"/>
    <x v="251"/>
    <s v="Yes"/>
    <x v="0"/>
    <x v="0"/>
    <n v="1"/>
    <x v="1"/>
    <x v="1"/>
    <x v="2"/>
    <d v="1988-11-01T00:00:00"/>
    <x v="1610"/>
    <x v="1"/>
    <x v="0"/>
    <x v="0"/>
    <x v="23"/>
  </r>
  <r>
    <s v="Id1612"/>
    <s v="  Elizabeth M"/>
    <x v="1063"/>
    <x v="14"/>
    <s v="Yes"/>
    <x v="0"/>
    <x v="0"/>
    <n v="2"/>
    <x v="1"/>
    <x v="3"/>
    <x v="0"/>
    <d v="1970-10-05T00:00:00"/>
    <x v="1611"/>
    <x v="1"/>
    <x v="2"/>
    <x v="1"/>
    <x v="2"/>
  </r>
  <r>
    <s v="Id1613"/>
    <s v="  Lyazid"/>
    <x v="1064"/>
    <x v="111"/>
    <s v="Yes"/>
    <x v="0"/>
    <x v="0"/>
    <s v="0"/>
    <x v="1"/>
    <x v="2"/>
    <x v="2"/>
    <d v="1985-08-09T00:00:00"/>
    <x v="1612"/>
    <x v="1"/>
    <x v="2"/>
    <x v="1"/>
    <x v="17"/>
  </r>
  <r>
    <s v="Id1614"/>
    <s v="  Lindsey A"/>
    <x v="1065"/>
    <x v="139"/>
    <s v="No"/>
    <x v="0"/>
    <x v="0"/>
    <n v="1"/>
    <x v="1"/>
    <x v="2"/>
    <x v="2"/>
    <d v="1984-10-06T00:00:00"/>
    <x v="1613"/>
    <x v="1"/>
    <x v="1"/>
    <x v="0"/>
    <x v="32"/>
  </r>
  <r>
    <s v="Id1615"/>
    <s v="  Chris"/>
    <x v="1066"/>
    <x v="83"/>
    <s v="Yes"/>
    <x v="0"/>
    <x v="0"/>
    <s v="0"/>
    <x v="1"/>
    <x v="2"/>
    <x v="2"/>
    <d v="1985-10-15T00:00:00"/>
    <x v="1614"/>
    <x v="1"/>
    <x v="1"/>
    <x v="1"/>
    <x v="17"/>
  </r>
  <r>
    <s v="Id1616"/>
    <s v="  Jennifer A"/>
    <x v="1067"/>
    <x v="543"/>
    <s v="No"/>
    <x v="0"/>
    <x v="0"/>
    <n v="2"/>
    <x v="1"/>
    <x v="2"/>
    <x v="0"/>
    <d v="1973-11-06T00:00:00"/>
    <x v="1615"/>
    <x v="1"/>
    <x v="0"/>
    <x v="0"/>
    <x v="30"/>
  </r>
  <r>
    <s v="Id1617"/>
    <s v="  Leif S"/>
    <x v="1068"/>
    <x v="631"/>
    <s v="Yes"/>
    <x v="0"/>
    <x v="0"/>
    <n v="2"/>
    <x v="1"/>
    <x v="3"/>
    <x v="0"/>
    <d v="1970-10-14T00:00:00"/>
    <x v="1616"/>
    <x v="1"/>
    <x v="0"/>
    <x v="1"/>
    <x v="2"/>
  </r>
  <r>
    <s v="Id1618"/>
    <s v="  Stephanie A"/>
    <x v="1069"/>
    <x v="319"/>
    <s v="Yes"/>
    <x v="0"/>
    <x v="0"/>
    <s v="0"/>
    <x v="1"/>
    <x v="2"/>
    <x v="2"/>
    <d v="1976-12-12T00:00:00"/>
    <x v="1617"/>
    <x v="1"/>
    <x v="0"/>
    <x v="0"/>
    <x v="1"/>
  </r>
  <r>
    <s v="Id1619"/>
    <s v="  Bo"/>
    <x v="1070"/>
    <x v="632"/>
    <s v="No"/>
    <x v="0"/>
    <x v="0"/>
    <s v="0"/>
    <x v="1"/>
    <x v="2"/>
    <x v="0"/>
    <d v="1978-09-05T00:00:00"/>
    <x v="1618"/>
    <x v="1"/>
    <x v="1"/>
    <x v="0"/>
    <x v="9"/>
  </r>
  <r>
    <s v="Id1620"/>
    <s v="  Leah"/>
    <x v="1071"/>
    <x v="90"/>
    <s v="Yes"/>
    <x v="0"/>
    <x v="1"/>
    <n v="1"/>
    <x v="1"/>
    <x v="3"/>
    <x v="2"/>
    <d v="1969-11-09T00:00:00"/>
    <x v="1619"/>
    <x v="1"/>
    <x v="2"/>
    <x v="3"/>
    <x v="16"/>
  </r>
  <r>
    <s v="Id1621"/>
    <s v="  Kara Lynne"/>
    <x v="893"/>
    <x v="538"/>
    <s v="No"/>
    <x v="0"/>
    <x v="0"/>
    <s v="0"/>
    <x v="1"/>
    <x v="0"/>
    <x v="2"/>
    <d v="1990-08-18T00:00:00"/>
    <x v="1620"/>
    <x v="1"/>
    <x v="0"/>
    <x v="1"/>
    <x v="3"/>
  </r>
  <r>
    <s v="Id1622"/>
    <s v="  Jeffrey"/>
    <x v="577"/>
    <x v="252"/>
    <s v="Yes"/>
    <x v="0"/>
    <x v="1"/>
    <n v="1"/>
    <x v="1"/>
    <x v="1"/>
    <x v="2"/>
    <d v="1983-11-16T00:00:00"/>
    <x v="1621"/>
    <x v="2"/>
    <x v="2"/>
    <x v="1"/>
    <x v="33"/>
  </r>
  <r>
    <s v="Id1623"/>
    <s v="  Justin"/>
    <x v="507"/>
    <x v="274"/>
    <s v="Yes"/>
    <x v="0"/>
    <x v="1"/>
    <n v="1"/>
    <x v="1"/>
    <x v="2"/>
    <x v="2"/>
    <d v="1983-08-11T00:00:00"/>
    <x v="1622"/>
    <x v="1"/>
    <x v="0"/>
    <x v="1"/>
    <x v="33"/>
  </r>
  <r>
    <s v="Id1624"/>
    <s v="  Emily"/>
    <x v="88"/>
    <x v="178"/>
    <s v="No"/>
    <x v="0"/>
    <x v="0"/>
    <s v="0"/>
    <x v="1"/>
    <x v="0"/>
    <x v="1"/>
    <d v="1991-07-25T00:00:00"/>
    <x v="1623"/>
    <x v="1"/>
    <x v="2"/>
    <x v="2"/>
    <x v="42"/>
  </r>
  <r>
    <s v="Id1625"/>
    <s v="  Rebecca"/>
    <x v="50"/>
    <x v="215"/>
    <s v="Yes"/>
    <x v="0"/>
    <x v="0"/>
    <s v="0"/>
    <x v="1"/>
    <x v="0"/>
    <x v="2"/>
    <d v="1985-07-21T00:00:00"/>
    <x v="1624"/>
    <x v="1"/>
    <x v="1"/>
    <x v="1"/>
    <x v="17"/>
  </r>
  <r>
    <s v="Id1626"/>
    <s v="  Allie"/>
    <x v="1072"/>
    <x v="614"/>
    <s v="Yes"/>
    <x v="0"/>
    <x v="0"/>
    <n v="1"/>
    <x v="1"/>
    <x v="0"/>
    <x v="2"/>
    <d v="1995-09-09T00:00:00"/>
    <x v="1625"/>
    <x v="1"/>
    <x v="0"/>
    <x v="12"/>
    <x v="40"/>
  </r>
  <r>
    <s v="Id1627"/>
    <s v="  Trasi"/>
    <x v="1073"/>
    <x v="35"/>
    <s v="Yes"/>
    <x v="0"/>
    <x v="0"/>
    <n v="2"/>
    <x v="1"/>
    <x v="3"/>
    <x v="0"/>
    <d v="1970-06-09T00:00:00"/>
    <x v="1626"/>
    <x v="1"/>
    <x v="2"/>
    <x v="0"/>
    <x v="2"/>
  </r>
  <r>
    <s v="Id1628"/>
    <s v="  Kevin"/>
    <x v="165"/>
    <x v="87"/>
    <s v="No"/>
    <x v="0"/>
    <x v="0"/>
    <n v="1"/>
    <x v="1"/>
    <x v="0"/>
    <x v="1"/>
    <d v="1984-07-25T00:00:00"/>
    <x v="1627"/>
    <x v="0"/>
    <x v="2"/>
    <x v="3"/>
    <x v="32"/>
  </r>
  <r>
    <s v="Id1629"/>
    <s v="  Fernando"/>
    <x v="29"/>
    <x v="233"/>
    <s v="No"/>
    <x v="0"/>
    <x v="0"/>
    <n v="1"/>
    <x v="1"/>
    <x v="0"/>
    <x v="2"/>
    <d v="1984-10-14T00:00:00"/>
    <x v="1628"/>
    <x v="0"/>
    <x v="1"/>
    <x v="7"/>
    <x v="32"/>
  </r>
  <r>
    <s v="Id1630"/>
    <s v="  Ieva"/>
    <x v="1074"/>
    <x v="150"/>
    <s v="No"/>
    <x v="0"/>
    <x v="1"/>
    <n v="1"/>
    <x v="1"/>
    <x v="2"/>
    <x v="2"/>
    <d v="1979-08-08T00:00:00"/>
    <x v="1629"/>
    <x v="1"/>
    <x v="2"/>
    <x v="1"/>
    <x v="18"/>
  </r>
  <r>
    <s v="Id1631"/>
    <s v="  Chris"/>
    <x v="410"/>
    <x v="633"/>
    <s v="No"/>
    <x v="0"/>
    <x v="0"/>
    <n v="1"/>
    <x v="1"/>
    <x v="1"/>
    <x v="2"/>
    <d v="1984-09-21T00:00:00"/>
    <x v="1630"/>
    <x v="2"/>
    <x v="1"/>
    <x v="4"/>
    <x v="32"/>
  </r>
  <r>
    <s v="Id1632"/>
    <s v="  Drew L"/>
    <x v="24"/>
    <x v="85"/>
    <s v="No"/>
    <x v="0"/>
    <x v="0"/>
    <s v="0"/>
    <x v="1"/>
    <x v="0"/>
    <x v="1"/>
    <d v="1994-11-08T00:00:00"/>
    <x v="1631"/>
    <x v="1"/>
    <x v="2"/>
    <x v="3"/>
    <x v="6"/>
  </r>
  <r>
    <s v="Id1633"/>
    <s v="  Christina"/>
    <x v="1075"/>
    <x v="127"/>
    <s v="Yes"/>
    <x v="0"/>
    <x v="0"/>
    <s v="0"/>
    <x v="1"/>
    <x v="0"/>
    <x v="2"/>
    <d v="1996-07-28T00:00:00"/>
    <x v="1632"/>
    <x v="1"/>
    <x v="0"/>
    <x v="1"/>
    <x v="45"/>
  </r>
  <r>
    <s v="Id1634"/>
    <s v="  Alexander G"/>
    <x v="1076"/>
    <x v="228"/>
    <s v="No"/>
    <x v="0"/>
    <x v="0"/>
    <s v="0"/>
    <x v="1"/>
    <x v="1"/>
    <x v="2"/>
    <d v="1989-08-16T00:00:00"/>
    <x v="1633"/>
    <x v="1"/>
    <x v="1"/>
    <x v="3"/>
    <x v="4"/>
  </r>
  <r>
    <s v="Id1635"/>
    <s v="  Meaghan"/>
    <x v="1077"/>
    <x v="550"/>
    <s v="No"/>
    <x v="0"/>
    <x v="0"/>
    <s v="0"/>
    <x v="1"/>
    <x v="2"/>
    <x v="2"/>
    <d v="1980-08-08T00:00:00"/>
    <x v="1634"/>
    <x v="1"/>
    <x v="0"/>
    <x v="0"/>
    <x v="25"/>
  </r>
  <r>
    <s v="Id1636"/>
    <s v="  Kristin"/>
    <x v="1078"/>
    <x v="499"/>
    <s v="No"/>
    <x v="0"/>
    <x v="0"/>
    <s v="0"/>
    <x v="1"/>
    <x v="2"/>
    <x v="0"/>
    <d v="1974-08-17T00:00:00"/>
    <x v="1635"/>
    <x v="1"/>
    <x v="2"/>
    <x v="0"/>
    <x v="19"/>
  </r>
  <r>
    <s v="Id1637"/>
    <s v="  Andrea K"/>
    <x v="1079"/>
    <x v="106"/>
    <s v="Yes"/>
    <x v="0"/>
    <x v="0"/>
    <n v="1"/>
    <x v="1"/>
    <x v="0"/>
    <x v="1"/>
    <d v="1988-06-10T00:00:00"/>
    <x v="1636"/>
    <x v="1"/>
    <x v="1"/>
    <x v="1"/>
    <x v="23"/>
  </r>
  <r>
    <s v="Id1638"/>
    <s v="  Kris"/>
    <x v="1037"/>
    <x v="41"/>
    <s v="No"/>
    <x v="0"/>
    <x v="0"/>
    <s v="0"/>
    <x v="1"/>
    <x v="2"/>
    <x v="0"/>
    <d v="1974-10-11T00:00:00"/>
    <x v="1637"/>
    <x v="1"/>
    <x v="0"/>
    <x v="0"/>
    <x v="19"/>
  </r>
  <r>
    <s v="Id1639"/>
    <s v="  Alden W"/>
    <x v="97"/>
    <x v="361"/>
    <s v="No"/>
    <x v="0"/>
    <x v="0"/>
    <s v="0"/>
    <x v="1"/>
    <x v="0"/>
    <x v="2"/>
    <d v="1980-10-10T00:00:00"/>
    <x v="1638"/>
    <x v="1"/>
    <x v="2"/>
    <x v="3"/>
    <x v="25"/>
  </r>
  <r>
    <s v="Id1640"/>
    <s v="  Suzanne M"/>
    <x v="1080"/>
    <x v="452"/>
    <s v="Yes"/>
    <x v="0"/>
    <x v="0"/>
    <n v="2"/>
    <x v="1"/>
    <x v="3"/>
    <x v="0"/>
    <d v="1970-06-25T00:00:00"/>
    <x v="1639"/>
    <x v="1"/>
    <x v="0"/>
    <x v="0"/>
    <x v="2"/>
  </r>
  <r>
    <s v="Id1641"/>
    <s v="  Heidi Z"/>
    <x v="713"/>
    <x v="249"/>
    <s v="No"/>
    <x v="0"/>
    <x v="0"/>
    <n v="1"/>
    <x v="1"/>
    <x v="0"/>
    <x v="2"/>
    <d v="1984-11-11T00:00:00"/>
    <x v="1640"/>
    <x v="1"/>
    <x v="2"/>
    <x v="0"/>
    <x v="32"/>
  </r>
  <r>
    <s v="Id1642"/>
    <s v="  Carolyn"/>
    <x v="427"/>
    <x v="189"/>
    <s v="No"/>
    <x v="0"/>
    <x v="0"/>
    <n v="1"/>
    <x v="1"/>
    <x v="1"/>
    <x v="2"/>
    <d v="1984-09-19T00:00:00"/>
    <x v="1641"/>
    <x v="1"/>
    <x v="0"/>
    <x v="0"/>
    <x v="32"/>
  </r>
  <r>
    <s v="Id1643"/>
    <s v="  Sabine"/>
    <x v="1081"/>
    <x v="141"/>
    <s v="No"/>
    <x v="0"/>
    <x v="0"/>
    <s v="0"/>
    <x v="1"/>
    <x v="0"/>
    <x v="2"/>
    <d v="1989-07-22T00:00:00"/>
    <x v="1642"/>
    <x v="1"/>
    <x v="2"/>
    <x v="3"/>
    <x v="4"/>
  </r>
  <r>
    <s v="Id1644"/>
    <s v="  Bobby"/>
    <x v="1082"/>
    <x v="212"/>
    <s v="No"/>
    <x v="0"/>
    <x v="0"/>
    <s v="0"/>
    <x v="1"/>
    <x v="1"/>
    <x v="2"/>
    <d v="1980-07-21T00:00:00"/>
    <x v="1643"/>
    <x v="2"/>
    <x v="0"/>
    <x v="3"/>
    <x v="25"/>
  </r>
  <r>
    <s v="Id1645"/>
    <s v="  Fan"/>
    <x v="332"/>
    <x v="195"/>
    <s v="No"/>
    <x v="0"/>
    <x v="0"/>
    <s v="0"/>
    <x v="1"/>
    <x v="2"/>
    <x v="1"/>
    <d v="1980-08-05T00:00:00"/>
    <x v="1644"/>
    <x v="1"/>
    <x v="0"/>
    <x v="0"/>
    <x v="25"/>
  </r>
  <r>
    <s v="Id1646"/>
    <s v="  Rachel M"/>
    <x v="173"/>
    <x v="149"/>
    <s v="No"/>
    <x v="1"/>
    <x v="0"/>
    <n v="1"/>
    <x v="1"/>
    <x v="0"/>
    <x v="1"/>
    <d v="2004-07-15T00:00:00"/>
    <x v="1645"/>
    <x v="1"/>
    <x v="1"/>
    <x v="12"/>
    <x v="41"/>
  </r>
  <r>
    <s v="Id1647"/>
    <s v="  Greg"/>
    <x v="142"/>
    <x v="331"/>
    <s v="No"/>
    <x v="0"/>
    <x v="1"/>
    <n v="1"/>
    <x v="1"/>
    <x v="0"/>
    <x v="1"/>
    <d v="2003-08-13T00:00:00"/>
    <x v="1646"/>
    <x v="1"/>
    <x v="2"/>
    <x v="1"/>
    <x v="39"/>
  </r>
  <r>
    <s v="Id1648"/>
    <s v="  Dan"/>
    <x v="884"/>
    <x v="361"/>
    <s v="No"/>
    <x v="0"/>
    <x v="0"/>
    <n v="1"/>
    <x v="1"/>
    <x v="0"/>
    <x v="2"/>
    <d v="1987-07-14T00:00:00"/>
    <x v="1647"/>
    <x v="2"/>
    <x v="2"/>
    <x v="0"/>
    <x v="38"/>
  </r>
  <r>
    <s v="Id1649"/>
    <s v="  Jennifer A"/>
    <x v="1083"/>
    <x v="167"/>
    <s v="No"/>
    <x v="0"/>
    <x v="0"/>
    <s v="0"/>
    <x v="1"/>
    <x v="0"/>
    <x v="2"/>
    <d v="1994-07-30T00:00:00"/>
    <x v="1648"/>
    <x v="1"/>
    <x v="1"/>
    <x v="1"/>
    <x v="6"/>
  </r>
  <r>
    <s v="Id1650"/>
    <s v="  Jessica"/>
    <x v="620"/>
    <x v="105"/>
    <s v="No"/>
    <x v="0"/>
    <x v="1"/>
    <n v="1"/>
    <x v="1"/>
    <x v="0"/>
    <x v="1"/>
    <d v="1993-08-13T00:00:00"/>
    <x v="1649"/>
    <x v="1"/>
    <x v="2"/>
    <x v="15"/>
    <x v="20"/>
  </r>
  <r>
    <s v="Id1651"/>
    <s v="  Chaiwat"/>
    <x v="692"/>
    <x v="332"/>
    <s v="No"/>
    <x v="0"/>
    <x v="0"/>
    <n v="1"/>
    <x v="1"/>
    <x v="1"/>
    <x v="2"/>
    <d v="1987-07-29T00:00:00"/>
    <x v="1650"/>
    <x v="2"/>
    <x v="0"/>
    <x v="3"/>
    <x v="38"/>
  </r>
  <r>
    <s v="Id1652"/>
    <s v="  Kerri"/>
    <x v="71"/>
    <x v="167"/>
    <s v="No"/>
    <x v="0"/>
    <x v="0"/>
    <s v="0"/>
    <x v="1"/>
    <x v="0"/>
    <x v="2"/>
    <d v="1982-12-21T00:00:00"/>
    <x v="1651"/>
    <x v="1"/>
    <x v="1"/>
    <x v="0"/>
    <x v="37"/>
  </r>
  <r>
    <s v="Id1653"/>
    <s v="  Lisa"/>
    <x v="404"/>
    <x v="197"/>
    <s v="No"/>
    <x v="0"/>
    <x v="0"/>
    <s v="0"/>
    <x v="1"/>
    <x v="1"/>
    <x v="2"/>
    <d v="1982-07-08T00:00:00"/>
    <x v="1652"/>
    <x v="1"/>
    <x v="1"/>
    <x v="3"/>
    <x v="37"/>
  </r>
  <r>
    <s v="Id1654"/>
    <s v="  Nicholas G"/>
    <x v="1084"/>
    <x v="128"/>
    <s v="No"/>
    <x v="0"/>
    <x v="1"/>
    <n v="1"/>
    <x v="1"/>
    <x v="0"/>
    <x v="1"/>
    <d v="1993-10-19T00:00:00"/>
    <x v="1653"/>
    <x v="1"/>
    <x v="2"/>
    <x v="14"/>
    <x v="20"/>
  </r>
  <r>
    <s v="Id1655"/>
    <s v="  Vasilis S"/>
    <x v="387"/>
    <x v="125"/>
    <s v="No"/>
    <x v="0"/>
    <x v="0"/>
    <n v="1"/>
    <x v="1"/>
    <x v="2"/>
    <x v="2"/>
    <d v="1984-11-22T00:00:00"/>
    <x v="1654"/>
    <x v="1"/>
    <x v="0"/>
    <x v="1"/>
    <x v="32"/>
  </r>
  <r>
    <s v="Id1656"/>
    <s v="  Michael P"/>
    <x v="468"/>
    <x v="56"/>
    <s v="Yes"/>
    <x v="0"/>
    <x v="0"/>
    <s v="0"/>
    <x v="1"/>
    <x v="2"/>
    <x v="1"/>
    <d v="1985-06-18T00:00:00"/>
    <x v="1655"/>
    <x v="1"/>
    <x v="1"/>
    <x v="0"/>
    <x v="17"/>
  </r>
  <r>
    <s v="Id1657"/>
    <s v="  Colleen C"/>
    <x v="1085"/>
    <x v="470"/>
    <s v="No"/>
    <x v="0"/>
    <x v="0"/>
    <n v="1"/>
    <x v="1"/>
    <x v="0"/>
    <x v="2"/>
    <d v="1987-09-30T00:00:00"/>
    <x v="1656"/>
    <x v="1"/>
    <x v="2"/>
    <x v="0"/>
    <x v="38"/>
  </r>
  <r>
    <s v="Id1658"/>
    <s v="  Annika"/>
    <x v="1086"/>
    <x v="135"/>
    <s v="Yes"/>
    <x v="0"/>
    <x v="0"/>
    <n v="1"/>
    <x v="1"/>
    <x v="0"/>
    <x v="2"/>
    <d v="1995-08-20T00:00:00"/>
    <x v="1657"/>
    <x v="1"/>
    <x v="2"/>
    <x v="15"/>
    <x v="40"/>
  </r>
  <r>
    <s v="Id1659"/>
    <s v="  Kelly"/>
    <x v="28"/>
    <x v="21"/>
    <s v="No"/>
    <x v="0"/>
    <x v="0"/>
    <n v="1"/>
    <x v="1"/>
    <x v="0"/>
    <x v="1"/>
    <d v="1987-07-27T00:00:00"/>
    <x v="1658"/>
    <x v="1"/>
    <x v="0"/>
    <x v="0"/>
    <x v="38"/>
  </r>
  <r>
    <s v="Id1660"/>
    <s v="  Nicholas C"/>
    <x v="1087"/>
    <x v="163"/>
    <s v="No"/>
    <x v="0"/>
    <x v="0"/>
    <s v="0"/>
    <x v="1"/>
    <x v="3"/>
    <x v="0"/>
    <d v="1971-09-27T00:00:00"/>
    <x v="1659"/>
    <x v="1"/>
    <x v="0"/>
    <x v="1"/>
    <x v="14"/>
  </r>
  <r>
    <s v="Id1661"/>
    <s v="  Kelly K"/>
    <x v="1088"/>
    <x v="417"/>
    <s v="No"/>
    <x v="0"/>
    <x v="0"/>
    <s v="0"/>
    <x v="1"/>
    <x v="0"/>
    <x v="0"/>
    <d v="2002-07-22T00:00:00"/>
    <x v="1660"/>
    <x v="1"/>
    <x v="2"/>
    <x v="12"/>
    <x v="43"/>
  </r>
  <r>
    <s v="Id1662"/>
    <s v="  Andrew"/>
    <x v="1089"/>
    <x v="497"/>
    <s v="No"/>
    <x v="0"/>
    <x v="0"/>
    <n v="2"/>
    <x v="1"/>
    <x v="3"/>
    <x v="2"/>
    <d v="1972-11-02T00:00:00"/>
    <x v="1661"/>
    <x v="1"/>
    <x v="2"/>
    <x v="0"/>
    <x v="28"/>
  </r>
  <r>
    <s v="Id1663"/>
    <s v="  Hannah"/>
    <x v="1090"/>
    <x v="106"/>
    <s v="No"/>
    <x v="0"/>
    <x v="0"/>
    <s v="0"/>
    <x v="1"/>
    <x v="2"/>
    <x v="1"/>
    <d v="1980-09-18T00:00:00"/>
    <x v="1662"/>
    <x v="1"/>
    <x v="0"/>
    <x v="0"/>
    <x v="25"/>
  </r>
  <r>
    <s v="Id1664"/>
    <s v="  Patricio Sr"/>
    <x v="1091"/>
    <x v="127"/>
    <s v="No"/>
    <x v="1"/>
    <x v="0"/>
    <n v="1"/>
    <x v="1"/>
    <x v="0"/>
    <x v="2"/>
    <d v="2004-11-01T00:00:00"/>
    <x v="1663"/>
    <x v="1"/>
    <x v="0"/>
    <x v="13"/>
    <x v="41"/>
  </r>
  <r>
    <s v="Id1665"/>
    <s v="  Robert B"/>
    <x v="1092"/>
    <x v="425"/>
    <s v="Yes"/>
    <x v="0"/>
    <x v="1"/>
    <n v="1"/>
    <x v="1"/>
    <x v="0"/>
    <x v="1"/>
    <d v="1983-08-30T00:00:00"/>
    <x v="1664"/>
    <x v="1"/>
    <x v="0"/>
    <x v="9"/>
    <x v="33"/>
  </r>
  <r>
    <s v="Id1666"/>
    <s v="  Benjamin M"/>
    <x v="1093"/>
    <x v="45"/>
    <s v="No"/>
    <x v="0"/>
    <x v="1"/>
    <n v="1"/>
    <x v="1"/>
    <x v="0"/>
    <x v="2"/>
    <d v="1993-06-10T00:00:00"/>
    <x v="1665"/>
    <x v="1"/>
    <x v="1"/>
    <x v="14"/>
    <x v="20"/>
  </r>
  <r>
    <s v="Id1667"/>
    <s v="  Robert"/>
    <x v="1056"/>
    <x v="245"/>
    <s v="No"/>
    <x v="0"/>
    <x v="0"/>
    <n v="2"/>
    <x v="1"/>
    <x v="3"/>
    <x v="1"/>
    <d v="1972-08-21T00:00:00"/>
    <x v="1666"/>
    <x v="1"/>
    <x v="0"/>
    <x v="0"/>
    <x v="28"/>
  </r>
  <r>
    <s v="Id1668"/>
    <s v="  Eric R"/>
    <x v="838"/>
    <x v="47"/>
    <s v="No"/>
    <x v="0"/>
    <x v="0"/>
    <n v="1"/>
    <x v="1"/>
    <x v="0"/>
    <x v="2"/>
    <d v="1987-10-19T00:00:00"/>
    <x v="1667"/>
    <x v="0"/>
    <x v="2"/>
    <x v="1"/>
    <x v="38"/>
  </r>
  <r>
    <s v="Id1669"/>
    <s v="  Matthew"/>
    <x v="1094"/>
    <x v="531"/>
    <s v="No"/>
    <x v="0"/>
    <x v="0"/>
    <s v="0"/>
    <x v="1"/>
    <x v="3"/>
    <x v="0"/>
    <d v="1971-12-18T00:00:00"/>
    <x v="1668"/>
    <x v="1"/>
    <x v="1"/>
    <x v="0"/>
    <x v="14"/>
  </r>
  <r>
    <s v="Id1670"/>
    <s v="  Bob R"/>
    <x v="1095"/>
    <x v="634"/>
    <s v="Yes"/>
    <x v="0"/>
    <x v="0"/>
    <s v="0"/>
    <x v="1"/>
    <x v="0"/>
    <x v="0"/>
    <d v="1981-08-30T00:00:00"/>
    <x v="1669"/>
    <x v="2"/>
    <x v="0"/>
    <x v="0"/>
    <x v="36"/>
  </r>
  <r>
    <s v="Id1671"/>
    <s v="  Stephanie J"/>
    <x v="380"/>
    <x v="100"/>
    <s v="No"/>
    <x v="0"/>
    <x v="1"/>
    <n v="1"/>
    <x v="1"/>
    <x v="1"/>
    <x v="1"/>
    <d v="1993-11-03T00:00:00"/>
    <x v="1670"/>
    <x v="1"/>
    <x v="1"/>
    <x v="3"/>
    <x v="20"/>
  </r>
  <r>
    <s v="Id1672"/>
    <s v="  Jake"/>
    <x v="1096"/>
    <x v="333"/>
    <s v="Yes"/>
    <x v="0"/>
    <x v="0"/>
    <s v="0"/>
    <x v="1"/>
    <x v="0"/>
    <x v="0"/>
    <d v="1981-06-15T00:00:00"/>
    <x v="1671"/>
    <x v="1"/>
    <x v="0"/>
    <x v="0"/>
    <x v="36"/>
  </r>
  <r>
    <s v="Id1673"/>
    <s v="  Alison L"/>
    <x v="1097"/>
    <x v="627"/>
    <s v="No"/>
    <x v="0"/>
    <x v="0"/>
    <s v="0"/>
    <x v="1"/>
    <x v="3"/>
    <x v="0"/>
    <d v="1974-07-06T00:00:00"/>
    <x v="1672"/>
    <x v="1"/>
    <x v="2"/>
    <x v="1"/>
    <x v="19"/>
  </r>
  <r>
    <s v="Id1674"/>
    <s v="  Lindsay M"/>
    <x v="387"/>
    <x v="458"/>
    <s v="No"/>
    <x v="0"/>
    <x v="0"/>
    <n v="1"/>
    <x v="1"/>
    <x v="2"/>
    <x v="2"/>
    <d v="1992-11-03T00:00:00"/>
    <x v="1673"/>
    <x v="1"/>
    <x v="0"/>
    <x v="1"/>
    <x v="34"/>
  </r>
  <r>
    <s v="Id1675"/>
    <s v="  Guillaume"/>
    <x v="1098"/>
    <x v="80"/>
    <s v="No"/>
    <x v="0"/>
    <x v="0"/>
    <n v="2"/>
    <x v="1"/>
    <x v="3"/>
    <x v="2"/>
    <d v="1972-10-28T00:00:00"/>
    <x v="1674"/>
    <x v="1"/>
    <x v="1"/>
    <x v="0"/>
    <x v="28"/>
  </r>
  <r>
    <s v="Id1676"/>
    <s v="  Kaylee"/>
    <x v="1099"/>
    <x v="170"/>
    <s v="No"/>
    <x v="0"/>
    <x v="0"/>
    <n v="1"/>
    <x v="1"/>
    <x v="2"/>
    <x v="2"/>
    <d v="1984-08-12T00:00:00"/>
    <x v="1675"/>
    <x v="1"/>
    <x v="2"/>
    <x v="0"/>
    <x v="32"/>
  </r>
  <r>
    <s v="Id1677"/>
    <s v="  Theresa"/>
    <x v="23"/>
    <x v="99"/>
    <s v="Yes"/>
    <x v="0"/>
    <x v="1"/>
    <n v="1"/>
    <x v="1"/>
    <x v="0"/>
    <x v="1"/>
    <d v="1983-09-03T00:00:00"/>
    <x v="1676"/>
    <x v="1"/>
    <x v="1"/>
    <x v="0"/>
    <x v="33"/>
  </r>
  <r>
    <s v="Id1678"/>
    <s v="  Travis G"/>
    <x v="261"/>
    <x v="569"/>
    <s v="No"/>
    <x v="0"/>
    <x v="0"/>
    <s v="0"/>
    <x v="1"/>
    <x v="2"/>
    <x v="0"/>
    <d v="1978-09-27T00:00:00"/>
    <x v="1677"/>
    <x v="1"/>
    <x v="1"/>
    <x v="0"/>
    <x v="9"/>
  </r>
  <r>
    <s v="Id1679"/>
    <s v="  Emma L"/>
    <x v="5"/>
    <x v="635"/>
    <s v="Yes"/>
    <x v="0"/>
    <x v="1"/>
    <n v="1"/>
    <x v="1"/>
    <x v="0"/>
    <x v="1"/>
    <d v="1983-06-08T00:00:00"/>
    <x v="1678"/>
    <x v="1"/>
    <x v="0"/>
    <x v="3"/>
    <x v="37"/>
  </r>
  <r>
    <s v="Id1680"/>
    <s v="  Linda"/>
    <x v="673"/>
    <x v="325"/>
    <s v="No"/>
    <x v="0"/>
    <x v="0"/>
    <n v="1"/>
    <x v="1"/>
    <x v="0"/>
    <x v="2"/>
    <d v="1987-12-09T00:00:00"/>
    <x v="1679"/>
    <x v="1"/>
    <x v="0"/>
    <x v="1"/>
    <x v="38"/>
  </r>
  <r>
    <s v="Id1681"/>
    <s v="  Owen R"/>
    <x v="925"/>
    <x v="195"/>
    <s v="No"/>
    <x v="0"/>
    <x v="0"/>
    <s v="0"/>
    <x v="1"/>
    <x v="2"/>
    <x v="1"/>
    <d v="1994-11-15T00:00:00"/>
    <x v="1680"/>
    <x v="1"/>
    <x v="0"/>
    <x v="3"/>
    <x v="6"/>
  </r>
  <r>
    <s v="Id1682"/>
    <s v="  Jacob"/>
    <x v="1100"/>
    <x v="534"/>
    <s v="No"/>
    <x v="0"/>
    <x v="0"/>
    <s v="0"/>
    <x v="1"/>
    <x v="2"/>
    <x v="0"/>
    <d v="1978-09-11T00:00:00"/>
    <x v="1681"/>
    <x v="1"/>
    <x v="0"/>
    <x v="0"/>
    <x v="9"/>
  </r>
  <r>
    <s v="Id1683"/>
    <s v="  Jacqueline"/>
    <x v="781"/>
    <x v="133"/>
    <s v="Yes"/>
    <x v="0"/>
    <x v="0"/>
    <n v="1"/>
    <x v="1"/>
    <x v="0"/>
    <x v="2"/>
    <d v="1988-11-18T00:00:00"/>
    <x v="1682"/>
    <x v="1"/>
    <x v="0"/>
    <x v="2"/>
    <x v="23"/>
  </r>
  <r>
    <s v="Id1684"/>
    <s v="  Yefeng"/>
    <x v="1101"/>
    <x v="117"/>
    <s v="Yes"/>
    <x v="0"/>
    <x v="1"/>
    <n v="1"/>
    <x v="1"/>
    <x v="2"/>
    <x v="2"/>
    <d v="1983-10-03T00:00:00"/>
    <x v="1683"/>
    <x v="1"/>
    <x v="1"/>
    <x v="0"/>
    <x v="33"/>
  </r>
  <r>
    <s v="Id1685"/>
    <s v="  Thomas J"/>
    <x v="139"/>
    <x v="636"/>
    <s v="Yes"/>
    <x v="0"/>
    <x v="0"/>
    <n v="1"/>
    <x v="1"/>
    <x v="0"/>
    <x v="0"/>
    <d v="1986-11-21T00:00:00"/>
    <x v="1684"/>
    <x v="2"/>
    <x v="1"/>
    <x v="0"/>
    <x v="26"/>
  </r>
  <r>
    <s v="Id1686"/>
    <s v="  Ken"/>
    <x v="1102"/>
    <x v="67"/>
    <s v="Yes"/>
    <x v="0"/>
    <x v="0"/>
    <s v="0"/>
    <x v="1"/>
    <x v="2"/>
    <x v="2"/>
    <d v="1985-09-05T00:00:00"/>
    <x v="1685"/>
    <x v="1"/>
    <x v="1"/>
    <x v="1"/>
    <x v="17"/>
  </r>
  <r>
    <s v="Id1687"/>
    <s v="  Annie E"/>
    <x v="1103"/>
    <x v="564"/>
    <s v="No"/>
    <x v="0"/>
    <x v="0"/>
    <s v="0"/>
    <x v="1"/>
    <x v="3"/>
    <x v="0"/>
    <d v="1974-09-18T00:00:00"/>
    <x v="1686"/>
    <x v="1"/>
    <x v="0"/>
    <x v="0"/>
    <x v="19"/>
  </r>
  <r>
    <s v="Id1688"/>
    <s v="  Noel K"/>
    <x v="851"/>
    <x v="140"/>
    <s v="No"/>
    <x v="0"/>
    <x v="0"/>
    <s v="0"/>
    <x v="1"/>
    <x v="0"/>
    <x v="2"/>
    <d v="1999-09-22T00:00:00"/>
    <x v="1687"/>
    <x v="1"/>
    <x v="0"/>
    <x v="12"/>
    <x v="35"/>
  </r>
  <r>
    <s v="Id1689"/>
    <s v="  Mark S"/>
    <x v="1104"/>
    <x v="89"/>
    <s v="No"/>
    <x v="0"/>
    <x v="0"/>
    <s v="0"/>
    <x v="1"/>
    <x v="3"/>
    <x v="2"/>
    <d v="1980-12-07T00:00:00"/>
    <x v="1688"/>
    <x v="1"/>
    <x v="2"/>
    <x v="1"/>
    <x v="25"/>
  </r>
  <r>
    <s v="Id1690"/>
    <s v="  Federica"/>
    <x v="1105"/>
    <x v="77"/>
    <s v="Yes"/>
    <x v="0"/>
    <x v="0"/>
    <s v="0"/>
    <x v="1"/>
    <x v="2"/>
    <x v="0"/>
    <d v="1981-11-07T00:00:00"/>
    <x v="1689"/>
    <x v="1"/>
    <x v="2"/>
    <x v="0"/>
    <x v="36"/>
  </r>
  <r>
    <s v="Id1691"/>
    <s v="  Pamela L"/>
    <x v="1106"/>
    <x v="637"/>
    <s v="Yes"/>
    <x v="0"/>
    <x v="0"/>
    <n v="1"/>
    <x v="1"/>
    <x v="2"/>
    <x v="1"/>
    <d v="1988-07-29T00:00:00"/>
    <x v="1690"/>
    <x v="1"/>
    <x v="2"/>
    <x v="1"/>
    <x v="23"/>
  </r>
  <r>
    <s v="Id1692"/>
    <s v="  Andrew W"/>
    <x v="1107"/>
    <x v="372"/>
    <s v="No"/>
    <x v="0"/>
    <x v="0"/>
    <n v="1"/>
    <x v="1"/>
    <x v="0"/>
    <x v="2"/>
    <d v="1984-08-17T00:00:00"/>
    <x v="1691"/>
    <x v="1"/>
    <x v="0"/>
    <x v="3"/>
    <x v="32"/>
  </r>
  <r>
    <s v="Id1693"/>
    <s v="  Randall"/>
    <x v="1108"/>
    <x v="473"/>
    <s v="No"/>
    <x v="0"/>
    <x v="0"/>
    <n v="1"/>
    <x v="1"/>
    <x v="1"/>
    <x v="2"/>
    <d v="1984-08-26T00:00:00"/>
    <x v="1692"/>
    <x v="1"/>
    <x v="2"/>
    <x v="0"/>
    <x v="32"/>
  </r>
  <r>
    <s v="Id1694"/>
    <s v="  Tracy L"/>
    <x v="264"/>
    <x v="269"/>
    <s v="Yes"/>
    <x v="0"/>
    <x v="0"/>
    <n v="1"/>
    <x v="1"/>
    <x v="1"/>
    <x v="0"/>
    <d v="1986-09-30T00:00:00"/>
    <x v="1693"/>
    <x v="1"/>
    <x v="0"/>
    <x v="0"/>
    <x v="26"/>
  </r>
  <r>
    <s v="Id1695"/>
    <s v="  Azelie"/>
    <x v="436"/>
    <x v="438"/>
    <s v="Yes"/>
    <x v="0"/>
    <x v="0"/>
    <n v="1"/>
    <x v="1"/>
    <x v="1"/>
    <x v="0"/>
    <d v="1986-07-12T00:00:00"/>
    <x v="1694"/>
    <x v="1"/>
    <x v="0"/>
    <x v="3"/>
    <x v="26"/>
  </r>
  <r>
    <s v="Id1696"/>
    <s v="  Monica M"/>
    <x v="292"/>
    <x v="179"/>
    <s v="Yes"/>
    <x v="0"/>
    <x v="0"/>
    <n v="1"/>
    <x v="1"/>
    <x v="1"/>
    <x v="0"/>
    <d v="1986-12-02T00:00:00"/>
    <x v="1695"/>
    <x v="1"/>
    <x v="2"/>
    <x v="2"/>
    <x v="26"/>
  </r>
  <r>
    <s v="Id1697"/>
    <s v="  Katarina K"/>
    <x v="1109"/>
    <x v="638"/>
    <s v="No"/>
    <x v="0"/>
    <x v="0"/>
    <n v="2"/>
    <x v="1"/>
    <x v="3"/>
    <x v="0"/>
    <d v="1973-10-24T00:00:00"/>
    <x v="1696"/>
    <x v="1"/>
    <x v="2"/>
    <x v="0"/>
    <x v="30"/>
  </r>
  <r>
    <s v="Id1698"/>
    <s v="  Jamie L"/>
    <x v="958"/>
    <x v="639"/>
    <s v="Yes"/>
    <x v="0"/>
    <x v="0"/>
    <n v="1"/>
    <x v="1"/>
    <x v="2"/>
    <x v="0"/>
    <d v="1986-12-25T00:00:00"/>
    <x v="1697"/>
    <x v="1"/>
    <x v="2"/>
    <x v="2"/>
    <x v="26"/>
  </r>
  <r>
    <s v="Id1699"/>
    <s v="  Brian"/>
    <x v="1110"/>
    <x v="123"/>
    <s v="No"/>
    <x v="0"/>
    <x v="0"/>
    <s v="0"/>
    <x v="1"/>
    <x v="0"/>
    <x v="1"/>
    <d v="1982-08-25T00:00:00"/>
    <x v="1698"/>
    <x v="2"/>
    <x v="2"/>
    <x v="0"/>
    <x v="37"/>
  </r>
  <r>
    <s v="Id1700"/>
    <s v="  Stacey L"/>
    <x v="1111"/>
    <x v="446"/>
    <s v="No"/>
    <x v="0"/>
    <x v="0"/>
    <s v="0"/>
    <x v="1"/>
    <x v="3"/>
    <x v="0"/>
    <d v="1978-06-08T00:00:00"/>
    <x v="1699"/>
    <x v="1"/>
    <x v="2"/>
    <x v="1"/>
    <x v="29"/>
  </r>
  <r>
    <s v="Id1701"/>
    <s v="  Stephen"/>
    <x v="661"/>
    <x v="193"/>
    <s v="No"/>
    <x v="0"/>
    <x v="0"/>
    <n v="1"/>
    <x v="1"/>
    <x v="0"/>
    <x v="2"/>
    <d v="1992-09-17T00:00:00"/>
    <x v="1700"/>
    <x v="2"/>
    <x v="1"/>
    <x v="6"/>
    <x v="34"/>
  </r>
  <r>
    <s v="Id1702"/>
    <s v="  Joshua"/>
    <x v="210"/>
    <x v="268"/>
    <s v="No"/>
    <x v="0"/>
    <x v="0"/>
    <s v="0"/>
    <x v="1"/>
    <x v="0"/>
    <x v="1"/>
    <d v="1991-07-06T00:00:00"/>
    <x v="1701"/>
    <x v="1"/>
    <x v="1"/>
    <x v="1"/>
    <x v="42"/>
  </r>
  <r>
    <s v="Id1703"/>
    <s v="  Josh"/>
    <x v="369"/>
    <x v="372"/>
    <s v="No"/>
    <x v="0"/>
    <x v="0"/>
    <s v="0"/>
    <x v="1"/>
    <x v="1"/>
    <x v="2"/>
    <d v="1982-09-27T00:00:00"/>
    <x v="1702"/>
    <x v="1"/>
    <x v="0"/>
    <x v="0"/>
    <x v="37"/>
  </r>
  <r>
    <s v="Id1704"/>
    <s v="  Heather"/>
    <x v="1087"/>
    <x v="570"/>
    <s v="Yes"/>
    <x v="0"/>
    <x v="0"/>
    <n v="1"/>
    <x v="1"/>
    <x v="3"/>
    <x v="0"/>
    <d v="1975-09-27T00:00:00"/>
    <x v="1703"/>
    <x v="1"/>
    <x v="0"/>
    <x v="1"/>
    <x v="27"/>
  </r>
  <r>
    <s v="Id1705"/>
    <s v="  James C"/>
    <x v="1112"/>
    <x v="27"/>
    <s v="Yes"/>
    <x v="0"/>
    <x v="0"/>
    <s v="0"/>
    <x v="1"/>
    <x v="2"/>
    <x v="2"/>
    <d v="1985-12-23T00:00:00"/>
    <x v="1704"/>
    <x v="1"/>
    <x v="1"/>
    <x v="0"/>
    <x v="17"/>
  </r>
  <r>
    <s v="Id1706"/>
    <s v="  Kim"/>
    <x v="136"/>
    <x v="623"/>
    <s v="No"/>
    <x v="0"/>
    <x v="0"/>
    <n v="1"/>
    <x v="1"/>
    <x v="0"/>
    <x v="1"/>
    <d v="1984-08-01T00:00:00"/>
    <x v="1705"/>
    <x v="1"/>
    <x v="2"/>
    <x v="0"/>
    <x v="32"/>
  </r>
  <r>
    <s v="Id1707"/>
    <s v="  Marie E"/>
    <x v="816"/>
    <x v="109"/>
    <s v="No"/>
    <x v="0"/>
    <x v="0"/>
    <n v="1"/>
    <x v="1"/>
    <x v="0"/>
    <x v="1"/>
    <d v="1984-09-03T00:00:00"/>
    <x v="1706"/>
    <x v="1"/>
    <x v="2"/>
    <x v="0"/>
    <x v="32"/>
  </r>
  <r>
    <s v="Id1708"/>
    <s v="  Dariusz"/>
    <x v="1113"/>
    <x v="166"/>
    <s v="No"/>
    <x v="0"/>
    <x v="0"/>
    <s v="0"/>
    <x v="1"/>
    <x v="1"/>
    <x v="2"/>
    <d v="1989-11-06T00:00:00"/>
    <x v="1707"/>
    <x v="1"/>
    <x v="0"/>
    <x v="0"/>
    <x v="4"/>
  </r>
  <r>
    <s v="Id1709"/>
    <s v="  Jessica E"/>
    <x v="421"/>
    <x v="103"/>
    <s v="Yes"/>
    <x v="0"/>
    <x v="0"/>
    <n v="1"/>
    <x v="1"/>
    <x v="1"/>
    <x v="2"/>
    <d v="1988-08-08T00:00:00"/>
    <x v="1708"/>
    <x v="1"/>
    <x v="0"/>
    <x v="1"/>
    <x v="23"/>
  </r>
  <r>
    <s v="Id1710"/>
    <s v="  Kristen"/>
    <x v="368"/>
    <x v="196"/>
    <s v="No"/>
    <x v="0"/>
    <x v="0"/>
    <n v="1"/>
    <x v="1"/>
    <x v="1"/>
    <x v="2"/>
    <d v="1984-06-01T00:00:00"/>
    <x v="1709"/>
    <x v="1"/>
    <x v="0"/>
    <x v="3"/>
    <x v="33"/>
  </r>
  <r>
    <s v="Id1711"/>
    <s v="  Jose Guadalupe P"/>
    <x v="428"/>
    <x v="640"/>
    <s v="Yes"/>
    <x v="0"/>
    <x v="0"/>
    <n v="1"/>
    <x v="1"/>
    <x v="0"/>
    <x v="0"/>
    <d v="1986-07-22T00:00:00"/>
    <x v="1710"/>
    <x v="1"/>
    <x v="0"/>
    <x v="1"/>
    <x v="26"/>
  </r>
  <r>
    <s v="Id1712"/>
    <s v="  Cynthia"/>
    <x v="174"/>
    <x v="261"/>
    <s v="No"/>
    <x v="0"/>
    <x v="0"/>
    <s v="0"/>
    <x v="1"/>
    <x v="0"/>
    <x v="2"/>
    <d v="1989-11-18T00:00:00"/>
    <x v="1711"/>
    <x v="1"/>
    <x v="1"/>
    <x v="3"/>
    <x v="4"/>
  </r>
  <r>
    <s v="Id1713"/>
    <s v="  Tyler"/>
    <x v="26"/>
    <x v="114"/>
    <s v="Yes"/>
    <x v="0"/>
    <x v="0"/>
    <n v="1"/>
    <x v="1"/>
    <x v="0"/>
    <x v="0"/>
    <d v="1986-06-01T00:00:00"/>
    <x v="1712"/>
    <x v="1"/>
    <x v="2"/>
    <x v="1"/>
    <x v="17"/>
  </r>
  <r>
    <s v="Id1714"/>
    <s v="  Holly J"/>
    <x v="1114"/>
    <x v="119"/>
    <s v="No"/>
    <x v="0"/>
    <x v="0"/>
    <s v="0"/>
    <x v="1"/>
    <x v="0"/>
    <x v="1"/>
    <d v="1994-12-07T00:00:00"/>
    <x v="1713"/>
    <x v="1"/>
    <x v="1"/>
    <x v="3"/>
    <x v="6"/>
  </r>
  <r>
    <s v="Id1715"/>
    <s v="  Kristen"/>
    <x v="905"/>
    <x v="199"/>
    <s v="No"/>
    <x v="0"/>
    <x v="0"/>
    <s v="0"/>
    <x v="1"/>
    <x v="2"/>
    <x v="2"/>
    <d v="1989-11-07T00:00:00"/>
    <x v="1714"/>
    <x v="1"/>
    <x v="0"/>
    <x v="2"/>
    <x v="4"/>
  </r>
  <r>
    <s v="Id1716"/>
    <s v="  Thomas"/>
    <x v="1115"/>
    <x v="31"/>
    <s v="No"/>
    <x v="0"/>
    <x v="0"/>
    <n v="2"/>
    <x v="1"/>
    <x v="3"/>
    <x v="2"/>
    <d v="1972-12-15T00:00:00"/>
    <x v="1715"/>
    <x v="1"/>
    <x v="0"/>
    <x v="0"/>
    <x v="28"/>
  </r>
  <r>
    <s v="Id1717"/>
    <s v="  Tricity M"/>
    <x v="101"/>
    <x v="505"/>
    <s v="No"/>
    <x v="0"/>
    <x v="0"/>
    <s v="0"/>
    <x v="1"/>
    <x v="0"/>
    <x v="2"/>
    <d v="1991-08-28T00:00:00"/>
    <x v="1716"/>
    <x v="1"/>
    <x v="1"/>
    <x v="1"/>
    <x v="42"/>
  </r>
  <r>
    <s v="Id1718"/>
    <s v="  Sarah A"/>
    <x v="107"/>
    <x v="3"/>
    <s v="No"/>
    <x v="0"/>
    <x v="0"/>
    <n v="1"/>
    <x v="1"/>
    <x v="0"/>
    <x v="1"/>
    <d v="1992-06-18T00:00:00"/>
    <x v="1717"/>
    <x v="1"/>
    <x v="1"/>
    <x v="3"/>
    <x v="34"/>
  </r>
  <r>
    <s v="Id1719"/>
    <s v="  Lisa M"/>
    <x v="1116"/>
    <x v="162"/>
    <s v="No"/>
    <x v="0"/>
    <x v="0"/>
    <s v="0"/>
    <x v="1"/>
    <x v="3"/>
    <x v="0"/>
    <d v="1974-09-02T00:00:00"/>
    <x v="1718"/>
    <x v="1"/>
    <x v="1"/>
    <x v="1"/>
    <x v="19"/>
  </r>
  <r>
    <s v="Id1720"/>
    <s v="  Tracy A"/>
    <x v="984"/>
    <x v="136"/>
    <s v="No"/>
    <x v="0"/>
    <x v="0"/>
    <s v="0"/>
    <x v="1"/>
    <x v="1"/>
    <x v="1"/>
    <d v="1994-11-13T00:00:00"/>
    <x v="1719"/>
    <x v="1"/>
    <x v="2"/>
    <x v="1"/>
    <x v="6"/>
  </r>
  <r>
    <s v="Id1721"/>
    <s v="  Patrick"/>
    <x v="1117"/>
    <x v="120"/>
    <s v="No"/>
    <x v="1"/>
    <x v="0"/>
    <n v="1"/>
    <x v="1"/>
    <x v="0"/>
    <x v="2"/>
    <d v="2000-09-09T00:00:00"/>
    <x v="1720"/>
    <x v="1"/>
    <x v="0"/>
    <x v="1"/>
    <x v="21"/>
  </r>
  <r>
    <s v="Id1722"/>
    <s v="  Trent"/>
    <x v="1118"/>
    <x v="169"/>
    <s v="No"/>
    <x v="1"/>
    <x v="0"/>
    <n v="1"/>
    <x v="1"/>
    <x v="0"/>
    <x v="1"/>
    <d v="2004-08-22T00:00:00"/>
    <x v="1721"/>
    <x v="1"/>
    <x v="2"/>
    <x v="13"/>
    <x v="41"/>
  </r>
  <r>
    <s v="Id1723"/>
    <s v="  Julie"/>
    <x v="1119"/>
    <x v="327"/>
    <s v="No"/>
    <x v="0"/>
    <x v="0"/>
    <s v="0"/>
    <x v="1"/>
    <x v="3"/>
    <x v="0"/>
    <d v="1974-11-12T00:00:00"/>
    <x v="1722"/>
    <x v="1"/>
    <x v="2"/>
    <x v="1"/>
    <x v="19"/>
  </r>
  <r>
    <s v="Id1724"/>
    <s v="  Sawomir"/>
    <x v="1120"/>
    <x v="149"/>
    <s v="No"/>
    <x v="0"/>
    <x v="0"/>
    <n v="1"/>
    <x v="1"/>
    <x v="2"/>
    <x v="1"/>
    <d v="1987-09-01T00:00:00"/>
    <x v="1723"/>
    <x v="1"/>
    <x v="2"/>
    <x v="0"/>
    <x v="38"/>
  </r>
  <r>
    <s v="Id1725"/>
    <s v="  Micah"/>
    <x v="226"/>
    <x v="281"/>
    <s v="Yes"/>
    <x v="0"/>
    <x v="0"/>
    <n v="1"/>
    <x v="1"/>
    <x v="0"/>
    <x v="0"/>
    <d v="1986-10-20T00:00:00"/>
    <x v="1724"/>
    <x v="1"/>
    <x v="0"/>
    <x v="1"/>
    <x v="26"/>
  </r>
  <r>
    <s v="Id1726"/>
    <s v="  Kelly H"/>
    <x v="295"/>
    <x v="262"/>
    <s v="Yes"/>
    <x v="0"/>
    <x v="0"/>
    <n v="1"/>
    <x v="1"/>
    <x v="1"/>
    <x v="0"/>
    <d v="1986-09-20T00:00:00"/>
    <x v="1725"/>
    <x v="1"/>
    <x v="2"/>
    <x v="1"/>
    <x v="26"/>
  </r>
  <r>
    <s v="Id1727"/>
    <s v="  Lindsay M"/>
    <x v="304"/>
    <x v="641"/>
    <s v="Yes"/>
    <x v="0"/>
    <x v="0"/>
    <n v="1"/>
    <x v="1"/>
    <x v="1"/>
    <x v="0"/>
    <d v="1986-10-25T00:00:00"/>
    <x v="1726"/>
    <x v="1"/>
    <x v="2"/>
    <x v="1"/>
    <x v="26"/>
  </r>
  <r>
    <s v="Id1728"/>
    <s v="  Austen G"/>
    <x v="836"/>
    <x v="117"/>
    <s v="No"/>
    <x v="0"/>
    <x v="0"/>
    <s v="0"/>
    <x v="1"/>
    <x v="1"/>
    <x v="2"/>
    <d v="1989-07-19T00:00:00"/>
    <x v="1727"/>
    <x v="1"/>
    <x v="2"/>
    <x v="1"/>
    <x v="4"/>
  </r>
  <r>
    <s v="Id1729"/>
    <s v="  Tory J"/>
    <x v="403"/>
    <x v="155"/>
    <s v="No"/>
    <x v="0"/>
    <x v="0"/>
    <s v="0"/>
    <x v="1"/>
    <x v="2"/>
    <x v="1"/>
    <d v="1989-11-25T00:00:00"/>
    <x v="1728"/>
    <x v="1"/>
    <x v="2"/>
    <x v="1"/>
    <x v="4"/>
  </r>
  <r>
    <s v="Id1730"/>
    <s v="  Robert J"/>
    <x v="65"/>
    <x v="103"/>
    <s v="No"/>
    <x v="0"/>
    <x v="0"/>
    <s v="0"/>
    <x v="1"/>
    <x v="0"/>
    <x v="2"/>
    <d v="1990-07-06T00:00:00"/>
    <x v="1729"/>
    <x v="2"/>
    <x v="0"/>
    <x v="3"/>
    <x v="3"/>
  </r>
  <r>
    <s v="Id1731"/>
    <s v="  Steph"/>
    <x v="105"/>
    <x v="24"/>
    <s v="No"/>
    <x v="0"/>
    <x v="0"/>
    <n v="1"/>
    <x v="1"/>
    <x v="0"/>
    <x v="2"/>
    <d v="1987-09-09T00:00:00"/>
    <x v="1730"/>
    <x v="1"/>
    <x v="0"/>
    <x v="3"/>
    <x v="38"/>
  </r>
  <r>
    <s v="Id1732"/>
    <s v="  Kate"/>
    <x v="41"/>
    <x v="117"/>
    <s v="No"/>
    <x v="0"/>
    <x v="0"/>
    <n v="1"/>
    <x v="1"/>
    <x v="0"/>
    <x v="2"/>
    <d v="1987-07-05T00:00:00"/>
    <x v="1731"/>
    <x v="1"/>
    <x v="2"/>
    <x v="0"/>
    <x v="38"/>
  </r>
  <r>
    <s v="Id1733"/>
    <s v="  Kristina"/>
    <x v="1107"/>
    <x v="626"/>
    <s v="No"/>
    <x v="0"/>
    <x v="0"/>
    <n v="1"/>
    <x v="1"/>
    <x v="0"/>
    <x v="2"/>
    <d v="1987-12-26T00:00:00"/>
    <x v="1732"/>
    <x v="1"/>
    <x v="2"/>
    <x v="3"/>
    <x v="38"/>
  </r>
  <r>
    <s v="Id1734"/>
    <s v="  Flo"/>
    <x v="379"/>
    <x v="122"/>
    <s v="No"/>
    <x v="0"/>
    <x v="0"/>
    <n v="1"/>
    <x v="1"/>
    <x v="1"/>
    <x v="2"/>
    <d v="1987-06-29T00:00:00"/>
    <x v="1733"/>
    <x v="1"/>
    <x v="1"/>
    <x v="2"/>
    <x v="38"/>
  </r>
  <r>
    <s v="Id1735"/>
    <s v="  Sarah P"/>
    <x v="1121"/>
    <x v="79"/>
    <s v="Yes"/>
    <x v="0"/>
    <x v="0"/>
    <n v="1"/>
    <x v="1"/>
    <x v="0"/>
    <x v="2"/>
    <d v="1995-06-06T00:00:00"/>
    <x v="1734"/>
    <x v="1"/>
    <x v="2"/>
    <x v="15"/>
    <x v="6"/>
  </r>
  <r>
    <s v="Id1736"/>
    <s v="  Anabel"/>
    <x v="1122"/>
    <x v="40"/>
    <s v="No"/>
    <x v="0"/>
    <x v="0"/>
    <s v="0"/>
    <x v="1"/>
    <x v="0"/>
    <x v="2"/>
    <d v="1999-12-01T00:00:00"/>
    <x v="1735"/>
    <x v="1"/>
    <x v="1"/>
    <x v="1"/>
    <x v="35"/>
  </r>
  <r>
    <s v="Id1737"/>
    <s v="  Ian"/>
    <x v="878"/>
    <x v="161"/>
    <s v="No"/>
    <x v="0"/>
    <x v="1"/>
    <n v="1"/>
    <x v="1"/>
    <x v="2"/>
    <x v="2"/>
    <d v="1993-06-17T00:00:00"/>
    <x v="1736"/>
    <x v="2"/>
    <x v="0"/>
    <x v="6"/>
    <x v="20"/>
  </r>
  <r>
    <s v="Id1738"/>
    <s v="  Alex"/>
    <x v="1123"/>
    <x v="391"/>
    <s v="Yes"/>
    <x v="0"/>
    <x v="1"/>
    <n v="1"/>
    <x v="1"/>
    <x v="3"/>
    <x v="2"/>
    <d v="1983-10-24T00:00:00"/>
    <x v="1737"/>
    <x v="1"/>
    <x v="2"/>
    <x v="1"/>
    <x v="33"/>
  </r>
  <r>
    <s v="Id1739"/>
    <s v="  Richard J"/>
    <x v="1124"/>
    <x v="497"/>
    <s v="No"/>
    <x v="1"/>
    <x v="0"/>
    <n v="1"/>
    <x v="1"/>
    <x v="0"/>
    <x v="2"/>
    <d v="2004-06-06T00:00:00"/>
    <x v="1738"/>
    <x v="1"/>
    <x v="2"/>
    <x v="13"/>
    <x v="39"/>
  </r>
  <r>
    <s v="Id1740"/>
    <s v="  Jacqueline N"/>
    <x v="1125"/>
    <x v="366"/>
    <s v="No"/>
    <x v="0"/>
    <x v="1"/>
    <n v="1"/>
    <x v="1"/>
    <x v="3"/>
    <x v="1"/>
    <d v="1979-09-12T00:00:00"/>
    <x v="1739"/>
    <x v="1"/>
    <x v="2"/>
    <x v="0"/>
    <x v="18"/>
  </r>
  <r>
    <s v="Id1741"/>
    <s v="  Cindy"/>
    <x v="1126"/>
    <x v="320"/>
    <s v="No"/>
    <x v="0"/>
    <x v="0"/>
    <n v="1"/>
    <x v="1"/>
    <x v="2"/>
    <x v="2"/>
    <d v="1984-10-16T00:00:00"/>
    <x v="1740"/>
    <x v="1"/>
    <x v="1"/>
    <x v="0"/>
    <x v="32"/>
  </r>
  <r>
    <s v="Id1742"/>
    <s v="  Marcia"/>
    <x v="1127"/>
    <x v="435"/>
    <s v="No"/>
    <x v="0"/>
    <x v="0"/>
    <s v="0"/>
    <x v="1"/>
    <x v="2"/>
    <x v="2"/>
    <d v="1991-08-29T00:00:00"/>
    <x v="1741"/>
    <x v="1"/>
    <x v="2"/>
    <x v="1"/>
    <x v="42"/>
  </r>
  <r>
    <s v="Id1743"/>
    <s v="  Samantha R"/>
    <x v="356"/>
    <x v="100"/>
    <s v="No"/>
    <x v="0"/>
    <x v="0"/>
    <s v="0"/>
    <x v="1"/>
    <x v="1"/>
    <x v="1"/>
    <d v="1990-10-09T00:00:00"/>
    <x v="1742"/>
    <x v="1"/>
    <x v="2"/>
    <x v="3"/>
    <x v="3"/>
  </r>
  <r>
    <s v="Id1744"/>
    <s v="  Katie"/>
    <x v="735"/>
    <x v="380"/>
    <s v="No"/>
    <x v="0"/>
    <x v="0"/>
    <s v="0"/>
    <x v="1"/>
    <x v="0"/>
    <x v="2"/>
    <d v="1990-08-22T00:00:00"/>
    <x v="1743"/>
    <x v="1"/>
    <x v="2"/>
    <x v="2"/>
    <x v="3"/>
  </r>
  <r>
    <s v="Id1745"/>
    <s v="  John P"/>
    <x v="1128"/>
    <x v="122"/>
    <s v="No"/>
    <x v="0"/>
    <x v="0"/>
    <n v="1"/>
    <x v="1"/>
    <x v="2"/>
    <x v="2"/>
    <d v="1984-08-22T00:00:00"/>
    <x v="1744"/>
    <x v="1"/>
    <x v="1"/>
    <x v="0"/>
    <x v="32"/>
  </r>
  <r>
    <s v="Id1746"/>
    <s v="  Rachel"/>
    <x v="440"/>
    <x v="226"/>
    <s v="No"/>
    <x v="0"/>
    <x v="1"/>
    <n v="1"/>
    <x v="1"/>
    <x v="0"/>
    <x v="2"/>
    <d v="1993-12-10T00:00:00"/>
    <x v="1745"/>
    <x v="1"/>
    <x v="2"/>
    <x v="0"/>
    <x v="20"/>
  </r>
  <r>
    <s v="Id1747"/>
    <s v="  Isabelle"/>
    <x v="1129"/>
    <x v="347"/>
    <s v="Yes"/>
    <x v="0"/>
    <x v="0"/>
    <n v="1"/>
    <x v="1"/>
    <x v="2"/>
    <x v="2"/>
    <d v="1988-09-15T00:00:00"/>
    <x v="1746"/>
    <x v="1"/>
    <x v="1"/>
    <x v="0"/>
    <x v="23"/>
  </r>
  <r>
    <s v="Id1748"/>
    <s v="  Neil"/>
    <x v="377"/>
    <x v="112"/>
    <s v="No"/>
    <x v="0"/>
    <x v="0"/>
    <n v="1"/>
    <x v="1"/>
    <x v="2"/>
    <x v="2"/>
    <d v="1987-09-13T00:00:00"/>
    <x v="1747"/>
    <x v="0"/>
    <x v="2"/>
    <x v="1"/>
    <x v="38"/>
  </r>
  <r>
    <s v="Id1749"/>
    <s v="  Tom"/>
    <x v="11"/>
    <x v="117"/>
    <s v="Yes"/>
    <x v="0"/>
    <x v="0"/>
    <n v="1"/>
    <x v="1"/>
    <x v="0"/>
    <x v="2"/>
    <d v="1988-11-01T00:00:00"/>
    <x v="1748"/>
    <x v="1"/>
    <x v="0"/>
    <x v="0"/>
    <x v="23"/>
  </r>
  <r>
    <s v="Id1750"/>
    <s v="  Nathan"/>
    <x v="1130"/>
    <x v="92"/>
    <s v="No"/>
    <x v="0"/>
    <x v="0"/>
    <n v="1"/>
    <x v="1"/>
    <x v="3"/>
    <x v="2"/>
    <d v="1987-11-18T00:00:00"/>
    <x v="1749"/>
    <x v="1"/>
    <x v="2"/>
    <x v="1"/>
    <x v="38"/>
  </r>
  <r>
    <s v="Id1751"/>
    <s v="  Kelli N"/>
    <x v="176"/>
    <x v="368"/>
    <s v="No"/>
    <x v="0"/>
    <x v="0"/>
    <s v="0"/>
    <x v="1"/>
    <x v="0"/>
    <x v="2"/>
    <d v="1999-06-19T00:00:00"/>
    <x v="1750"/>
    <x v="1"/>
    <x v="2"/>
    <x v="12"/>
    <x v="35"/>
  </r>
  <r>
    <s v="Id1752"/>
    <s v="  Scott M"/>
    <x v="861"/>
    <x v="87"/>
    <s v="Yes"/>
    <x v="0"/>
    <x v="1"/>
    <n v="1"/>
    <x v="1"/>
    <x v="2"/>
    <x v="1"/>
    <d v="1997-07-14T00:00:00"/>
    <x v="1751"/>
    <x v="2"/>
    <x v="2"/>
    <x v="3"/>
    <x v="31"/>
  </r>
  <r>
    <s v="Id1753"/>
    <s v="  Grant A"/>
    <x v="1131"/>
    <x v="642"/>
    <s v="No"/>
    <x v="0"/>
    <x v="0"/>
    <s v="0"/>
    <x v="1"/>
    <x v="3"/>
    <x v="0"/>
    <d v="1978-11-22T00:00:00"/>
    <x v="1752"/>
    <x v="1"/>
    <x v="0"/>
    <x v="1"/>
    <x v="9"/>
  </r>
  <r>
    <s v="Id1754"/>
    <s v="  Jonathan C"/>
    <x v="1132"/>
    <x v="49"/>
    <s v="No"/>
    <x v="0"/>
    <x v="1"/>
    <n v="1"/>
    <x v="1"/>
    <x v="1"/>
    <x v="2"/>
    <d v="1993-06-11T00:00:00"/>
    <x v="1753"/>
    <x v="1"/>
    <x v="1"/>
    <x v="14"/>
    <x v="20"/>
  </r>
  <r>
    <s v="Id1755"/>
    <s v="  Rachael M"/>
    <x v="1133"/>
    <x v="436"/>
    <s v="No"/>
    <x v="0"/>
    <x v="0"/>
    <s v="0"/>
    <x v="1"/>
    <x v="2"/>
    <x v="2"/>
    <d v="1980-09-07T00:00:00"/>
    <x v="1754"/>
    <x v="1"/>
    <x v="2"/>
    <x v="0"/>
    <x v="25"/>
  </r>
  <r>
    <s v="Id1756"/>
    <s v="  Pilar"/>
    <x v="1134"/>
    <x v="643"/>
    <s v="Yes"/>
    <x v="0"/>
    <x v="1"/>
    <n v="1"/>
    <x v="1"/>
    <x v="0"/>
    <x v="1"/>
    <d v="1997-07-29T00:00:00"/>
    <x v="1755"/>
    <x v="1"/>
    <x v="2"/>
    <x v="1"/>
    <x v="31"/>
  </r>
  <r>
    <s v="Id1757"/>
    <s v="  Kyle M"/>
    <x v="1135"/>
    <x v="3"/>
    <s v="Yes"/>
    <x v="0"/>
    <x v="0"/>
    <s v="0"/>
    <x v="1"/>
    <x v="0"/>
    <x v="1"/>
    <d v="2001-10-16T00:00:00"/>
    <x v="1756"/>
    <x v="1"/>
    <x v="0"/>
    <x v="3"/>
    <x v="47"/>
  </r>
  <r>
    <s v="Id1758"/>
    <s v="  Christie"/>
    <x v="1136"/>
    <x v="70"/>
    <s v="Yes"/>
    <x v="0"/>
    <x v="1"/>
    <n v="1"/>
    <x v="1"/>
    <x v="0"/>
    <x v="2"/>
    <d v="1997-12-04T00:00:00"/>
    <x v="1757"/>
    <x v="1"/>
    <x v="2"/>
    <x v="15"/>
    <x v="31"/>
  </r>
  <r>
    <s v="Id1759"/>
    <s v="  David A"/>
    <x v="1099"/>
    <x v="379"/>
    <s v="Yes"/>
    <x v="0"/>
    <x v="0"/>
    <n v="1"/>
    <x v="1"/>
    <x v="2"/>
    <x v="0"/>
    <d v="1986-06-29T00:00:00"/>
    <x v="1758"/>
    <x v="1"/>
    <x v="2"/>
    <x v="0"/>
    <x v="26"/>
  </r>
  <r>
    <s v="Id1760"/>
    <s v="  Masahiro"/>
    <x v="308"/>
    <x v="155"/>
    <s v="No"/>
    <x v="0"/>
    <x v="0"/>
    <s v="0"/>
    <x v="1"/>
    <x v="1"/>
    <x v="1"/>
    <d v="1991-09-10T00:00:00"/>
    <x v="1759"/>
    <x v="2"/>
    <x v="1"/>
    <x v="4"/>
    <x v="42"/>
  </r>
  <r>
    <s v="Id1761"/>
    <s v="  Logan B"/>
    <x v="366"/>
    <x v="391"/>
    <s v="Yes"/>
    <x v="0"/>
    <x v="0"/>
    <s v="0"/>
    <x v="1"/>
    <x v="1"/>
    <x v="2"/>
    <d v="1985-12-28T00:00:00"/>
    <x v="1760"/>
    <x v="0"/>
    <x v="2"/>
    <x v="1"/>
    <x v="17"/>
  </r>
  <r>
    <s v="Id1762"/>
    <s v="  Stephanie L"/>
    <x v="742"/>
    <x v="538"/>
    <s v="Yes"/>
    <x v="0"/>
    <x v="0"/>
    <n v="1"/>
    <x v="1"/>
    <x v="0"/>
    <x v="2"/>
    <d v="1988-11-09T00:00:00"/>
    <x v="1761"/>
    <x v="1"/>
    <x v="0"/>
    <x v="3"/>
    <x v="23"/>
  </r>
  <r>
    <s v="Id1763"/>
    <s v="  Angela H"/>
    <x v="419"/>
    <x v="80"/>
    <s v="Yes"/>
    <x v="0"/>
    <x v="0"/>
    <n v="1"/>
    <x v="1"/>
    <x v="1"/>
    <x v="2"/>
    <d v="1988-07-08T00:00:00"/>
    <x v="1762"/>
    <x v="1"/>
    <x v="0"/>
    <x v="3"/>
    <x v="23"/>
  </r>
  <r>
    <s v="Id1764"/>
    <s v="  Britt K"/>
    <x v="1111"/>
    <x v="34"/>
    <s v="No"/>
    <x v="0"/>
    <x v="0"/>
    <s v="0"/>
    <x v="1"/>
    <x v="3"/>
    <x v="1"/>
    <d v="1977-06-09T00:00:00"/>
    <x v="1763"/>
    <x v="1"/>
    <x v="0"/>
    <x v="0"/>
    <x v="29"/>
  </r>
  <r>
    <s v="Id1765"/>
    <s v="  Joyce R"/>
    <x v="1137"/>
    <x v="435"/>
    <s v="Yes"/>
    <x v="0"/>
    <x v="0"/>
    <n v="1"/>
    <x v="1"/>
    <x v="1"/>
    <x v="2"/>
    <d v="1988-09-04T00:00:00"/>
    <x v="1764"/>
    <x v="1"/>
    <x v="2"/>
    <x v="0"/>
    <x v="23"/>
  </r>
  <r>
    <s v="Id1766"/>
    <s v="  Ben"/>
    <x v="1138"/>
    <x v="195"/>
    <s v="Yes"/>
    <x v="0"/>
    <x v="0"/>
    <s v="0"/>
    <x v="1"/>
    <x v="0"/>
    <x v="1"/>
    <d v="2001-10-05T00:00:00"/>
    <x v="1765"/>
    <x v="1"/>
    <x v="2"/>
    <x v="3"/>
    <x v="47"/>
  </r>
  <r>
    <s v="Id1767"/>
    <s v="  Sarah M"/>
    <x v="288"/>
    <x v="4"/>
    <s v="Yes"/>
    <x v="0"/>
    <x v="0"/>
    <n v="1"/>
    <x v="1"/>
    <x v="2"/>
    <x v="2"/>
    <d v="1988-06-24T00:00:00"/>
    <x v="1766"/>
    <x v="1"/>
    <x v="0"/>
    <x v="2"/>
    <x v="23"/>
  </r>
  <r>
    <s v="Id1768"/>
    <s v="  Sarah"/>
    <x v="1139"/>
    <x v="532"/>
    <s v="No"/>
    <x v="0"/>
    <x v="0"/>
    <n v="2"/>
    <x v="1"/>
    <x v="3"/>
    <x v="0"/>
    <d v="1973-11-07T00:00:00"/>
    <x v="1767"/>
    <x v="1"/>
    <x v="0"/>
    <x v="0"/>
    <x v="30"/>
  </r>
  <r>
    <s v="Id1769"/>
    <s v="  Katie"/>
    <x v="53"/>
    <x v="616"/>
    <s v="No"/>
    <x v="0"/>
    <x v="0"/>
    <s v="0"/>
    <x v="1"/>
    <x v="0"/>
    <x v="2"/>
    <d v="1991-08-30T00:00:00"/>
    <x v="1768"/>
    <x v="1"/>
    <x v="1"/>
    <x v="0"/>
    <x v="42"/>
  </r>
  <r>
    <s v="Id1770"/>
    <s v="  Michaela L"/>
    <x v="1140"/>
    <x v="644"/>
    <s v="No"/>
    <x v="0"/>
    <x v="0"/>
    <s v="0"/>
    <x v="1"/>
    <x v="3"/>
    <x v="0"/>
    <d v="1974-06-26T00:00:00"/>
    <x v="1769"/>
    <x v="1"/>
    <x v="2"/>
    <x v="0"/>
    <x v="19"/>
  </r>
  <r>
    <s v="Id1771"/>
    <s v="  Shalaleh"/>
    <x v="809"/>
    <x v="319"/>
    <s v="No"/>
    <x v="0"/>
    <x v="0"/>
    <s v="0"/>
    <x v="1"/>
    <x v="1"/>
    <x v="2"/>
    <d v="1991-11-27T00:00:00"/>
    <x v="1770"/>
    <x v="1"/>
    <x v="0"/>
    <x v="3"/>
    <x v="42"/>
  </r>
  <r>
    <s v="Id1772"/>
    <s v="  Karen"/>
    <x v="892"/>
    <x v="280"/>
    <s v="No"/>
    <x v="0"/>
    <x v="0"/>
    <s v="0"/>
    <x v="1"/>
    <x v="2"/>
    <x v="2"/>
    <d v="1991-08-23T00:00:00"/>
    <x v="1771"/>
    <x v="1"/>
    <x v="0"/>
    <x v="3"/>
    <x v="42"/>
  </r>
  <r>
    <s v="Id1773"/>
    <s v="  Zuzana"/>
    <x v="355"/>
    <x v="149"/>
    <s v="No"/>
    <x v="0"/>
    <x v="1"/>
    <n v="1"/>
    <x v="1"/>
    <x v="0"/>
    <x v="1"/>
    <d v="1993-08-10T00:00:00"/>
    <x v="1772"/>
    <x v="1"/>
    <x v="2"/>
    <x v="1"/>
    <x v="20"/>
  </r>
  <r>
    <s v="Id1774"/>
    <s v="  Daniel J"/>
    <x v="402"/>
    <x v="429"/>
    <s v="No"/>
    <x v="0"/>
    <x v="0"/>
    <s v="0"/>
    <x v="1"/>
    <x v="0"/>
    <x v="0"/>
    <d v="2002-08-21T00:00:00"/>
    <x v="1773"/>
    <x v="1"/>
    <x v="1"/>
    <x v="6"/>
    <x v="43"/>
  </r>
  <r>
    <s v="Id1775"/>
    <s v="  Alexandra"/>
    <x v="1141"/>
    <x v="445"/>
    <s v="Yes"/>
    <x v="0"/>
    <x v="0"/>
    <s v="0"/>
    <x v="1"/>
    <x v="2"/>
    <x v="0"/>
    <d v="1981-10-18T00:00:00"/>
    <x v="1774"/>
    <x v="1"/>
    <x v="0"/>
    <x v="0"/>
    <x v="36"/>
  </r>
  <r>
    <s v="Id1776"/>
    <s v="  Jessica"/>
    <x v="429"/>
    <x v="27"/>
    <s v="No"/>
    <x v="0"/>
    <x v="1"/>
    <n v="1"/>
    <x v="1"/>
    <x v="2"/>
    <x v="2"/>
    <d v="1993-07-10T00:00:00"/>
    <x v="1775"/>
    <x v="1"/>
    <x v="1"/>
    <x v="1"/>
    <x v="20"/>
  </r>
  <r>
    <s v="Id1777"/>
    <s v="  Matthew M"/>
    <x v="397"/>
    <x v="155"/>
    <s v="Yes"/>
    <x v="0"/>
    <x v="0"/>
    <n v="1"/>
    <x v="1"/>
    <x v="1"/>
    <x v="1"/>
    <d v="1988-09-23T00:00:00"/>
    <x v="1776"/>
    <x v="2"/>
    <x v="0"/>
    <x v="1"/>
    <x v="23"/>
  </r>
  <r>
    <s v="Id1778"/>
    <s v="  Nadine A"/>
    <x v="1142"/>
    <x v="259"/>
    <s v="No"/>
    <x v="0"/>
    <x v="0"/>
    <s v="0"/>
    <x v="1"/>
    <x v="2"/>
    <x v="1"/>
    <d v="1990-11-28T00:00:00"/>
    <x v="1777"/>
    <x v="1"/>
    <x v="0"/>
    <x v="0"/>
    <x v="3"/>
  </r>
  <r>
    <s v="Id1779"/>
    <s v="  Peter J"/>
    <x v="94"/>
    <x v="103"/>
    <s v="No"/>
    <x v="0"/>
    <x v="0"/>
    <s v="0"/>
    <x v="1"/>
    <x v="0"/>
    <x v="2"/>
    <d v="1989-07-10T00:00:00"/>
    <x v="1778"/>
    <x v="2"/>
    <x v="2"/>
    <x v="0"/>
    <x v="4"/>
  </r>
  <r>
    <s v="Id1780"/>
    <s v="  Colleen M"/>
    <x v="264"/>
    <x v="221"/>
    <s v="Yes"/>
    <x v="0"/>
    <x v="0"/>
    <n v="1"/>
    <x v="1"/>
    <x v="1"/>
    <x v="0"/>
    <d v="1986-10-27T00:00:00"/>
    <x v="1779"/>
    <x v="1"/>
    <x v="1"/>
    <x v="0"/>
    <x v="26"/>
  </r>
  <r>
    <s v="Id1781"/>
    <s v="  Julie A"/>
    <x v="1143"/>
    <x v="185"/>
    <s v="Yes"/>
    <x v="0"/>
    <x v="0"/>
    <n v="1"/>
    <x v="1"/>
    <x v="1"/>
    <x v="0"/>
    <d v="1986-12-23T00:00:00"/>
    <x v="1780"/>
    <x v="1"/>
    <x v="1"/>
    <x v="3"/>
    <x v="26"/>
  </r>
  <r>
    <s v="Id1782"/>
    <s v="  Douglas W"/>
    <x v="312"/>
    <x v="139"/>
    <s v="Yes"/>
    <x v="0"/>
    <x v="1"/>
    <n v="1"/>
    <x v="1"/>
    <x v="1"/>
    <x v="2"/>
    <d v="1997-09-29T00:00:00"/>
    <x v="1781"/>
    <x v="1"/>
    <x v="0"/>
    <x v="1"/>
    <x v="31"/>
  </r>
  <r>
    <s v="Id1783"/>
    <s v="  Catherine"/>
    <x v="1144"/>
    <x v="335"/>
    <s v="No"/>
    <x v="0"/>
    <x v="0"/>
    <s v="0"/>
    <x v="1"/>
    <x v="2"/>
    <x v="2"/>
    <d v="1989-09-01T00:00:00"/>
    <x v="1782"/>
    <x v="1"/>
    <x v="0"/>
    <x v="3"/>
    <x v="4"/>
  </r>
  <r>
    <s v="Id1784"/>
    <s v="  James A"/>
    <x v="1145"/>
    <x v="328"/>
    <s v="Yes"/>
    <x v="0"/>
    <x v="0"/>
    <n v="1"/>
    <x v="1"/>
    <x v="0"/>
    <x v="2"/>
    <d v="1995-12-27T00:00:00"/>
    <x v="1783"/>
    <x v="1"/>
    <x v="0"/>
    <x v="6"/>
    <x v="40"/>
  </r>
  <r>
    <s v="Id1785"/>
    <s v="  Youngseong"/>
    <x v="1146"/>
    <x v="374"/>
    <s v="Yes"/>
    <x v="0"/>
    <x v="0"/>
    <s v="0"/>
    <x v="1"/>
    <x v="0"/>
    <x v="2"/>
    <d v="2001-06-07T00:00:00"/>
    <x v="1784"/>
    <x v="1"/>
    <x v="0"/>
    <x v="14"/>
    <x v="21"/>
  </r>
  <r>
    <s v="Id1786"/>
    <s v="  John"/>
    <x v="1147"/>
    <x v="645"/>
    <s v="No"/>
    <x v="0"/>
    <x v="0"/>
    <s v="0"/>
    <x v="1"/>
    <x v="3"/>
    <x v="0"/>
    <d v="1974-09-11T00:00:00"/>
    <x v="1785"/>
    <x v="1"/>
    <x v="2"/>
    <x v="0"/>
    <x v="19"/>
  </r>
  <r>
    <s v="Id1787"/>
    <s v="  Brandon S"/>
    <x v="1098"/>
    <x v="623"/>
    <s v="No"/>
    <x v="0"/>
    <x v="1"/>
    <n v="1"/>
    <x v="1"/>
    <x v="3"/>
    <x v="1"/>
    <d v="1979-12-13T00:00:00"/>
    <x v="1786"/>
    <x v="1"/>
    <x v="0"/>
    <x v="0"/>
    <x v="18"/>
  </r>
  <r>
    <s v="Id1788"/>
    <s v="  Sean P"/>
    <x v="1148"/>
    <x v="109"/>
    <s v="Yes"/>
    <x v="0"/>
    <x v="0"/>
    <n v="1"/>
    <x v="1"/>
    <x v="1"/>
    <x v="1"/>
    <d v="1995-09-29T00:00:00"/>
    <x v="1787"/>
    <x v="1"/>
    <x v="1"/>
    <x v="14"/>
    <x v="40"/>
  </r>
  <r>
    <s v="Id1789"/>
    <s v="  Scott"/>
    <x v="1089"/>
    <x v="120"/>
    <s v="No"/>
    <x v="0"/>
    <x v="0"/>
    <n v="1"/>
    <x v="1"/>
    <x v="3"/>
    <x v="2"/>
    <d v="1984-10-15T00:00:00"/>
    <x v="1788"/>
    <x v="1"/>
    <x v="1"/>
    <x v="1"/>
    <x v="32"/>
  </r>
  <r>
    <s v="Id1790"/>
    <s v="  Janez"/>
    <x v="671"/>
    <x v="259"/>
    <s v="No"/>
    <x v="0"/>
    <x v="0"/>
    <n v="1"/>
    <x v="1"/>
    <x v="0"/>
    <x v="1"/>
    <d v="1992-09-10T00:00:00"/>
    <x v="1789"/>
    <x v="2"/>
    <x v="2"/>
    <x v="0"/>
    <x v="34"/>
  </r>
  <r>
    <s v="Id1791"/>
    <s v="  John I"/>
    <x v="314"/>
    <x v="151"/>
    <s v="No"/>
    <x v="1"/>
    <x v="0"/>
    <n v="1"/>
    <x v="1"/>
    <x v="0"/>
    <x v="2"/>
    <d v="2000-12-11T00:00:00"/>
    <x v="1790"/>
    <x v="1"/>
    <x v="2"/>
    <x v="14"/>
    <x v="21"/>
  </r>
  <r>
    <s v="Id1792"/>
    <s v="  Heather"/>
    <x v="875"/>
    <x v="278"/>
    <s v="No"/>
    <x v="0"/>
    <x v="0"/>
    <s v="0"/>
    <x v="1"/>
    <x v="0"/>
    <x v="0"/>
    <d v="2002-06-27T00:00:00"/>
    <x v="1791"/>
    <x v="1"/>
    <x v="1"/>
    <x v="3"/>
    <x v="43"/>
  </r>
  <r>
    <s v="Id1793"/>
    <s v="  Michael"/>
    <x v="1149"/>
    <x v="470"/>
    <s v="Yes"/>
    <x v="0"/>
    <x v="0"/>
    <n v="1"/>
    <x v="1"/>
    <x v="2"/>
    <x v="2"/>
    <d v="1995-12-01T00:00:00"/>
    <x v="1792"/>
    <x v="0"/>
    <x v="2"/>
    <x v="10"/>
    <x v="40"/>
  </r>
  <r>
    <s v="Id1794"/>
    <s v="  Kathleen"/>
    <x v="306"/>
    <x v="646"/>
    <s v="Yes"/>
    <x v="0"/>
    <x v="0"/>
    <s v="0"/>
    <x v="1"/>
    <x v="2"/>
    <x v="0"/>
    <d v="1981-07-03T00:00:00"/>
    <x v="1793"/>
    <x v="1"/>
    <x v="1"/>
    <x v="0"/>
    <x v="36"/>
  </r>
  <r>
    <s v="Id1795"/>
    <s v="  Ryan M"/>
    <x v="1150"/>
    <x v="647"/>
    <s v="No"/>
    <x v="0"/>
    <x v="0"/>
    <s v="0"/>
    <x v="1"/>
    <x v="3"/>
    <x v="0"/>
    <d v="1978-10-03T00:00:00"/>
    <x v="1794"/>
    <x v="1"/>
    <x v="0"/>
    <x v="0"/>
    <x v="9"/>
  </r>
  <r>
    <s v="Id1796"/>
    <s v="  Sara"/>
    <x v="754"/>
    <x v="87"/>
    <s v="No"/>
    <x v="0"/>
    <x v="0"/>
    <s v="0"/>
    <x v="1"/>
    <x v="0"/>
    <x v="1"/>
    <d v="1989-12-16T00:00:00"/>
    <x v="1795"/>
    <x v="1"/>
    <x v="1"/>
    <x v="0"/>
    <x v="4"/>
  </r>
  <r>
    <s v="Id1797"/>
    <s v="  Deniz"/>
    <x v="604"/>
    <x v="236"/>
    <s v="No"/>
    <x v="0"/>
    <x v="0"/>
    <n v="1"/>
    <x v="1"/>
    <x v="2"/>
    <x v="1"/>
    <d v="1987-06-22T00:00:00"/>
    <x v="1796"/>
    <x v="1"/>
    <x v="0"/>
    <x v="0"/>
    <x v="38"/>
  </r>
  <r>
    <s v="Id1798"/>
    <s v="  Shannon L"/>
    <x v="1108"/>
    <x v="196"/>
    <s v="No"/>
    <x v="0"/>
    <x v="0"/>
    <s v="0"/>
    <x v="1"/>
    <x v="1"/>
    <x v="2"/>
    <d v="1989-12-09T00:00:00"/>
    <x v="1797"/>
    <x v="1"/>
    <x v="0"/>
    <x v="0"/>
    <x v="4"/>
  </r>
  <r>
    <s v="Id1799"/>
    <s v="  Kaitlin M"/>
    <x v="1151"/>
    <x v="196"/>
    <s v="No"/>
    <x v="0"/>
    <x v="0"/>
    <s v="0"/>
    <x v="1"/>
    <x v="2"/>
    <x v="2"/>
    <d v="1989-08-01T00:00:00"/>
    <x v="1798"/>
    <x v="1"/>
    <x v="0"/>
    <x v="3"/>
    <x v="4"/>
  </r>
  <r>
    <s v="Id1800"/>
    <s v="  Alfredo"/>
    <x v="795"/>
    <x v="216"/>
    <s v="No"/>
    <x v="0"/>
    <x v="0"/>
    <n v="1"/>
    <x v="1"/>
    <x v="0"/>
    <x v="1"/>
    <d v="1987-09-27T00:00:00"/>
    <x v="1799"/>
    <x v="2"/>
    <x v="0"/>
    <x v="3"/>
    <x v="38"/>
  </r>
  <r>
    <s v="Id1801"/>
    <s v="  Kristen"/>
    <x v="1152"/>
    <x v="178"/>
    <s v="No"/>
    <x v="0"/>
    <x v="0"/>
    <n v="1"/>
    <x v="1"/>
    <x v="0"/>
    <x v="1"/>
    <d v="1992-08-16T00:00:00"/>
    <x v="1800"/>
    <x v="1"/>
    <x v="0"/>
    <x v="0"/>
    <x v="34"/>
  </r>
  <r>
    <s v="Id1802"/>
    <s v="  Daniel"/>
    <x v="662"/>
    <x v="358"/>
    <s v="No"/>
    <x v="0"/>
    <x v="0"/>
    <n v="1"/>
    <x v="1"/>
    <x v="0"/>
    <x v="2"/>
    <d v="1987-11-22T00:00:00"/>
    <x v="1801"/>
    <x v="2"/>
    <x v="1"/>
    <x v="3"/>
    <x v="38"/>
  </r>
  <r>
    <s v="Id1803"/>
    <s v="  Jonathan"/>
    <x v="1153"/>
    <x v="192"/>
    <s v="No"/>
    <x v="0"/>
    <x v="0"/>
    <n v="1"/>
    <x v="1"/>
    <x v="1"/>
    <x v="2"/>
    <d v="1987-09-02T00:00:00"/>
    <x v="1802"/>
    <x v="1"/>
    <x v="2"/>
    <x v="0"/>
    <x v="38"/>
  </r>
  <r>
    <s v="Id1804"/>
    <s v="  Troy"/>
    <x v="346"/>
    <x v="31"/>
    <s v="No"/>
    <x v="0"/>
    <x v="0"/>
    <n v="1"/>
    <x v="1"/>
    <x v="1"/>
    <x v="2"/>
    <d v="1987-06-05T00:00:00"/>
    <x v="1803"/>
    <x v="1"/>
    <x v="2"/>
    <x v="3"/>
    <x v="26"/>
  </r>
  <r>
    <s v="Id1805"/>
    <s v="  Daniel C"/>
    <x v="746"/>
    <x v="508"/>
    <s v="No"/>
    <x v="1"/>
    <x v="0"/>
    <n v="1"/>
    <x v="1"/>
    <x v="0"/>
    <x v="2"/>
    <d v="2004-11-24T00:00:00"/>
    <x v="1804"/>
    <x v="1"/>
    <x v="0"/>
    <x v="14"/>
    <x v="41"/>
  </r>
  <r>
    <s v="Id1806"/>
    <s v="  Lauren"/>
    <x v="349"/>
    <x v="576"/>
    <s v="No"/>
    <x v="0"/>
    <x v="0"/>
    <s v="0"/>
    <x v="1"/>
    <x v="0"/>
    <x v="2"/>
    <d v="1991-10-12T00:00:00"/>
    <x v="1805"/>
    <x v="1"/>
    <x v="0"/>
    <x v="1"/>
    <x v="42"/>
  </r>
  <r>
    <s v="Id1807"/>
    <s v="  Jennefer"/>
    <x v="1154"/>
    <x v="648"/>
    <s v="Yes"/>
    <x v="0"/>
    <x v="0"/>
    <n v="1"/>
    <x v="1"/>
    <x v="2"/>
    <x v="0"/>
    <d v="1986-09-05T00:00:00"/>
    <x v="1806"/>
    <x v="1"/>
    <x v="1"/>
    <x v="0"/>
    <x v="26"/>
  </r>
  <r>
    <s v="Id1808"/>
    <s v="  Tracey L"/>
    <x v="1155"/>
    <x v="6"/>
    <s v="No"/>
    <x v="0"/>
    <x v="0"/>
    <s v="0"/>
    <x v="1"/>
    <x v="3"/>
    <x v="1"/>
    <d v="1980-07-02T00:00:00"/>
    <x v="1807"/>
    <x v="1"/>
    <x v="0"/>
    <x v="1"/>
    <x v="25"/>
  </r>
  <r>
    <s v="Id1809"/>
    <s v="  Ashley"/>
    <x v="374"/>
    <x v="67"/>
    <s v="No"/>
    <x v="0"/>
    <x v="0"/>
    <s v="0"/>
    <x v="1"/>
    <x v="2"/>
    <x v="2"/>
    <d v="1994-08-12T00:00:00"/>
    <x v="1808"/>
    <x v="1"/>
    <x v="1"/>
    <x v="1"/>
    <x v="6"/>
  </r>
  <r>
    <s v="Id1810"/>
    <s v="  Cindy"/>
    <x v="192"/>
    <x v="219"/>
    <s v="No"/>
    <x v="0"/>
    <x v="0"/>
    <n v="1"/>
    <x v="1"/>
    <x v="2"/>
    <x v="2"/>
    <d v="1992-09-28T00:00:00"/>
    <x v="1809"/>
    <x v="1"/>
    <x v="2"/>
    <x v="2"/>
    <x v="34"/>
  </r>
  <r>
    <s v="Id1811"/>
    <s v="  Esther"/>
    <x v="1156"/>
    <x v="191"/>
    <s v="No"/>
    <x v="0"/>
    <x v="0"/>
    <n v="1"/>
    <x v="1"/>
    <x v="2"/>
    <x v="2"/>
    <d v="1992-10-09T00:00:00"/>
    <x v="1810"/>
    <x v="1"/>
    <x v="0"/>
    <x v="2"/>
    <x v="34"/>
  </r>
  <r>
    <s v="Id1812"/>
    <s v="  Jackie"/>
    <x v="1157"/>
    <x v="416"/>
    <s v="Yes"/>
    <x v="0"/>
    <x v="0"/>
    <s v="0"/>
    <x v="1"/>
    <x v="2"/>
    <x v="0"/>
    <d v="1981-08-12T00:00:00"/>
    <x v="1811"/>
    <x v="1"/>
    <x v="0"/>
    <x v="3"/>
    <x v="36"/>
  </r>
  <r>
    <s v="Id1813"/>
    <s v="  Timothy P"/>
    <x v="1158"/>
    <x v="1"/>
    <s v="No"/>
    <x v="0"/>
    <x v="0"/>
    <s v="0"/>
    <x v="1"/>
    <x v="3"/>
    <x v="1"/>
    <d v="1977-12-04T00:00:00"/>
    <x v="1812"/>
    <x v="1"/>
    <x v="0"/>
    <x v="0"/>
    <x v="29"/>
  </r>
  <r>
    <s v="Id1814"/>
    <s v="  Lauren"/>
    <x v="747"/>
    <x v="637"/>
    <s v="No"/>
    <x v="0"/>
    <x v="1"/>
    <n v="1"/>
    <x v="1"/>
    <x v="1"/>
    <x v="1"/>
    <d v="2003-06-22T00:00:00"/>
    <x v="1813"/>
    <x v="1"/>
    <x v="0"/>
    <x v="3"/>
    <x v="39"/>
  </r>
  <r>
    <s v="Id1815"/>
    <s v="  Benjamin"/>
    <x v="1035"/>
    <x v="243"/>
    <s v="No"/>
    <x v="0"/>
    <x v="0"/>
    <s v="0"/>
    <x v="1"/>
    <x v="0"/>
    <x v="2"/>
    <d v="1990-09-04T00:00:00"/>
    <x v="1814"/>
    <x v="2"/>
    <x v="0"/>
    <x v="0"/>
    <x v="3"/>
  </r>
  <r>
    <s v="Id1816"/>
    <s v="  Hugo M"/>
    <x v="1159"/>
    <x v="199"/>
    <s v="No"/>
    <x v="0"/>
    <x v="1"/>
    <n v="1"/>
    <x v="1"/>
    <x v="0"/>
    <x v="2"/>
    <d v="2003-10-04T00:00:00"/>
    <x v="1815"/>
    <x v="1"/>
    <x v="1"/>
    <x v="14"/>
    <x v="39"/>
  </r>
  <r>
    <s v="Id1817"/>
    <s v="  Daniel J"/>
    <x v="1160"/>
    <x v="352"/>
    <s v="No"/>
    <x v="0"/>
    <x v="1"/>
    <n v="1"/>
    <x v="1"/>
    <x v="3"/>
    <x v="2"/>
    <d v="1979-10-18T00:00:00"/>
    <x v="1816"/>
    <x v="1"/>
    <x v="1"/>
    <x v="0"/>
    <x v="18"/>
  </r>
  <r>
    <s v="Id1818"/>
    <s v="  Justin R"/>
    <x v="160"/>
    <x v="166"/>
    <s v="No"/>
    <x v="0"/>
    <x v="0"/>
    <s v="0"/>
    <x v="1"/>
    <x v="0"/>
    <x v="2"/>
    <d v="1990-07-13T00:00:00"/>
    <x v="1817"/>
    <x v="1"/>
    <x v="1"/>
    <x v="0"/>
    <x v="3"/>
  </r>
  <r>
    <s v="Id1819"/>
    <s v="  Colin"/>
    <x v="40"/>
    <x v="122"/>
    <s v="No"/>
    <x v="0"/>
    <x v="0"/>
    <s v="0"/>
    <x v="1"/>
    <x v="0"/>
    <x v="2"/>
    <d v="1990-09-26T00:00:00"/>
    <x v="1818"/>
    <x v="1"/>
    <x v="2"/>
    <x v="3"/>
    <x v="3"/>
  </r>
  <r>
    <s v="Id1820"/>
    <s v="  Rob"/>
    <x v="1079"/>
    <x v="436"/>
    <s v="No"/>
    <x v="0"/>
    <x v="0"/>
    <s v="0"/>
    <x v="1"/>
    <x v="0"/>
    <x v="2"/>
    <d v="1990-08-05T00:00:00"/>
    <x v="1819"/>
    <x v="2"/>
    <x v="0"/>
    <x v="4"/>
    <x v="3"/>
  </r>
  <r>
    <s v="Id1821"/>
    <s v="  Patrick"/>
    <x v="384"/>
    <x v="649"/>
    <s v="Yes"/>
    <x v="0"/>
    <x v="0"/>
    <s v="0"/>
    <x v="1"/>
    <x v="1"/>
    <x v="1"/>
    <d v="1996-10-25T00:00:00"/>
    <x v="1820"/>
    <x v="1"/>
    <x v="1"/>
    <x v="6"/>
    <x v="45"/>
  </r>
  <r>
    <s v="Id1822"/>
    <s v="  Austin D"/>
    <x v="65"/>
    <x v="166"/>
    <s v="Yes"/>
    <x v="0"/>
    <x v="0"/>
    <s v="0"/>
    <x v="1"/>
    <x v="0"/>
    <x v="2"/>
    <d v="1985-06-22T00:00:00"/>
    <x v="1821"/>
    <x v="0"/>
    <x v="1"/>
    <x v="3"/>
    <x v="17"/>
  </r>
  <r>
    <s v="Id1823"/>
    <s v="  Brittany"/>
    <x v="43"/>
    <x v="127"/>
    <s v="No"/>
    <x v="0"/>
    <x v="0"/>
    <n v="1"/>
    <x v="1"/>
    <x v="0"/>
    <x v="2"/>
    <d v="1998-06-29T00:00:00"/>
    <x v="1822"/>
    <x v="1"/>
    <x v="1"/>
    <x v="1"/>
    <x v="44"/>
  </r>
  <r>
    <s v="Id1824"/>
    <s v="  Matthew T"/>
    <x v="722"/>
    <x v="351"/>
    <s v="No"/>
    <x v="1"/>
    <x v="0"/>
    <n v="1"/>
    <x v="1"/>
    <x v="0"/>
    <x v="2"/>
    <d v="2000-07-02T00:00:00"/>
    <x v="1823"/>
    <x v="1"/>
    <x v="0"/>
    <x v="3"/>
    <x v="21"/>
  </r>
  <r>
    <s v="Id1825"/>
    <s v="  Becky G"/>
    <x v="312"/>
    <x v="124"/>
    <s v="No"/>
    <x v="0"/>
    <x v="0"/>
    <s v="0"/>
    <x v="1"/>
    <x v="1"/>
    <x v="2"/>
    <d v="1989-09-18T00:00:00"/>
    <x v="1824"/>
    <x v="1"/>
    <x v="2"/>
    <x v="1"/>
    <x v="4"/>
  </r>
  <r>
    <s v="Id1826"/>
    <s v="  Virginie"/>
    <x v="1041"/>
    <x v="82"/>
    <s v="Yes"/>
    <x v="0"/>
    <x v="0"/>
    <s v="0"/>
    <x v="1"/>
    <x v="1"/>
    <x v="2"/>
    <d v="1996-12-25T00:00:00"/>
    <x v="1825"/>
    <x v="1"/>
    <x v="2"/>
    <x v="2"/>
    <x v="45"/>
  </r>
  <r>
    <s v="Id1827"/>
    <s v="  Allison A"/>
    <x v="1161"/>
    <x v="81"/>
    <s v="No"/>
    <x v="0"/>
    <x v="0"/>
    <s v="0"/>
    <x v="1"/>
    <x v="1"/>
    <x v="2"/>
    <d v="1990-09-20T00:00:00"/>
    <x v="1826"/>
    <x v="1"/>
    <x v="2"/>
    <x v="0"/>
    <x v="3"/>
  </r>
  <r>
    <s v="Id1828"/>
    <s v="  Julie"/>
    <x v="32"/>
    <x v="267"/>
    <s v="No"/>
    <x v="1"/>
    <x v="0"/>
    <n v="1"/>
    <x v="1"/>
    <x v="0"/>
    <x v="2"/>
    <d v="2004-12-22T00:00:00"/>
    <x v="1827"/>
    <x v="1"/>
    <x v="2"/>
    <x v="2"/>
    <x v="41"/>
  </r>
  <r>
    <s v="Id1829"/>
    <s v="  Katherine"/>
    <x v="559"/>
    <x v="249"/>
    <s v="No"/>
    <x v="0"/>
    <x v="0"/>
    <s v="0"/>
    <x v="1"/>
    <x v="2"/>
    <x v="2"/>
    <d v="1990-11-17T00:00:00"/>
    <x v="1828"/>
    <x v="1"/>
    <x v="1"/>
    <x v="2"/>
    <x v="3"/>
  </r>
  <r>
    <s v="Id1830"/>
    <s v="  Caleb"/>
    <x v="19"/>
    <x v="189"/>
    <s v="Yes"/>
    <x v="0"/>
    <x v="0"/>
    <n v="1"/>
    <x v="1"/>
    <x v="0"/>
    <x v="2"/>
    <d v="1988-06-13T00:00:00"/>
    <x v="1829"/>
    <x v="1"/>
    <x v="2"/>
    <x v="3"/>
    <x v="23"/>
  </r>
  <r>
    <s v="Id1831"/>
    <s v="  Jaime"/>
    <x v="473"/>
    <x v="236"/>
    <s v="No"/>
    <x v="0"/>
    <x v="1"/>
    <n v="1"/>
    <x v="1"/>
    <x v="2"/>
    <x v="1"/>
    <d v="1993-06-29T00:00:00"/>
    <x v="1830"/>
    <x v="1"/>
    <x v="1"/>
    <x v="3"/>
    <x v="20"/>
  </r>
  <r>
    <s v="Id1832"/>
    <s v="  Hannah"/>
    <x v="1022"/>
    <x v="198"/>
    <s v="No"/>
    <x v="0"/>
    <x v="0"/>
    <n v="1"/>
    <x v="1"/>
    <x v="1"/>
    <x v="2"/>
    <d v="1992-08-13T00:00:00"/>
    <x v="1831"/>
    <x v="1"/>
    <x v="2"/>
    <x v="1"/>
    <x v="34"/>
  </r>
  <r>
    <s v="Id1833"/>
    <s v="  Zachariah"/>
    <x v="1162"/>
    <x v="268"/>
    <s v="Yes"/>
    <x v="0"/>
    <x v="0"/>
    <n v="1"/>
    <x v="1"/>
    <x v="0"/>
    <x v="1"/>
    <d v="1988-12-21T00:00:00"/>
    <x v="1832"/>
    <x v="1"/>
    <x v="2"/>
    <x v="6"/>
    <x v="23"/>
  </r>
  <r>
    <s v="Id1834"/>
    <s v="  Patricia A"/>
    <x v="1163"/>
    <x v="100"/>
    <s v="No"/>
    <x v="0"/>
    <x v="0"/>
    <n v="1"/>
    <x v="1"/>
    <x v="2"/>
    <x v="1"/>
    <d v="1987-12-05T00:00:00"/>
    <x v="1833"/>
    <x v="1"/>
    <x v="0"/>
    <x v="1"/>
    <x v="38"/>
  </r>
  <r>
    <s v="Id1835"/>
    <s v="  Elizabeth A"/>
    <x v="1164"/>
    <x v="120"/>
    <s v="No"/>
    <x v="0"/>
    <x v="1"/>
    <n v="1"/>
    <x v="1"/>
    <x v="0"/>
    <x v="2"/>
    <d v="2003-10-02T00:00:00"/>
    <x v="1834"/>
    <x v="1"/>
    <x v="0"/>
    <x v="12"/>
    <x v="39"/>
  </r>
  <r>
    <s v="Id1836"/>
    <s v="  Benjamin"/>
    <x v="910"/>
    <x v="203"/>
    <s v="No"/>
    <x v="0"/>
    <x v="0"/>
    <s v="0"/>
    <x v="1"/>
    <x v="3"/>
    <x v="2"/>
    <d v="1980-06-16T00:00:00"/>
    <x v="1835"/>
    <x v="1"/>
    <x v="0"/>
    <x v="0"/>
    <x v="25"/>
  </r>
  <r>
    <s v="Id1837"/>
    <s v="  Breno"/>
    <x v="1165"/>
    <x v="106"/>
    <s v="No"/>
    <x v="0"/>
    <x v="0"/>
    <s v="0"/>
    <x v="1"/>
    <x v="3"/>
    <x v="1"/>
    <d v="1982-09-27T00:00:00"/>
    <x v="1836"/>
    <x v="1"/>
    <x v="0"/>
    <x v="0"/>
    <x v="37"/>
  </r>
  <r>
    <s v="Id1838"/>
    <s v="  Takaya"/>
    <x v="534"/>
    <x v="337"/>
    <s v="Yes"/>
    <x v="0"/>
    <x v="1"/>
    <n v="1"/>
    <x v="1"/>
    <x v="0"/>
    <x v="2"/>
    <d v="1997-10-13T00:00:00"/>
    <x v="1837"/>
    <x v="0"/>
    <x v="2"/>
    <x v="0"/>
    <x v="31"/>
  </r>
  <r>
    <s v="Id1839"/>
    <s v="  Thomas IV"/>
    <x v="982"/>
    <x v="366"/>
    <s v="Yes"/>
    <x v="0"/>
    <x v="0"/>
    <n v="1"/>
    <x v="1"/>
    <x v="2"/>
    <x v="1"/>
    <d v="1988-06-26T00:00:00"/>
    <x v="1838"/>
    <x v="1"/>
    <x v="1"/>
    <x v="6"/>
    <x v="23"/>
  </r>
  <r>
    <s v="Id1840"/>
    <s v="  Bradley E"/>
    <x v="1166"/>
    <x v="214"/>
    <s v="No"/>
    <x v="0"/>
    <x v="0"/>
    <n v="1"/>
    <x v="1"/>
    <x v="1"/>
    <x v="1"/>
    <d v="1992-07-12T00:00:00"/>
    <x v="1839"/>
    <x v="1"/>
    <x v="0"/>
    <x v="1"/>
    <x v="34"/>
  </r>
  <r>
    <s v="Id1841"/>
    <s v="  Megan"/>
    <x v="1167"/>
    <x v="6"/>
    <s v="No"/>
    <x v="1"/>
    <x v="0"/>
    <n v="1"/>
    <x v="1"/>
    <x v="0"/>
    <x v="1"/>
    <d v="2004-07-18T00:00:00"/>
    <x v="1840"/>
    <x v="1"/>
    <x v="2"/>
    <x v="1"/>
    <x v="41"/>
  </r>
  <r>
    <s v="Id1842"/>
    <s v="  Ruby J"/>
    <x v="37"/>
    <x v="507"/>
    <s v="No"/>
    <x v="0"/>
    <x v="0"/>
    <s v="0"/>
    <x v="1"/>
    <x v="0"/>
    <x v="2"/>
    <d v="1999-11-20T00:00:00"/>
    <x v="1841"/>
    <x v="1"/>
    <x v="2"/>
    <x v="1"/>
    <x v="35"/>
  </r>
  <r>
    <s v="Id1843"/>
    <s v="  Bart"/>
    <x v="66"/>
    <x v="3"/>
    <s v="No"/>
    <x v="0"/>
    <x v="0"/>
    <s v="0"/>
    <x v="1"/>
    <x v="0"/>
    <x v="1"/>
    <d v="1991-07-04T00:00:00"/>
    <x v="1842"/>
    <x v="2"/>
    <x v="0"/>
    <x v="0"/>
    <x v="42"/>
  </r>
  <r>
    <s v="Id1844"/>
    <s v="  Robert A"/>
    <x v="428"/>
    <x v="347"/>
    <s v="No"/>
    <x v="0"/>
    <x v="0"/>
    <s v="0"/>
    <x v="1"/>
    <x v="0"/>
    <x v="2"/>
    <d v="1990-07-15T00:00:00"/>
    <x v="1843"/>
    <x v="1"/>
    <x v="0"/>
    <x v="1"/>
    <x v="3"/>
  </r>
  <r>
    <s v="Id1845"/>
    <s v="  Adam"/>
    <x v="422"/>
    <x v="191"/>
    <s v="No"/>
    <x v="0"/>
    <x v="0"/>
    <s v="0"/>
    <x v="1"/>
    <x v="1"/>
    <x v="2"/>
    <d v="1990-08-08T00:00:00"/>
    <x v="1844"/>
    <x v="1"/>
    <x v="0"/>
    <x v="1"/>
    <x v="3"/>
  </r>
  <r>
    <s v="Id1846"/>
    <s v="  Yemane Adhane"/>
    <x v="409"/>
    <x v="125"/>
    <s v="No"/>
    <x v="0"/>
    <x v="0"/>
    <s v="0"/>
    <x v="1"/>
    <x v="0"/>
    <x v="2"/>
    <d v="1994-06-28T00:00:00"/>
    <x v="1845"/>
    <x v="0"/>
    <x v="2"/>
    <x v="0"/>
    <x v="6"/>
  </r>
  <r>
    <s v="Id1847"/>
    <s v="  Jesse A"/>
    <x v="295"/>
    <x v="236"/>
    <s v="No"/>
    <x v="0"/>
    <x v="0"/>
    <s v="0"/>
    <x v="1"/>
    <x v="1"/>
    <x v="1"/>
    <d v="1991-09-03T00:00:00"/>
    <x v="1846"/>
    <x v="0"/>
    <x v="2"/>
    <x v="7"/>
    <x v="42"/>
  </r>
  <r>
    <s v="Id1848"/>
    <s v="  Bird"/>
    <x v="1034"/>
    <x v="321"/>
    <s v="No"/>
    <x v="0"/>
    <x v="0"/>
    <s v="0"/>
    <x v="1"/>
    <x v="1"/>
    <x v="2"/>
    <d v="1994-10-24T00:00:00"/>
    <x v="1847"/>
    <x v="1"/>
    <x v="0"/>
    <x v="6"/>
    <x v="6"/>
  </r>
  <r>
    <s v="Id1849"/>
    <s v="  Patrick M"/>
    <x v="303"/>
    <x v="500"/>
    <s v="No"/>
    <x v="0"/>
    <x v="0"/>
    <s v="0"/>
    <x v="1"/>
    <x v="1"/>
    <x v="2"/>
    <d v="1994-10-08T00:00:00"/>
    <x v="1848"/>
    <x v="2"/>
    <x v="2"/>
    <x v="4"/>
    <x v="6"/>
  </r>
  <r>
    <s v="Id1850"/>
    <s v="  Kyle"/>
    <x v="355"/>
    <x v="27"/>
    <s v="No"/>
    <x v="0"/>
    <x v="1"/>
    <n v="1"/>
    <x v="1"/>
    <x v="0"/>
    <x v="2"/>
    <d v="1993-12-23T00:00:00"/>
    <x v="1849"/>
    <x v="1"/>
    <x v="2"/>
    <x v="1"/>
    <x v="20"/>
  </r>
  <r>
    <s v="Id1851"/>
    <s v="  Ryan"/>
    <x v="170"/>
    <x v="361"/>
    <s v="No"/>
    <x v="0"/>
    <x v="1"/>
    <n v="1"/>
    <x v="1"/>
    <x v="0"/>
    <x v="2"/>
    <d v="1993-09-04T00:00:00"/>
    <x v="1850"/>
    <x v="1"/>
    <x v="0"/>
    <x v="1"/>
    <x v="20"/>
  </r>
  <r>
    <s v="Id1852"/>
    <s v="  Yuri"/>
    <x v="878"/>
    <x v="180"/>
    <s v="No"/>
    <x v="0"/>
    <x v="0"/>
    <s v="0"/>
    <x v="1"/>
    <x v="2"/>
    <x v="2"/>
    <d v="1994-12-29T00:00:00"/>
    <x v="1851"/>
    <x v="2"/>
    <x v="1"/>
    <x v="6"/>
    <x v="6"/>
  </r>
  <r>
    <s v="Id1853"/>
    <s v="  Ryan"/>
    <x v="436"/>
    <x v="4"/>
    <s v="No"/>
    <x v="0"/>
    <x v="0"/>
    <n v="1"/>
    <x v="1"/>
    <x v="1"/>
    <x v="2"/>
    <d v="1992-08-15T00:00:00"/>
    <x v="1852"/>
    <x v="1"/>
    <x v="0"/>
    <x v="16"/>
    <x v="34"/>
  </r>
  <r>
    <s v="Id1854"/>
    <s v="  Debbie"/>
    <x v="586"/>
    <x v="52"/>
    <s v="Yes"/>
    <x v="0"/>
    <x v="0"/>
    <n v="1"/>
    <x v="1"/>
    <x v="1"/>
    <x v="2"/>
    <d v="1988-09-16T00:00:00"/>
    <x v="1853"/>
    <x v="1"/>
    <x v="1"/>
    <x v="0"/>
    <x v="23"/>
  </r>
  <r>
    <s v="Id1855"/>
    <s v="  Mark D"/>
    <x v="1168"/>
    <x v="385"/>
    <s v="Yes"/>
    <x v="0"/>
    <x v="0"/>
    <n v="1"/>
    <x v="1"/>
    <x v="0"/>
    <x v="0"/>
    <d v="1986-07-13T00:00:00"/>
    <x v="1854"/>
    <x v="1"/>
    <x v="2"/>
    <x v="3"/>
    <x v="26"/>
  </r>
  <r>
    <s v="Id1856"/>
    <s v="  Christopher"/>
    <x v="425"/>
    <x v="650"/>
    <s v="Yes"/>
    <x v="0"/>
    <x v="0"/>
    <n v="1"/>
    <x v="1"/>
    <x v="1"/>
    <x v="0"/>
    <d v="1986-08-11T00:00:00"/>
    <x v="1855"/>
    <x v="2"/>
    <x v="2"/>
    <x v="0"/>
    <x v="26"/>
  </r>
  <r>
    <s v="Id1857"/>
    <s v="  Daniell L"/>
    <x v="1169"/>
    <x v="332"/>
    <s v="Yes"/>
    <x v="0"/>
    <x v="0"/>
    <n v="1"/>
    <x v="1"/>
    <x v="2"/>
    <x v="2"/>
    <d v="1988-07-18T00:00:00"/>
    <x v="1856"/>
    <x v="1"/>
    <x v="2"/>
    <x v="0"/>
    <x v="23"/>
  </r>
  <r>
    <s v="Id1858"/>
    <s v="  Janne"/>
    <x v="1170"/>
    <x v="363"/>
    <s v="No"/>
    <x v="0"/>
    <x v="0"/>
    <s v="0"/>
    <x v="1"/>
    <x v="3"/>
    <x v="2"/>
    <d v="1982-06-29T00:00:00"/>
    <x v="1857"/>
    <x v="1"/>
    <x v="2"/>
    <x v="0"/>
    <x v="37"/>
  </r>
  <r>
    <s v="Id1859"/>
    <s v="  Martina"/>
    <x v="925"/>
    <x v="166"/>
    <s v="Yes"/>
    <x v="0"/>
    <x v="1"/>
    <n v="1"/>
    <x v="1"/>
    <x v="2"/>
    <x v="2"/>
    <d v="1997-11-29T00:00:00"/>
    <x v="1858"/>
    <x v="1"/>
    <x v="2"/>
    <x v="3"/>
    <x v="31"/>
  </r>
  <r>
    <s v="Id1860"/>
    <s v="  Elizabeth L"/>
    <x v="252"/>
    <x v="123"/>
    <s v="No"/>
    <x v="0"/>
    <x v="0"/>
    <s v="0"/>
    <x v="1"/>
    <x v="1"/>
    <x v="1"/>
    <d v="1990-08-28T00:00:00"/>
    <x v="1859"/>
    <x v="1"/>
    <x v="0"/>
    <x v="1"/>
    <x v="3"/>
  </r>
  <r>
    <s v="Id1861"/>
    <s v="  Stephanie C"/>
    <x v="1034"/>
    <x v="577"/>
    <s v="No"/>
    <x v="0"/>
    <x v="0"/>
    <s v="0"/>
    <x v="1"/>
    <x v="1"/>
    <x v="2"/>
    <d v="1991-09-13T00:00:00"/>
    <x v="1860"/>
    <x v="1"/>
    <x v="2"/>
    <x v="0"/>
    <x v="42"/>
  </r>
  <r>
    <s v="Id1862"/>
    <s v="  Katie"/>
    <x v="409"/>
    <x v="288"/>
    <s v="No"/>
    <x v="0"/>
    <x v="0"/>
    <s v="0"/>
    <x v="1"/>
    <x v="0"/>
    <x v="1"/>
    <d v="1994-11-01T00:00:00"/>
    <x v="1861"/>
    <x v="1"/>
    <x v="2"/>
    <x v="0"/>
    <x v="6"/>
  </r>
  <r>
    <s v="Id1863"/>
    <s v="  Callie"/>
    <x v="210"/>
    <x v="80"/>
    <s v="No"/>
    <x v="0"/>
    <x v="0"/>
    <s v="0"/>
    <x v="1"/>
    <x v="0"/>
    <x v="2"/>
    <d v="1991-06-01T00:00:00"/>
    <x v="1862"/>
    <x v="1"/>
    <x v="1"/>
    <x v="2"/>
    <x v="3"/>
  </r>
  <r>
    <s v="Id1864"/>
    <s v="  Inna"/>
    <x v="1171"/>
    <x v="331"/>
    <s v="No"/>
    <x v="0"/>
    <x v="0"/>
    <s v="0"/>
    <x v="1"/>
    <x v="1"/>
    <x v="1"/>
    <d v="1994-10-26T00:00:00"/>
    <x v="1863"/>
    <x v="1"/>
    <x v="1"/>
    <x v="0"/>
    <x v="6"/>
  </r>
  <r>
    <s v="Id1865"/>
    <s v="  Mary K"/>
    <x v="467"/>
    <x v="98"/>
    <s v="No"/>
    <x v="0"/>
    <x v="0"/>
    <s v="0"/>
    <x v="1"/>
    <x v="1"/>
    <x v="2"/>
    <d v="1994-11-02T00:00:00"/>
    <x v="1864"/>
    <x v="1"/>
    <x v="1"/>
    <x v="2"/>
    <x v="6"/>
  </r>
  <r>
    <s v="Id1866"/>
    <s v="  Samuel M"/>
    <x v="673"/>
    <x v="78"/>
    <s v="Yes"/>
    <x v="0"/>
    <x v="0"/>
    <n v="1"/>
    <x v="1"/>
    <x v="0"/>
    <x v="2"/>
    <d v="1988-12-19T00:00:00"/>
    <x v="1865"/>
    <x v="1"/>
    <x v="1"/>
    <x v="1"/>
    <x v="23"/>
  </r>
  <r>
    <s v="Id1867"/>
    <s v="  Kimberly"/>
    <x v="1172"/>
    <x v="458"/>
    <s v="No"/>
    <x v="1"/>
    <x v="0"/>
    <n v="1"/>
    <x v="1"/>
    <x v="2"/>
    <x v="2"/>
    <d v="2000-11-25T00:00:00"/>
    <x v="1866"/>
    <x v="1"/>
    <x v="0"/>
    <x v="1"/>
    <x v="21"/>
  </r>
  <r>
    <s v="Id1868"/>
    <s v="  Tom J"/>
    <x v="1173"/>
    <x v="651"/>
    <s v="No"/>
    <x v="0"/>
    <x v="1"/>
    <n v="1"/>
    <x v="1"/>
    <x v="0"/>
    <x v="1"/>
    <d v="2003-06-08T00:00:00"/>
    <x v="1867"/>
    <x v="1"/>
    <x v="1"/>
    <x v="14"/>
    <x v="43"/>
  </r>
  <r>
    <s v="Id1869"/>
    <s v="  Zachary"/>
    <x v="1174"/>
    <x v="40"/>
    <s v="No"/>
    <x v="0"/>
    <x v="0"/>
    <n v="1"/>
    <x v="1"/>
    <x v="0"/>
    <x v="2"/>
    <d v="1992-06-18T00:00:00"/>
    <x v="1868"/>
    <x v="2"/>
    <x v="2"/>
    <x v="0"/>
    <x v="34"/>
  </r>
  <r>
    <s v="Id1870"/>
    <s v="  Dane"/>
    <x v="1175"/>
    <x v="115"/>
    <s v="Yes"/>
    <x v="0"/>
    <x v="1"/>
    <n v="1"/>
    <x v="1"/>
    <x v="3"/>
    <x v="2"/>
    <d v="1983-11-20T00:00:00"/>
    <x v="1869"/>
    <x v="1"/>
    <x v="1"/>
    <x v="1"/>
    <x v="33"/>
  </r>
  <r>
    <s v="Id1871"/>
    <s v="  Dougie J"/>
    <x v="782"/>
    <x v="372"/>
    <s v="Yes"/>
    <x v="0"/>
    <x v="0"/>
    <n v="1"/>
    <x v="1"/>
    <x v="0"/>
    <x v="2"/>
    <d v="1995-10-14T00:00:00"/>
    <x v="1870"/>
    <x v="2"/>
    <x v="2"/>
    <x v="3"/>
    <x v="40"/>
  </r>
  <r>
    <s v="Id1872"/>
    <s v="  Jeremiah H"/>
    <x v="1176"/>
    <x v="339"/>
    <s v="No"/>
    <x v="0"/>
    <x v="0"/>
    <s v="0"/>
    <x v="1"/>
    <x v="3"/>
    <x v="2"/>
    <d v="1982-06-16T00:00:00"/>
    <x v="1871"/>
    <x v="1"/>
    <x v="0"/>
    <x v="0"/>
    <x v="37"/>
  </r>
  <r>
    <s v="Id1873"/>
    <s v="  Ashley J"/>
    <x v="276"/>
    <x v="508"/>
    <s v="No"/>
    <x v="0"/>
    <x v="0"/>
    <s v="0"/>
    <x v="1"/>
    <x v="1"/>
    <x v="2"/>
    <d v="1991-12-01T00:00:00"/>
    <x v="1872"/>
    <x v="2"/>
    <x v="1"/>
    <x v="1"/>
    <x v="42"/>
  </r>
  <r>
    <s v="Id1874"/>
    <s v="  Turner J"/>
    <x v="751"/>
    <x v="144"/>
    <s v="No"/>
    <x v="0"/>
    <x v="0"/>
    <s v="0"/>
    <x v="1"/>
    <x v="1"/>
    <x v="2"/>
    <d v="1991-11-03T00:00:00"/>
    <x v="1873"/>
    <x v="1"/>
    <x v="2"/>
    <x v="1"/>
    <x v="42"/>
  </r>
  <r>
    <s v="Id1875"/>
    <s v="  Roger"/>
    <x v="308"/>
    <x v="174"/>
    <s v="No"/>
    <x v="0"/>
    <x v="0"/>
    <n v="1"/>
    <x v="1"/>
    <x v="1"/>
    <x v="2"/>
    <d v="1992-06-27T00:00:00"/>
    <x v="1874"/>
    <x v="2"/>
    <x v="1"/>
    <x v="4"/>
    <x v="34"/>
  </r>
  <r>
    <s v="Id1876"/>
    <s v="  Pamela"/>
    <x v="1006"/>
    <x v="299"/>
    <s v="No"/>
    <x v="0"/>
    <x v="0"/>
    <n v="1"/>
    <x v="1"/>
    <x v="0"/>
    <x v="2"/>
    <d v="1998-12-14T00:00:00"/>
    <x v="1875"/>
    <x v="1"/>
    <x v="1"/>
    <x v="3"/>
    <x v="44"/>
  </r>
  <r>
    <s v="Id1877"/>
    <s v="  Allison M"/>
    <x v="666"/>
    <x v="633"/>
    <s v="Yes"/>
    <x v="0"/>
    <x v="1"/>
    <n v="1"/>
    <x v="1"/>
    <x v="1"/>
    <x v="2"/>
    <d v="1997-09-06T00:00:00"/>
    <x v="1876"/>
    <x v="1"/>
    <x v="2"/>
    <x v="1"/>
    <x v="31"/>
  </r>
  <r>
    <s v="Id1878"/>
    <s v="  Katherine H"/>
    <x v="346"/>
    <x v="138"/>
    <s v="Yes"/>
    <x v="0"/>
    <x v="0"/>
    <n v="1"/>
    <x v="1"/>
    <x v="1"/>
    <x v="2"/>
    <d v="1995-10-03T00:00:00"/>
    <x v="1877"/>
    <x v="1"/>
    <x v="2"/>
    <x v="15"/>
    <x v="40"/>
  </r>
  <r>
    <s v="Id1879"/>
    <s v="  Robin"/>
    <x v="823"/>
    <x v="66"/>
    <s v="No"/>
    <x v="0"/>
    <x v="0"/>
    <s v="0"/>
    <x v="1"/>
    <x v="2"/>
    <x v="2"/>
    <d v="1989-06-25T00:00:00"/>
    <x v="1878"/>
    <x v="1"/>
    <x v="0"/>
    <x v="0"/>
    <x v="4"/>
  </r>
  <r>
    <s v="Id1880"/>
    <s v="  Terri"/>
    <x v="1177"/>
    <x v="336"/>
    <s v="No"/>
    <x v="0"/>
    <x v="0"/>
    <n v="1"/>
    <x v="1"/>
    <x v="3"/>
    <x v="1"/>
    <d v="1984-09-16T00:00:00"/>
    <x v="1879"/>
    <x v="1"/>
    <x v="2"/>
    <x v="1"/>
    <x v="32"/>
  </r>
  <r>
    <s v="Id1881"/>
    <s v="  Eddie"/>
    <x v="750"/>
    <x v="99"/>
    <s v="No"/>
    <x v="0"/>
    <x v="0"/>
    <n v="1"/>
    <x v="1"/>
    <x v="0"/>
    <x v="1"/>
    <d v="1998-11-26T00:00:00"/>
    <x v="1880"/>
    <x v="1"/>
    <x v="1"/>
    <x v="1"/>
    <x v="44"/>
  </r>
  <r>
    <s v="Id1882"/>
    <s v="  Pamela"/>
    <x v="161"/>
    <x v="48"/>
    <s v="No"/>
    <x v="0"/>
    <x v="0"/>
    <n v="1"/>
    <x v="1"/>
    <x v="0"/>
    <x v="2"/>
    <d v="1992-08-04T00:00:00"/>
    <x v="1881"/>
    <x v="1"/>
    <x v="2"/>
    <x v="0"/>
    <x v="34"/>
  </r>
  <r>
    <s v="Id1883"/>
    <s v="  Joyce"/>
    <x v="1178"/>
    <x v="31"/>
    <s v="No"/>
    <x v="0"/>
    <x v="0"/>
    <n v="1"/>
    <x v="1"/>
    <x v="0"/>
    <x v="2"/>
    <d v="1992-06-28T00:00:00"/>
    <x v="1882"/>
    <x v="1"/>
    <x v="1"/>
    <x v="3"/>
    <x v="34"/>
  </r>
  <r>
    <s v="Id1884"/>
    <s v="  Alison W"/>
    <x v="445"/>
    <x v="450"/>
    <s v="No"/>
    <x v="0"/>
    <x v="0"/>
    <n v="1"/>
    <x v="1"/>
    <x v="1"/>
    <x v="2"/>
    <d v="1992-06-18T00:00:00"/>
    <x v="1883"/>
    <x v="1"/>
    <x v="0"/>
    <x v="2"/>
    <x v="34"/>
  </r>
  <r>
    <s v="Id1885"/>
    <s v="  Tammara C"/>
    <x v="491"/>
    <x v="89"/>
    <s v="No"/>
    <x v="0"/>
    <x v="0"/>
    <s v="0"/>
    <x v="1"/>
    <x v="2"/>
    <x v="2"/>
    <d v="1991-08-06T00:00:00"/>
    <x v="1884"/>
    <x v="1"/>
    <x v="1"/>
    <x v="1"/>
    <x v="42"/>
  </r>
  <r>
    <s v="Id1886"/>
    <s v="  Dorota"/>
    <x v="751"/>
    <x v="436"/>
    <s v="No"/>
    <x v="0"/>
    <x v="0"/>
    <s v="0"/>
    <x v="1"/>
    <x v="1"/>
    <x v="2"/>
    <d v="1994-08-21T00:00:00"/>
    <x v="1885"/>
    <x v="1"/>
    <x v="0"/>
    <x v="1"/>
    <x v="6"/>
  </r>
  <r>
    <s v="Id1887"/>
    <s v="  Jose Norberto Sr"/>
    <x v="1168"/>
    <x v="635"/>
    <s v="No"/>
    <x v="0"/>
    <x v="0"/>
    <s v="0"/>
    <x v="1"/>
    <x v="0"/>
    <x v="1"/>
    <d v="1990-12-14T00:00:00"/>
    <x v="1886"/>
    <x v="1"/>
    <x v="0"/>
    <x v="3"/>
    <x v="3"/>
  </r>
  <r>
    <s v="Id1888"/>
    <s v="  Peter"/>
    <x v="848"/>
    <x v="652"/>
    <s v="No"/>
    <x v="0"/>
    <x v="0"/>
    <s v="0"/>
    <x v="1"/>
    <x v="0"/>
    <x v="1"/>
    <d v="1990-12-01T00:00:00"/>
    <x v="1887"/>
    <x v="2"/>
    <x v="2"/>
    <x v="0"/>
    <x v="3"/>
  </r>
  <r>
    <s v="Id1889"/>
    <s v="  Bryant"/>
    <x v="596"/>
    <x v="653"/>
    <s v="No"/>
    <x v="0"/>
    <x v="0"/>
    <s v="0"/>
    <x v="1"/>
    <x v="0"/>
    <x v="0"/>
    <d v="2002-10-18T00:00:00"/>
    <x v="1888"/>
    <x v="1"/>
    <x v="1"/>
    <x v="1"/>
    <x v="43"/>
  </r>
  <r>
    <s v="Id1890"/>
    <s v="  Christina"/>
    <x v="1179"/>
    <x v="614"/>
    <s v="Yes"/>
    <x v="0"/>
    <x v="1"/>
    <n v="1"/>
    <x v="1"/>
    <x v="3"/>
    <x v="2"/>
    <d v="1983-09-16T00:00:00"/>
    <x v="1889"/>
    <x v="1"/>
    <x v="1"/>
    <x v="0"/>
    <x v="33"/>
  </r>
  <r>
    <s v="Id1891"/>
    <s v="  John"/>
    <x v="893"/>
    <x v="352"/>
    <s v="Yes"/>
    <x v="0"/>
    <x v="0"/>
    <n v="1"/>
    <x v="1"/>
    <x v="0"/>
    <x v="2"/>
    <d v="1995-09-14T00:00:00"/>
    <x v="1890"/>
    <x v="2"/>
    <x v="0"/>
    <x v="1"/>
    <x v="40"/>
  </r>
  <r>
    <s v="Id1892"/>
    <s v="  Eduardo"/>
    <x v="866"/>
    <x v="202"/>
    <s v="No"/>
    <x v="0"/>
    <x v="1"/>
    <n v="1"/>
    <x v="1"/>
    <x v="0"/>
    <x v="2"/>
    <d v="1993-08-13T00:00:00"/>
    <x v="1891"/>
    <x v="1"/>
    <x v="1"/>
    <x v="0"/>
    <x v="20"/>
  </r>
  <r>
    <s v="Id1893"/>
    <s v="  Laura M"/>
    <x v="1180"/>
    <x v="635"/>
    <s v="Yes"/>
    <x v="0"/>
    <x v="0"/>
    <n v="1"/>
    <x v="1"/>
    <x v="2"/>
    <x v="1"/>
    <d v="1988-11-30T00:00:00"/>
    <x v="1892"/>
    <x v="1"/>
    <x v="1"/>
    <x v="0"/>
    <x v="23"/>
  </r>
  <r>
    <s v="Id1894"/>
    <s v="  Charlie"/>
    <x v="331"/>
    <x v="198"/>
    <s v="No"/>
    <x v="0"/>
    <x v="1"/>
    <n v="1"/>
    <x v="1"/>
    <x v="1"/>
    <x v="2"/>
    <d v="1993-12-26T00:00:00"/>
    <x v="1893"/>
    <x v="2"/>
    <x v="0"/>
    <x v="5"/>
    <x v="20"/>
  </r>
  <r>
    <s v="Id1895"/>
    <s v="  Melissa D"/>
    <x v="1181"/>
    <x v="1"/>
    <s v="Yes"/>
    <x v="0"/>
    <x v="1"/>
    <n v="1"/>
    <x v="1"/>
    <x v="3"/>
    <x v="1"/>
    <d v="1983-11-10T00:00:00"/>
    <x v="1894"/>
    <x v="1"/>
    <x v="1"/>
    <x v="0"/>
    <x v="33"/>
  </r>
  <r>
    <s v="Id1896"/>
    <s v="  Dan C"/>
    <x v="1182"/>
    <x v="58"/>
    <s v="No"/>
    <x v="0"/>
    <x v="0"/>
    <n v="1"/>
    <x v="1"/>
    <x v="3"/>
    <x v="1"/>
    <d v="1984-07-07T00:00:00"/>
    <x v="1895"/>
    <x v="1"/>
    <x v="1"/>
    <x v="0"/>
    <x v="32"/>
  </r>
  <r>
    <s v="Id1897"/>
    <s v="  Matthew"/>
    <x v="377"/>
    <x v="495"/>
    <s v="No"/>
    <x v="0"/>
    <x v="0"/>
    <n v="1"/>
    <x v="1"/>
    <x v="2"/>
    <x v="2"/>
    <d v="1992-10-11T00:00:00"/>
    <x v="1896"/>
    <x v="2"/>
    <x v="0"/>
    <x v="1"/>
    <x v="34"/>
  </r>
  <r>
    <s v="Id1898"/>
    <s v="  Wesley C"/>
    <x v="387"/>
    <x v="273"/>
    <s v="No"/>
    <x v="1"/>
    <x v="0"/>
    <n v="2"/>
    <x v="1"/>
    <x v="2"/>
    <x v="2"/>
    <d v="2000-09-13T00:00:00"/>
    <x v="1897"/>
    <x v="1"/>
    <x v="1"/>
    <x v="5"/>
    <x v="21"/>
  </r>
  <r>
    <s v="Id1899"/>
    <s v="  Christopher"/>
    <x v="317"/>
    <x v="326"/>
    <s v="No"/>
    <x v="0"/>
    <x v="0"/>
    <s v="0"/>
    <x v="1"/>
    <x v="2"/>
    <x v="2"/>
    <d v="1989-07-10T00:00:00"/>
    <x v="1898"/>
    <x v="1"/>
    <x v="1"/>
    <x v="0"/>
    <x v="4"/>
  </r>
  <r>
    <s v="Id1900"/>
    <s v="  Jessica"/>
    <x v="1174"/>
    <x v="348"/>
    <s v="No"/>
    <x v="0"/>
    <x v="0"/>
    <s v="0"/>
    <x v="1"/>
    <x v="0"/>
    <x v="1"/>
    <d v="1990-11-01T00:00:00"/>
    <x v="1899"/>
    <x v="1"/>
    <x v="2"/>
    <x v="0"/>
    <x v="3"/>
  </r>
  <r>
    <s v="Id1901"/>
    <s v="  Christin"/>
    <x v="1183"/>
    <x v="427"/>
    <s v="No"/>
    <x v="0"/>
    <x v="0"/>
    <s v="0"/>
    <x v="1"/>
    <x v="0"/>
    <x v="1"/>
    <d v="1990-11-22T00:00:00"/>
    <x v="1900"/>
    <x v="1"/>
    <x v="2"/>
    <x v="3"/>
    <x v="3"/>
  </r>
  <r>
    <s v="Id1902"/>
    <s v="  Sara"/>
    <x v="54"/>
    <x v="226"/>
    <s v="Yes"/>
    <x v="0"/>
    <x v="0"/>
    <s v="0"/>
    <x v="1"/>
    <x v="0"/>
    <x v="2"/>
    <d v="1996-09-08T00:00:00"/>
    <x v="1901"/>
    <x v="1"/>
    <x v="2"/>
    <x v="3"/>
    <x v="45"/>
  </r>
  <r>
    <s v="Id1903"/>
    <s v="  Elizabeth"/>
    <x v="264"/>
    <x v="216"/>
    <s v="Yes"/>
    <x v="0"/>
    <x v="0"/>
    <s v="0"/>
    <x v="1"/>
    <x v="1"/>
    <x v="1"/>
    <d v="1996-08-17T00:00:00"/>
    <x v="1902"/>
    <x v="1"/>
    <x v="2"/>
    <x v="0"/>
    <x v="45"/>
  </r>
  <r>
    <s v="Id1904"/>
    <s v="  Margaret P"/>
    <x v="427"/>
    <x v="321"/>
    <s v="No"/>
    <x v="0"/>
    <x v="0"/>
    <s v="0"/>
    <x v="1"/>
    <x v="1"/>
    <x v="2"/>
    <d v="1990-07-29T00:00:00"/>
    <x v="1903"/>
    <x v="1"/>
    <x v="0"/>
    <x v="0"/>
    <x v="3"/>
  </r>
  <r>
    <s v="Id1905"/>
    <s v="  Tiffany K"/>
    <x v="1046"/>
    <x v="85"/>
    <s v="Yes"/>
    <x v="0"/>
    <x v="0"/>
    <n v="1"/>
    <x v="1"/>
    <x v="0"/>
    <x v="1"/>
    <d v="1995-07-11T00:00:00"/>
    <x v="1904"/>
    <x v="1"/>
    <x v="2"/>
    <x v="1"/>
    <x v="40"/>
  </r>
  <r>
    <s v="Id1906"/>
    <s v="  David M"/>
    <x v="277"/>
    <x v="125"/>
    <s v="No"/>
    <x v="0"/>
    <x v="0"/>
    <s v="0"/>
    <x v="1"/>
    <x v="1"/>
    <x v="2"/>
    <d v="1999-07-10T00:00:00"/>
    <x v="1905"/>
    <x v="1"/>
    <x v="0"/>
    <x v="14"/>
    <x v="35"/>
  </r>
  <r>
    <s v="Id1907"/>
    <s v="  Christine E"/>
    <x v="1161"/>
    <x v="635"/>
    <s v="No"/>
    <x v="0"/>
    <x v="1"/>
    <n v="1"/>
    <x v="1"/>
    <x v="1"/>
    <x v="1"/>
    <d v="1993-11-11T00:00:00"/>
    <x v="1906"/>
    <x v="1"/>
    <x v="2"/>
    <x v="0"/>
    <x v="20"/>
  </r>
  <r>
    <s v="Id1908"/>
    <s v="  Donna"/>
    <x v="49"/>
    <x v="326"/>
    <s v="No"/>
    <x v="0"/>
    <x v="1"/>
    <n v="1"/>
    <x v="1"/>
    <x v="0"/>
    <x v="2"/>
    <d v="1993-09-29T00:00:00"/>
    <x v="1907"/>
    <x v="1"/>
    <x v="0"/>
    <x v="2"/>
    <x v="20"/>
  </r>
  <r>
    <s v="Id1909"/>
    <s v="  Rod"/>
    <x v="41"/>
    <x v="338"/>
    <s v="Yes"/>
    <x v="0"/>
    <x v="0"/>
    <n v="1"/>
    <x v="1"/>
    <x v="0"/>
    <x v="2"/>
    <d v="1988-10-24T00:00:00"/>
    <x v="1908"/>
    <x v="2"/>
    <x v="1"/>
    <x v="0"/>
    <x v="23"/>
  </r>
  <r>
    <s v="Id1910"/>
    <s v="  Joe"/>
    <x v="1184"/>
    <x v="221"/>
    <s v="No"/>
    <x v="0"/>
    <x v="0"/>
    <s v="0"/>
    <x v="1"/>
    <x v="0"/>
    <x v="0"/>
    <d v="2002-06-15T00:00:00"/>
    <x v="1909"/>
    <x v="1"/>
    <x v="0"/>
    <x v="3"/>
    <x v="43"/>
  </r>
  <r>
    <s v="Id1911"/>
    <s v="  Kayleigh"/>
    <x v="940"/>
    <x v="39"/>
    <s v="No"/>
    <x v="1"/>
    <x v="0"/>
    <n v="2"/>
    <x v="1"/>
    <x v="0"/>
    <x v="2"/>
    <d v="2000-07-10T00:00:00"/>
    <x v="1910"/>
    <x v="1"/>
    <x v="2"/>
    <x v="2"/>
    <x v="21"/>
  </r>
  <r>
    <s v="Id1912"/>
    <s v="  Lorcan A"/>
    <x v="279"/>
    <x v="587"/>
    <s v="Yes"/>
    <x v="0"/>
    <x v="0"/>
    <s v="0"/>
    <x v="1"/>
    <x v="3"/>
    <x v="2"/>
    <d v="1985-07-05T00:00:00"/>
    <x v="1911"/>
    <x v="1"/>
    <x v="2"/>
    <x v="0"/>
    <x v="17"/>
  </r>
  <r>
    <s v="Id1913"/>
    <s v="  Billy"/>
    <x v="190"/>
    <x v="194"/>
    <s v="Yes"/>
    <x v="0"/>
    <x v="1"/>
    <n v="1"/>
    <x v="1"/>
    <x v="1"/>
    <x v="1"/>
    <d v="1997-11-24T00:00:00"/>
    <x v="1912"/>
    <x v="2"/>
    <x v="0"/>
    <x v="3"/>
    <x v="31"/>
  </r>
  <r>
    <s v="Id1914"/>
    <s v="  Paul M"/>
    <x v="1185"/>
    <x v="269"/>
    <s v="Yes"/>
    <x v="0"/>
    <x v="0"/>
    <s v="0"/>
    <x v="1"/>
    <x v="3"/>
    <x v="0"/>
    <d v="1981-08-27T00:00:00"/>
    <x v="1913"/>
    <x v="1"/>
    <x v="2"/>
    <x v="0"/>
    <x v="36"/>
  </r>
  <r>
    <s v="Id1915"/>
    <s v="  Brenda M"/>
    <x v="1186"/>
    <x v="46"/>
    <s v="No"/>
    <x v="0"/>
    <x v="1"/>
    <n v="1"/>
    <x v="1"/>
    <x v="1"/>
    <x v="2"/>
    <d v="1993-09-14T00:00:00"/>
    <x v="1914"/>
    <x v="1"/>
    <x v="2"/>
    <x v="1"/>
    <x v="20"/>
  </r>
  <r>
    <s v="Id1916"/>
    <s v="  Jeff H"/>
    <x v="1187"/>
    <x v="550"/>
    <s v="No"/>
    <x v="1"/>
    <x v="0"/>
    <n v="1"/>
    <x v="1"/>
    <x v="0"/>
    <x v="2"/>
    <d v="2004-07-13T00:00:00"/>
    <x v="1915"/>
    <x v="1"/>
    <x v="2"/>
    <x v="1"/>
    <x v="41"/>
  </r>
  <r>
    <s v="Id1917"/>
    <s v="  Michael"/>
    <x v="26"/>
    <x v="436"/>
    <s v="Yes"/>
    <x v="0"/>
    <x v="0"/>
    <s v="0"/>
    <x v="1"/>
    <x v="0"/>
    <x v="2"/>
    <d v="1996-10-23T00:00:00"/>
    <x v="1916"/>
    <x v="0"/>
    <x v="0"/>
    <x v="1"/>
    <x v="45"/>
  </r>
  <r>
    <s v="Id1918"/>
    <s v="  Jan"/>
    <x v="1188"/>
    <x v="273"/>
    <s v="No"/>
    <x v="0"/>
    <x v="0"/>
    <s v="0"/>
    <x v="1"/>
    <x v="0"/>
    <x v="2"/>
    <d v="1991-07-25T00:00:00"/>
    <x v="1917"/>
    <x v="1"/>
    <x v="0"/>
    <x v="0"/>
    <x v="42"/>
  </r>
  <r>
    <s v="Id1919"/>
    <s v="  Bernard"/>
    <x v="467"/>
    <x v="276"/>
    <s v="No"/>
    <x v="0"/>
    <x v="0"/>
    <s v="0"/>
    <x v="1"/>
    <x v="1"/>
    <x v="2"/>
    <d v="1990-06-24T00:00:00"/>
    <x v="1918"/>
    <x v="0"/>
    <x v="1"/>
    <x v="1"/>
    <x v="3"/>
  </r>
  <r>
    <s v="Id1920"/>
    <s v="  Craig"/>
    <x v="429"/>
    <x v="170"/>
    <s v="Yes"/>
    <x v="0"/>
    <x v="0"/>
    <s v="0"/>
    <x v="1"/>
    <x v="2"/>
    <x v="2"/>
    <d v="2001-10-18T00:00:00"/>
    <x v="1919"/>
    <x v="1"/>
    <x v="2"/>
    <x v="4"/>
    <x v="47"/>
  </r>
  <r>
    <s v="Id1921"/>
    <s v="  Bryn"/>
    <x v="1189"/>
    <x v="111"/>
    <s v="Yes"/>
    <x v="0"/>
    <x v="0"/>
    <s v="0"/>
    <x v="1"/>
    <x v="0"/>
    <x v="2"/>
    <d v="2001-06-06T00:00:00"/>
    <x v="1920"/>
    <x v="1"/>
    <x v="0"/>
    <x v="15"/>
    <x v="21"/>
  </r>
  <r>
    <s v="Id1922"/>
    <s v="  Michael"/>
    <x v="26"/>
    <x v="651"/>
    <s v="No"/>
    <x v="0"/>
    <x v="0"/>
    <s v="0"/>
    <x v="1"/>
    <x v="0"/>
    <x v="1"/>
    <d v="1991-08-19T00:00:00"/>
    <x v="1921"/>
    <x v="2"/>
    <x v="1"/>
    <x v="4"/>
    <x v="42"/>
  </r>
  <r>
    <s v="Id1923"/>
    <s v="  Benjamin"/>
    <x v="1190"/>
    <x v="337"/>
    <s v="No"/>
    <x v="0"/>
    <x v="0"/>
    <s v="0"/>
    <x v="1"/>
    <x v="2"/>
    <x v="2"/>
    <d v="1994-08-12T00:00:00"/>
    <x v="1922"/>
    <x v="2"/>
    <x v="2"/>
    <x v="3"/>
    <x v="6"/>
  </r>
  <r>
    <s v="Id1924"/>
    <s v="  Jay"/>
    <x v="1068"/>
    <x v="447"/>
    <s v="Yes"/>
    <x v="0"/>
    <x v="0"/>
    <s v="0"/>
    <x v="1"/>
    <x v="3"/>
    <x v="0"/>
    <d v="1981-09-29T00:00:00"/>
    <x v="1923"/>
    <x v="1"/>
    <x v="0"/>
    <x v="1"/>
    <x v="36"/>
  </r>
  <r>
    <s v="Id1925"/>
    <s v="  William"/>
    <x v="217"/>
    <x v="124"/>
    <s v="No"/>
    <x v="0"/>
    <x v="0"/>
    <s v="0"/>
    <x v="1"/>
    <x v="0"/>
    <x v="2"/>
    <d v="1999-06-24T00:00:00"/>
    <x v="1924"/>
    <x v="1"/>
    <x v="0"/>
    <x v="1"/>
    <x v="35"/>
  </r>
  <r>
    <s v="Id1926"/>
    <s v="  Shelley"/>
    <x v="1191"/>
    <x v="507"/>
    <s v="Yes"/>
    <x v="0"/>
    <x v="0"/>
    <n v="1"/>
    <x v="1"/>
    <x v="2"/>
    <x v="2"/>
    <d v="1988-08-28T00:00:00"/>
    <x v="1925"/>
    <x v="1"/>
    <x v="0"/>
    <x v="0"/>
    <x v="23"/>
  </r>
  <r>
    <s v="Id1927"/>
    <s v="  Jekaterina"/>
    <x v="1192"/>
    <x v="62"/>
    <s v="Yes"/>
    <x v="0"/>
    <x v="0"/>
    <s v="0"/>
    <x v="1"/>
    <x v="3"/>
    <x v="0"/>
    <d v="1981-12-13T00:00:00"/>
    <x v="1926"/>
    <x v="1"/>
    <x v="1"/>
    <x v="0"/>
    <x v="36"/>
  </r>
  <r>
    <s v="Id1928"/>
    <s v="  Daniel"/>
    <x v="1193"/>
    <x v="329"/>
    <s v="No"/>
    <x v="0"/>
    <x v="0"/>
    <n v="1"/>
    <x v="1"/>
    <x v="2"/>
    <x v="2"/>
    <d v="1987-10-24T00:00:00"/>
    <x v="1927"/>
    <x v="1"/>
    <x v="0"/>
    <x v="0"/>
    <x v="38"/>
  </r>
  <r>
    <s v="Id1929"/>
    <s v="  Pauline"/>
    <x v="149"/>
    <x v="237"/>
    <s v="No"/>
    <x v="0"/>
    <x v="0"/>
    <s v="0"/>
    <x v="1"/>
    <x v="0"/>
    <x v="2"/>
    <d v="1994-11-21T00:00:00"/>
    <x v="1928"/>
    <x v="1"/>
    <x v="1"/>
    <x v="0"/>
    <x v="6"/>
  </r>
  <r>
    <s v="Id1930"/>
    <s v="  Colleen"/>
    <x v="770"/>
    <x v="145"/>
    <s v="No"/>
    <x v="0"/>
    <x v="0"/>
    <s v="0"/>
    <x v="1"/>
    <x v="1"/>
    <x v="2"/>
    <d v="1991-10-24T00:00:00"/>
    <x v="1929"/>
    <x v="1"/>
    <x v="0"/>
    <x v="3"/>
    <x v="42"/>
  </r>
  <r>
    <s v="Id1931"/>
    <s v="  Aleah K"/>
    <x v="234"/>
    <x v="149"/>
    <s v="No"/>
    <x v="0"/>
    <x v="0"/>
    <s v="0"/>
    <x v="1"/>
    <x v="1"/>
    <x v="1"/>
    <d v="1991-08-25T00:00:00"/>
    <x v="1930"/>
    <x v="1"/>
    <x v="1"/>
    <x v="0"/>
    <x v="42"/>
  </r>
  <r>
    <s v="Id1932"/>
    <s v="  Mare"/>
    <x v="664"/>
    <x v="74"/>
    <s v="No"/>
    <x v="0"/>
    <x v="0"/>
    <s v="0"/>
    <x v="1"/>
    <x v="1"/>
    <x v="1"/>
    <d v="1991-10-28T00:00:00"/>
    <x v="1931"/>
    <x v="1"/>
    <x v="2"/>
    <x v="0"/>
    <x v="42"/>
  </r>
  <r>
    <s v="Id1933"/>
    <s v="  Kevin"/>
    <x v="1194"/>
    <x v="172"/>
    <s v="Yes"/>
    <x v="0"/>
    <x v="0"/>
    <n v="1"/>
    <x v="1"/>
    <x v="3"/>
    <x v="0"/>
    <d v="1986-09-09T00:00:00"/>
    <x v="1932"/>
    <x v="1"/>
    <x v="2"/>
    <x v="0"/>
    <x v="26"/>
  </r>
  <r>
    <s v="Id1934"/>
    <s v="  Jessica"/>
    <x v="497"/>
    <x v="412"/>
    <s v="No"/>
    <x v="0"/>
    <x v="1"/>
    <n v="1"/>
    <x v="1"/>
    <x v="1"/>
    <x v="1"/>
    <d v="1993-06-22T00:00:00"/>
    <x v="1933"/>
    <x v="1"/>
    <x v="2"/>
    <x v="1"/>
    <x v="20"/>
  </r>
  <r>
    <s v="Id1935"/>
    <s v="  Amanda R"/>
    <x v="649"/>
    <x v="244"/>
    <s v="No"/>
    <x v="0"/>
    <x v="0"/>
    <s v="0"/>
    <x v="1"/>
    <x v="3"/>
    <x v="2"/>
    <d v="1994-08-22T00:00:00"/>
    <x v="1934"/>
    <x v="1"/>
    <x v="0"/>
    <x v="2"/>
    <x v="6"/>
  </r>
  <r>
    <s v="Id1936"/>
    <s v="  Murray W"/>
    <x v="1195"/>
    <x v="654"/>
    <s v="Yes"/>
    <x v="0"/>
    <x v="0"/>
    <n v="1"/>
    <x v="1"/>
    <x v="3"/>
    <x v="0"/>
    <d v="1986-12-01T00:00:00"/>
    <x v="1935"/>
    <x v="1"/>
    <x v="2"/>
    <x v="0"/>
    <x v="26"/>
  </r>
  <r>
    <s v="Id1937"/>
    <s v="  Meghan P"/>
    <x v="342"/>
    <x v="245"/>
    <s v="No"/>
    <x v="1"/>
    <x v="0"/>
    <n v="1"/>
    <x v="1"/>
    <x v="0"/>
    <x v="1"/>
    <d v="2004-11-05T00:00:00"/>
    <x v="1936"/>
    <x v="1"/>
    <x v="2"/>
    <x v="15"/>
    <x v="41"/>
  </r>
  <r>
    <s v="Id1938"/>
    <s v="  David"/>
    <x v="215"/>
    <x v="372"/>
    <s v="No"/>
    <x v="0"/>
    <x v="0"/>
    <s v="0"/>
    <x v="1"/>
    <x v="0"/>
    <x v="2"/>
    <d v="1989-12-02T00:00:00"/>
    <x v="1937"/>
    <x v="1"/>
    <x v="2"/>
    <x v="0"/>
    <x v="4"/>
  </r>
  <r>
    <s v="Id1939"/>
    <s v="  Seth"/>
    <x v="1196"/>
    <x v="60"/>
    <s v="Yes"/>
    <x v="0"/>
    <x v="0"/>
    <n v="1"/>
    <x v="1"/>
    <x v="2"/>
    <x v="1"/>
    <d v="1988-08-18T00:00:00"/>
    <x v="1938"/>
    <x v="1"/>
    <x v="0"/>
    <x v="0"/>
    <x v="23"/>
  </r>
  <r>
    <s v="Id1940"/>
    <s v="  Michael P"/>
    <x v="595"/>
    <x v="167"/>
    <s v="Yes"/>
    <x v="0"/>
    <x v="0"/>
    <n v="1"/>
    <x v="1"/>
    <x v="0"/>
    <x v="2"/>
    <d v="1995-10-21T00:00:00"/>
    <x v="1939"/>
    <x v="1"/>
    <x v="0"/>
    <x v="3"/>
    <x v="40"/>
  </r>
  <r>
    <s v="Id1941"/>
    <s v="  Russell M"/>
    <x v="1029"/>
    <x v="356"/>
    <s v="Yes"/>
    <x v="0"/>
    <x v="0"/>
    <s v="0"/>
    <x v="1"/>
    <x v="3"/>
    <x v="0"/>
    <d v="1981-12-14T00:00:00"/>
    <x v="1940"/>
    <x v="1"/>
    <x v="2"/>
    <x v="0"/>
    <x v="36"/>
  </r>
  <r>
    <s v="Id1942"/>
    <s v="  Martin"/>
    <x v="1197"/>
    <x v="174"/>
    <s v="No"/>
    <x v="0"/>
    <x v="1"/>
    <n v="1"/>
    <x v="1"/>
    <x v="0"/>
    <x v="2"/>
    <d v="2003-07-10T00:00:00"/>
    <x v="1941"/>
    <x v="1"/>
    <x v="2"/>
    <x v="14"/>
    <x v="39"/>
  </r>
  <r>
    <s v="Id1943"/>
    <s v="  Michael"/>
    <x v="1080"/>
    <x v="52"/>
    <s v="No"/>
    <x v="0"/>
    <x v="0"/>
    <n v="1"/>
    <x v="1"/>
    <x v="3"/>
    <x v="2"/>
    <d v="1984-07-06T00:00:00"/>
    <x v="1942"/>
    <x v="1"/>
    <x v="0"/>
    <x v="0"/>
    <x v="32"/>
  </r>
  <r>
    <s v="Id1944"/>
    <s v="  Miles"/>
    <x v="199"/>
    <x v="169"/>
    <s v="No"/>
    <x v="0"/>
    <x v="0"/>
    <n v="1"/>
    <x v="1"/>
    <x v="0"/>
    <x v="1"/>
    <d v="1992-09-14T00:00:00"/>
    <x v="1943"/>
    <x v="2"/>
    <x v="1"/>
    <x v="3"/>
    <x v="34"/>
  </r>
  <r>
    <s v="Id1945"/>
    <s v="  Amanda"/>
    <x v="1198"/>
    <x v="326"/>
    <s v="No"/>
    <x v="0"/>
    <x v="0"/>
    <s v="0"/>
    <x v="1"/>
    <x v="2"/>
    <x v="2"/>
    <d v="1990-11-08T00:00:00"/>
    <x v="1944"/>
    <x v="1"/>
    <x v="0"/>
    <x v="3"/>
    <x v="3"/>
  </r>
  <r>
    <s v="Id1946"/>
    <s v="  Roger"/>
    <x v="247"/>
    <x v="419"/>
    <s v="No"/>
    <x v="0"/>
    <x v="0"/>
    <n v="1"/>
    <x v="1"/>
    <x v="1"/>
    <x v="2"/>
    <d v="1992-11-17T00:00:00"/>
    <x v="1945"/>
    <x v="0"/>
    <x v="2"/>
    <x v="7"/>
    <x v="34"/>
  </r>
  <r>
    <s v="Id1947"/>
    <s v="  Brock J"/>
    <x v="1170"/>
    <x v="330"/>
    <s v="Yes"/>
    <x v="0"/>
    <x v="0"/>
    <s v="0"/>
    <x v="1"/>
    <x v="3"/>
    <x v="1"/>
    <d v="1985-06-14T00:00:00"/>
    <x v="1946"/>
    <x v="1"/>
    <x v="1"/>
    <x v="0"/>
    <x v="17"/>
  </r>
  <r>
    <s v="Id1948"/>
    <s v="  Stephen F"/>
    <x v="1199"/>
    <x v="89"/>
    <s v="No"/>
    <x v="0"/>
    <x v="0"/>
    <s v="0"/>
    <x v="1"/>
    <x v="2"/>
    <x v="2"/>
    <d v="1990-10-11T00:00:00"/>
    <x v="1947"/>
    <x v="1"/>
    <x v="1"/>
    <x v="0"/>
    <x v="3"/>
  </r>
  <r>
    <s v="Id1949"/>
    <s v="  Missy"/>
    <x v="1038"/>
    <x v="213"/>
    <s v="Yes"/>
    <x v="0"/>
    <x v="0"/>
    <n v="1"/>
    <x v="1"/>
    <x v="2"/>
    <x v="1"/>
    <d v="1988-11-04T00:00:00"/>
    <x v="1948"/>
    <x v="1"/>
    <x v="1"/>
    <x v="0"/>
    <x v="23"/>
  </r>
  <r>
    <s v="Id1950"/>
    <s v="  William"/>
    <x v="680"/>
    <x v="339"/>
    <s v="No"/>
    <x v="0"/>
    <x v="0"/>
    <s v="0"/>
    <x v="1"/>
    <x v="0"/>
    <x v="2"/>
    <d v="1999-08-12T00:00:00"/>
    <x v="1949"/>
    <x v="1"/>
    <x v="2"/>
    <x v="3"/>
    <x v="35"/>
  </r>
  <r>
    <s v="Id1951"/>
    <s v="  Lauren M"/>
    <x v="878"/>
    <x v="470"/>
    <s v="Yes"/>
    <x v="0"/>
    <x v="1"/>
    <n v="1"/>
    <x v="1"/>
    <x v="2"/>
    <x v="2"/>
    <d v="1997-11-04T00:00:00"/>
    <x v="1950"/>
    <x v="1"/>
    <x v="2"/>
    <x v="1"/>
    <x v="31"/>
  </r>
  <r>
    <s v="Id1952"/>
    <s v="  Apolo U"/>
    <x v="204"/>
    <x v="497"/>
    <s v="No"/>
    <x v="0"/>
    <x v="0"/>
    <s v="0"/>
    <x v="1"/>
    <x v="0"/>
    <x v="2"/>
    <d v="1999-06-06T00:00:00"/>
    <x v="1951"/>
    <x v="1"/>
    <x v="0"/>
    <x v="3"/>
    <x v="44"/>
  </r>
  <r>
    <s v="Id1953"/>
    <s v="  Alfons"/>
    <x v="1200"/>
    <x v="555"/>
    <s v="Yes"/>
    <x v="0"/>
    <x v="0"/>
    <n v="1"/>
    <x v="1"/>
    <x v="3"/>
    <x v="0"/>
    <d v="1986-12-27T00:00:00"/>
    <x v="1952"/>
    <x v="1"/>
    <x v="2"/>
    <x v="0"/>
    <x v="26"/>
  </r>
  <r>
    <s v="Id1954"/>
    <s v="  Amber"/>
    <x v="44"/>
    <x v="47"/>
    <s v="Yes"/>
    <x v="0"/>
    <x v="0"/>
    <s v="0"/>
    <x v="1"/>
    <x v="0"/>
    <x v="2"/>
    <d v="2001-11-11T00:00:00"/>
    <x v="1953"/>
    <x v="1"/>
    <x v="2"/>
    <x v="1"/>
    <x v="47"/>
  </r>
  <r>
    <s v="Id1955"/>
    <s v="  Leah C"/>
    <x v="105"/>
    <x v="337"/>
    <s v="Yes"/>
    <x v="0"/>
    <x v="0"/>
    <n v="1"/>
    <x v="1"/>
    <x v="0"/>
    <x v="2"/>
    <d v="1995-08-23T00:00:00"/>
    <x v="1954"/>
    <x v="1"/>
    <x v="0"/>
    <x v="3"/>
    <x v="40"/>
  </r>
  <r>
    <s v="Id1956"/>
    <s v="  Lilia"/>
    <x v="1201"/>
    <x v="49"/>
    <s v="Yes"/>
    <x v="0"/>
    <x v="0"/>
    <n v="1"/>
    <x v="1"/>
    <x v="3"/>
    <x v="2"/>
    <d v="1988-08-18T00:00:00"/>
    <x v="1955"/>
    <x v="1"/>
    <x v="1"/>
    <x v="1"/>
    <x v="23"/>
  </r>
  <r>
    <s v="Id1957"/>
    <s v="  Danny"/>
    <x v="1097"/>
    <x v="655"/>
    <s v="Yes"/>
    <x v="0"/>
    <x v="0"/>
    <s v="0"/>
    <x v="1"/>
    <x v="3"/>
    <x v="0"/>
    <d v="1981-10-10T00:00:00"/>
    <x v="1956"/>
    <x v="1"/>
    <x v="1"/>
    <x v="0"/>
    <x v="36"/>
  </r>
  <r>
    <s v="Id1958"/>
    <s v="  Lauren"/>
    <x v="358"/>
    <x v="39"/>
    <s v="Yes"/>
    <x v="0"/>
    <x v="0"/>
    <n v="1"/>
    <x v="1"/>
    <x v="2"/>
    <x v="2"/>
    <d v="1995-06-16T00:00:00"/>
    <x v="1957"/>
    <x v="1"/>
    <x v="1"/>
    <x v="0"/>
    <x v="40"/>
  </r>
  <r>
    <s v="Id1959"/>
    <s v="  Courtney"/>
    <x v="524"/>
    <x v="127"/>
    <s v="Yes"/>
    <x v="0"/>
    <x v="0"/>
    <n v="1"/>
    <x v="1"/>
    <x v="1"/>
    <x v="2"/>
    <d v="1995-10-09T00:00:00"/>
    <x v="1958"/>
    <x v="1"/>
    <x v="0"/>
    <x v="2"/>
    <x v="40"/>
  </r>
  <r>
    <s v="Id1960"/>
    <s v="  Elizabeth"/>
    <x v="838"/>
    <x v="195"/>
    <s v="No"/>
    <x v="0"/>
    <x v="0"/>
    <s v="0"/>
    <x v="1"/>
    <x v="0"/>
    <x v="1"/>
    <d v="1994-09-24T00:00:00"/>
    <x v="1959"/>
    <x v="1"/>
    <x v="0"/>
    <x v="1"/>
    <x v="6"/>
  </r>
  <r>
    <s v="Id1961"/>
    <s v="  Satomi"/>
    <x v="500"/>
    <x v="374"/>
    <s v="No"/>
    <x v="0"/>
    <x v="0"/>
    <n v="1"/>
    <x v="1"/>
    <x v="1"/>
    <x v="2"/>
    <d v="1992-12-22T00:00:00"/>
    <x v="1960"/>
    <x v="1"/>
    <x v="0"/>
    <x v="3"/>
    <x v="34"/>
  </r>
  <r>
    <s v="Id1962"/>
    <s v="  Matthew D"/>
    <x v="1202"/>
    <x v="18"/>
    <s v="Yes"/>
    <x v="0"/>
    <x v="0"/>
    <n v="1"/>
    <x v="1"/>
    <x v="2"/>
    <x v="2"/>
    <d v="1988-10-15T00:00:00"/>
    <x v="1961"/>
    <x v="1"/>
    <x v="1"/>
    <x v="0"/>
    <x v="23"/>
  </r>
  <r>
    <s v="Id1963"/>
    <s v="  Peter T II"/>
    <x v="235"/>
    <x v="145"/>
    <s v="No"/>
    <x v="0"/>
    <x v="1"/>
    <n v="1"/>
    <x v="1"/>
    <x v="0"/>
    <x v="2"/>
    <d v="2003-08-24T00:00:00"/>
    <x v="1962"/>
    <x v="1"/>
    <x v="2"/>
    <x v="1"/>
    <x v="39"/>
  </r>
  <r>
    <s v="Id1964"/>
    <s v="  Manuel"/>
    <x v="191"/>
    <x v="184"/>
    <s v="No"/>
    <x v="0"/>
    <x v="0"/>
    <n v="1"/>
    <x v="1"/>
    <x v="1"/>
    <x v="1"/>
    <d v="1998-09-16T00:00:00"/>
    <x v="1963"/>
    <x v="2"/>
    <x v="0"/>
    <x v="1"/>
    <x v="44"/>
  </r>
  <r>
    <s v="Id1965"/>
    <s v="  Kindsey P"/>
    <x v="619"/>
    <x v="178"/>
    <s v="No"/>
    <x v="0"/>
    <x v="0"/>
    <s v="0"/>
    <x v="1"/>
    <x v="0"/>
    <x v="1"/>
    <d v="1999-09-22T00:00:00"/>
    <x v="1964"/>
    <x v="1"/>
    <x v="2"/>
    <x v="0"/>
    <x v="35"/>
  </r>
  <r>
    <s v="Id1966"/>
    <s v="  Thomas G"/>
    <x v="157"/>
    <x v="544"/>
    <s v="Yes"/>
    <x v="0"/>
    <x v="0"/>
    <s v="0"/>
    <x v="1"/>
    <x v="0"/>
    <x v="2"/>
    <d v="1996-09-18T00:00:00"/>
    <x v="1965"/>
    <x v="0"/>
    <x v="2"/>
    <x v="5"/>
    <x v="45"/>
  </r>
  <r>
    <s v="Id1967"/>
    <s v="  Kyle S"/>
    <x v="765"/>
    <x v="122"/>
    <s v="Yes"/>
    <x v="0"/>
    <x v="0"/>
    <s v="0"/>
    <x v="1"/>
    <x v="2"/>
    <x v="2"/>
    <d v="1996-09-19T00:00:00"/>
    <x v="1966"/>
    <x v="2"/>
    <x v="0"/>
    <x v="3"/>
    <x v="45"/>
  </r>
  <r>
    <s v="Id1968"/>
    <s v="  Alexander J"/>
    <x v="217"/>
    <x v="33"/>
    <s v="No"/>
    <x v="1"/>
    <x v="0"/>
    <n v="1"/>
    <x v="1"/>
    <x v="0"/>
    <x v="1"/>
    <d v="2004-06-26T00:00:00"/>
    <x v="1967"/>
    <x v="1"/>
    <x v="0"/>
    <x v="4"/>
    <x v="41"/>
  </r>
  <r>
    <s v="Id1969"/>
    <s v="  Dustin L"/>
    <x v="42"/>
    <x v="67"/>
    <s v="No"/>
    <x v="0"/>
    <x v="1"/>
    <n v="1"/>
    <x v="1"/>
    <x v="0"/>
    <x v="2"/>
    <d v="1993-10-12T00:00:00"/>
    <x v="1968"/>
    <x v="1"/>
    <x v="2"/>
    <x v="0"/>
    <x v="20"/>
  </r>
  <r>
    <s v="Id1970"/>
    <s v="  Chloe"/>
    <x v="181"/>
    <x v="95"/>
    <s v="No"/>
    <x v="0"/>
    <x v="1"/>
    <n v="1"/>
    <x v="1"/>
    <x v="0"/>
    <x v="2"/>
    <d v="2003-07-29T00:00:00"/>
    <x v="1969"/>
    <x v="1"/>
    <x v="1"/>
    <x v="15"/>
    <x v="39"/>
  </r>
  <r>
    <s v="Id1971"/>
    <s v="  Cailtlin"/>
    <x v="1203"/>
    <x v="176"/>
    <s v="No"/>
    <x v="0"/>
    <x v="0"/>
    <n v="1"/>
    <x v="1"/>
    <x v="3"/>
    <x v="2"/>
    <d v="1987-09-14T00:00:00"/>
    <x v="1970"/>
    <x v="1"/>
    <x v="1"/>
    <x v="3"/>
    <x v="38"/>
  </r>
  <r>
    <s v="Id1972"/>
    <s v="  Joshua"/>
    <x v="105"/>
    <x v="614"/>
    <s v="Yes"/>
    <x v="1"/>
    <x v="0"/>
    <n v="2"/>
    <x v="1"/>
    <x v="0"/>
    <x v="2"/>
    <d v="2000-06-20T00:00:00"/>
    <x v="1971"/>
    <x v="1"/>
    <x v="1"/>
    <x v="3"/>
    <x v="21"/>
  </r>
  <r>
    <s v="Id1973"/>
    <s v="  Chuy"/>
    <x v="966"/>
    <x v="223"/>
    <s v="Yes"/>
    <x v="0"/>
    <x v="0"/>
    <n v="1"/>
    <x v="1"/>
    <x v="3"/>
    <x v="0"/>
    <d v="1986-08-27T00:00:00"/>
    <x v="1972"/>
    <x v="1"/>
    <x v="1"/>
    <x v="0"/>
    <x v="26"/>
  </r>
  <r>
    <s v="Id1974"/>
    <s v="  Laurie B"/>
    <x v="812"/>
    <x v="112"/>
    <s v="Yes"/>
    <x v="0"/>
    <x v="0"/>
    <s v="0"/>
    <x v="1"/>
    <x v="0"/>
    <x v="2"/>
    <d v="2001-12-26T00:00:00"/>
    <x v="1973"/>
    <x v="1"/>
    <x v="2"/>
    <x v="3"/>
    <x v="47"/>
  </r>
  <r>
    <s v="Id1975"/>
    <s v="  Rachel B"/>
    <x v="1021"/>
    <x v="102"/>
    <s v="Yes"/>
    <x v="0"/>
    <x v="0"/>
    <s v="0"/>
    <x v="1"/>
    <x v="0"/>
    <x v="2"/>
    <d v="1996-12-19T00:00:00"/>
    <x v="1974"/>
    <x v="1"/>
    <x v="2"/>
    <x v="3"/>
    <x v="45"/>
  </r>
  <r>
    <s v="Id1976"/>
    <s v="  Liza"/>
    <x v="1204"/>
    <x v="320"/>
    <s v="No"/>
    <x v="1"/>
    <x v="0"/>
    <n v="1"/>
    <x v="1"/>
    <x v="0"/>
    <x v="2"/>
    <d v="2004-07-16T00:00:00"/>
    <x v="1975"/>
    <x v="1"/>
    <x v="2"/>
    <x v="8"/>
    <x v="41"/>
  </r>
  <r>
    <s v="Id1977"/>
    <s v="  Lindsey"/>
    <x v="264"/>
    <x v="206"/>
    <s v="Yes"/>
    <x v="0"/>
    <x v="0"/>
    <s v="0"/>
    <x v="1"/>
    <x v="1"/>
    <x v="2"/>
    <d v="1996-10-27T00:00:00"/>
    <x v="1976"/>
    <x v="1"/>
    <x v="0"/>
    <x v="0"/>
    <x v="45"/>
  </r>
  <r>
    <s v="Id1978"/>
    <s v="  Lindsay E"/>
    <x v="844"/>
    <x v="197"/>
    <s v="Yes"/>
    <x v="0"/>
    <x v="0"/>
    <s v="0"/>
    <x v="1"/>
    <x v="1"/>
    <x v="2"/>
    <d v="1996-08-10T00:00:00"/>
    <x v="1977"/>
    <x v="1"/>
    <x v="0"/>
    <x v="0"/>
    <x v="45"/>
  </r>
  <r>
    <s v="Id1979"/>
    <s v="  Kathleen M"/>
    <x v="570"/>
    <x v="283"/>
    <s v="Yes"/>
    <x v="0"/>
    <x v="0"/>
    <s v="0"/>
    <x v="1"/>
    <x v="1"/>
    <x v="2"/>
    <d v="1996-11-13T00:00:00"/>
    <x v="1978"/>
    <x v="1"/>
    <x v="2"/>
    <x v="2"/>
    <x v="45"/>
  </r>
  <r>
    <s v="Id1980"/>
    <s v="  Aya"/>
    <x v="477"/>
    <x v="544"/>
    <s v="Yes"/>
    <x v="0"/>
    <x v="0"/>
    <s v="0"/>
    <x v="1"/>
    <x v="2"/>
    <x v="2"/>
    <d v="1996-12-14T00:00:00"/>
    <x v="1979"/>
    <x v="1"/>
    <x v="1"/>
    <x v="3"/>
    <x v="45"/>
  </r>
  <r>
    <s v="Id1981"/>
    <s v="  Carolyn R"/>
    <x v="4"/>
    <x v="82"/>
    <s v="No"/>
    <x v="0"/>
    <x v="1"/>
    <n v="1"/>
    <x v="1"/>
    <x v="0"/>
    <x v="2"/>
    <d v="1993-10-07T00:00:00"/>
    <x v="1980"/>
    <x v="1"/>
    <x v="2"/>
    <x v="0"/>
    <x v="20"/>
  </r>
  <r>
    <s v="Id1982"/>
    <s v="  Bethany"/>
    <x v="675"/>
    <x v="93"/>
    <s v="Yes"/>
    <x v="0"/>
    <x v="0"/>
    <n v="1"/>
    <x v="1"/>
    <x v="2"/>
    <x v="2"/>
    <d v="1995-06-23T00:00:00"/>
    <x v="1981"/>
    <x v="1"/>
    <x v="0"/>
    <x v="1"/>
    <x v="40"/>
  </r>
  <r>
    <s v="Id1983"/>
    <s v="  Holly A"/>
    <x v="436"/>
    <x v="89"/>
    <s v="No"/>
    <x v="0"/>
    <x v="1"/>
    <n v="1"/>
    <x v="1"/>
    <x v="1"/>
    <x v="2"/>
    <d v="1993-10-28T00:00:00"/>
    <x v="1982"/>
    <x v="1"/>
    <x v="1"/>
    <x v="3"/>
    <x v="20"/>
  </r>
  <r>
    <s v="Id1984"/>
    <s v="  Ping"/>
    <x v="1205"/>
    <x v="315"/>
    <s v="No"/>
    <x v="0"/>
    <x v="0"/>
    <s v="0"/>
    <x v="1"/>
    <x v="2"/>
    <x v="2"/>
    <d v="1991-09-01T00:00:00"/>
    <x v="1983"/>
    <x v="1"/>
    <x v="1"/>
    <x v="0"/>
    <x v="42"/>
  </r>
  <r>
    <s v="Id1985"/>
    <s v="  Tim"/>
    <x v="304"/>
    <x v="336"/>
    <s v="Yes"/>
    <x v="0"/>
    <x v="1"/>
    <n v="1"/>
    <x v="1"/>
    <x v="1"/>
    <x v="1"/>
    <d v="1997-06-20T00:00:00"/>
    <x v="1984"/>
    <x v="2"/>
    <x v="0"/>
    <x v="6"/>
    <x v="31"/>
  </r>
  <r>
    <s v="Id1986"/>
    <s v="  John"/>
    <x v="1084"/>
    <x v="361"/>
    <s v="No"/>
    <x v="0"/>
    <x v="1"/>
    <n v="1"/>
    <x v="1"/>
    <x v="0"/>
    <x v="2"/>
    <d v="2003-11-18T00:00:00"/>
    <x v="1985"/>
    <x v="1"/>
    <x v="1"/>
    <x v="14"/>
    <x v="39"/>
  </r>
  <r>
    <s v="Id1987"/>
    <s v="  Cynthia"/>
    <x v="1206"/>
    <x v="633"/>
    <s v="No"/>
    <x v="0"/>
    <x v="1"/>
    <n v="1"/>
    <x v="1"/>
    <x v="0"/>
    <x v="2"/>
    <d v="2003-12-05T00:00:00"/>
    <x v="1986"/>
    <x v="1"/>
    <x v="2"/>
    <x v="15"/>
    <x v="39"/>
  </r>
  <r>
    <s v="Id1988"/>
    <s v="  Emmett"/>
    <x v="629"/>
    <x v="85"/>
    <s v="Yes"/>
    <x v="0"/>
    <x v="0"/>
    <s v="0"/>
    <x v="1"/>
    <x v="0"/>
    <x v="1"/>
    <d v="1996-11-17T00:00:00"/>
    <x v="1987"/>
    <x v="1"/>
    <x v="2"/>
    <x v="1"/>
    <x v="45"/>
  </r>
  <r>
    <s v="Id1989"/>
    <s v="  Kate"/>
    <x v="1207"/>
    <x v="40"/>
    <s v="No"/>
    <x v="0"/>
    <x v="1"/>
    <n v="1"/>
    <x v="1"/>
    <x v="0"/>
    <x v="2"/>
    <d v="2003-07-03T00:00:00"/>
    <x v="1988"/>
    <x v="1"/>
    <x v="0"/>
    <x v="3"/>
    <x v="39"/>
  </r>
  <r>
    <s v="Id1990"/>
    <s v="  Christopher L"/>
    <x v="854"/>
    <x v="473"/>
    <s v="Yes"/>
    <x v="0"/>
    <x v="0"/>
    <s v="0"/>
    <x v="1"/>
    <x v="1"/>
    <x v="2"/>
    <d v="2001-10-06T00:00:00"/>
    <x v="1989"/>
    <x v="1"/>
    <x v="1"/>
    <x v="6"/>
    <x v="47"/>
  </r>
  <r>
    <s v="Id1991"/>
    <s v="  Christopher P"/>
    <x v="680"/>
    <x v="149"/>
    <s v="No"/>
    <x v="0"/>
    <x v="0"/>
    <s v="0"/>
    <x v="1"/>
    <x v="0"/>
    <x v="1"/>
    <d v="1994-07-01T00:00:00"/>
    <x v="1990"/>
    <x v="1"/>
    <x v="0"/>
    <x v="3"/>
    <x v="6"/>
  </r>
  <r>
    <s v="Id1992"/>
    <s v="  Christopher W"/>
    <x v="1208"/>
    <x v="336"/>
    <s v="No"/>
    <x v="0"/>
    <x v="0"/>
    <s v="0"/>
    <x v="1"/>
    <x v="0"/>
    <x v="1"/>
    <d v="1994-12-02T00:00:00"/>
    <x v="1991"/>
    <x v="2"/>
    <x v="1"/>
    <x v="4"/>
    <x v="6"/>
  </r>
  <r>
    <s v="Id1993"/>
    <s v="  Norman H"/>
    <x v="1209"/>
    <x v="249"/>
    <s v="No"/>
    <x v="0"/>
    <x v="0"/>
    <s v="0"/>
    <x v="1"/>
    <x v="2"/>
    <x v="2"/>
    <d v="1991-11-13T00:00:00"/>
    <x v="1992"/>
    <x v="2"/>
    <x v="2"/>
    <x v="3"/>
    <x v="42"/>
  </r>
  <r>
    <s v="Id1994"/>
    <s v="  Susan"/>
    <x v="11"/>
    <x v="186"/>
    <s v="Yes"/>
    <x v="0"/>
    <x v="1"/>
    <n v="1"/>
    <x v="1"/>
    <x v="0"/>
    <x v="1"/>
    <d v="1997-09-02T00:00:00"/>
    <x v="1993"/>
    <x v="1"/>
    <x v="0"/>
    <x v="0"/>
    <x v="31"/>
  </r>
  <r>
    <s v="Id1995"/>
    <s v="  Tatyana K"/>
    <x v="1210"/>
    <x v="249"/>
    <s v="Yes"/>
    <x v="0"/>
    <x v="1"/>
    <n v="1"/>
    <x v="1"/>
    <x v="0"/>
    <x v="2"/>
    <d v="1997-08-02T00:00:00"/>
    <x v="1994"/>
    <x v="1"/>
    <x v="0"/>
    <x v="0"/>
    <x v="31"/>
  </r>
  <r>
    <s v="Id1996"/>
    <s v="  Chrissy"/>
    <x v="276"/>
    <x v="419"/>
    <s v="Yes"/>
    <x v="0"/>
    <x v="1"/>
    <n v="1"/>
    <x v="1"/>
    <x v="1"/>
    <x v="2"/>
    <d v="1997-07-06T00:00:00"/>
    <x v="1995"/>
    <x v="1"/>
    <x v="2"/>
    <x v="2"/>
    <x v="31"/>
  </r>
  <r>
    <s v="Id1997"/>
    <s v="  Carrie"/>
    <x v="1211"/>
    <x v="212"/>
    <s v="Yes"/>
    <x v="0"/>
    <x v="1"/>
    <n v="1"/>
    <x v="1"/>
    <x v="2"/>
    <x v="2"/>
    <d v="1997-12-22T00:00:00"/>
    <x v="1996"/>
    <x v="1"/>
    <x v="0"/>
    <x v="3"/>
    <x v="31"/>
  </r>
  <r>
    <s v="Id1998"/>
    <s v="  Halle"/>
    <x v="1040"/>
    <x v="106"/>
    <s v="Yes"/>
    <x v="0"/>
    <x v="1"/>
    <n v="1"/>
    <x v="1"/>
    <x v="2"/>
    <x v="1"/>
    <d v="1997-07-05T00:00:00"/>
    <x v="1997"/>
    <x v="1"/>
    <x v="0"/>
    <x v="2"/>
    <x v="31"/>
  </r>
  <r>
    <s v="Id1999"/>
    <s v="  Carolyn"/>
    <x v="1212"/>
    <x v="169"/>
    <s v="Yes"/>
    <x v="0"/>
    <x v="0"/>
    <s v="0"/>
    <x v="1"/>
    <x v="0"/>
    <x v="1"/>
    <d v="1996-10-11T00:00:00"/>
    <x v="1998"/>
    <x v="1"/>
    <x v="0"/>
    <x v="1"/>
    <x v="45"/>
  </r>
  <r>
    <s v="Id2000"/>
    <s v="  Tara D"/>
    <x v="1213"/>
    <x v="186"/>
    <s v="Yes"/>
    <x v="0"/>
    <x v="0"/>
    <s v="0"/>
    <x v="1"/>
    <x v="2"/>
    <x v="1"/>
    <d v="2001-09-02T00:00:00"/>
    <x v="1999"/>
    <x v="1"/>
    <x v="2"/>
    <x v="0"/>
    <x v="47"/>
  </r>
  <r>
    <s v="Id2001"/>
    <s v="  Rasim M"/>
    <x v="1214"/>
    <x v="34"/>
    <s v="Yes"/>
    <x v="1"/>
    <x v="0"/>
    <n v="2"/>
    <x v="1"/>
    <x v="1"/>
    <x v="1"/>
    <d v="2000-09-23T00:00:00"/>
    <x v="2000"/>
    <x v="1"/>
    <x v="2"/>
    <x v="1"/>
    <x v="21"/>
  </r>
  <r>
    <s v="Id2002"/>
    <s v="  Dina"/>
    <x v="361"/>
    <x v="69"/>
    <s v="Yes"/>
    <x v="0"/>
    <x v="0"/>
    <s v="0"/>
    <x v="1"/>
    <x v="2"/>
    <x v="2"/>
    <d v="1996-07-03T00:00:00"/>
    <x v="2001"/>
    <x v="1"/>
    <x v="1"/>
    <x v="1"/>
    <x v="45"/>
  </r>
  <r>
    <s v="Id2003"/>
    <s v="  Lisa"/>
    <x v="699"/>
    <x v="34"/>
    <s v="Yes"/>
    <x v="0"/>
    <x v="0"/>
    <s v="0"/>
    <x v="1"/>
    <x v="2"/>
    <x v="1"/>
    <d v="1996-08-14T00:00:00"/>
    <x v="2002"/>
    <x v="1"/>
    <x v="2"/>
    <x v="1"/>
    <x v="45"/>
  </r>
  <r>
    <s v="Id2004"/>
    <s v="  Caitrin"/>
    <x v="127"/>
    <x v="49"/>
    <s v="No"/>
    <x v="0"/>
    <x v="0"/>
    <s v="0"/>
    <x v="1"/>
    <x v="0"/>
    <x v="2"/>
    <d v="1994-07-06T00:00:00"/>
    <x v="2003"/>
    <x v="1"/>
    <x v="1"/>
    <x v="3"/>
    <x v="6"/>
  </r>
  <r>
    <s v="Id2005"/>
    <s v="  Adriana S"/>
    <x v="82"/>
    <x v="507"/>
    <s v="No"/>
    <x v="0"/>
    <x v="0"/>
    <s v="0"/>
    <x v="1"/>
    <x v="0"/>
    <x v="2"/>
    <d v="1994-10-25T00:00:00"/>
    <x v="2004"/>
    <x v="1"/>
    <x v="0"/>
    <x v="0"/>
    <x v="6"/>
  </r>
  <r>
    <s v="Id2006"/>
    <s v="  Megan"/>
    <x v="1026"/>
    <x v="319"/>
    <s v="Yes"/>
    <x v="0"/>
    <x v="0"/>
    <s v="0"/>
    <x v="1"/>
    <x v="3"/>
    <x v="2"/>
    <d v="2001-08-29T00:00:00"/>
    <x v="2005"/>
    <x v="1"/>
    <x v="0"/>
    <x v="2"/>
    <x v="47"/>
  </r>
  <r>
    <s v="Id2007"/>
    <s v="  Kristen M"/>
    <x v="1215"/>
    <x v="544"/>
    <s v="No"/>
    <x v="0"/>
    <x v="1"/>
    <n v="1"/>
    <x v="1"/>
    <x v="1"/>
    <x v="2"/>
    <d v="1993-09-25T00:00:00"/>
    <x v="2006"/>
    <x v="1"/>
    <x v="0"/>
    <x v="0"/>
    <x v="20"/>
  </r>
  <r>
    <s v="Id2008"/>
    <s v="  Alix"/>
    <x v="809"/>
    <x v="206"/>
    <s v="No"/>
    <x v="0"/>
    <x v="0"/>
    <s v="0"/>
    <x v="1"/>
    <x v="1"/>
    <x v="2"/>
    <d v="1994-07-10T00:00:00"/>
    <x v="2007"/>
    <x v="1"/>
    <x v="1"/>
    <x v="3"/>
    <x v="6"/>
  </r>
  <r>
    <s v="Id2009"/>
    <s v="  Kakushin"/>
    <x v="1216"/>
    <x v="45"/>
    <s v="No"/>
    <x v="0"/>
    <x v="0"/>
    <s v="0"/>
    <x v="1"/>
    <x v="1"/>
    <x v="2"/>
    <d v="1999-06-25T00:00:00"/>
    <x v="2008"/>
    <x v="1"/>
    <x v="0"/>
    <x v="14"/>
    <x v="35"/>
  </r>
  <r>
    <s v="Id2010"/>
    <s v="  Michael J"/>
    <x v="1217"/>
    <x v="198"/>
    <s v="No"/>
    <x v="0"/>
    <x v="0"/>
    <n v="1"/>
    <x v="1"/>
    <x v="3"/>
    <x v="2"/>
    <d v="1987-08-01T00:00:00"/>
    <x v="2009"/>
    <x v="1"/>
    <x v="2"/>
    <x v="0"/>
    <x v="38"/>
  </r>
  <r>
    <s v="Id2011"/>
    <s v="  Bradley"/>
    <x v="711"/>
    <x v="206"/>
    <s v="Yes"/>
    <x v="0"/>
    <x v="0"/>
    <s v="0"/>
    <x v="1"/>
    <x v="2"/>
    <x v="2"/>
    <d v="2001-10-13T00:00:00"/>
    <x v="2010"/>
    <x v="1"/>
    <x v="1"/>
    <x v="1"/>
    <x v="47"/>
  </r>
  <r>
    <s v="Id2012"/>
    <s v="  Matt"/>
    <x v="497"/>
    <x v="78"/>
    <s v="Yes"/>
    <x v="0"/>
    <x v="0"/>
    <n v="1"/>
    <x v="1"/>
    <x v="1"/>
    <x v="2"/>
    <d v="1995-09-10T00:00:00"/>
    <x v="2011"/>
    <x v="2"/>
    <x v="1"/>
    <x v="6"/>
    <x v="40"/>
  </r>
  <r>
    <s v="Id2013"/>
    <s v="  Amanda C"/>
    <x v="1218"/>
    <x v="425"/>
    <s v="No"/>
    <x v="0"/>
    <x v="0"/>
    <s v="0"/>
    <x v="1"/>
    <x v="3"/>
    <x v="1"/>
    <d v="1989-10-01T00:00:00"/>
    <x v="2012"/>
    <x v="1"/>
    <x v="1"/>
    <x v="1"/>
    <x v="4"/>
  </r>
  <r>
    <s v="Id2014"/>
    <s v="  Valur"/>
    <x v="26"/>
    <x v="540"/>
    <s v="No"/>
    <x v="0"/>
    <x v="0"/>
    <s v="0"/>
    <x v="1"/>
    <x v="0"/>
    <x v="2"/>
    <d v="1994-09-26T00:00:00"/>
    <x v="2013"/>
    <x v="2"/>
    <x v="1"/>
    <x v="1"/>
    <x v="6"/>
  </r>
  <r>
    <s v="Id2015"/>
    <s v="  Erica J"/>
    <x v="47"/>
    <x v="656"/>
    <s v="No"/>
    <x v="0"/>
    <x v="0"/>
    <s v="0"/>
    <x v="1"/>
    <x v="0"/>
    <x v="0"/>
    <d v="2002-06-21T00:00:00"/>
    <x v="2014"/>
    <x v="1"/>
    <x v="0"/>
    <x v="0"/>
    <x v="43"/>
  </r>
  <r>
    <s v="Id2016"/>
    <s v="  Stephen F"/>
    <x v="1219"/>
    <x v="21"/>
    <s v="Yes"/>
    <x v="0"/>
    <x v="1"/>
    <n v="1"/>
    <x v="1"/>
    <x v="1"/>
    <x v="1"/>
    <d v="1997-12-22T00:00:00"/>
    <x v="2015"/>
    <x v="1"/>
    <x v="2"/>
    <x v="3"/>
    <x v="31"/>
  </r>
  <r>
    <s v="Id2017"/>
    <s v="  Lissa"/>
    <x v="401"/>
    <x v="280"/>
    <s v="No"/>
    <x v="0"/>
    <x v="0"/>
    <n v="1"/>
    <x v="1"/>
    <x v="1"/>
    <x v="2"/>
    <d v="1998-08-09T00:00:00"/>
    <x v="2016"/>
    <x v="1"/>
    <x v="1"/>
    <x v="8"/>
    <x v="44"/>
  </r>
  <r>
    <s v="Id2018"/>
    <s v="  Megan"/>
    <x v="397"/>
    <x v="334"/>
    <s v="No"/>
    <x v="0"/>
    <x v="0"/>
    <n v="1"/>
    <x v="1"/>
    <x v="1"/>
    <x v="1"/>
    <d v="1998-09-15T00:00:00"/>
    <x v="2017"/>
    <x v="1"/>
    <x v="0"/>
    <x v="2"/>
    <x v="44"/>
  </r>
  <r>
    <s v="Id2019"/>
    <s v="  Alyson"/>
    <x v="2"/>
    <x v="577"/>
    <s v="Yes"/>
    <x v="0"/>
    <x v="1"/>
    <n v="1"/>
    <x v="1"/>
    <x v="0"/>
    <x v="2"/>
    <d v="1997-12-19T00:00:00"/>
    <x v="2018"/>
    <x v="1"/>
    <x v="0"/>
    <x v="1"/>
    <x v="31"/>
  </r>
  <r>
    <s v="Id2020"/>
    <s v="  Chance B"/>
    <x v="1155"/>
    <x v="212"/>
    <s v="Yes"/>
    <x v="0"/>
    <x v="0"/>
    <n v="1"/>
    <x v="1"/>
    <x v="3"/>
    <x v="2"/>
    <d v="1988-09-28T00:00:00"/>
    <x v="2019"/>
    <x v="1"/>
    <x v="2"/>
    <x v="1"/>
    <x v="23"/>
  </r>
  <r>
    <s v="Id2021"/>
    <s v="  Sean P"/>
    <x v="1"/>
    <x v="464"/>
    <s v="No"/>
    <x v="0"/>
    <x v="0"/>
    <s v="0"/>
    <x v="1"/>
    <x v="0"/>
    <x v="0"/>
    <d v="2002-12-15T00:00:00"/>
    <x v="2020"/>
    <x v="1"/>
    <x v="0"/>
    <x v="1"/>
    <x v="43"/>
  </r>
  <r>
    <s v="Id2022"/>
    <s v="  Therese"/>
    <x v="1220"/>
    <x v="237"/>
    <s v="No"/>
    <x v="0"/>
    <x v="0"/>
    <s v="0"/>
    <x v="1"/>
    <x v="2"/>
    <x v="2"/>
    <d v="1991-11-20T00:00:00"/>
    <x v="2021"/>
    <x v="1"/>
    <x v="2"/>
    <x v="0"/>
    <x v="42"/>
  </r>
  <r>
    <s v="Id2023"/>
    <s v="  Beau"/>
    <x v="1221"/>
    <x v="237"/>
    <s v="No"/>
    <x v="0"/>
    <x v="0"/>
    <n v="1"/>
    <x v="1"/>
    <x v="3"/>
    <x v="2"/>
    <d v="1987-06-18T00:00:00"/>
    <x v="2022"/>
    <x v="1"/>
    <x v="0"/>
    <x v="0"/>
    <x v="38"/>
  </r>
  <r>
    <s v="Id2024"/>
    <s v="  Kelsey M"/>
    <x v="345"/>
    <x v="171"/>
    <s v="Yes"/>
    <x v="0"/>
    <x v="0"/>
    <n v="1"/>
    <x v="1"/>
    <x v="2"/>
    <x v="2"/>
    <d v="1995-09-24T00:00:00"/>
    <x v="2023"/>
    <x v="1"/>
    <x v="1"/>
    <x v="3"/>
    <x v="40"/>
  </r>
  <r>
    <s v="Id2025"/>
    <s v="  Gretchen"/>
    <x v="1222"/>
    <x v="207"/>
    <s v="No"/>
    <x v="0"/>
    <x v="0"/>
    <s v="0"/>
    <x v="1"/>
    <x v="1"/>
    <x v="0"/>
    <d v="2002-09-30T00:00:00"/>
    <x v="2024"/>
    <x v="1"/>
    <x v="0"/>
    <x v="1"/>
    <x v="43"/>
  </r>
  <r>
    <s v="Id2026"/>
    <s v="  Nicholas E"/>
    <x v="1035"/>
    <x v="95"/>
    <s v="Yes"/>
    <x v="0"/>
    <x v="0"/>
    <s v="0"/>
    <x v="1"/>
    <x v="0"/>
    <x v="2"/>
    <d v="1996-06-30T00:00:00"/>
    <x v="2025"/>
    <x v="1"/>
    <x v="2"/>
    <x v="0"/>
    <x v="45"/>
  </r>
  <r>
    <s v="Id2027"/>
    <s v="  Deborah"/>
    <x v="1023"/>
    <x v="102"/>
    <s v="No"/>
    <x v="0"/>
    <x v="1"/>
    <n v="1"/>
    <x v="1"/>
    <x v="2"/>
    <x v="2"/>
    <d v="2003-06-05T00:00:00"/>
    <x v="2026"/>
    <x v="1"/>
    <x v="2"/>
    <x v="3"/>
    <x v="43"/>
  </r>
  <r>
    <s v="Id2028"/>
    <s v="  Chuck W"/>
    <x v="391"/>
    <x v="280"/>
    <s v="Yes"/>
    <x v="0"/>
    <x v="0"/>
    <s v="0"/>
    <x v="1"/>
    <x v="0"/>
    <x v="2"/>
    <d v="1996-06-13T00:00:00"/>
    <x v="2027"/>
    <x v="1"/>
    <x v="2"/>
    <x v="3"/>
    <x v="45"/>
  </r>
  <r>
    <s v="Id2029"/>
    <s v="  Daniel"/>
    <x v="454"/>
    <x v="470"/>
    <s v="Yes"/>
    <x v="0"/>
    <x v="0"/>
    <s v="0"/>
    <x v="1"/>
    <x v="1"/>
    <x v="2"/>
    <d v="1996-10-24T00:00:00"/>
    <x v="2028"/>
    <x v="1"/>
    <x v="2"/>
    <x v="0"/>
    <x v="45"/>
  </r>
  <r>
    <s v="Id2030"/>
    <s v="  Amany"/>
    <x v="702"/>
    <x v="375"/>
    <s v="No"/>
    <x v="0"/>
    <x v="0"/>
    <s v="0"/>
    <x v="1"/>
    <x v="0"/>
    <x v="2"/>
    <d v="1999-11-01T00:00:00"/>
    <x v="2029"/>
    <x v="1"/>
    <x v="2"/>
    <x v="2"/>
    <x v="35"/>
  </r>
  <r>
    <s v="Id2031"/>
    <s v="  Kipling"/>
    <x v="389"/>
    <x v="122"/>
    <s v="Yes"/>
    <x v="1"/>
    <x v="0"/>
    <n v="2"/>
    <x v="1"/>
    <x v="1"/>
    <x v="2"/>
    <d v="2000-07-14T00:00:00"/>
    <x v="2030"/>
    <x v="1"/>
    <x v="1"/>
    <x v="1"/>
    <x v="21"/>
  </r>
  <r>
    <s v="Id2032"/>
    <s v="  Duncan"/>
    <x v="1223"/>
    <x v="219"/>
    <s v="Yes"/>
    <x v="0"/>
    <x v="0"/>
    <s v="0"/>
    <x v="1"/>
    <x v="1"/>
    <x v="2"/>
    <d v="1996-06-21T00:00:00"/>
    <x v="2031"/>
    <x v="2"/>
    <x v="0"/>
    <x v="4"/>
    <x v="45"/>
  </r>
  <r>
    <s v="Id2033"/>
    <s v="  Louis C"/>
    <x v="438"/>
    <x v="637"/>
    <s v="No"/>
    <x v="0"/>
    <x v="1"/>
    <n v="1"/>
    <x v="1"/>
    <x v="1"/>
    <x v="1"/>
    <d v="1993-08-12T00:00:00"/>
    <x v="2032"/>
    <x v="0"/>
    <x v="0"/>
    <x v="0"/>
    <x v="20"/>
  </r>
  <r>
    <s v="Id2034"/>
    <s v="  Daniel J"/>
    <x v="755"/>
    <x v="334"/>
    <s v="No"/>
    <x v="0"/>
    <x v="1"/>
    <n v="1"/>
    <x v="1"/>
    <x v="1"/>
    <x v="1"/>
    <d v="1993-11-01T00:00:00"/>
    <x v="2033"/>
    <x v="2"/>
    <x v="0"/>
    <x v="3"/>
    <x v="20"/>
  </r>
  <r>
    <s v="Id2035"/>
    <s v="  Ildiko M"/>
    <x v="408"/>
    <x v="144"/>
    <s v="No"/>
    <x v="0"/>
    <x v="0"/>
    <n v="1"/>
    <x v="1"/>
    <x v="0"/>
    <x v="2"/>
    <d v="1998-09-04T00:00:00"/>
    <x v="2034"/>
    <x v="1"/>
    <x v="0"/>
    <x v="1"/>
    <x v="44"/>
  </r>
  <r>
    <s v="Id2036"/>
    <s v="  Melinda E"/>
    <x v="386"/>
    <x v="352"/>
    <s v="No"/>
    <x v="0"/>
    <x v="0"/>
    <n v="1"/>
    <x v="1"/>
    <x v="1"/>
    <x v="2"/>
    <d v="1998-06-17T00:00:00"/>
    <x v="2035"/>
    <x v="1"/>
    <x v="0"/>
    <x v="1"/>
    <x v="44"/>
  </r>
  <r>
    <s v="Id2037"/>
    <s v="  Ashley M"/>
    <x v="388"/>
    <x v="614"/>
    <s v="No"/>
    <x v="0"/>
    <x v="0"/>
    <n v="1"/>
    <x v="1"/>
    <x v="2"/>
    <x v="2"/>
    <d v="1998-11-15T00:00:00"/>
    <x v="2036"/>
    <x v="1"/>
    <x v="0"/>
    <x v="1"/>
    <x v="44"/>
  </r>
  <r>
    <s v="Id2038"/>
    <s v="  Stephanie"/>
    <x v="1224"/>
    <x v="251"/>
    <s v="No"/>
    <x v="1"/>
    <x v="0"/>
    <n v="1"/>
    <x v="1"/>
    <x v="1"/>
    <x v="2"/>
    <d v="2000-10-01T00:00:00"/>
    <x v="2037"/>
    <x v="1"/>
    <x v="0"/>
    <x v="3"/>
    <x v="21"/>
  </r>
  <r>
    <s v="Id2039"/>
    <s v="  Sean P"/>
    <x v="1225"/>
    <x v="3"/>
    <s v="No"/>
    <x v="0"/>
    <x v="1"/>
    <n v="1"/>
    <x v="1"/>
    <x v="2"/>
    <x v="1"/>
    <d v="2003-09-23T00:00:00"/>
    <x v="2038"/>
    <x v="1"/>
    <x v="1"/>
    <x v="1"/>
    <x v="39"/>
  </r>
  <r>
    <s v="Id2040"/>
    <s v="  Emily G"/>
    <x v="1226"/>
    <x v="196"/>
    <s v="No"/>
    <x v="1"/>
    <x v="0"/>
    <n v="1"/>
    <x v="1"/>
    <x v="0"/>
    <x v="2"/>
    <d v="2004-08-04T00:00:00"/>
    <x v="2039"/>
    <x v="1"/>
    <x v="0"/>
    <x v="0"/>
    <x v="41"/>
  </r>
  <r>
    <s v="Id2041"/>
    <s v="  Malcolm"/>
    <x v="352"/>
    <x v="21"/>
    <s v="No"/>
    <x v="0"/>
    <x v="0"/>
    <s v="0"/>
    <x v="1"/>
    <x v="1"/>
    <x v="1"/>
    <d v="1999-12-24T00:00:00"/>
    <x v="2040"/>
    <x v="1"/>
    <x v="0"/>
    <x v="1"/>
    <x v="35"/>
  </r>
  <r>
    <s v="Id2042"/>
    <s v="  Danilo"/>
    <x v="1227"/>
    <x v="85"/>
    <s v="No"/>
    <x v="0"/>
    <x v="0"/>
    <s v="0"/>
    <x v="1"/>
    <x v="3"/>
    <x v="1"/>
    <d v="1999-08-29T00:00:00"/>
    <x v="2041"/>
    <x v="1"/>
    <x v="1"/>
    <x v="1"/>
    <x v="35"/>
  </r>
  <r>
    <s v="Id2043"/>
    <s v="  Mikko"/>
    <x v="1121"/>
    <x v="268"/>
    <s v="No"/>
    <x v="1"/>
    <x v="0"/>
    <n v="1"/>
    <x v="1"/>
    <x v="0"/>
    <x v="1"/>
    <d v="2004-11-14T00:00:00"/>
    <x v="2042"/>
    <x v="1"/>
    <x v="1"/>
    <x v="14"/>
    <x v="41"/>
  </r>
  <r>
    <s v="Id2044"/>
    <s v="  Paula C"/>
    <x v="1228"/>
    <x v="60"/>
    <s v="Yes"/>
    <x v="0"/>
    <x v="1"/>
    <n v="1"/>
    <x v="1"/>
    <x v="1"/>
    <x v="1"/>
    <d v="1997-08-10T00:00:00"/>
    <x v="2043"/>
    <x v="1"/>
    <x v="1"/>
    <x v="1"/>
    <x v="31"/>
  </r>
  <r>
    <s v="Id2045"/>
    <s v="  Kirsten N"/>
    <x v="964"/>
    <x v="24"/>
    <s v="No"/>
    <x v="1"/>
    <x v="0"/>
    <n v="1"/>
    <x v="1"/>
    <x v="0"/>
    <x v="2"/>
    <d v="2000-10-11T00:00:00"/>
    <x v="2044"/>
    <x v="1"/>
    <x v="1"/>
    <x v="2"/>
    <x v="21"/>
  </r>
  <r>
    <s v="Id2046"/>
    <s v="  Christy"/>
    <x v="217"/>
    <x v="209"/>
    <s v="Yes"/>
    <x v="1"/>
    <x v="0"/>
    <n v="1"/>
    <x v="1"/>
    <x v="0"/>
    <x v="2"/>
    <d v="2000-10-03T00:00:00"/>
    <x v="2045"/>
    <x v="1"/>
    <x v="0"/>
    <x v="2"/>
    <x v="21"/>
  </r>
  <r>
    <s v="Id2047"/>
    <s v="  Jennifer"/>
    <x v="567"/>
    <x v="180"/>
    <s v="No"/>
    <x v="1"/>
    <x v="0"/>
    <n v="1"/>
    <x v="1"/>
    <x v="2"/>
    <x v="2"/>
    <d v="2000-12-17T00:00:00"/>
    <x v="2046"/>
    <x v="1"/>
    <x v="0"/>
    <x v="2"/>
    <x v="21"/>
  </r>
  <r>
    <s v="Id2048"/>
    <s v="  Jingjing"/>
    <x v="1229"/>
    <x v="147"/>
    <s v="No"/>
    <x v="0"/>
    <x v="1"/>
    <n v="1"/>
    <x v="1"/>
    <x v="0"/>
    <x v="1"/>
    <d v="2003-12-03T00:00:00"/>
    <x v="2047"/>
    <x v="1"/>
    <x v="0"/>
    <x v="1"/>
    <x v="39"/>
  </r>
  <r>
    <s v="Id2049"/>
    <s v="  Morgan"/>
    <x v="375"/>
    <x v="562"/>
    <s v="Yes"/>
    <x v="0"/>
    <x v="1"/>
    <n v="1"/>
    <x v="1"/>
    <x v="0"/>
    <x v="1"/>
    <d v="1997-10-06T00:00:00"/>
    <x v="2048"/>
    <x v="2"/>
    <x v="0"/>
    <x v="4"/>
    <x v="31"/>
  </r>
  <r>
    <s v="Id2050"/>
    <s v="  Patrick J"/>
    <x v="1230"/>
    <x v="24"/>
    <s v="Yes"/>
    <x v="0"/>
    <x v="0"/>
    <n v="1"/>
    <x v="1"/>
    <x v="3"/>
    <x v="2"/>
    <d v="1988-08-20T00:00:00"/>
    <x v="2049"/>
    <x v="1"/>
    <x v="2"/>
    <x v="0"/>
    <x v="23"/>
  </r>
  <r>
    <s v="Id2051"/>
    <s v="  Frankline"/>
    <x v="577"/>
    <x v="347"/>
    <s v="Yes"/>
    <x v="0"/>
    <x v="1"/>
    <n v="1"/>
    <x v="1"/>
    <x v="1"/>
    <x v="2"/>
    <d v="1997-10-30T00:00:00"/>
    <x v="2050"/>
    <x v="0"/>
    <x v="0"/>
    <x v="7"/>
    <x v="31"/>
  </r>
  <r>
    <s v="Id2052"/>
    <s v="  Laura T"/>
    <x v="80"/>
    <x v="577"/>
    <s v="No"/>
    <x v="0"/>
    <x v="1"/>
    <n v="1"/>
    <x v="1"/>
    <x v="0"/>
    <x v="2"/>
    <d v="2003-08-06T00:00:00"/>
    <x v="2051"/>
    <x v="1"/>
    <x v="2"/>
    <x v="1"/>
    <x v="39"/>
  </r>
  <r>
    <s v="Id2053"/>
    <s v="  Natalia"/>
    <x v="854"/>
    <x v="83"/>
    <s v="No"/>
    <x v="0"/>
    <x v="1"/>
    <n v="1"/>
    <x v="1"/>
    <x v="1"/>
    <x v="2"/>
    <d v="2003-12-01T00:00:00"/>
    <x v="2052"/>
    <x v="1"/>
    <x v="0"/>
    <x v="1"/>
    <x v="39"/>
  </r>
  <r>
    <s v="Id2054"/>
    <s v="  Jennifer L"/>
    <x v="403"/>
    <x v="133"/>
    <s v="No"/>
    <x v="0"/>
    <x v="1"/>
    <n v="1"/>
    <x v="1"/>
    <x v="2"/>
    <x v="2"/>
    <d v="2003-11-21T00:00:00"/>
    <x v="2053"/>
    <x v="1"/>
    <x v="2"/>
    <x v="1"/>
    <x v="39"/>
  </r>
  <r>
    <s v="Id2055"/>
    <s v="  Brooke"/>
    <x v="1018"/>
    <x v="180"/>
    <s v="No"/>
    <x v="0"/>
    <x v="1"/>
    <n v="1"/>
    <x v="1"/>
    <x v="2"/>
    <x v="2"/>
    <d v="2003-07-17T00:00:00"/>
    <x v="2054"/>
    <x v="1"/>
    <x v="2"/>
    <x v="1"/>
    <x v="39"/>
  </r>
  <r>
    <s v="Id2056"/>
    <s v="  Jeremy M"/>
    <x v="210"/>
    <x v="90"/>
    <s v="Yes"/>
    <x v="0"/>
    <x v="0"/>
    <s v="0"/>
    <x v="1"/>
    <x v="0"/>
    <x v="2"/>
    <d v="1996-06-13T00:00:00"/>
    <x v="2055"/>
    <x v="1"/>
    <x v="1"/>
    <x v="1"/>
    <x v="45"/>
  </r>
  <r>
    <s v="Id2057"/>
    <s v="  Megan L"/>
    <x v="389"/>
    <x v="203"/>
    <s v="No"/>
    <x v="0"/>
    <x v="0"/>
    <s v="0"/>
    <x v="1"/>
    <x v="1"/>
    <x v="2"/>
    <d v="1999-06-11T00:00:00"/>
    <x v="2056"/>
    <x v="1"/>
    <x v="2"/>
    <x v="1"/>
    <x v="35"/>
  </r>
  <r>
    <s v="Id2058"/>
    <s v="  Bryan"/>
    <x v="9"/>
    <x v="635"/>
    <s v="No"/>
    <x v="0"/>
    <x v="0"/>
    <s v="0"/>
    <x v="1"/>
    <x v="0"/>
    <x v="1"/>
    <d v="1994-10-02T00:00:00"/>
    <x v="2057"/>
    <x v="2"/>
    <x v="2"/>
    <x v="0"/>
    <x v="6"/>
  </r>
  <r>
    <s v="Id2059"/>
    <s v="  Marny"/>
    <x v="1231"/>
    <x v="90"/>
    <s v="No"/>
    <x v="0"/>
    <x v="0"/>
    <s v="0"/>
    <x v="1"/>
    <x v="2"/>
    <x v="2"/>
    <d v="1994-09-17T00:00:00"/>
    <x v="2058"/>
    <x v="1"/>
    <x v="2"/>
    <x v="0"/>
    <x v="6"/>
  </r>
  <r>
    <s v="Id2060"/>
    <s v="  Marc"/>
    <x v="1232"/>
    <x v="102"/>
    <s v="Yes"/>
    <x v="0"/>
    <x v="0"/>
    <s v="0"/>
    <x v="1"/>
    <x v="3"/>
    <x v="2"/>
    <d v="1996-08-05T00:00:00"/>
    <x v="2059"/>
    <x v="2"/>
    <x v="2"/>
    <x v="1"/>
    <x v="45"/>
  </r>
  <r>
    <s v="Id2061"/>
    <s v="  Benjamin L"/>
    <x v="32"/>
    <x v="85"/>
    <s v="No"/>
    <x v="1"/>
    <x v="0"/>
    <n v="1"/>
    <x v="1"/>
    <x v="0"/>
    <x v="1"/>
    <d v="2000-12-09T00:00:00"/>
    <x v="2060"/>
    <x v="1"/>
    <x v="1"/>
    <x v="1"/>
    <x v="21"/>
  </r>
  <r>
    <s v="Id2062"/>
    <s v="  Rob G"/>
    <x v="237"/>
    <x v="652"/>
    <s v="No"/>
    <x v="1"/>
    <x v="0"/>
    <n v="1"/>
    <x v="1"/>
    <x v="1"/>
    <x v="1"/>
    <d v="2000-06-24T00:00:00"/>
    <x v="2061"/>
    <x v="1"/>
    <x v="2"/>
    <x v="1"/>
    <x v="21"/>
  </r>
  <r>
    <s v="Id2063"/>
    <s v="  Stefanie A"/>
    <x v="782"/>
    <x v="376"/>
    <s v="Yes"/>
    <x v="0"/>
    <x v="1"/>
    <n v="1"/>
    <x v="1"/>
    <x v="0"/>
    <x v="2"/>
    <d v="1997-08-26T00:00:00"/>
    <x v="2062"/>
    <x v="1"/>
    <x v="1"/>
    <x v="3"/>
    <x v="31"/>
  </r>
  <r>
    <s v="Id2064"/>
    <s v="  Stephanie"/>
    <x v="350"/>
    <x v="21"/>
    <s v="Yes"/>
    <x v="0"/>
    <x v="0"/>
    <s v="0"/>
    <x v="1"/>
    <x v="1"/>
    <x v="1"/>
    <d v="2001-08-26T00:00:00"/>
    <x v="2063"/>
    <x v="1"/>
    <x v="1"/>
    <x v="3"/>
    <x v="47"/>
  </r>
  <r>
    <s v="Id2065"/>
    <s v="  Caroline F"/>
    <x v="905"/>
    <x v="135"/>
    <s v="Yes"/>
    <x v="0"/>
    <x v="0"/>
    <s v="0"/>
    <x v="1"/>
    <x v="2"/>
    <x v="2"/>
    <d v="2001-07-28T00:00:00"/>
    <x v="2064"/>
    <x v="1"/>
    <x v="2"/>
    <x v="2"/>
    <x v="47"/>
  </r>
  <r>
    <s v="Id2066"/>
    <s v="  Julia J"/>
    <x v="1233"/>
    <x v="146"/>
    <s v="Yes"/>
    <x v="0"/>
    <x v="0"/>
    <s v="0"/>
    <x v="1"/>
    <x v="3"/>
    <x v="2"/>
    <d v="2001-10-15T00:00:00"/>
    <x v="2065"/>
    <x v="1"/>
    <x v="0"/>
    <x v="3"/>
    <x v="47"/>
  </r>
  <r>
    <s v="Id2067"/>
    <s v="  Jack"/>
    <x v="1234"/>
    <x v="640"/>
    <s v="No"/>
    <x v="0"/>
    <x v="0"/>
    <s v="0"/>
    <x v="1"/>
    <x v="1"/>
    <x v="0"/>
    <d v="2002-07-20T00:00:00"/>
    <x v="2066"/>
    <x v="1"/>
    <x v="2"/>
    <x v="14"/>
    <x v="43"/>
  </r>
  <r>
    <s v="Id2068"/>
    <s v="  Bernat"/>
    <x v="201"/>
    <x v="657"/>
    <s v="No"/>
    <x v="0"/>
    <x v="0"/>
    <s v="0"/>
    <x v="1"/>
    <x v="0"/>
    <x v="0"/>
    <d v="2002-10-11T00:00:00"/>
    <x v="2067"/>
    <x v="1"/>
    <x v="0"/>
    <x v="0"/>
    <x v="43"/>
  </r>
  <r>
    <s v="Id2069"/>
    <s v="  Hicham"/>
    <x v="1235"/>
    <x v="174"/>
    <s v="No"/>
    <x v="0"/>
    <x v="0"/>
    <s v="0"/>
    <x v="1"/>
    <x v="3"/>
    <x v="2"/>
    <d v="1991-11-17T00:00:00"/>
    <x v="2068"/>
    <x v="1"/>
    <x v="1"/>
    <x v="0"/>
    <x v="42"/>
  </r>
  <r>
    <s v="Id2070"/>
    <s v="  Sarah"/>
    <x v="966"/>
    <x v="505"/>
    <s v="No"/>
    <x v="0"/>
    <x v="0"/>
    <s v="0"/>
    <x v="1"/>
    <x v="3"/>
    <x v="2"/>
    <d v="1990-10-01T00:00:00"/>
    <x v="2069"/>
    <x v="1"/>
    <x v="2"/>
    <x v="0"/>
    <x v="3"/>
  </r>
  <r>
    <s v="Id2071"/>
    <s v="  Anthony S"/>
    <x v="144"/>
    <x v="82"/>
    <s v="Yes"/>
    <x v="0"/>
    <x v="1"/>
    <n v="1"/>
    <x v="1"/>
    <x v="0"/>
    <x v="2"/>
    <d v="1997-07-28T00:00:00"/>
    <x v="2070"/>
    <x v="2"/>
    <x v="0"/>
    <x v="1"/>
    <x v="31"/>
  </r>
  <r>
    <s v="Id2072"/>
    <s v="  Elisabetta"/>
    <x v="429"/>
    <x v="331"/>
    <s v="Yes"/>
    <x v="1"/>
    <x v="0"/>
    <n v="2"/>
    <x v="1"/>
    <x v="2"/>
    <x v="1"/>
    <d v="2000-08-25T00:00:00"/>
    <x v="2071"/>
    <x v="1"/>
    <x v="0"/>
    <x v="1"/>
    <x v="21"/>
  </r>
  <r>
    <s v="Id2073"/>
    <s v="  Trevor N"/>
    <x v="589"/>
    <x v="176"/>
    <s v="Yes"/>
    <x v="0"/>
    <x v="1"/>
    <n v="1"/>
    <x v="1"/>
    <x v="1"/>
    <x v="2"/>
    <d v="1997-11-02T00:00:00"/>
    <x v="2072"/>
    <x v="2"/>
    <x v="1"/>
    <x v="1"/>
    <x v="31"/>
  </r>
  <r>
    <s v="Id2074"/>
    <s v="  Nancy"/>
    <x v="1236"/>
    <x v="562"/>
    <s v="No"/>
    <x v="0"/>
    <x v="0"/>
    <s v="0"/>
    <x v="1"/>
    <x v="3"/>
    <x v="1"/>
    <d v="1991-08-05T00:00:00"/>
    <x v="2073"/>
    <x v="1"/>
    <x v="1"/>
    <x v="0"/>
    <x v="42"/>
  </r>
  <r>
    <s v="Id2075"/>
    <s v="  Allison R"/>
    <x v="1237"/>
    <x v="100"/>
    <s v="No"/>
    <x v="1"/>
    <x v="0"/>
    <n v="1"/>
    <x v="1"/>
    <x v="1"/>
    <x v="1"/>
    <d v="2004-09-06T00:00:00"/>
    <x v="2074"/>
    <x v="1"/>
    <x v="2"/>
    <x v="1"/>
    <x v="41"/>
  </r>
  <r>
    <s v="Id2076"/>
    <s v="  Robert J"/>
    <x v="534"/>
    <x v="267"/>
    <s v="Yes"/>
    <x v="0"/>
    <x v="0"/>
    <n v="1"/>
    <x v="1"/>
    <x v="0"/>
    <x v="2"/>
    <d v="1995-10-15T00:00:00"/>
    <x v="2075"/>
    <x v="2"/>
    <x v="0"/>
    <x v="0"/>
    <x v="40"/>
  </r>
  <r>
    <s v="Id2077"/>
    <s v="  Nicholas"/>
    <x v="235"/>
    <x v="515"/>
    <s v="Yes"/>
    <x v="0"/>
    <x v="0"/>
    <n v="1"/>
    <x v="1"/>
    <x v="0"/>
    <x v="2"/>
    <d v="1995-07-09T00:00:00"/>
    <x v="2076"/>
    <x v="2"/>
    <x v="0"/>
    <x v="0"/>
    <x v="40"/>
  </r>
  <r>
    <s v="Id2078"/>
    <s v="  Kevin L"/>
    <x v="662"/>
    <x v="169"/>
    <s v="Yes"/>
    <x v="0"/>
    <x v="0"/>
    <n v="1"/>
    <x v="1"/>
    <x v="0"/>
    <x v="1"/>
    <d v="1995-10-14T00:00:00"/>
    <x v="2077"/>
    <x v="2"/>
    <x v="1"/>
    <x v="3"/>
    <x v="40"/>
  </r>
  <r>
    <s v="Id2079"/>
    <s v="  Bryan"/>
    <x v="1238"/>
    <x v="563"/>
    <s v="Yes"/>
    <x v="0"/>
    <x v="0"/>
    <n v="1"/>
    <x v="1"/>
    <x v="2"/>
    <x v="1"/>
    <d v="1995-11-06T00:00:00"/>
    <x v="2078"/>
    <x v="2"/>
    <x v="2"/>
    <x v="0"/>
    <x v="40"/>
  </r>
  <r>
    <s v="Id2080"/>
    <s v="  Janae N"/>
    <x v="1188"/>
    <x v="358"/>
    <s v="No"/>
    <x v="0"/>
    <x v="0"/>
    <n v="1"/>
    <x v="1"/>
    <x v="0"/>
    <x v="2"/>
    <d v="1998-06-20T00:00:00"/>
    <x v="2079"/>
    <x v="1"/>
    <x v="2"/>
    <x v="0"/>
    <x v="44"/>
  </r>
  <r>
    <s v="Id2081"/>
    <s v="  Audrey"/>
    <x v="1210"/>
    <x v="188"/>
    <s v="No"/>
    <x v="0"/>
    <x v="0"/>
    <n v="1"/>
    <x v="1"/>
    <x v="0"/>
    <x v="2"/>
    <d v="1998-07-02T00:00:00"/>
    <x v="2080"/>
    <x v="1"/>
    <x v="0"/>
    <x v="0"/>
    <x v="44"/>
  </r>
  <r>
    <s v="Id2082"/>
    <s v="  Laura"/>
    <x v="586"/>
    <x v="658"/>
    <s v="No"/>
    <x v="0"/>
    <x v="0"/>
    <n v="1"/>
    <x v="1"/>
    <x v="1"/>
    <x v="1"/>
    <d v="1998-08-17T00:00:00"/>
    <x v="2081"/>
    <x v="1"/>
    <x v="0"/>
    <x v="0"/>
    <x v="44"/>
  </r>
  <r>
    <s v="Id2083"/>
    <s v="  Nicole F"/>
    <x v="375"/>
    <x v="659"/>
    <s v="No"/>
    <x v="0"/>
    <x v="0"/>
    <s v="0"/>
    <x v="1"/>
    <x v="0"/>
    <x v="0"/>
    <d v="2002-07-11T00:00:00"/>
    <x v="2082"/>
    <x v="1"/>
    <x v="2"/>
    <x v="2"/>
    <x v="43"/>
  </r>
  <r>
    <s v="Id2084"/>
    <s v="  Krista L"/>
    <x v="450"/>
    <x v="60"/>
    <s v="No"/>
    <x v="0"/>
    <x v="0"/>
    <n v="1"/>
    <x v="1"/>
    <x v="2"/>
    <x v="1"/>
    <d v="1998-11-19T00:00:00"/>
    <x v="2083"/>
    <x v="1"/>
    <x v="1"/>
    <x v="3"/>
    <x v="44"/>
  </r>
  <r>
    <s v="Id2085"/>
    <s v="  Denise"/>
    <x v="570"/>
    <x v="163"/>
    <s v="No"/>
    <x v="0"/>
    <x v="0"/>
    <s v="0"/>
    <x v="1"/>
    <x v="1"/>
    <x v="0"/>
    <d v="2002-07-29T00:00:00"/>
    <x v="2084"/>
    <x v="1"/>
    <x v="1"/>
    <x v="2"/>
    <x v="43"/>
  </r>
  <r>
    <s v="Id2086"/>
    <s v="  Ariel"/>
    <x v="1239"/>
    <x v="330"/>
    <s v="No"/>
    <x v="0"/>
    <x v="0"/>
    <s v="0"/>
    <x v="1"/>
    <x v="0"/>
    <x v="1"/>
    <d v="1999-11-21T00:00:00"/>
    <x v="2085"/>
    <x v="1"/>
    <x v="2"/>
    <x v="0"/>
    <x v="35"/>
  </r>
  <r>
    <s v="Id2087"/>
    <s v="  Jeremy"/>
    <x v="40"/>
    <x v="141"/>
    <s v="No"/>
    <x v="0"/>
    <x v="0"/>
    <s v="0"/>
    <x v="1"/>
    <x v="0"/>
    <x v="2"/>
    <d v="1999-11-12T00:00:00"/>
    <x v="2086"/>
    <x v="1"/>
    <x v="2"/>
    <x v="3"/>
    <x v="35"/>
  </r>
  <r>
    <s v="Id2088"/>
    <s v="  Rosalie"/>
    <x v="437"/>
    <x v="335"/>
    <s v="Yes"/>
    <x v="0"/>
    <x v="0"/>
    <s v="0"/>
    <x v="1"/>
    <x v="0"/>
    <x v="2"/>
    <d v="2001-06-03T00:00:00"/>
    <x v="2087"/>
    <x v="1"/>
    <x v="0"/>
    <x v="1"/>
    <x v="21"/>
  </r>
  <r>
    <s v="Id2089"/>
    <s v="  Jay"/>
    <x v="1018"/>
    <x v="164"/>
    <s v="No"/>
    <x v="0"/>
    <x v="0"/>
    <s v="0"/>
    <x v="1"/>
    <x v="2"/>
    <x v="2"/>
    <d v="1999-08-10T00:00:00"/>
    <x v="2088"/>
    <x v="1"/>
    <x v="1"/>
    <x v="9"/>
    <x v="35"/>
  </r>
  <r>
    <s v="Id2090"/>
    <s v="  Vitaliy"/>
    <x v="374"/>
    <x v="46"/>
    <s v="No"/>
    <x v="0"/>
    <x v="0"/>
    <s v="0"/>
    <x v="1"/>
    <x v="2"/>
    <x v="2"/>
    <d v="1999-12-17T00:00:00"/>
    <x v="2089"/>
    <x v="1"/>
    <x v="1"/>
    <x v="7"/>
    <x v="35"/>
  </r>
  <r>
    <s v="Id2091"/>
    <s v="  Benjamin W"/>
    <x v="1240"/>
    <x v="635"/>
    <s v="Yes"/>
    <x v="0"/>
    <x v="0"/>
    <n v="1"/>
    <x v="1"/>
    <x v="3"/>
    <x v="1"/>
    <d v="1988-12-12T00:00:00"/>
    <x v="2090"/>
    <x v="1"/>
    <x v="2"/>
    <x v="0"/>
    <x v="23"/>
  </r>
  <r>
    <s v="Id2092"/>
    <s v="  Jesse"/>
    <x v="443"/>
    <x v="485"/>
    <s v="No"/>
    <x v="0"/>
    <x v="0"/>
    <s v="0"/>
    <x v="1"/>
    <x v="0"/>
    <x v="0"/>
    <d v="2002-11-05T00:00:00"/>
    <x v="2091"/>
    <x v="1"/>
    <x v="1"/>
    <x v="1"/>
    <x v="43"/>
  </r>
  <r>
    <s v="Id2093"/>
    <s v="  Mark"/>
    <x v="351"/>
    <x v="563"/>
    <s v="No"/>
    <x v="0"/>
    <x v="0"/>
    <n v="1"/>
    <x v="1"/>
    <x v="2"/>
    <x v="1"/>
    <d v="1998-10-21T00:00:00"/>
    <x v="2092"/>
    <x v="2"/>
    <x v="0"/>
    <x v="1"/>
    <x v="44"/>
  </r>
  <r>
    <s v="Id2094"/>
    <s v="  Lauren"/>
    <x v="1241"/>
    <x v="412"/>
    <s v="No"/>
    <x v="0"/>
    <x v="1"/>
    <n v="1"/>
    <x v="1"/>
    <x v="1"/>
    <x v="1"/>
    <d v="2003-11-18T00:00:00"/>
    <x v="2093"/>
    <x v="1"/>
    <x v="0"/>
    <x v="3"/>
    <x v="39"/>
  </r>
  <r>
    <s v="Id2095"/>
    <s v="  Massimiliano"/>
    <x v="768"/>
    <x v="202"/>
    <s v="Yes"/>
    <x v="0"/>
    <x v="0"/>
    <s v="0"/>
    <x v="1"/>
    <x v="0"/>
    <x v="2"/>
    <d v="1996-12-17T00:00:00"/>
    <x v="2094"/>
    <x v="1"/>
    <x v="1"/>
    <x v="0"/>
    <x v="45"/>
  </r>
  <r>
    <s v="Id2096"/>
    <s v="  Josh"/>
    <x v="993"/>
    <x v="65"/>
    <s v="No"/>
    <x v="1"/>
    <x v="0"/>
    <n v="1"/>
    <x v="1"/>
    <x v="1"/>
    <x v="1"/>
    <d v="2004-09-06T00:00:00"/>
    <x v="2095"/>
    <x v="1"/>
    <x v="0"/>
    <x v="0"/>
    <x v="41"/>
  </r>
  <r>
    <s v="Id2097"/>
    <s v="  Kiyokatsu"/>
    <x v="1211"/>
    <x v="189"/>
    <s v="Yes"/>
    <x v="0"/>
    <x v="0"/>
    <s v="0"/>
    <x v="1"/>
    <x v="2"/>
    <x v="2"/>
    <d v="1996-11-28T00:00:00"/>
    <x v="2096"/>
    <x v="0"/>
    <x v="2"/>
    <x v="3"/>
    <x v="45"/>
  </r>
  <r>
    <s v="Id2098"/>
    <s v="  Amanda L"/>
    <x v="1242"/>
    <x v="192"/>
    <s v="No"/>
    <x v="0"/>
    <x v="0"/>
    <s v="0"/>
    <x v="1"/>
    <x v="3"/>
    <x v="2"/>
    <d v="1989-10-05T00:00:00"/>
    <x v="2097"/>
    <x v="1"/>
    <x v="1"/>
    <x v="0"/>
    <x v="4"/>
  </r>
  <r>
    <s v="Id2099"/>
    <s v="  Matthew"/>
    <x v="1232"/>
    <x v="226"/>
    <s v="No"/>
    <x v="0"/>
    <x v="0"/>
    <s v="0"/>
    <x v="1"/>
    <x v="3"/>
    <x v="2"/>
    <d v="1991-06-16T00:00:00"/>
    <x v="2098"/>
    <x v="1"/>
    <x v="1"/>
    <x v="0"/>
    <x v="42"/>
  </r>
  <r>
    <s v="Id2100"/>
    <s v="  Julia M"/>
    <x v="141"/>
    <x v="53"/>
    <s v="No"/>
    <x v="0"/>
    <x v="0"/>
    <s v="0"/>
    <x v="1"/>
    <x v="0"/>
    <x v="0"/>
    <d v="2002-11-12T00:00:00"/>
    <x v="2099"/>
    <x v="1"/>
    <x v="1"/>
    <x v="1"/>
    <x v="43"/>
  </r>
  <r>
    <s v="Id2101"/>
    <s v="  Rhea"/>
    <x v="331"/>
    <x v="580"/>
    <s v="No"/>
    <x v="0"/>
    <x v="0"/>
    <s v="0"/>
    <x v="1"/>
    <x v="1"/>
    <x v="0"/>
    <d v="2002-07-15T00:00:00"/>
    <x v="2100"/>
    <x v="1"/>
    <x v="1"/>
    <x v="1"/>
    <x v="43"/>
  </r>
  <r>
    <s v="Id2102"/>
    <s v="  Justin"/>
    <x v="170"/>
    <x v="226"/>
    <s v="Yes"/>
    <x v="1"/>
    <x v="0"/>
    <n v="2"/>
    <x v="1"/>
    <x v="0"/>
    <x v="2"/>
    <d v="2000-12-11T00:00:00"/>
    <x v="2101"/>
    <x v="1"/>
    <x v="0"/>
    <x v="4"/>
    <x v="21"/>
  </r>
  <r>
    <s v="Id2103"/>
    <s v="  Shamus M"/>
    <x v="467"/>
    <x v="34"/>
    <s v="Yes"/>
    <x v="1"/>
    <x v="0"/>
    <n v="2"/>
    <x v="1"/>
    <x v="1"/>
    <x v="1"/>
    <d v="2000-06-30T00:00:00"/>
    <x v="2102"/>
    <x v="1"/>
    <x v="2"/>
    <x v="11"/>
    <x v="21"/>
  </r>
  <r>
    <s v="Id2104"/>
    <s v="  Mike"/>
    <x v="417"/>
    <x v="78"/>
    <s v="No"/>
    <x v="0"/>
    <x v="1"/>
    <n v="1"/>
    <x v="1"/>
    <x v="1"/>
    <x v="2"/>
    <d v="2003-12-10T00:00:00"/>
    <x v="2103"/>
    <x v="1"/>
    <x v="0"/>
    <x v="1"/>
    <x v="39"/>
  </r>
  <r>
    <s v="Id2105"/>
    <s v="  Mary Beth"/>
    <x v="866"/>
    <x v="135"/>
    <s v="No"/>
    <x v="1"/>
    <x v="0"/>
    <n v="1"/>
    <x v="1"/>
    <x v="0"/>
    <x v="2"/>
    <d v="2004-12-12T00:00:00"/>
    <x v="2104"/>
    <x v="1"/>
    <x v="1"/>
    <x v="0"/>
    <x v="41"/>
  </r>
  <r>
    <s v="Id2106"/>
    <s v="  Erin"/>
    <x v="412"/>
    <x v="184"/>
    <s v="No"/>
    <x v="1"/>
    <x v="0"/>
    <n v="1"/>
    <x v="1"/>
    <x v="0"/>
    <x v="1"/>
    <d v="2004-09-25T00:00:00"/>
    <x v="2105"/>
    <x v="1"/>
    <x v="1"/>
    <x v="2"/>
    <x v="41"/>
  </r>
  <r>
    <s v="Id2107"/>
    <s v="  Hallie"/>
    <x v="1212"/>
    <x v="497"/>
    <s v="No"/>
    <x v="1"/>
    <x v="0"/>
    <n v="1"/>
    <x v="1"/>
    <x v="0"/>
    <x v="2"/>
    <d v="2004-06-13T00:00:00"/>
    <x v="2106"/>
    <x v="1"/>
    <x v="1"/>
    <x v="2"/>
    <x v="41"/>
  </r>
  <r>
    <s v="Id2108"/>
    <s v="  Paige P"/>
    <x v="1243"/>
    <x v="105"/>
    <s v="No"/>
    <x v="0"/>
    <x v="0"/>
    <s v="0"/>
    <x v="1"/>
    <x v="2"/>
    <x v="1"/>
    <d v="1994-11-17T00:00:00"/>
    <x v="2107"/>
    <x v="1"/>
    <x v="2"/>
    <x v="0"/>
    <x v="6"/>
  </r>
  <r>
    <s v="Id2109"/>
    <s v="  Ji"/>
    <x v="144"/>
    <x v="200"/>
    <s v="No"/>
    <x v="1"/>
    <x v="0"/>
    <n v="1"/>
    <x v="1"/>
    <x v="0"/>
    <x v="1"/>
    <d v="2004-07-27T00:00:00"/>
    <x v="2108"/>
    <x v="1"/>
    <x v="2"/>
    <x v="2"/>
    <x v="41"/>
  </r>
  <r>
    <s v="Id2110"/>
    <s v="  Carissa A"/>
    <x v="893"/>
    <x v="192"/>
    <s v="No"/>
    <x v="1"/>
    <x v="0"/>
    <n v="1"/>
    <x v="1"/>
    <x v="0"/>
    <x v="2"/>
    <d v="2004-08-06T00:00:00"/>
    <x v="2109"/>
    <x v="1"/>
    <x v="2"/>
    <x v="2"/>
    <x v="41"/>
  </r>
  <r>
    <s v="Id2111"/>
    <s v="  Mona"/>
    <x v="141"/>
    <x v="264"/>
    <s v="No"/>
    <x v="1"/>
    <x v="0"/>
    <n v="1"/>
    <x v="1"/>
    <x v="0"/>
    <x v="2"/>
    <d v="2004-11-13T00:00:00"/>
    <x v="2110"/>
    <x v="1"/>
    <x v="0"/>
    <x v="2"/>
    <x v="41"/>
  </r>
  <r>
    <s v="Id2112"/>
    <s v="  Kristin R"/>
    <x v="703"/>
    <x v="31"/>
    <s v="No"/>
    <x v="1"/>
    <x v="0"/>
    <n v="1"/>
    <x v="1"/>
    <x v="0"/>
    <x v="2"/>
    <d v="2004-10-28T00:00:00"/>
    <x v="2111"/>
    <x v="1"/>
    <x v="2"/>
    <x v="2"/>
    <x v="41"/>
  </r>
  <r>
    <s v="Id2113"/>
    <s v="  Beth"/>
    <x v="402"/>
    <x v="24"/>
    <s v="No"/>
    <x v="1"/>
    <x v="0"/>
    <n v="1"/>
    <x v="1"/>
    <x v="0"/>
    <x v="2"/>
    <d v="2004-08-06T00:00:00"/>
    <x v="2112"/>
    <x v="1"/>
    <x v="2"/>
    <x v="2"/>
    <x v="41"/>
  </r>
  <r>
    <s v="Id2114"/>
    <s v="  Allison"/>
    <x v="1244"/>
    <x v="270"/>
    <s v="No"/>
    <x v="1"/>
    <x v="0"/>
    <n v="1"/>
    <x v="1"/>
    <x v="2"/>
    <x v="2"/>
    <d v="2004-07-27T00:00:00"/>
    <x v="2113"/>
    <x v="1"/>
    <x v="0"/>
    <x v="0"/>
    <x v="41"/>
  </r>
  <r>
    <s v="Id2115"/>
    <s v="  Ashley E"/>
    <x v="360"/>
    <x v="139"/>
    <s v="No"/>
    <x v="1"/>
    <x v="0"/>
    <n v="1"/>
    <x v="1"/>
    <x v="1"/>
    <x v="2"/>
    <d v="2004-09-12T00:00:00"/>
    <x v="2114"/>
    <x v="1"/>
    <x v="2"/>
    <x v="2"/>
    <x v="41"/>
  </r>
  <r>
    <s v="Id2116"/>
    <s v="  Hilary K"/>
    <x v="984"/>
    <x v="324"/>
    <s v="No"/>
    <x v="1"/>
    <x v="0"/>
    <n v="1"/>
    <x v="1"/>
    <x v="1"/>
    <x v="2"/>
    <d v="2004-09-03T00:00:00"/>
    <x v="2115"/>
    <x v="1"/>
    <x v="1"/>
    <x v="8"/>
    <x v="41"/>
  </r>
  <r>
    <s v="Id2117"/>
    <s v="  Dominique"/>
    <x v="369"/>
    <x v="111"/>
    <s v="No"/>
    <x v="1"/>
    <x v="0"/>
    <n v="1"/>
    <x v="1"/>
    <x v="1"/>
    <x v="2"/>
    <d v="2004-12-07T00:00:00"/>
    <x v="2116"/>
    <x v="1"/>
    <x v="0"/>
    <x v="2"/>
    <x v="41"/>
  </r>
  <r>
    <s v="Id2118"/>
    <s v="  Carlos I"/>
    <x v="1245"/>
    <x v="31"/>
    <s v="No"/>
    <x v="0"/>
    <x v="0"/>
    <s v="0"/>
    <x v="1"/>
    <x v="3"/>
    <x v="2"/>
    <d v="1991-12-16T00:00:00"/>
    <x v="2117"/>
    <x v="1"/>
    <x v="2"/>
    <x v="1"/>
    <x v="42"/>
  </r>
  <r>
    <s v="Id2119"/>
    <s v="  Matthew"/>
    <x v="1246"/>
    <x v="251"/>
    <s v="No"/>
    <x v="0"/>
    <x v="0"/>
    <s v="0"/>
    <x v="1"/>
    <x v="2"/>
    <x v="2"/>
    <d v="1994-09-27T00:00:00"/>
    <x v="2118"/>
    <x v="1"/>
    <x v="2"/>
    <x v="0"/>
    <x v="6"/>
  </r>
  <r>
    <s v="Id2120"/>
    <s v="  Kara"/>
    <x v="889"/>
    <x v="497"/>
    <s v="No"/>
    <x v="1"/>
    <x v="0"/>
    <n v="1"/>
    <x v="1"/>
    <x v="0"/>
    <x v="2"/>
    <d v="2000-08-23T00:00:00"/>
    <x v="2119"/>
    <x v="1"/>
    <x v="2"/>
    <x v="3"/>
    <x v="21"/>
  </r>
  <r>
    <s v="Id2121"/>
    <s v="  Sarah S"/>
    <x v="1247"/>
    <x v="450"/>
    <s v="No"/>
    <x v="1"/>
    <x v="0"/>
    <n v="1"/>
    <x v="1"/>
    <x v="1"/>
    <x v="2"/>
    <d v="2000-12-10T00:00:00"/>
    <x v="2120"/>
    <x v="1"/>
    <x v="2"/>
    <x v="0"/>
    <x v="21"/>
  </r>
  <r>
    <s v="Id2122"/>
    <s v="  Shauna R"/>
    <x v="909"/>
    <x v="58"/>
    <s v="No"/>
    <x v="1"/>
    <x v="0"/>
    <n v="1"/>
    <x v="1"/>
    <x v="1"/>
    <x v="1"/>
    <d v="2000-11-29T00:00:00"/>
    <x v="2121"/>
    <x v="1"/>
    <x v="0"/>
    <x v="0"/>
    <x v="21"/>
  </r>
  <r>
    <s v="Id2123"/>
    <s v="  Lindsay J"/>
    <x v="346"/>
    <x v="150"/>
    <s v="No"/>
    <x v="1"/>
    <x v="0"/>
    <n v="1"/>
    <x v="1"/>
    <x v="1"/>
    <x v="2"/>
    <d v="2000-10-22T00:00:00"/>
    <x v="2122"/>
    <x v="1"/>
    <x v="2"/>
    <x v="3"/>
    <x v="21"/>
  </r>
  <r>
    <s v="Id2124"/>
    <s v="  Danya A"/>
    <x v="925"/>
    <x v="148"/>
    <s v="Yes"/>
    <x v="1"/>
    <x v="0"/>
    <n v="1"/>
    <x v="1"/>
    <x v="2"/>
    <x v="1"/>
    <d v="2000-12-27T00:00:00"/>
    <x v="2123"/>
    <x v="1"/>
    <x v="0"/>
    <x v="3"/>
    <x v="21"/>
  </r>
  <r>
    <s v="Id2125"/>
    <s v="  Lorraine"/>
    <x v="1248"/>
    <x v="87"/>
    <s v="No"/>
    <x v="1"/>
    <x v="0"/>
    <n v="1"/>
    <x v="1"/>
    <x v="0"/>
    <x v="1"/>
    <d v="2004-10-04T00:00:00"/>
    <x v="2124"/>
    <x v="1"/>
    <x v="1"/>
    <x v="3"/>
    <x v="41"/>
  </r>
  <r>
    <s v="Id2126"/>
    <s v="  Jennifer L"/>
    <x v="661"/>
    <x v="176"/>
    <s v="No"/>
    <x v="0"/>
    <x v="1"/>
    <n v="1"/>
    <x v="1"/>
    <x v="0"/>
    <x v="2"/>
    <d v="2003-08-19T00:00:00"/>
    <x v="2125"/>
    <x v="1"/>
    <x v="1"/>
    <x v="1"/>
    <x v="39"/>
  </r>
  <r>
    <s v="Id2127"/>
    <s v="  Jesus Sr"/>
    <x v="664"/>
    <x v="652"/>
    <s v="Yes"/>
    <x v="0"/>
    <x v="1"/>
    <n v="1"/>
    <x v="1"/>
    <x v="1"/>
    <x v="1"/>
    <d v="1997-09-03T00:00:00"/>
    <x v="2126"/>
    <x v="2"/>
    <x v="1"/>
    <x v="0"/>
    <x v="31"/>
  </r>
  <r>
    <s v="Id2128"/>
    <s v="  Kristen"/>
    <x v="879"/>
    <x v="252"/>
    <s v="No"/>
    <x v="0"/>
    <x v="1"/>
    <n v="1"/>
    <x v="1"/>
    <x v="0"/>
    <x v="2"/>
    <d v="2003-09-26T00:00:00"/>
    <x v="2127"/>
    <x v="1"/>
    <x v="2"/>
    <x v="1"/>
    <x v="39"/>
  </r>
  <r>
    <s v="Id2129"/>
    <s v="  Catherine C"/>
    <x v="1249"/>
    <x v="324"/>
    <s v="No"/>
    <x v="0"/>
    <x v="1"/>
    <n v="1"/>
    <x v="1"/>
    <x v="0"/>
    <x v="2"/>
    <d v="2003-09-01T00:00:00"/>
    <x v="2128"/>
    <x v="1"/>
    <x v="0"/>
    <x v="1"/>
    <x v="39"/>
  </r>
  <r>
    <s v="Id2130"/>
    <s v="  Paula"/>
    <x v="355"/>
    <x v="46"/>
    <s v="No"/>
    <x v="0"/>
    <x v="1"/>
    <n v="1"/>
    <x v="1"/>
    <x v="0"/>
    <x v="2"/>
    <d v="2003-12-22T00:00:00"/>
    <x v="2129"/>
    <x v="1"/>
    <x v="0"/>
    <x v="1"/>
    <x v="39"/>
  </r>
  <r>
    <s v="Id2131"/>
    <s v="  Evan"/>
    <x v="88"/>
    <x v="436"/>
    <s v="No"/>
    <x v="0"/>
    <x v="1"/>
    <n v="1"/>
    <x v="1"/>
    <x v="0"/>
    <x v="2"/>
    <d v="2003-08-30T00:00:00"/>
    <x v="2130"/>
    <x v="1"/>
    <x v="1"/>
    <x v="1"/>
    <x v="39"/>
  </r>
  <r>
    <s v="Id2132"/>
    <s v="  Nathan J"/>
    <x v="1250"/>
    <x v="299"/>
    <s v="No"/>
    <x v="1"/>
    <x v="0"/>
    <n v="1"/>
    <x v="1"/>
    <x v="1"/>
    <x v="2"/>
    <d v="2004-11-04T00:00:00"/>
    <x v="2131"/>
    <x v="1"/>
    <x v="1"/>
    <x v="1"/>
    <x v="41"/>
  </r>
  <r>
    <s v="Id2133"/>
    <s v="  Ashley M"/>
    <x v="878"/>
    <x v="623"/>
    <s v="No"/>
    <x v="0"/>
    <x v="1"/>
    <n v="1"/>
    <x v="1"/>
    <x v="2"/>
    <x v="1"/>
    <d v="2003-09-30T00:00:00"/>
    <x v="2132"/>
    <x v="1"/>
    <x v="0"/>
    <x v="1"/>
    <x v="39"/>
  </r>
  <r>
    <s v="Id2134"/>
    <s v="  Jason"/>
    <x v="947"/>
    <x v="80"/>
    <s v="No"/>
    <x v="0"/>
    <x v="0"/>
    <s v="0"/>
    <x v="1"/>
    <x v="3"/>
    <x v="2"/>
    <d v="1989-07-21T00:00:00"/>
    <x v="2133"/>
    <x v="1"/>
    <x v="2"/>
    <x v="0"/>
    <x v="4"/>
  </r>
  <r>
    <s v="Id2135"/>
    <s v="  Marshall"/>
    <x v="352"/>
    <x v="450"/>
    <s v="Yes"/>
    <x v="0"/>
    <x v="0"/>
    <s v="0"/>
    <x v="1"/>
    <x v="1"/>
    <x v="2"/>
    <d v="2001-11-28T00:00:00"/>
    <x v="2134"/>
    <x v="1"/>
    <x v="1"/>
    <x v="4"/>
    <x v="47"/>
  </r>
  <r>
    <s v="Id2136"/>
    <s v="  Lavar"/>
    <x v="986"/>
    <x v="143"/>
    <s v="Yes"/>
    <x v="0"/>
    <x v="0"/>
    <s v="0"/>
    <x v="1"/>
    <x v="2"/>
    <x v="2"/>
    <d v="2001-06-22T00:00:00"/>
    <x v="2135"/>
    <x v="2"/>
    <x v="2"/>
    <x v="3"/>
    <x v="47"/>
  </r>
  <r>
    <s v="Id2137"/>
    <s v="  Charlie T"/>
    <x v="497"/>
    <x v="336"/>
    <s v="Yes"/>
    <x v="0"/>
    <x v="0"/>
    <s v="0"/>
    <x v="1"/>
    <x v="1"/>
    <x v="1"/>
    <d v="2001-08-14T00:00:00"/>
    <x v="2136"/>
    <x v="2"/>
    <x v="2"/>
    <x v="9"/>
    <x v="47"/>
  </r>
  <r>
    <s v="Id2138"/>
    <s v="  Lauren"/>
    <x v="292"/>
    <x v="144"/>
    <s v="No"/>
    <x v="1"/>
    <x v="0"/>
    <n v="1"/>
    <x v="1"/>
    <x v="1"/>
    <x v="2"/>
    <d v="2004-06-12T00:00:00"/>
    <x v="2137"/>
    <x v="2"/>
    <x v="2"/>
    <x v="15"/>
    <x v="41"/>
  </r>
  <r>
    <s v="Id2139"/>
    <s v="  Arthur"/>
    <x v="355"/>
    <x v="79"/>
    <s v="Yes"/>
    <x v="1"/>
    <x v="0"/>
    <n v="2"/>
    <x v="1"/>
    <x v="0"/>
    <x v="2"/>
    <d v="2000-07-26T00:00:00"/>
    <x v="2138"/>
    <x v="2"/>
    <x v="0"/>
    <x v="1"/>
    <x v="21"/>
  </r>
  <r>
    <s v="Id2140"/>
    <s v="  Thomas"/>
    <x v="524"/>
    <x v="109"/>
    <s v="Yes"/>
    <x v="1"/>
    <x v="0"/>
    <n v="2"/>
    <x v="1"/>
    <x v="1"/>
    <x v="1"/>
    <d v="2000-09-02T00:00:00"/>
    <x v="2139"/>
    <x v="2"/>
    <x v="0"/>
    <x v="1"/>
    <x v="21"/>
  </r>
  <r>
    <s v="Id2141"/>
    <s v="  Jennifer"/>
    <x v="1188"/>
    <x v="338"/>
    <s v="Yes"/>
    <x v="0"/>
    <x v="0"/>
    <s v="0"/>
    <x v="1"/>
    <x v="0"/>
    <x v="2"/>
    <d v="2001-08-04T00:00:00"/>
    <x v="2140"/>
    <x v="2"/>
    <x v="2"/>
    <x v="0"/>
    <x v="47"/>
  </r>
  <r>
    <s v="Id2142"/>
    <s v="  Tammy"/>
    <x v="1251"/>
    <x v="49"/>
    <s v="Yes"/>
    <x v="0"/>
    <x v="0"/>
    <s v="0"/>
    <x v="1"/>
    <x v="0"/>
    <x v="2"/>
    <d v="2001-09-06T00:00:00"/>
    <x v="2141"/>
    <x v="2"/>
    <x v="2"/>
    <x v="0"/>
    <x v="47"/>
  </r>
  <r>
    <s v="Id2143"/>
    <s v="  Lena"/>
    <x v="72"/>
    <x v="146"/>
    <s v="Yes"/>
    <x v="0"/>
    <x v="0"/>
    <s v="0"/>
    <x v="1"/>
    <x v="0"/>
    <x v="2"/>
    <d v="2001-07-01T00:00:00"/>
    <x v="2142"/>
    <x v="2"/>
    <x v="1"/>
    <x v="3"/>
    <x v="47"/>
  </r>
  <r>
    <s v="Id2144"/>
    <s v="  Valentina"/>
    <x v="809"/>
    <x v="109"/>
    <s v="Yes"/>
    <x v="0"/>
    <x v="0"/>
    <s v="0"/>
    <x v="1"/>
    <x v="1"/>
    <x v="1"/>
    <d v="2001-08-14T00:00:00"/>
    <x v="2143"/>
    <x v="2"/>
    <x v="2"/>
    <x v="3"/>
    <x v="47"/>
  </r>
  <r>
    <s v="Id2145"/>
    <s v="  Russell N"/>
    <x v="28"/>
    <x v="280"/>
    <s v="No"/>
    <x v="0"/>
    <x v="0"/>
    <n v="1"/>
    <x v="1"/>
    <x v="0"/>
    <x v="2"/>
    <d v="1998-09-14T00:00:00"/>
    <x v="2144"/>
    <x v="2"/>
    <x v="2"/>
    <x v="0"/>
    <x v="44"/>
  </r>
  <r>
    <s v="Id2146"/>
    <s v="  Scott R"/>
    <x v="1252"/>
    <x v="660"/>
    <s v="No"/>
    <x v="0"/>
    <x v="0"/>
    <s v="0"/>
    <x v="1"/>
    <x v="0"/>
    <x v="0"/>
    <d v="2002-09-29T00:00:00"/>
    <x v="2145"/>
    <x v="2"/>
    <x v="0"/>
    <x v="4"/>
    <x v="43"/>
  </r>
  <r>
    <s v="Id2147"/>
    <s v="  Jose Francisco Sr"/>
    <x v="701"/>
    <x v="589"/>
    <s v="No"/>
    <x v="0"/>
    <x v="0"/>
    <n v="1"/>
    <x v="1"/>
    <x v="0"/>
    <x v="1"/>
    <d v="1998-12-29T00:00:00"/>
    <x v="2146"/>
    <x v="2"/>
    <x v="1"/>
    <x v="0"/>
    <x v="44"/>
  </r>
  <r>
    <s v="Id2148"/>
    <s v="  Paul J"/>
    <x v="409"/>
    <x v="101"/>
    <s v="No"/>
    <x v="0"/>
    <x v="0"/>
    <s v="0"/>
    <x v="1"/>
    <x v="0"/>
    <x v="0"/>
    <d v="2002-07-16T00:00:00"/>
    <x v="2147"/>
    <x v="2"/>
    <x v="0"/>
    <x v="3"/>
    <x v="43"/>
  </r>
  <r>
    <s v="Id2149"/>
    <s v="  Adam"/>
    <x v="514"/>
    <x v="259"/>
    <s v="No"/>
    <x v="0"/>
    <x v="0"/>
    <n v="1"/>
    <x v="1"/>
    <x v="1"/>
    <x v="1"/>
    <d v="1998-09-29T00:00:00"/>
    <x v="2148"/>
    <x v="2"/>
    <x v="1"/>
    <x v="3"/>
    <x v="44"/>
  </r>
  <r>
    <s v="Id2150"/>
    <s v="  Edward J"/>
    <x v="809"/>
    <x v="351"/>
    <s v="No"/>
    <x v="0"/>
    <x v="0"/>
    <n v="1"/>
    <x v="1"/>
    <x v="1"/>
    <x v="2"/>
    <d v="1998-10-05T00:00:00"/>
    <x v="2149"/>
    <x v="2"/>
    <x v="1"/>
    <x v="3"/>
    <x v="44"/>
  </r>
  <r>
    <s v="Id2151"/>
    <s v="  Patrick A"/>
    <x v="1023"/>
    <x v="180"/>
    <s v="No"/>
    <x v="0"/>
    <x v="0"/>
    <n v="1"/>
    <x v="1"/>
    <x v="2"/>
    <x v="2"/>
    <d v="1998-09-28T00:00:00"/>
    <x v="2150"/>
    <x v="2"/>
    <x v="0"/>
    <x v="3"/>
    <x v="44"/>
  </r>
  <r>
    <s v="Id2152"/>
    <s v="  Geraint H"/>
    <x v="445"/>
    <x v="502"/>
    <s v="No"/>
    <x v="0"/>
    <x v="0"/>
    <s v="0"/>
    <x v="1"/>
    <x v="1"/>
    <x v="0"/>
    <d v="2002-07-29T00:00:00"/>
    <x v="2151"/>
    <x v="2"/>
    <x v="2"/>
    <x v="4"/>
    <x v="43"/>
  </r>
  <r>
    <s v="Id2153"/>
    <s v="  Dj"/>
    <x v="1253"/>
    <x v="292"/>
    <s v="No"/>
    <x v="0"/>
    <x v="0"/>
    <s v="0"/>
    <x v="1"/>
    <x v="2"/>
    <x v="0"/>
    <d v="2002-09-07T00:00:00"/>
    <x v="2152"/>
    <x v="2"/>
    <x v="1"/>
    <x v="3"/>
    <x v="43"/>
  </r>
  <r>
    <s v="Id2154"/>
    <s v="  Zachary A"/>
    <x v="27"/>
    <x v="482"/>
    <s v="Yes"/>
    <x v="0"/>
    <x v="0"/>
    <s v="0"/>
    <x v="1"/>
    <x v="0"/>
    <x v="2"/>
    <d v="2001-12-09T00:00:00"/>
    <x v="2153"/>
    <x v="2"/>
    <x v="2"/>
    <x v="1"/>
    <x v="47"/>
  </r>
  <r>
    <s v="Id2155"/>
    <s v="  Brian W"/>
    <x v="1046"/>
    <x v="206"/>
    <s v="Yes"/>
    <x v="0"/>
    <x v="0"/>
    <s v="0"/>
    <x v="1"/>
    <x v="0"/>
    <x v="2"/>
    <d v="2001-08-03T00:00:00"/>
    <x v="2154"/>
    <x v="2"/>
    <x v="0"/>
    <x v="1"/>
    <x v="47"/>
  </r>
  <r>
    <s v="Id2156"/>
    <s v="  Joe"/>
    <x v="1254"/>
    <x v="47"/>
    <s v="No"/>
    <x v="0"/>
    <x v="0"/>
    <s v="0"/>
    <x v="1"/>
    <x v="2"/>
    <x v="2"/>
    <d v="1994-10-06T00:00:00"/>
    <x v="2155"/>
    <x v="2"/>
    <x v="0"/>
    <x v="0"/>
    <x v="6"/>
  </r>
  <r>
    <s v="Id2157"/>
    <s v="  Stephen"/>
    <x v="331"/>
    <x v="83"/>
    <s v="Yes"/>
    <x v="0"/>
    <x v="0"/>
    <s v="0"/>
    <x v="1"/>
    <x v="1"/>
    <x v="2"/>
    <d v="2001-08-10T00:00:00"/>
    <x v="2156"/>
    <x v="2"/>
    <x v="1"/>
    <x v="1"/>
    <x v="47"/>
  </r>
  <r>
    <s v="Id2158"/>
    <s v="  Ellen L"/>
    <x v="766"/>
    <x v="661"/>
    <s v="No"/>
    <x v="0"/>
    <x v="0"/>
    <s v="0"/>
    <x v="1"/>
    <x v="0"/>
    <x v="0"/>
    <d v="2002-08-21T00:00:00"/>
    <x v="2157"/>
    <x v="2"/>
    <x v="1"/>
    <x v="3"/>
    <x v="43"/>
  </r>
  <r>
    <s v="Id2159"/>
    <s v="  Cindy"/>
    <x v="409"/>
    <x v="307"/>
    <s v="No"/>
    <x v="0"/>
    <x v="0"/>
    <s v="0"/>
    <x v="1"/>
    <x v="0"/>
    <x v="0"/>
    <d v="2002-08-29T00:00:00"/>
    <x v="2158"/>
    <x v="2"/>
    <x v="2"/>
    <x v="0"/>
    <x v="43"/>
  </r>
  <r>
    <s v="Id2160"/>
    <s v="  Abigail R"/>
    <x v="336"/>
    <x v="217"/>
    <s v="No"/>
    <x v="0"/>
    <x v="0"/>
    <s v="0"/>
    <x v="1"/>
    <x v="0"/>
    <x v="0"/>
    <d v="2002-10-29T00:00:00"/>
    <x v="2159"/>
    <x v="2"/>
    <x v="1"/>
    <x v="0"/>
    <x v="43"/>
  </r>
  <r>
    <s v="Id2161"/>
    <s v="  Amy L"/>
    <x v="404"/>
    <x v="303"/>
    <s v="No"/>
    <x v="0"/>
    <x v="0"/>
    <s v="0"/>
    <x v="1"/>
    <x v="1"/>
    <x v="0"/>
    <d v="2002-09-22T00:00:00"/>
    <x v="2160"/>
    <x v="2"/>
    <x v="2"/>
    <x v="3"/>
    <x v="43"/>
  </r>
  <r>
    <s v="Id2162"/>
    <s v="  Amy"/>
    <x v="1255"/>
    <x v="46"/>
    <s v="Yes"/>
    <x v="0"/>
    <x v="0"/>
    <s v="0"/>
    <x v="1"/>
    <x v="2"/>
    <x v="2"/>
    <d v="1996-07-02T00:00:00"/>
    <x v="2161"/>
    <x v="2"/>
    <x v="0"/>
    <x v="1"/>
    <x v="45"/>
  </r>
  <r>
    <s v="Id2163"/>
    <s v="  Grace H"/>
    <x v="481"/>
    <x v="105"/>
    <s v="No"/>
    <x v="1"/>
    <x v="0"/>
    <n v="1"/>
    <x v="1"/>
    <x v="1"/>
    <x v="1"/>
    <d v="2004-12-27T00:00:00"/>
    <x v="2162"/>
    <x v="2"/>
    <x v="1"/>
    <x v="15"/>
    <x v="41"/>
  </r>
  <r>
    <s v="Id2164"/>
    <s v="  Caitie J"/>
    <x v="1256"/>
    <x v="189"/>
    <s v="No"/>
    <x v="0"/>
    <x v="0"/>
    <s v="0"/>
    <x v="1"/>
    <x v="2"/>
    <x v="2"/>
    <d v="1994-12-06T00:00:00"/>
    <x v="2163"/>
    <x v="2"/>
    <x v="2"/>
    <x v="1"/>
    <x v="6"/>
  </r>
  <r>
    <s v="Id2165"/>
    <s v="  Benjamin"/>
    <x v="1241"/>
    <x v="167"/>
    <s v="No"/>
    <x v="0"/>
    <x v="1"/>
    <n v="1"/>
    <x v="1"/>
    <x v="1"/>
    <x v="2"/>
    <d v="2003-07-20T00:00:00"/>
    <x v="2164"/>
    <x v="2"/>
    <x v="2"/>
    <x v="3"/>
    <x v="39"/>
  </r>
  <r>
    <s v="Id2166"/>
    <s v="  Ian T"/>
    <x v="372"/>
    <x v="366"/>
    <s v="No"/>
    <x v="0"/>
    <x v="0"/>
    <s v="0"/>
    <x v="1"/>
    <x v="0"/>
    <x v="1"/>
    <d v="1999-12-12T00:00:00"/>
    <x v="2165"/>
    <x v="2"/>
    <x v="2"/>
    <x v="0"/>
    <x v="35"/>
  </r>
  <r>
    <s v="Id2167"/>
    <s v="  Tadese"/>
    <x v="473"/>
    <x v="366"/>
    <s v="No"/>
    <x v="0"/>
    <x v="1"/>
    <n v="1"/>
    <x v="1"/>
    <x v="2"/>
    <x v="1"/>
    <d v="2003-08-04T00:00:00"/>
    <x v="2166"/>
    <x v="2"/>
    <x v="2"/>
    <x v="3"/>
    <x v="39"/>
  </r>
  <r>
    <s v="Id2168"/>
    <s v="  Jonathan"/>
    <x v="405"/>
    <x v="89"/>
    <s v="No"/>
    <x v="0"/>
    <x v="1"/>
    <n v="1"/>
    <x v="1"/>
    <x v="2"/>
    <x v="2"/>
    <d v="2003-08-11T00:00:00"/>
    <x v="2167"/>
    <x v="2"/>
    <x v="0"/>
    <x v="3"/>
    <x v="39"/>
  </r>
  <r>
    <s v="Id2169"/>
    <s v="  Dathan"/>
    <x v="169"/>
    <x v="299"/>
    <s v="No"/>
    <x v="0"/>
    <x v="0"/>
    <s v="0"/>
    <x v="1"/>
    <x v="0"/>
    <x v="2"/>
    <d v="1999-10-01T00:00:00"/>
    <x v="2168"/>
    <x v="2"/>
    <x v="2"/>
    <x v="3"/>
    <x v="35"/>
  </r>
  <r>
    <s v="Id2170"/>
    <s v="  Eric"/>
    <x v="84"/>
    <x v="332"/>
    <s v="No"/>
    <x v="0"/>
    <x v="0"/>
    <s v="0"/>
    <x v="1"/>
    <x v="0"/>
    <x v="2"/>
    <d v="1999-11-17T00:00:00"/>
    <x v="2169"/>
    <x v="2"/>
    <x v="0"/>
    <x v="0"/>
    <x v="35"/>
  </r>
  <r>
    <s v="Id2171"/>
    <s v="  Allison M"/>
    <x v="1257"/>
    <x v="24"/>
    <s v="No"/>
    <x v="1"/>
    <x v="0"/>
    <n v="1"/>
    <x v="1"/>
    <x v="1"/>
    <x v="2"/>
    <d v="2004-08-19T00:00:00"/>
    <x v="2170"/>
    <x v="2"/>
    <x v="1"/>
    <x v="1"/>
    <x v="41"/>
  </r>
  <r>
    <s v="Id2172"/>
    <s v="  Paul"/>
    <x v="1171"/>
    <x v="253"/>
    <s v="No"/>
    <x v="0"/>
    <x v="0"/>
    <s v="0"/>
    <x v="1"/>
    <x v="1"/>
    <x v="2"/>
    <d v="1999-09-25T00:00:00"/>
    <x v="2171"/>
    <x v="2"/>
    <x v="0"/>
    <x v="0"/>
    <x v="35"/>
  </r>
  <r>
    <s v="Id2173"/>
    <s v="  Aaron R"/>
    <x v="252"/>
    <x v="397"/>
    <s v="No"/>
    <x v="0"/>
    <x v="0"/>
    <s v="0"/>
    <x v="1"/>
    <x v="1"/>
    <x v="0"/>
    <d v="2002-12-13T00:00:00"/>
    <x v="2172"/>
    <x v="2"/>
    <x v="0"/>
    <x v="1"/>
    <x v="43"/>
  </r>
  <r>
    <s v="Id2174"/>
    <s v="  Caitlin H"/>
    <x v="1258"/>
    <x v="66"/>
    <s v="No"/>
    <x v="0"/>
    <x v="1"/>
    <n v="1"/>
    <x v="1"/>
    <x v="0"/>
    <x v="2"/>
    <d v="2003-11-19T00:00:00"/>
    <x v="2173"/>
    <x v="2"/>
    <x v="1"/>
    <x v="3"/>
    <x v="39"/>
  </r>
  <r>
    <s v="Id2175"/>
    <s v="  Harald E"/>
    <x v="1259"/>
    <x v="70"/>
    <s v="No"/>
    <x v="0"/>
    <x v="0"/>
    <n v="1"/>
    <x v="1"/>
    <x v="1"/>
    <x v="2"/>
    <d v="1998-10-07T00:00:00"/>
    <x v="2174"/>
    <x v="2"/>
    <x v="0"/>
    <x v="0"/>
    <x v="44"/>
  </r>
  <r>
    <s v="Id2176"/>
    <s v="  Siobhan A"/>
    <x v="174"/>
    <x v="226"/>
    <s v="No"/>
    <x v="0"/>
    <x v="1"/>
    <n v="1"/>
    <x v="1"/>
    <x v="0"/>
    <x v="2"/>
    <d v="2003-09-26T00:00:00"/>
    <x v="2175"/>
    <x v="2"/>
    <x v="1"/>
    <x v="3"/>
    <x v="39"/>
  </r>
  <r>
    <s v="Id2177"/>
    <s v="  Andrea J"/>
    <x v="356"/>
    <x v="228"/>
    <s v="No"/>
    <x v="0"/>
    <x v="1"/>
    <n v="1"/>
    <x v="1"/>
    <x v="1"/>
    <x v="2"/>
    <d v="2003-07-28T00:00:00"/>
    <x v="2176"/>
    <x v="2"/>
    <x v="1"/>
    <x v="3"/>
    <x v="39"/>
  </r>
  <r>
    <s v="Id2178"/>
    <s v="  Marie"/>
    <x v="692"/>
    <x v="561"/>
    <s v="No"/>
    <x v="0"/>
    <x v="1"/>
    <n v="1"/>
    <x v="1"/>
    <x v="1"/>
    <x v="1"/>
    <d v="2003-07-25T00:00:00"/>
    <x v="2177"/>
    <x v="2"/>
    <x v="1"/>
    <x v="3"/>
    <x v="39"/>
  </r>
  <r>
    <s v="Id2179"/>
    <s v="  Rachel A"/>
    <x v="278"/>
    <x v="134"/>
    <s v="No"/>
    <x v="0"/>
    <x v="1"/>
    <n v="1"/>
    <x v="1"/>
    <x v="2"/>
    <x v="2"/>
    <d v="2003-11-14T00:00:00"/>
    <x v="2178"/>
    <x v="2"/>
    <x v="2"/>
    <x v="3"/>
    <x v="39"/>
  </r>
  <r>
    <s v="Id2180"/>
    <s v="  Emma"/>
    <x v="856"/>
    <x v="39"/>
    <s v="No"/>
    <x v="0"/>
    <x v="1"/>
    <n v="1"/>
    <x v="1"/>
    <x v="2"/>
    <x v="2"/>
    <d v="2003-11-09T00:00:00"/>
    <x v="2179"/>
    <x v="2"/>
    <x v="2"/>
    <x v="3"/>
    <x v="39"/>
  </r>
  <r>
    <s v="Id2181"/>
    <s v="  Kiersten"/>
    <x v="1260"/>
    <x v="633"/>
    <s v="No"/>
    <x v="0"/>
    <x v="1"/>
    <n v="1"/>
    <x v="1"/>
    <x v="2"/>
    <x v="2"/>
    <d v="2003-09-01T00:00:00"/>
    <x v="2180"/>
    <x v="2"/>
    <x v="2"/>
    <x v="3"/>
    <x v="39"/>
  </r>
  <r>
    <s v="Id2182"/>
    <s v="  Rachael"/>
    <x v="1031"/>
    <x v="188"/>
    <s v="No"/>
    <x v="0"/>
    <x v="1"/>
    <n v="1"/>
    <x v="1"/>
    <x v="3"/>
    <x v="2"/>
    <d v="2003-11-21T00:00:00"/>
    <x v="2181"/>
    <x v="2"/>
    <x v="0"/>
    <x v="3"/>
    <x v="39"/>
  </r>
  <r>
    <s v="Id2183"/>
    <s v="  Timothy P"/>
    <x v="40"/>
    <x v="412"/>
    <s v="No"/>
    <x v="1"/>
    <x v="0"/>
    <n v="1"/>
    <x v="1"/>
    <x v="0"/>
    <x v="1"/>
    <d v="2004-09-09T00:00:00"/>
    <x v="2182"/>
    <x v="2"/>
    <x v="1"/>
    <x v="0"/>
    <x v="41"/>
  </r>
  <r>
    <s v="Id2184"/>
    <s v="  Lelisa"/>
    <x v="1261"/>
    <x v="93"/>
    <s v="No"/>
    <x v="1"/>
    <x v="0"/>
    <n v="1"/>
    <x v="1"/>
    <x v="0"/>
    <x v="2"/>
    <d v="2004-10-21T00:00:00"/>
    <x v="2183"/>
    <x v="2"/>
    <x v="2"/>
    <x v="0"/>
    <x v="41"/>
  </r>
  <r>
    <s v="Id2185"/>
    <s v="  Nate"/>
    <x v="848"/>
    <x v="299"/>
    <s v="No"/>
    <x v="1"/>
    <x v="0"/>
    <n v="1"/>
    <x v="1"/>
    <x v="0"/>
    <x v="2"/>
    <d v="2004-09-11T00:00:00"/>
    <x v="2184"/>
    <x v="2"/>
    <x v="0"/>
    <x v="0"/>
    <x v="41"/>
  </r>
  <r>
    <s v="Id2186"/>
    <s v="  Chris C"/>
    <x v="891"/>
    <x v="540"/>
    <s v="No"/>
    <x v="1"/>
    <x v="0"/>
    <n v="1"/>
    <x v="1"/>
    <x v="1"/>
    <x v="2"/>
    <d v="2004-06-10T00:00:00"/>
    <x v="2185"/>
    <x v="2"/>
    <x v="0"/>
    <x v="0"/>
    <x v="41"/>
  </r>
  <r>
    <s v="Id2187"/>
    <s v="  Scott"/>
    <x v="191"/>
    <x v="79"/>
    <s v="No"/>
    <x v="1"/>
    <x v="0"/>
    <n v="1"/>
    <x v="1"/>
    <x v="1"/>
    <x v="2"/>
    <d v="2004-09-21T00:00:00"/>
    <x v="2186"/>
    <x v="2"/>
    <x v="1"/>
    <x v="4"/>
    <x v="41"/>
  </r>
  <r>
    <s v="Id2188"/>
    <s v="  Kevin"/>
    <x v="1262"/>
    <x v="133"/>
    <s v="No"/>
    <x v="1"/>
    <x v="0"/>
    <n v="1"/>
    <x v="1"/>
    <x v="2"/>
    <x v="2"/>
    <d v="2004-09-19T00:00:00"/>
    <x v="2187"/>
    <x v="2"/>
    <x v="0"/>
    <x v="0"/>
    <x v="41"/>
  </r>
  <r>
    <s v="Id2189"/>
    <s v="  Erik C"/>
    <x v="379"/>
    <x v="173"/>
    <s v="No"/>
    <x v="1"/>
    <x v="0"/>
    <n v="1"/>
    <x v="1"/>
    <x v="1"/>
    <x v="2"/>
    <d v="2004-12-12T00:00:00"/>
    <x v="2188"/>
    <x v="2"/>
    <x v="1"/>
    <x v="9"/>
    <x v="41"/>
  </r>
  <r>
    <s v="Id2190"/>
    <s v="  Shawn C"/>
    <x v="247"/>
    <x v="107"/>
    <s v="No"/>
    <x v="1"/>
    <x v="0"/>
    <n v="1"/>
    <x v="1"/>
    <x v="1"/>
    <x v="2"/>
    <d v="2004-10-17T00:00:00"/>
    <x v="2189"/>
    <x v="2"/>
    <x v="2"/>
    <x v="4"/>
    <x v="41"/>
  </r>
  <r>
    <s v="Id2191"/>
    <s v="  Vajin L"/>
    <x v="711"/>
    <x v="173"/>
    <s v="No"/>
    <x v="1"/>
    <x v="0"/>
    <n v="1"/>
    <x v="1"/>
    <x v="2"/>
    <x v="2"/>
    <d v="2004-12-06T00:00:00"/>
    <x v="2190"/>
    <x v="1"/>
    <x v="2"/>
    <x v="5"/>
    <x v="41"/>
  </r>
  <r>
    <s v="Id2192"/>
    <s v="  John K"/>
    <x v="564"/>
    <x v="133"/>
    <s v="No"/>
    <x v="1"/>
    <x v="0"/>
    <n v="1"/>
    <x v="1"/>
    <x v="2"/>
    <x v="2"/>
    <d v="2004-12-14T00:00:00"/>
    <x v="2191"/>
    <x v="1"/>
    <x v="0"/>
    <x v="11"/>
    <x v="41"/>
  </r>
  <r>
    <s v="Id2193"/>
    <s v="  Kevin J"/>
    <x v="335"/>
    <x v="388"/>
    <s v="No"/>
    <x v="1"/>
    <x v="0"/>
    <n v="1"/>
    <x v="1"/>
    <x v="2"/>
    <x v="2"/>
    <d v="2004-11-07T00:00:00"/>
    <x v="2192"/>
    <x v="1"/>
    <x v="1"/>
    <x v="4"/>
    <x v="41"/>
  </r>
  <r>
    <s v="Id2194"/>
    <s v="  Kirby W"/>
    <x v="675"/>
    <x v="164"/>
    <s v="No"/>
    <x v="1"/>
    <x v="0"/>
    <n v="1"/>
    <x v="1"/>
    <x v="2"/>
    <x v="2"/>
    <d v="2004-12-10T00:00:00"/>
    <x v="2193"/>
    <x v="1"/>
    <x v="0"/>
    <x v="9"/>
    <x v="41"/>
  </r>
  <r>
    <s v="Id2195"/>
    <s v="  J A"/>
    <x v="1263"/>
    <x v="576"/>
    <s v="No"/>
    <x v="1"/>
    <x v="0"/>
    <n v="1"/>
    <x v="1"/>
    <x v="3"/>
    <x v="2"/>
    <d v="2004-11-17T00:00:00"/>
    <x v="2194"/>
    <x v="1"/>
    <x v="2"/>
    <x v="5"/>
    <x v="41"/>
  </r>
  <r>
    <s v="Id2196"/>
    <s v="  Dustin G"/>
    <x v="815"/>
    <x v="203"/>
    <s v="No"/>
    <x v="1"/>
    <x v="0"/>
    <n v="1"/>
    <x v="1"/>
    <x v="0"/>
    <x v="2"/>
    <d v="2000-10-21T00:00:00"/>
    <x v="2195"/>
    <x v="1"/>
    <x v="2"/>
    <x v="3"/>
    <x v="21"/>
  </r>
  <r>
    <s v="Id2197"/>
    <s v="  Anthony G"/>
    <x v="1261"/>
    <x v="272"/>
    <s v="No"/>
    <x v="1"/>
    <x v="0"/>
    <n v="1"/>
    <x v="1"/>
    <x v="0"/>
    <x v="1"/>
    <d v="2000-06-10T00:00:00"/>
    <x v="2196"/>
    <x v="1"/>
    <x v="2"/>
    <x v="0"/>
    <x v="21"/>
  </r>
  <r>
    <s v="Id2198"/>
    <s v="  Ryan"/>
    <x v="480"/>
    <x v="74"/>
    <s v="Yes"/>
    <x v="1"/>
    <x v="0"/>
    <n v="1"/>
    <x v="1"/>
    <x v="1"/>
    <x v="1"/>
    <d v="2000-10-23T00:00:00"/>
    <x v="2197"/>
    <x v="1"/>
    <x v="2"/>
    <x v="0"/>
    <x v="21"/>
  </r>
  <r>
    <s v="Id2199"/>
    <s v="  Eric N"/>
    <x v="4"/>
    <x v="67"/>
    <s v="No"/>
    <x v="0"/>
    <x v="1"/>
    <n v="1"/>
    <x v="1"/>
    <x v="0"/>
    <x v="2"/>
    <d v="2003-12-30T00:00:00"/>
    <x v="2198"/>
    <x v="1"/>
    <x v="1"/>
    <x v="1"/>
    <x v="39"/>
  </r>
  <r>
    <s v="Id2200"/>
    <s v="  Connor"/>
    <x v="375"/>
    <x v="500"/>
    <s v="No"/>
    <x v="0"/>
    <x v="1"/>
    <n v="1"/>
    <x v="1"/>
    <x v="0"/>
    <x v="2"/>
    <d v="2003-08-21T00:00:00"/>
    <x v="2199"/>
    <x v="1"/>
    <x v="2"/>
    <x v="1"/>
    <x v="39"/>
  </r>
  <r>
    <s v="Id2201"/>
    <s v="  Patrick H"/>
    <x v="375"/>
    <x v="550"/>
    <s v="No"/>
    <x v="0"/>
    <x v="1"/>
    <n v="1"/>
    <x v="1"/>
    <x v="0"/>
    <x v="2"/>
    <d v="2003-09-16T00:00:00"/>
    <x v="2199"/>
    <x v="1"/>
    <x v="2"/>
    <x v="1"/>
    <x v="39"/>
  </r>
  <r>
    <s v="Id2202"/>
    <s v="  Tyler"/>
    <x v="422"/>
    <x v="321"/>
    <s v="No"/>
    <x v="0"/>
    <x v="1"/>
    <n v="1"/>
    <x v="1"/>
    <x v="1"/>
    <x v="2"/>
    <d v="2003-12-30T00:00:00"/>
    <x v="2200"/>
    <x v="1"/>
    <x v="0"/>
    <x v="1"/>
    <x v="39"/>
  </r>
  <r>
    <s v="Id2203"/>
    <s v="  Deborah L"/>
    <x v="1095"/>
    <x v="315"/>
    <s v="No"/>
    <x v="1"/>
    <x v="0"/>
    <n v="1"/>
    <x v="1"/>
    <x v="0"/>
    <x v="2"/>
    <d v="2004-06-13T00:00:00"/>
    <x v="2201"/>
    <x v="1"/>
    <x v="2"/>
    <x v="0"/>
    <x v="41"/>
  </r>
  <r>
    <s v="Id2204"/>
    <s v="  Andrea K"/>
    <x v="754"/>
    <x v="214"/>
    <s v="No"/>
    <x v="1"/>
    <x v="0"/>
    <n v="1"/>
    <x v="1"/>
    <x v="0"/>
    <x v="1"/>
    <d v="2004-08-08T00:00:00"/>
    <x v="2202"/>
    <x v="1"/>
    <x v="1"/>
    <x v="0"/>
    <x v="41"/>
  </r>
  <r>
    <s v="Id2205"/>
    <s v="  Elleree"/>
    <x v="568"/>
    <x v="336"/>
    <s v="No"/>
    <x v="1"/>
    <x v="0"/>
    <n v="1"/>
    <x v="1"/>
    <x v="0"/>
    <x v="1"/>
    <d v="2004-12-13T00:00:00"/>
    <x v="2203"/>
    <x v="1"/>
    <x v="2"/>
    <x v="0"/>
    <x v="41"/>
  </r>
  <r>
    <s v="Id2206"/>
    <s v="  Brandon J"/>
    <x v="417"/>
    <x v="161"/>
    <s v="No"/>
    <x v="0"/>
    <x v="1"/>
    <n v="1"/>
    <x v="1"/>
    <x v="1"/>
    <x v="2"/>
    <d v="2003-09-16T00:00:00"/>
    <x v="2204"/>
    <x v="1"/>
    <x v="2"/>
    <x v="1"/>
    <x v="39"/>
  </r>
  <r>
    <s v="Id2207"/>
    <s v="  Steve"/>
    <x v="524"/>
    <x v="300"/>
    <s v="No"/>
    <x v="0"/>
    <x v="1"/>
    <n v="1"/>
    <x v="1"/>
    <x v="1"/>
    <x v="1"/>
    <d v="2003-10-03T00:00:00"/>
    <x v="2205"/>
    <x v="1"/>
    <x v="2"/>
    <x v="1"/>
    <x v="39"/>
  </r>
  <r>
    <s v="Id2208"/>
    <s v="  Nina Wavik Sr"/>
    <x v="166"/>
    <x v="125"/>
    <s v="No"/>
    <x v="1"/>
    <x v="0"/>
    <n v="1"/>
    <x v="1"/>
    <x v="0"/>
    <x v="2"/>
    <d v="2004-07-09T00:00:00"/>
    <x v="2206"/>
    <x v="1"/>
    <x v="1"/>
    <x v="0"/>
    <x v="41"/>
  </r>
  <r>
    <s v="Id2209"/>
    <s v="  Dani"/>
    <x v="168"/>
    <x v="212"/>
    <s v="No"/>
    <x v="1"/>
    <x v="0"/>
    <n v="1"/>
    <x v="1"/>
    <x v="0"/>
    <x v="2"/>
    <d v="2004-12-05T00:00:00"/>
    <x v="2207"/>
    <x v="1"/>
    <x v="0"/>
    <x v="0"/>
    <x v="41"/>
  </r>
  <r>
    <s v="Id2210"/>
    <s v="  Jennifer A"/>
    <x v="172"/>
    <x v="206"/>
    <s v="No"/>
    <x v="1"/>
    <x v="0"/>
    <n v="1"/>
    <x v="1"/>
    <x v="0"/>
    <x v="2"/>
    <d v="2004-10-04T00:00:00"/>
    <x v="2208"/>
    <x v="1"/>
    <x v="2"/>
    <x v="0"/>
    <x v="41"/>
  </r>
  <r>
    <s v="Id2211"/>
    <s v="  Martin"/>
    <x v="361"/>
    <x v="251"/>
    <s v="No"/>
    <x v="0"/>
    <x v="1"/>
    <n v="1"/>
    <x v="1"/>
    <x v="2"/>
    <x v="2"/>
    <d v="2003-07-17T00:00:00"/>
    <x v="2209"/>
    <x v="1"/>
    <x v="1"/>
    <x v="1"/>
    <x v="39"/>
  </r>
  <r>
    <s v="Id2212"/>
    <s v="  Steve"/>
    <x v="491"/>
    <x v="34"/>
    <s v="No"/>
    <x v="0"/>
    <x v="1"/>
    <n v="1"/>
    <x v="1"/>
    <x v="2"/>
    <x v="1"/>
    <d v="2003-12-04T00:00:00"/>
    <x v="2210"/>
    <x v="1"/>
    <x v="2"/>
    <x v="1"/>
    <x v="39"/>
  </r>
  <r>
    <s v="Id2213"/>
    <s v="  Christopher"/>
    <x v="1264"/>
    <x v="102"/>
    <s v="No"/>
    <x v="0"/>
    <x v="1"/>
    <n v="1"/>
    <x v="1"/>
    <x v="2"/>
    <x v="2"/>
    <d v="2003-09-09T00:00:00"/>
    <x v="2211"/>
    <x v="1"/>
    <x v="0"/>
    <x v="1"/>
    <x v="39"/>
  </r>
  <r>
    <s v="Id2214"/>
    <s v="  Kathryn M"/>
    <x v="32"/>
    <x v="141"/>
    <s v="No"/>
    <x v="1"/>
    <x v="0"/>
    <n v="1"/>
    <x v="1"/>
    <x v="0"/>
    <x v="2"/>
    <d v="2004-07-25T00:00:00"/>
    <x v="2212"/>
    <x v="1"/>
    <x v="1"/>
    <x v="0"/>
    <x v="41"/>
  </r>
  <r>
    <s v="Id2215"/>
    <s v="  Emily"/>
    <x v="201"/>
    <x v="214"/>
    <s v="No"/>
    <x v="1"/>
    <x v="0"/>
    <n v="1"/>
    <x v="1"/>
    <x v="0"/>
    <x v="1"/>
    <d v="2004-08-21T00:00:00"/>
    <x v="2213"/>
    <x v="1"/>
    <x v="2"/>
    <x v="0"/>
    <x v="41"/>
  </r>
  <r>
    <s v="Id2216"/>
    <s v="  Trent A"/>
    <x v="1265"/>
    <x v="662"/>
    <s v="No"/>
    <x v="0"/>
    <x v="1"/>
    <n v="1"/>
    <x v="1"/>
    <x v="3"/>
    <x v="2"/>
    <d v="2003-09-14T00:00:00"/>
    <x v="2214"/>
    <x v="1"/>
    <x v="2"/>
    <x v="1"/>
    <x v="39"/>
  </r>
  <r>
    <s v="Id2217"/>
    <s v="  Jennifer E"/>
    <x v="1266"/>
    <x v="330"/>
    <s v="Yes"/>
    <x v="0"/>
    <x v="0"/>
    <n v="1"/>
    <x v="1"/>
    <x v="2"/>
    <x v="1"/>
    <d v="1995-08-05T00:00:00"/>
    <x v="2215"/>
    <x v="1"/>
    <x v="1"/>
    <x v="0"/>
    <x v="40"/>
  </r>
  <r>
    <s v="Id2218"/>
    <s v="  Polly"/>
    <x v="1137"/>
    <x v="31"/>
    <s v="No"/>
    <x v="1"/>
    <x v="0"/>
    <n v="1"/>
    <x v="1"/>
    <x v="1"/>
    <x v="2"/>
    <d v="2004-07-22T00:00:00"/>
    <x v="2216"/>
    <x v="1"/>
    <x v="1"/>
    <x v="0"/>
    <x v="41"/>
  </r>
  <r>
    <s v="Id2219"/>
    <s v="  Elizabeth"/>
    <x v="1267"/>
    <x v="85"/>
    <s v="No"/>
    <x v="1"/>
    <x v="0"/>
    <n v="1"/>
    <x v="1"/>
    <x v="2"/>
    <x v="1"/>
    <d v="2004-11-19T00:00:00"/>
    <x v="2217"/>
    <x v="1"/>
    <x v="0"/>
    <x v="0"/>
    <x v="41"/>
  </r>
  <r>
    <s v="Id2220"/>
    <s v="  Tiffany A"/>
    <x v="1268"/>
    <x v="325"/>
    <s v="No"/>
    <x v="0"/>
    <x v="0"/>
    <n v="1"/>
    <x v="1"/>
    <x v="2"/>
    <x v="2"/>
    <d v="1992-09-22T00:00:00"/>
    <x v="2218"/>
    <x v="1"/>
    <x v="1"/>
    <x v="0"/>
    <x v="34"/>
  </r>
  <r>
    <s v="Id2221"/>
    <s v="  Cole"/>
    <x v="172"/>
    <x v="67"/>
    <s v="Yes"/>
    <x v="0"/>
    <x v="0"/>
    <s v="0"/>
    <x v="1"/>
    <x v="0"/>
    <x v="2"/>
    <d v="2001-12-05T00:00:00"/>
    <x v="2219"/>
    <x v="1"/>
    <x v="2"/>
    <x v="0"/>
    <x v="47"/>
  </r>
  <r>
    <s v="Id2222"/>
    <s v="  Matthew T"/>
    <x v="4"/>
    <x v="188"/>
    <s v="Yes"/>
    <x v="0"/>
    <x v="0"/>
    <s v="0"/>
    <x v="1"/>
    <x v="0"/>
    <x v="2"/>
    <d v="2001-06-02T00:00:00"/>
    <x v="2220"/>
    <x v="1"/>
    <x v="2"/>
    <x v="0"/>
    <x v="21"/>
  </r>
  <r>
    <s v="Id2223"/>
    <s v="  Zachary"/>
    <x v="1269"/>
    <x v="161"/>
    <s v="Yes"/>
    <x v="0"/>
    <x v="0"/>
    <s v="0"/>
    <x v="1"/>
    <x v="0"/>
    <x v="2"/>
    <d v="2001-07-07T00:00:00"/>
    <x v="2221"/>
    <x v="1"/>
    <x v="0"/>
    <x v="3"/>
    <x v="47"/>
  </r>
  <r>
    <s v="Id2224"/>
    <s v="  Matthew T"/>
    <x v="358"/>
    <x v="219"/>
    <s v="Yes"/>
    <x v="0"/>
    <x v="0"/>
    <s v="0"/>
    <x v="1"/>
    <x v="2"/>
    <x v="2"/>
    <d v="2001-08-25T00:00:00"/>
    <x v="2222"/>
    <x v="1"/>
    <x v="0"/>
    <x v="0"/>
    <x v="47"/>
  </r>
  <r>
    <s v="Id2225"/>
    <s v="  Pat"/>
    <x v="1270"/>
    <x v="10"/>
    <s v="No"/>
    <x v="0"/>
    <x v="0"/>
    <n v="1"/>
    <x v="1"/>
    <x v="3"/>
    <x v="1"/>
    <d v="1998-06-19T00:00:00"/>
    <x v="2223"/>
    <x v="1"/>
    <x v="2"/>
    <x v="0"/>
    <x v="44"/>
  </r>
  <r>
    <s v="Id2226"/>
    <s v="  Ashley"/>
    <x v="1271"/>
    <x v="70"/>
    <s v="Yes"/>
    <x v="0"/>
    <x v="0"/>
    <n v="1"/>
    <x v="1"/>
    <x v="3"/>
    <x v="2"/>
    <d v="1995-10-07T00:00:00"/>
    <x v="2224"/>
    <x v="1"/>
    <x v="0"/>
    <x v="0"/>
    <x v="40"/>
  </r>
  <r>
    <s v="Id2227"/>
    <s v="  Elizabeth A"/>
    <x v="1272"/>
    <x v="167"/>
    <s v="Yes"/>
    <x v="0"/>
    <x v="1"/>
    <n v="1"/>
    <x v="1"/>
    <x v="3"/>
    <x v="2"/>
    <d v="1997-06-09T00:00:00"/>
    <x v="2225"/>
    <x v="1"/>
    <x v="1"/>
    <x v="1"/>
    <x v="31"/>
  </r>
  <r>
    <s v="Id2228"/>
    <s v="  Rebecca M"/>
    <x v="1273"/>
    <x v="146"/>
    <s v="No"/>
    <x v="0"/>
    <x v="0"/>
    <n v="1"/>
    <x v="1"/>
    <x v="3"/>
    <x v="2"/>
    <d v="1998-12-07T00:00:00"/>
    <x v="2226"/>
    <x v="1"/>
    <x v="1"/>
    <x v="0"/>
    <x v="44"/>
  </r>
  <r>
    <s v="Id2229"/>
    <s v="  Ruth"/>
    <x v="1274"/>
    <x v="450"/>
    <s v="No"/>
    <x v="0"/>
    <x v="1"/>
    <n v="1"/>
    <x v="1"/>
    <x v="2"/>
    <x v="2"/>
    <d v="2003-06-20T00:00:00"/>
    <x v="2227"/>
    <x v="1"/>
    <x v="2"/>
    <x v="0"/>
    <x v="39"/>
  </r>
  <r>
    <s v="Id2230"/>
    <s v="  Gregory S"/>
    <x v="910"/>
    <x v="109"/>
    <s v="Yes"/>
    <x v="0"/>
    <x v="1"/>
    <n v="1"/>
    <x v="1"/>
    <x v="3"/>
    <x v="1"/>
    <d v="1997-06-19T00:00:00"/>
    <x v="2228"/>
    <x v="1"/>
    <x v="1"/>
    <x v="0"/>
    <x v="31"/>
  </r>
  <r>
    <s v="Id2231"/>
    <s v="  Alexandra S"/>
    <x v="279"/>
    <x v="40"/>
    <s v="No"/>
    <x v="1"/>
    <x v="0"/>
    <n v="1"/>
    <x v="1"/>
    <x v="3"/>
    <x v="2"/>
    <d v="2000-09-01T00:00:00"/>
    <x v="2229"/>
    <x v="1"/>
    <x v="2"/>
    <x v="0"/>
    <x v="21"/>
  </r>
  <r>
    <s v="Id2232"/>
    <s v="  Hillary"/>
    <x v="1176"/>
    <x v="577"/>
    <s v="Yes"/>
    <x v="0"/>
    <x v="1"/>
    <n v="1"/>
    <x v="1"/>
    <x v="3"/>
    <x v="2"/>
    <d v="1997-12-05T00:00:00"/>
    <x v="2230"/>
    <x v="1"/>
    <x v="2"/>
    <x v="0"/>
    <x v="31"/>
  </r>
  <r>
    <s v="Id2233"/>
    <s v="  Amy K"/>
    <x v="1036"/>
    <x v="409"/>
    <s v="Yes"/>
    <x v="0"/>
    <x v="0"/>
    <s v="0"/>
    <x v="1"/>
    <x v="2"/>
    <x v="2"/>
    <d v="2001-08-23T00:00:00"/>
    <x v="2231"/>
    <x v="1"/>
    <x v="2"/>
    <x v="0"/>
    <x v="47"/>
  </r>
  <r>
    <s v="Id2234"/>
    <s v="  Scott"/>
    <x v="1080"/>
    <x v="92"/>
    <s v="Yes"/>
    <x v="0"/>
    <x v="0"/>
    <s v="0"/>
    <x v="1"/>
    <x v="3"/>
    <x v="2"/>
    <d v="1996-06-23T00:00:00"/>
    <x v="2232"/>
    <x v="1"/>
    <x v="0"/>
    <x v="0"/>
    <x v="45"/>
  </r>
  <r>
    <s v="Id2235"/>
    <s v="  John"/>
    <x v="1245"/>
    <x v="508"/>
    <s v="Yes"/>
    <x v="0"/>
    <x v="1"/>
    <n v="1"/>
    <x v="1"/>
    <x v="3"/>
    <x v="2"/>
    <d v="1997-10-27T00:00:00"/>
    <x v="2233"/>
    <x v="1"/>
    <x v="0"/>
    <x v="3"/>
    <x v="31"/>
  </r>
  <r>
    <s v="Id2236"/>
    <s v="  Maaikel"/>
    <x v="1275"/>
    <x v="24"/>
    <s v="No"/>
    <x v="0"/>
    <x v="0"/>
    <n v="1"/>
    <x v="1"/>
    <x v="2"/>
    <x v="2"/>
    <d v="1998-09-05T00:00:00"/>
    <x v="2234"/>
    <x v="1"/>
    <x v="2"/>
    <x v="0"/>
    <x v="44"/>
  </r>
  <r>
    <s v="Id2237"/>
    <s v="  Daniel C"/>
    <x v="161"/>
    <x v="663"/>
    <s v="No"/>
    <x v="0"/>
    <x v="0"/>
    <s v="0"/>
    <x v="1"/>
    <x v="0"/>
    <x v="0"/>
    <d v="2002-12-22T00:00:00"/>
    <x v="2235"/>
    <x v="1"/>
    <x v="1"/>
    <x v="0"/>
    <x v="43"/>
  </r>
  <r>
    <s v="Id2238"/>
    <s v="  Christopher S"/>
    <x v="1151"/>
    <x v="496"/>
    <s v="No"/>
    <x v="0"/>
    <x v="0"/>
    <s v="0"/>
    <x v="1"/>
    <x v="2"/>
    <x v="0"/>
    <d v="2002-11-14T00:00:00"/>
    <x v="2236"/>
    <x v="1"/>
    <x v="2"/>
    <x v="0"/>
    <x v="43"/>
  </r>
  <r>
    <s v="Id2239"/>
    <s v="  William R"/>
    <x v="1276"/>
    <x v="21"/>
    <s v="No"/>
    <x v="0"/>
    <x v="0"/>
    <s v="0"/>
    <x v="1"/>
    <x v="2"/>
    <x v="1"/>
    <d v="1999-07-06T00:00:00"/>
    <x v="2237"/>
    <x v="1"/>
    <x v="2"/>
    <x v="0"/>
    <x v="35"/>
  </r>
  <r>
    <s v="Id2240"/>
    <s v="  Lyndsy"/>
    <x v="1277"/>
    <x v="564"/>
    <s v="No"/>
    <x v="0"/>
    <x v="0"/>
    <s v="0"/>
    <x v="1"/>
    <x v="3"/>
    <x v="0"/>
    <d v="2002-08-15T00:00:00"/>
    <x v="2238"/>
    <x v="1"/>
    <x v="1"/>
    <x v="0"/>
    <x v="43"/>
  </r>
  <r>
    <s v="Id2241"/>
    <s v="  Jessica"/>
    <x v="300"/>
    <x v="538"/>
    <s v="No"/>
    <x v="0"/>
    <x v="0"/>
    <n v="1"/>
    <x v="1"/>
    <x v="2"/>
    <x v="2"/>
    <d v="1998-12-03T00:00:00"/>
    <x v="2239"/>
    <x v="1"/>
    <x v="1"/>
    <x v="0"/>
    <x v="44"/>
  </r>
  <r>
    <s v="Id2242"/>
    <s v="  Anna"/>
    <x v="1169"/>
    <x v="120"/>
    <s v="Yes"/>
    <x v="0"/>
    <x v="1"/>
    <n v="1"/>
    <x v="1"/>
    <x v="2"/>
    <x v="2"/>
    <d v="1997-11-07T00:00:00"/>
    <x v="2240"/>
    <x v="1"/>
    <x v="2"/>
    <x v="1"/>
    <x v="31"/>
  </r>
  <r>
    <s v="Id2243"/>
    <s v="  Jordan"/>
    <x v="1015"/>
    <x v="198"/>
    <s v="Yes"/>
    <x v="0"/>
    <x v="0"/>
    <n v="1"/>
    <x v="1"/>
    <x v="3"/>
    <x v="2"/>
    <d v="1995-07-30T00:00:00"/>
    <x v="2241"/>
    <x v="1"/>
    <x v="0"/>
    <x v="1"/>
    <x v="40"/>
  </r>
  <r>
    <s v="Id2244"/>
    <s v="  Brian"/>
    <x v="1278"/>
    <x v="149"/>
    <s v="No"/>
    <x v="0"/>
    <x v="0"/>
    <n v="1"/>
    <x v="1"/>
    <x v="2"/>
    <x v="1"/>
    <d v="1998-07-12T00:00:00"/>
    <x v="2242"/>
    <x v="1"/>
    <x v="0"/>
    <x v="0"/>
    <x v="44"/>
  </r>
  <r>
    <s v="Id2245"/>
    <s v="  Katherine A"/>
    <x v="496"/>
    <x v="249"/>
    <s v="No"/>
    <x v="0"/>
    <x v="0"/>
    <s v="0"/>
    <x v="1"/>
    <x v="2"/>
    <x v="2"/>
    <d v="1999-10-14T00:00:00"/>
    <x v="2243"/>
    <x v="1"/>
    <x v="0"/>
    <x v="0"/>
    <x v="35"/>
  </r>
  <r>
    <s v="Id2246"/>
    <s v="  Melanie"/>
    <x v="1279"/>
    <x v="565"/>
    <s v="No"/>
    <x v="0"/>
    <x v="0"/>
    <s v="0"/>
    <x v="1"/>
    <x v="2"/>
    <x v="0"/>
    <d v="2002-10-13T00:00:00"/>
    <x v="2244"/>
    <x v="1"/>
    <x v="2"/>
    <x v="0"/>
    <x v="43"/>
  </r>
  <r>
    <s v="Id2247"/>
    <s v="  Jessica"/>
    <x v="1280"/>
    <x v="117"/>
    <s v="No"/>
    <x v="0"/>
    <x v="0"/>
    <s v="0"/>
    <x v="1"/>
    <x v="2"/>
    <x v="2"/>
    <d v="1999-12-02T00:00:00"/>
    <x v="2245"/>
    <x v="1"/>
    <x v="2"/>
    <x v="0"/>
    <x v="35"/>
  </r>
  <r>
    <s v="Id2248"/>
    <s v="  Eric S"/>
    <x v="1281"/>
    <x v="498"/>
    <s v="No"/>
    <x v="0"/>
    <x v="0"/>
    <s v="0"/>
    <x v="1"/>
    <x v="3"/>
    <x v="0"/>
    <d v="2002-12-10T00:00:00"/>
    <x v="2245"/>
    <x v="1"/>
    <x v="2"/>
    <x v="1"/>
    <x v="43"/>
  </r>
  <r>
    <s v="Id2249"/>
    <s v="  Joseph"/>
    <x v="1282"/>
    <x v="79"/>
    <s v="Yes"/>
    <x v="0"/>
    <x v="0"/>
    <s v="0"/>
    <x v="1"/>
    <x v="3"/>
    <x v="2"/>
    <d v="2001-11-29T00:00:00"/>
    <x v="2246"/>
    <x v="1"/>
    <x v="0"/>
    <x v="1"/>
    <x v="47"/>
  </r>
  <r>
    <s v="Id2250"/>
    <s v="  Mary"/>
    <x v="1283"/>
    <x v="523"/>
    <s v="No"/>
    <x v="0"/>
    <x v="0"/>
    <n v="1"/>
    <x v="1"/>
    <x v="2"/>
    <x v="2"/>
    <d v="1998-06-04T00:00:00"/>
    <x v="2247"/>
    <x v="1"/>
    <x v="2"/>
    <x v="0"/>
    <x v="31"/>
  </r>
  <r>
    <s v="Id2251"/>
    <s v="  Natalie"/>
    <x v="1013"/>
    <x v="209"/>
    <s v="No"/>
    <x v="1"/>
    <x v="0"/>
    <n v="1"/>
    <x v="1"/>
    <x v="3"/>
    <x v="2"/>
    <d v="2000-06-26T00:00:00"/>
    <x v="2248"/>
    <x v="1"/>
    <x v="2"/>
    <x v="0"/>
    <x v="21"/>
  </r>
  <r>
    <s v="Id2252"/>
    <s v="  Christopher"/>
    <x v="1244"/>
    <x v="276"/>
    <s v="No"/>
    <x v="1"/>
    <x v="0"/>
    <n v="1"/>
    <x v="1"/>
    <x v="2"/>
    <x v="2"/>
    <d v="2004-07-28T00:00:00"/>
    <x v="2249"/>
    <x v="1"/>
    <x v="0"/>
    <x v="0"/>
    <x v="41"/>
  </r>
  <r>
    <s v="Id2253"/>
    <s v="  Sonja"/>
    <x v="1284"/>
    <x v="561"/>
    <s v="No"/>
    <x v="1"/>
    <x v="0"/>
    <n v="1"/>
    <x v="1"/>
    <x v="2"/>
    <x v="1"/>
    <d v="2004-09-30T00:00:00"/>
    <x v="2250"/>
    <x v="1"/>
    <x v="1"/>
    <x v="0"/>
    <x v="41"/>
  </r>
  <r>
    <s v="Id2254"/>
    <s v="  Alexandra"/>
    <x v="1285"/>
    <x v="329"/>
    <s v="Yes"/>
    <x v="0"/>
    <x v="1"/>
    <n v="1"/>
    <x v="1"/>
    <x v="3"/>
    <x v="2"/>
    <d v="1997-10-26T00:00:00"/>
    <x v="2251"/>
    <x v="1"/>
    <x v="2"/>
    <x v="1"/>
    <x v="31"/>
  </r>
  <r>
    <s v="Id2255"/>
    <s v="  Martha L"/>
    <x v="1286"/>
    <x v="403"/>
    <s v="No"/>
    <x v="0"/>
    <x v="0"/>
    <s v="0"/>
    <x v="1"/>
    <x v="2"/>
    <x v="0"/>
    <d v="2002-12-04T00:00:00"/>
    <x v="2252"/>
    <x v="1"/>
    <x v="1"/>
    <x v="0"/>
    <x v="43"/>
  </r>
  <r>
    <s v="Id2256"/>
    <s v="  Ryan C"/>
    <x v="1287"/>
    <x v="425"/>
    <s v="No"/>
    <x v="0"/>
    <x v="1"/>
    <n v="1"/>
    <x v="1"/>
    <x v="0"/>
    <x v="1"/>
    <d v="2003-11-21T00:00:00"/>
    <x v="2253"/>
    <x v="1"/>
    <x v="0"/>
    <x v="3"/>
    <x v="39"/>
  </r>
  <r>
    <s v="Id2257"/>
    <s v="  Cliff"/>
    <x v="169"/>
    <x v="155"/>
    <s v="No"/>
    <x v="0"/>
    <x v="1"/>
    <n v="1"/>
    <x v="1"/>
    <x v="0"/>
    <x v="1"/>
    <d v="2003-08-15T00:00:00"/>
    <x v="2254"/>
    <x v="1"/>
    <x v="0"/>
    <x v="3"/>
    <x v="39"/>
  </r>
  <r>
    <s v="Id2258"/>
    <s v="  Blue"/>
    <x v="97"/>
    <x v="351"/>
    <s v="No"/>
    <x v="0"/>
    <x v="1"/>
    <n v="1"/>
    <x v="1"/>
    <x v="0"/>
    <x v="2"/>
    <d v="2003-10-30T00:00:00"/>
    <x v="2255"/>
    <x v="1"/>
    <x v="0"/>
    <x v="3"/>
    <x v="39"/>
  </r>
  <r>
    <s v="Id2259"/>
    <s v="  Jeffrey M"/>
    <x v="217"/>
    <x v="372"/>
    <s v="No"/>
    <x v="0"/>
    <x v="1"/>
    <n v="1"/>
    <x v="1"/>
    <x v="0"/>
    <x v="2"/>
    <d v="2003-10-13T00:00:00"/>
    <x v="2256"/>
    <x v="1"/>
    <x v="0"/>
    <x v="3"/>
    <x v="39"/>
  </r>
  <r>
    <s v="Id2260"/>
    <s v="  Andrew"/>
    <x v="625"/>
    <x v="115"/>
    <s v="No"/>
    <x v="0"/>
    <x v="1"/>
    <n v="1"/>
    <x v="1"/>
    <x v="1"/>
    <x v="2"/>
    <d v="2003-12-10T00:00:00"/>
    <x v="2257"/>
    <x v="1"/>
    <x v="2"/>
    <x v="3"/>
    <x v="39"/>
  </r>
  <r>
    <s v="Id2261"/>
    <s v="  Julia"/>
    <x v="1165"/>
    <x v="614"/>
    <s v="Yes"/>
    <x v="0"/>
    <x v="1"/>
    <n v="1"/>
    <x v="1"/>
    <x v="3"/>
    <x v="2"/>
    <d v="1997-11-04T00:00:00"/>
    <x v="2258"/>
    <x v="1"/>
    <x v="2"/>
    <x v="0"/>
    <x v="31"/>
  </r>
  <r>
    <s v="Id2262"/>
    <s v="  Daniel"/>
    <x v="368"/>
    <x v="138"/>
    <s v="No"/>
    <x v="0"/>
    <x v="1"/>
    <n v="1"/>
    <x v="1"/>
    <x v="1"/>
    <x v="2"/>
    <d v="2003-09-15T00:00:00"/>
    <x v="2259"/>
    <x v="1"/>
    <x v="0"/>
    <x v="3"/>
    <x v="39"/>
  </r>
  <r>
    <s v="Id2263"/>
    <s v="  Jaime"/>
    <x v="1288"/>
    <x v="326"/>
    <s v="No"/>
    <x v="0"/>
    <x v="1"/>
    <n v="1"/>
    <x v="1"/>
    <x v="2"/>
    <x v="2"/>
    <d v="2003-09-08T00:00:00"/>
    <x v="2260"/>
    <x v="1"/>
    <x v="1"/>
    <x v="3"/>
    <x v="39"/>
  </r>
  <r>
    <s v="Id2264"/>
    <s v="  Mohd Syahidan"/>
    <x v="1289"/>
    <x v="240"/>
    <s v="No"/>
    <x v="0"/>
    <x v="1"/>
    <n v="1"/>
    <x v="1"/>
    <x v="2"/>
    <x v="1"/>
    <d v="2003-09-15T00:00:00"/>
    <x v="2261"/>
    <x v="1"/>
    <x v="1"/>
    <x v="3"/>
    <x v="39"/>
  </r>
  <r>
    <s v="Id2265"/>
    <s v="  Matthew"/>
    <x v="477"/>
    <x v="89"/>
    <s v="No"/>
    <x v="0"/>
    <x v="1"/>
    <n v="1"/>
    <x v="1"/>
    <x v="2"/>
    <x v="2"/>
    <d v="2003-08-02T00:00:00"/>
    <x v="2262"/>
    <x v="1"/>
    <x v="2"/>
    <x v="3"/>
    <x v="39"/>
  </r>
  <r>
    <s v="Id2266"/>
    <s v="  Elizabeth S"/>
    <x v="1290"/>
    <x v="350"/>
    <s v="No"/>
    <x v="0"/>
    <x v="0"/>
    <s v="0"/>
    <x v="1"/>
    <x v="2"/>
    <x v="0"/>
    <d v="2002-07-01T00:00:00"/>
    <x v="2263"/>
    <x v="1"/>
    <x v="2"/>
    <x v="0"/>
    <x v="43"/>
  </r>
  <r>
    <s v="Id2267"/>
    <s v="  Katie"/>
    <x v="1291"/>
    <x v="231"/>
    <s v="No"/>
    <x v="0"/>
    <x v="0"/>
    <n v="1"/>
    <x v="1"/>
    <x v="3"/>
    <x v="1"/>
    <d v="1998-10-11T00:00:00"/>
    <x v="2264"/>
    <x v="1"/>
    <x v="1"/>
    <x v="1"/>
    <x v="44"/>
  </r>
  <r>
    <s v="Id2268"/>
    <s v="  Christi A"/>
    <x v="1292"/>
    <x v="355"/>
    <s v="No"/>
    <x v="0"/>
    <x v="0"/>
    <s v="0"/>
    <x v="1"/>
    <x v="2"/>
    <x v="0"/>
    <d v="2002-12-12T00:00:00"/>
    <x v="2265"/>
    <x v="1"/>
    <x v="2"/>
    <x v="0"/>
    <x v="43"/>
  </r>
  <r>
    <s v="Id2269"/>
    <s v="  Sandra K"/>
    <x v="1293"/>
    <x v="49"/>
    <s v="No"/>
    <x v="0"/>
    <x v="0"/>
    <n v="1"/>
    <x v="1"/>
    <x v="2"/>
    <x v="2"/>
    <d v="1998-07-13T00:00:00"/>
    <x v="2266"/>
    <x v="1"/>
    <x v="1"/>
    <x v="0"/>
    <x v="44"/>
  </r>
  <r>
    <s v="Id2270"/>
    <s v="  Katharine"/>
    <x v="1058"/>
    <x v="70"/>
    <s v="No"/>
    <x v="1"/>
    <x v="0"/>
    <n v="1"/>
    <x v="1"/>
    <x v="2"/>
    <x v="2"/>
    <d v="2004-10-16T00:00:00"/>
    <x v="2267"/>
    <x v="1"/>
    <x v="1"/>
    <x v="1"/>
    <x v="41"/>
  </r>
  <r>
    <s v="Id2271"/>
    <s v="  Jerome"/>
    <x v="515"/>
    <x v="577"/>
    <s v="No"/>
    <x v="1"/>
    <x v="0"/>
    <n v="1"/>
    <x v="1"/>
    <x v="2"/>
    <x v="2"/>
    <d v="2004-07-09T00:00:00"/>
    <x v="2268"/>
    <x v="1"/>
    <x v="1"/>
    <x v="0"/>
    <x v="41"/>
  </r>
  <r>
    <s v="Id2272"/>
    <s v="  Julia R"/>
    <x v="1294"/>
    <x v="200"/>
    <s v="Yes"/>
    <x v="0"/>
    <x v="0"/>
    <s v="0"/>
    <x v="1"/>
    <x v="3"/>
    <x v="1"/>
    <d v="1996-11-04T00:00:00"/>
    <x v="2269"/>
    <x v="1"/>
    <x v="0"/>
    <x v="1"/>
    <x v="45"/>
  </r>
  <r>
    <s v="Id2273"/>
    <s v="  Sean Henry"/>
    <x v="1295"/>
    <x v="193"/>
    <s v="No"/>
    <x v="1"/>
    <x v="0"/>
    <n v="1"/>
    <x v="1"/>
    <x v="3"/>
    <x v="2"/>
    <d v="2004-06-02T00:00:00"/>
    <x v="2270"/>
    <x v="1"/>
    <x v="1"/>
    <x v="0"/>
    <x v="39"/>
  </r>
  <r>
    <s v="Id2274"/>
    <s v="  Rachel A"/>
    <x v="1296"/>
    <x v="4"/>
    <s v="No"/>
    <x v="0"/>
    <x v="0"/>
    <n v="1"/>
    <x v="1"/>
    <x v="2"/>
    <x v="2"/>
    <d v="1992-10-06T00:00:00"/>
    <x v="2271"/>
    <x v="1"/>
    <x v="0"/>
    <x v="0"/>
    <x v="34"/>
  </r>
  <r>
    <s v="Id2275"/>
    <s v="  Jim"/>
    <x v="1297"/>
    <x v="614"/>
    <s v="No"/>
    <x v="0"/>
    <x v="0"/>
    <s v="0"/>
    <x v="1"/>
    <x v="3"/>
    <x v="2"/>
    <d v="1999-06-28T00:00:00"/>
    <x v="2272"/>
    <x v="1"/>
    <x v="0"/>
    <x v="1"/>
    <x v="35"/>
  </r>
  <r>
    <s v="Id2276"/>
    <s v="  Tim"/>
    <x v="1298"/>
    <x v="664"/>
    <s v="No"/>
    <x v="0"/>
    <x v="0"/>
    <s v="0"/>
    <x v="1"/>
    <x v="2"/>
    <x v="0"/>
    <d v="2002-08-26T00:00:00"/>
    <x v="2273"/>
    <x v="1"/>
    <x v="1"/>
    <x v="0"/>
    <x v="43"/>
  </r>
  <r>
    <s v="Id2277"/>
    <s v="  Abby L"/>
    <x v="1299"/>
    <x v="259"/>
    <s v="Yes"/>
    <x v="0"/>
    <x v="1"/>
    <n v="1"/>
    <x v="1"/>
    <x v="2"/>
    <x v="1"/>
    <d v="1997-06-28T00:00:00"/>
    <x v="2274"/>
    <x v="1"/>
    <x v="2"/>
    <x v="0"/>
    <x v="31"/>
  </r>
  <r>
    <s v="Id2278"/>
    <s v="  Mark"/>
    <x v="1300"/>
    <x v="273"/>
    <s v="Yes"/>
    <x v="0"/>
    <x v="0"/>
    <s v="0"/>
    <x v="1"/>
    <x v="3"/>
    <x v="2"/>
    <d v="1996-08-11T00:00:00"/>
    <x v="2275"/>
    <x v="1"/>
    <x v="0"/>
    <x v="0"/>
    <x v="45"/>
  </r>
  <r>
    <s v="Id2279"/>
    <s v="  Ali"/>
    <x v="1010"/>
    <x v="98"/>
    <s v="Yes"/>
    <x v="0"/>
    <x v="0"/>
    <s v="0"/>
    <x v="1"/>
    <x v="2"/>
    <x v="2"/>
    <d v="2001-11-12T00:00:00"/>
    <x v="2276"/>
    <x v="1"/>
    <x v="1"/>
    <x v="0"/>
    <x v="47"/>
  </r>
  <r>
    <s v="Id2280"/>
    <s v="  Joshua"/>
    <x v="1301"/>
    <x v="400"/>
    <s v="No"/>
    <x v="0"/>
    <x v="0"/>
    <s v="0"/>
    <x v="1"/>
    <x v="3"/>
    <x v="0"/>
    <d v="2002-06-11T00:00:00"/>
    <x v="2277"/>
    <x v="1"/>
    <x v="0"/>
    <x v="1"/>
    <x v="43"/>
  </r>
  <r>
    <s v="Id2281"/>
    <s v="  Pierre"/>
    <x v="1302"/>
    <x v="321"/>
    <s v="No"/>
    <x v="1"/>
    <x v="0"/>
    <n v="1"/>
    <x v="1"/>
    <x v="0"/>
    <x v="2"/>
    <d v="2004-11-11T00:00:00"/>
    <x v="2278"/>
    <x v="1"/>
    <x v="0"/>
    <x v="0"/>
    <x v="41"/>
  </r>
  <r>
    <s v="Id2282"/>
    <s v="  Kate"/>
    <x v="1303"/>
    <x v="93"/>
    <s v="No"/>
    <x v="0"/>
    <x v="0"/>
    <s v="0"/>
    <x v="1"/>
    <x v="2"/>
    <x v="2"/>
    <d v="1994-07-26T00:00:00"/>
    <x v="2279"/>
    <x v="1"/>
    <x v="1"/>
    <x v="0"/>
    <x v="6"/>
  </r>
  <r>
    <s v="Id2283"/>
    <s v="  David"/>
    <x v="1304"/>
    <x v="576"/>
    <s v="No"/>
    <x v="1"/>
    <x v="0"/>
    <n v="1"/>
    <x v="1"/>
    <x v="0"/>
    <x v="2"/>
    <d v="2004-07-18T00:00:00"/>
    <x v="2280"/>
    <x v="1"/>
    <x v="2"/>
    <x v="0"/>
    <x v="41"/>
  </r>
  <r>
    <s v="Id2284"/>
    <s v="  Carla"/>
    <x v="1305"/>
    <x v="325"/>
    <s v="No"/>
    <x v="0"/>
    <x v="1"/>
    <n v="1"/>
    <x v="1"/>
    <x v="3"/>
    <x v="2"/>
    <d v="2003-06-12T00:00:00"/>
    <x v="2281"/>
    <x v="1"/>
    <x v="1"/>
    <x v="1"/>
    <x v="39"/>
  </r>
  <r>
    <s v="Id2285"/>
    <s v="  Alvaro Sr"/>
    <x v="8"/>
    <x v="216"/>
    <s v="No"/>
    <x v="1"/>
    <x v="0"/>
    <n v="1"/>
    <x v="1"/>
    <x v="0"/>
    <x v="1"/>
    <d v="2004-06-10T00:00:00"/>
    <x v="2282"/>
    <x v="1"/>
    <x v="2"/>
    <x v="0"/>
    <x v="41"/>
  </r>
  <r>
    <s v="Id2286"/>
    <s v="  Hope"/>
    <x v="1306"/>
    <x v="582"/>
    <s v="No"/>
    <x v="0"/>
    <x v="0"/>
    <s v="0"/>
    <x v="1"/>
    <x v="3"/>
    <x v="0"/>
    <d v="2002-10-01T00:00:00"/>
    <x v="2283"/>
    <x v="2"/>
    <x v="2"/>
    <x v="3"/>
    <x v="43"/>
  </r>
  <r>
    <s v="Id2287"/>
    <s v="  Mark P"/>
    <x v="866"/>
    <x v="52"/>
    <s v="No"/>
    <x v="1"/>
    <x v="0"/>
    <n v="1"/>
    <x v="1"/>
    <x v="0"/>
    <x v="2"/>
    <d v="2004-09-12T00:00:00"/>
    <x v="2284"/>
    <x v="2"/>
    <x v="0"/>
    <x v="0"/>
    <x v="41"/>
  </r>
  <r>
    <s v="Id2288"/>
    <s v="  Desiree"/>
    <x v="1307"/>
    <x v="337"/>
    <s v="Yes"/>
    <x v="0"/>
    <x v="0"/>
    <s v="0"/>
    <x v="1"/>
    <x v="3"/>
    <x v="2"/>
    <d v="2001-10-25T00:00:00"/>
    <x v="2285"/>
    <x v="2"/>
    <x v="1"/>
    <x v="0"/>
    <x v="47"/>
  </r>
  <r>
    <s v="Id2289"/>
    <s v="  Mario Jr"/>
    <x v="139"/>
    <x v="159"/>
    <s v="No"/>
    <x v="1"/>
    <x v="0"/>
    <n v="1"/>
    <x v="1"/>
    <x v="0"/>
    <x v="2"/>
    <d v="2004-11-27T00:00:00"/>
    <x v="2286"/>
    <x v="2"/>
    <x v="2"/>
    <x v="0"/>
    <x v="41"/>
  </r>
  <r>
    <s v="Id2290"/>
    <s v="  Lusapho"/>
    <x v="97"/>
    <x v="212"/>
    <s v="No"/>
    <x v="1"/>
    <x v="0"/>
    <n v="1"/>
    <x v="1"/>
    <x v="0"/>
    <x v="2"/>
    <d v="2004-10-15T00:00:00"/>
    <x v="2287"/>
    <x v="2"/>
    <x v="1"/>
    <x v="0"/>
    <x v="41"/>
  </r>
  <r>
    <s v="Id2291"/>
    <s v="  Erin C"/>
    <x v="515"/>
    <x v="665"/>
    <s v="No"/>
    <x v="0"/>
    <x v="0"/>
    <s v="0"/>
    <x v="1"/>
    <x v="2"/>
    <x v="0"/>
    <d v="2002-08-11T00:00:00"/>
    <x v="2288"/>
    <x v="2"/>
    <x v="1"/>
    <x v="0"/>
    <x v="43"/>
  </r>
  <r>
    <s v="Id2292"/>
    <s v="  Alan F"/>
    <x v="534"/>
    <x v="268"/>
    <s v="No"/>
    <x v="1"/>
    <x v="0"/>
    <n v="1"/>
    <x v="1"/>
    <x v="0"/>
    <x v="1"/>
    <d v="2004-11-28T00:00:00"/>
    <x v="2289"/>
    <x v="2"/>
    <x v="0"/>
    <x v="0"/>
    <x v="41"/>
  </r>
  <r>
    <s v="Id2293"/>
    <s v="  Ryan"/>
    <x v="161"/>
    <x v="637"/>
    <s v="No"/>
    <x v="1"/>
    <x v="0"/>
    <n v="1"/>
    <x v="1"/>
    <x v="0"/>
    <x v="1"/>
    <d v="2004-06-11T00:00:00"/>
    <x v="2290"/>
    <x v="2"/>
    <x v="0"/>
    <x v="0"/>
    <x v="41"/>
  </r>
  <r>
    <s v="Id2294"/>
    <s v="  Hope"/>
    <x v="1308"/>
    <x v="268"/>
    <s v="No"/>
    <x v="1"/>
    <x v="0"/>
    <n v="1"/>
    <x v="1"/>
    <x v="2"/>
    <x v="1"/>
    <d v="2004-10-06T00:00:00"/>
    <x v="2291"/>
    <x v="2"/>
    <x v="0"/>
    <x v="0"/>
    <x v="41"/>
  </r>
  <r>
    <s v="Id2295"/>
    <s v="  Josh"/>
    <x v="1309"/>
    <x v="402"/>
    <s v="No"/>
    <x v="0"/>
    <x v="0"/>
    <s v="0"/>
    <x v="1"/>
    <x v="3"/>
    <x v="0"/>
    <d v="2002-07-19T00:00:00"/>
    <x v="2292"/>
    <x v="2"/>
    <x v="1"/>
    <x v="0"/>
    <x v="43"/>
  </r>
  <r>
    <s v="Id2296"/>
    <s v="  Jacob J"/>
    <x v="705"/>
    <x v="206"/>
    <s v="No"/>
    <x v="1"/>
    <x v="0"/>
    <n v="1"/>
    <x v="1"/>
    <x v="0"/>
    <x v="2"/>
    <d v="2004-06-14T00:00:00"/>
    <x v="2293"/>
    <x v="2"/>
    <x v="1"/>
    <x v="0"/>
    <x v="41"/>
  </r>
  <r>
    <s v="Id2297"/>
    <s v="  Jose Tomas"/>
    <x v="358"/>
    <x v="161"/>
    <s v="No"/>
    <x v="1"/>
    <x v="0"/>
    <n v="1"/>
    <x v="1"/>
    <x v="2"/>
    <x v="2"/>
    <d v="2004-11-12T00:00:00"/>
    <x v="2294"/>
    <x v="2"/>
    <x v="1"/>
    <x v="0"/>
    <x v="41"/>
  </r>
  <r>
    <s v="Id2298"/>
    <s v="  Mary Evan"/>
    <x v="1310"/>
    <x v="666"/>
    <s v="No"/>
    <x v="0"/>
    <x v="0"/>
    <s v="0"/>
    <x v="1"/>
    <x v="3"/>
    <x v="0"/>
    <d v="2002-08-13T00:00:00"/>
    <x v="2295"/>
    <x v="2"/>
    <x v="0"/>
    <x v="0"/>
    <x v="43"/>
  </r>
  <r>
    <s v="Id2299"/>
    <s v="  Justin K"/>
    <x v="1158"/>
    <x v="124"/>
    <s v="No"/>
    <x v="0"/>
    <x v="0"/>
    <n v="1"/>
    <x v="1"/>
    <x v="3"/>
    <x v="2"/>
    <d v="1998-12-26T00:00:00"/>
    <x v="2296"/>
    <x v="2"/>
    <x v="2"/>
    <x v="0"/>
    <x v="44"/>
  </r>
  <r>
    <s v="Id2300"/>
    <s v="  Patrick"/>
    <x v="1033"/>
    <x v="196"/>
    <s v="Yes"/>
    <x v="0"/>
    <x v="1"/>
    <n v="1"/>
    <x v="1"/>
    <x v="3"/>
    <x v="2"/>
    <d v="1997-08-13T00:00:00"/>
    <x v="2297"/>
    <x v="2"/>
    <x v="0"/>
    <x v="0"/>
    <x v="31"/>
  </r>
  <r>
    <s v="Id2301"/>
    <s v="  Roman"/>
    <x v="1311"/>
    <x v="335"/>
    <s v="No"/>
    <x v="1"/>
    <x v="0"/>
    <n v="1"/>
    <x v="1"/>
    <x v="2"/>
    <x v="2"/>
    <d v="2004-08-24T00:00:00"/>
    <x v="2298"/>
    <x v="2"/>
    <x v="0"/>
    <x v="0"/>
    <x v="41"/>
  </r>
  <r>
    <s v="Id2302"/>
    <s v="  David"/>
    <x v="1312"/>
    <x v="66"/>
    <s v="No"/>
    <x v="0"/>
    <x v="1"/>
    <n v="1"/>
    <x v="1"/>
    <x v="3"/>
    <x v="2"/>
    <d v="1993-09-28T00:00:00"/>
    <x v="2299"/>
    <x v="2"/>
    <x v="1"/>
    <x v="0"/>
    <x v="20"/>
  </r>
  <r>
    <s v="Id2303"/>
    <s v="  Evelyn L"/>
    <x v="1313"/>
    <x v="3"/>
    <s v="Yes"/>
    <x v="0"/>
    <x v="0"/>
    <n v="1"/>
    <x v="1"/>
    <x v="3"/>
    <x v="1"/>
    <d v="1995-06-01T00:00:00"/>
    <x v="2300"/>
    <x v="2"/>
    <x v="2"/>
    <x v="0"/>
    <x v="6"/>
  </r>
  <r>
    <s v="Id2304"/>
    <s v="  Jim"/>
    <x v="1314"/>
    <x v="467"/>
    <s v="No"/>
    <x v="0"/>
    <x v="0"/>
    <s v="0"/>
    <x v="1"/>
    <x v="3"/>
    <x v="0"/>
    <d v="2002-07-01T00:00:00"/>
    <x v="2301"/>
    <x v="2"/>
    <x v="2"/>
    <x v="1"/>
    <x v="43"/>
  </r>
  <r>
    <s v="Id2305"/>
    <s v="  Matthew S"/>
    <x v="1315"/>
    <x v="456"/>
    <s v="No"/>
    <x v="0"/>
    <x v="0"/>
    <s v="0"/>
    <x v="1"/>
    <x v="3"/>
    <x v="0"/>
    <d v="2002-07-20T00:00:00"/>
    <x v="2302"/>
    <x v="2"/>
    <x v="1"/>
    <x v="0"/>
    <x v="43"/>
  </r>
  <r>
    <s v="Id2306"/>
    <s v="  Kenneth"/>
    <x v="1316"/>
    <x v="320"/>
    <s v="No"/>
    <x v="0"/>
    <x v="0"/>
    <s v="0"/>
    <x v="1"/>
    <x v="3"/>
    <x v="2"/>
    <d v="1994-11-17T00:00:00"/>
    <x v="2303"/>
    <x v="2"/>
    <x v="2"/>
    <x v="0"/>
    <x v="6"/>
  </r>
  <r>
    <s v="Id2307"/>
    <s v="  Andrea"/>
    <x v="1317"/>
    <x v="150"/>
    <s v="Yes"/>
    <x v="0"/>
    <x v="0"/>
    <n v="1"/>
    <x v="1"/>
    <x v="2"/>
    <x v="2"/>
    <d v="1995-10-05T00:00:00"/>
    <x v="2304"/>
    <x v="2"/>
    <x v="1"/>
    <x v="0"/>
    <x v="40"/>
  </r>
  <r>
    <s v="Id2308"/>
    <s v="  Kristina"/>
    <x v="1318"/>
    <x v="67"/>
    <s v="No"/>
    <x v="0"/>
    <x v="0"/>
    <s v="0"/>
    <x v="1"/>
    <x v="3"/>
    <x v="2"/>
    <d v="1999-08-05T00:00:00"/>
    <x v="2305"/>
    <x v="2"/>
    <x v="2"/>
    <x v="0"/>
    <x v="35"/>
  </r>
  <r>
    <s v="Id2309"/>
    <s v="  Kristen"/>
    <x v="1319"/>
    <x v="330"/>
    <s v="No"/>
    <x v="1"/>
    <x v="0"/>
    <n v="1"/>
    <x v="1"/>
    <x v="2"/>
    <x v="1"/>
    <d v="2000-10-09T00:00:00"/>
    <x v="2306"/>
    <x v="2"/>
    <x v="2"/>
    <x v="0"/>
    <x v="21"/>
  </r>
  <r>
    <s v="Id2310"/>
    <s v="  Matthew"/>
    <x v="1209"/>
    <x v="173"/>
    <s v="No"/>
    <x v="0"/>
    <x v="0"/>
    <s v="0"/>
    <x v="1"/>
    <x v="2"/>
    <x v="2"/>
    <d v="1994-11-22T00:00:00"/>
    <x v="2307"/>
    <x v="2"/>
    <x v="2"/>
    <x v="0"/>
    <x v="6"/>
  </r>
  <r>
    <s v="Id2311"/>
    <s v="  Kathleen"/>
    <x v="1320"/>
    <x v="409"/>
    <s v="Yes"/>
    <x v="0"/>
    <x v="0"/>
    <s v="0"/>
    <x v="1"/>
    <x v="1"/>
    <x v="2"/>
    <d v="2001-08-19T00:00:00"/>
    <x v="2308"/>
    <x v="2"/>
    <x v="2"/>
    <x v="0"/>
    <x v="47"/>
  </r>
  <r>
    <s v="Id2312"/>
    <s v="  Lindsey"/>
    <x v="1321"/>
    <x v="267"/>
    <s v="Yes"/>
    <x v="0"/>
    <x v="0"/>
    <n v="1"/>
    <x v="1"/>
    <x v="2"/>
    <x v="2"/>
    <d v="1995-10-28T00:00:00"/>
    <x v="2309"/>
    <x v="2"/>
    <x v="1"/>
    <x v="0"/>
    <x v="40"/>
  </r>
  <r>
    <s v="Id2313"/>
    <s v="  Robert"/>
    <x v="447"/>
    <x v="140"/>
    <s v="No"/>
    <x v="0"/>
    <x v="0"/>
    <s v="0"/>
    <x v="1"/>
    <x v="2"/>
    <x v="2"/>
    <d v="1994-10-30T00:00:00"/>
    <x v="2310"/>
    <x v="2"/>
    <x v="1"/>
    <x v="0"/>
    <x v="6"/>
  </r>
  <r>
    <s v="Id2314"/>
    <s v="  Sarah E"/>
    <x v="1322"/>
    <x v="184"/>
    <s v="No"/>
    <x v="0"/>
    <x v="1"/>
    <n v="1"/>
    <x v="1"/>
    <x v="2"/>
    <x v="1"/>
    <d v="1993-11-27T00:00:00"/>
    <x v="2311"/>
    <x v="2"/>
    <x v="1"/>
    <x v="0"/>
    <x v="20"/>
  </r>
  <r>
    <s v="Id2315"/>
    <s v="  Flannery"/>
    <x v="254"/>
    <x v="319"/>
    <s v="No"/>
    <x v="1"/>
    <x v="0"/>
    <n v="1"/>
    <x v="1"/>
    <x v="2"/>
    <x v="2"/>
    <d v="2000-11-18T00:00:00"/>
    <x v="2312"/>
    <x v="2"/>
    <x v="1"/>
    <x v="0"/>
    <x v="21"/>
  </r>
  <r>
    <s v="Id2316"/>
    <s v="  John T"/>
    <x v="1323"/>
    <x v="119"/>
    <s v="No"/>
    <x v="1"/>
    <x v="0"/>
    <n v="1"/>
    <x v="1"/>
    <x v="1"/>
    <x v="1"/>
    <d v="2004-10-07T00:00:00"/>
    <x v="2313"/>
    <x v="2"/>
    <x v="2"/>
    <x v="3"/>
    <x v="41"/>
  </r>
  <r>
    <s v="Id2317"/>
    <s v="  Koji"/>
    <x v="1324"/>
    <x v="336"/>
    <s v="Yes"/>
    <x v="0"/>
    <x v="0"/>
    <n v="1"/>
    <x v="1"/>
    <x v="2"/>
    <x v="1"/>
    <d v="1995-12-07T00:00:00"/>
    <x v="2314"/>
    <x v="2"/>
    <x v="2"/>
    <x v="0"/>
    <x v="40"/>
  </r>
  <r>
    <s v="Id2318"/>
    <s v="  Candice M"/>
    <x v="1325"/>
    <x v="49"/>
    <s v="Yes"/>
    <x v="0"/>
    <x v="0"/>
    <s v="0"/>
    <x v="1"/>
    <x v="2"/>
    <x v="2"/>
    <d v="1996-09-18T00:00:00"/>
    <x v="2315"/>
    <x v="2"/>
    <x v="2"/>
    <x v="1"/>
    <x v="45"/>
  </r>
  <r>
    <s v="Id2319"/>
    <s v="  Theodore A"/>
    <x v="1326"/>
    <x v="208"/>
    <s v="No"/>
    <x v="0"/>
    <x v="1"/>
    <n v="1"/>
    <x v="1"/>
    <x v="3"/>
    <x v="1"/>
    <d v="1993-06-28T00:00:00"/>
    <x v="2316"/>
    <x v="2"/>
    <x v="0"/>
    <x v="0"/>
    <x v="20"/>
  </r>
  <r>
    <s v="Id2320"/>
    <s v="  Lindy"/>
    <x v="1058"/>
    <x v="102"/>
    <s v="Yes"/>
    <x v="0"/>
    <x v="0"/>
    <s v="0"/>
    <x v="1"/>
    <x v="2"/>
    <x v="2"/>
    <d v="1996-10-22T00:00:00"/>
    <x v="2317"/>
    <x v="2"/>
    <x v="0"/>
    <x v="0"/>
    <x v="45"/>
  </r>
  <r>
    <s v="Id2321"/>
    <s v="  Thomas"/>
    <x v="1130"/>
    <x v="508"/>
    <s v="No"/>
    <x v="0"/>
    <x v="1"/>
    <n v="1"/>
    <x v="1"/>
    <x v="3"/>
    <x v="2"/>
    <d v="1993-08-09T00:00:00"/>
    <x v="2317"/>
    <x v="2"/>
    <x v="1"/>
    <x v="0"/>
    <x v="20"/>
  </r>
  <r>
    <s v="Id2322"/>
    <s v="  Holly"/>
    <x v="1327"/>
    <x v="126"/>
    <s v="No"/>
    <x v="0"/>
    <x v="0"/>
    <s v="0"/>
    <x v="1"/>
    <x v="2"/>
    <x v="0"/>
    <d v="2002-09-19T00:00:00"/>
    <x v="2318"/>
    <x v="2"/>
    <x v="1"/>
    <x v="1"/>
    <x v="43"/>
  </r>
  <r>
    <s v="Id2323"/>
    <s v="  Matthew"/>
    <x v="1328"/>
    <x v="425"/>
    <s v="No"/>
    <x v="0"/>
    <x v="0"/>
    <s v="0"/>
    <x v="1"/>
    <x v="2"/>
    <x v="1"/>
    <d v="1999-12-14T00:00:00"/>
    <x v="2319"/>
    <x v="2"/>
    <x v="1"/>
    <x v="0"/>
    <x v="35"/>
  </r>
  <r>
    <s v="Id2324"/>
    <s v="  Meghan K"/>
    <x v="1329"/>
    <x v="264"/>
    <s v="No"/>
    <x v="0"/>
    <x v="0"/>
    <s v="0"/>
    <x v="1"/>
    <x v="2"/>
    <x v="2"/>
    <d v="1999-12-26T00:00:00"/>
    <x v="2320"/>
    <x v="1"/>
    <x v="0"/>
    <x v="0"/>
    <x v="35"/>
  </r>
  <r>
    <s v="Id2325"/>
    <s v="  Fred"/>
    <x v="1330"/>
    <x v="117"/>
    <s v="Yes"/>
    <x v="0"/>
    <x v="0"/>
    <s v="0"/>
    <x v="1"/>
    <x v="2"/>
    <x v="2"/>
    <d v="2001-09-12T00:00:00"/>
    <x v="2321"/>
    <x v="2"/>
    <x v="2"/>
    <x v="0"/>
    <x v="47"/>
  </r>
  <r>
    <s v="Id2326"/>
    <s v="  Sebastian"/>
    <x v="698"/>
    <x v="374"/>
    <s v="Yes"/>
    <x v="0"/>
    <x v="1"/>
    <n v="1"/>
    <x v="1"/>
    <x v="2"/>
    <x v="2"/>
    <d v="1997-11-09T00:00:00"/>
    <x v="2322"/>
    <x v="2"/>
    <x v="0"/>
    <x v="0"/>
    <x v="31"/>
  </r>
  <r>
    <s v="Id2327"/>
    <s v="  Laura"/>
    <x v="1331"/>
    <x v="156"/>
    <s v="No"/>
    <x v="0"/>
    <x v="0"/>
    <s v="0"/>
    <x v="1"/>
    <x v="2"/>
    <x v="0"/>
    <d v="2002-11-29T00:00:00"/>
    <x v="2323"/>
    <x v="2"/>
    <x v="2"/>
    <x v="1"/>
    <x v="43"/>
  </r>
  <r>
    <s v="Id2328"/>
    <s v="  Nicole"/>
    <x v="1332"/>
    <x v="274"/>
    <s v="Yes"/>
    <x v="0"/>
    <x v="0"/>
    <n v="1"/>
    <x v="1"/>
    <x v="3"/>
    <x v="2"/>
    <d v="1995-07-04T00:00:00"/>
    <x v="2324"/>
    <x v="2"/>
    <x v="0"/>
    <x v="0"/>
    <x v="40"/>
  </r>
  <r>
    <s v="Id2329"/>
    <s v="  Susan E"/>
    <x v="1333"/>
    <x v="151"/>
    <s v="No"/>
    <x v="0"/>
    <x v="1"/>
    <n v="1"/>
    <x v="1"/>
    <x v="3"/>
    <x v="2"/>
    <d v="1993-06-01T00:00:00"/>
    <x v="2324"/>
    <x v="2"/>
    <x v="0"/>
    <x v="0"/>
    <x v="34"/>
  </r>
  <r>
    <s v="Id2330"/>
    <s v="  Katy"/>
    <x v="1329"/>
    <x v="144"/>
    <s v="Yes"/>
    <x v="0"/>
    <x v="0"/>
    <s v="0"/>
    <x v="1"/>
    <x v="2"/>
    <x v="2"/>
    <d v="2001-11-20T00:00:00"/>
    <x v="2325"/>
    <x v="2"/>
    <x v="0"/>
    <x v="1"/>
    <x v="47"/>
  </r>
  <r>
    <s v="Id2331"/>
    <s v="  Jordan"/>
    <x v="1112"/>
    <x v="252"/>
    <s v="No"/>
    <x v="0"/>
    <x v="0"/>
    <n v="1"/>
    <x v="1"/>
    <x v="2"/>
    <x v="2"/>
    <d v="1998-07-27T00:00:00"/>
    <x v="2326"/>
    <x v="2"/>
    <x v="0"/>
    <x v="0"/>
    <x v="44"/>
  </r>
  <r>
    <s v="Id2332"/>
    <s v="  Juan D"/>
    <x v="1056"/>
    <x v="288"/>
    <s v="No"/>
    <x v="0"/>
    <x v="0"/>
    <n v="1"/>
    <x v="1"/>
    <x v="3"/>
    <x v="1"/>
    <d v="1992-09-13T00:00:00"/>
    <x v="2327"/>
    <x v="2"/>
    <x v="0"/>
    <x v="0"/>
    <x v="34"/>
  </r>
  <r>
    <s v="Id2333"/>
    <s v="  Julie"/>
    <x v="1140"/>
    <x v="348"/>
    <s v="No"/>
    <x v="0"/>
    <x v="1"/>
    <n v="1"/>
    <x v="1"/>
    <x v="3"/>
    <x v="1"/>
    <d v="1993-06-30T00:00:00"/>
    <x v="2328"/>
    <x v="1"/>
    <x v="1"/>
    <x v="0"/>
    <x v="20"/>
  </r>
  <r>
    <s v="Id2334"/>
    <s v="  Evan P"/>
    <x v="318"/>
    <x v="495"/>
    <s v="No"/>
    <x v="0"/>
    <x v="0"/>
    <n v="1"/>
    <x v="1"/>
    <x v="3"/>
    <x v="2"/>
    <d v="1992-11-30T00:00:00"/>
    <x v="2329"/>
    <x v="1"/>
    <x v="1"/>
    <x v="0"/>
    <x v="34"/>
  </r>
  <r>
    <s v="Id2335"/>
    <s v="  Aaron K"/>
    <x v="1334"/>
    <x v="523"/>
    <s v="No"/>
    <x v="0"/>
    <x v="0"/>
    <n v="1"/>
    <x v="1"/>
    <x v="3"/>
    <x v="2"/>
    <d v="1992-07-09T00:00:00"/>
    <x v="2330"/>
    <x v="1"/>
    <x v="0"/>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CF9A97-EAA0-487C-8222-689D5DE833D1}" name="Table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Cancer History">
  <location ref="A1:B4" firstHeaderRow="1" firstDataRow="1" firstDataCol="1"/>
  <pivotFields count="17">
    <pivotField showAll="0"/>
    <pivotField showAll="0"/>
    <pivotField showAll="0"/>
    <pivotField showAll="0"/>
    <pivotField showAll="0"/>
    <pivotField showAll="0"/>
    <pivotField axis="axisRow" dataField="1" showAll="0">
      <items count="3">
        <item h="1" x="0"/>
        <item x="1"/>
        <item t="default"/>
      </items>
    </pivotField>
    <pivotField showAll="0"/>
    <pivotField axis="axisRow" showAll="0">
      <items count="3">
        <item n="Non-Smoker" x="1"/>
        <item n="Smoker" x="0"/>
        <item t="default"/>
      </items>
    </pivotField>
    <pivotField showAll="0"/>
    <pivotField showAll="0">
      <items count="4">
        <item x="0"/>
        <item x="2"/>
        <item x="1"/>
        <item t="default"/>
      </items>
    </pivotField>
    <pivotField numFmtId="167" showAll="0"/>
    <pivotField numFmtId="168" showAll="0"/>
    <pivotField showAll="0"/>
    <pivotField showAll="0"/>
    <pivotField showAll="0"/>
    <pivotField showAll="0"/>
  </pivotFields>
  <rowFields count="2">
    <field x="6"/>
    <field x="8"/>
  </rowFields>
  <rowItems count="3">
    <i>
      <x v="1"/>
    </i>
    <i r="1">
      <x/>
    </i>
    <i r="1">
      <x v="1"/>
    </i>
  </rowItems>
  <colItems count="1">
    <i/>
  </colItems>
  <dataFields count="1">
    <dataField name="Count of Cancer History" fld="6" subtotal="count" baseField="6" baseItem="1"/>
  </dataFields>
  <chartFormats count="6">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3">
          <reference field="4294967294" count="1" selected="0">
            <x v="0"/>
          </reference>
          <reference field="6" count="1" selected="0">
            <x v="1"/>
          </reference>
          <reference field="8" count="1" selected="0">
            <x v="0"/>
          </reference>
        </references>
      </pivotArea>
    </chartFormat>
    <chartFormat chart="6" format="6">
      <pivotArea type="data" outline="0" fieldPosition="0">
        <references count="3">
          <reference field="4294967294" count="1" selected="0">
            <x v="0"/>
          </reference>
          <reference field="6" count="1" selected="0">
            <x v="1"/>
          </reference>
          <reference field="8" count="1" selected="0">
            <x v="1"/>
          </reference>
        </references>
      </pivotArea>
    </chartFormat>
    <chartFormat chart="1" format="1">
      <pivotArea type="data" outline="0" fieldPosition="0">
        <references count="3">
          <reference field="4294967294" count="1" selected="0">
            <x v="0"/>
          </reference>
          <reference field="6" count="1" selected="0">
            <x v="1"/>
          </reference>
          <reference field="8" count="1" selected="0">
            <x v="0"/>
          </reference>
        </references>
      </pivotArea>
    </chartFormat>
    <chartFormat chart="1" format="2">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5C4ABE-C2F5-4D4E-8DA6-C8571C2E4AC2}" name="Table 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Diabetes Status">
  <location ref="A21:B36"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Row" showAll="0">
      <items count="4">
        <item x="0"/>
        <item x="2"/>
        <item x="1"/>
        <item t="default"/>
      </items>
    </pivotField>
    <pivotField numFmtId="167" showAll="0"/>
    <pivotField dataField="1" numFmtId="168"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2">
    <field x="10"/>
    <field x="9"/>
  </rowFields>
  <rowItems count="15">
    <i>
      <x/>
    </i>
    <i r="1">
      <x/>
    </i>
    <i r="1">
      <x v="1"/>
    </i>
    <i r="1">
      <x v="2"/>
    </i>
    <i r="1">
      <x v="3"/>
    </i>
    <i>
      <x v="1"/>
    </i>
    <i r="1">
      <x/>
    </i>
    <i r="1">
      <x v="1"/>
    </i>
    <i r="1">
      <x v="2"/>
    </i>
    <i r="1">
      <x v="3"/>
    </i>
    <i>
      <x v="2"/>
    </i>
    <i r="1">
      <x/>
    </i>
    <i r="1">
      <x v="1"/>
    </i>
    <i r="1">
      <x v="2"/>
    </i>
    <i r="1">
      <x v="3"/>
    </i>
  </rowItems>
  <colItems count="1">
    <i/>
  </colItems>
  <dataFields count="1">
    <dataField name="Sum of Charges" fld="12" baseField="9" baseItem="0" numFmtId="169"/>
  </dataFields>
  <chartFormats count="28">
    <chartFormat chart="13" format="0" series="1">
      <pivotArea type="data" outline="0" fieldPosition="0">
        <references count="1">
          <reference field="4294967294" count="1" selected="0">
            <x v="0"/>
          </reference>
        </references>
      </pivotArea>
    </chartFormat>
    <chartFormat chart="13" format="2">
      <pivotArea type="data" outline="0" fieldPosition="0">
        <references count="3">
          <reference field="4294967294" count="1" selected="0">
            <x v="0"/>
          </reference>
          <reference field="9" count="1" selected="0">
            <x v="2"/>
          </reference>
          <reference field="10" count="1" selected="0">
            <x v="2"/>
          </reference>
        </references>
      </pivotArea>
    </chartFormat>
    <chartFormat chart="13" format="3">
      <pivotArea type="data" outline="0" fieldPosition="0">
        <references count="3">
          <reference field="4294967294" count="1" selected="0">
            <x v="0"/>
          </reference>
          <reference field="9" count="1" selected="0">
            <x v="3"/>
          </reference>
          <reference field="10" count="1" selected="0">
            <x v="2"/>
          </reference>
        </references>
      </pivotArea>
    </chartFormat>
    <chartFormat chart="13" format="4">
      <pivotArea type="data" outline="0" fieldPosition="0">
        <references count="3">
          <reference field="4294967294" count="1" selected="0">
            <x v="0"/>
          </reference>
          <reference field="9" count="1" selected="0">
            <x v="1"/>
          </reference>
          <reference field="10" count="1" selected="0">
            <x v="2"/>
          </reference>
        </references>
      </pivotArea>
    </chartFormat>
    <chartFormat chart="13" format="5">
      <pivotArea type="data" outline="0" fieldPosition="0">
        <references count="3">
          <reference field="4294967294" count="1" selected="0">
            <x v="0"/>
          </reference>
          <reference field="9" count="1" selected="0">
            <x v="0"/>
          </reference>
          <reference field="10" count="1" selected="0">
            <x v="2"/>
          </reference>
        </references>
      </pivotArea>
    </chartFormat>
    <chartFormat chart="13" format="6">
      <pivotArea type="data" outline="0" fieldPosition="0">
        <references count="3">
          <reference field="4294967294" count="1" selected="0">
            <x v="0"/>
          </reference>
          <reference field="9" count="1" selected="0">
            <x v="3"/>
          </reference>
          <reference field="10" count="1" selected="0">
            <x v="1"/>
          </reference>
        </references>
      </pivotArea>
    </chartFormat>
    <chartFormat chart="13" format="7">
      <pivotArea type="data" outline="0" fieldPosition="0">
        <references count="3">
          <reference field="4294967294" count="1" selected="0">
            <x v="0"/>
          </reference>
          <reference field="9" count="1" selected="0">
            <x v="2"/>
          </reference>
          <reference field="10" count="1" selected="0">
            <x v="1"/>
          </reference>
        </references>
      </pivotArea>
    </chartFormat>
    <chartFormat chart="13" format="8">
      <pivotArea type="data" outline="0" fieldPosition="0">
        <references count="3">
          <reference field="4294967294" count="1" selected="0">
            <x v="0"/>
          </reference>
          <reference field="9" count="1" selected="0">
            <x v="1"/>
          </reference>
          <reference field="10" count="1" selected="0">
            <x v="1"/>
          </reference>
        </references>
      </pivotArea>
    </chartFormat>
    <chartFormat chart="13" format="9">
      <pivotArea type="data" outline="0" fieldPosition="0">
        <references count="3">
          <reference field="4294967294" count="1" selected="0">
            <x v="0"/>
          </reference>
          <reference field="9" count="1" selected="0">
            <x v="0"/>
          </reference>
          <reference field="10" count="1" selected="0">
            <x v="1"/>
          </reference>
        </references>
      </pivotArea>
    </chartFormat>
    <chartFormat chart="13" format="10">
      <pivotArea type="data" outline="0" fieldPosition="0">
        <references count="3">
          <reference field="4294967294" count="1" selected="0">
            <x v="0"/>
          </reference>
          <reference field="9" count="1" selected="0">
            <x v="3"/>
          </reference>
          <reference field="10" count="1" selected="0">
            <x v="0"/>
          </reference>
        </references>
      </pivotArea>
    </chartFormat>
    <chartFormat chart="13" format="11">
      <pivotArea type="data" outline="0" fieldPosition="0">
        <references count="3">
          <reference field="4294967294" count="1" selected="0">
            <x v="0"/>
          </reference>
          <reference field="9" count="1" selected="0">
            <x v="2"/>
          </reference>
          <reference field="10" count="1" selected="0">
            <x v="0"/>
          </reference>
        </references>
      </pivotArea>
    </chartFormat>
    <chartFormat chart="13" format="12">
      <pivotArea type="data" outline="0" fieldPosition="0">
        <references count="3">
          <reference field="4294967294" count="1" selected="0">
            <x v="0"/>
          </reference>
          <reference field="9" count="1" selected="0">
            <x v="1"/>
          </reference>
          <reference field="10" count="1" selected="0">
            <x v="0"/>
          </reference>
        </references>
      </pivotArea>
    </chartFormat>
    <chartFormat chart="13" format="13">
      <pivotArea type="data" outline="0" fieldPosition="0">
        <references count="3">
          <reference field="4294967294" count="1" selected="0">
            <x v="0"/>
          </reference>
          <reference field="9" count="1" selected="0">
            <x v="0"/>
          </reference>
          <reference field="10" count="1" selected="0">
            <x v="0"/>
          </reference>
        </references>
      </pivotArea>
    </chartFormat>
    <chartFormat chart="37" format="38" series="1">
      <pivotArea type="data" outline="0" fieldPosition="0">
        <references count="1">
          <reference field="4294967294" count="1" selected="0">
            <x v="0"/>
          </reference>
        </references>
      </pivotArea>
    </chartFormat>
    <chartFormat chart="38" format="39" series="1">
      <pivotArea type="data" outline="0" fieldPosition="0">
        <references count="1">
          <reference field="4294967294" count="1" selected="0">
            <x v="0"/>
          </reference>
        </references>
      </pivotArea>
    </chartFormat>
    <chartFormat chart="49" format="27" series="1">
      <pivotArea type="data" outline="0" fieldPosition="0">
        <references count="1">
          <reference field="4294967294" count="1" selected="0">
            <x v="0"/>
          </reference>
        </references>
      </pivotArea>
    </chartFormat>
    <chartFormat chart="49" format="28">
      <pivotArea type="data" outline="0" fieldPosition="0">
        <references count="3">
          <reference field="4294967294" count="1" selected="0">
            <x v="0"/>
          </reference>
          <reference field="9" count="1" selected="0">
            <x v="0"/>
          </reference>
          <reference field="10" count="1" selected="0">
            <x v="0"/>
          </reference>
        </references>
      </pivotArea>
    </chartFormat>
    <chartFormat chart="49" format="29">
      <pivotArea type="data" outline="0" fieldPosition="0">
        <references count="3">
          <reference field="4294967294" count="1" selected="0">
            <x v="0"/>
          </reference>
          <reference field="9" count="1" selected="0">
            <x v="1"/>
          </reference>
          <reference field="10" count="1" selected="0">
            <x v="0"/>
          </reference>
        </references>
      </pivotArea>
    </chartFormat>
    <chartFormat chart="49" format="30">
      <pivotArea type="data" outline="0" fieldPosition="0">
        <references count="3">
          <reference field="4294967294" count="1" selected="0">
            <x v="0"/>
          </reference>
          <reference field="9" count="1" selected="0">
            <x v="2"/>
          </reference>
          <reference field="10" count="1" selected="0">
            <x v="0"/>
          </reference>
        </references>
      </pivotArea>
    </chartFormat>
    <chartFormat chart="49" format="31">
      <pivotArea type="data" outline="0" fieldPosition="0">
        <references count="3">
          <reference field="4294967294" count="1" selected="0">
            <x v="0"/>
          </reference>
          <reference field="9" count="1" selected="0">
            <x v="3"/>
          </reference>
          <reference field="10" count="1" selected="0">
            <x v="0"/>
          </reference>
        </references>
      </pivotArea>
    </chartFormat>
    <chartFormat chart="49" format="32">
      <pivotArea type="data" outline="0" fieldPosition="0">
        <references count="3">
          <reference field="4294967294" count="1" selected="0">
            <x v="0"/>
          </reference>
          <reference field="9" count="1" selected="0">
            <x v="0"/>
          </reference>
          <reference field="10" count="1" selected="0">
            <x v="1"/>
          </reference>
        </references>
      </pivotArea>
    </chartFormat>
    <chartFormat chart="49" format="33">
      <pivotArea type="data" outline="0" fieldPosition="0">
        <references count="3">
          <reference field="4294967294" count="1" selected="0">
            <x v="0"/>
          </reference>
          <reference field="9" count="1" selected="0">
            <x v="1"/>
          </reference>
          <reference field="10" count="1" selected="0">
            <x v="1"/>
          </reference>
        </references>
      </pivotArea>
    </chartFormat>
    <chartFormat chart="49" format="34">
      <pivotArea type="data" outline="0" fieldPosition="0">
        <references count="3">
          <reference field="4294967294" count="1" selected="0">
            <x v="0"/>
          </reference>
          <reference field="9" count="1" selected="0">
            <x v="2"/>
          </reference>
          <reference field="10" count="1" selected="0">
            <x v="1"/>
          </reference>
        </references>
      </pivotArea>
    </chartFormat>
    <chartFormat chart="49" format="35">
      <pivotArea type="data" outline="0" fieldPosition="0">
        <references count="3">
          <reference field="4294967294" count="1" selected="0">
            <x v="0"/>
          </reference>
          <reference field="9" count="1" selected="0">
            <x v="3"/>
          </reference>
          <reference field="10" count="1" selected="0">
            <x v="1"/>
          </reference>
        </references>
      </pivotArea>
    </chartFormat>
    <chartFormat chart="49" format="36">
      <pivotArea type="data" outline="0" fieldPosition="0">
        <references count="3">
          <reference field="4294967294" count="1" selected="0">
            <x v="0"/>
          </reference>
          <reference field="9" count="1" selected="0">
            <x v="0"/>
          </reference>
          <reference field="10" count="1" selected="0">
            <x v="2"/>
          </reference>
        </references>
      </pivotArea>
    </chartFormat>
    <chartFormat chart="49" format="37">
      <pivotArea type="data" outline="0" fieldPosition="0">
        <references count="3">
          <reference field="4294967294" count="1" selected="0">
            <x v="0"/>
          </reference>
          <reference field="9" count="1" selected="0">
            <x v="1"/>
          </reference>
          <reference field="10" count="1" selected="0">
            <x v="2"/>
          </reference>
        </references>
      </pivotArea>
    </chartFormat>
    <chartFormat chart="49" format="38">
      <pivotArea type="data" outline="0" fieldPosition="0">
        <references count="3">
          <reference field="4294967294" count="1" selected="0">
            <x v="0"/>
          </reference>
          <reference field="9" count="1" selected="0">
            <x v="2"/>
          </reference>
          <reference field="10" count="1" selected="0">
            <x v="2"/>
          </reference>
        </references>
      </pivotArea>
    </chartFormat>
    <chartFormat chart="49" format="39">
      <pivotArea type="data" outline="0" fieldPosition="0">
        <references count="3">
          <reference field="4294967294" count="1" selected="0">
            <x v="0"/>
          </reference>
          <reference field="9" count="1" selected="0">
            <x v="3"/>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8E2D00-E605-4C46-8507-F8DAD5C40B9E}" name="Table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rowHeaderCaption="Transplants">
  <location ref="A7:C9" firstHeaderRow="0" firstDataRow="1" firstDataCol="1"/>
  <pivotFields count="17">
    <pivotField showAll="0"/>
    <pivotField showAll="0"/>
    <pivotField showAll="0"/>
    <pivotField dataField="1" showAll="0"/>
    <pivotField showAll="0"/>
    <pivotField axis="axisRow" showAll="0">
      <items count="3">
        <item n="Without" x="0"/>
        <item n="With " x="1"/>
        <item t="default"/>
      </items>
    </pivotField>
    <pivotField showAll="0"/>
    <pivotField dataField="1" showAll="0"/>
    <pivotField showAll="0"/>
    <pivotField showAll="0"/>
    <pivotField showAll="0">
      <items count="4">
        <item x="0"/>
        <item x="2"/>
        <item x="1"/>
        <item t="default"/>
      </items>
    </pivotField>
    <pivotField numFmtId="167" showAll="0"/>
    <pivotField numFmtId="168" showAll="0"/>
    <pivotField showAll="0"/>
    <pivotField showAll="0"/>
    <pivotField showAll="0"/>
    <pivotField showAll="0"/>
  </pivotFields>
  <rowFields count="1">
    <field x="5"/>
  </rowFields>
  <rowItems count="2">
    <i>
      <x/>
    </i>
    <i>
      <x v="1"/>
    </i>
  </rowItems>
  <colFields count="1">
    <field x="-2"/>
  </colFields>
  <colItems count="2">
    <i>
      <x/>
    </i>
    <i i="1">
      <x v="1"/>
    </i>
  </colItems>
  <dataFields count="2">
    <dataField name="Sum of No.of major surgeries" fld="7" baseField="5" baseItem="0"/>
    <dataField name="Average of HBA1C" fld="3" subtotal="average" baseField="5" baseItem="0"/>
  </dataField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4">
      <pivotArea type="data" outline="0" fieldPosition="0">
        <references count="2">
          <reference field="4294967294" count="1" selected="0">
            <x v="0"/>
          </reference>
          <reference field="5" count="1" selected="0">
            <x v="0"/>
          </reference>
        </references>
      </pivotArea>
    </chartFormat>
    <chartFormat chart="7" format="5">
      <pivotArea type="data" outline="0" fieldPosition="0">
        <references count="2">
          <reference field="4294967294" count="1" selected="0">
            <x v="0"/>
          </reference>
          <reference field="5" count="1" selected="0">
            <x v="1"/>
          </reference>
        </references>
      </pivotArea>
    </chartFormat>
    <chartFormat chart="7" format="6">
      <pivotArea type="data" outline="0" fieldPosition="0">
        <references count="2">
          <reference field="4294967294" count="1" selected="0">
            <x v="1"/>
          </reference>
          <reference field="5" count="1" selected="0">
            <x v="0"/>
          </reference>
        </references>
      </pivotArea>
    </chartFormat>
    <chartFormat chart="7" format="7">
      <pivotArea type="data" outline="0" fieldPosition="0">
        <references count="2">
          <reference field="4294967294" count="1" selected="0">
            <x v="1"/>
          </reference>
          <reference field="5" count="1" selected="0">
            <x v="1"/>
          </reference>
        </references>
      </pivotArea>
    </chartFormat>
    <chartFormat chart="25" format="14" series="1">
      <pivotArea type="data" outline="0" fieldPosition="0">
        <references count="1">
          <reference field="4294967294" count="1" selected="0">
            <x v="0"/>
          </reference>
        </references>
      </pivotArea>
    </chartFormat>
    <chartFormat chart="25" format="15">
      <pivotArea type="data" outline="0" fieldPosition="0">
        <references count="2">
          <reference field="4294967294" count="1" selected="0">
            <x v="0"/>
          </reference>
          <reference field="5" count="1" selected="0">
            <x v="0"/>
          </reference>
        </references>
      </pivotArea>
    </chartFormat>
    <chartFormat chart="25" format="16">
      <pivotArea type="data" outline="0" fieldPosition="0">
        <references count="2">
          <reference field="4294967294" count="1" selected="0">
            <x v="0"/>
          </reference>
          <reference field="5" count="1" selected="0">
            <x v="1"/>
          </reference>
        </references>
      </pivotArea>
    </chartFormat>
    <chartFormat chart="25" format="17" series="1">
      <pivotArea type="data" outline="0" fieldPosition="0">
        <references count="1">
          <reference field="4294967294" count="1" selected="0">
            <x v="1"/>
          </reference>
        </references>
      </pivotArea>
    </chartFormat>
    <chartFormat chart="25" format="18">
      <pivotArea type="data" outline="0" fieldPosition="0">
        <references count="2">
          <reference field="4294967294" count="1" selected="0">
            <x v="1"/>
          </reference>
          <reference field="5" count="1" selected="0">
            <x v="0"/>
          </reference>
        </references>
      </pivotArea>
    </chartFormat>
    <chartFormat chart="25" format="19">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200213-E5AA-45AB-8203-27904356FC5A}" name="Table 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Age">
  <location ref="A144:B193"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numFmtId="167" showAll="0"/>
    <pivotField dataField="1" numFmtId="168"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0" numFmtId="170"/>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7AECE5-3350-4952-8863-F1B33E06BF49}" name="Table 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Age">
  <location ref="A93:C142"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pivotField showAll="0">
      <items count="4">
        <item x="0"/>
        <item x="2"/>
        <item x="1"/>
        <item t="default"/>
      </items>
    </pivotField>
    <pivotField numFmtId="167" showAll="0"/>
    <pivotField numFmtId="168"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2" subtotal="average" baseField="16" baseItem="0"/>
    <dataField name="Average of HBA1C" fld="3" subtotal="average" baseField="16" baseItem="0"/>
  </dataFields>
  <formats count="2">
    <format dxfId="2">
      <pivotArea collapsedLevelsAreSubtotals="1" fieldPosition="0">
        <references count="1">
          <reference field="16" count="0"/>
        </references>
      </pivotArea>
    </format>
    <format dxfId="1">
      <pivotArea dataOnly="0" labelOnly="1" fieldPosition="0">
        <references count="1">
          <reference field="16" count="0"/>
        </references>
      </pivotArea>
    </format>
  </format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6" count="1" selected="0">
            <x v="45"/>
          </reference>
        </references>
      </pivotArea>
    </chartFormat>
    <chartFormat chart="27" format="5"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C99297-2507-4FC4-AA55-E3B4D9378870}" name="Table 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Hospital Tier">
  <location ref="A41:B90"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numFmtId="167" showAll="0"/>
    <pivotField dataField="1" numFmtId="168" showAll="0"/>
    <pivotField axis="axisRow" showAll="0">
      <items count="4">
        <item x="0"/>
        <item x="1"/>
        <item x="2"/>
        <item t="default"/>
      </items>
    </pivotField>
    <pivotField showAll="0">
      <items count="4">
        <item x="1"/>
        <item x="2"/>
        <item x="0"/>
        <item t="default"/>
      </items>
    </pivotField>
    <pivotField axis="axisRow" showAll="0">
      <items count="18">
        <item x="3"/>
        <item x="1"/>
        <item x="0"/>
        <item x="7"/>
        <item x="5"/>
        <item x="4"/>
        <item x="6"/>
        <item x="11"/>
        <item x="9"/>
        <item x="16"/>
        <item x="14"/>
        <item x="13"/>
        <item x="8"/>
        <item x="2"/>
        <item x="15"/>
        <item x="12"/>
        <item x="10"/>
        <item t="default"/>
      </items>
    </pivotField>
    <pivotField showAll="0"/>
  </pivotFields>
  <rowFields count="2">
    <field x="13"/>
    <field x="15"/>
  </rowFields>
  <rowItems count="49">
    <i>
      <x/>
    </i>
    <i r="1">
      <x/>
    </i>
    <i r="1">
      <x v="1"/>
    </i>
    <i r="1">
      <x v="2"/>
    </i>
    <i r="1">
      <x v="3"/>
    </i>
    <i r="1">
      <x v="4"/>
    </i>
    <i r="1">
      <x v="5"/>
    </i>
    <i r="1">
      <x v="6"/>
    </i>
    <i r="1">
      <x v="7"/>
    </i>
    <i r="1">
      <x v="8"/>
    </i>
    <i r="1">
      <x v="12"/>
    </i>
    <i r="1">
      <x v="13"/>
    </i>
    <i r="1">
      <x v="15"/>
    </i>
    <i r="1">
      <x v="16"/>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4"/>
    </i>
    <i r="1">
      <x v="15"/>
    </i>
    <i t="grand">
      <x/>
    </i>
  </rowItems>
  <colItems count="1">
    <i/>
  </colItems>
  <dataFields count="1">
    <dataField name="Average of Charges" fld="12" subtotal="average" baseField="13"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F575709E-4284-4DC1-BBDA-E89F822FA258}" sourceName="Weight Status">
  <pivotTables>
    <pivotTable tabId="5" name="Table 3"/>
  </pivotTables>
  <data>
    <tabular pivotCacheId="2046875610">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24B6AD6D-5F6E-45A1-A047-AE298746D433}" sourceName="Diabetes Status">
  <pivotTables>
    <pivotTable tabId="5" name="Table 1"/>
    <pivotTable tabId="5" name="Table 2"/>
    <pivotTable tabId="5" name="Table 3"/>
    <pivotTable tabId="5" name="Table 4"/>
    <pivotTable tabId="5" name="Table 5"/>
    <pivotTable tabId="5" name="Table 6"/>
  </pivotTables>
  <data>
    <tabular pivotCacheId="204687561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28E3F0A6-A363-4E47-864E-BDA2FD5E5D1E}" cache="Slicer_Weight_Status" caption="Weight Status" style="SlicerStyleLight2" rowHeight="241300"/>
  <slicer name="Diabetes Status" xr10:uid="{E87FF46E-D6C7-4EAC-8B63-63EA96AAA691}" cache="Slicer_Diabetes_Status" caption="Diabetes Status"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E54772-4CAB-47F2-B696-64EAA475649A}" name="Table1" displayName="Table1" ref="C1:E2336" headerRowDxfId="27" tableBorderDxfId="26">
  <tableColumns count="3">
    <tableColumn id="1" xr3:uid="{690E1070-2D90-4E9C-B191-F35BD11D4501}" name="Title" totalsRowLabel="Total" dataDxfId="25"/>
    <tableColumn id="2" xr3:uid="{1419010A-669E-421D-947F-DBE82ADD2CBF}" name="First Name " dataDxfId="24"/>
    <tableColumn id="3" xr3:uid="{4929530E-6DFC-4A51-B718-216971850A4C}" name="Last Name" totalsRowFunction="count" dataDxfId="23"/>
  </tableColumns>
  <tableStyleInfo name="TableStyleLight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CB61BB5-99B9-45A4-BB18-3A38B247F9CB}" name="Table6" displayName="Table6" ref="A1:Q2336" totalsRowShown="0" headerRowDxfId="22" dataDxfId="20" headerRowBorderDxfId="21">
  <tableColumns count="17">
    <tableColumn id="1" xr3:uid="{FFCCB35F-DFAE-450A-BB59-329607A84D50}" name="Customer ID" dataDxfId="19" dataCellStyle="Normal 2"/>
    <tableColumn id="2" xr3:uid="{E5687F48-CD7C-4B02-8130-9B0763D6EF47}" name="First Name" dataDxfId="18">
      <calculatedColumnFormula>VLOOKUP($A2,'Customer Names'!$A$1:$E$2336,4,FALSE)</calculatedColumnFormula>
    </tableColumn>
    <tableColumn id="3" xr3:uid="{6F9BE7F8-45CE-46BA-BBB0-686662580D46}" name="BMI" dataDxfId="17">
      <calculatedColumnFormula>VLOOKUP($A2,'Medical Examinations'!$A$1:$P$2336,2,FALSE)</calculatedColumnFormula>
    </tableColumn>
    <tableColumn id="4" xr3:uid="{B524FB69-04EC-4B9A-947E-8FA3BA8BE78F}" name="HBA1C" dataDxfId="16">
      <calculatedColumnFormula>VLOOKUP($A2,'Medical Examinations'!$A$1:$P$2336,3,FALSE)</calculatedColumnFormula>
    </tableColumn>
    <tableColumn id="5" xr3:uid="{84599687-CB41-426F-A4C1-6CF3C2856D13}" name="Heart Issues" dataDxfId="15">
      <calculatedColumnFormula>VLOOKUP($A2,'Medical Examinations'!$A$1:$P$2336,13,FALSE)</calculatedColumnFormula>
    </tableColumn>
    <tableColumn id="6" xr3:uid="{F38B9FE0-72D3-4237-9AAB-F8C97278F70B}" name="Any Transplants" dataDxfId="14">
      <calculatedColumnFormula>VLOOKUP($A2,'Medical Examinations'!$A$1:$P$2336,5,FALSE)</calculatedColumnFormula>
    </tableColumn>
    <tableColumn id="7" xr3:uid="{29C3E5A2-F143-4ECA-9002-FE9560577164}" name="Cancer History" dataDxfId="13">
      <calculatedColumnFormula>VLOOKUP($A2,'Medical Examinations'!$A$1:$P$2336,6,FALSE)</calculatedColumnFormula>
    </tableColumn>
    <tableColumn id="8" xr3:uid="{B6BA1DFF-0BE7-49F1-AE39-54B0AB037332}" name="No.of major surgeries" dataDxfId="12">
      <calculatedColumnFormula>VLOOKUP($A2,'Medical Examinations'!$A$1:$P$2336,12,FALSE)</calculatedColumnFormula>
    </tableColumn>
    <tableColumn id="9" xr3:uid="{03C1AA03-B072-4FC2-9B5A-61711592D38B}" name="Smoker" dataDxfId="11">
      <calculatedColumnFormula>VLOOKUP($A2,'Medical Examinations'!$A$1:$P$2336,14,FALSE)</calculatedColumnFormula>
    </tableColumn>
    <tableColumn id="10" xr3:uid="{3AF447C9-E23A-46F1-8C92-444DC325182E}" name="Weight Status" dataDxfId="10">
      <calculatedColumnFormula>VLOOKUP($A2,'Medical Examinations'!$A$1:$P$2336,15,FALSE)</calculatedColumnFormula>
    </tableColumn>
    <tableColumn id="11" xr3:uid="{BC00A1AF-6095-49BF-A4C5-EFA58DDFBCF0}" name="Diabetes Status" dataDxfId="9">
      <calculatedColumnFormula>VLOOKUP($A2,'Medical Examinations'!$A$1:$P$2336,16,FALSE)</calculatedColumnFormula>
    </tableColumn>
    <tableColumn id="12" xr3:uid="{33B75AEF-C826-4B39-A078-BE9DCBFE5BE3}" name="Date of Birth" dataDxfId="8">
      <calculatedColumnFormula>VLOOKUP($A2,'Hospitalisation Details'!$A$1:$U$2344,18,FALSE)</calculatedColumnFormula>
    </tableColumn>
    <tableColumn id="13" xr3:uid="{55E2A0DF-9A68-418F-B1C4-7BEE4D680D71}" name="Charges" dataDxfId="7">
      <calculatedColumnFormula>VLOOKUP($A2,'Hospitalisation Details'!$A$1:$U$2344,21,FALSE)</calculatedColumnFormula>
    </tableColumn>
    <tableColumn id="14" xr3:uid="{1BFF090E-0372-4ACD-ABDB-D4F1C85BD55A}" name="Hospital Tier" dataDxfId="6">
      <calculatedColumnFormula>VLOOKUP($A2,'Hospitalisation Details'!$A$1:$U$2344,14,FALSE)</calculatedColumnFormula>
    </tableColumn>
    <tableColumn id="15" xr3:uid="{2A6ADD66-D21E-4A7F-BB58-62D45CF220D2}" name="City Tier" dataDxfId="5">
      <calculatedColumnFormula>VLOOKUP($A2,'Hospitalisation Details'!$A$1:$U$2344,15,FALSE)</calculatedColumnFormula>
    </tableColumn>
    <tableColumn id="16" xr3:uid="{EB129DA0-340A-44C8-B386-5F82D47E6233}" name="State ID" dataDxfId="4">
      <calculatedColumnFormula>VLOOKUP($A2,'Hospitalisation Details'!$A$1:$U$2344,16,FALSE)</calculatedColumnFormula>
    </tableColumn>
    <tableColumn id="17" xr3:uid="{37F2CFB0-1896-4B9E-AC61-23B2D6EC301D}" name="Age" dataDxfId="3">
      <calculatedColumnFormula>VLOOKUP($A2,'Hospitalisation Details'!$A$1:$U$2344,20,FALSE)</calculatedColumnFormula>
    </tableColumn>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tabSelected="1" workbookViewId="0">
      <selection activeCell="J10" sqref="J10"/>
    </sheetView>
  </sheetViews>
  <sheetFormatPr defaultRowHeight="15" x14ac:dyDescent="0.25"/>
  <cols>
    <col min="1" max="1" width="15.5703125" customWidth="1"/>
    <col min="2" max="2" width="37.42578125" bestFit="1" customWidth="1"/>
    <col min="4" max="4" width="21" bestFit="1" customWidth="1"/>
    <col min="5" max="5" width="18.28515625" bestFit="1" customWidth="1"/>
  </cols>
  <sheetData>
    <row r="1" spans="1:5" s="2" customFormat="1" ht="18.95" customHeight="1" x14ac:dyDescent="0.25">
      <c r="A1" s="4" t="s">
        <v>0</v>
      </c>
      <c r="B1" s="27" t="s">
        <v>2383</v>
      </c>
      <c r="C1" s="52" t="s">
        <v>4724</v>
      </c>
      <c r="D1" s="52" t="s">
        <v>4725</v>
      </c>
      <c r="E1" s="52" t="s">
        <v>4726</v>
      </c>
    </row>
    <row r="2" spans="1:5" ht="15.75" x14ac:dyDescent="0.25">
      <c r="A2" s="1" t="s">
        <v>2372</v>
      </c>
      <c r="B2" s="1" t="s">
        <v>2384</v>
      </c>
      <c r="C2" s="5" t="s">
        <v>6731</v>
      </c>
      <c r="D2" s="5" t="s">
        <v>6732</v>
      </c>
      <c r="E2" s="5" t="s">
        <v>5144</v>
      </c>
    </row>
    <row r="3" spans="1:5" ht="15.75" x14ac:dyDescent="0.25">
      <c r="A3" s="1" t="s">
        <v>2371</v>
      </c>
      <c r="B3" s="1" t="s">
        <v>2385</v>
      </c>
      <c r="C3" s="5" t="s">
        <v>6733</v>
      </c>
      <c r="D3" s="5" t="s">
        <v>6734</v>
      </c>
      <c r="E3" s="5" t="s">
        <v>5145</v>
      </c>
    </row>
    <row r="4" spans="1:5" ht="15.75" x14ac:dyDescent="0.25">
      <c r="A4" s="1" t="s">
        <v>2370</v>
      </c>
      <c r="B4" s="1" t="s">
        <v>2386</v>
      </c>
      <c r="C4" s="5" t="s">
        <v>6733</v>
      </c>
      <c r="D4" s="5" t="s">
        <v>6735</v>
      </c>
      <c r="E4" s="5" t="s">
        <v>5146</v>
      </c>
    </row>
    <row r="5" spans="1:5" x14ac:dyDescent="0.25">
      <c r="A5" s="1" t="s">
        <v>2369</v>
      </c>
      <c r="B5" s="1" t="s">
        <v>2387</v>
      </c>
      <c r="C5" s="5" t="s">
        <v>6731</v>
      </c>
      <c r="D5" s="5" t="s">
        <v>6736</v>
      </c>
      <c r="E5" s="5" t="s">
        <v>4727</v>
      </c>
    </row>
    <row r="6" spans="1:5" ht="15.75" x14ac:dyDescent="0.25">
      <c r="A6" s="1" t="s">
        <v>2368</v>
      </c>
      <c r="B6" s="1" t="s">
        <v>2388</v>
      </c>
      <c r="C6" s="5" t="s">
        <v>6731</v>
      </c>
      <c r="D6" s="5" t="s">
        <v>6737</v>
      </c>
      <c r="E6" s="5" t="s">
        <v>5147</v>
      </c>
    </row>
    <row r="7" spans="1:5" ht="15.75" x14ac:dyDescent="0.25">
      <c r="A7" s="1" t="s">
        <v>2367</v>
      </c>
      <c r="B7" s="1" t="s">
        <v>2389</v>
      </c>
      <c r="C7" s="5" t="s">
        <v>6733</v>
      </c>
      <c r="D7" s="5" t="s">
        <v>6738</v>
      </c>
      <c r="E7" s="5" t="s">
        <v>5148</v>
      </c>
    </row>
    <row r="8" spans="1:5" ht="15.75" x14ac:dyDescent="0.25">
      <c r="A8" s="1" t="s">
        <v>2366</v>
      </c>
      <c r="B8" s="1" t="s">
        <v>2390</v>
      </c>
      <c r="C8" s="5" t="s">
        <v>6733</v>
      </c>
      <c r="D8" s="5" t="s">
        <v>6739</v>
      </c>
      <c r="E8" s="5" t="s">
        <v>5149</v>
      </c>
    </row>
    <row r="9" spans="1:5" ht="15.75" x14ac:dyDescent="0.25">
      <c r="A9" s="1" t="s">
        <v>2365</v>
      </c>
      <c r="B9" s="1" t="s">
        <v>2391</v>
      </c>
      <c r="C9" s="5" t="s">
        <v>6733</v>
      </c>
      <c r="D9" s="5" t="s">
        <v>6740</v>
      </c>
      <c r="E9" s="5" t="s">
        <v>4728</v>
      </c>
    </row>
    <row r="10" spans="1:5" ht="15.75" x14ac:dyDescent="0.25">
      <c r="A10" s="1" t="s">
        <v>2364</v>
      </c>
      <c r="B10" s="1" t="s">
        <v>2392</v>
      </c>
      <c r="C10" s="5" t="s">
        <v>6733</v>
      </c>
      <c r="D10" s="5" t="s">
        <v>6741</v>
      </c>
      <c r="E10" s="5" t="s">
        <v>5150</v>
      </c>
    </row>
    <row r="11" spans="1:5" ht="15.75" x14ac:dyDescent="0.25">
      <c r="A11" s="1" t="s">
        <v>2363</v>
      </c>
      <c r="B11" s="1" t="s">
        <v>2393</v>
      </c>
      <c r="C11" s="5" t="s">
        <v>6731</v>
      </c>
      <c r="D11" s="5" t="s">
        <v>6742</v>
      </c>
      <c r="E11" s="5" t="s">
        <v>5151</v>
      </c>
    </row>
    <row r="12" spans="1:5" ht="15.75" x14ac:dyDescent="0.25">
      <c r="A12" s="1" t="s">
        <v>2362</v>
      </c>
      <c r="B12" s="1" t="s">
        <v>2394</v>
      </c>
      <c r="C12" s="5" t="s">
        <v>6731</v>
      </c>
      <c r="D12" s="5" t="s">
        <v>6743</v>
      </c>
      <c r="E12" s="5" t="s">
        <v>5152</v>
      </c>
    </row>
    <row r="13" spans="1:5" ht="15.75" x14ac:dyDescent="0.25">
      <c r="A13" s="1" t="s">
        <v>2361</v>
      </c>
      <c r="B13" s="1" t="s">
        <v>2395</v>
      </c>
      <c r="C13" s="5" t="s">
        <v>6733</v>
      </c>
      <c r="D13" s="5" t="s">
        <v>6744</v>
      </c>
      <c r="E13" s="5" t="s">
        <v>5153</v>
      </c>
    </row>
    <row r="14" spans="1:5" ht="15.75" x14ac:dyDescent="0.25">
      <c r="A14" s="1" t="s">
        <v>2360</v>
      </c>
      <c r="B14" s="1" t="s">
        <v>2396</v>
      </c>
      <c r="C14" s="5" t="s">
        <v>6733</v>
      </c>
      <c r="D14" s="5" t="s">
        <v>6745</v>
      </c>
      <c r="E14" s="5" t="s">
        <v>5154</v>
      </c>
    </row>
    <row r="15" spans="1:5" ht="15.75" x14ac:dyDescent="0.25">
      <c r="A15" s="1" t="s">
        <v>2359</v>
      </c>
      <c r="B15" s="1" t="s">
        <v>2397</v>
      </c>
      <c r="C15" s="5" t="s">
        <v>6733</v>
      </c>
      <c r="D15" s="5" t="s">
        <v>6746</v>
      </c>
      <c r="E15" s="5" t="s">
        <v>4729</v>
      </c>
    </row>
    <row r="16" spans="1:5" ht="15.75" x14ac:dyDescent="0.25">
      <c r="A16" s="1" t="s">
        <v>2358</v>
      </c>
      <c r="B16" s="1" t="s">
        <v>2398</v>
      </c>
      <c r="C16" s="5" t="s">
        <v>6731</v>
      </c>
      <c r="D16" s="5" t="s">
        <v>6747</v>
      </c>
      <c r="E16" s="5" t="s">
        <v>5155</v>
      </c>
    </row>
    <row r="17" spans="1:5" ht="15.75" x14ac:dyDescent="0.25">
      <c r="A17" s="1" t="s">
        <v>2357</v>
      </c>
      <c r="B17" s="1" t="s">
        <v>2399</v>
      </c>
      <c r="C17" s="5" t="s">
        <v>6733</v>
      </c>
      <c r="D17" s="5" t="s">
        <v>6748</v>
      </c>
      <c r="E17" s="5" t="s">
        <v>5156</v>
      </c>
    </row>
    <row r="18" spans="1:5" ht="15.75" x14ac:dyDescent="0.25">
      <c r="A18" s="1" t="s">
        <v>2356</v>
      </c>
      <c r="B18" s="1" t="s">
        <v>2400</v>
      </c>
      <c r="C18" s="5" t="s">
        <v>6731</v>
      </c>
      <c r="D18" s="5" t="s">
        <v>6749</v>
      </c>
      <c r="E18" s="5" t="s">
        <v>5157</v>
      </c>
    </row>
    <row r="19" spans="1:5" ht="15.75" x14ac:dyDescent="0.25">
      <c r="A19" s="1" t="s">
        <v>2355</v>
      </c>
      <c r="B19" s="1" t="s">
        <v>2401</v>
      </c>
      <c r="C19" s="5" t="s">
        <v>6731</v>
      </c>
      <c r="D19" s="5" t="s">
        <v>6750</v>
      </c>
      <c r="E19" s="5" t="s">
        <v>5158</v>
      </c>
    </row>
    <row r="20" spans="1:5" ht="15.75" x14ac:dyDescent="0.25">
      <c r="A20" s="1" t="s">
        <v>2354</v>
      </c>
      <c r="B20" s="1" t="s">
        <v>2402</v>
      </c>
      <c r="C20" s="5" t="s">
        <v>6733</v>
      </c>
      <c r="D20" s="5" t="s">
        <v>6751</v>
      </c>
      <c r="E20" s="5" t="s">
        <v>5159</v>
      </c>
    </row>
    <row r="21" spans="1:5" ht="15.75" x14ac:dyDescent="0.25">
      <c r="A21" s="1" t="s">
        <v>2353</v>
      </c>
      <c r="B21" s="1" t="s">
        <v>2403</v>
      </c>
      <c r="C21" s="5" t="s">
        <v>6733</v>
      </c>
      <c r="D21" s="5" t="s">
        <v>6752</v>
      </c>
      <c r="E21" s="5" t="s">
        <v>5160</v>
      </c>
    </row>
    <row r="22" spans="1:5" ht="15.75" x14ac:dyDescent="0.25">
      <c r="A22" s="1" t="s">
        <v>2352</v>
      </c>
      <c r="B22" s="1" t="s">
        <v>2404</v>
      </c>
      <c r="C22" s="5" t="s">
        <v>6733</v>
      </c>
      <c r="D22" s="5" t="s">
        <v>6753</v>
      </c>
      <c r="E22" s="5" t="s">
        <v>5161</v>
      </c>
    </row>
    <row r="23" spans="1:5" ht="15.75" x14ac:dyDescent="0.25">
      <c r="A23" s="1" t="s">
        <v>2351</v>
      </c>
      <c r="B23" s="1" t="s">
        <v>2405</v>
      </c>
      <c r="C23" s="5" t="s">
        <v>6731</v>
      </c>
      <c r="D23" s="5" t="s">
        <v>6754</v>
      </c>
      <c r="E23" s="5" t="s">
        <v>5162</v>
      </c>
    </row>
    <row r="24" spans="1:5" ht="15.75" x14ac:dyDescent="0.25">
      <c r="A24" s="1" t="s">
        <v>2350</v>
      </c>
      <c r="B24" s="1" t="s">
        <v>2406</v>
      </c>
      <c r="C24" s="5" t="s">
        <v>6731</v>
      </c>
      <c r="D24" s="5" t="s">
        <v>6755</v>
      </c>
      <c r="E24" s="5" t="s">
        <v>5163</v>
      </c>
    </row>
    <row r="25" spans="1:5" ht="15.75" x14ac:dyDescent="0.25">
      <c r="A25" s="1" t="s">
        <v>2349</v>
      </c>
      <c r="B25" s="1" t="s">
        <v>2407</v>
      </c>
      <c r="C25" s="5" t="s">
        <v>6733</v>
      </c>
      <c r="D25" s="5" t="s">
        <v>6756</v>
      </c>
      <c r="E25" s="5" t="s">
        <v>5164</v>
      </c>
    </row>
    <row r="26" spans="1:5" ht="15.75" x14ac:dyDescent="0.25">
      <c r="A26" s="1" t="s">
        <v>2348</v>
      </c>
      <c r="B26" s="1" t="s">
        <v>2408</v>
      </c>
      <c r="C26" s="5" t="s">
        <v>6733</v>
      </c>
      <c r="D26" s="5" t="s">
        <v>6757</v>
      </c>
      <c r="E26" s="5" t="s">
        <v>4761</v>
      </c>
    </row>
    <row r="27" spans="1:5" ht="15.75" x14ac:dyDescent="0.25">
      <c r="A27" s="1" t="s">
        <v>2347</v>
      </c>
      <c r="B27" s="1" t="s">
        <v>2409</v>
      </c>
      <c r="C27" s="5" t="s">
        <v>6733</v>
      </c>
      <c r="D27" s="5" t="s">
        <v>6758</v>
      </c>
      <c r="E27" s="5" t="s">
        <v>4730</v>
      </c>
    </row>
    <row r="28" spans="1:5" ht="15.75" x14ac:dyDescent="0.25">
      <c r="A28" s="1" t="s">
        <v>2346</v>
      </c>
      <c r="B28" s="1" t="s">
        <v>2410</v>
      </c>
      <c r="C28" s="5" t="s">
        <v>6733</v>
      </c>
      <c r="D28" s="5" t="s">
        <v>6759</v>
      </c>
      <c r="E28" s="5" t="s">
        <v>5165</v>
      </c>
    </row>
    <row r="29" spans="1:5" ht="15.75" x14ac:dyDescent="0.25">
      <c r="A29" s="1" t="s">
        <v>2345</v>
      </c>
      <c r="B29" s="1" t="s">
        <v>2411</v>
      </c>
      <c r="C29" s="5" t="s">
        <v>6731</v>
      </c>
      <c r="D29" s="5" t="s">
        <v>6760</v>
      </c>
      <c r="E29" s="5" t="s">
        <v>5166</v>
      </c>
    </row>
    <row r="30" spans="1:5" ht="15.75" x14ac:dyDescent="0.25">
      <c r="A30" s="1" t="s">
        <v>2344</v>
      </c>
      <c r="B30" s="1" t="s">
        <v>2412</v>
      </c>
      <c r="C30" s="5" t="s">
        <v>6733</v>
      </c>
      <c r="D30" s="5" t="s">
        <v>6740</v>
      </c>
      <c r="E30" s="5" t="s">
        <v>5167</v>
      </c>
    </row>
    <row r="31" spans="1:5" ht="15.75" x14ac:dyDescent="0.25">
      <c r="A31" s="1" t="s">
        <v>2343</v>
      </c>
      <c r="B31" s="1" t="s">
        <v>2413</v>
      </c>
      <c r="C31" s="5" t="s">
        <v>6731</v>
      </c>
      <c r="D31" s="5" t="s">
        <v>6761</v>
      </c>
      <c r="E31" s="5" t="s">
        <v>5168</v>
      </c>
    </row>
    <row r="32" spans="1:5" ht="15.75" x14ac:dyDescent="0.25">
      <c r="A32" s="1" t="s">
        <v>2342</v>
      </c>
      <c r="B32" s="1" t="s">
        <v>2414</v>
      </c>
      <c r="C32" s="5" t="s">
        <v>6731</v>
      </c>
      <c r="D32" s="5" t="s">
        <v>6762</v>
      </c>
      <c r="E32" s="5" t="s">
        <v>5169</v>
      </c>
    </row>
    <row r="33" spans="1:5" ht="15.75" x14ac:dyDescent="0.25">
      <c r="A33" s="1" t="s">
        <v>2341</v>
      </c>
      <c r="B33" s="1" t="s">
        <v>2415</v>
      </c>
      <c r="C33" s="5" t="s">
        <v>6733</v>
      </c>
      <c r="D33" s="5" t="s">
        <v>6763</v>
      </c>
      <c r="E33" s="5" t="s">
        <v>5170</v>
      </c>
    </row>
    <row r="34" spans="1:5" ht="15.75" x14ac:dyDescent="0.25">
      <c r="A34" s="1" t="s">
        <v>2340</v>
      </c>
      <c r="B34" s="1" t="s">
        <v>2416</v>
      </c>
      <c r="C34" s="5" t="s">
        <v>6733</v>
      </c>
      <c r="D34" s="5" t="s">
        <v>6764</v>
      </c>
      <c r="E34" s="5" t="s">
        <v>5171</v>
      </c>
    </row>
    <row r="35" spans="1:5" ht="15.75" x14ac:dyDescent="0.25">
      <c r="A35" s="1" t="s">
        <v>2339</v>
      </c>
      <c r="B35" s="1" t="s">
        <v>2417</v>
      </c>
      <c r="C35" s="5" t="s">
        <v>6731</v>
      </c>
      <c r="D35" s="5" t="s">
        <v>6765</v>
      </c>
      <c r="E35" s="5" t="s">
        <v>4731</v>
      </c>
    </row>
    <row r="36" spans="1:5" ht="15.75" x14ac:dyDescent="0.25">
      <c r="A36" s="1" t="s">
        <v>2338</v>
      </c>
      <c r="B36" s="1" t="s">
        <v>2418</v>
      </c>
      <c r="C36" s="5" t="s">
        <v>6731</v>
      </c>
      <c r="D36" s="5" t="s">
        <v>6766</v>
      </c>
      <c r="E36" s="5" t="s">
        <v>5172</v>
      </c>
    </row>
    <row r="37" spans="1:5" ht="15.75" x14ac:dyDescent="0.25">
      <c r="A37" s="1" t="s">
        <v>2337</v>
      </c>
      <c r="B37" s="1" t="s">
        <v>2419</v>
      </c>
      <c r="C37" s="5" t="s">
        <v>6733</v>
      </c>
      <c r="D37" s="5" t="s">
        <v>6767</v>
      </c>
      <c r="E37" s="5" t="s">
        <v>5173</v>
      </c>
    </row>
    <row r="38" spans="1:5" ht="15.75" x14ac:dyDescent="0.25">
      <c r="A38" s="1" t="s">
        <v>2336</v>
      </c>
      <c r="B38" s="1" t="s">
        <v>2420</v>
      </c>
      <c r="C38" s="5" t="s">
        <v>6733</v>
      </c>
      <c r="D38" s="5" t="s">
        <v>6768</v>
      </c>
      <c r="E38" s="5" t="s">
        <v>5174</v>
      </c>
    </row>
    <row r="39" spans="1:5" ht="15.75" x14ac:dyDescent="0.25">
      <c r="A39" s="1" t="s">
        <v>2335</v>
      </c>
      <c r="B39" s="1" t="s">
        <v>2421</v>
      </c>
      <c r="C39" s="5" t="s">
        <v>6731</v>
      </c>
      <c r="D39" s="5" t="s">
        <v>6769</v>
      </c>
      <c r="E39" s="5" t="s">
        <v>4732</v>
      </c>
    </row>
    <row r="40" spans="1:5" ht="15.75" x14ac:dyDescent="0.25">
      <c r="A40" s="1" t="s">
        <v>2334</v>
      </c>
      <c r="B40" s="1" t="s">
        <v>2422</v>
      </c>
      <c r="C40" s="5" t="s">
        <v>6731</v>
      </c>
      <c r="D40" s="5" t="s">
        <v>6770</v>
      </c>
      <c r="E40" s="5" t="s">
        <v>5175</v>
      </c>
    </row>
    <row r="41" spans="1:5" ht="15.75" x14ac:dyDescent="0.25">
      <c r="A41" s="1" t="s">
        <v>2333</v>
      </c>
      <c r="B41" s="1" t="s">
        <v>2423</v>
      </c>
      <c r="C41" s="5" t="s">
        <v>6733</v>
      </c>
      <c r="D41" s="5" t="s">
        <v>6771</v>
      </c>
      <c r="E41" s="5" t="s">
        <v>5176</v>
      </c>
    </row>
    <row r="42" spans="1:5" ht="15.75" x14ac:dyDescent="0.25">
      <c r="A42" s="1" t="s">
        <v>2332</v>
      </c>
      <c r="B42" s="1" t="s">
        <v>2424</v>
      </c>
      <c r="C42" s="5" t="s">
        <v>6733</v>
      </c>
      <c r="D42" s="5" t="s">
        <v>6772</v>
      </c>
      <c r="E42" s="5" t="s">
        <v>4733</v>
      </c>
    </row>
    <row r="43" spans="1:5" ht="15.75" x14ac:dyDescent="0.25">
      <c r="A43" s="1" t="s">
        <v>2331</v>
      </c>
      <c r="B43" s="1" t="s">
        <v>2425</v>
      </c>
      <c r="C43" s="5" t="s">
        <v>6731</v>
      </c>
      <c r="D43" s="5" t="s">
        <v>6773</v>
      </c>
      <c r="E43" s="5" t="s">
        <v>5177</v>
      </c>
    </row>
    <row r="44" spans="1:5" ht="15.75" x14ac:dyDescent="0.25">
      <c r="A44" s="1" t="s">
        <v>2330</v>
      </c>
      <c r="B44" s="1" t="s">
        <v>2426</v>
      </c>
      <c r="C44" s="5" t="s">
        <v>6731</v>
      </c>
      <c r="D44" s="5" t="s">
        <v>6755</v>
      </c>
      <c r="E44" s="5" t="s">
        <v>5178</v>
      </c>
    </row>
    <row r="45" spans="1:5" ht="15.75" x14ac:dyDescent="0.25">
      <c r="A45" s="1" t="s">
        <v>2329</v>
      </c>
      <c r="B45" s="1" t="s">
        <v>2427</v>
      </c>
      <c r="C45" s="5" t="s">
        <v>6733</v>
      </c>
      <c r="D45" s="5" t="s">
        <v>6774</v>
      </c>
      <c r="E45" s="5" t="s">
        <v>5179</v>
      </c>
    </row>
    <row r="46" spans="1:5" ht="15.75" x14ac:dyDescent="0.25">
      <c r="A46" s="1" t="s">
        <v>2328</v>
      </c>
      <c r="B46" s="1" t="s">
        <v>2428</v>
      </c>
      <c r="C46" s="5" t="s">
        <v>6733</v>
      </c>
      <c r="D46" s="5" t="s">
        <v>6775</v>
      </c>
      <c r="E46" s="5" t="s">
        <v>5180</v>
      </c>
    </row>
    <row r="47" spans="1:5" ht="15.75" x14ac:dyDescent="0.25">
      <c r="A47" s="1" t="s">
        <v>2327</v>
      </c>
      <c r="B47" s="1" t="s">
        <v>2429</v>
      </c>
      <c r="C47" s="5" t="s">
        <v>6731</v>
      </c>
      <c r="D47" s="5" t="s">
        <v>6776</v>
      </c>
      <c r="E47" s="5" t="s">
        <v>5181</v>
      </c>
    </row>
    <row r="48" spans="1:5" ht="15.75" x14ac:dyDescent="0.25">
      <c r="A48" s="1" t="s">
        <v>2326</v>
      </c>
      <c r="B48" s="1" t="s">
        <v>2430</v>
      </c>
      <c r="C48" s="5" t="s">
        <v>6733</v>
      </c>
      <c r="D48" s="5" t="s">
        <v>6777</v>
      </c>
      <c r="E48" s="5" t="s">
        <v>4734</v>
      </c>
    </row>
    <row r="49" spans="1:5" ht="15.75" x14ac:dyDescent="0.25">
      <c r="A49" s="1" t="s">
        <v>2325</v>
      </c>
      <c r="B49" s="1" t="s">
        <v>2431</v>
      </c>
      <c r="C49" s="5" t="s">
        <v>6731</v>
      </c>
      <c r="D49" s="5" t="s">
        <v>6778</v>
      </c>
      <c r="E49" s="5" t="s">
        <v>5177</v>
      </c>
    </row>
    <row r="50" spans="1:5" ht="15.75" x14ac:dyDescent="0.25">
      <c r="A50" s="1" t="s">
        <v>2324</v>
      </c>
      <c r="B50" s="1" t="s">
        <v>2432</v>
      </c>
      <c r="C50" s="5" t="s">
        <v>6733</v>
      </c>
      <c r="D50" s="5" t="s">
        <v>6779</v>
      </c>
      <c r="E50" s="5" t="s">
        <v>5182</v>
      </c>
    </row>
    <row r="51" spans="1:5" ht="15.75" x14ac:dyDescent="0.25">
      <c r="A51" s="1" t="s">
        <v>2323</v>
      </c>
      <c r="B51" s="1" t="s">
        <v>2433</v>
      </c>
      <c r="C51" s="5" t="s">
        <v>6733</v>
      </c>
      <c r="D51" s="5" t="s">
        <v>6780</v>
      </c>
      <c r="E51" s="5" t="s">
        <v>4735</v>
      </c>
    </row>
    <row r="52" spans="1:5" ht="15.75" x14ac:dyDescent="0.25">
      <c r="A52" s="1" t="s">
        <v>2322</v>
      </c>
      <c r="B52" s="1" t="s">
        <v>2434</v>
      </c>
      <c r="C52" s="5" t="s">
        <v>6733</v>
      </c>
      <c r="D52" s="5" t="s">
        <v>6781</v>
      </c>
      <c r="E52" s="5" t="s">
        <v>5183</v>
      </c>
    </row>
    <row r="53" spans="1:5" ht="15.75" x14ac:dyDescent="0.25">
      <c r="A53" s="1" t="s">
        <v>2321</v>
      </c>
      <c r="B53" s="1" t="s">
        <v>2435</v>
      </c>
      <c r="C53" s="5" t="s">
        <v>6731</v>
      </c>
      <c r="D53" s="5" t="s">
        <v>6782</v>
      </c>
      <c r="E53" s="5" t="s">
        <v>5184</v>
      </c>
    </row>
    <row r="54" spans="1:5" ht="15.75" x14ac:dyDescent="0.25">
      <c r="A54" s="1" t="s">
        <v>2320</v>
      </c>
      <c r="B54" s="1" t="s">
        <v>2436</v>
      </c>
      <c r="C54" s="5" t="s">
        <v>6733</v>
      </c>
      <c r="D54" s="5" t="s">
        <v>6744</v>
      </c>
      <c r="E54" s="5" t="s">
        <v>5185</v>
      </c>
    </row>
    <row r="55" spans="1:5" ht="15.75" x14ac:dyDescent="0.25">
      <c r="A55" s="1" t="s">
        <v>2319</v>
      </c>
      <c r="B55" s="1" t="s">
        <v>2437</v>
      </c>
      <c r="C55" s="5" t="s">
        <v>6733</v>
      </c>
      <c r="D55" s="5" t="s">
        <v>6783</v>
      </c>
      <c r="E55" s="5" t="s">
        <v>5186</v>
      </c>
    </row>
    <row r="56" spans="1:5" ht="15.75" x14ac:dyDescent="0.25">
      <c r="A56" s="1" t="s">
        <v>2318</v>
      </c>
      <c r="B56" s="1" t="s">
        <v>2438</v>
      </c>
      <c r="C56" s="5" t="s">
        <v>6731</v>
      </c>
      <c r="D56" s="5" t="s">
        <v>6784</v>
      </c>
      <c r="E56" s="5" t="s">
        <v>4736</v>
      </c>
    </row>
    <row r="57" spans="1:5" ht="15.75" x14ac:dyDescent="0.25">
      <c r="A57" s="1" t="s">
        <v>2317</v>
      </c>
      <c r="B57" s="1" t="s">
        <v>2439</v>
      </c>
      <c r="C57" s="5" t="s">
        <v>6731</v>
      </c>
      <c r="D57" s="5" t="s">
        <v>6785</v>
      </c>
      <c r="E57" s="5" t="s">
        <v>5187</v>
      </c>
    </row>
    <row r="58" spans="1:5" ht="15.75" x14ac:dyDescent="0.25">
      <c r="A58" s="1" t="s">
        <v>2316</v>
      </c>
      <c r="B58" s="1" t="s">
        <v>2440</v>
      </c>
      <c r="C58" s="5" t="s">
        <v>6733</v>
      </c>
      <c r="D58" s="5" t="s">
        <v>6786</v>
      </c>
      <c r="E58" s="5" t="s">
        <v>5188</v>
      </c>
    </row>
    <row r="59" spans="1:5" ht="15.75" x14ac:dyDescent="0.25">
      <c r="A59" s="1" t="s">
        <v>2315</v>
      </c>
      <c r="B59" s="1" t="s">
        <v>2441</v>
      </c>
      <c r="C59" s="5" t="s">
        <v>6731</v>
      </c>
      <c r="D59" s="5" t="s">
        <v>6787</v>
      </c>
      <c r="E59" s="5" t="s">
        <v>4737</v>
      </c>
    </row>
    <row r="60" spans="1:5" ht="15.75" x14ac:dyDescent="0.25">
      <c r="A60" s="1" t="s">
        <v>2314</v>
      </c>
      <c r="B60" s="1" t="s">
        <v>2442</v>
      </c>
      <c r="C60" s="5" t="s">
        <v>6733</v>
      </c>
      <c r="D60" s="5" t="s">
        <v>6788</v>
      </c>
      <c r="E60" s="5" t="s">
        <v>5189</v>
      </c>
    </row>
    <row r="61" spans="1:5" ht="15.75" x14ac:dyDescent="0.25">
      <c r="A61" s="1" t="s">
        <v>2313</v>
      </c>
      <c r="B61" s="1" t="s">
        <v>2443</v>
      </c>
      <c r="C61" s="5" t="s">
        <v>6731</v>
      </c>
      <c r="D61" s="5" t="s">
        <v>6789</v>
      </c>
      <c r="E61" s="5" t="s">
        <v>5190</v>
      </c>
    </row>
    <row r="62" spans="1:5" ht="15.75" x14ac:dyDescent="0.25">
      <c r="A62" s="1" t="s">
        <v>2312</v>
      </c>
      <c r="B62" s="1" t="s">
        <v>2444</v>
      </c>
      <c r="C62" s="5" t="s">
        <v>6733</v>
      </c>
      <c r="D62" s="5" t="s">
        <v>6790</v>
      </c>
      <c r="E62" s="5" t="s">
        <v>5191</v>
      </c>
    </row>
    <row r="63" spans="1:5" ht="15.75" x14ac:dyDescent="0.25">
      <c r="A63" s="1" t="s">
        <v>2311</v>
      </c>
      <c r="B63" s="1" t="s">
        <v>2445</v>
      </c>
      <c r="C63" s="5" t="s">
        <v>6731</v>
      </c>
      <c r="D63" s="5" t="s">
        <v>6791</v>
      </c>
      <c r="E63" s="5" t="s">
        <v>5192</v>
      </c>
    </row>
    <row r="64" spans="1:5" ht="15.75" x14ac:dyDescent="0.25">
      <c r="A64" s="1" t="s">
        <v>2310</v>
      </c>
      <c r="B64" s="1" t="s">
        <v>2446</v>
      </c>
      <c r="C64" s="5" t="s">
        <v>6731</v>
      </c>
      <c r="D64" s="5" t="s">
        <v>6792</v>
      </c>
      <c r="E64" s="5" t="s">
        <v>5193</v>
      </c>
    </row>
    <row r="65" spans="1:5" ht="15.75" x14ac:dyDescent="0.25">
      <c r="A65" s="1" t="s">
        <v>2309</v>
      </c>
      <c r="B65" s="1" t="s">
        <v>2447</v>
      </c>
      <c r="C65" s="5" t="s">
        <v>6733</v>
      </c>
      <c r="D65" s="5" t="s">
        <v>6744</v>
      </c>
      <c r="E65" s="5" t="s">
        <v>4738</v>
      </c>
    </row>
    <row r="66" spans="1:5" ht="15.75" x14ac:dyDescent="0.25">
      <c r="A66" s="1" t="s">
        <v>2308</v>
      </c>
      <c r="B66" s="1" t="s">
        <v>2448</v>
      </c>
      <c r="C66" s="5" t="s">
        <v>6733</v>
      </c>
      <c r="D66" s="5" t="s">
        <v>6793</v>
      </c>
      <c r="E66" s="5" t="s">
        <v>5194</v>
      </c>
    </row>
    <row r="67" spans="1:5" ht="15.75" x14ac:dyDescent="0.25">
      <c r="A67" s="1" t="s">
        <v>2307</v>
      </c>
      <c r="B67" s="1" t="s">
        <v>2449</v>
      </c>
      <c r="C67" s="5" t="s">
        <v>6731</v>
      </c>
      <c r="D67" s="5" t="s">
        <v>6794</v>
      </c>
      <c r="E67" s="5" t="s">
        <v>5195</v>
      </c>
    </row>
    <row r="68" spans="1:5" ht="15.75" x14ac:dyDescent="0.25">
      <c r="A68" s="1" t="s">
        <v>2306</v>
      </c>
      <c r="B68" s="1" t="s">
        <v>2450</v>
      </c>
      <c r="C68" s="5" t="s">
        <v>6733</v>
      </c>
      <c r="D68" s="5" t="s">
        <v>6795</v>
      </c>
      <c r="E68" s="5" t="s">
        <v>5196</v>
      </c>
    </row>
    <row r="69" spans="1:5" ht="15.75" x14ac:dyDescent="0.25">
      <c r="A69" s="1" t="s">
        <v>2305</v>
      </c>
      <c r="B69" s="1" t="s">
        <v>2451</v>
      </c>
      <c r="C69" s="5" t="s">
        <v>6733</v>
      </c>
      <c r="D69" s="5" t="s">
        <v>6796</v>
      </c>
      <c r="E69" s="5" t="s">
        <v>4739</v>
      </c>
    </row>
    <row r="70" spans="1:5" ht="15.75" x14ac:dyDescent="0.25">
      <c r="A70" s="1" t="s">
        <v>2304</v>
      </c>
      <c r="B70" s="1" t="s">
        <v>2452</v>
      </c>
      <c r="C70" s="5" t="s">
        <v>6731</v>
      </c>
      <c r="D70" s="5" t="s">
        <v>6797</v>
      </c>
      <c r="E70" s="5" t="s">
        <v>5197</v>
      </c>
    </row>
    <row r="71" spans="1:5" ht="15.75" x14ac:dyDescent="0.25">
      <c r="A71" s="1" t="s">
        <v>2303</v>
      </c>
      <c r="B71" s="1" t="s">
        <v>2453</v>
      </c>
      <c r="C71" s="5" t="s">
        <v>6733</v>
      </c>
      <c r="D71" s="5" t="s">
        <v>6798</v>
      </c>
      <c r="E71" s="5" t="s">
        <v>5198</v>
      </c>
    </row>
    <row r="72" spans="1:5" ht="15.75" x14ac:dyDescent="0.25">
      <c r="A72" s="1" t="s">
        <v>2302</v>
      </c>
      <c r="B72" s="1" t="s">
        <v>2454</v>
      </c>
      <c r="C72" s="5" t="s">
        <v>6733</v>
      </c>
      <c r="D72" s="5" t="s">
        <v>6799</v>
      </c>
      <c r="E72" s="5" t="s">
        <v>5199</v>
      </c>
    </row>
    <row r="73" spans="1:5" ht="15.75" x14ac:dyDescent="0.25">
      <c r="A73" s="1" t="s">
        <v>2301</v>
      </c>
      <c r="B73" s="1" t="s">
        <v>2455</v>
      </c>
      <c r="C73" s="5" t="s">
        <v>6733</v>
      </c>
      <c r="D73" s="5" t="s">
        <v>6800</v>
      </c>
      <c r="E73" s="5" t="s">
        <v>5200</v>
      </c>
    </row>
    <row r="74" spans="1:5" ht="15.75" x14ac:dyDescent="0.25">
      <c r="A74" s="1" t="s">
        <v>2300</v>
      </c>
      <c r="B74" s="1" t="s">
        <v>2456</v>
      </c>
      <c r="C74" s="5" t="s">
        <v>6731</v>
      </c>
      <c r="D74" s="5" t="s">
        <v>6801</v>
      </c>
      <c r="E74" s="5" t="s">
        <v>5201</v>
      </c>
    </row>
    <row r="75" spans="1:5" ht="15.75" x14ac:dyDescent="0.25">
      <c r="A75" s="1" t="s">
        <v>2299</v>
      </c>
      <c r="B75" s="1" t="s">
        <v>2457</v>
      </c>
      <c r="C75" s="5" t="s">
        <v>6731</v>
      </c>
      <c r="D75" s="5" t="s">
        <v>6802</v>
      </c>
      <c r="E75" s="5" t="s">
        <v>5202</v>
      </c>
    </row>
    <row r="76" spans="1:5" ht="15.75" x14ac:dyDescent="0.25">
      <c r="A76" s="1" t="s">
        <v>2298</v>
      </c>
      <c r="B76" s="1" t="s">
        <v>2458</v>
      </c>
      <c r="C76" s="5" t="s">
        <v>6731</v>
      </c>
      <c r="D76" s="5" t="s">
        <v>6803</v>
      </c>
      <c r="E76" s="5" t="s">
        <v>5203</v>
      </c>
    </row>
    <row r="77" spans="1:5" ht="15.75" x14ac:dyDescent="0.25">
      <c r="A77" s="1" t="s">
        <v>2297</v>
      </c>
      <c r="B77" s="1" t="s">
        <v>2459</v>
      </c>
      <c r="C77" s="5" t="s">
        <v>6733</v>
      </c>
      <c r="D77" s="5" t="s">
        <v>6804</v>
      </c>
      <c r="E77" s="5" t="s">
        <v>5204</v>
      </c>
    </row>
    <row r="78" spans="1:5" ht="15.75" x14ac:dyDescent="0.25">
      <c r="A78" s="1" t="s">
        <v>2296</v>
      </c>
      <c r="B78" s="1" t="s">
        <v>2460</v>
      </c>
      <c r="C78" s="5" t="s">
        <v>6731</v>
      </c>
      <c r="D78" s="5" t="s">
        <v>6805</v>
      </c>
      <c r="E78" s="5" t="s">
        <v>5205</v>
      </c>
    </row>
    <row r="79" spans="1:5" ht="15.75" x14ac:dyDescent="0.25">
      <c r="A79" s="1" t="s">
        <v>2295</v>
      </c>
      <c r="B79" s="1" t="s">
        <v>2461</v>
      </c>
      <c r="C79" s="5" t="s">
        <v>6731</v>
      </c>
      <c r="D79" s="5" t="s">
        <v>6806</v>
      </c>
      <c r="E79" s="5" t="s">
        <v>5206</v>
      </c>
    </row>
    <row r="80" spans="1:5" ht="15.75" x14ac:dyDescent="0.25">
      <c r="A80" s="1" t="s">
        <v>2294</v>
      </c>
      <c r="B80" s="1" t="s">
        <v>2462</v>
      </c>
      <c r="C80" s="5" t="s">
        <v>6733</v>
      </c>
      <c r="D80" s="5" t="s">
        <v>6807</v>
      </c>
      <c r="E80" s="5" t="s">
        <v>4740</v>
      </c>
    </row>
    <row r="81" spans="1:5" ht="15.75" x14ac:dyDescent="0.25">
      <c r="A81" s="1" t="s">
        <v>2293</v>
      </c>
      <c r="B81" s="1" t="s">
        <v>2463</v>
      </c>
      <c r="C81" s="5" t="s">
        <v>6731</v>
      </c>
      <c r="D81" s="5" t="s">
        <v>6808</v>
      </c>
      <c r="E81" s="5" t="s">
        <v>5207</v>
      </c>
    </row>
    <row r="82" spans="1:5" ht="15.75" x14ac:dyDescent="0.25">
      <c r="A82" s="1" t="s">
        <v>2292</v>
      </c>
      <c r="B82" s="1" t="s">
        <v>2464</v>
      </c>
      <c r="C82" s="5" t="s">
        <v>6731</v>
      </c>
      <c r="D82" s="5" t="s">
        <v>6809</v>
      </c>
      <c r="E82" s="5" t="s">
        <v>5208</v>
      </c>
    </row>
    <row r="83" spans="1:5" ht="15.75" x14ac:dyDescent="0.25">
      <c r="A83" s="1" t="s">
        <v>2291</v>
      </c>
      <c r="B83" s="1" t="s">
        <v>2465</v>
      </c>
      <c r="C83" s="5" t="s">
        <v>6733</v>
      </c>
      <c r="D83" s="5" t="s">
        <v>6810</v>
      </c>
      <c r="E83" s="5" t="s">
        <v>5209</v>
      </c>
    </row>
    <row r="84" spans="1:5" ht="15.75" x14ac:dyDescent="0.25">
      <c r="A84" s="1" t="s">
        <v>2290</v>
      </c>
      <c r="B84" s="1" t="s">
        <v>2466</v>
      </c>
      <c r="C84" s="5" t="s">
        <v>6731</v>
      </c>
      <c r="D84" s="5" t="s">
        <v>6811</v>
      </c>
      <c r="E84" s="5" t="s">
        <v>5210</v>
      </c>
    </row>
    <row r="85" spans="1:5" ht="15.75" x14ac:dyDescent="0.25">
      <c r="A85" s="1" t="s">
        <v>2289</v>
      </c>
      <c r="B85" s="1" t="s">
        <v>2467</v>
      </c>
      <c r="C85" s="5" t="s">
        <v>6733</v>
      </c>
      <c r="D85" s="5" t="s">
        <v>6812</v>
      </c>
      <c r="E85" s="5" t="s">
        <v>5211</v>
      </c>
    </row>
    <row r="86" spans="1:5" ht="15.75" x14ac:dyDescent="0.25">
      <c r="A86" s="1" t="s">
        <v>2288</v>
      </c>
      <c r="B86" s="1" t="s">
        <v>2468</v>
      </c>
      <c r="C86" s="5" t="s">
        <v>6733</v>
      </c>
      <c r="D86" s="5" t="s">
        <v>6813</v>
      </c>
      <c r="E86" s="5" t="s">
        <v>5212</v>
      </c>
    </row>
    <row r="87" spans="1:5" ht="15.75" x14ac:dyDescent="0.25">
      <c r="A87" s="1" t="s">
        <v>2287</v>
      </c>
      <c r="B87" s="1" t="s">
        <v>2469</v>
      </c>
      <c r="C87" s="5" t="s">
        <v>6733</v>
      </c>
      <c r="D87" s="5" t="s">
        <v>6814</v>
      </c>
      <c r="E87" s="5" t="s">
        <v>4741</v>
      </c>
    </row>
    <row r="88" spans="1:5" ht="15.75" x14ac:dyDescent="0.25">
      <c r="A88" s="1" t="s">
        <v>2286</v>
      </c>
      <c r="B88" s="1" t="s">
        <v>2470</v>
      </c>
      <c r="C88" s="5" t="s">
        <v>6733</v>
      </c>
      <c r="D88" s="5" t="s">
        <v>6815</v>
      </c>
      <c r="E88" s="5" t="s">
        <v>4742</v>
      </c>
    </row>
    <row r="89" spans="1:5" ht="15.75" x14ac:dyDescent="0.25">
      <c r="A89" s="1" t="s">
        <v>2285</v>
      </c>
      <c r="B89" s="1" t="s">
        <v>2471</v>
      </c>
      <c r="C89" s="5" t="s">
        <v>6731</v>
      </c>
      <c r="D89" s="5" t="s">
        <v>6816</v>
      </c>
      <c r="E89" s="5" t="s">
        <v>5213</v>
      </c>
    </row>
    <row r="90" spans="1:5" ht="15.75" x14ac:dyDescent="0.25">
      <c r="A90" s="1" t="s">
        <v>2284</v>
      </c>
      <c r="B90" s="1" t="s">
        <v>2472</v>
      </c>
      <c r="C90" s="5" t="s">
        <v>6731</v>
      </c>
      <c r="D90" s="5" t="s">
        <v>6817</v>
      </c>
      <c r="E90" s="5" t="s">
        <v>5214</v>
      </c>
    </row>
    <row r="91" spans="1:5" ht="15.75" x14ac:dyDescent="0.25">
      <c r="A91" s="1" t="s">
        <v>2283</v>
      </c>
      <c r="B91" s="1" t="s">
        <v>2473</v>
      </c>
      <c r="C91" s="5" t="s">
        <v>6731</v>
      </c>
      <c r="D91" s="5" t="s">
        <v>6818</v>
      </c>
      <c r="E91" s="5" t="s">
        <v>5215</v>
      </c>
    </row>
    <row r="92" spans="1:5" ht="15.75" x14ac:dyDescent="0.25">
      <c r="A92" s="1" t="s">
        <v>2282</v>
      </c>
      <c r="B92" s="1" t="s">
        <v>2474</v>
      </c>
      <c r="C92" s="5" t="s">
        <v>6731</v>
      </c>
      <c r="D92" s="5" t="s">
        <v>6819</v>
      </c>
      <c r="E92" s="5" t="s">
        <v>5216</v>
      </c>
    </row>
    <row r="93" spans="1:5" ht="15.75" x14ac:dyDescent="0.25">
      <c r="A93" s="1" t="s">
        <v>2281</v>
      </c>
      <c r="B93" s="1" t="s">
        <v>2475</v>
      </c>
      <c r="C93" s="5" t="s">
        <v>6731</v>
      </c>
      <c r="D93" s="5" t="s">
        <v>6820</v>
      </c>
      <c r="E93" s="5" t="s">
        <v>5217</v>
      </c>
    </row>
    <row r="94" spans="1:5" ht="15.75" x14ac:dyDescent="0.25">
      <c r="A94" s="1" t="s">
        <v>2280</v>
      </c>
      <c r="B94" s="1" t="s">
        <v>2476</v>
      </c>
      <c r="C94" s="5" t="s">
        <v>6733</v>
      </c>
      <c r="D94" s="5" t="s">
        <v>6821</v>
      </c>
      <c r="E94" s="5" t="s">
        <v>5218</v>
      </c>
    </row>
    <row r="95" spans="1:5" ht="15.75" x14ac:dyDescent="0.25">
      <c r="A95" s="1" t="s">
        <v>2279</v>
      </c>
      <c r="B95" s="1" t="s">
        <v>2477</v>
      </c>
      <c r="C95" s="5" t="s">
        <v>6733</v>
      </c>
      <c r="D95" s="5" t="s">
        <v>6744</v>
      </c>
      <c r="E95" s="5" t="s">
        <v>5219</v>
      </c>
    </row>
    <row r="96" spans="1:5" ht="15.75" x14ac:dyDescent="0.25">
      <c r="A96" s="1" t="s">
        <v>2278</v>
      </c>
      <c r="B96" s="1" t="s">
        <v>2478</v>
      </c>
      <c r="C96" s="5" t="s">
        <v>6731</v>
      </c>
      <c r="D96" s="5" t="s">
        <v>6761</v>
      </c>
      <c r="E96" s="5" t="s">
        <v>5220</v>
      </c>
    </row>
    <row r="97" spans="1:5" ht="15.75" x14ac:dyDescent="0.25">
      <c r="A97" s="1" t="s">
        <v>2277</v>
      </c>
      <c r="B97" s="1" t="s">
        <v>2479</v>
      </c>
      <c r="C97" s="5" t="s">
        <v>6733</v>
      </c>
      <c r="D97" s="5" t="s">
        <v>6822</v>
      </c>
      <c r="E97" s="5" t="s">
        <v>5221</v>
      </c>
    </row>
    <row r="98" spans="1:5" ht="15.75" x14ac:dyDescent="0.25">
      <c r="A98" s="1" t="s">
        <v>2276</v>
      </c>
      <c r="B98" s="1" t="s">
        <v>2480</v>
      </c>
      <c r="C98" s="5" t="s">
        <v>6731</v>
      </c>
      <c r="D98" s="5" t="s">
        <v>6823</v>
      </c>
      <c r="E98" s="5" t="s">
        <v>5222</v>
      </c>
    </row>
    <row r="99" spans="1:5" ht="15.75" x14ac:dyDescent="0.25">
      <c r="A99" s="1" t="s">
        <v>2275</v>
      </c>
      <c r="B99" s="1" t="s">
        <v>2481</v>
      </c>
      <c r="C99" s="5" t="s">
        <v>6731</v>
      </c>
      <c r="D99" s="5" t="s">
        <v>6824</v>
      </c>
      <c r="E99" s="5" t="s">
        <v>5223</v>
      </c>
    </row>
    <row r="100" spans="1:5" ht="15.75" x14ac:dyDescent="0.25">
      <c r="A100" s="1" t="s">
        <v>2274</v>
      </c>
      <c r="B100" s="1" t="s">
        <v>2482</v>
      </c>
      <c r="C100" s="5" t="s">
        <v>6733</v>
      </c>
      <c r="D100" s="5" t="s">
        <v>6825</v>
      </c>
      <c r="E100" s="5" t="s">
        <v>5224</v>
      </c>
    </row>
    <row r="101" spans="1:5" ht="15.75" x14ac:dyDescent="0.25">
      <c r="A101" s="1" t="s">
        <v>2273</v>
      </c>
      <c r="B101" s="1" t="s">
        <v>2483</v>
      </c>
      <c r="C101" s="5" t="s">
        <v>6733</v>
      </c>
      <c r="D101" s="5" t="s">
        <v>6795</v>
      </c>
      <c r="E101" s="5" t="s">
        <v>4743</v>
      </c>
    </row>
    <row r="102" spans="1:5" ht="15.75" x14ac:dyDescent="0.25">
      <c r="A102" s="1" t="s">
        <v>2272</v>
      </c>
      <c r="B102" s="1" t="s">
        <v>2484</v>
      </c>
      <c r="C102" s="5" t="s">
        <v>6733</v>
      </c>
      <c r="D102" s="5" t="s">
        <v>6826</v>
      </c>
      <c r="E102" s="5" t="s">
        <v>5225</v>
      </c>
    </row>
    <row r="103" spans="1:5" ht="15.75" x14ac:dyDescent="0.25">
      <c r="A103" s="1" t="s">
        <v>2271</v>
      </c>
      <c r="B103" s="1" t="s">
        <v>2485</v>
      </c>
      <c r="C103" s="5" t="s">
        <v>6731</v>
      </c>
      <c r="D103" s="5" t="s">
        <v>6827</v>
      </c>
      <c r="E103" s="5" t="s">
        <v>5226</v>
      </c>
    </row>
    <row r="104" spans="1:5" ht="15.75" x14ac:dyDescent="0.25">
      <c r="A104" s="1" t="s">
        <v>2270</v>
      </c>
      <c r="B104" s="1" t="s">
        <v>2486</v>
      </c>
      <c r="C104" s="5" t="s">
        <v>6733</v>
      </c>
      <c r="D104" s="5" t="s">
        <v>6828</v>
      </c>
      <c r="E104" s="5" t="s">
        <v>5227</v>
      </c>
    </row>
    <row r="105" spans="1:5" ht="15.75" x14ac:dyDescent="0.25">
      <c r="A105" s="1" t="s">
        <v>2269</v>
      </c>
      <c r="B105" s="1" t="s">
        <v>2487</v>
      </c>
      <c r="C105" s="5" t="s">
        <v>6733</v>
      </c>
      <c r="D105" s="5" t="s">
        <v>6829</v>
      </c>
      <c r="E105" s="5" t="s">
        <v>5228</v>
      </c>
    </row>
    <row r="106" spans="1:5" ht="15.75" x14ac:dyDescent="0.25">
      <c r="A106" s="1" t="s">
        <v>2268</v>
      </c>
      <c r="B106" s="1" t="s">
        <v>2488</v>
      </c>
      <c r="C106" s="5" t="s">
        <v>6733</v>
      </c>
      <c r="D106" s="5" t="s">
        <v>6830</v>
      </c>
      <c r="E106" s="5" t="s">
        <v>5229</v>
      </c>
    </row>
    <row r="107" spans="1:5" ht="15.75" x14ac:dyDescent="0.25">
      <c r="A107" s="1" t="s">
        <v>2267</v>
      </c>
      <c r="B107" s="1" t="s">
        <v>2489</v>
      </c>
      <c r="C107" s="5" t="s">
        <v>6733</v>
      </c>
      <c r="D107" s="5" t="s">
        <v>6831</v>
      </c>
      <c r="E107" s="5" t="s">
        <v>5230</v>
      </c>
    </row>
    <row r="108" spans="1:5" ht="15.75" x14ac:dyDescent="0.25">
      <c r="A108" s="1" t="s">
        <v>2266</v>
      </c>
      <c r="B108" s="1" t="s">
        <v>2490</v>
      </c>
      <c r="C108" s="5" t="s">
        <v>6733</v>
      </c>
      <c r="D108" s="5" t="s">
        <v>6832</v>
      </c>
      <c r="E108" s="5" t="s">
        <v>5231</v>
      </c>
    </row>
    <row r="109" spans="1:5" ht="15.75" x14ac:dyDescent="0.25">
      <c r="A109" s="1" t="s">
        <v>2265</v>
      </c>
      <c r="B109" s="1" t="s">
        <v>2491</v>
      </c>
      <c r="C109" s="5" t="s">
        <v>6731</v>
      </c>
      <c r="D109" s="5" t="s">
        <v>6833</v>
      </c>
      <c r="E109" s="5" t="s">
        <v>5232</v>
      </c>
    </row>
    <row r="110" spans="1:5" ht="15.75" x14ac:dyDescent="0.25">
      <c r="A110" s="1" t="s">
        <v>2264</v>
      </c>
      <c r="B110" s="1" t="s">
        <v>2492</v>
      </c>
      <c r="C110" s="5" t="s">
        <v>6731</v>
      </c>
      <c r="D110" s="5" t="s">
        <v>6834</v>
      </c>
      <c r="E110" s="5" t="s">
        <v>5233</v>
      </c>
    </row>
    <row r="111" spans="1:5" ht="15.75" x14ac:dyDescent="0.25">
      <c r="A111" s="1" t="s">
        <v>2263</v>
      </c>
      <c r="B111" s="1" t="s">
        <v>2493</v>
      </c>
      <c r="C111" s="5" t="s">
        <v>6733</v>
      </c>
      <c r="D111" s="5" t="s">
        <v>6821</v>
      </c>
      <c r="E111" s="5" t="s">
        <v>5234</v>
      </c>
    </row>
    <row r="112" spans="1:5" ht="15.75" x14ac:dyDescent="0.25">
      <c r="A112" s="1" t="s">
        <v>2262</v>
      </c>
      <c r="B112" s="1" t="s">
        <v>2494</v>
      </c>
      <c r="C112" s="5" t="s">
        <v>6733</v>
      </c>
      <c r="D112" s="5" t="s">
        <v>6835</v>
      </c>
      <c r="E112" s="5" t="s">
        <v>5235</v>
      </c>
    </row>
    <row r="113" spans="1:5" ht="15.75" x14ac:dyDescent="0.25">
      <c r="A113" s="1" t="s">
        <v>2261</v>
      </c>
      <c r="B113" s="1" t="s">
        <v>2495</v>
      </c>
      <c r="C113" s="5" t="s">
        <v>6731</v>
      </c>
      <c r="D113" s="5" t="s">
        <v>6836</v>
      </c>
      <c r="E113" s="5" t="s">
        <v>5236</v>
      </c>
    </row>
    <row r="114" spans="1:5" ht="15.75" x14ac:dyDescent="0.25">
      <c r="A114" s="1" t="s">
        <v>2260</v>
      </c>
      <c r="B114" s="1" t="s">
        <v>2496</v>
      </c>
      <c r="C114" s="5" t="s">
        <v>6731</v>
      </c>
      <c r="D114" s="5" t="s">
        <v>6837</v>
      </c>
      <c r="E114" s="5" t="s">
        <v>5237</v>
      </c>
    </row>
    <row r="115" spans="1:5" ht="15.75" x14ac:dyDescent="0.25">
      <c r="A115" s="1" t="s">
        <v>2259</v>
      </c>
      <c r="B115" s="1" t="s">
        <v>2497</v>
      </c>
      <c r="C115" s="5" t="s">
        <v>6733</v>
      </c>
      <c r="D115" s="5" t="s">
        <v>6838</v>
      </c>
      <c r="E115" s="5" t="s">
        <v>4744</v>
      </c>
    </row>
    <row r="116" spans="1:5" ht="15.75" x14ac:dyDescent="0.25">
      <c r="A116" s="1" t="s">
        <v>2258</v>
      </c>
      <c r="B116" s="1" t="s">
        <v>2498</v>
      </c>
      <c r="C116" s="5" t="s">
        <v>6733</v>
      </c>
      <c r="D116" s="5" t="s">
        <v>6839</v>
      </c>
      <c r="E116" s="5" t="s">
        <v>5238</v>
      </c>
    </row>
    <row r="117" spans="1:5" ht="15.75" x14ac:dyDescent="0.25">
      <c r="A117" s="1" t="s">
        <v>2257</v>
      </c>
      <c r="B117" s="1" t="s">
        <v>2499</v>
      </c>
      <c r="C117" s="5" t="s">
        <v>6731</v>
      </c>
      <c r="D117" s="5" t="s">
        <v>6840</v>
      </c>
      <c r="E117" s="5" t="s">
        <v>4745</v>
      </c>
    </row>
    <row r="118" spans="1:5" ht="15.75" x14ac:dyDescent="0.25">
      <c r="A118" s="1" t="s">
        <v>2256</v>
      </c>
      <c r="B118" s="1" t="s">
        <v>2500</v>
      </c>
      <c r="C118" s="5" t="s">
        <v>6733</v>
      </c>
      <c r="D118" s="5" t="s">
        <v>6841</v>
      </c>
      <c r="E118" s="5" t="s">
        <v>5239</v>
      </c>
    </row>
    <row r="119" spans="1:5" ht="15.75" x14ac:dyDescent="0.25">
      <c r="A119" s="1" t="s">
        <v>2255</v>
      </c>
      <c r="B119" s="1" t="s">
        <v>2501</v>
      </c>
      <c r="C119" s="5" t="s">
        <v>6733</v>
      </c>
      <c r="D119" s="5" t="s">
        <v>6752</v>
      </c>
      <c r="E119" s="5" t="s">
        <v>5240</v>
      </c>
    </row>
    <row r="120" spans="1:5" ht="15.75" x14ac:dyDescent="0.25">
      <c r="A120" s="1" t="s">
        <v>2254</v>
      </c>
      <c r="B120" s="1" t="s">
        <v>2502</v>
      </c>
      <c r="C120" s="5" t="s">
        <v>6733</v>
      </c>
      <c r="D120" s="5" t="s">
        <v>6842</v>
      </c>
      <c r="E120" s="5" t="s">
        <v>5241</v>
      </c>
    </row>
    <row r="121" spans="1:5" ht="15.75" x14ac:dyDescent="0.25">
      <c r="A121" s="1" t="s">
        <v>2253</v>
      </c>
      <c r="B121" s="1" t="s">
        <v>2503</v>
      </c>
      <c r="C121" s="5" t="s">
        <v>6733</v>
      </c>
      <c r="D121" s="5" t="s">
        <v>6843</v>
      </c>
      <c r="E121" s="5" t="s">
        <v>5242</v>
      </c>
    </row>
    <row r="122" spans="1:5" ht="15.75" x14ac:dyDescent="0.25">
      <c r="A122" s="1" t="s">
        <v>2252</v>
      </c>
      <c r="B122" s="1" t="s">
        <v>2504</v>
      </c>
      <c r="C122" s="5" t="s">
        <v>6733</v>
      </c>
      <c r="D122" s="5" t="s">
        <v>6844</v>
      </c>
      <c r="E122" s="5" t="s">
        <v>5243</v>
      </c>
    </row>
    <row r="123" spans="1:5" ht="15.75" x14ac:dyDescent="0.25">
      <c r="A123" s="1" t="s">
        <v>2251</v>
      </c>
      <c r="B123" s="1" t="s">
        <v>2505</v>
      </c>
      <c r="C123" s="5" t="s">
        <v>6733</v>
      </c>
      <c r="D123" s="5" t="s">
        <v>6845</v>
      </c>
      <c r="E123" s="5" t="s">
        <v>5244</v>
      </c>
    </row>
    <row r="124" spans="1:5" ht="15.75" x14ac:dyDescent="0.25">
      <c r="A124" s="1" t="s">
        <v>2250</v>
      </c>
      <c r="B124" s="1" t="s">
        <v>2506</v>
      </c>
      <c r="C124" s="5" t="s">
        <v>6731</v>
      </c>
      <c r="D124" s="5" t="s">
        <v>6846</v>
      </c>
      <c r="E124" s="5" t="s">
        <v>5245</v>
      </c>
    </row>
    <row r="125" spans="1:5" ht="15.75" x14ac:dyDescent="0.25">
      <c r="A125" s="1" t="s">
        <v>2249</v>
      </c>
      <c r="B125" s="1" t="s">
        <v>2507</v>
      </c>
      <c r="C125" s="5" t="s">
        <v>6733</v>
      </c>
      <c r="D125" s="5" t="s">
        <v>6847</v>
      </c>
      <c r="E125" s="5" t="s">
        <v>5246</v>
      </c>
    </row>
    <row r="126" spans="1:5" ht="15.75" x14ac:dyDescent="0.25">
      <c r="A126" s="1" t="s">
        <v>2248</v>
      </c>
      <c r="B126" s="1" t="s">
        <v>2508</v>
      </c>
      <c r="C126" s="5" t="s">
        <v>6731</v>
      </c>
      <c r="D126" s="5" t="s">
        <v>6848</v>
      </c>
      <c r="E126" s="5" t="s">
        <v>5247</v>
      </c>
    </row>
    <row r="127" spans="1:5" ht="15.75" x14ac:dyDescent="0.25">
      <c r="A127" s="1" t="s">
        <v>2247</v>
      </c>
      <c r="B127" s="1" t="s">
        <v>2509</v>
      </c>
      <c r="C127" s="5" t="s">
        <v>6733</v>
      </c>
      <c r="D127" s="5" t="s">
        <v>6849</v>
      </c>
      <c r="E127" s="5" t="s">
        <v>5248</v>
      </c>
    </row>
    <row r="128" spans="1:5" ht="15.75" x14ac:dyDescent="0.25">
      <c r="A128" s="1" t="s">
        <v>2246</v>
      </c>
      <c r="B128" s="1" t="s">
        <v>2510</v>
      </c>
      <c r="C128" s="5" t="s">
        <v>6733</v>
      </c>
      <c r="D128" s="5" t="s">
        <v>6850</v>
      </c>
      <c r="E128" s="5" t="s">
        <v>5249</v>
      </c>
    </row>
    <row r="129" spans="1:5" ht="15.75" x14ac:dyDescent="0.25">
      <c r="A129" s="1" t="s">
        <v>2245</v>
      </c>
      <c r="B129" s="1" t="s">
        <v>2511</v>
      </c>
      <c r="C129" s="5" t="s">
        <v>6733</v>
      </c>
      <c r="D129" s="5" t="s">
        <v>6851</v>
      </c>
      <c r="E129" s="5" t="s">
        <v>5250</v>
      </c>
    </row>
    <row r="130" spans="1:5" ht="15.75" x14ac:dyDescent="0.25">
      <c r="A130" s="1" t="s">
        <v>2244</v>
      </c>
      <c r="B130" s="1" t="s">
        <v>2512</v>
      </c>
      <c r="C130" s="5" t="s">
        <v>6733</v>
      </c>
      <c r="D130" s="5" t="s">
        <v>6852</v>
      </c>
      <c r="E130" s="5" t="s">
        <v>5251</v>
      </c>
    </row>
    <row r="131" spans="1:5" ht="15.75" x14ac:dyDescent="0.25">
      <c r="A131" s="1" t="s">
        <v>2243</v>
      </c>
      <c r="B131" s="1" t="s">
        <v>2513</v>
      </c>
      <c r="C131" s="5" t="s">
        <v>6733</v>
      </c>
      <c r="D131" s="5" t="s">
        <v>6853</v>
      </c>
      <c r="E131" s="5" t="s">
        <v>4746</v>
      </c>
    </row>
    <row r="132" spans="1:5" ht="15.75" x14ac:dyDescent="0.25">
      <c r="A132" s="1" t="s">
        <v>2242</v>
      </c>
      <c r="B132" s="1" t="s">
        <v>2514</v>
      </c>
      <c r="C132" s="5" t="s">
        <v>6733</v>
      </c>
      <c r="D132" s="5" t="s">
        <v>6854</v>
      </c>
      <c r="E132" s="5" t="s">
        <v>5252</v>
      </c>
    </row>
    <row r="133" spans="1:5" ht="15.75" x14ac:dyDescent="0.25">
      <c r="A133" s="1" t="s">
        <v>2241</v>
      </c>
      <c r="B133" s="1" t="s">
        <v>2515</v>
      </c>
      <c r="C133" s="5" t="s">
        <v>6731</v>
      </c>
      <c r="D133" s="5" t="s">
        <v>6855</v>
      </c>
      <c r="E133" s="5" t="s">
        <v>5253</v>
      </c>
    </row>
    <row r="134" spans="1:5" ht="15.75" x14ac:dyDescent="0.25">
      <c r="A134" s="1" t="s">
        <v>2240</v>
      </c>
      <c r="B134" s="1" t="s">
        <v>2516</v>
      </c>
      <c r="C134" s="5" t="s">
        <v>6733</v>
      </c>
      <c r="D134" s="5" t="s">
        <v>6856</v>
      </c>
      <c r="E134" s="5" t="s">
        <v>5254</v>
      </c>
    </row>
    <row r="135" spans="1:5" ht="15.75" x14ac:dyDescent="0.25">
      <c r="A135" s="1" t="s">
        <v>2239</v>
      </c>
      <c r="B135" s="1" t="s">
        <v>2517</v>
      </c>
      <c r="C135" s="5" t="s">
        <v>6733</v>
      </c>
      <c r="D135" s="5" t="s">
        <v>6857</v>
      </c>
      <c r="E135" s="5" t="s">
        <v>5255</v>
      </c>
    </row>
    <row r="136" spans="1:5" ht="15.75" x14ac:dyDescent="0.25">
      <c r="A136" s="1" t="s">
        <v>2238</v>
      </c>
      <c r="B136" s="1" t="s">
        <v>2518</v>
      </c>
      <c r="C136" s="5" t="s">
        <v>6731</v>
      </c>
      <c r="D136" s="5" t="s">
        <v>6858</v>
      </c>
      <c r="E136" s="5" t="s">
        <v>4747</v>
      </c>
    </row>
    <row r="137" spans="1:5" ht="15.75" x14ac:dyDescent="0.25">
      <c r="A137" s="1" t="s">
        <v>2237</v>
      </c>
      <c r="B137" s="1" t="s">
        <v>2519</v>
      </c>
      <c r="C137" s="5" t="s">
        <v>6731</v>
      </c>
      <c r="D137" s="5" t="s">
        <v>6859</v>
      </c>
      <c r="E137" s="5" t="s">
        <v>4748</v>
      </c>
    </row>
    <row r="138" spans="1:5" ht="15.75" x14ac:dyDescent="0.25">
      <c r="A138" s="1" t="s">
        <v>2236</v>
      </c>
      <c r="B138" s="1" t="s">
        <v>2520</v>
      </c>
      <c r="C138" s="5" t="s">
        <v>6731</v>
      </c>
      <c r="D138" s="5" t="s">
        <v>6860</v>
      </c>
      <c r="E138" s="5" t="s">
        <v>4749</v>
      </c>
    </row>
    <row r="139" spans="1:5" ht="15.75" x14ac:dyDescent="0.25">
      <c r="A139" s="1" t="s">
        <v>2235</v>
      </c>
      <c r="B139" s="1" t="s">
        <v>2521</v>
      </c>
      <c r="C139" s="5" t="s">
        <v>6733</v>
      </c>
      <c r="D139" s="5" t="s">
        <v>6861</v>
      </c>
      <c r="E139" s="5" t="s">
        <v>5256</v>
      </c>
    </row>
    <row r="140" spans="1:5" ht="15.75" x14ac:dyDescent="0.25">
      <c r="A140" s="1" t="s">
        <v>2234</v>
      </c>
      <c r="B140" s="1" t="s">
        <v>2522</v>
      </c>
      <c r="C140" s="5" t="s">
        <v>6733</v>
      </c>
      <c r="D140" s="5" t="s">
        <v>6862</v>
      </c>
      <c r="E140" s="5" t="s">
        <v>5257</v>
      </c>
    </row>
    <row r="141" spans="1:5" ht="15.75" x14ac:dyDescent="0.25">
      <c r="A141" s="1" t="s">
        <v>2233</v>
      </c>
      <c r="B141" s="1" t="s">
        <v>2523</v>
      </c>
      <c r="C141" s="5" t="s">
        <v>6733</v>
      </c>
      <c r="D141" s="5" t="s">
        <v>6863</v>
      </c>
      <c r="E141" s="5" t="s">
        <v>4750</v>
      </c>
    </row>
    <row r="142" spans="1:5" ht="15.75" x14ac:dyDescent="0.25">
      <c r="A142" s="1" t="s">
        <v>2232</v>
      </c>
      <c r="B142" s="1" t="s">
        <v>2524</v>
      </c>
      <c r="C142" s="5" t="s">
        <v>6733</v>
      </c>
      <c r="D142" s="5" t="s">
        <v>6864</v>
      </c>
      <c r="E142" s="5" t="s">
        <v>5258</v>
      </c>
    </row>
    <row r="143" spans="1:5" ht="15.75" x14ac:dyDescent="0.25">
      <c r="A143" s="1" t="s">
        <v>2231</v>
      </c>
      <c r="B143" s="1" t="s">
        <v>2525</v>
      </c>
      <c r="C143" s="5" t="s">
        <v>6733</v>
      </c>
      <c r="D143" s="5" t="s">
        <v>6865</v>
      </c>
      <c r="E143" s="5" t="s">
        <v>5259</v>
      </c>
    </row>
    <row r="144" spans="1:5" ht="15.75" x14ac:dyDescent="0.25">
      <c r="A144" s="1" t="s">
        <v>2230</v>
      </c>
      <c r="B144" s="1" t="s">
        <v>2526</v>
      </c>
      <c r="C144" s="5" t="s">
        <v>6731</v>
      </c>
      <c r="D144" s="5" t="s">
        <v>6866</v>
      </c>
      <c r="E144" s="5" t="s">
        <v>5260</v>
      </c>
    </row>
    <row r="145" spans="1:5" ht="15.75" x14ac:dyDescent="0.25">
      <c r="A145" s="1" t="s">
        <v>2229</v>
      </c>
      <c r="B145" s="1" t="s">
        <v>2527</v>
      </c>
      <c r="C145" s="5" t="s">
        <v>6733</v>
      </c>
      <c r="D145" s="5" t="s">
        <v>6867</v>
      </c>
      <c r="E145" s="5" t="s">
        <v>5261</v>
      </c>
    </row>
    <row r="146" spans="1:5" ht="15.75" x14ac:dyDescent="0.25">
      <c r="A146" s="1" t="s">
        <v>2228</v>
      </c>
      <c r="B146" s="1" t="s">
        <v>2528</v>
      </c>
      <c r="C146" s="5" t="s">
        <v>6733</v>
      </c>
      <c r="D146" s="5" t="s">
        <v>6868</v>
      </c>
      <c r="E146" s="5" t="s">
        <v>4751</v>
      </c>
    </row>
    <row r="147" spans="1:5" ht="15.75" x14ac:dyDescent="0.25">
      <c r="A147" s="1" t="s">
        <v>2227</v>
      </c>
      <c r="B147" s="1" t="s">
        <v>2529</v>
      </c>
      <c r="C147" s="5" t="s">
        <v>6731</v>
      </c>
      <c r="D147" s="5" t="s">
        <v>6869</v>
      </c>
      <c r="E147" s="5" t="s">
        <v>5262</v>
      </c>
    </row>
    <row r="148" spans="1:5" ht="15.75" x14ac:dyDescent="0.25">
      <c r="A148" s="1" t="s">
        <v>2226</v>
      </c>
      <c r="B148" s="1" t="s">
        <v>2530</v>
      </c>
      <c r="C148" s="5" t="s">
        <v>6733</v>
      </c>
      <c r="D148" s="5" t="s">
        <v>6870</v>
      </c>
      <c r="E148" s="5" t="s">
        <v>5208</v>
      </c>
    </row>
    <row r="149" spans="1:5" ht="15.75" x14ac:dyDescent="0.25">
      <c r="A149" s="1" t="s">
        <v>2225</v>
      </c>
      <c r="B149" s="1" t="s">
        <v>2531</v>
      </c>
      <c r="C149" s="5" t="s">
        <v>6733</v>
      </c>
      <c r="D149" s="5" t="s">
        <v>6871</v>
      </c>
      <c r="E149" s="5" t="s">
        <v>5263</v>
      </c>
    </row>
    <row r="150" spans="1:5" ht="15.75" x14ac:dyDescent="0.25">
      <c r="A150" s="1" t="s">
        <v>2224</v>
      </c>
      <c r="B150" s="1" t="s">
        <v>2532</v>
      </c>
      <c r="C150" s="5" t="s">
        <v>6733</v>
      </c>
      <c r="D150" s="5" t="s">
        <v>6872</v>
      </c>
      <c r="E150" s="5" t="s">
        <v>5264</v>
      </c>
    </row>
    <row r="151" spans="1:5" ht="15.75" x14ac:dyDescent="0.25">
      <c r="A151" s="1" t="s">
        <v>2223</v>
      </c>
      <c r="B151" s="1" t="s">
        <v>2533</v>
      </c>
      <c r="C151" s="5" t="s">
        <v>6733</v>
      </c>
      <c r="D151" s="5" t="s">
        <v>6873</v>
      </c>
      <c r="E151" s="5" t="s">
        <v>5265</v>
      </c>
    </row>
    <row r="152" spans="1:5" ht="15.75" x14ac:dyDescent="0.25">
      <c r="A152" s="1" t="s">
        <v>2222</v>
      </c>
      <c r="B152" s="1" t="s">
        <v>2534</v>
      </c>
      <c r="C152" s="5" t="s">
        <v>6731</v>
      </c>
      <c r="D152" s="5" t="s">
        <v>6874</v>
      </c>
      <c r="E152" s="5" t="s">
        <v>5266</v>
      </c>
    </row>
    <row r="153" spans="1:5" ht="15.75" x14ac:dyDescent="0.25">
      <c r="A153" s="1" t="s">
        <v>2221</v>
      </c>
      <c r="B153" s="1" t="s">
        <v>2535</v>
      </c>
      <c r="C153" s="5" t="s">
        <v>6733</v>
      </c>
      <c r="D153" s="5" t="s">
        <v>6870</v>
      </c>
      <c r="E153" s="5" t="s">
        <v>5267</v>
      </c>
    </row>
    <row r="154" spans="1:5" ht="15.75" x14ac:dyDescent="0.25">
      <c r="A154" s="1" t="s">
        <v>2220</v>
      </c>
      <c r="B154" s="1" t="s">
        <v>2536</v>
      </c>
      <c r="C154" s="5" t="s">
        <v>6733</v>
      </c>
      <c r="D154" s="5" t="s">
        <v>6875</v>
      </c>
      <c r="E154" s="5" t="s">
        <v>5268</v>
      </c>
    </row>
    <row r="155" spans="1:5" ht="15.75" x14ac:dyDescent="0.25">
      <c r="A155" s="1" t="s">
        <v>2219</v>
      </c>
      <c r="B155" s="1" t="s">
        <v>2537</v>
      </c>
      <c r="C155" s="5" t="s">
        <v>6733</v>
      </c>
      <c r="D155" s="5" t="s">
        <v>6876</v>
      </c>
      <c r="E155" s="5" t="s">
        <v>5269</v>
      </c>
    </row>
    <row r="156" spans="1:5" ht="15.75" x14ac:dyDescent="0.25">
      <c r="A156" s="1" t="s">
        <v>2218</v>
      </c>
      <c r="B156" s="1" t="s">
        <v>2538</v>
      </c>
      <c r="C156" s="5" t="s">
        <v>6733</v>
      </c>
      <c r="D156" s="5" t="s">
        <v>6877</v>
      </c>
      <c r="E156" s="5" t="s">
        <v>5270</v>
      </c>
    </row>
    <row r="157" spans="1:5" ht="15.75" x14ac:dyDescent="0.25">
      <c r="A157" s="1" t="s">
        <v>2217</v>
      </c>
      <c r="B157" s="1" t="s">
        <v>2539</v>
      </c>
      <c r="C157" s="5" t="s">
        <v>6733</v>
      </c>
      <c r="D157" s="5" t="s">
        <v>6878</v>
      </c>
      <c r="E157" s="5" t="s">
        <v>5271</v>
      </c>
    </row>
    <row r="158" spans="1:5" ht="15.75" x14ac:dyDescent="0.25">
      <c r="A158" s="1" t="s">
        <v>2216</v>
      </c>
      <c r="B158" s="1" t="s">
        <v>2540</v>
      </c>
      <c r="C158" s="5" t="s">
        <v>6733</v>
      </c>
      <c r="D158" s="5" t="s">
        <v>6795</v>
      </c>
      <c r="E158" s="5" t="s">
        <v>5272</v>
      </c>
    </row>
    <row r="159" spans="1:5" ht="15.75" x14ac:dyDescent="0.25">
      <c r="A159" s="1" t="s">
        <v>2215</v>
      </c>
      <c r="B159" s="1" t="s">
        <v>2541</v>
      </c>
      <c r="C159" s="5" t="s">
        <v>6731</v>
      </c>
      <c r="D159" s="5" t="s">
        <v>6879</v>
      </c>
      <c r="E159" s="5" t="s">
        <v>4752</v>
      </c>
    </row>
    <row r="160" spans="1:5" ht="15.75" x14ac:dyDescent="0.25">
      <c r="A160" s="1" t="s">
        <v>2214</v>
      </c>
      <c r="B160" s="1" t="s">
        <v>2542</v>
      </c>
      <c r="C160" s="5" t="s">
        <v>6731</v>
      </c>
      <c r="D160" s="5" t="s">
        <v>6880</v>
      </c>
      <c r="E160" s="5" t="s">
        <v>5273</v>
      </c>
    </row>
    <row r="161" spans="1:5" ht="15.75" x14ac:dyDescent="0.25">
      <c r="A161" s="1" t="s">
        <v>2213</v>
      </c>
      <c r="B161" s="1" t="s">
        <v>2543</v>
      </c>
      <c r="C161" s="5" t="s">
        <v>6733</v>
      </c>
      <c r="D161" s="5" t="s">
        <v>6881</v>
      </c>
      <c r="E161" s="5" t="s">
        <v>4753</v>
      </c>
    </row>
    <row r="162" spans="1:5" ht="15.75" x14ac:dyDescent="0.25">
      <c r="A162" s="1" t="s">
        <v>2212</v>
      </c>
      <c r="B162" s="1" t="s">
        <v>2544</v>
      </c>
      <c r="C162" s="5" t="s">
        <v>6733</v>
      </c>
      <c r="D162" s="5" t="s">
        <v>6882</v>
      </c>
      <c r="E162" s="5" t="s">
        <v>5274</v>
      </c>
    </row>
    <row r="163" spans="1:5" ht="15.75" x14ac:dyDescent="0.25">
      <c r="A163" s="1" t="s">
        <v>2211</v>
      </c>
      <c r="B163" s="1" t="s">
        <v>2545</v>
      </c>
      <c r="C163" s="5" t="s">
        <v>6733</v>
      </c>
      <c r="D163" s="5" t="s">
        <v>6883</v>
      </c>
      <c r="E163" s="5" t="s">
        <v>5275</v>
      </c>
    </row>
    <row r="164" spans="1:5" ht="15.75" x14ac:dyDescent="0.25">
      <c r="A164" s="1" t="s">
        <v>2210</v>
      </c>
      <c r="B164" s="1" t="s">
        <v>2546</v>
      </c>
      <c r="C164" s="5" t="s">
        <v>6733</v>
      </c>
      <c r="D164" s="5" t="s">
        <v>6884</v>
      </c>
      <c r="E164" s="5" t="s">
        <v>5276</v>
      </c>
    </row>
    <row r="165" spans="1:5" ht="15.75" x14ac:dyDescent="0.25">
      <c r="A165" s="1" t="s">
        <v>2209</v>
      </c>
      <c r="B165" s="1" t="s">
        <v>2547</v>
      </c>
      <c r="C165" s="5" t="s">
        <v>6733</v>
      </c>
      <c r="D165" s="5" t="s">
        <v>6885</v>
      </c>
      <c r="E165" s="5" t="s">
        <v>4754</v>
      </c>
    </row>
    <row r="166" spans="1:5" ht="15.75" x14ac:dyDescent="0.25">
      <c r="A166" s="1" t="s">
        <v>2208</v>
      </c>
      <c r="B166" s="1" t="s">
        <v>2548</v>
      </c>
      <c r="C166" s="5" t="s">
        <v>6731</v>
      </c>
      <c r="D166" s="5" t="s">
        <v>6886</v>
      </c>
      <c r="E166" s="5" t="s">
        <v>5277</v>
      </c>
    </row>
    <row r="167" spans="1:5" ht="15.75" x14ac:dyDescent="0.25">
      <c r="A167" s="1" t="s">
        <v>2207</v>
      </c>
      <c r="B167" s="1" t="s">
        <v>2549</v>
      </c>
      <c r="C167" s="5" t="s">
        <v>6733</v>
      </c>
      <c r="D167" s="5" t="s">
        <v>6887</v>
      </c>
      <c r="E167" s="5" t="s">
        <v>5278</v>
      </c>
    </row>
    <row r="168" spans="1:5" ht="15.75" x14ac:dyDescent="0.25">
      <c r="A168" s="1" t="s">
        <v>2206</v>
      </c>
      <c r="B168" s="1" t="s">
        <v>2550</v>
      </c>
      <c r="C168" s="5" t="s">
        <v>6731</v>
      </c>
      <c r="D168" s="5" t="s">
        <v>6888</v>
      </c>
      <c r="E168" s="5" t="s">
        <v>5279</v>
      </c>
    </row>
    <row r="169" spans="1:5" ht="15.75" x14ac:dyDescent="0.25">
      <c r="A169" s="1" t="s">
        <v>2205</v>
      </c>
      <c r="B169" s="1" t="s">
        <v>2551</v>
      </c>
      <c r="C169" s="5" t="s">
        <v>6731</v>
      </c>
      <c r="D169" s="5" t="s">
        <v>6889</v>
      </c>
      <c r="E169" s="5" t="s">
        <v>5280</v>
      </c>
    </row>
    <row r="170" spans="1:5" ht="15.75" x14ac:dyDescent="0.25">
      <c r="A170" s="1" t="s">
        <v>2204</v>
      </c>
      <c r="B170" s="1" t="s">
        <v>2552</v>
      </c>
      <c r="C170" s="5" t="s">
        <v>6733</v>
      </c>
      <c r="D170" s="5" t="s">
        <v>6890</v>
      </c>
      <c r="E170" s="5" t="s">
        <v>5281</v>
      </c>
    </row>
    <row r="171" spans="1:5" ht="15.75" x14ac:dyDescent="0.25">
      <c r="A171" s="1" t="s">
        <v>2203</v>
      </c>
      <c r="B171" s="1" t="s">
        <v>2553</v>
      </c>
      <c r="C171" s="5" t="s">
        <v>6733</v>
      </c>
      <c r="D171" s="5" t="s">
        <v>6891</v>
      </c>
      <c r="E171" s="5" t="s">
        <v>5282</v>
      </c>
    </row>
    <row r="172" spans="1:5" ht="15.75" x14ac:dyDescent="0.25">
      <c r="A172" s="1" t="s">
        <v>2202</v>
      </c>
      <c r="B172" s="1" t="s">
        <v>2554</v>
      </c>
      <c r="C172" s="5" t="s">
        <v>6731</v>
      </c>
      <c r="D172" s="5" t="s">
        <v>6761</v>
      </c>
      <c r="E172" s="5" t="s">
        <v>5283</v>
      </c>
    </row>
    <row r="173" spans="1:5" ht="15.75" x14ac:dyDescent="0.25">
      <c r="A173" s="1" t="s">
        <v>2201</v>
      </c>
      <c r="B173" s="1" t="s">
        <v>2555</v>
      </c>
      <c r="C173" s="5" t="s">
        <v>6731</v>
      </c>
      <c r="D173" s="5" t="s">
        <v>6892</v>
      </c>
      <c r="E173" s="5" t="s">
        <v>5284</v>
      </c>
    </row>
    <row r="174" spans="1:5" ht="15.75" x14ac:dyDescent="0.25">
      <c r="A174" s="1" t="s">
        <v>2200</v>
      </c>
      <c r="B174" s="1" t="s">
        <v>2556</v>
      </c>
      <c r="C174" s="5" t="s">
        <v>6733</v>
      </c>
      <c r="D174" s="5" t="s">
        <v>6893</v>
      </c>
      <c r="E174" s="5" t="s">
        <v>5285</v>
      </c>
    </row>
    <row r="175" spans="1:5" ht="15.75" x14ac:dyDescent="0.25">
      <c r="A175" s="1" t="s">
        <v>2199</v>
      </c>
      <c r="B175" s="1" t="s">
        <v>2557</v>
      </c>
      <c r="C175" s="5" t="s">
        <v>6731</v>
      </c>
      <c r="D175" s="5" t="s">
        <v>6834</v>
      </c>
      <c r="E175" s="5" t="s">
        <v>5286</v>
      </c>
    </row>
    <row r="176" spans="1:5" ht="15.75" x14ac:dyDescent="0.25">
      <c r="A176" s="1" t="s">
        <v>2198</v>
      </c>
      <c r="B176" s="1" t="s">
        <v>2558</v>
      </c>
      <c r="C176" s="5" t="s">
        <v>6733</v>
      </c>
      <c r="D176" s="5" t="s">
        <v>6894</v>
      </c>
      <c r="E176" s="5" t="s">
        <v>5287</v>
      </c>
    </row>
    <row r="177" spans="1:5" ht="15.75" x14ac:dyDescent="0.25">
      <c r="A177" s="1" t="s">
        <v>2197</v>
      </c>
      <c r="B177" s="1" t="s">
        <v>2559</v>
      </c>
      <c r="C177" s="5" t="s">
        <v>6733</v>
      </c>
      <c r="D177" s="5" t="s">
        <v>6752</v>
      </c>
      <c r="E177" s="5" t="s">
        <v>4755</v>
      </c>
    </row>
    <row r="178" spans="1:5" ht="15.75" x14ac:dyDescent="0.25">
      <c r="A178" s="1" t="s">
        <v>2196</v>
      </c>
      <c r="B178" s="1" t="s">
        <v>2560</v>
      </c>
      <c r="C178" s="5" t="s">
        <v>6731</v>
      </c>
      <c r="D178" s="5" t="s">
        <v>6895</v>
      </c>
      <c r="E178" s="5" t="s">
        <v>5288</v>
      </c>
    </row>
    <row r="179" spans="1:5" ht="15.75" x14ac:dyDescent="0.25">
      <c r="A179" s="1" t="s">
        <v>2195</v>
      </c>
      <c r="B179" s="1" t="s">
        <v>2561</v>
      </c>
      <c r="C179" s="5" t="s">
        <v>6731</v>
      </c>
      <c r="D179" s="5" t="s">
        <v>6896</v>
      </c>
      <c r="E179" s="5" t="s">
        <v>5289</v>
      </c>
    </row>
    <row r="180" spans="1:5" ht="15.75" x14ac:dyDescent="0.25">
      <c r="A180" s="1" t="s">
        <v>2194</v>
      </c>
      <c r="B180" s="1" t="s">
        <v>2562</v>
      </c>
      <c r="C180" s="5" t="s">
        <v>6731</v>
      </c>
      <c r="D180" s="5" t="s">
        <v>6897</v>
      </c>
      <c r="E180" s="5" t="s">
        <v>4756</v>
      </c>
    </row>
    <row r="181" spans="1:5" ht="15.75" x14ac:dyDescent="0.25">
      <c r="A181" s="1" t="s">
        <v>2193</v>
      </c>
      <c r="B181" s="1" t="s">
        <v>2563</v>
      </c>
      <c r="C181" s="5" t="s">
        <v>6731</v>
      </c>
      <c r="D181" s="5" t="s">
        <v>6898</v>
      </c>
      <c r="E181" s="5" t="s">
        <v>5290</v>
      </c>
    </row>
    <row r="182" spans="1:5" ht="15.75" x14ac:dyDescent="0.25">
      <c r="A182" s="1" t="s">
        <v>2192</v>
      </c>
      <c r="B182" s="1" t="s">
        <v>2564</v>
      </c>
      <c r="C182" s="5" t="s">
        <v>6731</v>
      </c>
      <c r="D182" s="5" t="s">
        <v>6899</v>
      </c>
      <c r="E182" s="5" t="s">
        <v>5291</v>
      </c>
    </row>
    <row r="183" spans="1:5" ht="15.75" x14ac:dyDescent="0.25">
      <c r="A183" s="1" t="s">
        <v>2191</v>
      </c>
      <c r="B183" s="1" t="s">
        <v>2565</v>
      </c>
      <c r="C183" s="5" t="s">
        <v>6733</v>
      </c>
      <c r="D183" s="5" t="s">
        <v>6900</v>
      </c>
      <c r="E183" s="5" t="s">
        <v>5292</v>
      </c>
    </row>
    <row r="184" spans="1:5" ht="15.75" x14ac:dyDescent="0.25">
      <c r="A184" s="1" t="s">
        <v>2190</v>
      </c>
      <c r="B184" s="1" t="s">
        <v>2566</v>
      </c>
      <c r="C184" s="5" t="s">
        <v>6733</v>
      </c>
      <c r="D184" s="5" t="s">
        <v>6901</v>
      </c>
      <c r="E184" s="5" t="s">
        <v>5293</v>
      </c>
    </row>
    <row r="185" spans="1:5" ht="15.75" x14ac:dyDescent="0.25">
      <c r="A185" s="1" t="s">
        <v>2189</v>
      </c>
      <c r="B185" s="1" t="s">
        <v>2567</v>
      </c>
      <c r="C185" s="5" t="s">
        <v>6733</v>
      </c>
      <c r="D185" s="5" t="s">
        <v>6902</v>
      </c>
      <c r="E185" s="5" t="s">
        <v>5294</v>
      </c>
    </row>
    <row r="186" spans="1:5" ht="15.75" x14ac:dyDescent="0.25">
      <c r="A186" s="1" t="s">
        <v>2188</v>
      </c>
      <c r="B186" s="1" t="s">
        <v>2568</v>
      </c>
      <c r="C186" s="5" t="s">
        <v>6733</v>
      </c>
      <c r="D186" s="5" t="s">
        <v>6903</v>
      </c>
      <c r="E186" s="5" t="s">
        <v>5295</v>
      </c>
    </row>
    <row r="187" spans="1:5" ht="15.75" x14ac:dyDescent="0.25">
      <c r="A187" s="1" t="s">
        <v>2187</v>
      </c>
      <c r="B187" s="1" t="s">
        <v>2569</v>
      </c>
      <c r="C187" s="5" t="s">
        <v>6731</v>
      </c>
      <c r="D187" s="5" t="s">
        <v>6904</v>
      </c>
      <c r="E187" s="5" t="s">
        <v>5296</v>
      </c>
    </row>
    <row r="188" spans="1:5" ht="15.75" x14ac:dyDescent="0.25">
      <c r="A188" s="1" t="s">
        <v>2186</v>
      </c>
      <c r="B188" s="1" t="s">
        <v>2570</v>
      </c>
      <c r="C188" s="5" t="s">
        <v>6733</v>
      </c>
      <c r="D188" s="5" t="s">
        <v>6905</v>
      </c>
      <c r="E188" s="5" t="s">
        <v>5297</v>
      </c>
    </row>
    <row r="189" spans="1:5" ht="15.75" x14ac:dyDescent="0.25">
      <c r="A189" s="1" t="s">
        <v>2185</v>
      </c>
      <c r="B189" s="1" t="s">
        <v>2571</v>
      </c>
      <c r="C189" s="5" t="s">
        <v>6733</v>
      </c>
      <c r="D189" s="5" t="s">
        <v>6906</v>
      </c>
      <c r="E189" s="5" t="s">
        <v>4757</v>
      </c>
    </row>
    <row r="190" spans="1:5" ht="15.75" x14ac:dyDescent="0.25">
      <c r="A190" s="1" t="s">
        <v>2184</v>
      </c>
      <c r="B190" s="1" t="s">
        <v>2572</v>
      </c>
      <c r="C190" s="5" t="s">
        <v>6731</v>
      </c>
      <c r="D190" s="5" t="s">
        <v>6907</v>
      </c>
      <c r="E190" s="5" t="s">
        <v>5298</v>
      </c>
    </row>
    <row r="191" spans="1:5" ht="15.75" x14ac:dyDescent="0.25">
      <c r="A191" s="1" t="s">
        <v>2183</v>
      </c>
      <c r="B191" s="1" t="s">
        <v>2573</v>
      </c>
      <c r="C191" s="5" t="s">
        <v>6731</v>
      </c>
      <c r="D191" s="5" t="s">
        <v>6908</v>
      </c>
      <c r="E191" s="5" t="s">
        <v>5299</v>
      </c>
    </row>
    <row r="192" spans="1:5" ht="15.75" x14ac:dyDescent="0.25">
      <c r="A192" s="1" t="s">
        <v>2182</v>
      </c>
      <c r="B192" s="1" t="s">
        <v>2574</v>
      </c>
      <c r="C192" s="5" t="s">
        <v>6733</v>
      </c>
      <c r="D192" s="5" t="s">
        <v>6909</v>
      </c>
      <c r="E192" s="5" t="s">
        <v>4758</v>
      </c>
    </row>
    <row r="193" spans="1:5" ht="15.75" x14ac:dyDescent="0.25">
      <c r="A193" s="1" t="s">
        <v>2181</v>
      </c>
      <c r="B193" s="1" t="s">
        <v>2575</v>
      </c>
      <c r="C193" s="5" t="s">
        <v>6733</v>
      </c>
      <c r="D193" s="5" t="s">
        <v>6910</v>
      </c>
      <c r="E193" s="5" t="s">
        <v>4759</v>
      </c>
    </row>
    <row r="194" spans="1:5" ht="15.75" x14ac:dyDescent="0.25">
      <c r="A194" s="1" t="s">
        <v>2180</v>
      </c>
      <c r="B194" s="1" t="s">
        <v>2576</v>
      </c>
      <c r="C194" s="5" t="s">
        <v>6731</v>
      </c>
      <c r="D194" s="5" t="s">
        <v>6911</v>
      </c>
      <c r="E194" s="5" t="s">
        <v>4760</v>
      </c>
    </row>
    <row r="195" spans="1:5" ht="15.75" x14ac:dyDescent="0.25">
      <c r="A195" s="1" t="s">
        <v>2179</v>
      </c>
      <c r="B195" s="1" t="s">
        <v>2577</v>
      </c>
      <c r="C195" s="5" t="s">
        <v>6733</v>
      </c>
      <c r="D195" s="5" t="s">
        <v>6912</v>
      </c>
      <c r="E195" s="5" t="s">
        <v>5300</v>
      </c>
    </row>
    <row r="196" spans="1:5" ht="15.75" x14ac:dyDescent="0.25">
      <c r="A196" s="1" t="s">
        <v>2178</v>
      </c>
      <c r="B196" s="1" t="s">
        <v>2578</v>
      </c>
      <c r="C196" s="5" t="s">
        <v>6733</v>
      </c>
      <c r="D196" s="5" t="s">
        <v>6913</v>
      </c>
      <c r="E196" s="5" t="s">
        <v>4762</v>
      </c>
    </row>
    <row r="197" spans="1:5" ht="15.75" x14ac:dyDescent="0.25">
      <c r="A197" s="1" t="s">
        <v>2177</v>
      </c>
      <c r="B197" s="1" t="s">
        <v>2579</v>
      </c>
      <c r="C197" s="5" t="s">
        <v>6733</v>
      </c>
      <c r="D197" s="5" t="s">
        <v>6914</v>
      </c>
      <c r="E197" s="5" t="s">
        <v>5301</v>
      </c>
    </row>
    <row r="198" spans="1:5" ht="15.75" x14ac:dyDescent="0.25">
      <c r="A198" s="1" t="s">
        <v>2176</v>
      </c>
      <c r="B198" s="1" t="s">
        <v>2580</v>
      </c>
      <c r="C198" s="5" t="s">
        <v>6733</v>
      </c>
      <c r="D198" s="5" t="s">
        <v>6915</v>
      </c>
      <c r="E198" s="5" t="s">
        <v>4763</v>
      </c>
    </row>
    <row r="199" spans="1:5" ht="15.75" x14ac:dyDescent="0.25">
      <c r="A199" s="1" t="s">
        <v>2175</v>
      </c>
      <c r="B199" s="1" t="s">
        <v>2581</v>
      </c>
      <c r="C199" s="5" t="s">
        <v>6733</v>
      </c>
      <c r="D199" s="5" t="s">
        <v>6865</v>
      </c>
      <c r="E199" s="5" t="s">
        <v>4764</v>
      </c>
    </row>
    <row r="200" spans="1:5" ht="15.75" x14ac:dyDescent="0.25">
      <c r="A200" s="1" t="s">
        <v>2174</v>
      </c>
      <c r="B200" s="1" t="s">
        <v>2582</v>
      </c>
      <c r="C200" s="5" t="s">
        <v>6731</v>
      </c>
      <c r="D200" s="5" t="s">
        <v>6916</v>
      </c>
      <c r="E200" s="5" t="s">
        <v>5302</v>
      </c>
    </row>
    <row r="201" spans="1:5" ht="15.75" x14ac:dyDescent="0.25">
      <c r="A201" s="1" t="s">
        <v>2173</v>
      </c>
      <c r="B201" s="1" t="s">
        <v>2583</v>
      </c>
      <c r="C201" s="5" t="s">
        <v>6733</v>
      </c>
      <c r="D201" s="5" t="s">
        <v>6862</v>
      </c>
      <c r="E201" s="5" t="s">
        <v>5303</v>
      </c>
    </row>
    <row r="202" spans="1:5" ht="15.75" x14ac:dyDescent="0.25">
      <c r="A202" s="1" t="s">
        <v>2172</v>
      </c>
      <c r="B202" s="1" t="s">
        <v>2584</v>
      </c>
      <c r="C202" s="5" t="s">
        <v>6733</v>
      </c>
      <c r="D202" s="5" t="s">
        <v>6917</v>
      </c>
      <c r="E202" s="5" t="s">
        <v>5304</v>
      </c>
    </row>
    <row r="203" spans="1:5" ht="15.75" x14ac:dyDescent="0.25">
      <c r="A203" s="1" t="s">
        <v>2171</v>
      </c>
      <c r="B203" s="1" t="s">
        <v>2585</v>
      </c>
      <c r="C203" s="5" t="s">
        <v>6733</v>
      </c>
      <c r="D203" s="5" t="s">
        <v>6918</v>
      </c>
      <c r="E203" s="5" t="s">
        <v>4765</v>
      </c>
    </row>
    <row r="204" spans="1:5" ht="15.75" x14ac:dyDescent="0.25">
      <c r="A204" s="1" t="s">
        <v>2170</v>
      </c>
      <c r="B204" s="1" t="s">
        <v>2586</v>
      </c>
      <c r="C204" s="5" t="s">
        <v>6733</v>
      </c>
      <c r="D204" s="5" t="s">
        <v>6919</v>
      </c>
      <c r="E204" s="5" t="s">
        <v>5305</v>
      </c>
    </row>
    <row r="205" spans="1:5" ht="15.75" x14ac:dyDescent="0.25">
      <c r="A205" s="1" t="s">
        <v>2169</v>
      </c>
      <c r="B205" s="1" t="s">
        <v>2587</v>
      </c>
      <c r="C205" s="5" t="s">
        <v>6731</v>
      </c>
      <c r="D205" s="5" t="s">
        <v>6816</v>
      </c>
      <c r="E205" s="5" t="s">
        <v>5306</v>
      </c>
    </row>
    <row r="206" spans="1:5" ht="15.75" x14ac:dyDescent="0.25">
      <c r="A206" s="1" t="s">
        <v>2168</v>
      </c>
      <c r="B206" s="1" t="s">
        <v>2588</v>
      </c>
      <c r="C206" s="5" t="s">
        <v>6733</v>
      </c>
      <c r="D206" s="5" t="s">
        <v>6920</v>
      </c>
      <c r="E206" s="5" t="s">
        <v>5307</v>
      </c>
    </row>
    <row r="207" spans="1:5" ht="15.75" x14ac:dyDescent="0.25">
      <c r="A207" s="1" t="s">
        <v>2167</v>
      </c>
      <c r="B207" s="1" t="s">
        <v>2589</v>
      </c>
      <c r="C207" s="5" t="s">
        <v>6731</v>
      </c>
      <c r="D207" s="5" t="s">
        <v>6921</v>
      </c>
      <c r="E207" s="5" t="s">
        <v>5308</v>
      </c>
    </row>
    <row r="208" spans="1:5" ht="15.75" x14ac:dyDescent="0.25">
      <c r="A208" s="1" t="s">
        <v>2166</v>
      </c>
      <c r="B208" s="1" t="s">
        <v>2590</v>
      </c>
      <c r="C208" s="5" t="s">
        <v>6731</v>
      </c>
      <c r="D208" s="5" t="s">
        <v>6922</v>
      </c>
      <c r="E208" s="5" t="s">
        <v>4766</v>
      </c>
    </row>
    <row r="209" spans="1:5" ht="15.75" x14ac:dyDescent="0.25">
      <c r="A209" s="1" t="s">
        <v>2165</v>
      </c>
      <c r="B209" s="1" t="s">
        <v>2591</v>
      </c>
      <c r="C209" s="5" t="s">
        <v>6733</v>
      </c>
      <c r="D209" s="5" t="s">
        <v>6923</v>
      </c>
      <c r="E209" s="5" t="s">
        <v>5309</v>
      </c>
    </row>
    <row r="210" spans="1:5" ht="15.75" x14ac:dyDescent="0.25">
      <c r="A210" s="1" t="s">
        <v>2164</v>
      </c>
      <c r="B210" s="1" t="s">
        <v>2592</v>
      </c>
      <c r="C210" s="5" t="s">
        <v>6731</v>
      </c>
      <c r="D210" s="5" t="s">
        <v>6924</v>
      </c>
      <c r="E210" s="5" t="s">
        <v>4767</v>
      </c>
    </row>
    <row r="211" spans="1:5" ht="15.75" x14ac:dyDescent="0.25">
      <c r="A211" s="1" t="s">
        <v>2163</v>
      </c>
      <c r="B211" s="1" t="s">
        <v>2593</v>
      </c>
      <c r="C211" s="5" t="s">
        <v>6731</v>
      </c>
      <c r="D211" s="5" t="s">
        <v>6925</v>
      </c>
      <c r="E211" s="5" t="s">
        <v>5310</v>
      </c>
    </row>
    <row r="212" spans="1:5" ht="15.75" x14ac:dyDescent="0.25">
      <c r="A212" s="1" t="s">
        <v>2162</v>
      </c>
      <c r="B212" s="1" t="s">
        <v>2594</v>
      </c>
      <c r="C212" s="5" t="s">
        <v>6733</v>
      </c>
      <c r="D212" s="5" t="s">
        <v>6926</v>
      </c>
      <c r="E212" s="5" t="s">
        <v>5311</v>
      </c>
    </row>
    <row r="213" spans="1:5" ht="15.75" x14ac:dyDescent="0.25">
      <c r="A213" s="1" t="s">
        <v>2161</v>
      </c>
      <c r="B213" s="1" t="s">
        <v>2595</v>
      </c>
      <c r="C213" s="5" t="s">
        <v>6733</v>
      </c>
      <c r="D213" s="5" t="s">
        <v>6927</v>
      </c>
      <c r="E213" s="5" t="s">
        <v>5312</v>
      </c>
    </row>
    <row r="214" spans="1:5" ht="15.75" x14ac:dyDescent="0.25">
      <c r="A214" s="1" t="s">
        <v>2160</v>
      </c>
      <c r="B214" s="1" t="s">
        <v>2596</v>
      </c>
      <c r="C214" s="5" t="s">
        <v>6733</v>
      </c>
      <c r="D214" s="5" t="s">
        <v>6928</v>
      </c>
      <c r="E214" s="5" t="s">
        <v>5313</v>
      </c>
    </row>
    <row r="215" spans="1:5" ht="15.75" x14ac:dyDescent="0.25">
      <c r="A215" s="1" t="s">
        <v>2159</v>
      </c>
      <c r="B215" s="1" t="s">
        <v>2597</v>
      </c>
      <c r="C215" s="5" t="s">
        <v>6733</v>
      </c>
      <c r="D215" s="5" t="s">
        <v>6734</v>
      </c>
      <c r="E215" s="5" t="s">
        <v>4768</v>
      </c>
    </row>
    <row r="216" spans="1:5" ht="15.75" x14ac:dyDescent="0.25">
      <c r="A216" s="1" t="s">
        <v>2158</v>
      </c>
      <c r="B216" s="1" t="s">
        <v>2598</v>
      </c>
      <c r="C216" s="5" t="s">
        <v>6731</v>
      </c>
      <c r="D216" s="5" t="s">
        <v>6824</v>
      </c>
      <c r="E216" s="5" t="s">
        <v>5314</v>
      </c>
    </row>
    <row r="217" spans="1:5" ht="15.75" x14ac:dyDescent="0.25">
      <c r="A217" s="1" t="s">
        <v>2157</v>
      </c>
      <c r="B217" s="1" t="s">
        <v>2599</v>
      </c>
      <c r="C217" s="5" t="s">
        <v>6733</v>
      </c>
      <c r="D217" s="5" t="s">
        <v>6929</v>
      </c>
      <c r="E217" s="5" t="s">
        <v>5315</v>
      </c>
    </row>
    <row r="218" spans="1:5" ht="15.75" x14ac:dyDescent="0.25">
      <c r="A218" s="1" t="s">
        <v>2156</v>
      </c>
      <c r="B218" s="1" t="s">
        <v>2600</v>
      </c>
      <c r="C218" s="5" t="s">
        <v>6733</v>
      </c>
      <c r="D218" s="5" t="s">
        <v>6782</v>
      </c>
      <c r="E218" s="5" t="s">
        <v>5316</v>
      </c>
    </row>
    <row r="219" spans="1:5" ht="15.75" x14ac:dyDescent="0.25">
      <c r="A219" s="1" t="s">
        <v>2155</v>
      </c>
      <c r="B219" s="1" t="s">
        <v>2601</v>
      </c>
      <c r="C219" s="5" t="s">
        <v>6733</v>
      </c>
      <c r="D219" s="5" t="s">
        <v>6812</v>
      </c>
      <c r="E219" s="5" t="s">
        <v>4769</v>
      </c>
    </row>
    <row r="220" spans="1:5" ht="15.75" x14ac:dyDescent="0.25">
      <c r="A220" s="1" t="s">
        <v>2154</v>
      </c>
      <c r="B220" s="1" t="s">
        <v>2602</v>
      </c>
      <c r="C220" s="5" t="s">
        <v>6733</v>
      </c>
      <c r="D220" s="5" t="s">
        <v>6930</v>
      </c>
      <c r="E220" s="5" t="s">
        <v>5317</v>
      </c>
    </row>
    <row r="221" spans="1:5" ht="15.75" x14ac:dyDescent="0.25">
      <c r="A221" s="1" t="s">
        <v>2153</v>
      </c>
      <c r="B221" s="1" t="s">
        <v>2603</v>
      </c>
      <c r="C221" s="5" t="s">
        <v>6733</v>
      </c>
      <c r="D221" s="5" t="s">
        <v>6931</v>
      </c>
      <c r="E221" s="5" t="s">
        <v>5208</v>
      </c>
    </row>
    <row r="222" spans="1:5" ht="15.75" x14ac:dyDescent="0.25">
      <c r="A222" s="1" t="s">
        <v>2152</v>
      </c>
      <c r="B222" s="1" t="s">
        <v>2604</v>
      </c>
      <c r="C222" s="5" t="s">
        <v>6731</v>
      </c>
      <c r="D222" s="5" t="s">
        <v>6932</v>
      </c>
      <c r="E222" s="5" t="s">
        <v>5318</v>
      </c>
    </row>
    <row r="223" spans="1:5" ht="15.75" x14ac:dyDescent="0.25">
      <c r="A223" s="1" t="s">
        <v>2151</v>
      </c>
      <c r="B223" s="1" t="s">
        <v>2605</v>
      </c>
      <c r="C223" s="5" t="s">
        <v>6733</v>
      </c>
      <c r="D223" s="5" t="s">
        <v>6933</v>
      </c>
      <c r="E223" s="5" t="s">
        <v>5319</v>
      </c>
    </row>
    <row r="224" spans="1:5" ht="15.75" x14ac:dyDescent="0.25">
      <c r="A224" s="1" t="s">
        <v>2150</v>
      </c>
      <c r="B224" s="1" t="s">
        <v>2606</v>
      </c>
      <c r="C224" s="5" t="s">
        <v>6733</v>
      </c>
      <c r="D224" s="5" t="s">
        <v>6934</v>
      </c>
      <c r="E224" s="5" t="s">
        <v>5320</v>
      </c>
    </row>
    <row r="225" spans="1:5" ht="15.75" x14ac:dyDescent="0.25">
      <c r="A225" s="1" t="s">
        <v>2149</v>
      </c>
      <c r="B225" s="1" t="s">
        <v>2607</v>
      </c>
      <c r="C225" s="5" t="s">
        <v>6731</v>
      </c>
      <c r="D225" s="5" t="s">
        <v>6935</v>
      </c>
      <c r="E225" s="5" t="s">
        <v>5321</v>
      </c>
    </row>
    <row r="226" spans="1:5" ht="15.75" x14ac:dyDescent="0.25">
      <c r="A226" s="1" t="s">
        <v>2148</v>
      </c>
      <c r="B226" s="1" t="s">
        <v>2608</v>
      </c>
      <c r="C226" s="5" t="s">
        <v>6731</v>
      </c>
      <c r="D226" s="5" t="s">
        <v>6808</v>
      </c>
      <c r="E226" s="5" t="s">
        <v>5322</v>
      </c>
    </row>
    <row r="227" spans="1:5" ht="15.75" x14ac:dyDescent="0.25">
      <c r="A227" s="1" t="s">
        <v>2147</v>
      </c>
      <c r="B227" s="1" t="s">
        <v>2609</v>
      </c>
      <c r="C227" s="5" t="s">
        <v>6733</v>
      </c>
      <c r="D227" s="5" t="s">
        <v>6936</v>
      </c>
      <c r="E227" s="5" t="s">
        <v>5194</v>
      </c>
    </row>
    <row r="228" spans="1:5" ht="15.75" x14ac:dyDescent="0.25">
      <c r="A228" s="1" t="s">
        <v>2146</v>
      </c>
      <c r="B228" s="1" t="s">
        <v>2610</v>
      </c>
      <c r="C228" s="5" t="s">
        <v>6731</v>
      </c>
      <c r="D228" s="5" t="s">
        <v>6937</v>
      </c>
      <c r="E228" s="5" t="s">
        <v>5323</v>
      </c>
    </row>
    <row r="229" spans="1:5" ht="15.75" x14ac:dyDescent="0.25">
      <c r="A229" s="1" t="s">
        <v>2145</v>
      </c>
      <c r="B229" s="1" t="s">
        <v>2611</v>
      </c>
      <c r="C229" s="5" t="s">
        <v>6733</v>
      </c>
      <c r="D229" s="5" t="s">
        <v>6938</v>
      </c>
      <c r="E229" s="5" t="s">
        <v>5324</v>
      </c>
    </row>
    <row r="230" spans="1:5" ht="15.75" x14ac:dyDescent="0.25">
      <c r="A230" s="1" t="s">
        <v>2144</v>
      </c>
      <c r="B230" s="1" t="s">
        <v>2612</v>
      </c>
      <c r="C230" s="5" t="s">
        <v>6731</v>
      </c>
      <c r="D230" s="5" t="s">
        <v>6939</v>
      </c>
      <c r="E230" s="5" t="s">
        <v>5325</v>
      </c>
    </row>
    <row r="231" spans="1:5" ht="15.75" x14ac:dyDescent="0.25">
      <c r="A231" s="1" t="s">
        <v>2143</v>
      </c>
      <c r="B231" s="1" t="s">
        <v>2613</v>
      </c>
      <c r="C231" s="5" t="s">
        <v>6731</v>
      </c>
      <c r="D231" s="5" t="s">
        <v>6940</v>
      </c>
      <c r="E231" s="5" t="s">
        <v>5326</v>
      </c>
    </row>
    <row r="232" spans="1:5" ht="15.75" x14ac:dyDescent="0.25">
      <c r="A232" s="1" t="s">
        <v>2142</v>
      </c>
      <c r="B232" s="1" t="s">
        <v>2614</v>
      </c>
      <c r="C232" s="5" t="s">
        <v>6733</v>
      </c>
      <c r="D232" s="5" t="s">
        <v>6941</v>
      </c>
      <c r="E232" s="5" t="s">
        <v>5327</v>
      </c>
    </row>
    <row r="233" spans="1:5" ht="15.75" x14ac:dyDescent="0.25">
      <c r="A233" s="1" t="s">
        <v>2141</v>
      </c>
      <c r="B233" s="1" t="s">
        <v>2615</v>
      </c>
      <c r="C233" s="5" t="s">
        <v>6733</v>
      </c>
      <c r="D233" s="5" t="s">
        <v>6942</v>
      </c>
      <c r="E233" s="5" t="s">
        <v>5328</v>
      </c>
    </row>
    <row r="234" spans="1:5" ht="15.75" x14ac:dyDescent="0.25">
      <c r="A234" s="1" t="s">
        <v>2140</v>
      </c>
      <c r="B234" s="1" t="s">
        <v>2616</v>
      </c>
      <c r="C234" s="5" t="s">
        <v>6733</v>
      </c>
      <c r="D234" s="5" t="s">
        <v>6943</v>
      </c>
      <c r="E234" s="5" t="s">
        <v>4770</v>
      </c>
    </row>
    <row r="235" spans="1:5" ht="15.75" x14ac:dyDescent="0.25">
      <c r="A235" s="1" t="s">
        <v>2139</v>
      </c>
      <c r="B235" s="1" t="s">
        <v>2617</v>
      </c>
      <c r="C235" s="5" t="s">
        <v>6733</v>
      </c>
      <c r="D235" s="5" t="s">
        <v>6944</v>
      </c>
      <c r="E235" s="5" t="s">
        <v>5329</v>
      </c>
    </row>
    <row r="236" spans="1:5" ht="15.75" x14ac:dyDescent="0.25">
      <c r="A236" s="1" t="s">
        <v>2138</v>
      </c>
      <c r="B236" s="1" t="s">
        <v>2618</v>
      </c>
      <c r="C236" s="5" t="s">
        <v>6733</v>
      </c>
      <c r="D236" s="5" t="s">
        <v>6938</v>
      </c>
      <c r="E236" s="5" t="s">
        <v>5255</v>
      </c>
    </row>
    <row r="237" spans="1:5" ht="15.75" x14ac:dyDescent="0.25">
      <c r="A237" s="1" t="s">
        <v>2137</v>
      </c>
      <c r="B237" s="1" t="s">
        <v>2619</v>
      </c>
      <c r="C237" s="5" t="s">
        <v>6731</v>
      </c>
      <c r="D237" s="5" t="s">
        <v>6945</v>
      </c>
      <c r="E237" s="5" t="s">
        <v>5330</v>
      </c>
    </row>
    <row r="238" spans="1:5" ht="15.75" x14ac:dyDescent="0.25">
      <c r="A238" s="1" t="s">
        <v>2136</v>
      </c>
      <c r="B238" s="1" t="s">
        <v>2620</v>
      </c>
      <c r="C238" s="5" t="s">
        <v>6733</v>
      </c>
      <c r="D238" s="5" t="s">
        <v>6946</v>
      </c>
      <c r="E238" s="5" t="s">
        <v>5331</v>
      </c>
    </row>
    <row r="239" spans="1:5" ht="15.75" x14ac:dyDescent="0.25">
      <c r="A239" s="1" t="s">
        <v>2135</v>
      </c>
      <c r="B239" s="1" t="s">
        <v>2621</v>
      </c>
      <c r="C239" s="5" t="s">
        <v>6733</v>
      </c>
      <c r="D239" s="5" t="s">
        <v>6947</v>
      </c>
      <c r="E239" s="5" t="s">
        <v>5332</v>
      </c>
    </row>
    <row r="240" spans="1:5" ht="15.75" x14ac:dyDescent="0.25">
      <c r="A240" s="1" t="s">
        <v>2134</v>
      </c>
      <c r="B240" s="1" t="s">
        <v>2622</v>
      </c>
      <c r="C240" s="5" t="s">
        <v>6731</v>
      </c>
      <c r="D240" s="5" t="s">
        <v>6948</v>
      </c>
      <c r="E240" s="5" t="s">
        <v>5333</v>
      </c>
    </row>
    <row r="241" spans="1:5" ht="15.75" x14ac:dyDescent="0.25">
      <c r="A241" s="1" t="s">
        <v>2133</v>
      </c>
      <c r="B241" s="1" t="s">
        <v>2623</v>
      </c>
      <c r="C241" s="5" t="s">
        <v>6731</v>
      </c>
      <c r="D241" s="5" t="s">
        <v>6949</v>
      </c>
      <c r="E241" s="5" t="s">
        <v>5334</v>
      </c>
    </row>
    <row r="242" spans="1:5" ht="15.75" x14ac:dyDescent="0.25">
      <c r="A242" s="1" t="s">
        <v>2132</v>
      </c>
      <c r="B242" s="1" t="s">
        <v>2624</v>
      </c>
      <c r="C242" s="5" t="s">
        <v>6733</v>
      </c>
      <c r="D242" s="5" t="s">
        <v>6950</v>
      </c>
      <c r="E242" s="5" t="s">
        <v>4771</v>
      </c>
    </row>
    <row r="243" spans="1:5" ht="15.75" x14ac:dyDescent="0.25">
      <c r="A243" s="1" t="s">
        <v>2130</v>
      </c>
      <c r="B243" s="1" t="s">
        <v>2625</v>
      </c>
      <c r="C243" s="5" t="s">
        <v>6733</v>
      </c>
      <c r="D243" s="5" t="s">
        <v>6951</v>
      </c>
      <c r="E243" s="5" t="s">
        <v>5335</v>
      </c>
    </row>
    <row r="244" spans="1:5" ht="15.75" x14ac:dyDescent="0.25">
      <c r="A244" s="1" t="s">
        <v>2129</v>
      </c>
      <c r="B244" s="1" t="s">
        <v>2626</v>
      </c>
      <c r="C244" s="5" t="s">
        <v>6733</v>
      </c>
      <c r="D244" s="5" t="s">
        <v>6952</v>
      </c>
      <c r="E244" s="5" t="s">
        <v>5336</v>
      </c>
    </row>
    <row r="245" spans="1:5" ht="15.75" x14ac:dyDescent="0.25">
      <c r="A245" s="1" t="s">
        <v>2128</v>
      </c>
      <c r="B245" s="1" t="s">
        <v>2627</v>
      </c>
      <c r="C245" s="5" t="s">
        <v>6733</v>
      </c>
      <c r="D245" s="5" t="s">
        <v>6953</v>
      </c>
      <c r="E245" s="5" t="s">
        <v>5337</v>
      </c>
    </row>
    <row r="246" spans="1:5" ht="15.75" x14ac:dyDescent="0.25">
      <c r="A246" s="1" t="s">
        <v>2127</v>
      </c>
      <c r="B246" s="1" t="s">
        <v>2628</v>
      </c>
      <c r="C246" s="5" t="s">
        <v>6733</v>
      </c>
      <c r="D246" s="5" t="s">
        <v>6954</v>
      </c>
      <c r="E246" s="5" t="s">
        <v>5338</v>
      </c>
    </row>
    <row r="247" spans="1:5" ht="15.75" x14ac:dyDescent="0.25">
      <c r="A247" s="1" t="s">
        <v>2126</v>
      </c>
      <c r="B247" s="1" t="s">
        <v>2629</v>
      </c>
      <c r="C247" s="5" t="s">
        <v>6733</v>
      </c>
      <c r="D247" s="5" t="s">
        <v>6955</v>
      </c>
      <c r="E247" s="5" t="s">
        <v>5339</v>
      </c>
    </row>
    <row r="248" spans="1:5" ht="15.75" x14ac:dyDescent="0.25">
      <c r="A248" s="1" t="s">
        <v>2125</v>
      </c>
      <c r="B248" s="1" t="s">
        <v>2630</v>
      </c>
      <c r="C248" s="5" t="s">
        <v>6731</v>
      </c>
      <c r="D248" s="5" t="s">
        <v>6956</v>
      </c>
      <c r="E248" s="5" t="s">
        <v>4772</v>
      </c>
    </row>
    <row r="249" spans="1:5" ht="15.75" x14ac:dyDescent="0.25">
      <c r="A249" s="1" t="s">
        <v>2124</v>
      </c>
      <c r="B249" s="1" t="s">
        <v>2631</v>
      </c>
      <c r="C249" s="5" t="s">
        <v>6731</v>
      </c>
      <c r="D249" s="5" t="s">
        <v>6957</v>
      </c>
      <c r="E249" s="5" t="s">
        <v>5340</v>
      </c>
    </row>
    <row r="250" spans="1:5" ht="15.75" x14ac:dyDescent="0.25">
      <c r="A250" s="1" t="s">
        <v>2123</v>
      </c>
      <c r="B250" s="1" t="s">
        <v>2632</v>
      </c>
      <c r="C250" s="5" t="s">
        <v>6731</v>
      </c>
      <c r="D250" s="5" t="s">
        <v>6958</v>
      </c>
      <c r="E250" s="5" t="s">
        <v>5341</v>
      </c>
    </row>
    <row r="251" spans="1:5" ht="15.75" x14ac:dyDescent="0.25">
      <c r="A251" s="1" t="s">
        <v>2122</v>
      </c>
      <c r="B251" s="1" t="s">
        <v>2633</v>
      </c>
      <c r="C251" s="5" t="s">
        <v>6731</v>
      </c>
      <c r="D251" s="5" t="s">
        <v>6959</v>
      </c>
      <c r="E251" s="5" t="s">
        <v>4773</v>
      </c>
    </row>
    <row r="252" spans="1:5" ht="15.75" x14ac:dyDescent="0.25">
      <c r="A252" s="1" t="s">
        <v>2121</v>
      </c>
      <c r="B252" s="1" t="s">
        <v>2634</v>
      </c>
      <c r="C252" s="5" t="s">
        <v>6731</v>
      </c>
      <c r="D252" s="5" t="s">
        <v>6960</v>
      </c>
      <c r="E252" s="5" t="s">
        <v>5342</v>
      </c>
    </row>
    <row r="253" spans="1:5" ht="15.75" x14ac:dyDescent="0.25">
      <c r="A253" s="1" t="s">
        <v>2120</v>
      </c>
      <c r="B253" s="1" t="s">
        <v>2635</v>
      </c>
      <c r="C253" s="5" t="s">
        <v>6731</v>
      </c>
      <c r="D253" s="5" t="s">
        <v>6732</v>
      </c>
      <c r="E253" s="5" t="s">
        <v>5343</v>
      </c>
    </row>
    <row r="254" spans="1:5" ht="15.75" x14ac:dyDescent="0.25">
      <c r="A254" s="1" t="s">
        <v>2119</v>
      </c>
      <c r="B254" s="1" t="s">
        <v>2636</v>
      </c>
      <c r="C254" s="5" t="s">
        <v>6731</v>
      </c>
      <c r="D254" s="5" t="s">
        <v>6961</v>
      </c>
      <c r="E254" s="5" t="s">
        <v>5344</v>
      </c>
    </row>
    <row r="255" spans="1:5" ht="15.75" x14ac:dyDescent="0.25">
      <c r="A255" s="1" t="s">
        <v>2118</v>
      </c>
      <c r="B255" s="1" t="s">
        <v>2637</v>
      </c>
      <c r="C255" s="5" t="s">
        <v>6733</v>
      </c>
      <c r="D255" s="5" t="s">
        <v>6782</v>
      </c>
      <c r="E255" s="5" t="s">
        <v>5345</v>
      </c>
    </row>
    <row r="256" spans="1:5" ht="15.75" x14ac:dyDescent="0.25">
      <c r="A256" s="1" t="s">
        <v>2117</v>
      </c>
      <c r="B256" s="1" t="s">
        <v>2638</v>
      </c>
      <c r="C256" s="5" t="s">
        <v>6733</v>
      </c>
      <c r="D256" s="5" t="s">
        <v>6962</v>
      </c>
      <c r="E256" s="5" t="s">
        <v>4774</v>
      </c>
    </row>
    <row r="257" spans="1:5" ht="15.75" x14ac:dyDescent="0.25">
      <c r="A257" s="1" t="s">
        <v>2116</v>
      </c>
      <c r="B257" s="1" t="s">
        <v>2639</v>
      </c>
      <c r="C257" s="5" t="s">
        <v>6733</v>
      </c>
      <c r="D257" s="5" t="s">
        <v>6963</v>
      </c>
      <c r="E257" s="5" t="s">
        <v>5346</v>
      </c>
    </row>
    <row r="258" spans="1:5" ht="15.75" x14ac:dyDescent="0.25">
      <c r="A258" s="1" t="s">
        <v>2115</v>
      </c>
      <c r="B258" s="1" t="s">
        <v>2640</v>
      </c>
      <c r="C258" s="5" t="s">
        <v>6733</v>
      </c>
      <c r="D258" s="5" t="s">
        <v>6964</v>
      </c>
      <c r="E258" s="5" t="s">
        <v>5347</v>
      </c>
    </row>
    <row r="259" spans="1:5" ht="15.75" x14ac:dyDescent="0.25">
      <c r="A259" s="1" t="s">
        <v>2114</v>
      </c>
      <c r="B259" s="1" t="s">
        <v>2641</v>
      </c>
      <c r="C259" s="5" t="s">
        <v>6733</v>
      </c>
      <c r="D259" s="5" t="s">
        <v>6965</v>
      </c>
      <c r="E259" s="5" t="s">
        <v>5348</v>
      </c>
    </row>
    <row r="260" spans="1:5" ht="15.75" x14ac:dyDescent="0.25">
      <c r="A260" s="1" t="s">
        <v>2113</v>
      </c>
      <c r="B260" s="1" t="s">
        <v>2642</v>
      </c>
      <c r="C260" s="5" t="s">
        <v>6733</v>
      </c>
      <c r="D260" s="5" t="s">
        <v>6966</v>
      </c>
      <c r="E260" s="5" t="s">
        <v>5349</v>
      </c>
    </row>
    <row r="261" spans="1:5" ht="15.75" x14ac:dyDescent="0.25">
      <c r="A261" s="1" t="s">
        <v>2112</v>
      </c>
      <c r="B261" s="1" t="s">
        <v>2643</v>
      </c>
      <c r="C261" s="5" t="s">
        <v>6731</v>
      </c>
      <c r="D261" s="5" t="s">
        <v>6967</v>
      </c>
      <c r="E261" s="5" t="s">
        <v>5350</v>
      </c>
    </row>
    <row r="262" spans="1:5" ht="15.75" x14ac:dyDescent="0.25">
      <c r="A262" s="1" t="s">
        <v>2111</v>
      </c>
      <c r="B262" s="1" t="s">
        <v>2644</v>
      </c>
      <c r="C262" s="5" t="s">
        <v>6733</v>
      </c>
      <c r="D262" s="5" t="s">
        <v>6968</v>
      </c>
      <c r="E262" s="5" t="s">
        <v>5351</v>
      </c>
    </row>
    <row r="263" spans="1:5" ht="15.75" x14ac:dyDescent="0.25">
      <c r="A263" s="1" t="s">
        <v>2110</v>
      </c>
      <c r="B263" s="1" t="s">
        <v>2645</v>
      </c>
      <c r="C263" s="5" t="s">
        <v>6731</v>
      </c>
      <c r="D263" s="5" t="s">
        <v>6969</v>
      </c>
      <c r="E263" s="5" t="s">
        <v>5352</v>
      </c>
    </row>
    <row r="264" spans="1:5" ht="15.75" x14ac:dyDescent="0.25">
      <c r="A264" s="1" t="s">
        <v>2109</v>
      </c>
      <c r="B264" s="1" t="s">
        <v>2646</v>
      </c>
      <c r="C264" s="5" t="s">
        <v>6733</v>
      </c>
      <c r="D264" s="5" t="s">
        <v>6970</v>
      </c>
      <c r="E264" s="5" t="s">
        <v>4775</v>
      </c>
    </row>
    <row r="265" spans="1:5" ht="15.75" x14ac:dyDescent="0.25">
      <c r="A265" s="1" t="s">
        <v>2108</v>
      </c>
      <c r="B265" s="1" t="s">
        <v>2647</v>
      </c>
      <c r="C265" s="5" t="s">
        <v>6731</v>
      </c>
      <c r="D265" s="5" t="s">
        <v>6971</v>
      </c>
      <c r="E265" s="5" t="s">
        <v>5353</v>
      </c>
    </row>
    <row r="266" spans="1:5" ht="15.75" x14ac:dyDescent="0.25">
      <c r="A266" s="1" t="s">
        <v>2107</v>
      </c>
      <c r="B266" s="1" t="s">
        <v>2648</v>
      </c>
      <c r="C266" s="5" t="s">
        <v>6731</v>
      </c>
      <c r="D266" s="5" t="s">
        <v>6972</v>
      </c>
      <c r="E266" s="5" t="s">
        <v>4776</v>
      </c>
    </row>
    <row r="267" spans="1:5" ht="15.75" x14ac:dyDescent="0.25">
      <c r="A267" s="1" t="s">
        <v>2106</v>
      </c>
      <c r="B267" s="1" t="s">
        <v>2649</v>
      </c>
      <c r="C267" s="5" t="s">
        <v>6733</v>
      </c>
      <c r="D267" s="5" t="s">
        <v>6934</v>
      </c>
      <c r="E267" s="5" t="s">
        <v>5354</v>
      </c>
    </row>
    <row r="268" spans="1:5" ht="15.75" x14ac:dyDescent="0.25">
      <c r="A268" s="1" t="s">
        <v>2105</v>
      </c>
      <c r="B268" s="1" t="s">
        <v>2650</v>
      </c>
      <c r="C268" s="5" t="s">
        <v>6731</v>
      </c>
      <c r="D268" s="5" t="s">
        <v>6973</v>
      </c>
      <c r="E268" s="5" t="s">
        <v>5355</v>
      </c>
    </row>
    <row r="269" spans="1:5" ht="15.75" x14ac:dyDescent="0.25">
      <c r="A269" s="1" t="s">
        <v>2104</v>
      </c>
      <c r="B269" s="1" t="s">
        <v>2651</v>
      </c>
      <c r="C269" s="5" t="s">
        <v>6731</v>
      </c>
      <c r="D269" s="5" t="s">
        <v>6974</v>
      </c>
      <c r="E269" s="5" t="s">
        <v>5299</v>
      </c>
    </row>
    <row r="270" spans="1:5" ht="15.75" x14ac:dyDescent="0.25">
      <c r="A270" s="1" t="s">
        <v>2103</v>
      </c>
      <c r="B270" s="1" t="s">
        <v>2652</v>
      </c>
      <c r="C270" s="5" t="s">
        <v>6733</v>
      </c>
      <c r="D270" s="5" t="s">
        <v>6758</v>
      </c>
      <c r="E270" s="5" t="s">
        <v>5356</v>
      </c>
    </row>
    <row r="271" spans="1:5" ht="15.75" x14ac:dyDescent="0.25">
      <c r="A271" s="1" t="s">
        <v>2102</v>
      </c>
      <c r="B271" s="1" t="s">
        <v>2653</v>
      </c>
      <c r="C271" s="5" t="s">
        <v>6733</v>
      </c>
      <c r="D271" s="5" t="s">
        <v>6975</v>
      </c>
      <c r="E271" s="5" t="s">
        <v>5357</v>
      </c>
    </row>
    <row r="272" spans="1:5" ht="15.75" x14ac:dyDescent="0.25">
      <c r="A272" s="1" t="s">
        <v>2101</v>
      </c>
      <c r="B272" s="1" t="s">
        <v>2654</v>
      </c>
      <c r="C272" s="5" t="s">
        <v>6733</v>
      </c>
      <c r="D272" s="5" t="s">
        <v>6976</v>
      </c>
      <c r="E272" s="5" t="s">
        <v>5358</v>
      </c>
    </row>
    <row r="273" spans="1:5" ht="15.75" x14ac:dyDescent="0.25">
      <c r="A273" s="1" t="s">
        <v>2100</v>
      </c>
      <c r="B273" s="1" t="s">
        <v>2655</v>
      </c>
      <c r="C273" s="5" t="s">
        <v>6733</v>
      </c>
      <c r="D273" s="5" t="s">
        <v>6740</v>
      </c>
      <c r="E273" s="5" t="s">
        <v>5359</v>
      </c>
    </row>
    <row r="274" spans="1:5" ht="15.75" x14ac:dyDescent="0.25">
      <c r="A274" s="1" t="s">
        <v>2099</v>
      </c>
      <c r="B274" s="1" t="s">
        <v>2656</v>
      </c>
      <c r="C274" s="5" t="s">
        <v>6733</v>
      </c>
      <c r="D274" s="5" t="s">
        <v>6783</v>
      </c>
      <c r="E274" s="5" t="s">
        <v>5360</v>
      </c>
    </row>
    <row r="275" spans="1:5" ht="15.75" x14ac:dyDescent="0.25">
      <c r="A275" s="1" t="s">
        <v>2098</v>
      </c>
      <c r="B275" s="1" t="s">
        <v>2657</v>
      </c>
      <c r="C275" s="5" t="s">
        <v>6733</v>
      </c>
      <c r="D275" s="5" t="s">
        <v>6977</v>
      </c>
      <c r="E275" s="5" t="s">
        <v>5361</v>
      </c>
    </row>
    <row r="276" spans="1:5" ht="15.75" x14ac:dyDescent="0.25">
      <c r="A276" s="1" t="s">
        <v>2097</v>
      </c>
      <c r="B276" s="1" t="s">
        <v>2658</v>
      </c>
      <c r="C276" s="5" t="s">
        <v>6733</v>
      </c>
      <c r="D276" s="5" t="s">
        <v>6978</v>
      </c>
      <c r="E276" s="5" t="s">
        <v>4777</v>
      </c>
    </row>
    <row r="277" spans="1:5" ht="15.75" x14ac:dyDescent="0.25">
      <c r="A277" s="1" t="s">
        <v>2096</v>
      </c>
      <c r="B277" s="1" t="s">
        <v>2659</v>
      </c>
      <c r="C277" s="5" t="s">
        <v>6733</v>
      </c>
      <c r="D277" s="5" t="s">
        <v>6920</v>
      </c>
      <c r="E277" s="5" t="s">
        <v>5362</v>
      </c>
    </row>
    <row r="278" spans="1:5" ht="15.75" x14ac:dyDescent="0.25">
      <c r="A278" s="1" t="s">
        <v>2095</v>
      </c>
      <c r="B278" s="1" t="s">
        <v>2660</v>
      </c>
      <c r="C278" s="5" t="s">
        <v>6733</v>
      </c>
      <c r="D278" s="5" t="s">
        <v>6979</v>
      </c>
      <c r="E278" s="5" t="s">
        <v>4778</v>
      </c>
    </row>
    <row r="279" spans="1:5" ht="15.75" x14ac:dyDescent="0.25">
      <c r="A279" s="1" t="s">
        <v>2094</v>
      </c>
      <c r="B279" s="1" t="s">
        <v>2661</v>
      </c>
      <c r="C279" s="5" t="s">
        <v>6733</v>
      </c>
      <c r="D279" s="5" t="s">
        <v>6980</v>
      </c>
      <c r="E279" s="5" t="s">
        <v>5363</v>
      </c>
    </row>
    <row r="280" spans="1:5" ht="15.75" x14ac:dyDescent="0.25">
      <c r="A280" s="1" t="s">
        <v>2093</v>
      </c>
      <c r="B280" s="1" t="s">
        <v>2662</v>
      </c>
      <c r="C280" s="5" t="s">
        <v>6731</v>
      </c>
      <c r="D280" s="5" t="s">
        <v>6981</v>
      </c>
      <c r="E280" s="5" t="s">
        <v>5291</v>
      </c>
    </row>
    <row r="281" spans="1:5" ht="15.75" x14ac:dyDescent="0.25">
      <c r="A281" s="1" t="s">
        <v>2092</v>
      </c>
      <c r="B281" s="1" t="s">
        <v>2663</v>
      </c>
      <c r="C281" s="5" t="s">
        <v>6733</v>
      </c>
      <c r="D281" s="5" t="s">
        <v>6982</v>
      </c>
      <c r="E281" s="5" t="s">
        <v>5364</v>
      </c>
    </row>
    <row r="282" spans="1:5" ht="15.75" x14ac:dyDescent="0.25">
      <c r="A282" s="1" t="s">
        <v>2091</v>
      </c>
      <c r="B282" s="1" t="s">
        <v>2664</v>
      </c>
      <c r="C282" s="5" t="s">
        <v>6731</v>
      </c>
      <c r="D282" s="5" t="s">
        <v>6983</v>
      </c>
      <c r="E282" s="5" t="s">
        <v>5365</v>
      </c>
    </row>
    <row r="283" spans="1:5" ht="15.75" x14ac:dyDescent="0.25">
      <c r="A283" s="1" t="s">
        <v>2090</v>
      </c>
      <c r="B283" s="1" t="s">
        <v>2665</v>
      </c>
      <c r="C283" s="5" t="s">
        <v>6733</v>
      </c>
      <c r="D283" s="5" t="s">
        <v>6984</v>
      </c>
      <c r="E283" s="5" t="s">
        <v>5219</v>
      </c>
    </row>
    <row r="284" spans="1:5" ht="15.75" x14ac:dyDescent="0.25">
      <c r="A284" s="1" t="s">
        <v>2089</v>
      </c>
      <c r="B284" s="1" t="s">
        <v>2666</v>
      </c>
      <c r="C284" s="5" t="s">
        <v>6733</v>
      </c>
      <c r="D284" s="5" t="s">
        <v>6985</v>
      </c>
      <c r="E284" s="5" t="s">
        <v>5366</v>
      </c>
    </row>
    <row r="285" spans="1:5" ht="15.75" x14ac:dyDescent="0.25">
      <c r="A285" s="1" t="s">
        <v>2088</v>
      </c>
      <c r="B285" s="1" t="s">
        <v>2667</v>
      </c>
      <c r="C285" s="5" t="s">
        <v>6733</v>
      </c>
      <c r="D285" s="5" t="s">
        <v>6986</v>
      </c>
      <c r="E285" s="5" t="s">
        <v>5367</v>
      </c>
    </row>
    <row r="286" spans="1:5" ht="15.75" x14ac:dyDescent="0.25">
      <c r="A286" s="1" t="s">
        <v>2087</v>
      </c>
      <c r="B286" s="1" t="s">
        <v>2668</v>
      </c>
      <c r="C286" s="5" t="s">
        <v>6733</v>
      </c>
      <c r="D286" s="5" t="s">
        <v>6987</v>
      </c>
      <c r="E286" s="5" t="s">
        <v>5368</v>
      </c>
    </row>
    <row r="287" spans="1:5" ht="15.75" x14ac:dyDescent="0.25">
      <c r="A287" s="1" t="s">
        <v>2086</v>
      </c>
      <c r="B287" s="1" t="s">
        <v>2669</v>
      </c>
      <c r="C287" s="5" t="s">
        <v>6731</v>
      </c>
      <c r="D287" s="5" t="s">
        <v>6988</v>
      </c>
      <c r="E287" s="5" t="s">
        <v>5369</v>
      </c>
    </row>
    <row r="288" spans="1:5" ht="15.75" x14ac:dyDescent="0.25">
      <c r="A288" s="1" t="s">
        <v>2085</v>
      </c>
      <c r="B288" s="1" t="s">
        <v>2670</v>
      </c>
      <c r="C288" s="5" t="s">
        <v>6731</v>
      </c>
      <c r="D288" s="5" t="s">
        <v>6989</v>
      </c>
      <c r="E288" s="5" t="s">
        <v>4779</v>
      </c>
    </row>
    <row r="289" spans="1:5" ht="15.75" x14ac:dyDescent="0.25">
      <c r="A289" s="1" t="s">
        <v>2084</v>
      </c>
      <c r="B289" s="1" t="s">
        <v>2671</v>
      </c>
      <c r="C289" s="5" t="s">
        <v>6733</v>
      </c>
      <c r="D289" s="5" t="s">
        <v>6920</v>
      </c>
      <c r="E289" s="5" t="s">
        <v>4780</v>
      </c>
    </row>
    <row r="290" spans="1:5" ht="15.75" x14ac:dyDescent="0.25">
      <c r="A290" s="1" t="s">
        <v>2083</v>
      </c>
      <c r="B290" s="1" t="s">
        <v>2672</v>
      </c>
      <c r="C290" s="5" t="s">
        <v>6733</v>
      </c>
      <c r="D290" s="5" t="s">
        <v>6990</v>
      </c>
      <c r="E290" s="5" t="s">
        <v>4781</v>
      </c>
    </row>
    <row r="291" spans="1:5" ht="15.75" x14ac:dyDescent="0.25">
      <c r="A291" s="1" t="s">
        <v>2082</v>
      </c>
      <c r="B291" s="1" t="s">
        <v>2673</v>
      </c>
      <c r="C291" s="5" t="s">
        <v>6733</v>
      </c>
      <c r="D291" s="5" t="s">
        <v>6936</v>
      </c>
      <c r="E291" s="5" t="s">
        <v>5370</v>
      </c>
    </row>
    <row r="292" spans="1:5" ht="15.75" x14ac:dyDescent="0.25">
      <c r="A292" s="1" t="s">
        <v>2081</v>
      </c>
      <c r="B292" s="1" t="s">
        <v>2674</v>
      </c>
      <c r="C292" s="5" t="s">
        <v>6733</v>
      </c>
      <c r="D292" s="5" t="s">
        <v>6991</v>
      </c>
      <c r="E292" s="5" t="s">
        <v>5371</v>
      </c>
    </row>
    <row r="293" spans="1:5" ht="15.75" x14ac:dyDescent="0.25">
      <c r="A293" s="1" t="s">
        <v>2080</v>
      </c>
      <c r="B293" s="1" t="s">
        <v>2675</v>
      </c>
      <c r="C293" s="5" t="s">
        <v>6733</v>
      </c>
      <c r="D293" s="5" t="s">
        <v>6992</v>
      </c>
      <c r="E293" s="5" t="s">
        <v>5372</v>
      </c>
    </row>
    <row r="294" spans="1:5" ht="15.75" x14ac:dyDescent="0.25">
      <c r="A294" s="1" t="s">
        <v>2079</v>
      </c>
      <c r="B294" s="1" t="s">
        <v>2676</v>
      </c>
      <c r="C294" s="5" t="s">
        <v>6733</v>
      </c>
      <c r="D294" s="5" t="s">
        <v>6993</v>
      </c>
      <c r="E294" s="5" t="s">
        <v>5373</v>
      </c>
    </row>
    <row r="295" spans="1:5" ht="15.75" x14ac:dyDescent="0.25">
      <c r="A295" s="1" t="s">
        <v>2078</v>
      </c>
      <c r="B295" s="1" t="s">
        <v>2677</v>
      </c>
      <c r="C295" s="5" t="s">
        <v>6731</v>
      </c>
      <c r="D295" s="5" t="s">
        <v>6994</v>
      </c>
      <c r="E295" s="5" t="s">
        <v>5374</v>
      </c>
    </row>
    <row r="296" spans="1:5" ht="15.75" x14ac:dyDescent="0.25">
      <c r="A296" s="1" t="s">
        <v>2077</v>
      </c>
      <c r="B296" s="1" t="s">
        <v>2678</v>
      </c>
      <c r="C296" s="5" t="s">
        <v>6733</v>
      </c>
      <c r="D296" s="5" t="s">
        <v>6995</v>
      </c>
      <c r="E296" s="5" t="s">
        <v>5375</v>
      </c>
    </row>
    <row r="297" spans="1:5" ht="15.75" x14ac:dyDescent="0.25">
      <c r="A297" s="1" t="s">
        <v>2076</v>
      </c>
      <c r="B297" s="1" t="s">
        <v>2679</v>
      </c>
      <c r="C297" s="5" t="s">
        <v>6733</v>
      </c>
      <c r="D297" s="5" t="s">
        <v>6996</v>
      </c>
      <c r="E297" s="5" t="s">
        <v>4782</v>
      </c>
    </row>
    <row r="298" spans="1:5" ht="15.75" x14ac:dyDescent="0.25">
      <c r="A298" s="1" t="s">
        <v>2075</v>
      </c>
      <c r="B298" s="1" t="s">
        <v>2680</v>
      </c>
      <c r="C298" s="5" t="s">
        <v>6733</v>
      </c>
      <c r="D298" s="5" t="s">
        <v>6997</v>
      </c>
      <c r="E298" s="5" t="s">
        <v>4783</v>
      </c>
    </row>
    <row r="299" spans="1:5" ht="15.75" x14ac:dyDescent="0.25">
      <c r="A299" s="1" t="s">
        <v>2074</v>
      </c>
      <c r="B299" s="1" t="s">
        <v>2681</v>
      </c>
      <c r="C299" s="5" t="s">
        <v>6731</v>
      </c>
      <c r="D299" s="5" t="s">
        <v>6998</v>
      </c>
      <c r="E299" s="5" t="s">
        <v>5376</v>
      </c>
    </row>
    <row r="300" spans="1:5" ht="15.75" x14ac:dyDescent="0.25">
      <c r="A300" s="1" t="s">
        <v>2073</v>
      </c>
      <c r="B300" s="1" t="s">
        <v>2682</v>
      </c>
      <c r="C300" s="5" t="s">
        <v>6733</v>
      </c>
      <c r="D300" s="5" t="s">
        <v>6999</v>
      </c>
      <c r="E300" s="5" t="s">
        <v>5377</v>
      </c>
    </row>
    <row r="301" spans="1:5" ht="15.75" x14ac:dyDescent="0.25">
      <c r="A301" s="1" t="s">
        <v>2072</v>
      </c>
      <c r="B301" s="1" t="s">
        <v>2683</v>
      </c>
      <c r="C301" s="5" t="s">
        <v>6731</v>
      </c>
      <c r="D301" s="5" t="s">
        <v>7000</v>
      </c>
      <c r="E301" s="5" t="s">
        <v>5378</v>
      </c>
    </row>
    <row r="302" spans="1:5" ht="15.75" x14ac:dyDescent="0.25">
      <c r="A302" s="1" t="s">
        <v>2071</v>
      </c>
      <c r="B302" s="1" t="s">
        <v>2684</v>
      </c>
      <c r="C302" s="5" t="s">
        <v>6733</v>
      </c>
      <c r="D302" s="5" t="s">
        <v>7001</v>
      </c>
      <c r="E302" s="5" t="s">
        <v>5336</v>
      </c>
    </row>
    <row r="303" spans="1:5" ht="15.75" x14ac:dyDescent="0.25">
      <c r="A303" s="1" t="s">
        <v>2070</v>
      </c>
      <c r="B303" s="1" t="s">
        <v>2685</v>
      </c>
      <c r="C303" s="5" t="s">
        <v>6731</v>
      </c>
      <c r="D303" s="5" t="s">
        <v>6811</v>
      </c>
      <c r="E303" s="5" t="s">
        <v>5379</v>
      </c>
    </row>
    <row r="304" spans="1:5" ht="15.75" x14ac:dyDescent="0.25">
      <c r="A304" s="1" t="s">
        <v>2069</v>
      </c>
      <c r="B304" s="1" t="s">
        <v>2686</v>
      </c>
      <c r="C304" s="5" t="s">
        <v>6733</v>
      </c>
      <c r="D304" s="5" t="s">
        <v>7002</v>
      </c>
      <c r="E304" s="5" t="s">
        <v>4784</v>
      </c>
    </row>
    <row r="305" spans="1:5" ht="15.75" x14ac:dyDescent="0.25">
      <c r="A305" s="1" t="s">
        <v>2068</v>
      </c>
      <c r="B305" s="1" t="s">
        <v>2687</v>
      </c>
      <c r="C305" s="5" t="s">
        <v>6731</v>
      </c>
      <c r="D305" s="5" t="s">
        <v>7003</v>
      </c>
      <c r="E305" s="5" t="s">
        <v>5380</v>
      </c>
    </row>
    <row r="306" spans="1:5" ht="15.75" x14ac:dyDescent="0.25">
      <c r="A306" s="1" t="s">
        <v>2067</v>
      </c>
      <c r="B306" s="1" t="s">
        <v>2688</v>
      </c>
      <c r="C306" s="5" t="s">
        <v>6731</v>
      </c>
      <c r="D306" s="5" t="s">
        <v>7004</v>
      </c>
      <c r="E306" s="5" t="s">
        <v>5381</v>
      </c>
    </row>
    <row r="307" spans="1:5" ht="15.75" x14ac:dyDescent="0.25">
      <c r="A307" s="1" t="s">
        <v>2066</v>
      </c>
      <c r="B307" s="1" t="s">
        <v>2689</v>
      </c>
      <c r="C307" s="5" t="s">
        <v>6731</v>
      </c>
      <c r="D307" s="5" t="s">
        <v>7005</v>
      </c>
      <c r="E307" s="5" t="s">
        <v>5334</v>
      </c>
    </row>
    <row r="308" spans="1:5" ht="15.75" x14ac:dyDescent="0.25">
      <c r="A308" s="1" t="s">
        <v>2065</v>
      </c>
      <c r="B308" s="1" t="s">
        <v>2690</v>
      </c>
      <c r="C308" s="5" t="s">
        <v>6731</v>
      </c>
      <c r="D308" s="5" t="s">
        <v>6794</v>
      </c>
      <c r="E308" s="5" t="s">
        <v>5382</v>
      </c>
    </row>
    <row r="309" spans="1:5" ht="15.75" x14ac:dyDescent="0.25">
      <c r="A309" s="1" t="s">
        <v>2064</v>
      </c>
      <c r="B309" s="1" t="s">
        <v>2691</v>
      </c>
      <c r="C309" s="5" t="s">
        <v>6733</v>
      </c>
      <c r="D309" s="5" t="s">
        <v>7006</v>
      </c>
      <c r="E309" s="5" t="s">
        <v>4785</v>
      </c>
    </row>
    <row r="310" spans="1:5" ht="15.75" x14ac:dyDescent="0.25">
      <c r="A310" s="1" t="s">
        <v>2063</v>
      </c>
      <c r="B310" s="1" t="s">
        <v>2692</v>
      </c>
      <c r="C310" s="5" t="s">
        <v>6731</v>
      </c>
      <c r="D310" s="5" t="s">
        <v>7007</v>
      </c>
      <c r="E310" s="5" t="s">
        <v>5383</v>
      </c>
    </row>
    <row r="311" spans="1:5" ht="15.75" x14ac:dyDescent="0.25">
      <c r="A311" s="1" t="s">
        <v>2062</v>
      </c>
      <c r="B311" s="1" t="s">
        <v>2693</v>
      </c>
      <c r="C311" s="5" t="s">
        <v>6731</v>
      </c>
      <c r="D311" s="5" t="s">
        <v>7008</v>
      </c>
      <c r="E311" s="5" t="s">
        <v>5384</v>
      </c>
    </row>
    <row r="312" spans="1:5" ht="15.75" x14ac:dyDescent="0.25">
      <c r="A312" s="1" t="s">
        <v>2061</v>
      </c>
      <c r="B312" s="1" t="s">
        <v>2694</v>
      </c>
      <c r="C312" s="5" t="s">
        <v>6733</v>
      </c>
      <c r="D312" s="5" t="s">
        <v>7009</v>
      </c>
      <c r="E312" s="5" t="s">
        <v>5199</v>
      </c>
    </row>
    <row r="313" spans="1:5" ht="15.75" x14ac:dyDescent="0.25">
      <c r="A313" s="1" t="s">
        <v>2060</v>
      </c>
      <c r="B313" s="1" t="s">
        <v>2695</v>
      </c>
      <c r="C313" s="5" t="s">
        <v>6733</v>
      </c>
      <c r="D313" s="5" t="s">
        <v>7010</v>
      </c>
      <c r="E313" s="5" t="s">
        <v>4786</v>
      </c>
    </row>
    <row r="314" spans="1:5" ht="15.75" x14ac:dyDescent="0.25">
      <c r="A314" s="1" t="s">
        <v>2059</v>
      </c>
      <c r="B314" s="1" t="s">
        <v>2696</v>
      </c>
      <c r="C314" s="5" t="s">
        <v>6733</v>
      </c>
      <c r="D314" s="5" t="s">
        <v>7011</v>
      </c>
      <c r="E314" s="5" t="s">
        <v>5385</v>
      </c>
    </row>
    <row r="315" spans="1:5" ht="15.75" x14ac:dyDescent="0.25">
      <c r="A315" s="1" t="s">
        <v>2058</v>
      </c>
      <c r="B315" s="1" t="s">
        <v>2697</v>
      </c>
      <c r="C315" s="5" t="s">
        <v>6731</v>
      </c>
      <c r="D315" s="5" t="s">
        <v>7012</v>
      </c>
      <c r="E315" s="5" t="s">
        <v>5386</v>
      </c>
    </row>
    <row r="316" spans="1:5" ht="15.75" x14ac:dyDescent="0.25">
      <c r="A316" s="1" t="s">
        <v>2057</v>
      </c>
      <c r="B316" s="1" t="s">
        <v>2698</v>
      </c>
      <c r="C316" s="5" t="s">
        <v>6731</v>
      </c>
      <c r="D316" s="5" t="s">
        <v>7013</v>
      </c>
      <c r="E316" s="5" t="s">
        <v>5387</v>
      </c>
    </row>
    <row r="317" spans="1:5" ht="15.75" x14ac:dyDescent="0.25">
      <c r="A317" s="1" t="s">
        <v>2056</v>
      </c>
      <c r="B317" s="1" t="s">
        <v>2699</v>
      </c>
      <c r="C317" s="5" t="s">
        <v>6733</v>
      </c>
      <c r="D317" s="5" t="s">
        <v>6894</v>
      </c>
      <c r="E317" s="5" t="s">
        <v>5388</v>
      </c>
    </row>
    <row r="318" spans="1:5" ht="15.75" x14ac:dyDescent="0.25">
      <c r="A318" s="1" t="s">
        <v>2055</v>
      </c>
      <c r="B318" s="1" t="s">
        <v>2700</v>
      </c>
      <c r="C318" s="5" t="s">
        <v>6733</v>
      </c>
      <c r="D318" s="5" t="s">
        <v>6752</v>
      </c>
      <c r="E318" s="5" t="s">
        <v>5389</v>
      </c>
    </row>
    <row r="319" spans="1:5" ht="15.75" x14ac:dyDescent="0.25">
      <c r="A319" s="1" t="s">
        <v>2054</v>
      </c>
      <c r="B319" s="1" t="s">
        <v>2701</v>
      </c>
      <c r="C319" s="5" t="s">
        <v>6733</v>
      </c>
      <c r="D319" s="5" t="s">
        <v>7014</v>
      </c>
      <c r="E319" s="5" t="s">
        <v>5390</v>
      </c>
    </row>
    <row r="320" spans="1:5" ht="15.75" x14ac:dyDescent="0.25">
      <c r="A320" s="1" t="s">
        <v>2053</v>
      </c>
      <c r="B320" s="1" t="s">
        <v>2702</v>
      </c>
      <c r="C320" s="5" t="s">
        <v>6733</v>
      </c>
      <c r="D320" s="5" t="s">
        <v>7015</v>
      </c>
      <c r="E320" s="5" t="s">
        <v>5391</v>
      </c>
    </row>
    <row r="321" spans="1:5" ht="15.75" x14ac:dyDescent="0.25">
      <c r="A321" s="1" t="s">
        <v>2052</v>
      </c>
      <c r="B321" s="1" t="s">
        <v>2703</v>
      </c>
      <c r="C321" s="5" t="s">
        <v>6731</v>
      </c>
      <c r="D321" s="5" t="s">
        <v>7016</v>
      </c>
      <c r="E321" s="5" t="s">
        <v>5392</v>
      </c>
    </row>
    <row r="322" spans="1:5" ht="15.75" x14ac:dyDescent="0.25">
      <c r="A322" s="1" t="s">
        <v>2051</v>
      </c>
      <c r="B322" s="1" t="s">
        <v>2704</v>
      </c>
      <c r="C322" s="5" t="s">
        <v>6731</v>
      </c>
      <c r="D322" s="5" t="s">
        <v>7017</v>
      </c>
      <c r="E322" s="5" t="s">
        <v>4787</v>
      </c>
    </row>
    <row r="323" spans="1:5" ht="15.75" x14ac:dyDescent="0.25">
      <c r="A323" s="1" t="s">
        <v>2050</v>
      </c>
      <c r="B323" s="1" t="s">
        <v>2705</v>
      </c>
      <c r="C323" s="5" t="s">
        <v>6733</v>
      </c>
      <c r="D323" s="5" t="s">
        <v>7018</v>
      </c>
      <c r="E323" s="5" t="s">
        <v>4788</v>
      </c>
    </row>
    <row r="324" spans="1:5" ht="15.75" x14ac:dyDescent="0.25">
      <c r="A324" s="1" t="s">
        <v>2049</v>
      </c>
      <c r="B324" s="1" t="s">
        <v>2706</v>
      </c>
      <c r="C324" s="5" t="s">
        <v>6733</v>
      </c>
      <c r="D324" s="5" t="s">
        <v>7019</v>
      </c>
      <c r="E324" s="5" t="s">
        <v>5366</v>
      </c>
    </row>
    <row r="325" spans="1:5" ht="15.75" x14ac:dyDescent="0.25">
      <c r="A325" s="1" t="s">
        <v>2048</v>
      </c>
      <c r="B325" s="1" t="s">
        <v>2707</v>
      </c>
      <c r="C325" s="5" t="s">
        <v>6733</v>
      </c>
      <c r="D325" s="5" t="s">
        <v>6876</v>
      </c>
      <c r="E325" s="5" t="s">
        <v>5393</v>
      </c>
    </row>
    <row r="326" spans="1:5" ht="15.75" x14ac:dyDescent="0.25">
      <c r="A326" s="1" t="s">
        <v>2047</v>
      </c>
      <c r="B326" s="1" t="s">
        <v>2708</v>
      </c>
      <c r="C326" s="5" t="s">
        <v>6731</v>
      </c>
      <c r="D326" s="5" t="s">
        <v>7020</v>
      </c>
      <c r="E326" s="5" t="s">
        <v>5394</v>
      </c>
    </row>
    <row r="327" spans="1:5" ht="15.75" x14ac:dyDescent="0.25">
      <c r="A327" s="1" t="s">
        <v>2046</v>
      </c>
      <c r="B327" s="1" t="s">
        <v>2709</v>
      </c>
      <c r="C327" s="5" t="s">
        <v>6733</v>
      </c>
      <c r="D327" s="5" t="s">
        <v>7021</v>
      </c>
      <c r="E327" s="5" t="s">
        <v>5395</v>
      </c>
    </row>
    <row r="328" spans="1:5" ht="15.75" x14ac:dyDescent="0.25">
      <c r="A328" s="1" t="s">
        <v>2045</v>
      </c>
      <c r="B328" s="1" t="s">
        <v>2710</v>
      </c>
      <c r="C328" s="5" t="s">
        <v>6733</v>
      </c>
      <c r="D328" s="5" t="s">
        <v>6941</v>
      </c>
      <c r="E328" s="5" t="s">
        <v>5396</v>
      </c>
    </row>
    <row r="329" spans="1:5" ht="15.75" x14ac:dyDescent="0.25">
      <c r="A329" s="1" t="s">
        <v>2044</v>
      </c>
      <c r="B329" s="1" t="s">
        <v>2711</v>
      </c>
      <c r="C329" s="5" t="s">
        <v>6733</v>
      </c>
      <c r="D329" s="5" t="s">
        <v>7022</v>
      </c>
      <c r="E329" s="5" t="s">
        <v>4789</v>
      </c>
    </row>
    <row r="330" spans="1:5" ht="15.75" x14ac:dyDescent="0.25">
      <c r="A330" s="1" t="s">
        <v>2043</v>
      </c>
      <c r="B330" s="1" t="s">
        <v>2712</v>
      </c>
      <c r="C330" s="5" t="s">
        <v>6733</v>
      </c>
      <c r="D330" s="5" t="s">
        <v>6936</v>
      </c>
      <c r="E330" s="5" t="s">
        <v>4790</v>
      </c>
    </row>
    <row r="331" spans="1:5" ht="15.75" x14ac:dyDescent="0.25">
      <c r="A331" s="1" t="s">
        <v>2042</v>
      </c>
      <c r="B331" s="1" t="s">
        <v>2713</v>
      </c>
      <c r="C331" s="5" t="s">
        <v>6733</v>
      </c>
      <c r="D331" s="5" t="s">
        <v>7023</v>
      </c>
      <c r="E331" s="5" t="s">
        <v>5397</v>
      </c>
    </row>
    <row r="332" spans="1:5" ht="15.75" x14ac:dyDescent="0.25">
      <c r="A332" s="1" t="s">
        <v>2041</v>
      </c>
      <c r="B332" s="1" t="s">
        <v>2714</v>
      </c>
      <c r="C332" s="5" t="s">
        <v>6733</v>
      </c>
      <c r="D332" s="5" t="s">
        <v>7024</v>
      </c>
      <c r="E332" s="5" t="s">
        <v>5398</v>
      </c>
    </row>
    <row r="333" spans="1:5" ht="15.75" x14ac:dyDescent="0.25">
      <c r="A333" s="1" t="s">
        <v>2040</v>
      </c>
      <c r="B333" s="1" t="s">
        <v>2715</v>
      </c>
      <c r="C333" s="5" t="s">
        <v>6733</v>
      </c>
      <c r="D333" s="5" t="s">
        <v>7015</v>
      </c>
      <c r="E333" s="5" t="s">
        <v>5399</v>
      </c>
    </row>
    <row r="334" spans="1:5" ht="15.75" x14ac:dyDescent="0.25">
      <c r="A334" s="1" t="s">
        <v>2039</v>
      </c>
      <c r="B334" s="1" t="s">
        <v>2716</v>
      </c>
      <c r="C334" s="5" t="s">
        <v>6731</v>
      </c>
      <c r="D334" s="5" t="s">
        <v>7025</v>
      </c>
      <c r="E334" s="5" t="s">
        <v>5400</v>
      </c>
    </row>
    <row r="335" spans="1:5" ht="15.75" x14ac:dyDescent="0.25">
      <c r="A335" s="1" t="s">
        <v>2038</v>
      </c>
      <c r="B335" s="1" t="s">
        <v>2717</v>
      </c>
      <c r="C335" s="5" t="s">
        <v>6733</v>
      </c>
      <c r="D335" s="5" t="s">
        <v>7026</v>
      </c>
      <c r="E335" s="5" t="s">
        <v>5401</v>
      </c>
    </row>
    <row r="336" spans="1:5" ht="15.75" x14ac:dyDescent="0.25">
      <c r="A336" s="1" t="s">
        <v>2037</v>
      </c>
      <c r="B336" s="1" t="s">
        <v>2718</v>
      </c>
      <c r="C336" s="5" t="s">
        <v>6731</v>
      </c>
      <c r="D336" s="5" t="s">
        <v>7027</v>
      </c>
      <c r="E336" s="5" t="s">
        <v>4791</v>
      </c>
    </row>
    <row r="337" spans="1:5" ht="15.75" x14ac:dyDescent="0.25">
      <c r="A337" s="1" t="s">
        <v>2036</v>
      </c>
      <c r="B337" s="1" t="s">
        <v>2719</v>
      </c>
      <c r="C337" s="5" t="s">
        <v>6733</v>
      </c>
      <c r="D337" s="5" t="s">
        <v>7028</v>
      </c>
      <c r="E337" s="5" t="s">
        <v>4792</v>
      </c>
    </row>
    <row r="338" spans="1:5" ht="15.75" x14ac:dyDescent="0.25">
      <c r="A338" s="1" t="s">
        <v>2035</v>
      </c>
      <c r="B338" s="1" t="s">
        <v>2720</v>
      </c>
      <c r="C338" s="5" t="s">
        <v>6731</v>
      </c>
      <c r="D338" s="5" t="s">
        <v>7029</v>
      </c>
      <c r="E338" s="5" t="s">
        <v>4793</v>
      </c>
    </row>
    <row r="339" spans="1:5" ht="15.75" x14ac:dyDescent="0.25">
      <c r="A339" s="1" t="s">
        <v>2034</v>
      </c>
      <c r="B339" s="1" t="s">
        <v>2721</v>
      </c>
      <c r="C339" s="5" t="s">
        <v>6731</v>
      </c>
      <c r="D339" s="5" t="s">
        <v>6921</v>
      </c>
      <c r="E339" s="5" t="s">
        <v>5402</v>
      </c>
    </row>
    <row r="340" spans="1:5" ht="15.75" x14ac:dyDescent="0.25">
      <c r="A340" s="1" t="s">
        <v>2033</v>
      </c>
      <c r="B340" s="1" t="s">
        <v>2722</v>
      </c>
      <c r="C340" s="5" t="s">
        <v>6733</v>
      </c>
      <c r="D340" s="5" t="s">
        <v>6885</v>
      </c>
      <c r="E340" s="5" t="s">
        <v>4794</v>
      </c>
    </row>
    <row r="341" spans="1:5" ht="15.75" x14ac:dyDescent="0.25">
      <c r="A341" s="1" t="s">
        <v>2032</v>
      </c>
      <c r="B341" s="1" t="s">
        <v>2723</v>
      </c>
      <c r="C341" s="5" t="s">
        <v>6731</v>
      </c>
      <c r="D341" s="5" t="s">
        <v>7030</v>
      </c>
      <c r="E341" s="5" t="s">
        <v>5403</v>
      </c>
    </row>
    <row r="342" spans="1:5" ht="15.75" x14ac:dyDescent="0.25">
      <c r="A342" s="1" t="s">
        <v>2031</v>
      </c>
      <c r="B342" s="1" t="s">
        <v>2724</v>
      </c>
      <c r="C342" s="5" t="s">
        <v>6731</v>
      </c>
      <c r="D342" s="5" t="s">
        <v>7031</v>
      </c>
      <c r="E342" s="5" t="s">
        <v>5404</v>
      </c>
    </row>
    <row r="343" spans="1:5" ht="15.75" x14ac:dyDescent="0.25">
      <c r="A343" s="1" t="s">
        <v>2030</v>
      </c>
      <c r="B343" s="1" t="s">
        <v>2725</v>
      </c>
      <c r="C343" s="5" t="s">
        <v>6731</v>
      </c>
      <c r="D343" s="5" t="s">
        <v>7032</v>
      </c>
      <c r="E343" s="5" t="s">
        <v>5405</v>
      </c>
    </row>
    <row r="344" spans="1:5" ht="15.75" x14ac:dyDescent="0.25">
      <c r="A344" s="1" t="s">
        <v>2029</v>
      </c>
      <c r="B344" s="1" t="s">
        <v>2726</v>
      </c>
      <c r="C344" s="5" t="s">
        <v>6731</v>
      </c>
      <c r="D344" s="5" t="s">
        <v>6824</v>
      </c>
      <c r="E344" s="5" t="s">
        <v>4795</v>
      </c>
    </row>
    <row r="345" spans="1:5" ht="15.75" x14ac:dyDescent="0.25">
      <c r="A345" s="1" t="s">
        <v>2028</v>
      </c>
      <c r="B345" s="1" t="s">
        <v>2727</v>
      </c>
      <c r="C345" s="5" t="s">
        <v>6733</v>
      </c>
      <c r="D345" s="5" t="s">
        <v>7033</v>
      </c>
      <c r="E345" s="5" t="s">
        <v>5406</v>
      </c>
    </row>
    <row r="346" spans="1:5" ht="15.75" x14ac:dyDescent="0.25">
      <c r="A346" s="1" t="s">
        <v>2027</v>
      </c>
      <c r="B346" s="1" t="s">
        <v>2728</v>
      </c>
      <c r="C346" s="5" t="s">
        <v>6731</v>
      </c>
      <c r="D346" s="5" t="s">
        <v>7034</v>
      </c>
      <c r="E346" s="5" t="s">
        <v>5407</v>
      </c>
    </row>
    <row r="347" spans="1:5" ht="15.75" x14ac:dyDescent="0.25">
      <c r="A347" s="1" t="s">
        <v>2026</v>
      </c>
      <c r="B347" s="1" t="s">
        <v>2729</v>
      </c>
      <c r="C347" s="5" t="s">
        <v>6733</v>
      </c>
      <c r="D347" s="5" t="s">
        <v>6782</v>
      </c>
      <c r="E347" s="5" t="s">
        <v>5408</v>
      </c>
    </row>
    <row r="348" spans="1:5" ht="15.75" x14ac:dyDescent="0.25">
      <c r="A348" s="1" t="s">
        <v>2025</v>
      </c>
      <c r="B348" s="1" t="s">
        <v>2730</v>
      </c>
      <c r="C348" s="5" t="s">
        <v>6731</v>
      </c>
      <c r="D348" s="5" t="s">
        <v>7035</v>
      </c>
      <c r="E348" s="5" t="s">
        <v>5409</v>
      </c>
    </row>
    <row r="349" spans="1:5" ht="15.75" x14ac:dyDescent="0.25">
      <c r="A349" s="1" t="s">
        <v>2024</v>
      </c>
      <c r="B349" s="1" t="s">
        <v>2731</v>
      </c>
      <c r="C349" s="5" t="s">
        <v>6731</v>
      </c>
      <c r="D349" s="5" t="s">
        <v>7036</v>
      </c>
      <c r="E349" s="5" t="s">
        <v>5410</v>
      </c>
    </row>
    <row r="350" spans="1:5" ht="15.75" x14ac:dyDescent="0.25">
      <c r="A350" s="1" t="s">
        <v>2023</v>
      </c>
      <c r="B350" s="1" t="s">
        <v>2732</v>
      </c>
      <c r="C350" s="5" t="s">
        <v>6733</v>
      </c>
      <c r="D350" s="5" t="s">
        <v>7037</v>
      </c>
      <c r="E350" s="5" t="s">
        <v>5411</v>
      </c>
    </row>
    <row r="351" spans="1:5" ht="15.75" x14ac:dyDescent="0.25">
      <c r="A351" s="1" t="s">
        <v>2022</v>
      </c>
      <c r="B351" s="1" t="s">
        <v>2733</v>
      </c>
      <c r="C351" s="5" t="s">
        <v>6731</v>
      </c>
      <c r="D351" s="5" t="s">
        <v>7038</v>
      </c>
      <c r="E351" s="5" t="s">
        <v>5412</v>
      </c>
    </row>
    <row r="352" spans="1:5" ht="15.75" x14ac:dyDescent="0.25">
      <c r="A352" s="1" t="s">
        <v>2021</v>
      </c>
      <c r="B352" s="1" t="s">
        <v>2734</v>
      </c>
      <c r="C352" s="5" t="s">
        <v>6733</v>
      </c>
      <c r="D352" s="5" t="s">
        <v>7039</v>
      </c>
      <c r="E352" s="5" t="s">
        <v>5413</v>
      </c>
    </row>
    <row r="353" spans="1:5" ht="15.75" x14ac:dyDescent="0.25">
      <c r="A353" s="1" t="s">
        <v>2020</v>
      </c>
      <c r="B353" s="1" t="s">
        <v>2735</v>
      </c>
      <c r="C353" s="5" t="s">
        <v>6731</v>
      </c>
      <c r="D353" s="5" t="s">
        <v>7040</v>
      </c>
      <c r="E353" s="5" t="s">
        <v>4796</v>
      </c>
    </row>
    <row r="354" spans="1:5" ht="15.75" x14ac:dyDescent="0.25">
      <c r="A354" s="1" t="s">
        <v>2019</v>
      </c>
      <c r="B354" s="1" t="s">
        <v>2736</v>
      </c>
      <c r="C354" s="5" t="s">
        <v>6733</v>
      </c>
      <c r="D354" s="5" t="s">
        <v>7041</v>
      </c>
      <c r="E354" s="5" t="s">
        <v>5208</v>
      </c>
    </row>
    <row r="355" spans="1:5" ht="15.75" x14ac:dyDescent="0.25">
      <c r="A355" s="1" t="s">
        <v>2018</v>
      </c>
      <c r="B355" s="1" t="s">
        <v>2737</v>
      </c>
      <c r="C355" s="5" t="s">
        <v>6731</v>
      </c>
      <c r="D355" s="5" t="s">
        <v>7042</v>
      </c>
      <c r="E355" s="5" t="s">
        <v>5414</v>
      </c>
    </row>
    <row r="356" spans="1:5" ht="15.75" x14ac:dyDescent="0.25">
      <c r="A356" s="1" t="s">
        <v>2017</v>
      </c>
      <c r="B356" s="1" t="s">
        <v>2738</v>
      </c>
      <c r="C356" s="5" t="s">
        <v>6731</v>
      </c>
      <c r="D356" s="5" t="s">
        <v>7043</v>
      </c>
      <c r="E356" s="5" t="s">
        <v>5415</v>
      </c>
    </row>
    <row r="357" spans="1:5" ht="15.75" x14ac:dyDescent="0.25">
      <c r="A357" s="1" t="s">
        <v>2016</v>
      </c>
      <c r="B357" s="1" t="s">
        <v>2739</v>
      </c>
      <c r="C357" s="5" t="s">
        <v>6731</v>
      </c>
      <c r="D357" s="5" t="s">
        <v>7044</v>
      </c>
      <c r="E357" s="5" t="s">
        <v>4797</v>
      </c>
    </row>
    <row r="358" spans="1:5" ht="15.75" x14ac:dyDescent="0.25">
      <c r="A358" s="1" t="s">
        <v>2015</v>
      </c>
      <c r="B358" s="1" t="s">
        <v>2740</v>
      </c>
      <c r="C358" s="5" t="s">
        <v>6733</v>
      </c>
      <c r="D358" s="5" t="s">
        <v>7045</v>
      </c>
      <c r="E358" s="5" t="s">
        <v>5416</v>
      </c>
    </row>
    <row r="359" spans="1:5" ht="15.75" x14ac:dyDescent="0.25">
      <c r="A359" s="1" t="s">
        <v>2014</v>
      </c>
      <c r="B359" s="1" t="s">
        <v>2741</v>
      </c>
      <c r="C359" s="5" t="s">
        <v>6733</v>
      </c>
      <c r="D359" s="5" t="s">
        <v>7046</v>
      </c>
      <c r="E359" s="5" t="s">
        <v>5417</v>
      </c>
    </row>
    <row r="360" spans="1:5" ht="15.75" x14ac:dyDescent="0.25">
      <c r="A360" s="1" t="s">
        <v>2013</v>
      </c>
      <c r="B360" s="1" t="s">
        <v>2742</v>
      </c>
      <c r="C360" s="5" t="s">
        <v>6733</v>
      </c>
      <c r="D360" s="5" t="s">
        <v>7047</v>
      </c>
      <c r="E360" s="5" t="s">
        <v>5418</v>
      </c>
    </row>
    <row r="361" spans="1:5" ht="15.75" x14ac:dyDescent="0.25">
      <c r="A361" s="1" t="s">
        <v>2012</v>
      </c>
      <c r="B361" s="1" t="s">
        <v>2743</v>
      </c>
      <c r="C361" s="5" t="s">
        <v>6733</v>
      </c>
      <c r="D361" s="5" t="s">
        <v>7048</v>
      </c>
      <c r="E361" s="5" t="s">
        <v>5298</v>
      </c>
    </row>
    <row r="362" spans="1:5" ht="15.75" x14ac:dyDescent="0.25">
      <c r="A362" s="1" t="s">
        <v>2011</v>
      </c>
      <c r="B362" s="1" t="s">
        <v>2744</v>
      </c>
      <c r="C362" s="5" t="s">
        <v>6733</v>
      </c>
      <c r="D362" s="5" t="s">
        <v>7049</v>
      </c>
      <c r="E362" s="5" t="s">
        <v>5419</v>
      </c>
    </row>
    <row r="363" spans="1:5" ht="15.75" x14ac:dyDescent="0.25">
      <c r="A363" s="1" t="s">
        <v>2010</v>
      </c>
      <c r="B363" s="1" t="s">
        <v>2745</v>
      </c>
      <c r="C363" s="5" t="s">
        <v>6733</v>
      </c>
      <c r="D363" s="5" t="s">
        <v>6795</v>
      </c>
      <c r="E363" s="5" t="s">
        <v>5420</v>
      </c>
    </row>
    <row r="364" spans="1:5" ht="15.75" x14ac:dyDescent="0.25">
      <c r="A364" s="1" t="s">
        <v>2009</v>
      </c>
      <c r="B364" s="1" t="s">
        <v>2746</v>
      </c>
      <c r="C364" s="5" t="s">
        <v>6733</v>
      </c>
      <c r="D364" s="5" t="s">
        <v>7050</v>
      </c>
      <c r="E364" s="5" t="s">
        <v>5421</v>
      </c>
    </row>
    <row r="365" spans="1:5" ht="15.75" x14ac:dyDescent="0.25">
      <c r="A365" s="1" t="s">
        <v>2008</v>
      </c>
      <c r="B365" s="1" t="s">
        <v>2747</v>
      </c>
      <c r="C365" s="5" t="s">
        <v>6731</v>
      </c>
      <c r="D365" s="5" t="s">
        <v>7051</v>
      </c>
      <c r="E365" s="5" t="s">
        <v>5422</v>
      </c>
    </row>
    <row r="366" spans="1:5" ht="15.75" x14ac:dyDescent="0.25">
      <c r="A366" s="1" t="s">
        <v>2007</v>
      </c>
      <c r="B366" s="1" t="s">
        <v>2748</v>
      </c>
      <c r="C366" s="5" t="s">
        <v>6731</v>
      </c>
      <c r="D366" s="5" t="s">
        <v>7052</v>
      </c>
      <c r="E366" s="5" t="s">
        <v>5423</v>
      </c>
    </row>
    <row r="367" spans="1:5" ht="15.75" x14ac:dyDescent="0.25">
      <c r="A367" s="1" t="s">
        <v>2006</v>
      </c>
      <c r="B367" s="1" t="s">
        <v>2749</v>
      </c>
      <c r="C367" s="5" t="s">
        <v>6733</v>
      </c>
      <c r="D367" s="5" t="s">
        <v>7053</v>
      </c>
      <c r="E367" s="5" t="s">
        <v>5424</v>
      </c>
    </row>
    <row r="368" spans="1:5" ht="15.75" x14ac:dyDescent="0.25">
      <c r="A368" s="1" t="s">
        <v>2005</v>
      </c>
      <c r="B368" s="1" t="s">
        <v>2750</v>
      </c>
      <c r="C368" s="5" t="s">
        <v>6733</v>
      </c>
      <c r="D368" s="5" t="s">
        <v>7054</v>
      </c>
      <c r="E368" s="5" t="s">
        <v>4798</v>
      </c>
    </row>
    <row r="369" spans="1:5" ht="15.75" x14ac:dyDescent="0.25">
      <c r="A369" s="1" t="s">
        <v>2004</v>
      </c>
      <c r="B369" s="1" t="s">
        <v>2751</v>
      </c>
      <c r="C369" s="5" t="s">
        <v>6731</v>
      </c>
      <c r="D369" s="5" t="s">
        <v>7055</v>
      </c>
      <c r="E369" s="5" t="s">
        <v>5425</v>
      </c>
    </row>
    <row r="370" spans="1:5" ht="15.75" x14ac:dyDescent="0.25">
      <c r="A370" s="1" t="s">
        <v>2003</v>
      </c>
      <c r="B370" s="1" t="s">
        <v>2752</v>
      </c>
      <c r="C370" s="5" t="s">
        <v>6733</v>
      </c>
      <c r="D370" s="5" t="s">
        <v>7056</v>
      </c>
      <c r="E370" s="5" t="s">
        <v>5426</v>
      </c>
    </row>
    <row r="371" spans="1:5" ht="15.75" x14ac:dyDescent="0.25">
      <c r="A371" s="1" t="s">
        <v>2002</v>
      </c>
      <c r="B371" s="1" t="s">
        <v>2753</v>
      </c>
      <c r="C371" s="5" t="s">
        <v>6733</v>
      </c>
      <c r="D371" s="5" t="s">
        <v>7057</v>
      </c>
      <c r="E371" s="5" t="s">
        <v>5427</v>
      </c>
    </row>
    <row r="372" spans="1:5" ht="15.75" x14ac:dyDescent="0.25">
      <c r="A372" s="1" t="s">
        <v>2001</v>
      </c>
      <c r="B372" s="1" t="s">
        <v>2754</v>
      </c>
      <c r="C372" s="5" t="s">
        <v>6731</v>
      </c>
      <c r="D372" s="5" t="s">
        <v>7058</v>
      </c>
      <c r="E372" s="5" t="s">
        <v>5428</v>
      </c>
    </row>
    <row r="373" spans="1:5" ht="15.75" x14ac:dyDescent="0.25">
      <c r="A373" s="1" t="s">
        <v>2000</v>
      </c>
      <c r="B373" s="1" t="s">
        <v>2755</v>
      </c>
      <c r="C373" s="5" t="s">
        <v>6733</v>
      </c>
      <c r="D373" s="5" t="s">
        <v>7059</v>
      </c>
      <c r="E373" s="5" t="s">
        <v>5429</v>
      </c>
    </row>
    <row r="374" spans="1:5" ht="15.75" x14ac:dyDescent="0.25">
      <c r="A374" s="1" t="s">
        <v>1999</v>
      </c>
      <c r="B374" s="1" t="s">
        <v>2756</v>
      </c>
      <c r="C374" s="5" t="s">
        <v>6731</v>
      </c>
      <c r="D374" s="5" t="s">
        <v>7060</v>
      </c>
      <c r="E374" s="5" t="s">
        <v>4799</v>
      </c>
    </row>
    <row r="375" spans="1:5" ht="15.75" x14ac:dyDescent="0.25">
      <c r="A375" s="1" t="s">
        <v>1998</v>
      </c>
      <c r="B375" s="1" t="s">
        <v>2757</v>
      </c>
      <c r="C375" s="5" t="s">
        <v>6731</v>
      </c>
      <c r="D375" s="5" t="s">
        <v>6988</v>
      </c>
      <c r="E375" s="5" t="s">
        <v>4800</v>
      </c>
    </row>
    <row r="376" spans="1:5" ht="15.75" x14ac:dyDescent="0.25">
      <c r="A376" s="1" t="s">
        <v>1997</v>
      </c>
      <c r="B376" s="1" t="s">
        <v>2758</v>
      </c>
      <c r="C376" s="5" t="s">
        <v>6731</v>
      </c>
      <c r="D376" s="5" t="s">
        <v>7061</v>
      </c>
      <c r="E376" s="5" t="s">
        <v>4801</v>
      </c>
    </row>
    <row r="377" spans="1:5" ht="15.75" x14ac:dyDescent="0.25">
      <c r="A377" s="1" t="s">
        <v>1996</v>
      </c>
      <c r="B377" s="1" t="s">
        <v>2759</v>
      </c>
      <c r="C377" s="5" t="s">
        <v>6733</v>
      </c>
      <c r="D377" s="5" t="s">
        <v>7062</v>
      </c>
      <c r="E377" s="5" t="s">
        <v>4802</v>
      </c>
    </row>
    <row r="378" spans="1:5" ht="15.75" x14ac:dyDescent="0.25">
      <c r="A378" s="1" t="s">
        <v>1995</v>
      </c>
      <c r="B378" s="1" t="s">
        <v>2760</v>
      </c>
      <c r="C378" s="5" t="s">
        <v>6733</v>
      </c>
      <c r="D378" s="5" t="s">
        <v>6876</v>
      </c>
      <c r="E378" s="5" t="s">
        <v>5430</v>
      </c>
    </row>
    <row r="379" spans="1:5" ht="15.75" x14ac:dyDescent="0.25">
      <c r="A379" s="1" t="s">
        <v>1994</v>
      </c>
      <c r="B379" s="1" t="s">
        <v>2761</v>
      </c>
      <c r="C379" s="5" t="s">
        <v>6731</v>
      </c>
      <c r="D379" s="5" t="s">
        <v>7063</v>
      </c>
      <c r="E379" s="5" t="s">
        <v>5431</v>
      </c>
    </row>
    <row r="380" spans="1:5" ht="15.75" x14ac:dyDescent="0.25">
      <c r="A380" s="1" t="s">
        <v>1993</v>
      </c>
      <c r="B380" s="1" t="s">
        <v>2762</v>
      </c>
      <c r="C380" s="5" t="s">
        <v>6731</v>
      </c>
      <c r="D380" s="5" t="s">
        <v>6911</v>
      </c>
      <c r="E380" s="5" t="s">
        <v>5432</v>
      </c>
    </row>
    <row r="381" spans="1:5" ht="15.75" x14ac:dyDescent="0.25">
      <c r="A381" s="1" t="s">
        <v>1992</v>
      </c>
      <c r="B381" s="1" t="s">
        <v>2763</v>
      </c>
      <c r="C381" s="5" t="s">
        <v>6733</v>
      </c>
      <c r="D381" s="5" t="s">
        <v>7064</v>
      </c>
      <c r="E381" s="5" t="s">
        <v>4803</v>
      </c>
    </row>
    <row r="382" spans="1:5" ht="15.75" x14ac:dyDescent="0.25">
      <c r="A382" s="1" t="s">
        <v>1991</v>
      </c>
      <c r="B382" s="1" t="s">
        <v>2764</v>
      </c>
      <c r="C382" s="5" t="s">
        <v>6731</v>
      </c>
      <c r="D382" s="5" t="s">
        <v>7065</v>
      </c>
      <c r="E382" s="5" t="s">
        <v>5433</v>
      </c>
    </row>
    <row r="383" spans="1:5" ht="15.75" x14ac:dyDescent="0.25">
      <c r="A383" s="1" t="s">
        <v>1990</v>
      </c>
      <c r="B383" s="1" t="s">
        <v>2765</v>
      </c>
      <c r="C383" s="5" t="s">
        <v>6733</v>
      </c>
      <c r="D383" s="5" t="s">
        <v>6739</v>
      </c>
      <c r="E383" s="5" t="s">
        <v>5434</v>
      </c>
    </row>
    <row r="384" spans="1:5" ht="15.75" x14ac:dyDescent="0.25">
      <c r="A384" s="1" t="s">
        <v>1989</v>
      </c>
      <c r="B384" s="1" t="s">
        <v>2766</v>
      </c>
      <c r="C384" s="5" t="s">
        <v>6733</v>
      </c>
      <c r="D384" s="5" t="s">
        <v>6943</v>
      </c>
      <c r="E384" s="5" t="s">
        <v>5435</v>
      </c>
    </row>
    <row r="385" spans="1:5" ht="15.75" x14ac:dyDescent="0.25">
      <c r="A385" s="1" t="s">
        <v>1988</v>
      </c>
      <c r="B385" s="1" t="s">
        <v>2767</v>
      </c>
      <c r="C385" s="5" t="s">
        <v>6731</v>
      </c>
      <c r="D385" s="5" t="s">
        <v>6805</v>
      </c>
      <c r="E385" s="5" t="s">
        <v>5436</v>
      </c>
    </row>
    <row r="386" spans="1:5" ht="15.75" x14ac:dyDescent="0.25">
      <c r="A386" s="1" t="s">
        <v>1987</v>
      </c>
      <c r="B386" s="1" t="s">
        <v>2768</v>
      </c>
      <c r="C386" s="5" t="s">
        <v>6733</v>
      </c>
      <c r="D386" s="5" t="s">
        <v>7066</v>
      </c>
      <c r="E386" s="5" t="s">
        <v>5437</v>
      </c>
    </row>
    <row r="387" spans="1:5" ht="15.75" x14ac:dyDescent="0.25">
      <c r="A387" s="1" t="s">
        <v>1986</v>
      </c>
      <c r="B387" s="1" t="s">
        <v>2769</v>
      </c>
      <c r="C387" s="5" t="s">
        <v>6733</v>
      </c>
      <c r="D387" s="5" t="s">
        <v>7067</v>
      </c>
      <c r="E387" s="5" t="s">
        <v>4804</v>
      </c>
    </row>
    <row r="388" spans="1:5" ht="15.75" x14ac:dyDescent="0.25">
      <c r="A388" s="1" t="s">
        <v>1985</v>
      </c>
      <c r="B388" s="1" t="s">
        <v>2770</v>
      </c>
      <c r="C388" s="5" t="s">
        <v>6731</v>
      </c>
      <c r="D388" s="5" t="s">
        <v>7068</v>
      </c>
      <c r="E388" s="5" t="s">
        <v>5438</v>
      </c>
    </row>
    <row r="389" spans="1:5" ht="15.75" x14ac:dyDescent="0.25">
      <c r="A389" s="1" t="s">
        <v>1984</v>
      </c>
      <c r="B389" s="1" t="s">
        <v>2771</v>
      </c>
      <c r="C389" s="5" t="s">
        <v>6733</v>
      </c>
      <c r="D389" s="5" t="s">
        <v>7069</v>
      </c>
      <c r="E389" s="5" t="s">
        <v>5439</v>
      </c>
    </row>
    <row r="390" spans="1:5" ht="15.75" x14ac:dyDescent="0.25">
      <c r="A390" s="1" t="s">
        <v>1983</v>
      </c>
      <c r="B390" s="1" t="s">
        <v>2772</v>
      </c>
      <c r="C390" s="5" t="s">
        <v>6731</v>
      </c>
      <c r="D390" s="5" t="s">
        <v>7008</v>
      </c>
      <c r="E390" s="5" t="s">
        <v>4805</v>
      </c>
    </row>
    <row r="391" spans="1:5" ht="15.75" x14ac:dyDescent="0.25">
      <c r="A391" s="1" t="s">
        <v>1982</v>
      </c>
      <c r="B391" s="1" t="s">
        <v>2773</v>
      </c>
      <c r="C391" s="5" t="s">
        <v>6731</v>
      </c>
      <c r="D391" s="5" t="s">
        <v>7070</v>
      </c>
      <c r="E391" s="5" t="s">
        <v>5440</v>
      </c>
    </row>
    <row r="392" spans="1:5" ht="15.75" x14ac:dyDescent="0.25">
      <c r="A392" s="1" t="s">
        <v>1981</v>
      </c>
      <c r="B392" s="1" t="s">
        <v>2774</v>
      </c>
      <c r="C392" s="5" t="s">
        <v>6733</v>
      </c>
      <c r="D392" s="5" t="s">
        <v>7071</v>
      </c>
      <c r="E392" s="5" t="s">
        <v>5441</v>
      </c>
    </row>
    <row r="393" spans="1:5" ht="15.75" x14ac:dyDescent="0.25">
      <c r="A393" s="1" t="s">
        <v>1980</v>
      </c>
      <c r="B393" s="1" t="s">
        <v>2775</v>
      </c>
      <c r="C393" s="5" t="s">
        <v>6733</v>
      </c>
      <c r="D393" s="5" t="s">
        <v>6780</v>
      </c>
      <c r="E393" s="5" t="s">
        <v>5442</v>
      </c>
    </row>
    <row r="394" spans="1:5" ht="15.75" x14ac:dyDescent="0.25">
      <c r="A394" s="1" t="s">
        <v>1979</v>
      </c>
      <c r="B394" s="1" t="s">
        <v>2776</v>
      </c>
      <c r="C394" s="5" t="s">
        <v>6731</v>
      </c>
      <c r="D394" s="5" t="s">
        <v>7072</v>
      </c>
      <c r="E394" s="5" t="s">
        <v>5443</v>
      </c>
    </row>
    <row r="395" spans="1:5" ht="15.75" x14ac:dyDescent="0.25">
      <c r="A395" s="1" t="s">
        <v>1978</v>
      </c>
      <c r="B395" s="1" t="s">
        <v>2777</v>
      </c>
      <c r="C395" s="5" t="s">
        <v>6733</v>
      </c>
      <c r="D395" s="5" t="s">
        <v>7073</v>
      </c>
      <c r="E395" s="5" t="s">
        <v>5308</v>
      </c>
    </row>
    <row r="396" spans="1:5" ht="15.75" x14ac:dyDescent="0.25">
      <c r="A396" s="1" t="s">
        <v>1977</v>
      </c>
      <c r="B396" s="1" t="s">
        <v>2778</v>
      </c>
      <c r="C396" s="5" t="s">
        <v>6731</v>
      </c>
      <c r="D396" s="5" t="s">
        <v>7074</v>
      </c>
      <c r="E396" s="5" t="s">
        <v>5444</v>
      </c>
    </row>
    <row r="397" spans="1:5" ht="15.75" x14ac:dyDescent="0.25">
      <c r="A397" s="1" t="s">
        <v>1976</v>
      </c>
      <c r="B397" s="1" t="s">
        <v>2779</v>
      </c>
      <c r="C397" s="5" t="s">
        <v>6731</v>
      </c>
      <c r="D397" s="5" t="s">
        <v>7075</v>
      </c>
      <c r="E397" s="5" t="s">
        <v>5445</v>
      </c>
    </row>
    <row r="398" spans="1:5" ht="15.75" x14ac:dyDescent="0.25">
      <c r="A398" s="1" t="s">
        <v>1975</v>
      </c>
      <c r="B398" s="1" t="s">
        <v>2780</v>
      </c>
      <c r="C398" s="5" t="s">
        <v>6731</v>
      </c>
      <c r="D398" s="5" t="s">
        <v>7076</v>
      </c>
      <c r="E398" s="5" t="s">
        <v>5446</v>
      </c>
    </row>
    <row r="399" spans="1:5" ht="15.75" x14ac:dyDescent="0.25">
      <c r="A399" s="1" t="s">
        <v>1974</v>
      </c>
      <c r="B399" s="1" t="s">
        <v>2781</v>
      </c>
      <c r="C399" s="5" t="s">
        <v>6733</v>
      </c>
      <c r="D399" s="5" t="s">
        <v>7077</v>
      </c>
      <c r="E399" s="5" t="s">
        <v>4806</v>
      </c>
    </row>
    <row r="400" spans="1:5" ht="15.75" x14ac:dyDescent="0.25">
      <c r="A400" s="1" t="s">
        <v>1973</v>
      </c>
      <c r="B400" s="1" t="s">
        <v>2782</v>
      </c>
      <c r="C400" s="5" t="s">
        <v>6731</v>
      </c>
      <c r="D400" s="5" t="s">
        <v>6816</v>
      </c>
      <c r="E400" s="5" t="s">
        <v>4807</v>
      </c>
    </row>
    <row r="401" spans="1:5" ht="15.75" x14ac:dyDescent="0.25">
      <c r="A401" s="1" t="s">
        <v>1972</v>
      </c>
      <c r="B401" s="1" t="s">
        <v>2783</v>
      </c>
      <c r="C401" s="5" t="s">
        <v>6731</v>
      </c>
      <c r="D401" s="5" t="s">
        <v>7078</v>
      </c>
      <c r="E401" s="5" t="s">
        <v>4808</v>
      </c>
    </row>
    <row r="402" spans="1:5" ht="15.75" x14ac:dyDescent="0.25">
      <c r="A402" s="1" t="s">
        <v>1971</v>
      </c>
      <c r="B402" s="1" t="s">
        <v>2784</v>
      </c>
      <c r="C402" s="5" t="s">
        <v>6733</v>
      </c>
      <c r="D402" s="5" t="s">
        <v>7079</v>
      </c>
      <c r="E402" s="5" t="s">
        <v>5447</v>
      </c>
    </row>
    <row r="403" spans="1:5" ht="15.75" x14ac:dyDescent="0.25">
      <c r="A403" s="1" t="s">
        <v>1970</v>
      </c>
      <c r="B403" s="1" t="s">
        <v>2785</v>
      </c>
      <c r="C403" s="5" t="s">
        <v>6731</v>
      </c>
      <c r="D403" s="5" t="s">
        <v>7080</v>
      </c>
      <c r="E403" s="5" t="s">
        <v>5448</v>
      </c>
    </row>
    <row r="404" spans="1:5" ht="15.75" x14ac:dyDescent="0.25">
      <c r="A404" s="1" t="s">
        <v>1969</v>
      </c>
      <c r="B404" s="1" t="s">
        <v>2786</v>
      </c>
      <c r="C404" s="5" t="s">
        <v>6731</v>
      </c>
      <c r="D404" s="5" t="s">
        <v>7081</v>
      </c>
      <c r="E404" s="5" t="s">
        <v>4809</v>
      </c>
    </row>
    <row r="405" spans="1:5" ht="15.75" x14ac:dyDescent="0.25">
      <c r="A405" s="1" t="s">
        <v>1968</v>
      </c>
      <c r="B405" s="1" t="s">
        <v>2787</v>
      </c>
      <c r="C405" s="5" t="s">
        <v>6733</v>
      </c>
      <c r="D405" s="5" t="s">
        <v>7082</v>
      </c>
      <c r="E405" s="5" t="s">
        <v>5449</v>
      </c>
    </row>
    <row r="406" spans="1:5" ht="15.75" x14ac:dyDescent="0.25">
      <c r="A406" s="1" t="s">
        <v>1967</v>
      </c>
      <c r="B406" s="1" t="s">
        <v>2788</v>
      </c>
      <c r="C406" s="5" t="s">
        <v>6733</v>
      </c>
      <c r="D406" s="5" t="s">
        <v>7083</v>
      </c>
      <c r="E406" s="5" t="s">
        <v>5450</v>
      </c>
    </row>
    <row r="407" spans="1:5" ht="15.75" x14ac:dyDescent="0.25">
      <c r="A407" s="1" t="s">
        <v>1966</v>
      </c>
      <c r="B407" s="1" t="s">
        <v>2789</v>
      </c>
      <c r="C407" s="5" t="s">
        <v>6733</v>
      </c>
      <c r="D407" s="5" t="s">
        <v>7084</v>
      </c>
      <c r="E407" s="5" t="s">
        <v>5451</v>
      </c>
    </row>
    <row r="408" spans="1:5" ht="15.75" x14ac:dyDescent="0.25">
      <c r="A408" s="1" t="s">
        <v>1965</v>
      </c>
      <c r="B408" s="1" t="s">
        <v>2790</v>
      </c>
      <c r="C408" s="5" t="s">
        <v>6733</v>
      </c>
      <c r="D408" s="5" t="s">
        <v>7085</v>
      </c>
      <c r="E408" s="5" t="s">
        <v>4810</v>
      </c>
    </row>
    <row r="409" spans="1:5" ht="15.75" x14ac:dyDescent="0.25">
      <c r="A409" s="1" t="s">
        <v>1964</v>
      </c>
      <c r="B409" s="1" t="s">
        <v>2791</v>
      </c>
      <c r="C409" s="5" t="s">
        <v>6733</v>
      </c>
      <c r="D409" s="5" t="s">
        <v>7086</v>
      </c>
      <c r="E409" s="5" t="s">
        <v>5452</v>
      </c>
    </row>
    <row r="410" spans="1:5" ht="15.75" x14ac:dyDescent="0.25">
      <c r="A410" s="1" t="s">
        <v>1963</v>
      </c>
      <c r="B410" s="1" t="s">
        <v>2792</v>
      </c>
      <c r="C410" s="5" t="s">
        <v>6733</v>
      </c>
      <c r="D410" s="5" t="s">
        <v>7087</v>
      </c>
      <c r="E410" s="5" t="s">
        <v>5453</v>
      </c>
    </row>
    <row r="411" spans="1:5" ht="15.75" x14ac:dyDescent="0.25">
      <c r="A411" s="1" t="s">
        <v>1962</v>
      </c>
      <c r="B411" s="1" t="s">
        <v>2793</v>
      </c>
      <c r="C411" s="5" t="s">
        <v>6731</v>
      </c>
      <c r="D411" s="5" t="s">
        <v>7088</v>
      </c>
      <c r="E411" s="5" t="s">
        <v>5454</v>
      </c>
    </row>
    <row r="412" spans="1:5" ht="15.75" x14ac:dyDescent="0.25">
      <c r="A412" s="1" t="s">
        <v>1961</v>
      </c>
      <c r="B412" s="1" t="s">
        <v>2794</v>
      </c>
      <c r="C412" s="5" t="s">
        <v>6731</v>
      </c>
      <c r="D412" s="5" t="s">
        <v>7089</v>
      </c>
      <c r="E412" s="5" t="s">
        <v>5455</v>
      </c>
    </row>
    <row r="413" spans="1:5" ht="15.75" x14ac:dyDescent="0.25">
      <c r="A413" s="1" t="s">
        <v>1960</v>
      </c>
      <c r="B413" s="1" t="s">
        <v>2795</v>
      </c>
      <c r="C413" s="5" t="s">
        <v>6733</v>
      </c>
      <c r="D413" s="5" t="s">
        <v>7090</v>
      </c>
      <c r="E413" s="5" t="s">
        <v>4811</v>
      </c>
    </row>
    <row r="414" spans="1:5" ht="15.75" x14ac:dyDescent="0.25">
      <c r="A414" s="1" t="s">
        <v>1959</v>
      </c>
      <c r="B414" s="1" t="s">
        <v>2796</v>
      </c>
      <c r="C414" s="5" t="s">
        <v>6731</v>
      </c>
      <c r="D414" s="5" t="s">
        <v>7091</v>
      </c>
      <c r="E414" s="5" t="s">
        <v>5456</v>
      </c>
    </row>
    <row r="415" spans="1:5" ht="15.75" x14ac:dyDescent="0.25">
      <c r="A415" s="1" t="s">
        <v>1958</v>
      </c>
      <c r="B415" s="1" t="s">
        <v>2797</v>
      </c>
      <c r="C415" s="5" t="s">
        <v>6731</v>
      </c>
      <c r="D415" s="5" t="s">
        <v>7092</v>
      </c>
      <c r="E415" s="5" t="s">
        <v>5457</v>
      </c>
    </row>
    <row r="416" spans="1:5" ht="15.75" x14ac:dyDescent="0.25">
      <c r="A416" s="1" t="s">
        <v>1957</v>
      </c>
      <c r="B416" s="1" t="s">
        <v>2798</v>
      </c>
      <c r="C416" s="5" t="s">
        <v>6733</v>
      </c>
      <c r="D416" s="5" t="s">
        <v>7093</v>
      </c>
      <c r="E416" s="5" t="s">
        <v>5458</v>
      </c>
    </row>
    <row r="417" spans="1:5" ht="15.75" x14ac:dyDescent="0.25">
      <c r="A417" s="1" t="s">
        <v>1956</v>
      </c>
      <c r="B417" s="1" t="s">
        <v>2799</v>
      </c>
      <c r="C417" s="5" t="s">
        <v>6733</v>
      </c>
      <c r="D417" s="5" t="s">
        <v>6739</v>
      </c>
      <c r="E417" s="5" t="s">
        <v>5459</v>
      </c>
    </row>
    <row r="418" spans="1:5" ht="15.75" x14ac:dyDescent="0.25">
      <c r="A418" s="1" t="s">
        <v>1955</v>
      </c>
      <c r="B418" s="1" t="s">
        <v>2800</v>
      </c>
      <c r="C418" s="5" t="s">
        <v>6731</v>
      </c>
      <c r="D418" s="5" t="s">
        <v>7094</v>
      </c>
      <c r="E418" s="5" t="s">
        <v>4812</v>
      </c>
    </row>
    <row r="419" spans="1:5" ht="15.75" x14ac:dyDescent="0.25">
      <c r="A419" s="1" t="s">
        <v>1954</v>
      </c>
      <c r="B419" s="1" t="s">
        <v>2801</v>
      </c>
      <c r="C419" s="5" t="s">
        <v>6731</v>
      </c>
      <c r="D419" s="5" t="s">
        <v>7034</v>
      </c>
      <c r="E419" s="5" t="s">
        <v>4813</v>
      </c>
    </row>
    <row r="420" spans="1:5" ht="15.75" x14ac:dyDescent="0.25">
      <c r="A420" s="1" t="s">
        <v>1953</v>
      </c>
      <c r="B420" s="1" t="s">
        <v>2802</v>
      </c>
      <c r="C420" s="5" t="s">
        <v>6731</v>
      </c>
      <c r="D420" s="5" t="s">
        <v>7095</v>
      </c>
      <c r="E420" s="5" t="s">
        <v>4814</v>
      </c>
    </row>
    <row r="421" spans="1:5" ht="15.75" x14ac:dyDescent="0.25">
      <c r="A421" s="1" t="s">
        <v>1952</v>
      </c>
      <c r="B421" s="1" t="s">
        <v>2803</v>
      </c>
      <c r="C421" s="5" t="s">
        <v>6731</v>
      </c>
      <c r="D421" s="5" t="s">
        <v>7096</v>
      </c>
      <c r="E421" s="5" t="s">
        <v>5460</v>
      </c>
    </row>
    <row r="422" spans="1:5" ht="15.75" x14ac:dyDescent="0.25">
      <c r="A422" s="1" t="s">
        <v>1951</v>
      </c>
      <c r="B422" s="1" t="s">
        <v>2804</v>
      </c>
      <c r="C422" s="5" t="s">
        <v>6733</v>
      </c>
      <c r="D422" s="5" t="s">
        <v>7097</v>
      </c>
      <c r="E422" s="5" t="s">
        <v>4815</v>
      </c>
    </row>
    <row r="423" spans="1:5" ht="15.75" x14ac:dyDescent="0.25">
      <c r="A423" s="1" t="s">
        <v>1950</v>
      </c>
      <c r="B423" s="1" t="s">
        <v>2805</v>
      </c>
      <c r="C423" s="5" t="s">
        <v>6731</v>
      </c>
      <c r="D423" s="5" t="s">
        <v>7098</v>
      </c>
      <c r="E423" s="5" t="s">
        <v>5235</v>
      </c>
    </row>
    <row r="424" spans="1:5" ht="15.75" x14ac:dyDescent="0.25">
      <c r="A424" s="1" t="s">
        <v>1949</v>
      </c>
      <c r="B424" s="1" t="s">
        <v>2806</v>
      </c>
      <c r="C424" s="5" t="s">
        <v>6731</v>
      </c>
      <c r="D424" s="5" t="s">
        <v>7099</v>
      </c>
      <c r="E424" s="5" t="s">
        <v>5461</v>
      </c>
    </row>
    <row r="425" spans="1:5" ht="15.75" x14ac:dyDescent="0.25">
      <c r="A425" s="1" t="s">
        <v>1948</v>
      </c>
      <c r="B425" s="1" t="s">
        <v>2807</v>
      </c>
      <c r="C425" s="5" t="s">
        <v>6731</v>
      </c>
      <c r="D425" s="5" t="s">
        <v>7100</v>
      </c>
      <c r="E425" s="5" t="s">
        <v>5462</v>
      </c>
    </row>
    <row r="426" spans="1:5" ht="15.75" x14ac:dyDescent="0.25">
      <c r="A426" s="1" t="s">
        <v>1947</v>
      </c>
      <c r="B426" s="1" t="s">
        <v>2808</v>
      </c>
      <c r="C426" s="5" t="s">
        <v>6733</v>
      </c>
      <c r="D426" s="5" t="s">
        <v>7092</v>
      </c>
      <c r="E426" s="5" t="s">
        <v>5463</v>
      </c>
    </row>
    <row r="427" spans="1:5" ht="15.75" x14ac:dyDescent="0.25">
      <c r="A427" s="1" t="s">
        <v>1946</v>
      </c>
      <c r="B427" s="1" t="s">
        <v>2809</v>
      </c>
      <c r="C427" s="5" t="s">
        <v>6733</v>
      </c>
      <c r="D427" s="5" t="s">
        <v>6920</v>
      </c>
      <c r="E427" s="5" t="s">
        <v>5464</v>
      </c>
    </row>
    <row r="428" spans="1:5" ht="15.75" x14ac:dyDescent="0.25">
      <c r="A428" s="1" t="s">
        <v>1945</v>
      </c>
      <c r="B428" s="1" t="s">
        <v>2810</v>
      </c>
      <c r="C428" s="5" t="s">
        <v>6731</v>
      </c>
      <c r="D428" s="5" t="s">
        <v>7101</v>
      </c>
      <c r="E428" s="5" t="s">
        <v>4816</v>
      </c>
    </row>
    <row r="429" spans="1:5" ht="15.75" x14ac:dyDescent="0.25">
      <c r="A429" s="1" t="s">
        <v>1944</v>
      </c>
      <c r="B429" s="1" t="s">
        <v>2811</v>
      </c>
      <c r="C429" s="5" t="s">
        <v>6731</v>
      </c>
      <c r="D429" s="5" t="s">
        <v>7102</v>
      </c>
      <c r="E429" s="5" t="s">
        <v>4817</v>
      </c>
    </row>
    <row r="430" spans="1:5" ht="15.75" x14ac:dyDescent="0.25">
      <c r="A430" s="1" t="s">
        <v>1943</v>
      </c>
      <c r="B430" s="1" t="s">
        <v>2812</v>
      </c>
      <c r="C430" s="5" t="s">
        <v>6731</v>
      </c>
      <c r="D430" s="5" t="s">
        <v>6808</v>
      </c>
      <c r="E430" s="5" t="s">
        <v>4818</v>
      </c>
    </row>
    <row r="431" spans="1:5" ht="15.75" x14ac:dyDescent="0.25">
      <c r="A431" s="1" t="s">
        <v>1942</v>
      </c>
      <c r="B431" s="1" t="s">
        <v>2813</v>
      </c>
      <c r="C431" s="5" t="s">
        <v>6731</v>
      </c>
      <c r="D431" s="5" t="s">
        <v>7103</v>
      </c>
      <c r="E431" s="5" t="s">
        <v>5465</v>
      </c>
    </row>
    <row r="432" spans="1:5" ht="15.75" x14ac:dyDescent="0.25">
      <c r="A432" s="1" t="s">
        <v>1941</v>
      </c>
      <c r="B432" s="1" t="s">
        <v>2814</v>
      </c>
      <c r="C432" s="5" t="s">
        <v>6731</v>
      </c>
      <c r="D432" s="5" t="s">
        <v>7104</v>
      </c>
      <c r="E432" s="5" t="s">
        <v>4819</v>
      </c>
    </row>
    <row r="433" spans="1:5" ht="15.75" x14ac:dyDescent="0.25">
      <c r="A433" s="1" t="s">
        <v>1940</v>
      </c>
      <c r="B433" s="1" t="s">
        <v>2815</v>
      </c>
      <c r="C433" s="5" t="s">
        <v>6731</v>
      </c>
      <c r="D433" s="5" t="s">
        <v>7105</v>
      </c>
      <c r="E433" s="5" t="s">
        <v>5466</v>
      </c>
    </row>
    <row r="434" spans="1:5" ht="15.75" x14ac:dyDescent="0.25">
      <c r="A434" s="1" t="s">
        <v>1939</v>
      </c>
      <c r="B434" s="1" t="s">
        <v>2816</v>
      </c>
      <c r="C434" s="5" t="s">
        <v>6733</v>
      </c>
      <c r="D434" s="5" t="s">
        <v>7085</v>
      </c>
      <c r="E434" s="5" t="s">
        <v>5467</v>
      </c>
    </row>
    <row r="435" spans="1:5" ht="15.75" x14ac:dyDescent="0.25">
      <c r="A435" s="1" t="s">
        <v>1938</v>
      </c>
      <c r="B435" s="1" t="s">
        <v>2817</v>
      </c>
      <c r="C435" s="5" t="s">
        <v>6731</v>
      </c>
      <c r="D435" s="5" t="s">
        <v>6816</v>
      </c>
      <c r="E435" s="5" t="s">
        <v>5468</v>
      </c>
    </row>
    <row r="436" spans="1:5" ht="15.75" x14ac:dyDescent="0.25">
      <c r="A436" s="1" t="s">
        <v>1937</v>
      </c>
      <c r="B436" s="1" t="s">
        <v>2818</v>
      </c>
      <c r="C436" s="5" t="s">
        <v>6733</v>
      </c>
      <c r="D436" s="5" t="s">
        <v>7106</v>
      </c>
      <c r="E436" s="5" t="s">
        <v>5469</v>
      </c>
    </row>
    <row r="437" spans="1:5" ht="15.75" x14ac:dyDescent="0.25">
      <c r="A437" s="1" t="s">
        <v>1936</v>
      </c>
      <c r="B437" s="1" t="s">
        <v>2819</v>
      </c>
      <c r="C437" s="5" t="s">
        <v>6733</v>
      </c>
      <c r="D437" s="5" t="s">
        <v>7107</v>
      </c>
      <c r="E437" s="5" t="s">
        <v>4820</v>
      </c>
    </row>
    <row r="438" spans="1:5" ht="15.75" x14ac:dyDescent="0.25">
      <c r="A438" s="1" t="s">
        <v>1935</v>
      </c>
      <c r="B438" s="1" t="s">
        <v>2820</v>
      </c>
      <c r="C438" s="5" t="s">
        <v>6733</v>
      </c>
      <c r="D438" s="5" t="s">
        <v>7108</v>
      </c>
      <c r="E438" s="5" t="s">
        <v>5470</v>
      </c>
    </row>
    <row r="439" spans="1:5" ht="15.75" x14ac:dyDescent="0.25">
      <c r="A439" s="1" t="s">
        <v>1934</v>
      </c>
      <c r="B439" s="1" t="s">
        <v>2821</v>
      </c>
      <c r="C439" s="5" t="s">
        <v>6731</v>
      </c>
      <c r="D439" s="5" t="s">
        <v>7052</v>
      </c>
      <c r="E439" s="5" t="s">
        <v>5471</v>
      </c>
    </row>
    <row r="440" spans="1:5" ht="15.75" x14ac:dyDescent="0.25">
      <c r="A440" s="1" t="s">
        <v>1933</v>
      </c>
      <c r="B440" s="1" t="s">
        <v>2822</v>
      </c>
      <c r="C440" s="5" t="s">
        <v>6733</v>
      </c>
      <c r="D440" s="5" t="s">
        <v>7109</v>
      </c>
      <c r="E440" s="5" t="s">
        <v>5472</v>
      </c>
    </row>
    <row r="441" spans="1:5" ht="15.75" x14ac:dyDescent="0.25">
      <c r="A441" s="1" t="s">
        <v>1932</v>
      </c>
      <c r="B441" s="1" t="s">
        <v>2823</v>
      </c>
      <c r="C441" s="5" t="s">
        <v>6731</v>
      </c>
      <c r="D441" s="5" t="s">
        <v>7110</v>
      </c>
      <c r="E441" s="5" t="s">
        <v>5473</v>
      </c>
    </row>
    <row r="442" spans="1:5" ht="15.75" x14ac:dyDescent="0.25">
      <c r="A442" s="1" t="s">
        <v>1931</v>
      </c>
      <c r="B442" s="1" t="s">
        <v>2824</v>
      </c>
      <c r="C442" s="5" t="s">
        <v>6731</v>
      </c>
      <c r="D442" s="5" t="s">
        <v>7111</v>
      </c>
      <c r="E442" s="5" t="s">
        <v>4821</v>
      </c>
    </row>
    <row r="443" spans="1:5" ht="15.75" x14ac:dyDescent="0.25">
      <c r="A443" s="1" t="s">
        <v>1930</v>
      </c>
      <c r="B443" s="1" t="s">
        <v>2825</v>
      </c>
      <c r="C443" s="5" t="s">
        <v>6733</v>
      </c>
      <c r="D443" s="5" t="s">
        <v>7112</v>
      </c>
      <c r="E443" s="5" t="s">
        <v>4822</v>
      </c>
    </row>
    <row r="444" spans="1:5" ht="15.75" x14ac:dyDescent="0.25">
      <c r="A444" s="1" t="s">
        <v>1929</v>
      </c>
      <c r="B444" s="1" t="s">
        <v>2826</v>
      </c>
      <c r="C444" s="5" t="s">
        <v>6733</v>
      </c>
      <c r="D444" s="5" t="s">
        <v>7113</v>
      </c>
      <c r="E444" s="5" t="s">
        <v>5198</v>
      </c>
    </row>
    <row r="445" spans="1:5" ht="15.75" x14ac:dyDescent="0.25">
      <c r="A445" s="1" t="s">
        <v>1928</v>
      </c>
      <c r="B445" s="1" t="s">
        <v>2827</v>
      </c>
      <c r="C445" s="5" t="s">
        <v>6731</v>
      </c>
      <c r="D445" s="5" t="s">
        <v>7114</v>
      </c>
      <c r="E445" s="5" t="s">
        <v>4823</v>
      </c>
    </row>
    <row r="446" spans="1:5" ht="15.75" x14ac:dyDescent="0.25">
      <c r="A446" s="1" t="s">
        <v>1927</v>
      </c>
      <c r="B446" s="1" t="s">
        <v>2828</v>
      </c>
      <c r="C446" s="5" t="s">
        <v>6731</v>
      </c>
      <c r="D446" s="5" t="s">
        <v>7115</v>
      </c>
      <c r="E446" s="5" t="s">
        <v>5474</v>
      </c>
    </row>
    <row r="447" spans="1:5" ht="15.75" x14ac:dyDescent="0.25">
      <c r="A447" s="1" t="s">
        <v>1926</v>
      </c>
      <c r="B447" s="1" t="s">
        <v>2829</v>
      </c>
      <c r="C447" s="5" t="s">
        <v>6733</v>
      </c>
      <c r="D447" s="5" t="s">
        <v>7022</v>
      </c>
      <c r="E447" s="5" t="s">
        <v>4824</v>
      </c>
    </row>
    <row r="448" spans="1:5" ht="15.75" x14ac:dyDescent="0.25">
      <c r="A448" s="1" t="s">
        <v>1925</v>
      </c>
      <c r="B448" s="1" t="s">
        <v>2830</v>
      </c>
      <c r="C448" s="5" t="s">
        <v>6731</v>
      </c>
      <c r="D448" s="5" t="s">
        <v>7116</v>
      </c>
      <c r="E448" s="5" t="s">
        <v>5475</v>
      </c>
    </row>
    <row r="449" spans="1:5" ht="15.75" x14ac:dyDescent="0.25">
      <c r="A449" s="1" t="s">
        <v>1924</v>
      </c>
      <c r="B449" s="1" t="s">
        <v>2831</v>
      </c>
      <c r="C449" s="5" t="s">
        <v>6733</v>
      </c>
      <c r="D449" s="5" t="s">
        <v>7117</v>
      </c>
      <c r="E449" s="5" t="s">
        <v>5476</v>
      </c>
    </row>
    <row r="450" spans="1:5" ht="15.75" x14ac:dyDescent="0.25">
      <c r="A450" s="1" t="s">
        <v>1923</v>
      </c>
      <c r="B450" s="1" t="s">
        <v>2832</v>
      </c>
      <c r="C450" s="5" t="s">
        <v>6733</v>
      </c>
      <c r="D450" s="5" t="s">
        <v>7118</v>
      </c>
      <c r="E450" s="5" t="s">
        <v>5477</v>
      </c>
    </row>
    <row r="451" spans="1:5" ht="15.75" x14ac:dyDescent="0.25">
      <c r="A451" s="1" t="s">
        <v>1922</v>
      </c>
      <c r="B451" s="1" t="s">
        <v>2833</v>
      </c>
      <c r="C451" s="5" t="s">
        <v>6731</v>
      </c>
      <c r="D451" s="5" t="s">
        <v>7119</v>
      </c>
      <c r="E451" s="5" t="s">
        <v>4825</v>
      </c>
    </row>
    <row r="452" spans="1:5" ht="15.75" x14ac:dyDescent="0.25">
      <c r="A452" s="1" t="s">
        <v>1921</v>
      </c>
      <c r="B452" s="1" t="s">
        <v>2834</v>
      </c>
      <c r="C452" s="5" t="s">
        <v>6731</v>
      </c>
      <c r="D452" s="5" t="s">
        <v>7120</v>
      </c>
      <c r="E452" s="5" t="s">
        <v>5412</v>
      </c>
    </row>
    <row r="453" spans="1:5" ht="15.75" x14ac:dyDescent="0.25">
      <c r="A453" s="1" t="s">
        <v>1920</v>
      </c>
      <c r="B453" s="1" t="s">
        <v>2835</v>
      </c>
      <c r="C453" s="5" t="s">
        <v>6733</v>
      </c>
      <c r="D453" s="5" t="s">
        <v>7121</v>
      </c>
      <c r="E453" s="5" t="s">
        <v>5184</v>
      </c>
    </row>
    <row r="454" spans="1:5" ht="15.75" x14ac:dyDescent="0.25">
      <c r="A454" s="1" t="s">
        <v>1919</v>
      </c>
      <c r="B454" s="1" t="s">
        <v>2836</v>
      </c>
      <c r="C454" s="5" t="s">
        <v>6731</v>
      </c>
      <c r="D454" s="5" t="s">
        <v>7122</v>
      </c>
      <c r="E454" s="5" t="s">
        <v>4826</v>
      </c>
    </row>
    <row r="455" spans="1:5" ht="15.75" x14ac:dyDescent="0.25">
      <c r="A455" s="1" t="s">
        <v>1918</v>
      </c>
      <c r="B455" s="1" t="s">
        <v>2837</v>
      </c>
      <c r="C455" s="5" t="s">
        <v>6733</v>
      </c>
      <c r="D455" s="5" t="s">
        <v>6856</v>
      </c>
      <c r="E455" s="5" t="s">
        <v>4827</v>
      </c>
    </row>
    <row r="456" spans="1:5" ht="15.75" x14ac:dyDescent="0.25">
      <c r="A456" s="1" t="s">
        <v>1917</v>
      </c>
      <c r="B456" s="1" t="s">
        <v>2838</v>
      </c>
      <c r="C456" s="5" t="s">
        <v>6733</v>
      </c>
      <c r="D456" s="5" t="s">
        <v>6739</v>
      </c>
      <c r="E456" s="5" t="s">
        <v>5478</v>
      </c>
    </row>
    <row r="457" spans="1:5" ht="15.75" x14ac:dyDescent="0.25">
      <c r="A457" s="1" t="s">
        <v>1916</v>
      </c>
      <c r="B457" s="1" t="s">
        <v>2839</v>
      </c>
      <c r="C457" s="5" t="s">
        <v>6733</v>
      </c>
      <c r="D457" s="5" t="s">
        <v>7123</v>
      </c>
      <c r="E457" s="5" t="s">
        <v>5479</v>
      </c>
    </row>
    <row r="458" spans="1:5" ht="15.75" x14ac:dyDescent="0.25">
      <c r="A458" s="1" t="s">
        <v>1915</v>
      </c>
      <c r="B458" s="1" t="s">
        <v>2840</v>
      </c>
      <c r="C458" s="5" t="s">
        <v>6733</v>
      </c>
      <c r="D458" s="5" t="s">
        <v>6990</v>
      </c>
      <c r="E458" s="5" t="s">
        <v>5480</v>
      </c>
    </row>
    <row r="459" spans="1:5" ht="15.75" x14ac:dyDescent="0.25">
      <c r="A459" s="1" t="s">
        <v>1914</v>
      </c>
      <c r="B459" s="1" t="s">
        <v>2841</v>
      </c>
      <c r="C459" s="5" t="s">
        <v>6733</v>
      </c>
      <c r="D459" s="5" t="s">
        <v>7124</v>
      </c>
      <c r="E459" s="5" t="s">
        <v>5481</v>
      </c>
    </row>
    <row r="460" spans="1:5" ht="15.75" x14ac:dyDescent="0.25">
      <c r="A460" s="1" t="s">
        <v>1913</v>
      </c>
      <c r="B460" s="1" t="s">
        <v>2842</v>
      </c>
      <c r="C460" s="5" t="s">
        <v>6731</v>
      </c>
      <c r="D460" s="5" t="s">
        <v>7125</v>
      </c>
      <c r="E460" s="5" t="s">
        <v>5482</v>
      </c>
    </row>
    <row r="461" spans="1:5" ht="15.75" x14ac:dyDescent="0.25">
      <c r="A461" s="1" t="s">
        <v>1912</v>
      </c>
      <c r="B461" s="1" t="s">
        <v>2843</v>
      </c>
      <c r="C461" s="5" t="s">
        <v>6733</v>
      </c>
      <c r="D461" s="5" t="s">
        <v>7126</v>
      </c>
      <c r="E461" s="5" t="s">
        <v>5194</v>
      </c>
    </row>
    <row r="462" spans="1:5" ht="15.75" x14ac:dyDescent="0.25">
      <c r="A462" s="1" t="s">
        <v>1911</v>
      </c>
      <c r="B462" s="1" t="s">
        <v>2844</v>
      </c>
      <c r="C462" s="5" t="s">
        <v>6731</v>
      </c>
      <c r="D462" s="5" t="s">
        <v>7127</v>
      </c>
      <c r="E462" s="5" t="s">
        <v>5375</v>
      </c>
    </row>
    <row r="463" spans="1:5" ht="15.75" x14ac:dyDescent="0.25">
      <c r="A463" s="1" t="s">
        <v>1910</v>
      </c>
      <c r="B463" s="1" t="s">
        <v>2845</v>
      </c>
      <c r="C463" s="5" t="s">
        <v>6731</v>
      </c>
      <c r="D463" s="5" t="s">
        <v>6787</v>
      </c>
      <c r="E463" s="5" t="s">
        <v>5208</v>
      </c>
    </row>
    <row r="464" spans="1:5" ht="15.75" x14ac:dyDescent="0.25">
      <c r="A464" s="1" t="s">
        <v>1909</v>
      </c>
      <c r="B464" s="1" t="s">
        <v>2846</v>
      </c>
      <c r="C464" s="5" t="s">
        <v>6731</v>
      </c>
      <c r="D464" s="5" t="s">
        <v>7128</v>
      </c>
      <c r="E464" s="5" t="s">
        <v>5483</v>
      </c>
    </row>
    <row r="465" spans="1:5" ht="15.75" x14ac:dyDescent="0.25">
      <c r="A465" s="1" t="s">
        <v>1908</v>
      </c>
      <c r="B465" s="1" t="s">
        <v>2847</v>
      </c>
      <c r="C465" s="5" t="s">
        <v>6733</v>
      </c>
      <c r="D465" s="5" t="s">
        <v>7129</v>
      </c>
      <c r="E465" s="5" t="s">
        <v>5484</v>
      </c>
    </row>
    <row r="466" spans="1:5" ht="15.75" x14ac:dyDescent="0.25">
      <c r="A466" s="1" t="s">
        <v>1907</v>
      </c>
      <c r="B466" s="1" t="s">
        <v>2848</v>
      </c>
      <c r="C466" s="5" t="s">
        <v>6731</v>
      </c>
      <c r="D466" s="5" t="s">
        <v>6805</v>
      </c>
      <c r="E466" s="5" t="s">
        <v>5485</v>
      </c>
    </row>
    <row r="467" spans="1:5" ht="15.75" x14ac:dyDescent="0.25">
      <c r="A467" s="1" t="s">
        <v>1906</v>
      </c>
      <c r="B467" s="1" t="s">
        <v>2849</v>
      </c>
      <c r="C467" s="5" t="s">
        <v>6733</v>
      </c>
      <c r="D467" s="5" t="s">
        <v>7130</v>
      </c>
      <c r="E467" s="5" t="s">
        <v>5486</v>
      </c>
    </row>
    <row r="468" spans="1:5" ht="15.75" x14ac:dyDescent="0.25">
      <c r="A468" s="1" t="s">
        <v>1905</v>
      </c>
      <c r="B468" s="1" t="s">
        <v>2850</v>
      </c>
      <c r="C468" s="5" t="s">
        <v>6733</v>
      </c>
      <c r="D468" s="5" t="s">
        <v>7131</v>
      </c>
      <c r="E468" s="5" t="s">
        <v>4739</v>
      </c>
    </row>
    <row r="469" spans="1:5" ht="15.75" x14ac:dyDescent="0.25">
      <c r="A469" s="1" t="s">
        <v>1904</v>
      </c>
      <c r="B469" s="1" t="s">
        <v>2851</v>
      </c>
      <c r="C469" s="5" t="s">
        <v>6731</v>
      </c>
      <c r="D469" s="5" t="s">
        <v>7132</v>
      </c>
      <c r="E469" s="5" t="s">
        <v>4828</v>
      </c>
    </row>
    <row r="470" spans="1:5" ht="15.75" x14ac:dyDescent="0.25">
      <c r="A470" s="1" t="s">
        <v>1903</v>
      </c>
      <c r="B470" s="1" t="s">
        <v>2852</v>
      </c>
      <c r="C470" s="5" t="s">
        <v>6731</v>
      </c>
      <c r="D470" s="5" t="s">
        <v>7133</v>
      </c>
      <c r="E470" s="5" t="s">
        <v>5487</v>
      </c>
    </row>
    <row r="471" spans="1:5" ht="15.75" x14ac:dyDescent="0.25">
      <c r="A471" s="1" t="s">
        <v>1902</v>
      </c>
      <c r="B471" s="1" t="s">
        <v>2853</v>
      </c>
      <c r="C471" s="5" t="s">
        <v>6733</v>
      </c>
      <c r="D471" s="5" t="s">
        <v>7134</v>
      </c>
      <c r="E471" s="5" t="s">
        <v>5488</v>
      </c>
    </row>
    <row r="472" spans="1:5" ht="15.75" x14ac:dyDescent="0.25">
      <c r="A472" s="1" t="s">
        <v>1901</v>
      </c>
      <c r="B472" s="1" t="s">
        <v>2854</v>
      </c>
      <c r="C472" s="5" t="s">
        <v>6733</v>
      </c>
      <c r="D472" s="5" t="s">
        <v>7135</v>
      </c>
      <c r="E472" s="5" t="s">
        <v>4829</v>
      </c>
    </row>
    <row r="473" spans="1:5" ht="15.75" x14ac:dyDescent="0.25">
      <c r="A473" s="1" t="s">
        <v>1900</v>
      </c>
      <c r="B473" s="1" t="s">
        <v>2855</v>
      </c>
      <c r="C473" s="5" t="s">
        <v>6733</v>
      </c>
      <c r="D473" s="5" t="s">
        <v>6936</v>
      </c>
      <c r="E473" s="5" t="s">
        <v>5489</v>
      </c>
    </row>
    <row r="474" spans="1:5" ht="15.75" x14ac:dyDescent="0.25">
      <c r="A474" s="1" t="s">
        <v>1899</v>
      </c>
      <c r="B474" s="1" t="s">
        <v>2856</v>
      </c>
      <c r="C474" s="5" t="s">
        <v>6733</v>
      </c>
      <c r="D474" s="5" t="s">
        <v>7136</v>
      </c>
      <c r="E474" s="5" t="s">
        <v>5338</v>
      </c>
    </row>
    <row r="475" spans="1:5" ht="15.75" x14ac:dyDescent="0.25">
      <c r="A475" s="1" t="s">
        <v>1898</v>
      </c>
      <c r="B475" s="1" t="s">
        <v>2857</v>
      </c>
      <c r="C475" s="5" t="s">
        <v>6733</v>
      </c>
      <c r="D475" s="5" t="s">
        <v>6744</v>
      </c>
      <c r="E475" s="5" t="s">
        <v>5490</v>
      </c>
    </row>
    <row r="476" spans="1:5" ht="15.75" x14ac:dyDescent="0.25">
      <c r="A476" s="1" t="s">
        <v>1897</v>
      </c>
      <c r="B476" s="1" t="s">
        <v>2858</v>
      </c>
      <c r="C476" s="5" t="s">
        <v>6733</v>
      </c>
      <c r="D476" s="5" t="s">
        <v>7137</v>
      </c>
      <c r="E476" s="5" t="s">
        <v>5491</v>
      </c>
    </row>
    <row r="477" spans="1:5" ht="15.75" x14ac:dyDescent="0.25">
      <c r="A477" s="1" t="s">
        <v>1895</v>
      </c>
      <c r="B477" s="1" t="s">
        <v>2859</v>
      </c>
      <c r="C477" s="5" t="s">
        <v>6733</v>
      </c>
      <c r="D477" s="5" t="s">
        <v>7138</v>
      </c>
      <c r="E477" s="5" t="s">
        <v>4830</v>
      </c>
    </row>
    <row r="478" spans="1:5" ht="15.75" x14ac:dyDescent="0.25">
      <c r="A478" s="1" t="s">
        <v>1894</v>
      </c>
      <c r="B478" s="1" t="s">
        <v>2860</v>
      </c>
      <c r="C478" s="5" t="s">
        <v>6731</v>
      </c>
      <c r="D478" s="5" t="s">
        <v>7139</v>
      </c>
      <c r="E478" s="5" t="s">
        <v>5492</v>
      </c>
    </row>
    <row r="479" spans="1:5" ht="15.75" x14ac:dyDescent="0.25">
      <c r="A479" s="1" t="s">
        <v>1893</v>
      </c>
      <c r="B479" s="1" t="s">
        <v>2861</v>
      </c>
      <c r="C479" s="5" t="s">
        <v>6733</v>
      </c>
      <c r="D479" s="5" t="s">
        <v>7140</v>
      </c>
      <c r="E479" s="5" t="s">
        <v>4831</v>
      </c>
    </row>
    <row r="480" spans="1:5" ht="15.75" x14ac:dyDescent="0.25">
      <c r="A480" s="1" t="s">
        <v>1892</v>
      </c>
      <c r="B480" s="1" t="s">
        <v>2862</v>
      </c>
      <c r="C480" s="5" t="s">
        <v>6733</v>
      </c>
      <c r="D480" s="5" t="s">
        <v>7141</v>
      </c>
      <c r="E480" s="5" t="s">
        <v>5493</v>
      </c>
    </row>
    <row r="481" spans="1:5" ht="15.75" x14ac:dyDescent="0.25">
      <c r="A481" s="1" t="s">
        <v>1891</v>
      </c>
      <c r="B481" s="1" t="s">
        <v>2863</v>
      </c>
      <c r="C481" s="5" t="s">
        <v>6733</v>
      </c>
      <c r="D481" s="5" t="s">
        <v>7142</v>
      </c>
      <c r="E481" s="5" t="s">
        <v>5494</v>
      </c>
    </row>
    <row r="482" spans="1:5" ht="15.75" x14ac:dyDescent="0.25">
      <c r="A482" s="1" t="s">
        <v>1890</v>
      </c>
      <c r="B482" s="1" t="s">
        <v>2864</v>
      </c>
      <c r="C482" s="5" t="s">
        <v>6733</v>
      </c>
      <c r="D482" s="5" t="s">
        <v>6901</v>
      </c>
      <c r="E482" s="5" t="s">
        <v>5495</v>
      </c>
    </row>
    <row r="483" spans="1:5" ht="15.75" x14ac:dyDescent="0.25">
      <c r="A483" s="1" t="s">
        <v>1889</v>
      </c>
      <c r="B483" s="1" t="s">
        <v>2865</v>
      </c>
      <c r="C483" s="5" t="s">
        <v>6733</v>
      </c>
      <c r="D483" s="5" t="s">
        <v>7143</v>
      </c>
      <c r="E483" s="5" t="s">
        <v>5496</v>
      </c>
    </row>
    <row r="484" spans="1:5" ht="15.75" x14ac:dyDescent="0.25">
      <c r="A484" s="1" t="s">
        <v>1888</v>
      </c>
      <c r="B484" s="1" t="s">
        <v>2866</v>
      </c>
      <c r="C484" s="5" t="s">
        <v>6731</v>
      </c>
      <c r="D484" s="5" t="s">
        <v>7144</v>
      </c>
      <c r="E484" s="5" t="s">
        <v>4832</v>
      </c>
    </row>
    <row r="485" spans="1:5" ht="15.75" x14ac:dyDescent="0.25">
      <c r="A485" s="1" t="s">
        <v>1887</v>
      </c>
      <c r="B485" s="1" t="s">
        <v>2867</v>
      </c>
      <c r="C485" s="5" t="s">
        <v>6731</v>
      </c>
      <c r="D485" s="5" t="s">
        <v>7145</v>
      </c>
      <c r="E485" s="5" t="s">
        <v>5252</v>
      </c>
    </row>
    <row r="486" spans="1:5" ht="15.75" x14ac:dyDescent="0.25">
      <c r="A486" s="1" t="s">
        <v>1886</v>
      </c>
      <c r="B486" s="1" t="s">
        <v>2868</v>
      </c>
      <c r="C486" s="5" t="s">
        <v>6733</v>
      </c>
      <c r="D486" s="5" t="s">
        <v>6878</v>
      </c>
      <c r="E486" s="5" t="s">
        <v>4833</v>
      </c>
    </row>
    <row r="487" spans="1:5" ht="15.75" x14ac:dyDescent="0.25">
      <c r="A487" s="1" t="s">
        <v>1885</v>
      </c>
      <c r="B487" s="1" t="s">
        <v>2869</v>
      </c>
      <c r="C487" s="5" t="s">
        <v>6733</v>
      </c>
      <c r="D487" s="5" t="s">
        <v>6799</v>
      </c>
      <c r="E487" s="5" t="s">
        <v>4790</v>
      </c>
    </row>
    <row r="488" spans="1:5" ht="15.75" x14ac:dyDescent="0.25">
      <c r="A488" s="1" t="s">
        <v>1884</v>
      </c>
      <c r="B488" s="1" t="s">
        <v>2870</v>
      </c>
      <c r="C488" s="5" t="s">
        <v>7146</v>
      </c>
      <c r="D488" s="5" t="s">
        <v>7147</v>
      </c>
      <c r="E488" s="5" t="s">
        <v>5497</v>
      </c>
    </row>
    <row r="489" spans="1:5" ht="15.75" x14ac:dyDescent="0.25">
      <c r="A489" s="1" t="s">
        <v>1883</v>
      </c>
      <c r="B489" s="1" t="s">
        <v>2871</v>
      </c>
      <c r="C489" s="5" t="s">
        <v>6731</v>
      </c>
      <c r="D489" s="5" t="s">
        <v>7148</v>
      </c>
      <c r="E489" s="5" t="s">
        <v>5498</v>
      </c>
    </row>
    <row r="490" spans="1:5" ht="15.75" x14ac:dyDescent="0.25">
      <c r="A490" s="1" t="s">
        <v>1882</v>
      </c>
      <c r="B490" s="1" t="s">
        <v>2872</v>
      </c>
      <c r="C490" s="5" t="s">
        <v>6733</v>
      </c>
      <c r="D490" s="5" t="s">
        <v>6857</v>
      </c>
      <c r="E490" s="5" t="s">
        <v>5499</v>
      </c>
    </row>
    <row r="491" spans="1:5" ht="15.75" x14ac:dyDescent="0.25">
      <c r="A491" s="1" t="s">
        <v>1881</v>
      </c>
      <c r="B491" s="1" t="s">
        <v>2873</v>
      </c>
      <c r="C491" s="5" t="s">
        <v>6733</v>
      </c>
      <c r="D491" s="5" t="s">
        <v>6739</v>
      </c>
      <c r="E491" s="5" t="s">
        <v>5500</v>
      </c>
    </row>
    <row r="492" spans="1:5" ht="15.75" x14ac:dyDescent="0.25">
      <c r="A492" s="1" t="s">
        <v>1880</v>
      </c>
      <c r="B492" s="1" t="s">
        <v>2874</v>
      </c>
      <c r="C492" s="5" t="s">
        <v>6731</v>
      </c>
      <c r="D492" s="5" t="s">
        <v>7149</v>
      </c>
      <c r="E492" s="5" t="s">
        <v>5501</v>
      </c>
    </row>
    <row r="493" spans="1:5" ht="15.75" x14ac:dyDescent="0.25">
      <c r="A493" s="1" t="s">
        <v>1879</v>
      </c>
      <c r="B493" s="1" t="s">
        <v>2875</v>
      </c>
      <c r="C493" s="5" t="s">
        <v>6731</v>
      </c>
      <c r="D493" s="5" t="s">
        <v>7150</v>
      </c>
      <c r="E493" s="5" t="s">
        <v>5502</v>
      </c>
    </row>
    <row r="494" spans="1:5" ht="15.75" x14ac:dyDescent="0.25">
      <c r="A494" s="1" t="s">
        <v>1878</v>
      </c>
      <c r="B494" s="1" t="s">
        <v>2876</v>
      </c>
      <c r="C494" s="5" t="s">
        <v>6731</v>
      </c>
      <c r="D494" s="5" t="s">
        <v>7003</v>
      </c>
      <c r="E494" s="5" t="s">
        <v>5503</v>
      </c>
    </row>
    <row r="495" spans="1:5" ht="15.75" x14ac:dyDescent="0.25">
      <c r="A495" s="1" t="s">
        <v>1877</v>
      </c>
      <c r="B495" s="1" t="s">
        <v>2877</v>
      </c>
      <c r="C495" s="5" t="s">
        <v>6733</v>
      </c>
      <c r="D495" s="5" t="s">
        <v>7151</v>
      </c>
      <c r="E495" s="5" t="s">
        <v>5504</v>
      </c>
    </row>
    <row r="496" spans="1:5" ht="15.75" x14ac:dyDescent="0.25">
      <c r="A496" s="1" t="s">
        <v>1876</v>
      </c>
      <c r="B496" s="1" t="s">
        <v>2878</v>
      </c>
      <c r="C496" s="5" t="s">
        <v>6733</v>
      </c>
      <c r="D496" s="5" t="s">
        <v>7152</v>
      </c>
      <c r="E496" s="5" t="s">
        <v>5495</v>
      </c>
    </row>
    <row r="497" spans="1:5" ht="15.75" x14ac:dyDescent="0.25">
      <c r="A497" s="1" t="s">
        <v>1875</v>
      </c>
      <c r="B497" s="1" t="s">
        <v>2879</v>
      </c>
      <c r="C497" s="5" t="s">
        <v>7146</v>
      </c>
      <c r="D497" s="5" t="s">
        <v>6824</v>
      </c>
      <c r="E497" s="5" t="s">
        <v>5505</v>
      </c>
    </row>
    <row r="498" spans="1:5" ht="15.75" x14ac:dyDescent="0.25">
      <c r="A498" s="1" t="s">
        <v>1874</v>
      </c>
      <c r="B498" s="1" t="s">
        <v>2880</v>
      </c>
      <c r="C498" s="5" t="s">
        <v>6731</v>
      </c>
      <c r="D498" s="5" t="s">
        <v>7153</v>
      </c>
      <c r="E498" s="5" t="s">
        <v>5506</v>
      </c>
    </row>
    <row r="499" spans="1:5" ht="15.75" x14ac:dyDescent="0.25">
      <c r="A499" s="1" t="s">
        <v>1873</v>
      </c>
      <c r="B499" s="1" t="s">
        <v>2881</v>
      </c>
      <c r="C499" s="5" t="s">
        <v>6733</v>
      </c>
      <c r="D499" s="5" t="s">
        <v>6936</v>
      </c>
      <c r="E499" s="5" t="s">
        <v>5507</v>
      </c>
    </row>
    <row r="500" spans="1:5" ht="15.75" x14ac:dyDescent="0.25">
      <c r="A500" s="1" t="s">
        <v>1872</v>
      </c>
      <c r="B500" s="1" t="s">
        <v>2882</v>
      </c>
      <c r="C500" s="5" t="s">
        <v>6731</v>
      </c>
      <c r="D500" s="5" t="s">
        <v>7154</v>
      </c>
      <c r="E500" s="5" t="s">
        <v>5508</v>
      </c>
    </row>
    <row r="501" spans="1:5" ht="15.75" x14ac:dyDescent="0.25">
      <c r="A501" s="1" t="s">
        <v>1871</v>
      </c>
      <c r="B501" s="1" t="s">
        <v>2883</v>
      </c>
      <c r="C501" s="5" t="s">
        <v>6731</v>
      </c>
      <c r="D501" s="5" t="s">
        <v>6824</v>
      </c>
      <c r="E501" s="5" t="s">
        <v>4834</v>
      </c>
    </row>
    <row r="502" spans="1:5" ht="15.75" x14ac:dyDescent="0.25">
      <c r="A502" s="1" t="s">
        <v>1870</v>
      </c>
      <c r="B502" s="1" t="s">
        <v>2884</v>
      </c>
      <c r="C502" s="5" t="s">
        <v>6733</v>
      </c>
      <c r="D502" s="5" t="s">
        <v>7155</v>
      </c>
      <c r="E502" s="5" t="s">
        <v>5509</v>
      </c>
    </row>
    <row r="503" spans="1:5" ht="15.75" x14ac:dyDescent="0.25">
      <c r="A503" s="1" t="s">
        <v>1869</v>
      </c>
      <c r="B503" s="1" t="s">
        <v>2885</v>
      </c>
      <c r="C503" s="5" t="s">
        <v>6733</v>
      </c>
      <c r="D503" s="5" t="s">
        <v>7156</v>
      </c>
      <c r="E503" s="5" t="s">
        <v>5198</v>
      </c>
    </row>
    <row r="504" spans="1:5" ht="15.75" x14ac:dyDescent="0.25">
      <c r="A504" s="1" t="s">
        <v>1868</v>
      </c>
      <c r="B504" s="1" t="s">
        <v>2886</v>
      </c>
      <c r="C504" s="5" t="s">
        <v>6731</v>
      </c>
      <c r="D504" s="5" t="s">
        <v>7157</v>
      </c>
      <c r="E504" s="5" t="s">
        <v>4835</v>
      </c>
    </row>
    <row r="505" spans="1:5" ht="15.75" x14ac:dyDescent="0.25">
      <c r="A505" s="1" t="s">
        <v>1867</v>
      </c>
      <c r="B505" s="1" t="s">
        <v>2887</v>
      </c>
      <c r="C505" s="5" t="s">
        <v>6731</v>
      </c>
      <c r="D505" s="5" t="s">
        <v>7158</v>
      </c>
      <c r="E505" s="5" t="s">
        <v>4836</v>
      </c>
    </row>
    <row r="506" spans="1:5" ht="15.75" x14ac:dyDescent="0.25">
      <c r="A506" s="1" t="s">
        <v>1866</v>
      </c>
      <c r="B506" s="1" t="s">
        <v>2888</v>
      </c>
      <c r="C506" s="5" t="s">
        <v>6731</v>
      </c>
      <c r="D506" s="5" t="s">
        <v>6808</v>
      </c>
      <c r="E506" s="5" t="s">
        <v>5510</v>
      </c>
    </row>
    <row r="507" spans="1:5" ht="15.75" x14ac:dyDescent="0.25">
      <c r="A507" s="1" t="s">
        <v>1865</v>
      </c>
      <c r="B507" s="1" t="s">
        <v>2889</v>
      </c>
      <c r="C507" s="5" t="s">
        <v>6731</v>
      </c>
      <c r="D507" s="5" t="s">
        <v>7159</v>
      </c>
      <c r="E507" s="5" t="s">
        <v>5511</v>
      </c>
    </row>
    <row r="508" spans="1:5" ht="15.75" x14ac:dyDescent="0.25">
      <c r="A508" s="1" t="s">
        <v>1864</v>
      </c>
      <c r="B508" s="1" t="s">
        <v>2890</v>
      </c>
      <c r="C508" s="5" t="s">
        <v>6733</v>
      </c>
      <c r="D508" s="5" t="s">
        <v>7160</v>
      </c>
      <c r="E508" s="5" t="s">
        <v>5512</v>
      </c>
    </row>
    <row r="509" spans="1:5" ht="15.75" x14ac:dyDescent="0.25">
      <c r="A509" s="1" t="s">
        <v>1863</v>
      </c>
      <c r="B509" s="1" t="s">
        <v>2891</v>
      </c>
      <c r="C509" s="5" t="s">
        <v>6733</v>
      </c>
      <c r="D509" s="5" t="s">
        <v>7161</v>
      </c>
      <c r="E509" s="5" t="s">
        <v>5513</v>
      </c>
    </row>
    <row r="510" spans="1:5" ht="15.75" x14ac:dyDescent="0.25">
      <c r="A510" s="1" t="s">
        <v>1862</v>
      </c>
      <c r="B510" s="1" t="s">
        <v>2892</v>
      </c>
      <c r="C510" s="5" t="s">
        <v>6731</v>
      </c>
      <c r="D510" s="5" t="s">
        <v>7162</v>
      </c>
      <c r="E510" s="5" t="s">
        <v>4837</v>
      </c>
    </row>
    <row r="511" spans="1:5" ht="15.75" x14ac:dyDescent="0.25">
      <c r="A511" s="1" t="s">
        <v>1861</v>
      </c>
      <c r="B511" s="1" t="s">
        <v>2893</v>
      </c>
      <c r="C511" s="5" t="s">
        <v>6733</v>
      </c>
      <c r="D511" s="5" t="s">
        <v>7163</v>
      </c>
      <c r="E511" s="5" t="s">
        <v>5514</v>
      </c>
    </row>
    <row r="512" spans="1:5" ht="15.75" x14ac:dyDescent="0.25">
      <c r="A512" s="1" t="s">
        <v>1860</v>
      </c>
      <c r="B512" s="1" t="s">
        <v>2894</v>
      </c>
      <c r="C512" s="5" t="s">
        <v>6733</v>
      </c>
      <c r="D512" s="5" t="s">
        <v>7048</v>
      </c>
      <c r="E512" s="5" t="s">
        <v>4838</v>
      </c>
    </row>
    <row r="513" spans="1:5" ht="15.75" x14ac:dyDescent="0.25">
      <c r="A513" s="1" t="s">
        <v>1859</v>
      </c>
      <c r="B513" s="1" t="s">
        <v>2895</v>
      </c>
      <c r="C513" s="5" t="s">
        <v>6733</v>
      </c>
      <c r="D513" s="5" t="s">
        <v>6878</v>
      </c>
      <c r="E513" s="5" t="s">
        <v>5515</v>
      </c>
    </row>
    <row r="514" spans="1:5" ht="15.75" x14ac:dyDescent="0.25">
      <c r="A514" s="1" t="s">
        <v>1858</v>
      </c>
      <c r="B514" s="1" t="s">
        <v>2896</v>
      </c>
      <c r="C514" s="5" t="s">
        <v>6733</v>
      </c>
      <c r="D514" s="5" t="s">
        <v>7164</v>
      </c>
      <c r="E514" s="5" t="s">
        <v>5516</v>
      </c>
    </row>
    <row r="515" spans="1:5" ht="15.75" x14ac:dyDescent="0.25">
      <c r="A515" s="1" t="s">
        <v>1857</v>
      </c>
      <c r="B515" s="1" t="s">
        <v>2897</v>
      </c>
      <c r="C515" s="5" t="s">
        <v>6731</v>
      </c>
      <c r="D515" s="5" t="s">
        <v>7165</v>
      </c>
      <c r="E515" s="5" t="s">
        <v>5517</v>
      </c>
    </row>
    <row r="516" spans="1:5" ht="15.75" x14ac:dyDescent="0.25">
      <c r="A516" s="1" t="s">
        <v>1856</v>
      </c>
      <c r="B516" s="1" t="s">
        <v>2898</v>
      </c>
      <c r="C516" s="5" t="s">
        <v>6733</v>
      </c>
      <c r="D516" s="5" t="s">
        <v>7166</v>
      </c>
      <c r="E516" s="5" t="s">
        <v>4839</v>
      </c>
    </row>
    <row r="517" spans="1:5" ht="15.75" x14ac:dyDescent="0.25">
      <c r="A517" s="1" t="s">
        <v>1855</v>
      </c>
      <c r="B517" s="1" t="s">
        <v>2899</v>
      </c>
      <c r="C517" s="5" t="s">
        <v>6733</v>
      </c>
      <c r="D517" s="5" t="s">
        <v>6795</v>
      </c>
      <c r="E517" s="5" t="s">
        <v>5518</v>
      </c>
    </row>
    <row r="518" spans="1:5" ht="15.75" x14ac:dyDescent="0.25">
      <c r="A518" s="1" t="s">
        <v>1854</v>
      </c>
      <c r="B518" s="1" t="s">
        <v>2900</v>
      </c>
      <c r="C518" s="5" t="s">
        <v>6731</v>
      </c>
      <c r="D518" s="5" t="s">
        <v>6834</v>
      </c>
      <c r="E518" s="5" t="s">
        <v>5519</v>
      </c>
    </row>
    <row r="519" spans="1:5" ht="15.75" x14ac:dyDescent="0.25">
      <c r="A519" s="1" t="s">
        <v>1853</v>
      </c>
      <c r="B519" s="1" t="s">
        <v>2901</v>
      </c>
      <c r="C519" s="5" t="s">
        <v>6731</v>
      </c>
      <c r="D519" s="5" t="s">
        <v>7154</v>
      </c>
      <c r="E519" s="5" t="s">
        <v>4840</v>
      </c>
    </row>
    <row r="520" spans="1:5" ht="15.75" x14ac:dyDescent="0.25">
      <c r="A520" s="1" t="s">
        <v>1852</v>
      </c>
      <c r="B520" s="1" t="s">
        <v>2902</v>
      </c>
      <c r="C520" s="5" t="s">
        <v>6733</v>
      </c>
      <c r="D520" s="5" t="s">
        <v>7079</v>
      </c>
      <c r="E520" s="5" t="s">
        <v>5520</v>
      </c>
    </row>
    <row r="521" spans="1:5" ht="15.75" x14ac:dyDescent="0.25">
      <c r="A521" s="1" t="s">
        <v>1851</v>
      </c>
      <c r="B521" s="1" t="s">
        <v>2903</v>
      </c>
      <c r="C521" s="5" t="s">
        <v>6731</v>
      </c>
      <c r="D521" s="5" t="s">
        <v>7167</v>
      </c>
      <c r="E521" s="5" t="s">
        <v>5521</v>
      </c>
    </row>
    <row r="522" spans="1:5" ht="15.75" x14ac:dyDescent="0.25">
      <c r="A522" s="1" t="s">
        <v>1850</v>
      </c>
      <c r="B522" s="1" t="s">
        <v>2904</v>
      </c>
      <c r="C522" s="5" t="s">
        <v>6733</v>
      </c>
      <c r="D522" s="5" t="s">
        <v>7168</v>
      </c>
      <c r="E522" s="5" t="s">
        <v>5522</v>
      </c>
    </row>
    <row r="523" spans="1:5" ht="15.75" x14ac:dyDescent="0.25">
      <c r="A523" s="1" t="s">
        <v>1849</v>
      </c>
      <c r="B523" s="1" t="s">
        <v>2905</v>
      </c>
      <c r="C523" s="5" t="s">
        <v>6733</v>
      </c>
      <c r="D523" s="5" t="s">
        <v>6758</v>
      </c>
      <c r="E523" s="5" t="s">
        <v>5523</v>
      </c>
    </row>
    <row r="524" spans="1:5" ht="15.75" x14ac:dyDescent="0.25">
      <c r="A524" s="1" t="s">
        <v>1848</v>
      </c>
      <c r="B524" s="1" t="s">
        <v>2906</v>
      </c>
      <c r="C524" s="5" t="s">
        <v>6731</v>
      </c>
      <c r="D524" s="5" t="s">
        <v>7169</v>
      </c>
      <c r="E524" s="5" t="s">
        <v>5524</v>
      </c>
    </row>
    <row r="525" spans="1:5" ht="15.75" x14ac:dyDescent="0.25">
      <c r="A525" s="1" t="s">
        <v>1847</v>
      </c>
      <c r="B525" s="1" t="s">
        <v>2907</v>
      </c>
      <c r="C525" s="5" t="s">
        <v>7146</v>
      </c>
      <c r="D525" s="5" t="s">
        <v>7170</v>
      </c>
      <c r="E525" s="5" t="s">
        <v>5525</v>
      </c>
    </row>
    <row r="526" spans="1:5" ht="15.75" x14ac:dyDescent="0.25">
      <c r="A526" s="1" t="s">
        <v>1846</v>
      </c>
      <c r="B526" s="1" t="s">
        <v>2908</v>
      </c>
      <c r="C526" s="5" t="s">
        <v>6731</v>
      </c>
      <c r="D526" s="5" t="s">
        <v>7171</v>
      </c>
      <c r="E526" s="5" t="s">
        <v>5526</v>
      </c>
    </row>
    <row r="527" spans="1:5" ht="15.75" x14ac:dyDescent="0.25">
      <c r="A527" s="1" t="s">
        <v>1845</v>
      </c>
      <c r="B527" s="1" t="s">
        <v>2909</v>
      </c>
      <c r="C527" s="5" t="s">
        <v>6731</v>
      </c>
      <c r="D527" s="5" t="s">
        <v>6907</v>
      </c>
      <c r="E527" s="5" t="s">
        <v>4841</v>
      </c>
    </row>
    <row r="528" spans="1:5" ht="15.75" x14ac:dyDescent="0.25">
      <c r="A528" s="1" t="s">
        <v>1844</v>
      </c>
      <c r="B528" s="1" t="s">
        <v>2910</v>
      </c>
      <c r="C528" s="5" t="s">
        <v>7146</v>
      </c>
      <c r="D528" s="5" t="s">
        <v>7172</v>
      </c>
      <c r="E528" s="5" t="s">
        <v>5527</v>
      </c>
    </row>
    <row r="529" spans="1:5" ht="15.75" x14ac:dyDescent="0.25">
      <c r="A529" s="1" t="s">
        <v>1843</v>
      </c>
      <c r="B529" s="1" t="s">
        <v>2911</v>
      </c>
      <c r="C529" s="5" t="s">
        <v>6731</v>
      </c>
      <c r="D529" s="5" t="s">
        <v>6787</v>
      </c>
      <c r="E529" s="5" t="s">
        <v>5528</v>
      </c>
    </row>
    <row r="530" spans="1:5" ht="15.75" x14ac:dyDescent="0.25">
      <c r="A530" s="1" t="s">
        <v>1842</v>
      </c>
      <c r="B530" s="1" t="s">
        <v>2912</v>
      </c>
      <c r="C530" s="5" t="s">
        <v>6733</v>
      </c>
      <c r="D530" s="5" t="s">
        <v>6963</v>
      </c>
      <c r="E530" s="5" t="s">
        <v>5529</v>
      </c>
    </row>
    <row r="531" spans="1:5" ht="15.75" x14ac:dyDescent="0.25">
      <c r="A531" s="1" t="s">
        <v>1841</v>
      </c>
      <c r="B531" s="1" t="s">
        <v>2913</v>
      </c>
      <c r="C531" s="5" t="s">
        <v>6733</v>
      </c>
      <c r="D531" s="5" t="s">
        <v>7173</v>
      </c>
      <c r="E531" s="5" t="s">
        <v>5530</v>
      </c>
    </row>
    <row r="532" spans="1:5" ht="15.75" x14ac:dyDescent="0.25">
      <c r="A532" s="1" t="s">
        <v>1840</v>
      </c>
      <c r="B532" s="1" t="s">
        <v>2914</v>
      </c>
      <c r="C532" s="5" t="s">
        <v>6731</v>
      </c>
      <c r="D532" s="5" t="s">
        <v>7174</v>
      </c>
      <c r="E532" s="5" t="s">
        <v>5531</v>
      </c>
    </row>
    <row r="533" spans="1:5" ht="15.75" x14ac:dyDescent="0.25">
      <c r="A533" s="1" t="s">
        <v>1839</v>
      </c>
      <c r="B533" s="1" t="s">
        <v>2915</v>
      </c>
      <c r="C533" s="5" t="s">
        <v>6733</v>
      </c>
      <c r="D533" s="5" t="s">
        <v>6868</v>
      </c>
      <c r="E533" s="5" t="s">
        <v>5532</v>
      </c>
    </row>
    <row r="534" spans="1:5" ht="15.75" x14ac:dyDescent="0.25">
      <c r="A534" s="1" t="s">
        <v>1838</v>
      </c>
      <c r="B534" s="1" t="s">
        <v>2916</v>
      </c>
      <c r="C534" s="5" t="s">
        <v>6731</v>
      </c>
      <c r="D534" s="5" t="s">
        <v>7175</v>
      </c>
      <c r="E534" s="5" t="s">
        <v>4842</v>
      </c>
    </row>
    <row r="535" spans="1:5" ht="15.75" x14ac:dyDescent="0.25">
      <c r="A535" s="1" t="s">
        <v>1837</v>
      </c>
      <c r="B535" s="1" t="s">
        <v>2917</v>
      </c>
      <c r="C535" s="5" t="s">
        <v>6733</v>
      </c>
      <c r="D535" s="5" t="s">
        <v>7161</v>
      </c>
      <c r="E535" s="5" t="s">
        <v>5533</v>
      </c>
    </row>
    <row r="536" spans="1:5" ht="15.75" x14ac:dyDescent="0.25">
      <c r="A536" s="1" t="s">
        <v>1836</v>
      </c>
      <c r="B536" s="1" t="s">
        <v>2918</v>
      </c>
      <c r="C536" s="5" t="s">
        <v>6731</v>
      </c>
      <c r="D536" s="5" t="s">
        <v>7176</v>
      </c>
      <c r="E536" s="5" t="s">
        <v>5534</v>
      </c>
    </row>
    <row r="537" spans="1:5" ht="15.75" x14ac:dyDescent="0.25">
      <c r="A537" s="1" t="s">
        <v>1835</v>
      </c>
      <c r="B537" s="1" t="s">
        <v>2919</v>
      </c>
      <c r="C537" s="5" t="s">
        <v>6733</v>
      </c>
      <c r="D537" s="5" t="s">
        <v>7177</v>
      </c>
      <c r="E537" s="5" t="s">
        <v>5198</v>
      </c>
    </row>
    <row r="538" spans="1:5" ht="15.75" x14ac:dyDescent="0.25">
      <c r="A538" s="1" t="s">
        <v>1834</v>
      </c>
      <c r="B538" s="1" t="s">
        <v>2920</v>
      </c>
      <c r="C538" s="5" t="s">
        <v>6731</v>
      </c>
      <c r="D538" s="5" t="s">
        <v>7178</v>
      </c>
      <c r="E538" s="5" t="s">
        <v>5535</v>
      </c>
    </row>
    <row r="539" spans="1:5" ht="15.75" x14ac:dyDescent="0.25">
      <c r="A539" s="1" t="s">
        <v>1833</v>
      </c>
      <c r="B539" s="1" t="s">
        <v>2921</v>
      </c>
      <c r="C539" s="5" t="s">
        <v>6731</v>
      </c>
      <c r="D539" s="5" t="s">
        <v>7179</v>
      </c>
      <c r="E539" s="5" t="s">
        <v>5536</v>
      </c>
    </row>
    <row r="540" spans="1:5" ht="15.75" x14ac:dyDescent="0.25">
      <c r="A540" s="1" t="s">
        <v>1832</v>
      </c>
      <c r="B540" s="1" t="s">
        <v>2922</v>
      </c>
      <c r="C540" s="5" t="s">
        <v>6731</v>
      </c>
      <c r="D540" s="5" t="s">
        <v>7174</v>
      </c>
      <c r="E540" s="5" t="s">
        <v>5537</v>
      </c>
    </row>
    <row r="541" spans="1:5" ht="15.75" x14ac:dyDescent="0.25">
      <c r="A541" s="1" t="s">
        <v>1831</v>
      </c>
      <c r="B541" s="1" t="s">
        <v>2923</v>
      </c>
      <c r="C541" s="5" t="s">
        <v>6733</v>
      </c>
      <c r="D541" s="5" t="s">
        <v>6795</v>
      </c>
      <c r="E541" s="5" t="s">
        <v>5538</v>
      </c>
    </row>
    <row r="542" spans="1:5" ht="15.75" x14ac:dyDescent="0.25">
      <c r="A542" s="1" t="s">
        <v>1830</v>
      </c>
      <c r="B542" s="1" t="s">
        <v>2924</v>
      </c>
      <c r="C542" s="5" t="s">
        <v>6733</v>
      </c>
      <c r="D542" s="5" t="s">
        <v>7180</v>
      </c>
      <c r="E542" s="5" t="s">
        <v>4843</v>
      </c>
    </row>
    <row r="543" spans="1:5" ht="15.75" x14ac:dyDescent="0.25">
      <c r="A543" s="1" t="s">
        <v>1829</v>
      </c>
      <c r="B543" s="1" t="s">
        <v>2925</v>
      </c>
      <c r="C543" s="5" t="s">
        <v>6733</v>
      </c>
      <c r="D543" s="5" t="s">
        <v>7181</v>
      </c>
      <c r="E543" s="5" t="s">
        <v>5539</v>
      </c>
    </row>
    <row r="544" spans="1:5" ht="15.75" x14ac:dyDescent="0.25">
      <c r="A544" s="1" t="s">
        <v>1828</v>
      </c>
      <c r="B544" s="1" t="s">
        <v>2926</v>
      </c>
      <c r="C544" s="5" t="s">
        <v>6731</v>
      </c>
      <c r="D544" s="5" t="s">
        <v>6940</v>
      </c>
      <c r="E544" s="5" t="s">
        <v>5540</v>
      </c>
    </row>
    <row r="545" spans="1:5" ht="15.75" x14ac:dyDescent="0.25">
      <c r="A545" s="1" t="s">
        <v>1827</v>
      </c>
      <c r="B545" s="1" t="s">
        <v>2927</v>
      </c>
      <c r="C545" s="5" t="s">
        <v>6731</v>
      </c>
      <c r="D545" s="5" t="s">
        <v>7182</v>
      </c>
      <c r="E545" s="5" t="s">
        <v>5541</v>
      </c>
    </row>
    <row r="546" spans="1:5" ht="15.75" x14ac:dyDescent="0.25">
      <c r="A546" s="1" t="s">
        <v>1826</v>
      </c>
      <c r="B546" s="1" t="s">
        <v>2928</v>
      </c>
      <c r="C546" s="5" t="s">
        <v>7146</v>
      </c>
      <c r="D546" s="5" t="s">
        <v>7183</v>
      </c>
      <c r="E546" s="5" t="s">
        <v>5542</v>
      </c>
    </row>
    <row r="547" spans="1:5" ht="15.75" x14ac:dyDescent="0.25">
      <c r="A547" s="1" t="s">
        <v>1825</v>
      </c>
      <c r="B547" s="1" t="s">
        <v>2929</v>
      </c>
      <c r="C547" s="5" t="s">
        <v>6733</v>
      </c>
      <c r="D547" s="5" t="s">
        <v>7062</v>
      </c>
      <c r="E547" s="5" t="s">
        <v>4844</v>
      </c>
    </row>
    <row r="548" spans="1:5" ht="15.75" x14ac:dyDescent="0.25">
      <c r="A548" s="1" t="s">
        <v>1824</v>
      </c>
      <c r="B548" s="1" t="s">
        <v>2930</v>
      </c>
      <c r="C548" s="5" t="s">
        <v>6731</v>
      </c>
      <c r="D548" s="5" t="s">
        <v>7184</v>
      </c>
      <c r="E548" s="5" t="s">
        <v>5543</v>
      </c>
    </row>
    <row r="549" spans="1:5" ht="15.75" x14ac:dyDescent="0.25">
      <c r="A549" s="1" t="s">
        <v>1823</v>
      </c>
      <c r="B549" s="1" t="s">
        <v>2931</v>
      </c>
      <c r="C549" s="5" t="s">
        <v>6733</v>
      </c>
      <c r="D549" s="5" t="s">
        <v>7185</v>
      </c>
      <c r="E549" s="5" t="s">
        <v>4845</v>
      </c>
    </row>
    <row r="550" spans="1:5" ht="15.75" x14ac:dyDescent="0.25">
      <c r="A550" s="1" t="s">
        <v>1822</v>
      </c>
      <c r="B550" s="1" t="s">
        <v>2932</v>
      </c>
      <c r="C550" s="5" t="s">
        <v>6733</v>
      </c>
      <c r="D550" s="5" t="s">
        <v>7186</v>
      </c>
      <c r="E550" s="5" t="s">
        <v>5544</v>
      </c>
    </row>
    <row r="551" spans="1:5" ht="15.75" x14ac:dyDescent="0.25">
      <c r="A551" s="1" t="s">
        <v>1821</v>
      </c>
      <c r="B551" s="1" t="s">
        <v>2933</v>
      </c>
      <c r="C551" s="5" t="s">
        <v>6733</v>
      </c>
      <c r="D551" s="5" t="s">
        <v>7187</v>
      </c>
      <c r="E551" s="5" t="s">
        <v>4846</v>
      </c>
    </row>
    <row r="552" spans="1:5" ht="15.75" x14ac:dyDescent="0.25">
      <c r="A552" s="1" t="s">
        <v>1820</v>
      </c>
      <c r="B552" s="1" t="s">
        <v>2934</v>
      </c>
      <c r="C552" s="5" t="s">
        <v>6731</v>
      </c>
      <c r="D552" s="5" t="s">
        <v>7188</v>
      </c>
      <c r="E552" s="5" t="s">
        <v>5545</v>
      </c>
    </row>
    <row r="553" spans="1:5" ht="15.75" x14ac:dyDescent="0.25">
      <c r="A553" s="1" t="s">
        <v>1819</v>
      </c>
      <c r="B553" s="1" t="s">
        <v>2935</v>
      </c>
      <c r="C553" s="5" t="s">
        <v>6733</v>
      </c>
      <c r="D553" s="5" t="s">
        <v>7135</v>
      </c>
      <c r="E553" s="5" t="s">
        <v>5290</v>
      </c>
    </row>
    <row r="554" spans="1:5" ht="15.75" x14ac:dyDescent="0.25">
      <c r="A554" s="1" t="s">
        <v>1818</v>
      </c>
      <c r="B554" s="1" t="s">
        <v>2936</v>
      </c>
      <c r="C554" s="5" t="s">
        <v>6733</v>
      </c>
      <c r="D554" s="5" t="s">
        <v>7189</v>
      </c>
      <c r="E554" s="5" t="s">
        <v>5546</v>
      </c>
    </row>
    <row r="555" spans="1:5" ht="15.75" x14ac:dyDescent="0.25">
      <c r="A555" s="1" t="s">
        <v>1817</v>
      </c>
      <c r="B555" s="1" t="s">
        <v>2937</v>
      </c>
      <c r="C555" s="5" t="s">
        <v>6731</v>
      </c>
      <c r="D555" s="5" t="s">
        <v>7190</v>
      </c>
      <c r="E555" s="5" t="s">
        <v>5547</v>
      </c>
    </row>
    <row r="556" spans="1:5" ht="15.75" x14ac:dyDescent="0.25">
      <c r="A556" s="1" t="s">
        <v>1816</v>
      </c>
      <c r="B556" s="1" t="s">
        <v>2938</v>
      </c>
      <c r="C556" s="5" t="s">
        <v>6733</v>
      </c>
      <c r="D556" s="5" t="s">
        <v>6826</v>
      </c>
      <c r="E556" s="5" t="s">
        <v>5548</v>
      </c>
    </row>
    <row r="557" spans="1:5" ht="15.75" x14ac:dyDescent="0.25">
      <c r="A557" s="1" t="s">
        <v>1815</v>
      </c>
      <c r="B557" s="1" t="s">
        <v>2939</v>
      </c>
      <c r="C557" s="5" t="s">
        <v>6733</v>
      </c>
      <c r="D557" s="5" t="s">
        <v>7191</v>
      </c>
      <c r="E557" s="5" t="s">
        <v>5549</v>
      </c>
    </row>
    <row r="558" spans="1:5" ht="15.75" x14ac:dyDescent="0.25">
      <c r="A558" s="1" t="s">
        <v>1814</v>
      </c>
      <c r="B558" s="1" t="s">
        <v>2940</v>
      </c>
      <c r="C558" s="5" t="s">
        <v>6731</v>
      </c>
      <c r="D558" s="5" t="s">
        <v>7192</v>
      </c>
      <c r="E558" s="5" t="s">
        <v>5550</v>
      </c>
    </row>
    <row r="559" spans="1:5" ht="15.75" x14ac:dyDescent="0.25">
      <c r="A559" s="1" t="s">
        <v>1813</v>
      </c>
      <c r="B559" s="1" t="s">
        <v>2941</v>
      </c>
      <c r="C559" s="5" t="s">
        <v>6733</v>
      </c>
      <c r="D559" s="5" t="s">
        <v>6821</v>
      </c>
      <c r="E559" s="5" t="s">
        <v>5551</v>
      </c>
    </row>
    <row r="560" spans="1:5" ht="15.75" x14ac:dyDescent="0.25">
      <c r="A560" s="1" t="s">
        <v>1812</v>
      </c>
      <c r="B560" s="1" t="s">
        <v>2942</v>
      </c>
      <c r="C560" s="5" t="s">
        <v>6731</v>
      </c>
      <c r="D560" s="5" t="s">
        <v>7139</v>
      </c>
      <c r="E560" s="5" t="s">
        <v>5552</v>
      </c>
    </row>
    <row r="561" spans="1:5" ht="15.75" x14ac:dyDescent="0.25">
      <c r="A561" s="1" t="s">
        <v>1811</v>
      </c>
      <c r="B561" s="1" t="s">
        <v>2943</v>
      </c>
      <c r="C561" s="5" t="s">
        <v>6733</v>
      </c>
      <c r="D561" s="5" t="s">
        <v>7193</v>
      </c>
      <c r="E561" s="5" t="s">
        <v>5553</v>
      </c>
    </row>
    <row r="562" spans="1:5" ht="15.75" x14ac:dyDescent="0.25">
      <c r="A562" s="1" t="s">
        <v>1810</v>
      </c>
      <c r="B562" s="1" t="s">
        <v>2944</v>
      </c>
      <c r="C562" s="5" t="s">
        <v>6731</v>
      </c>
      <c r="D562" s="5" t="s">
        <v>7194</v>
      </c>
      <c r="E562" s="5" t="s">
        <v>5554</v>
      </c>
    </row>
    <row r="563" spans="1:5" ht="15.75" x14ac:dyDescent="0.25">
      <c r="A563" s="1" t="s">
        <v>1809</v>
      </c>
      <c r="B563" s="1" t="s">
        <v>2945</v>
      </c>
      <c r="C563" s="5" t="s">
        <v>6733</v>
      </c>
      <c r="D563" s="5" t="s">
        <v>7195</v>
      </c>
      <c r="E563" s="5" t="s">
        <v>5555</v>
      </c>
    </row>
    <row r="564" spans="1:5" ht="15.75" x14ac:dyDescent="0.25">
      <c r="A564" s="1" t="s">
        <v>1808</v>
      </c>
      <c r="B564" s="1" t="s">
        <v>2946</v>
      </c>
      <c r="C564" s="5" t="s">
        <v>6733</v>
      </c>
      <c r="D564" s="5" t="s">
        <v>7196</v>
      </c>
      <c r="E564" s="5" t="s">
        <v>4847</v>
      </c>
    </row>
    <row r="565" spans="1:5" ht="15.75" x14ac:dyDescent="0.25">
      <c r="A565" s="1" t="s">
        <v>1807</v>
      </c>
      <c r="B565" s="1" t="s">
        <v>2947</v>
      </c>
      <c r="C565" s="5" t="s">
        <v>6731</v>
      </c>
      <c r="D565" s="5" t="s">
        <v>7197</v>
      </c>
      <c r="E565" s="5" t="s">
        <v>5556</v>
      </c>
    </row>
    <row r="566" spans="1:5" ht="15.75" x14ac:dyDescent="0.25">
      <c r="A566" s="1" t="s">
        <v>1806</v>
      </c>
      <c r="B566" s="1" t="s">
        <v>2948</v>
      </c>
      <c r="C566" s="5" t="s">
        <v>7146</v>
      </c>
      <c r="D566" s="5" t="s">
        <v>7174</v>
      </c>
      <c r="E566" s="5" t="s">
        <v>4848</v>
      </c>
    </row>
    <row r="567" spans="1:5" ht="15.75" x14ac:dyDescent="0.25">
      <c r="A567" s="1" t="s">
        <v>1805</v>
      </c>
      <c r="B567" s="1" t="s">
        <v>2949</v>
      </c>
      <c r="C567" s="5" t="s">
        <v>6733</v>
      </c>
      <c r="D567" s="5" t="s">
        <v>7198</v>
      </c>
      <c r="E567" s="5" t="s">
        <v>5557</v>
      </c>
    </row>
    <row r="568" spans="1:5" ht="15.75" x14ac:dyDescent="0.25">
      <c r="A568" s="1" t="s">
        <v>1804</v>
      </c>
      <c r="B568" s="1" t="s">
        <v>2950</v>
      </c>
      <c r="C568" s="5" t="s">
        <v>6731</v>
      </c>
      <c r="D568" s="5" t="s">
        <v>7199</v>
      </c>
      <c r="E568" s="5" t="s">
        <v>5558</v>
      </c>
    </row>
    <row r="569" spans="1:5" ht="15.75" x14ac:dyDescent="0.25">
      <c r="A569" s="1" t="s">
        <v>1803</v>
      </c>
      <c r="B569" s="1" t="s">
        <v>2951</v>
      </c>
      <c r="C569" s="5" t="s">
        <v>6731</v>
      </c>
      <c r="D569" s="5" t="s">
        <v>7200</v>
      </c>
      <c r="E569" s="5" t="s">
        <v>5559</v>
      </c>
    </row>
    <row r="570" spans="1:5" ht="15.75" x14ac:dyDescent="0.25">
      <c r="A570" s="1" t="s">
        <v>1802</v>
      </c>
      <c r="B570" s="1" t="s">
        <v>2952</v>
      </c>
      <c r="C570" s="5" t="s">
        <v>6731</v>
      </c>
      <c r="D570" s="5" t="s">
        <v>7201</v>
      </c>
      <c r="E570" s="5" t="s">
        <v>5560</v>
      </c>
    </row>
    <row r="571" spans="1:5" ht="15.75" x14ac:dyDescent="0.25">
      <c r="A571" s="1" t="s">
        <v>1801</v>
      </c>
      <c r="B571" s="1" t="s">
        <v>2953</v>
      </c>
      <c r="C571" s="5" t="s">
        <v>6733</v>
      </c>
      <c r="D571" s="5" t="s">
        <v>7202</v>
      </c>
      <c r="E571" s="5" t="s">
        <v>5561</v>
      </c>
    </row>
    <row r="572" spans="1:5" ht="15.75" x14ac:dyDescent="0.25">
      <c r="A572" s="1" t="s">
        <v>1800</v>
      </c>
      <c r="B572" s="1" t="s">
        <v>2954</v>
      </c>
      <c r="C572" s="5" t="s">
        <v>6733</v>
      </c>
      <c r="D572" s="5" t="s">
        <v>7203</v>
      </c>
      <c r="E572" s="5" t="s">
        <v>5562</v>
      </c>
    </row>
    <row r="573" spans="1:5" ht="15.75" x14ac:dyDescent="0.25">
      <c r="A573" s="1" t="s">
        <v>1799</v>
      </c>
      <c r="B573" s="1" t="s">
        <v>2955</v>
      </c>
      <c r="C573" s="5" t="s">
        <v>6733</v>
      </c>
      <c r="D573" s="5" t="s">
        <v>6917</v>
      </c>
      <c r="E573" s="5" t="s">
        <v>4849</v>
      </c>
    </row>
    <row r="574" spans="1:5" ht="15.75" x14ac:dyDescent="0.25">
      <c r="A574" s="1" t="s">
        <v>1798</v>
      </c>
      <c r="B574" s="1" t="s">
        <v>2956</v>
      </c>
      <c r="C574" s="5" t="s">
        <v>7146</v>
      </c>
      <c r="D574" s="5" t="s">
        <v>7204</v>
      </c>
      <c r="E574" s="5" t="s">
        <v>4850</v>
      </c>
    </row>
    <row r="575" spans="1:5" ht="15.75" x14ac:dyDescent="0.25">
      <c r="A575" s="1" t="s">
        <v>1797</v>
      </c>
      <c r="B575" s="1" t="s">
        <v>2957</v>
      </c>
      <c r="C575" s="5" t="s">
        <v>6733</v>
      </c>
      <c r="D575" s="5" t="s">
        <v>7205</v>
      </c>
      <c r="E575" s="5" t="s">
        <v>5563</v>
      </c>
    </row>
    <row r="576" spans="1:5" ht="15.75" x14ac:dyDescent="0.25">
      <c r="A576" s="1" t="s">
        <v>1796</v>
      </c>
      <c r="B576" s="1" t="s">
        <v>2958</v>
      </c>
      <c r="C576" s="5" t="s">
        <v>6733</v>
      </c>
      <c r="D576" s="5" t="s">
        <v>7206</v>
      </c>
      <c r="E576" s="5" t="s">
        <v>4851</v>
      </c>
    </row>
    <row r="577" spans="1:5" ht="15.75" x14ac:dyDescent="0.25">
      <c r="A577" s="1" t="s">
        <v>1795</v>
      </c>
      <c r="B577" s="1" t="s">
        <v>2959</v>
      </c>
      <c r="C577" s="5" t="s">
        <v>6731</v>
      </c>
      <c r="D577" s="5" t="s">
        <v>7207</v>
      </c>
      <c r="E577" s="5" t="s">
        <v>4852</v>
      </c>
    </row>
    <row r="578" spans="1:5" ht="15.75" x14ac:dyDescent="0.25">
      <c r="A578" s="1" t="s">
        <v>1794</v>
      </c>
      <c r="B578" s="1" t="s">
        <v>2960</v>
      </c>
      <c r="C578" s="5" t="s">
        <v>7146</v>
      </c>
      <c r="D578" s="5" t="s">
        <v>6846</v>
      </c>
      <c r="E578" s="5" t="s">
        <v>5564</v>
      </c>
    </row>
    <row r="579" spans="1:5" ht="15.75" x14ac:dyDescent="0.25">
      <c r="A579" s="1" t="s">
        <v>1793</v>
      </c>
      <c r="B579" s="1" t="s">
        <v>2961</v>
      </c>
      <c r="C579" s="5" t="s">
        <v>6733</v>
      </c>
      <c r="D579" s="5" t="s">
        <v>7208</v>
      </c>
      <c r="E579" s="5" t="s">
        <v>5565</v>
      </c>
    </row>
    <row r="580" spans="1:5" ht="15.75" x14ac:dyDescent="0.25">
      <c r="A580" s="1" t="s">
        <v>1792</v>
      </c>
      <c r="B580" s="1" t="s">
        <v>2962</v>
      </c>
      <c r="C580" s="5" t="s">
        <v>6731</v>
      </c>
      <c r="D580" s="5" t="s">
        <v>7209</v>
      </c>
      <c r="E580" s="5" t="s">
        <v>5566</v>
      </c>
    </row>
    <row r="581" spans="1:5" ht="15.75" x14ac:dyDescent="0.25">
      <c r="A581" s="1" t="s">
        <v>1791</v>
      </c>
      <c r="B581" s="1" t="s">
        <v>2963</v>
      </c>
      <c r="C581" s="5" t="s">
        <v>6731</v>
      </c>
      <c r="D581" s="5" t="s">
        <v>7210</v>
      </c>
      <c r="E581" s="5" t="s">
        <v>5567</v>
      </c>
    </row>
    <row r="582" spans="1:5" ht="15.75" x14ac:dyDescent="0.25">
      <c r="A582" s="1" t="s">
        <v>1790</v>
      </c>
      <c r="B582" s="1" t="s">
        <v>2964</v>
      </c>
      <c r="C582" s="5" t="s">
        <v>6733</v>
      </c>
      <c r="D582" s="5" t="s">
        <v>7211</v>
      </c>
      <c r="E582" s="5" t="s">
        <v>5568</v>
      </c>
    </row>
    <row r="583" spans="1:5" ht="15.75" x14ac:dyDescent="0.25">
      <c r="A583" s="1" t="s">
        <v>1789</v>
      </c>
      <c r="B583" s="1" t="s">
        <v>2965</v>
      </c>
      <c r="C583" s="5" t="s">
        <v>6733</v>
      </c>
      <c r="D583" s="5" t="s">
        <v>6735</v>
      </c>
      <c r="E583" s="5" t="s">
        <v>5569</v>
      </c>
    </row>
    <row r="584" spans="1:5" ht="15.75" x14ac:dyDescent="0.25">
      <c r="A584" s="1" t="s">
        <v>1788</v>
      </c>
      <c r="B584" s="1" t="s">
        <v>2966</v>
      </c>
      <c r="C584" s="5" t="s">
        <v>6731</v>
      </c>
      <c r="D584" s="5" t="s">
        <v>7212</v>
      </c>
      <c r="E584" s="5" t="s">
        <v>5570</v>
      </c>
    </row>
    <row r="585" spans="1:5" ht="15.75" x14ac:dyDescent="0.25">
      <c r="A585" s="1" t="s">
        <v>1787</v>
      </c>
      <c r="B585" s="1" t="s">
        <v>2967</v>
      </c>
      <c r="C585" s="5" t="s">
        <v>6733</v>
      </c>
      <c r="D585" s="5" t="s">
        <v>7090</v>
      </c>
      <c r="E585" s="5" t="s">
        <v>5571</v>
      </c>
    </row>
    <row r="586" spans="1:5" ht="15.75" x14ac:dyDescent="0.25">
      <c r="A586" s="1" t="s">
        <v>1786</v>
      </c>
      <c r="B586" s="1" t="s">
        <v>2968</v>
      </c>
      <c r="C586" s="5" t="s">
        <v>6731</v>
      </c>
      <c r="D586" s="5" t="s">
        <v>7213</v>
      </c>
      <c r="E586" s="5" t="s">
        <v>5572</v>
      </c>
    </row>
    <row r="587" spans="1:5" ht="15.75" x14ac:dyDescent="0.25">
      <c r="A587" s="1" t="s">
        <v>1785</v>
      </c>
      <c r="B587" s="1" t="s">
        <v>2969</v>
      </c>
      <c r="C587" s="5" t="s">
        <v>6731</v>
      </c>
      <c r="D587" s="5" t="s">
        <v>7052</v>
      </c>
      <c r="E587" s="5" t="s">
        <v>5573</v>
      </c>
    </row>
    <row r="588" spans="1:5" ht="15.75" x14ac:dyDescent="0.25">
      <c r="A588" s="1" t="s">
        <v>1784</v>
      </c>
      <c r="B588" s="1" t="s">
        <v>2970</v>
      </c>
      <c r="C588" s="5" t="s">
        <v>6731</v>
      </c>
      <c r="D588" s="5" t="s">
        <v>7214</v>
      </c>
      <c r="E588" s="5" t="s">
        <v>5574</v>
      </c>
    </row>
    <row r="589" spans="1:5" ht="15.75" x14ac:dyDescent="0.25">
      <c r="A589" s="1" t="s">
        <v>1783</v>
      </c>
      <c r="B589" s="1" t="s">
        <v>2971</v>
      </c>
      <c r="C589" s="5" t="s">
        <v>6731</v>
      </c>
      <c r="D589" s="5" t="s">
        <v>7215</v>
      </c>
      <c r="E589" s="5" t="s">
        <v>5575</v>
      </c>
    </row>
    <row r="590" spans="1:5" ht="15.75" x14ac:dyDescent="0.25">
      <c r="A590" s="1" t="s">
        <v>1782</v>
      </c>
      <c r="B590" s="1" t="s">
        <v>2972</v>
      </c>
      <c r="C590" s="5" t="s">
        <v>7146</v>
      </c>
      <c r="D590" s="5" t="s">
        <v>7216</v>
      </c>
      <c r="E590" s="5" t="s">
        <v>4740</v>
      </c>
    </row>
    <row r="591" spans="1:5" ht="15.75" x14ac:dyDescent="0.25">
      <c r="A591" s="1" t="s">
        <v>1781</v>
      </c>
      <c r="B591" s="1" t="s">
        <v>2973</v>
      </c>
      <c r="C591" s="5" t="s">
        <v>6731</v>
      </c>
      <c r="D591" s="5" t="s">
        <v>7217</v>
      </c>
      <c r="E591" s="5" t="s">
        <v>5576</v>
      </c>
    </row>
    <row r="592" spans="1:5" ht="15.75" x14ac:dyDescent="0.25">
      <c r="A592" s="1" t="s">
        <v>1780</v>
      </c>
      <c r="B592" s="1" t="s">
        <v>2974</v>
      </c>
      <c r="C592" s="5" t="s">
        <v>6733</v>
      </c>
      <c r="D592" s="5" t="s">
        <v>6966</v>
      </c>
      <c r="E592" s="5" t="s">
        <v>5577</v>
      </c>
    </row>
    <row r="593" spans="1:5" ht="15.75" x14ac:dyDescent="0.25">
      <c r="A593" s="1" t="s">
        <v>1779</v>
      </c>
      <c r="B593" s="1" t="s">
        <v>2975</v>
      </c>
      <c r="C593" s="5" t="s">
        <v>6731</v>
      </c>
      <c r="D593" s="5" t="s">
        <v>7218</v>
      </c>
      <c r="E593" s="5" t="s">
        <v>4739</v>
      </c>
    </row>
    <row r="594" spans="1:5" ht="15.75" x14ac:dyDescent="0.25">
      <c r="A594" s="1" t="s">
        <v>1778</v>
      </c>
      <c r="B594" s="1" t="s">
        <v>2976</v>
      </c>
      <c r="C594" s="5" t="s">
        <v>6731</v>
      </c>
      <c r="D594" s="5" t="s">
        <v>7219</v>
      </c>
      <c r="E594" s="5" t="s">
        <v>5578</v>
      </c>
    </row>
    <row r="595" spans="1:5" ht="15.75" x14ac:dyDescent="0.25">
      <c r="A595" s="1" t="s">
        <v>1777</v>
      </c>
      <c r="B595" s="1" t="s">
        <v>2977</v>
      </c>
      <c r="C595" s="5" t="s">
        <v>7146</v>
      </c>
      <c r="D595" s="5" t="s">
        <v>7220</v>
      </c>
      <c r="E595" s="5" t="s">
        <v>4853</v>
      </c>
    </row>
    <row r="596" spans="1:5" ht="15.75" x14ac:dyDescent="0.25">
      <c r="A596" s="1" t="s">
        <v>1776</v>
      </c>
      <c r="B596" s="1" t="s">
        <v>2978</v>
      </c>
      <c r="C596" s="5" t="s">
        <v>6731</v>
      </c>
      <c r="D596" s="5" t="s">
        <v>7221</v>
      </c>
      <c r="E596" s="5" t="s">
        <v>5579</v>
      </c>
    </row>
    <row r="597" spans="1:5" ht="15.75" x14ac:dyDescent="0.25">
      <c r="A597" s="1" t="s">
        <v>1775</v>
      </c>
      <c r="B597" s="1" t="s">
        <v>2979</v>
      </c>
      <c r="C597" s="5" t="s">
        <v>6733</v>
      </c>
      <c r="D597" s="5" t="s">
        <v>7222</v>
      </c>
      <c r="E597" s="5" t="s">
        <v>5580</v>
      </c>
    </row>
    <row r="598" spans="1:5" ht="15.75" x14ac:dyDescent="0.25">
      <c r="A598" s="1" t="s">
        <v>1774</v>
      </c>
      <c r="B598" s="1" t="s">
        <v>2980</v>
      </c>
      <c r="C598" s="5" t="s">
        <v>6733</v>
      </c>
      <c r="D598" s="5" t="s">
        <v>7223</v>
      </c>
      <c r="E598" s="5" t="s">
        <v>5581</v>
      </c>
    </row>
    <row r="599" spans="1:5" ht="15.75" x14ac:dyDescent="0.25">
      <c r="A599" s="1" t="s">
        <v>1773</v>
      </c>
      <c r="B599" s="1" t="s">
        <v>2981</v>
      </c>
      <c r="C599" s="5" t="s">
        <v>6731</v>
      </c>
      <c r="D599" s="5" t="s">
        <v>7224</v>
      </c>
      <c r="E599" s="5" t="s">
        <v>5582</v>
      </c>
    </row>
    <row r="600" spans="1:5" ht="15.75" x14ac:dyDescent="0.25">
      <c r="A600" s="1" t="s">
        <v>1772</v>
      </c>
      <c r="B600" s="1" t="s">
        <v>2982</v>
      </c>
      <c r="C600" s="5" t="s">
        <v>6731</v>
      </c>
      <c r="D600" s="5" t="s">
        <v>7225</v>
      </c>
      <c r="E600" s="5" t="s">
        <v>5583</v>
      </c>
    </row>
    <row r="601" spans="1:5" ht="15.75" x14ac:dyDescent="0.25">
      <c r="A601" s="1" t="s">
        <v>1771</v>
      </c>
      <c r="B601" s="1" t="s">
        <v>2983</v>
      </c>
      <c r="C601" s="5" t="s">
        <v>6733</v>
      </c>
      <c r="D601" s="5" t="s">
        <v>7226</v>
      </c>
      <c r="E601" s="5" t="s">
        <v>5584</v>
      </c>
    </row>
    <row r="602" spans="1:5" ht="15.75" x14ac:dyDescent="0.25">
      <c r="A602" s="1" t="s">
        <v>1770</v>
      </c>
      <c r="B602" s="1" t="s">
        <v>2984</v>
      </c>
      <c r="C602" s="5" t="s">
        <v>6731</v>
      </c>
      <c r="D602" s="5" t="s">
        <v>7227</v>
      </c>
      <c r="E602" s="5" t="s">
        <v>5585</v>
      </c>
    </row>
    <row r="603" spans="1:5" ht="15.75" x14ac:dyDescent="0.25">
      <c r="A603" s="1" t="s">
        <v>1769</v>
      </c>
      <c r="B603" s="1" t="s">
        <v>2985</v>
      </c>
      <c r="C603" s="5" t="s">
        <v>7146</v>
      </c>
      <c r="D603" s="5" t="s">
        <v>6911</v>
      </c>
      <c r="E603" s="5" t="s">
        <v>5586</v>
      </c>
    </row>
    <row r="604" spans="1:5" ht="15.75" x14ac:dyDescent="0.25">
      <c r="A604" s="1" t="s">
        <v>1768</v>
      </c>
      <c r="B604" s="1" t="s">
        <v>2986</v>
      </c>
      <c r="C604" s="5" t="s">
        <v>7146</v>
      </c>
      <c r="D604" s="5" t="s">
        <v>7228</v>
      </c>
      <c r="E604" s="5" t="s">
        <v>5587</v>
      </c>
    </row>
    <row r="605" spans="1:5" ht="15.75" x14ac:dyDescent="0.25">
      <c r="A605" s="1" t="s">
        <v>1767</v>
      </c>
      <c r="B605" s="1" t="s">
        <v>2987</v>
      </c>
      <c r="C605" s="5" t="s">
        <v>6733</v>
      </c>
      <c r="D605" s="5" t="s">
        <v>7211</v>
      </c>
      <c r="E605" s="5" t="s">
        <v>5588</v>
      </c>
    </row>
    <row r="606" spans="1:5" ht="15.75" x14ac:dyDescent="0.25">
      <c r="A606" s="1" t="s">
        <v>1766</v>
      </c>
      <c r="B606" s="1" t="s">
        <v>2988</v>
      </c>
      <c r="C606" s="5" t="s">
        <v>6733</v>
      </c>
      <c r="D606" s="5" t="s">
        <v>7229</v>
      </c>
      <c r="E606" s="5" t="s">
        <v>4745</v>
      </c>
    </row>
    <row r="607" spans="1:5" ht="15.75" x14ac:dyDescent="0.25">
      <c r="A607" s="1" t="s">
        <v>1765</v>
      </c>
      <c r="B607" s="1" t="s">
        <v>2989</v>
      </c>
      <c r="C607" s="5" t="s">
        <v>6733</v>
      </c>
      <c r="D607" s="5" t="s">
        <v>7230</v>
      </c>
      <c r="E607" s="5" t="s">
        <v>5589</v>
      </c>
    </row>
    <row r="608" spans="1:5" ht="15.75" x14ac:dyDescent="0.25">
      <c r="A608" s="1" t="s">
        <v>1764</v>
      </c>
      <c r="B608" s="1" t="s">
        <v>2990</v>
      </c>
      <c r="C608" s="5" t="s">
        <v>6733</v>
      </c>
      <c r="D608" s="5" t="s">
        <v>7231</v>
      </c>
      <c r="E608" s="5" t="s">
        <v>5590</v>
      </c>
    </row>
    <row r="609" spans="1:5" ht="15.75" x14ac:dyDescent="0.25">
      <c r="A609" s="1" t="s">
        <v>1763</v>
      </c>
      <c r="B609" s="1" t="s">
        <v>2991</v>
      </c>
      <c r="C609" s="5" t="s">
        <v>6733</v>
      </c>
      <c r="D609" s="5" t="s">
        <v>7232</v>
      </c>
      <c r="E609" s="5" t="s">
        <v>5591</v>
      </c>
    </row>
    <row r="610" spans="1:5" ht="15.75" x14ac:dyDescent="0.25">
      <c r="A610" s="1" t="s">
        <v>1762</v>
      </c>
      <c r="B610" s="1" t="s">
        <v>2992</v>
      </c>
      <c r="C610" s="5" t="s">
        <v>6733</v>
      </c>
      <c r="D610" s="5" t="s">
        <v>7233</v>
      </c>
      <c r="E610" s="5" t="s">
        <v>5592</v>
      </c>
    </row>
    <row r="611" spans="1:5" ht="15.75" x14ac:dyDescent="0.25">
      <c r="A611" s="1" t="s">
        <v>1761</v>
      </c>
      <c r="B611" s="1" t="s">
        <v>2993</v>
      </c>
      <c r="C611" s="5" t="s">
        <v>7146</v>
      </c>
      <c r="D611" s="5" t="s">
        <v>7234</v>
      </c>
      <c r="E611" s="5" t="s">
        <v>5593</v>
      </c>
    </row>
    <row r="612" spans="1:5" ht="15.75" x14ac:dyDescent="0.25">
      <c r="A612" s="1" t="s">
        <v>1760</v>
      </c>
      <c r="B612" s="1" t="s">
        <v>2994</v>
      </c>
      <c r="C612" s="5" t="s">
        <v>6733</v>
      </c>
      <c r="D612" s="5" t="s">
        <v>7235</v>
      </c>
      <c r="E612" s="5" t="s">
        <v>5594</v>
      </c>
    </row>
    <row r="613" spans="1:5" ht="15.75" x14ac:dyDescent="0.25">
      <c r="A613" s="1" t="s">
        <v>1759</v>
      </c>
      <c r="B613" s="1" t="s">
        <v>2995</v>
      </c>
      <c r="C613" s="5" t="s">
        <v>6731</v>
      </c>
      <c r="D613" s="5" t="s">
        <v>6967</v>
      </c>
      <c r="E613" s="5" t="s">
        <v>5595</v>
      </c>
    </row>
    <row r="614" spans="1:5" ht="15.75" x14ac:dyDescent="0.25">
      <c r="A614" s="1" t="s">
        <v>1758</v>
      </c>
      <c r="B614" s="1" t="s">
        <v>2996</v>
      </c>
      <c r="C614" s="5" t="s">
        <v>6731</v>
      </c>
      <c r="D614" s="5" t="s">
        <v>7236</v>
      </c>
      <c r="E614" s="5" t="s">
        <v>5596</v>
      </c>
    </row>
    <row r="615" spans="1:5" ht="15.75" x14ac:dyDescent="0.25">
      <c r="A615" s="1" t="s">
        <v>1757</v>
      </c>
      <c r="B615" s="1" t="s">
        <v>2997</v>
      </c>
      <c r="C615" s="5" t="s">
        <v>6733</v>
      </c>
      <c r="D615" s="5" t="s">
        <v>7237</v>
      </c>
      <c r="E615" s="5" t="s">
        <v>5597</v>
      </c>
    </row>
    <row r="616" spans="1:5" ht="15.75" x14ac:dyDescent="0.25">
      <c r="A616" s="1" t="s">
        <v>1756</v>
      </c>
      <c r="B616" s="1" t="s">
        <v>2998</v>
      </c>
      <c r="C616" s="5" t="s">
        <v>6731</v>
      </c>
      <c r="D616" s="5" t="s">
        <v>7238</v>
      </c>
      <c r="E616" s="5" t="s">
        <v>5598</v>
      </c>
    </row>
    <row r="617" spans="1:5" ht="15.75" x14ac:dyDescent="0.25">
      <c r="A617" s="1" t="s">
        <v>1755</v>
      </c>
      <c r="B617" s="1" t="s">
        <v>2999</v>
      </c>
      <c r="C617" s="5" t="s">
        <v>6731</v>
      </c>
      <c r="D617" s="5" t="s">
        <v>7239</v>
      </c>
      <c r="E617" s="5" t="s">
        <v>5199</v>
      </c>
    </row>
    <row r="618" spans="1:5" ht="15.75" x14ac:dyDescent="0.25">
      <c r="A618" s="1" t="s">
        <v>1754</v>
      </c>
      <c r="B618" s="1" t="s">
        <v>3000</v>
      </c>
      <c r="C618" s="5" t="s">
        <v>7146</v>
      </c>
      <c r="D618" s="5" t="s">
        <v>6907</v>
      </c>
      <c r="E618" s="5" t="s">
        <v>5366</v>
      </c>
    </row>
    <row r="619" spans="1:5" ht="15.75" x14ac:dyDescent="0.25">
      <c r="A619" s="1" t="s">
        <v>1753</v>
      </c>
      <c r="B619" s="1" t="s">
        <v>3001</v>
      </c>
      <c r="C619" s="5" t="s">
        <v>6731</v>
      </c>
      <c r="D619" s="5" t="s">
        <v>6904</v>
      </c>
      <c r="E619" s="5" t="s">
        <v>4854</v>
      </c>
    </row>
    <row r="620" spans="1:5" ht="15.75" x14ac:dyDescent="0.25">
      <c r="A620" s="1" t="s">
        <v>1752</v>
      </c>
      <c r="B620" s="1" t="s">
        <v>3002</v>
      </c>
      <c r="C620" s="5" t="s">
        <v>6731</v>
      </c>
      <c r="D620" s="5" t="s">
        <v>6948</v>
      </c>
      <c r="E620" s="5" t="s">
        <v>4855</v>
      </c>
    </row>
    <row r="621" spans="1:5" ht="15.75" x14ac:dyDescent="0.25">
      <c r="A621" s="1" t="s">
        <v>1751</v>
      </c>
      <c r="B621" s="1" t="s">
        <v>3003</v>
      </c>
      <c r="C621" s="5" t="s">
        <v>6731</v>
      </c>
      <c r="D621" s="5" t="s">
        <v>7240</v>
      </c>
      <c r="E621" s="5" t="s">
        <v>5599</v>
      </c>
    </row>
    <row r="622" spans="1:5" ht="15.75" x14ac:dyDescent="0.25">
      <c r="A622" s="1" t="s">
        <v>1750</v>
      </c>
      <c r="B622" s="1" t="s">
        <v>3004</v>
      </c>
      <c r="C622" s="5" t="s">
        <v>7146</v>
      </c>
      <c r="D622" s="5" t="s">
        <v>7241</v>
      </c>
      <c r="E622" s="5" t="s">
        <v>5600</v>
      </c>
    </row>
    <row r="623" spans="1:5" ht="15.75" x14ac:dyDescent="0.25">
      <c r="A623" s="1" t="s">
        <v>1749</v>
      </c>
      <c r="B623" s="1" t="s">
        <v>3005</v>
      </c>
      <c r="C623" s="5" t="s">
        <v>6733</v>
      </c>
      <c r="D623" s="5" t="s">
        <v>7242</v>
      </c>
      <c r="E623" s="5" t="s">
        <v>5601</v>
      </c>
    </row>
    <row r="624" spans="1:5" ht="15.75" x14ac:dyDescent="0.25">
      <c r="A624" s="1" t="s">
        <v>1748</v>
      </c>
      <c r="B624" s="1" t="s">
        <v>3006</v>
      </c>
      <c r="C624" s="5" t="s">
        <v>6731</v>
      </c>
      <c r="D624" s="5" t="s">
        <v>7243</v>
      </c>
      <c r="E624" s="5" t="s">
        <v>4856</v>
      </c>
    </row>
    <row r="625" spans="1:5" ht="15.75" x14ac:dyDescent="0.25">
      <c r="A625" s="1" t="s">
        <v>1747</v>
      </c>
      <c r="B625" s="1" t="s">
        <v>3007</v>
      </c>
      <c r="C625" s="5" t="s">
        <v>6733</v>
      </c>
      <c r="D625" s="5" t="s">
        <v>7244</v>
      </c>
      <c r="E625" s="5" t="s">
        <v>5602</v>
      </c>
    </row>
    <row r="626" spans="1:5" ht="15.75" x14ac:dyDescent="0.25">
      <c r="A626" s="1" t="s">
        <v>1746</v>
      </c>
      <c r="B626" s="1" t="s">
        <v>3008</v>
      </c>
      <c r="C626" s="5" t="s">
        <v>6733</v>
      </c>
      <c r="D626" s="5" t="s">
        <v>7245</v>
      </c>
      <c r="E626" s="5" t="s">
        <v>5603</v>
      </c>
    </row>
    <row r="627" spans="1:5" ht="15.75" x14ac:dyDescent="0.25">
      <c r="A627" s="1" t="s">
        <v>1745</v>
      </c>
      <c r="B627" s="1" t="s">
        <v>3009</v>
      </c>
      <c r="C627" s="5" t="s">
        <v>6733</v>
      </c>
      <c r="D627" s="5" t="s">
        <v>7246</v>
      </c>
      <c r="E627" s="5" t="s">
        <v>5604</v>
      </c>
    </row>
    <row r="628" spans="1:5" ht="15.75" x14ac:dyDescent="0.25">
      <c r="A628" s="1" t="s">
        <v>1744</v>
      </c>
      <c r="B628" s="1" t="s">
        <v>3010</v>
      </c>
      <c r="C628" s="5" t="s">
        <v>6733</v>
      </c>
      <c r="D628" s="5" t="s">
        <v>7247</v>
      </c>
      <c r="E628" s="5" t="s">
        <v>5605</v>
      </c>
    </row>
    <row r="629" spans="1:5" ht="15.75" x14ac:dyDescent="0.25">
      <c r="A629" s="1" t="s">
        <v>1743</v>
      </c>
      <c r="B629" s="1" t="s">
        <v>3011</v>
      </c>
      <c r="C629" s="5" t="s">
        <v>7146</v>
      </c>
      <c r="D629" s="5" t="s">
        <v>7248</v>
      </c>
      <c r="E629" s="5" t="s">
        <v>5606</v>
      </c>
    </row>
    <row r="630" spans="1:5" ht="15.75" x14ac:dyDescent="0.25">
      <c r="A630" s="1" t="s">
        <v>1742</v>
      </c>
      <c r="B630" s="1" t="s">
        <v>3012</v>
      </c>
      <c r="C630" s="5" t="s">
        <v>6733</v>
      </c>
      <c r="D630" s="5" t="s">
        <v>7249</v>
      </c>
      <c r="E630" s="5" t="s">
        <v>5607</v>
      </c>
    </row>
    <row r="631" spans="1:5" ht="15.75" x14ac:dyDescent="0.25">
      <c r="A631" s="1" t="s">
        <v>1741</v>
      </c>
      <c r="B631" s="1" t="s">
        <v>3013</v>
      </c>
      <c r="C631" s="5" t="s">
        <v>6731</v>
      </c>
      <c r="D631" s="5" t="s">
        <v>7250</v>
      </c>
      <c r="E631" s="5" t="s">
        <v>5358</v>
      </c>
    </row>
    <row r="632" spans="1:5" ht="15.75" x14ac:dyDescent="0.25">
      <c r="A632" s="1" t="s">
        <v>1740</v>
      </c>
      <c r="B632" s="1" t="s">
        <v>3014</v>
      </c>
      <c r="C632" s="5" t="s">
        <v>7146</v>
      </c>
      <c r="D632" s="5" t="s">
        <v>7251</v>
      </c>
      <c r="E632" s="5" t="s">
        <v>4857</v>
      </c>
    </row>
    <row r="633" spans="1:5" ht="15.75" x14ac:dyDescent="0.25">
      <c r="A633" s="1" t="s">
        <v>1739</v>
      </c>
      <c r="B633" s="1" t="s">
        <v>3015</v>
      </c>
      <c r="C633" s="5" t="s">
        <v>6733</v>
      </c>
      <c r="D633" s="5" t="s">
        <v>6934</v>
      </c>
      <c r="E633" s="5" t="s">
        <v>5608</v>
      </c>
    </row>
    <row r="634" spans="1:5" ht="15.75" x14ac:dyDescent="0.25">
      <c r="A634" s="1" t="s">
        <v>1738</v>
      </c>
      <c r="B634" s="1" t="s">
        <v>3016</v>
      </c>
      <c r="C634" s="5" t="s">
        <v>6733</v>
      </c>
      <c r="D634" s="5" t="s">
        <v>7090</v>
      </c>
      <c r="E634" s="5" t="s">
        <v>5609</v>
      </c>
    </row>
    <row r="635" spans="1:5" ht="15.75" x14ac:dyDescent="0.25">
      <c r="A635" s="1" t="s">
        <v>1737</v>
      </c>
      <c r="B635" s="1" t="s">
        <v>3017</v>
      </c>
      <c r="C635" s="5" t="s">
        <v>7146</v>
      </c>
      <c r="D635" s="5" t="s">
        <v>7252</v>
      </c>
      <c r="E635" s="5" t="s">
        <v>4858</v>
      </c>
    </row>
    <row r="636" spans="1:5" ht="15.75" x14ac:dyDescent="0.25">
      <c r="A636" s="1" t="s">
        <v>1736</v>
      </c>
      <c r="B636" s="1" t="s">
        <v>3018</v>
      </c>
      <c r="C636" s="5" t="s">
        <v>6733</v>
      </c>
      <c r="D636" s="5" t="s">
        <v>7253</v>
      </c>
      <c r="E636" s="5" t="s">
        <v>5399</v>
      </c>
    </row>
    <row r="637" spans="1:5" ht="15.75" x14ac:dyDescent="0.25">
      <c r="A637" s="1" t="s">
        <v>1735</v>
      </c>
      <c r="B637" s="1" t="s">
        <v>3019</v>
      </c>
      <c r="C637" s="5" t="s">
        <v>7146</v>
      </c>
      <c r="D637" s="5" t="s">
        <v>7254</v>
      </c>
      <c r="E637" s="5" t="s">
        <v>5610</v>
      </c>
    </row>
    <row r="638" spans="1:5" ht="15.75" x14ac:dyDescent="0.25">
      <c r="A638" s="1" t="s">
        <v>1734</v>
      </c>
      <c r="B638" s="1" t="s">
        <v>3020</v>
      </c>
      <c r="C638" s="5" t="s">
        <v>6731</v>
      </c>
      <c r="D638" s="5" t="s">
        <v>6956</v>
      </c>
      <c r="E638" s="5" t="s">
        <v>4859</v>
      </c>
    </row>
    <row r="639" spans="1:5" ht="15.75" x14ac:dyDescent="0.25">
      <c r="A639" s="1" t="s">
        <v>1733</v>
      </c>
      <c r="B639" s="1" t="s">
        <v>3021</v>
      </c>
      <c r="C639" s="5" t="s">
        <v>6733</v>
      </c>
      <c r="D639" s="5" t="s">
        <v>6847</v>
      </c>
      <c r="E639" s="5" t="s">
        <v>4860</v>
      </c>
    </row>
    <row r="640" spans="1:5" ht="15.75" x14ac:dyDescent="0.25">
      <c r="A640" s="1" t="s">
        <v>1732</v>
      </c>
      <c r="B640" s="1" t="s">
        <v>3022</v>
      </c>
      <c r="C640" s="5" t="s">
        <v>6731</v>
      </c>
      <c r="D640" s="5" t="s">
        <v>7255</v>
      </c>
      <c r="E640" s="5" t="s">
        <v>5611</v>
      </c>
    </row>
    <row r="641" spans="1:5" ht="15.75" x14ac:dyDescent="0.25">
      <c r="A641" s="1" t="s">
        <v>1731</v>
      </c>
      <c r="B641" s="1" t="s">
        <v>3023</v>
      </c>
      <c r="C641" s="5" t="s">
        <v>7146</v>
      </c>
      <c r="D641" s="5" t="s">
        <v>7256</v>
      </c>
      <c r="E641" s="5" t="s">
        <v>4727</v>
      </c>
    </row>
    <row r="642" spans="1:5" ht="15.75" x14ac:dyDescent="0.25">
      <c r="A642" s="1" t="s">
        <v>1730</v>
      </c>
      <c r="B642" s="1" t="s">
        <v>3024</v>
      </c>
      <c r="C642" s="5" t="s">
        <v>6733</v>
      </c>
      <c r="D642" s="5" t="s">
        <v>7257</v>
      </c>
      <c r="E642" s="5" t="s">
        <v>5612</v>
      </c>
    </row>
    <row r="643" spans="1:5" ht="15.75" x14ac:dyDescent="0.25">
      <c r="A643" s="1" t="s">
        <v>1729</v>
      </c>
      <c r="B643" s="1" t="s">
        <v>3025</v>
      </c>
      <c r="C643" s="5" t="s">
        <v>6731</v>
      </c>
      <c r="D643" s="5" t="s">
        <v>7258</v>
      </c>
      <c r="E643" s="5" t="s">
        <v>5194</v>
      </c>
    </row>
    <row r="644" spans="1:5" ht="15.75" x14ac:dyDescent="0.25">
      <c r="A644" s="1" t="s">
        <v>1728</v>
      </c>
      <c r="B644" s="1" t="s">
        <v>3026</v>
      </c>
      <c r="C644" s="5" t="s">
        <v>6733</v>
      </c>
      <c r="D644" s="5" t="s">
        <v>6739</v>
      </c>
      <c r="E644" s="5" t="s">
        <v>5613</v>
      </c>
    </row>
    <row r="645" spans="1:5" ht="15.75" x14ac:dyDescent="0.25">
      <c r="A645" s="1" t="s">
        <v>1727</v>
      </c>
      <c r="B645" s="1" t="s">
        <v>3027</v>
      </c>
      <c r="C645" s="5" t="s">
        <v>6733</v>
      </c>
      <c r="D645" s="5" t="s">
        <v>7259</v>
      </c>
      <c r="E645" s="5" t="s">
        <v>5614</v>
      </c>
    </row>
    <row r="646" spans="1:5" ht="15.75" x14ac:dyDescent="0.25">
      <c r="A646" s="1" t="s">
        <v>1726</v>
      </c>
      <c r="B646" s="1" t="s">
        <v>3028</v>
      </c>
      <c r="C646" s="5" t="s">
        <v>6731</v>
      </c>
      <c r="D646" s="5" t="s">
        <v>7078</v>
      </c>
      <c r="E646" s="5" t="s">
        <v>5615</v>
      </c>
    </row>
    <row r="647" spans="1:5" ht="15.75" x14ac:dyDescent="0.25">
      <c r="A647" s="1" t="s">
        <v>1725</v>
      </c>
      <c r="B647" s="1" t="s">
        <v>3029</v>
      </c>
      <c r="C647" s="5" t="s">
        <v>6731</v>
      </c>
      <c r="D647" s="5" t="s">
        <v>7260</v>
      </c>
      <c r="E647" s="5" t="s">
        <v>5616</v>
      </c>
    </row>
    <row r="648" spans="1:5" ht="15.75" x14ac:dyDescent="0.25">
      <c r="A648" s="1" t="s">
        <v>1724</v>
      </c>
      <c r="B648" s="1" t="s">
        <v>3030</v>
      </c>
      <c r="C648" s="5" t="s">
        <v>6731</v>
      </c>
      <c r="D648" s="5" t="s">
        <v>7261</v>
      </c>
      <c r="E648" s="5" t="s">
        <v>5617</v>
      </c>
    </row>
    <row r="649" spans="1:5" ht="15.75" x14ac:dyDescent="0.25">
      <c r="A649" s="1" t="s">
        <v>1723</v>
      </c>
      <c r="B649" s="1" t="s">
        <v>3031</v>
      </c>
      <c r="C649" s="5" t="s">
        <v>6733</v>
      </c>
      <c r="D649" s="5" t="s">
        <v>7262</v>
      </c>
      <c r="E649" s="5" t="s">
        <v>5618</v>
      </c>
    </row>
    <row r="650" spans="1:5" ht="15.75" x14ac:dyDescent="0.25">
      <c r="A650" s="1" t="s">
        <v>1722</v>
      </c>
      <c r="B650" s="1" t="s">
        <v>3032</v>
      </c>
      <c r="C650" s="5" t="s">
        <v>6733</v>
      </c>
      <c r="D650" s="5" t="s">
        <v>7079</v>
      </c>
      <c r="E650" s="5" t="s">
        <v>5619</v>
      </c>
    </row>
    <row r="651" spans="1:5" ht="15.75" x14ac:dyDescent="0.25">
      <c r="A651" s="1" t="s">
        <v>1721</v>
      </c>
      <c r="B651" s="1" t="s">
        <v>3033</v>
      </c>
      <c r="C651" s="5" t="s">
        <v>6731</v>
      </c>
      <c r="D651" s="5" t="s">
        <v>7263</v>
      </c>
      <c r="E651" s="5" t="s">
        <v>5620</v>
      </c>
    </row>
    <row r="652" spans="1:5" ht="15.75" x14ac:dyDescent="0.25">
      <c r="A652" s="1" t="s">
        <v>1720</v>
      </c>
      <c r="B652" s="1" t="s">
        <v>3034</v>
      </c>
      <c r="C652" s="5" t="s">
        <v>6733</v>
      </c>
      <c r="D652" s="5" t="s">
        <v>6744</v>
      </c>
      <c r="E652" s="5" t="s">
        <v>5621</v>
      </c>
    </row>
    <row r="653" spans="1:5" ht="15.75" x14ac:dyDescent="0.25">
      <c r="A653" s="1" t="s">
        <v>1719</v>
      </c>
      <c r="B653" s="1" t="s">
        <v>3035</v>
      </c>
      <c r="C653" s="5" t="s">
        <v>6731</v>
      </c>
      <c r="D653" s="5" t="s">
        <v>7264</v>
      </c>
      <c r="E653" s="5" t="s">
        <v>5622</v>
      </c>
    </row>
    <row r="654" spans="1:5" ht="15.75" x14ac:dyDescent="0.25">
      <c r="A654" s="1" t="s">
        <v>1718</v>
      </c>
      <c r="B654" s="1" t="s">
        <v>3036</v>
      </c>
      <c r="C654" s="5" t="s">
        <v>6733</v>
      </c>
      <c r="D654" s="5" t="s">
        <v>7265</v>
      </c>
      <c r="E654" s="5" t="s">
        <v>5623</v>
      </c>
    </row>
    <row r="655" spans="1:5" ht="15.75" x14ac:dyDescent="0.25">
      <c r="A655" s="1" t="s">
        <v>1717</v>
      </c>
      <c r="B655" s="1" t="s">
        <v>3037</v>
      </c>
      <c r="C655" s="5" t="s">
        <v>6733</v>
      </c>
      <c r="D655" s="5" t="s">
        <v>6822</v>
      </c>
      <c r="E655" s="5" t="s">
        <v>5624</v>
      </c>
    </row>
    <row r="656" spans="1:5" ht="15.75" x14ac:dyDescent="0.25">
      <c r="A656" s="1" t="s">
        <v>1716</v>
      </c>
      <c r="B656" s="1" t="s">
        <v>3038</v>
      </c>
      <c r="C656" s="5" t="s">
        <v>6733</v>
      </c>
      <c r="D656" s="5" t="s">
        <v>7266</v>
      </c>
      <c r="E656" s="5" t="s">
        <v>5625</v>
      </c>
    </row>
    <row r="657" spans="1:5" ht="15.75" x14ac:dyDescent="0.25">
      <c r="A657" s="1" t="s">
        <v>1715</v>
      </c>
      <c r="B657" s="1" t="s">
        <v>3039</v>
      </c>
      <c r="C657" s="5" t="s">
        <v>6733</v>
      </c>
      <c r="D657" s="5" t="s">
        <v>7267</v>
      </c>
      <c r="E657" s="5" t="s">
        <v>4861</v>
      </c>
    </row>
    <row r="658" spans="1:5" ht="15.75" x14ac:dyDescent="0.25">
      <c r="A658" s="1" t="s">
        <v>1714</v>
      </c>
      <c r="B658" s="1" t="s">
        <v>3040</v>
      </c>
      <c r="C658" s="5" t="s">
        <v>6731</v>
      </c>
      <c r="D658" s="5" t="s">
        <v>7268</v>
      </c>
      <c r="E658" s="5" t="s">
        <v>5626</v>
      </c>
    </row>
    <row r="659" spans="1:5" ht="15.75" x14ac:dyDescent="0.25">
      <c r="A659" s="1" t="s">
        <v>1713</v>
      </c>
      <c r="B659" s="1" t="s">
        <v>3041</v>
      </c>
      <c r="C659" s="5" t="s">
        <v>6731</v>
      </c>
      <c r="D659" s="5" t="s">
        <v>7269</v>
      </c>
      <c r="E659" s="5" t="s">
        <v>5627</v>
      </c>
    </row>
    <row r="660" spans="1:5" ht="15.75" x14ac:dyDescent="0.25">
      <c r="A660" s="1" t="s">
        <v>1712</v>
      </c>
      <c r="B660" s="1" t="s">
        <v>3042</v>
      </c>
      <c r="C660" s="5" t="s">
        <v>6731</v>
      </c>
      <c r="D660" s="5" t="s">
        <v>7270</v>
      </c>
      <c r="E660" s="5" t="s">
        <v>5628</v>
      </c>
    </row>
    <row r="661" spans="1:5" ht="15.75" x14ac:dyDescent="0.25">
      <c r="A661" s="1" t="s">
        <v>1711</v>
      </c>
      <c r="B661" s="1" t="s">
        <v>3043</v>
      </c>
      <c r="C661" s="5" t="s">
        <v>6731</v>
      </c>
      <c r="D661" s="5" t="s">
        <v>7271</v>
      </c>
      <c r="E661" s="5" t="s">
        <v>4862</v>
      </c>
    </row>
    <row r="662" spans="1:5" ht="15.75" x14ac:dyDescent="0.25">
      <c r="A662" s="1" t="s">
        <v>1710</v>
      </c>
      <c r="B662" s="1" t="s">
        <v>3044</v>
      </c>
      <c r="C662" s="5" t="s">
        <v>6733</v>
      </c>
      <c r="D662" s="5" t="s">
        <v>7272</v>
      </c>
      <c r="E662" s="5" t="s">
        <v>4863</v>
      </c>
    </row>
    <row r="663" spans="1:5" ht="15.75" x14ac:dyDescent="0.25">
      <c r="A663" s="1" t="s">
        <v>1709</v>
      </c>
      <c r="B663" s="1" t="s">
        <v>3045</v>
      </c>
      <c r="C663" s="5" t="s">
        <v>6733</v>
      </c>
      <c r="D663" s="5" t="s">
        <v>7273</v>
      </c>
      <c r="E663" s="5" t="s">
        <v>5023</v>
      </c>
    </row>
    <row r="664" spans="1:5" ht="15.75" x14ac:dyDescent="0.25">
      <c r="A664" s="1" t="s">
        <v>1708</v>
      </c>
      <c r="B664" s="1" t="s">
        <v>3046</v>
      </c>
      <c r="C664" s="5" t="s">
        <v>6733</v>
      </c>
      <c r="D664" s="5" t="s">
        <v>7274</v>
      </c>
      <c r="E664" s="5" t="s">
        <v>5629</v>
      </c>
    </row>
    <row r="665" spans="1:5" ht="15.75" x14ac:dyDescent="0.25">
      <c r="A665" s="1" t="s">
        <v>1707</v>
      </c>
      <c r="B665" s="1" t="s">
        <v>3047</v>
      </c>
      <c r="C665" s="5" t="s">
        <v>6731</v>
      </c>
      <c r="D665" s="5" t="s">
        <v>7275</v>
      </c>
      <c r="E665" s="5" t="s">
        <v>4864</v>
      </c>
    </row>
    <row r="666" spans="1:5" ht="15.75" x14ac:dyDescent="0.25">
      <c r="A666" s="1" t="s">
        <v>1706</v>
      </c>
      <c r="B666" s="1" t="s">
        <v>3048</v>
      </c>
      <c r="C666" s="5" t="s">
        <v>6731</v>
      </c>
      <c r="D666" s="5" t="s">
        <v>7276</v>
      </c>
      <c r="E666" s="5" t="s">
        <v>5630</v>
      </c>
    </row>
    <row r="667" spans="1:5" ht="15.75" x14ac:dyDescent="0.25">
      <c r="A667" s="1" t="s">
        <v>1705</v>
      </c>
      <c r="B667" s="1" t="s">
        <v>3049</v>
      </c>
      <c r="C667" s="5" t="s">
        <v>6733</v>
      </c>
      <c r="D667" s="5" t="s">
        <v>7277</v>
      </c>
      <c r="E667" s="5" t="s">
        <v>5631</v>
      </c>
    </row>
    <row r="668" spans="1:5" ht="15.75" x14ac:dyDescent="0.25">
      <c r="A668" s="1" t="s">
        <v>1704</v>
      </c>
      <c r="B668" s="1" t="s">
        <v>3050</v>
      </c>
      <c r="C668" s="5" t="s">
        <v>7146</v>
      </c>
      <c r="D668" s="5" t="s">
        <v>7194</v>
      </c>
      <c r="E668" s="5" t="s">
        <v>5632</v>
      </c>
    </row>
    <row r="669" spans="1:5" ht="15.75" x14ac:dyDescent="0.25">
      <c r="A669" s="1" t="s">
        <v>1703</v>
      </c>
      <c r="B669" s="1" t="s">
        <v>3051</v>
      </c>
      <c r="C669" s="5" t="s">
        <v>7146</v>
      </c>
      <c r="D669" s="5" t="s">
        <v>7278</v>
      </c>
      <c r="E669" s="5" t="s">
        <v>5633</v>
      </c>
    </row>
    <row r="670" spans="1:5" ht="15.75" x14ac:dyDescent="0.25">
      <c r="A670" s="1" t="s">
        <v>1702</v>
      </c>
      <c r="B670" s="1" t="s">
        <v>3052</v>
      </c>
      <c r="C670" s="5" t="s">
        <v>6733</v>
      </c>
      <c r="D670" s="5" t="s">
        <v>6903</v>
      </c>
      <c r="E670" s="5" t="s">
        <v>5634</v>
      </c>
    </row>
    <row r="671" spans="1:5" ht="15.75" x14ac:dyDescent="0.25">
      <c r="A671" s="1" t="s">
        <v>1701</v>
      </c>
      <c r="B671" s="1" t="s">
        <v>3053</v>
      </c>
      <c r="C671" s="5" t="s">
        <v>7146</v>
      </c>
      <c r="D671" s="5" t="s">
        <v>6808</v>
      </c>
      <c r="E671" s="5" t="s">
        <v>5424</v>
      </c>
    </row>
    <row r="672" spans="1:5" ht="15.75" x14ac:dyDescent="0.25">
      <c r="A672" s="1" t="s">
        <v>1700</v>
      </c>
      <c r="B672" s="1" t="s">
        <v>3054</v>
      </c>
      <c r="C672" s="5" t="s">
        <v>6733</v>
      </c>
      <c r="D672" s="5" t="s">
        <v>7279</v>
      </c>
      <c r="E672" s="5" t="s">
        <v>5635</v>
      </c>
    </row>
    <row r="673" spans="1:5" ht="15.75" x14ac:dyDescent="0.25">
      <c r="A673" s="1" t="s">
        <v>1699</v>
      </c>
      <c r="B673" s="1" t="s">
        <v>3055</v>
      </c>
      <c r="C673" s="5" t="s">
        <v>6731</v>
      </c>
      <c r="D673" s="5" t="s">
        <v>7280</v>
      </c>
      <c r="E673" s="5" t="s">
        <v>5636</v>
      </c>
    </row>
    <row r="674" spans="1:5" ht="15.75" x14ac:dyDescent="0.25">
      <c r="A674" s="1" t="s">
        <v>1698</v>
      </c>
      <c r="B674" s="1" t="s">
        <v>3056</v>
      </c>
      <c r="C674" s="5" t="s">
        <v>6731</v>
      </c>
      <c r="D674" s="5" t="s">
        <v>7281</v>
      </c>
      <c r="E674" s="5" t="s">
        <v>5637</v>
      </c>
    </row>
    <row r="675" spans="1:5" ht="15.75" x14ac:dyDescent="0.25">
      <c r="A675" s="1" t="s">
        <v>1697</v>
      </c>
      <c r="B675" s="1" t="s">
        <v>3057</v>
      </c>
      <c r="C675" s="5" t="s">
        <v>6731</v>
      </c>
      <c r="D675" s="5" t="s">
        <v>7282</v>
      </c>
      <c r="E675" s="5" t="s">
        <v>4865</v>
      </c>
    </row>
    <row r="676" spans="1:5" ht="15.75" x14ac:dyDescent="0.25">
      <c r="A676" s="1" t="s">
        <v>1696</v>
      </c>
      <c r="B676" s="1" t="s">
        <v>3058</v>
      </c>
      <c r="C676" s="5" t="s">
        <v>6731</v>
      </c>
      <c r="D676" s="5" t="s">
        <v>7283</v>
      </c>
      <c r="E676" s="5" t="s">
        <v>5638</v>
      </c>
    </row>
    <row r="677" spans="1:5" ht="15.75" x14ac:dyDescent="0.25">
      <c r="A677" s="1" t="s">
        <v>1695</v>
      </c>
      <c r="B677" s="1" t="s">
        <v>3059</v>
      </c>
      <c r="C677" s="5" t="s">
        <v>6731</v>
      </c>
      <c r="D677" s="5" t="s">
        <v>7284</v>
      </c>
      <c r="E677" s="5" t="s">
        <v>5639</v>
      </c>
    </row>
    <row r="678" spans="1:5" ht="15.75" x14ac:dyDescent="0.25">
      <c r="A678" s="1" t="s">
        <v>1694</v>
      </c>
      <c r="B678" s="1" t="s">
        <v>3060</v>
      </c>
      <c r="C678" s="5" t="s">
        <v>7146</v>
      </c>
      <c r="D678" s="5" t="s">
        <v>7285</v>
      </c>
      <c r="E678" s="5" t="s">
        <v>4866</v>
      </c>
    </row>
    <row r="679" spans="1:5" ht="15.75" x14ac:dyDescent="0.25">
      <c r="A679" s="1" t="s">
        <v>1693</v>
      </c>
      <c r="B679" s="1" t="s">
        <v>3061</v>
      </c>
      <c r="C679" s="5" t="s">
        <v>6731</v>
      </c>
      <c r="D679" s="5" t="s">
        <v>7286</v>
      </c>
      <c r="E679" s="5" t="s">
        <v>5640</v>
      </c>
    </row>
    <row r="680" spans="1:5" ht="15.75" x14ac:dyDescent="0.25">
      <c r="A680" s="1" t="s">
        <v>1692</v>
      </c>
      <c r="B680" s="1" t="s">
        <v>3062</v>
      </c>
      <c r="C680" s="5" t="s">
        <v>6733</v>
      </c>
      <c r="D680" s="5" t="s">
        <v>7287</v>
      </c>
      <c r="E680" s="5" t="s">
        <v>5641</v>
      </c>
    </row>
    <row r="681" spans="1:5" ht="15.75" x14ac:dyDescent="0.25">
      <c r="A681" s="1" t="s">
        <v>1691</v>
      </c>
      <c r="B681" s="1" t="s">
        <v>3063</v>
      </c>
      <c r="C681" s="5" t="s">
        <v>6733</v>
      </c>
      <c r="D681" s="5" t="s">
        <v>7077</v>
      </c>
      <c r="E681" s="5" t="s">
        <v>5642</v>
      </c>
    </row>
    <row r="682" spans="1:5" ht="15.75" x14ac:dyDescent="0.25">
      <c r="A682" s="1" t="s">
        <v>1690</v>
      </c>
      <c r="B682" s="1" t="s">
        <v>3064</v>
      </c>
      <c r="C682" s="5" t="s">
        <v>6731</v>
      </c>
      <c r="D682" s="5" t="s">
        <v>7288</v>
      </c>
      <c r="E682" s="5" t="s">
        <v>5643</v>
      </c>
    </row>
    <row r="683" spans="1:5" ht="15.75" x14ac:dyDescent="0.25">
      <c r="A683" s="1" t="s">
        <v>1689</v>
      </c>
      <c r="B683" s="1" t="s">
        <v>3065</v>
      </c>
      <c r="C683" s="5" t="s">
        <v>7146</v>
      </c>
      <c r="D683" s="5" t="s">
        <v>7289</v>
      </c>
      <c r="E683" s="5" t="s">
        <v>5644</v>
      </c>
    </row>
    <row r="684" spans="1:5" ht="15.75" x14ac:dyDescent="0.25">
      <c r="A684" s="1" t="s">
        <v>1688</v>
      </c>
      <c r="B684" s="1" t="s">
        <v>3066</v>
      </c>
      <c r="C684" s="5" t="s">
        <v>6731</v>
      </c>
      <c r="D684" s="5" t="s">
        <v>6824</v>
      </c>
      <c r="E684" s="5" t="s">
        <v>5645</v>
      </c>
    </row>
    <row r="685" spans="1:5" ht="15.75" x14ac:dyDescent="0.25">
      <c r="A685" s="1" t="s">
        <v>1687</v>
      </c>
      <c r="B685" s="1" t="s">
        <v>3067</v>
      </c>
      <c r="C685" s="5" t="s">
        <v>6731</v>
      </c>
      <c r="D685" s="5" t="s">
        <v>7290</v>
      </c>
      <c r="E685" s="5" t="s">
        <v>5646</v>
      </c>
    </row>
    <row r="686" spans="1:5" ht="15.75" x14ac:dyDescent="0.25">
      <c r="A686" s="1" t="s">
        <v>1686</v>
      </c>
      <c r="B686" s="1" t="s">
        <v>3068</v>
      </c>
      <c r="C686" s="5" t="s">
        <v>6733</v>
      </c>
      <c r="D686" s="5" t="s">
        <v>7291</v>
      </c>
      <c r="E686" s="5" t="s">
        <v>5647</v>
      </c>
    </row>
    <row r="687" spans="1:5" ht="15.75" x14ac:dyDescent="0.25">
      <c r="A687" s="1" t="s">
        <v>1685</v>
      </c>
      <c r="B687" s="1" t="s">
        <v>3069</v>
      </c>
      <c r="C687" s="5" t="s">
        <v>6733</v>
      </c>
      <c r="D687" s="5" t="s">
        <v>7292</v>
      </c>
      <c r="E687" s="5" t="s">
        <v>5648</v>
      </c>
    </row>
    <row r="688" spans="1:5" ht="15.75" x14ac:dyDescent="0.25">
      <c r="A688" s="1" t="s">
        <v>1684</v>
      </c>
      <c r="B688" s="1" t="s">
        <v>3070</v>
      </c>
      <c r="C688" s="5" t="s">
        <v>6731</v>
      </c>
      <c r="D688" s="5" t="s">
        <v>7293</v>
      </c>
      <c r="E688" s="5" t="s">
        <v>5649</v>
      </c>
    </row>
    <row r="689" spans="1:5" ht="15.75" x14ac:dyDescent="0.25">
      <c r="A689" s="1" t="s">
        <v>1683</v>
      </c>
      <c r="B689" s="1" t="s">
        <v>3071</v>
      </c>
      <c r="C689" s="5" t="s">
        <v>6731</v>
      </c>
      <c r="D689" s="5" t="s">
        <v>7294</v>
      </c>
      <c r="E689" s="5" t="s">
        <v>5650</v>
      </c>
    </row>
    <row r="690" spans="1:5" ht="15.75" x14ac:dyDescent="0.25">
      <c r="A690" s="1" t="s">
        <v>1682</v>
      </c>
      <c r="B690" s="1" t="s">
        <v>3072</v>
      </c>
      <c r="C690" s="5" t="s">
        <v>6731</v>
      </c>
      <c r="D690" s="5" t="s">
        <v>7295</v>
      </c>
      <c r="E690" s="5" t="s">
        <v>5651</v>
      </c>
    </row>
    <row r="691" spans="1:5" ht="15.75" x14ac:dyDescent="0.25">
      <c r="A691" s="1" t="s">
        <v>1681</v>
      </c>
      <c r="B691" s="1" t="s">
        <v>3073</v>
      </c>
      <c r="C691" s="5" t="s">
        <v>6731</v>
      </c>
      <c r="D691" s="5" t="s">
        <v>7296</v>
      </c>
      <c r="E691" s="5" t="s">
        <v>5652</v>
      </c>
    </row>
    <row r="692" spans="1:5" ht="15.75" x14ac:dyDescent="0.25">
      <c r="A692" s="1" t="s">
        <v>1680</v>
      </c>
      <c r="B692" s="1" t="s">
        <v>3074</v>
      </c>
      <c r="C692" s="5" t="s">
        <v>6731</v>
      </c>
      <c r="D692" s="5" t="s">
        <v>7297</v>
      </c>
      <c r="E692" s="5" t="s">
        <v>5653</v>
      </c>
    </row>
    <row r="693" spans="1:5" ht="15.75" x14ac:dyDescent="0.25">
      <c r="A693" s="1" t="s">
        <v>1679</v>
      </c>
      <c r="B693" s="1" t="s">
        <v>3075</v>
      </c>
      <c r="C693" s="5" t="s">
        <v>6733</v>
      </c>
      <c r="D693" s="5" t="s">
        <v>7298</v>
      </c>
      <c r="E693" s="5" t="s">
        <v>5654</v>
      </c>
    </row>
    <row r="694" spans="1:5" ht="15.75" x14ac:dyDescent="0.25">
      <c r="A694" s="1" t="s">
        <v>1678</v>
      </c>
      <c r="B694" s="1" t="s">
        <v>3076</v>
      </c>
      <c r="C694" s="5" t="s">
        <v>7146</v>
      </c>
      <c r="D694" s="5" t="s">
        <v>7299</v>
      </c>
      <c r="E694" s="5" t="s">
        <v>5655</v>
      </c>
    </row>
    <row r="695" spans="1:5" ht="15.75" x14ac:dyDescent="0.25">
      <c r="A695" s="1" t="s">
        <v>1677</v>
      </c>
      <c r="B695" s="1" t="s">
        <v>3077</v>
      </c>
      <c r="C695" s="5" t="s">
        <v>6731</v>
      </c>
      <c r="D695" s="5" t="s">
        <v>7300</v>
      </c>
      <c r="E695" s="5" t="s">
        <v>5656</v>
      </c>
    </row>
    <row r="696" spans="1:5" ht="15.75" x14ac:dyDescent="0.25">
      <c r="A696" s="1" t="s">
        <v>1676</v>
      </c>
      <c r="B696" s="1" t="s">
        <v>3078</v>
      </c>
      <c r="C696" s="5" t="s">
        <v>6733</v>
      </c>
      <c r="D696" s="5" t="s">
        <v>7301</v>
      </c>
      <c r="E696" s="5" t="s">
        <v>5657</v>
      </c>
    </row>
    <row r="697" spans="1:5" ht="15.75" x14ac:dyDescent="0.25">
      <c r="A697" s="1" t="s">
        <v>1675</v>
      </c>
      <c r="B697" s="1" t="s">
        <v>3079</v>
      </c>
      <c r="C697" s="5" t="s">
        <v>6733</v>
      </c>
      <c r="D697" s="5" t="s">
        <v>7302</v>
      </c>
      <c r="E697" s="5" t="s">
        <v>5658</v>
      </c>
    </row>
    <row r="698" spans="1:5" ht="15.75" x14ac:dyDescent="0.25">
      <c r="A698" s="1" t="s">
        <v>1674</v>
      </c>
      <c r="B698" s="1" t="s">
        <v>3080</v>
      </c>
      <c r="C698" s="5" t="s">
        <v>6733</v>
      </c>
      <c r="D698" s="5" t="s">
        <v>7303</v>
      </c>
      <c r="E698" s="5" t="s">
        <v>5659</v>
      </c>
    </row>
    <row r="699" spans="1:5" ht="15.75" x14ac:dyDescent="0.25">
      <c r="A699" s="1" t="s">
        <v>1673</v>
      </c>
      <c r="B699" s="1" t="s">
        <v>3081</v>
      </c>
      <c r="C699" s="5" t="s">
        <v>6731</v>
      </c>
      <c r="D699" s="5" t="s">
        <v>6811</v>
      </c>
      <c r="E699" s="5" t="s">
        <v>5660</v>
      </c>
    </row>
    <row r="700" spans="1:5" ht="15.75" x14ac:dyDescent="0.25">
      <c r="A700" s="1" t="s">
        <v>1672</v>
      </c>
      <c r="B700" s="1" t="s">
        <v>3082</v>
      </c>
      <c r="C700" s="5" t="s">
        <v>6731</v>
      </c>
      <c r="D700" s="5" t="s">
        <v>7304</v>
      </c>
      <c r="E700" s="5" t="s">
        <v>5661</v>
      </c>
    </row>
    <row r="701" spans="1:5" ht="15.75" x14ac:dyDescent="0.25">
      <c r="A701" s="1" t="s">
        <v>1671</v>
      </c>
      <c r="B701" s="1" t="s">
        <v>3083</v>
      </c>
      <c r="C701" s="5" t="s">
        <v>6733</v>
      </c>
      <c r="D701" s="5" t="s">
        <v>7305</v>
      </c>
      <c r="E701" s="5" t="s">
        <v>5662</v>
      </c>
    </row>
    <row r="702" spans="1:5" ht="15.75" x14ac:dyDescent="0.25">
      <c r="A702" s="1" t="s">
        <v>1670</v>
      </c>
      <c r="B702" s="1" t="s">
        <v>3084</v>
      </c>
      <c r="C702" s="5" t="s">
        <v>7146</v>
      </c>
      <c r="D702" s="5" t="s">
        <v>7306</v>
      </c>
      <c r="E702" s="5" t="s">
        <v>5663</v>
      </c>
    </row>
    <row r="703" spans="1:5" ht="15.75" x14ac:dyDescent="0.25">
      <c r="A703" s="1" t="s">
        <v>1669</v>
      </c>
      <c r="B703" s="1" t="s">
        <v>3085</v>
      </c>
      <c r="C703" s="5" t="s">
        <v>6733</v>
      </c>
      <c r="D703" s="5" t="s">
        <v>7307</v>
      </c>
      <c r="E703" s="5" t="s">
        <v>5664</v>
      </c>
    </row>
    <row r="704" spans="1:5" ht="15.75" x14ac:dyDescent="0.25">
      <c r="A704" s="1" t="s">
        <v>1668</v>
      </c>
      <c r="B704" s="1" t="s">
        <v>3086</v>
      </c>
      <c r="C704" s="5" t="s">
        <v>6733</v>
      </c>
      <c r="D704" s="5" t="s">
        <v>7308</v>
      </c>
      <c r="E704" s="5" t="s">
        <v>5665</v>
      </c>
    </row>
    <row r="705" spans="1:5" ht="15.75" x14ac:dyDescent="0.25">
      <c r="A705" s="1" t="s">
        <v>1667</v>
      </c>
      <c r="B705" s="1" t="s">
        <v>3087</v>
      </c>
      <c r="C705" s="5" t="s">
        <v>6731</v>
      </c>
      <c r="D705" s="5" t="s">
        <v>6805</v>
      </c>
      <c r="E705" s="5" t="s">
        <v>5666</v>
      </c>
    </row>
    <row r="706" spans="1:5" ht="15.75" x14ac:dyDescent="0.25">
      <c r="A706" s="1" t="s">
        <v>1666</v>
      </c>
      <c r="B706" s="1" t="s">
        <v>3088</v>
      </c>
      <c r="C706" s="5" t="s">
        <v>6731</v>
      </c>
      <c r="D706" s="5" t="s">
        <v>7309</v>
      </c>
      <c r="E706" s="5" t="s">
        <v>5667</v>
      </c>
    </row>
    <row r="707" spans="1:5" ht="15.75" x14ac:dyDescent="0.25">
      <c r="A707" s="1" t="s">
        <v>1665</v>
      </c>
      <c r="B707" s="1" t="s">
        <v>3089</v>
      </c>
      <c r="C707" s="5" t="s">
        <v>6733</v>
      </c>
      <c r="D707" s="5" t="s">
        <v>7310</v>
      </c>
      <c r="E707" s="5" t="s">
        <v>5668</v>
      </c>
    </row>
    <row r="708" spans="1:5" ht="15.75" x14ac:dyDescent="0.25">
      <c r="A708" s="1" t="s">
        <v>1664</v>
      </c>
      <c r="B708" s="1" t="s">
        <v>3090</v>
      </c>
      <c r="C708" s="5" t="s">
        <v>6731</v>
      </c>
      <c r="D708" s="5" t="s">
        <v>7099</v>
      </c>
      <c r="E708" s="5" t="s">
        <v>5669</v>
      </c>
    </row>
    <row r="709" spans="1:5" ht="15.75" x14ac:dyDescent="0.25">
      <c r="A709" s="1" t="s">
        <v>1663</v>
      </c>
      <c r="B709" s="1" t="s">
        <v>3091</v>
      </c>
      <c r="C709" s="5" t="s">
        <v>7146</v>
      </c>
      <c r="D709" s="5" t="s">
        <v>7174</v>
      </c>
      <c r="E709" s="5" t="s">
        <v>5495</v>
      </c>
    </row>
    <row r="710" spans="1:5" ht="15.75" x14ac:dyDescent="0.25">
      <c r="A710" s="1" t="s">
        <v>1662</v>
      </c>
      <c r="B710" s="1" t="s">
        <v>3092</v>
      </c>
      <c r="C710" s="5" t="s">
        <v>7146</v>
      </c>
      <c r="D710" s="5" t="s">
        <v>7311</v>
      </c>
      <c r="E710" s="5" t="s">
        <v>5670</v>
      </c>
    </row>
    <row r="711" spans="1:5" ht="15.75" x14ac:dyDescent="0.25">
      <c r="A711" s="1" t="s">
        <v>1661</v>
      </c>
      <c r="B711" s="1" t="s">
        <v>3093</v>
      </c>
      <c r="C711" s="5" t="s">
        <v>6731</v>
      </c>
      <c r="D711" s="5" t="s">
        <v>7312</v>
      </c>
      <c r="E711" s="5" t="s">
        <v>4867</v>
      </c>
    </row>
    <row r="712" spans="1:5" ht="15.75" x14ac:dyDescent="0.25">
      <c r="A712" s="1" t="s">
        <v>1660</v>
      </c>
      <c r="B712" s="1" t="s">
        <v>3094</v>
      </c>
      <c r="C712" s="5" t="s">
        <v>6731</v>
      </c>
      <c r="D712" s="5" t="s">
        <v>7313</v>
      </c>
      <c r="E712" s="5" t="s">
        <v>5671</v>
      </c>
    </row>
    <row r="713" spans="1:5" ht="15.75" x14ac:dyDescent="0.25">
      <c r="A713" s="1" t="s">
        <v>1659</v>
      </c>
      <c r="B713" s="1" t="s">
        <v>3095</v>
      </c>
      <c r="C713" s="5" t="s">
        <v>6731</v>
      </c>
      <c r="D713" s="5" t="s">
        <v>7314</v>
      </c>
      <c r="E713" s="5" t="s">
        <v>5672</v>
      </c>
    </row>
    <row r="714" spans="1:5" ht="15.75" x14ac:dyDescent="0.25">
      <c r="A714" s="1" t="s">
        <v>1658</v>
      </c>
      <c r="B714" s="1" t="s">
        <v>3096</v>
      </c>
      <c r="C714" s="5" t="s">
        <v>6733</v>
      </c>
      <c r="D714" s="5" t="s">
        <v>7315</v>
      </c>
      <c r="E714" s="5" t="s">
        <v>5673</v>
      </c>
    </row>
    <row r="715" spans="1:5" ht="15.75" x14ac:dyDescent="0.25">
      <c r="A715" s="1" t="s">
        <v>1657</v>
      </c>
      <c r="B715" s="1" t="s">
        <v>3097</v>
      </c>
      <c r="C715" s="5" t="s">
        <v>7146</v>
      </c>
      <c r="D715" s="5" t="s">
        <v>6958</v>
      </c>
      <c r="E715" s="5" t="s">
        <v>5674</v>
      </c>
    </row>
    <row r="716" spans="1:5" ht="15.75" x14ac:dyDescent="0.25">
      <c r="A716" s="1" t="s">
        <v>1656</v>
      </c>
      <c r="B716" s="1" t="s">
        <v>3098</v>
      </c>
      <c r="C716" s="5" t="s">
        <v>7146</v>
      </c>
      <c r="D716" s="5" t="s">
        <v>7316</v>
      </c>
      <c r="E716" s="5" t="s">
        <v>5194</v>
      </c>
    </row>
    <row r="717" spans="1:5" ht="15.75" x14ac:dyDescent="0.25">
      <c r="A717" s="1" t="s">
        <v>1655</v>
      </c>
      <c r="B717" s="1" t="s">
        <v>3099</v>
      </c>
      <c r="C717" s="5" t="s">
        <v>6731</v>
      </c>
      <c r="D717" s="5" t="s">
        <v>7317</v>
      </c>
      <c r="E717" s="5" t="s">
        <v>5675</v>
      </c>
    </row>
    <row r="718" spans="1:5" ht="15.75" x14ac:dyDescent="0.25">
      <c r="A718" s="1" t="s">
        <v>1654</v>
      </c>
      <c r="B718" s="1" t="s">
        <v>3100</v>
      </c>
      <c r="C718" s="5" t="s">
        <v>6731</v>
      </c>
      <c r="D718" s="5" t="s">
        <v>7318</v>
      </c>
      <c r="E718" s="5" t="s">
        <v>5676</v>
      </c>
    </row>
    <row r="719" spans="1:5" ht="15.75" x14ac:dyDescent="0.25">
      <c r="A719" s="1" t="s">
        <v>1653</v>
      </c>
      <c r="B719" s="1" t="s">
        <v>3101</v>
      </c>
      <c r="C719" s="5" t="s">
        <v>6733</v>
      </c>
      <c r="D719" s="5" t="s">
        <v>7319</v>
      </c>
      <c r="E719" s="5" t="s">
        <v>5677</v>
      </c>
    </row>
    <row r="720" spans="1:5" ht="15.75" x14ac:dyDescent="0.25">
      <c r="A720" s="1" t="s">
        <v>1652</v>
      </c>
      <c r="B720" s="1" t="s">
        <v>3102</v>
      </c>
      <c r="C720" s="5" t="s">
        <v>6733</v>
      </c>
      <c r="D720" s="5" t="s">
        <v>7320</v>
      </c>
      <c r="E720" s="5" t="s">
        <v>4868</v>
      </c>
    </row>
    <row r="721" spans="1:5" ht="15.75" x14ac:dyDescent="0.25">
      <c r="A721" s="1" t="s">
        <v>1651</v>
      </c>
      <c r="B721" s="1" t="s">
        <v>3103</v>
      </c>
      <c r="C721" s="5" t="s">
        <v>6733</v>
      </c>
      <c r="D721" s="5" t="s">
        <v>7321</v>
      </c>
      <c r="E721" s="5" t="s">
        <v>4869</v>
      </c>
    </row>
    <row r="722" spans="1:5" ht="15.75" x14ac:dyDescent="0.25">
      <c r="A722" s="1" t="s">
        <v>1650</v>
      </c>
      <c r="B722" s="1" t="s">
        <v>3104</v>
      </c>
      <c r="C722" s="5" t="s">
        <v>6731</v>
      </c>
      <c r="D722" s="5" t="s">
        <v>6761</v>
      </c>
      <c r="E722" s="5" t="s">
        <v>5678</v>
      </c>
    </row>
    <row r="723" spans="1:5" ht="15.75" x14ac:dyDescent="0.25">
      <c r="A723" s="1" t="s">
        <v>1649</v>
      </c>
      <c r="B723" s="1" t="s">
        <v>3105</v>
      </c>
      <c r="C723" s="5" t="s">
        <v>6731</v>
      </c>
      <c r="D723" s="5" t="s">
        <v>7088</v>
      </c>
      <c r="E723" s="5" t="s">
        <v>5679</v>
      </c>
    </row>
    <row r="724" spans="1:5" ht="15.75" x14ac:dyDescent="0.25">
      <c r="A724" s="1" t="s">
        <v>1648</v>
      </c>
      <c r="B724" s="1" t="s">
        <v>3106</v>
      </c>
      <c r="C724" s="5" t="s">
        <v>6731</v>
      </c>
      <c r="D724" s="5" t="s">
        <v>7322</v>
      </c>
      <c r="E724" s="5" t="s">
        <v>4870</v>
      </c>
    </row>
    <row r="725" spans="1:5" ht="15.75" x14ac:dyDescent="0.25">
      <c r="A725" s="1" t="s">
        <v>1647</v>
      </c>
      <c r="B725" s="1" t="s">
        <v>3107</v>
      </c>
      <c r="C725" s="5" t="s">
        <v>7146</v>
      </c>
      <c r="D725" s="5" t="s">
        <v>7150</v>
      </c>
      <c r="E725" s="5" t="s">
        <v>5680</v>
      </c>
    </row>
    <row r="726" spans="1:5" ht="15.75" x14ac:dyDescent="0.25">
      <c r="A726" s="1" t="s">
        <v>1646</v>
      </c>
      <c r="B726" s="1" t="s">
        <v>3108</v>
      </c>
      <c r="C726" s="5" t="s">
        <v>6733</v>
      </c>
      <c r="D726" s="5" t="s">
        <v>7323</v>
      </c>
      <c r="E726" s="5" t="s">
        <v>5681</v>
      </c>
    </row>
    <row r="727" spans="1:5" ht="15.75" x14ac:dyDescent="0.25">
      <c r="A727" s="1" t="s">
        <v>1645</v>
      </c>
      <c r="B727" s="1" t="s">
        <v>3109</v>
      </c>
      <c r="C727" s="5" t="s">
        <v>6733</v>
      </c>
      <c r="D727" s="5" t="s">
        <v>6977</v>
      </c>
      <c r="E727" s="5" t="s">
        <v>5214</v>
      </c>
    </row>
    <row r="728" spans="1:5" ht="15.75" x14ac:dyDescent="0.25">
      <c r="A728" s="1" t="s">
        <v>1644</v>
      </c>
      <c r="B728" s="1" t="s">
        <v>3110</v>
      </c>
      <c r="C728" s="5" t="s">
        <v>6733</v>
      </c>
      <c r="D728" s="5" t="s">
        <v>6752</v>
      </c>
      <c r="E728" s="5" t="s">
        <v>5682</v>
      </c>
    </row>
    <row r="729" spans="1:5" ht="15.75" x14ac:dyDescent="0.25">
      <c r="A729" s="1" t="s">
        <v>1643</v>
      </c>
      <c r="B729" s="1" t="s">
        <v>3111</v>
      </c>
      <c r="C729" s="5" t="s">
        <v>6733</v>
      </c>
      <c r="D729" s="5" t="s">
        <v>7324</v>
      </c>
      <c r="E729" s="5" t="s">
        <v>5683</v>
      </c>
    </row>
    <row r="730" spans="1:5" ht="15.75" x14ac:dyDescent="0.25">
      <c r="A730" s="1" t="s">
        <v>1642</v>
      </c>
      <c r="B730" s="1" t="s">
        <v>3112</v>
      </c>
      <c r="C730" s="5" t="s">
        <v>6733</v>
      </c>
      <c r="D730" s="5" t="s">
        <v>7325</v>
      </c>
      <c r="E730" s="5" t="s">
        <v>4868</v>
      </c>
    </row>
    <row r="731" spans="1:5" ht="15.75" x14ac:dyDescent="0.25">
      <c r="A731" s="1" t="s">
        <v>1641</v>
      </c>
      <c r="B731" s="1" t="s">
        <v>3113</v>
      </c>
      <c r="C731" s="5" t="s">
        <v>6731</v>
      </c>
      <c r="D731" s="5" t="s">
        <v>7326</v>
      </c>
      <c r="E731" s="5" t="s">
        <v>5684</v>
      </c>
    </row>
    <row r="732" spans="1:5" ht="15.75" x14ac:dyDescent="0.25">
      <c r="A732" s="1" t="s">
        <v>1640</v>
      </c>
      <c r="B732" s="1" t="s">
        <v>3114</v>
      </c>
      <c r="C732" s="5" t="s">
        <v>6731</v>
      </c>
      <c r="D732" s="5" t="s">
        <v>6898</v>
      </c>
      <c r="E732" s="5" t="s">
        <v>5685</v>
      </c>
    </row>
    <row r="733" spans="1:5" ht="15.75" x14ac:dyDescent="0.25">
      <c r="A733" s="1" t="s">
        <v>1639</v>
      </c>
      <c r="B733" s="1" t="s">
        <v>3115</v>
      </c>
      <c r="C733" s="5" t="s">
        <v>6733</v>
      </c>
      <c r="D733" s="5" t="s">
        <v>7327</v>
      </c>
      <c r="E733" s="5" t="s">
        <v>4871</v>
      </c>
    </row>
    <row r="734" spans="1:5" ht="15.75" x14ac:dyDescent="0.25">
      <c r="A734" s="1" t="s">
        <v>1638</v>
      </c>
      <c r="B734" s="1" t="s">
        <v>3116</v>
      </c>
      <c r="C734" s="5" t="s">
        <v>6731</v>
      </c>
      <c r="D734" s="5" t="s">
        <v>7328</v>
      </c>
      <c r="E734" s="5" t="s">
        <v>5686</v>
      </c>
    </row>
    <row r="735" spans="1:5" ht="15.75" x14ac:dyDescent="0.25">
      <c r="A735" s="1" t="s">
        <v>1637</v>
      </c>
      <c r="B735" s="1" t="s">
        <v>3117</v>
      </c>
      <c r="C735" s="5" t="s">
        <v>6731</v>
      </c>
      <c r="D735" s="5" t="s">
        <v>7329</v>
      </c>
      <c r="E735" s="5" t="s">
        <v>4739</v>
      </c>
    </row>
    <row r="736" spans="1:5" ht="15.75" x14ac:dyDescent="0.25">
      <c r="A736" s="1" t="s">
        <v>1636</v>
      </c>
      <c r="B736" s="1" t="s">
        <v>3118</v>
      </c>
      <c r="C736" s="5" t="s">
        <v>6731</v>
      </c>
      <c r="D736" s="5" t="s">
        <v>7330</v>
      </c>
      <c r="E736" s="5" t="s">
        <v>5687</v>
      </c>
    </row>
    <row r="737" spans="1:5" ht="15.75" x14ac:dyDescent="0.25">
      <c r="A737" s="1" t="s">
        <v>1635</v>
      </c>
      <c r="B737" s="1" t="s">
        <v>3119</v>
      </c>
      <c r="C737" s="5" t="s">
        <v>6731</v>
      </c>
      <c r="D737" s="5" t="s">
        <v>7331</v>
      </c>
      <c r="E737" s="5" t="s">
        <v>4872</v>
      </c>
    </row>
    <row r="738" spans="1:5" ht="15.75" x14ac:dyDescent="0.25">
      <c r="A738" s="1" t="s">
        <v>1634</v>
      </c>
      <c r="B738" s="1" t="s">
        <v>3120</v>
      </c>
      <c r="C738" s="5" t="s">
        <v>6733</v>
      </c>
      <c r="D738" s="5" t="s">
        <v>7001</v>
      </c>
      <c r="E738" s="5" t="s">
        <v>5688</v>
      </c>
    </row>
    <row r="739" spans="1:5" ht="15.75" x14ac:dyDescent="0.25">
      <c r="A739" s="1" t="s">
        <v>1633</v>
      </c>
      <c r="B739" s="1" t="s">
        <v>3121</v>
      </c>
      <c r="C739" s="5" t="s">
        <v>6733</v>
      </c>
      <c r="D739" s="5" t="s">
        <v>7332</v>
      </c>
      <c r="E739" s="5" t="s">
        <v>5689</v>
      </c>
    </row>
    <row r="740" spans="1:5" ht="15.75" x14ac:dyDescent="0.25">
      <c r="A740" s="1" t="s">
        <v>1632</v>
      </c>
      <c r="B740" s="1" t="s">
        <v>3122</v>
      </c>
      <c r="C740" s="5" t="s">
        <v>6733</v>
      </c>
      <c r="D740" s="5" t="s">
        <v>7333</v>
      </c>
      <c r="E740" s="5" t="s">
        <v>5690</v>
      </c>
    </row>
    <row r="741" spans="1:5" ht="15.75" x14ac:dyDescent="0.25">
      <c r="A741" s="1" t="s">
        <v>1631</v>
      </c>
      <c r="B741" s="1" t="s">
        <v>3123</v>
      </c>
      <c r="C741" s="5" t="s">
        <v>7146</v>
      </c>
      <c r="D741" s="5" t="s">
        <v>7334</v>
      </c>
      <c r="E741" s="5" t="s">
        <v>4873</v>
      </c>
    </row>
    <row r="742" spans="1:5" ht="15.75" x14ac:dyDescent="0.25">
      <c r="A742" s="1" t="s">
        <v>1630</v>
      </c>
      <c r="B742" s="1" t="s">
        <v>3124</v>
      </c>
      <c r="C742" s="5" t="s">
        <v>6733</v>
      </c>
      <c r="D742" s="5" t="s">
        <v>6936</v>
      </c>
      <c r="E742" s="5" t="s">
        <v>5691</v>
      </c>
    </row>
    <row r="743" spans="1:5" ht="15.75" x14ac:dyDescent="0.25">
      <c r="A743" s="1" t="s">
        <v>1629</v>
      </c>
      <c r="B743" s="1" t="s">
        <v>3125</v>
      </c>
      <c r="C743" s="5" t="s">
        <v>6733</v>
      </c>
      <c r="D743" s="5" t="s">
        <v>7335</v>
      </c>
      <c r="E743" s="5" t="s">
        <v>4874</v>
      </c>
    </row>
    <row r="744" spans="1:5" ht="15.75" x14ac:dyDescent="0.25">
      <c r="A744" s="1" t="s">
        <v>1628</v>
      </c>
      <c r="B744" s="1" t="s">
        <v>3126</v>
      </c>
      <c r="C744" s="5" t="s">
        <v>7146</v>
      </c>
      <c r="D744" s="5" t="s">
        <v>7119</v>
      </c>
      <c r="E744" s="5" t="s">
        <v>4875</v>
      </c>
    </row>
    <row r="745" spans="1:5" ht="15.75" x14ac:dyDescent="0.25">
      <c r="A745" s="1" t="s">
        <v>1627</v>
      </c>
      <c r="B745" s="1" t="s">
        <v>3127</v>
      </c>
      <c r="C745" s="5" t="s">
        <v>7146</v>
      </c>
      <c r="D745" s="5" t="s">
        <v>7336</v>
      </c>
      <c r="E745" s="5" t="s">
        <v>5162</v>
      </c>
    </row>
    <row r="746" spans="1:5" ht="15.75" x14ac:dyDescent="0.25">
      <c r="A746" s="1" t="s">
        <v>1626</v>
      </c>
      <c r="B746" s="1" t="s">
        <v>3128</v>
      </c>
      <c r="C746" s="5" t="s">
        <v>6731</v>
      </c>
      <c r="D746" s="5" t="s">
        <v>7337</v>
      </c>
      <c r="E746" s="5" t="s">
        <v>5692</v>
      </c>
    </row>
    <row r="747" spans="1:5" ht="15.75" x14ac:dyDescent="0.25">
      <c r="A747" s="1" t="s">
        <v>1625</v>
      </c>
      <c r="B747" s="1" t="s">
        <v>3129</v>
      </c>
      <c r="C747" s="5" t="s">
        <v>6733</v>
      </c>
      <c r="D747" s="5" t="s">
        <v>7338</v>
      </c>
      <c r="E747" s="5" t="s">
        <v>5693</v>
      </c>
    </row>
    <row r="748" spans="1:5" ht="15.75" x14ac:dyDescent="0.25">
      <c r="A748" s="1" t="s">
        <v>1624</v>
      </c>
      <c r="B748" s="1" t="s">
        <v>3130</v>
      </c>
      <c r="C748" s="5" t="s">
        <v>7146</v>
      </c>
      <c r="D748" s="5" t="s">
        <v>7339</v>
      </c>
      <c r="E748" s="5" t="s">
        <v>4876</v>
      </c>
    </row>
    <row r="749" spans="1:5" ht="15.75" x14ac:dyDescent="0.25">
      <c r="A749" s="1" t="s">
        <v>1623</v>
      </c>
      <c r="B749" s="1" t="s">
        <v>3131</v>
      </c>
      <c r="C749" s="5" t="s">
        <v>6733</v>
      </c>
      <c r="D749" s="5" t="s">
        <v>6936</v>
      </c>
      <c r="E749" s="5" t="s">
        <v>5694</v>
      </c>
    </row>
    <row r="750" spans="1:5" ht="15.75" x14ac:dyDescent="0.25">
      <c r="A750" s="1" t="s">
        <v>1622</v>
      </c>
      <c r="B750" s="1" t="s">
        <v>3132</v>
      </c>
      <c r="C750" s="5" t="s">
        <v>6733</v>
      </c>
      <c r="D750" s="5" t="s">
        <v>6795</v>
      </c>
      <c r="E750" s="5" t="s">
        <v>5695</v>
      </c>
    </row>
    <row r="751" spans="1:5" ht="15.75" x14ac:dyDescent="0.25">
      <c r="A751" s="1" t="s">
        <v>1621</v>
      </c>
      <c r="B751" s="1" t="s">
        <v>3133</v>
      </c>
      <c r="C751" s="5" t="s">
        <v>6731</v>
      </c>
      <c r="D751" s="5" t="s">
        <v>6794</v>
      </c>
      <c r="E751" s="5" t="s">
        <v>5696</v>
      </c>
    </row>
    <row r="752" spans="1:5" ht="15.75" x14ac:dyDescent="0.25">
      <c r="A752" s="1" t="s">
        <v>1620</v>
      </c>
      <c r="B752" s="1" t="s">
        <v>3134</v>
      </c>
      <c r="C752" s="5" t="s">
        <v>6733</v>
      </c>
      <c r="D752" s="5" t="s">
        <v>6812</v>
      </c>
      <c r="E752" s="5" t="s">
        <v>5697</v>
      </c>
    </row>
    <row r="753" spans="1:5" ht="15.75" x14ac:dyDescent="0.25">
      <c r="A753" s="1" t="s">
        <v>1619</v>
      </c>
      <c r="B753" s="1" t="s">
        <v>3135</v>
      </c>
      <c r="C753" s="5" t="s">
        <v>6731</v>
      </c>
      <c r="D753" s="5" t="s">
        <v>7340</v>
      </c>
      <c r="E753" s="5" t="s">
        <v>5698</v>
      </c>
    </row>
    <row r="754" spans="1:5" ht="15.75" x14ac:dyDescent="0.25">
      <c r="A754" s="1" t="s">
        <v>1618</v>
      </c>
      <c r="B754" s="1" t="s">
        <v>3136</v>
      </c>
      <c r="C754" s="5" t="s">
        <v>6731</v>
      </c>
      <c r="D754" s="5" t="s">
        <v>7341</v>
      </c>
      <c r="E754" s="5" t="s">
        <v>5699</v>
      </c>
    </row>
    <row r="755" spans="1:5" ht="15.75" x14ac:dyDescent="0.25">
      <c r="A755" s="1" t="s">
        <v>1617</v>
      </c>
      <c r="B755" s="1" t="s">
        <v>3137</v>
      </c>
      <c r="C755" s="5" t="s">
        <v>6731</v>
      </c>
      <c r="D755" s="5" t="s">
        <v>7342</v>
      </c>
      <c r="E755" s="5" t="s">
        <v>5700</v>
      </c>
    </row>
    <row r="756" spans="1:5" ht="15.75" x14ac:dyDescent="0.25">
      <c r="A756" s="1" t="s">
        <v>1616</v>
      </c>
      <c r="B756" s="1" t="s">
        <v>3138</v>
      </c>
      <c r="C756" s="5" t="s">
        <v>7146</v>
      </c>
      <c r="D756" s="5" t="s">
        <v>7343</v>
      </c>
      <c r="E756" s="5" t="s">
        <v>5701</v>
      </c>
    </row>
    <row r="757" spans="1:5" ht="15.75" x14ac:dyDescent="0.25">
      <c r="A757" s="1" t="s">
        <v>1615</v>
      </c>
      <c r="B757" s="1" t="s">
        <v>3139</v>
      </c>
      <c r="C757" s="5" t="s">
        <v>6733</v>
      </c>
      <c r="D757" s="5" t="s">
        <v>7344</v>
      </c>
      <c r="E757" s="5" t="s">
        <v>4877</v>
      </c>
    </row>
    <row r="758" spans="1:5" ht="15.75" x14ac:dyDescent="0.25">
      <c r="A758" s="1" t="s">
        <v>1614</v>
      </c>
      <c r="B758" s="1" t="s">
        <v>3140</v>
      </c>
      <c r="C758" s="5" t="s">
        <v>6733</v>
      </c>
      <c r="D758" s="5" t="s">
        <v>7345</v>
      </c>
      <c r="E758" s="5" t="s">
        <v>5702</v>
      </c>
    </row>
    <row r="759" spans="1:5" ht="15.75" x14ac:dyDescent="0.25">
      <c r="A759" s="1" t="s">
        <v>1613</v>
      </c>
      <c r="B759" s="1" t="s">
        <v>3141</v>
      </c>
      <c r="C759" s="5" t="s">
        <v>6733</v>
      </c>
      <c r="D759" s="5" t="s">
        <v>6894</v>
      </c>
      <c r="E759" s="5" t="s">
        <v>5703</v>
      </c>
    </row>
    <row r="760" spans="1:5" ht="15.75" x14ac:dyDescent="0.25">
      <c r="A760" s="1" t="s">
        <v>1612</v>
      </c>
      <c r="B760" s="1" t="s">
        <v>3142</v>
      </c>
      <c r="C760" s="5" t="s">
        <v>6733</v>
      </c>
      <c r="D760" s="5" t="s">
        <v>7346</v>
      </c>
      <c r="E760" s="5" t="s">
        <v>4878</v>
      </c>
    </row>
    <row r="761" spans="1:5" ht="15.75" x14ac:dyDescent="0.25">
      <c r="A761" s="1" t="s">
        <v>1611</v>
      </c>
      <c r="B761" s="1" t="s">
        <v>3143</v>
      </c>
      <c r="C761" s="5" t="s">
        <v>6731</v>
      </c>
      <c r="D761" s="5" t="s">
        <v>7347</v>
      </c>
      <c r="E761" s="5" t="s">
        <v>5704</v>
      </c>
    </row>
    <row r="762" spans="1:5" ht="15.75" x14ac:dyDescent="0.25">
      <c r="A762" s="1" t="s">
        <v>1610</v>
      </c>
      <c r="B762" s="1" t="s">
        <v>3144</v>
      </c>
      <c r="C762" s="5" t="s">
        <v>6731</v>
      </c>
      <c r="D762" s="5" t="s">
        <v>7150</v>
      </c>
      <c r="E762" s="5" t="s">
        <v>5705</v>
      </c>
    </row>
    <row r="763" spans="1:5" ht="15.75" x14ac:dyDescent="0.25">
      <c r="A763" s="1" t="s">
        <v>1609</v>
      </c>
      <c r="B763" s="1" t="s">
        <v>3145</v>
      </c>
      <c r="C763" s="5" t="s">
        <v>6733</v>
      </c>
      <c r="D763" s="5" t="s">
        <v>6966</v>
      </c>
      <c r="E763" s="5" t="s">
        <v>5706</v>
      </c>
    </row>
    <row r="764" spans="1:5" ht="15.75" x14ac:dyDescent="0.25">
      <c r="A764" s="1" t="s">
        <v>1608</v>
      </c>
      <c r="B764" s="1" t="s">
        <v>3146</v>
      </c>
      <c r="C764" s="5" t="s">
        <v>6731</v>
      </c>
      <c r="D764" s="5" t="s">
        <v>6765</v>
      </c>
      <c r="E764" s="5" t="s">
        <v>5707</v>
      </c>
    </row>
    <row r="765" spans="1:5" ht="15.75" x14ac:dyDescent="0.25">
      <c r="A765" s="1" t="s">
        <v>1607</v>
      </c>
      <c r="B765" s="1" t="s">
        <v>3147</v>
      </c>
      <c r="C765" s="5" t="s">
        <v>6731</v>
      </c>
      <c r="D765" s="5" t="s">
        <v>7348</v>
      </c>
      <c r="E765" s="5" t="s">
        <v>5708</v>
      </c>
    </row>
    <row r="766" spans="1:5" ht="15.75" x14ac:dyDescent="0.25">
      <c r="A766" s="1" t="s">
        <v>1606</v>
      </c>
      <c r="B766" s="1" t="s">
        <v>3148</v>
      </c>
      <c r="C766" s="5" t="s">
        <v>6731</v>
      </c>
      <c r="D766" s="5" t="s">
        <v>7349</v>
      </c>
      <c r="E766" s="5" t="s">
        <v>4879</v>
      </c>
    </row>
    <row r="767" spans="1:5" ht="15.75" x14ac:dyDescent="0.25">
      <c r="A767" s="1" t="s">
        <v>1605</v>
      </c>
      <c r="B767" s="1" t="s">
        <v>3149</v>
      </c>
      <c r="C767" s="5" t="s">
        <v>6731</v>
      </c>
      <c r="D767" s="5" t="s">
        <v>7350</v>
      </c>
      <c r="E767" s="5" t="s">
        <v>5709</v>
      </c>
    </row>
    <row r="768" spans="1:5" ht="15.75" x14ac:dyDescent="0.25">
      <c r="A768" s="1" t="s">
        <v>1604</v>
      </c>
      <c r="B768" s="1" t="s">
        <v>3150</v>
      </c>
      <c r="C768" s="5" t="s">
        <v>6731</v>
      </c>
      <c r="D768" s="5" t="s">
        <v>7351</v>
      </c>
      <c r="E768" s="5" t="s">
        <v>5710</v>
      </c>
    </row>
    <row r="769" spans="1:5" ht="15.75" x14ac:dyDescent="0.25">
      <c r="A769" s="1" t="s">
        <v>1603</v>
      </c>
      <c r="B769" s="1" t="s">
        <v>3151</v>
      </c>
      <c r="C769" s="5" t="s">
        <v>6731</v>
      </c>
      <c r="D769" s="5" t="s">
        <v>7352</v>
      </c>
      <c r="E769" s="5" t="s">
        <v>5711</v>
      </c>
    </row>
    <row r="770" spans="1:5" ht="15.75" x14ac:dyDescent="0.25">
      <c r="A770" s="1" t="s">
        <v>1602</v>
      </c>
      <c r="B770" s="1" t="s">
        <v>3152</v>
      </c>
      <c r="C770" s="5" t="s">
        <v>6731</v>
      </c>
      <c r="D770" s="5" t="s">
        <v>7003</v>
      </c>
      <c r="E770" s="5" t="s">
        <v>5712</v>
      </c>
    </row>
    <row r="771" spans="1:5" ht="15.75" x14ac:dyDescent="0.25">
      <c r="A771" s="1" t="s">
        <v>1601</v>
      </c>
      <c r="B771" s="1" t="s">
        <v>3153</v>
      </c>
      <c r="C771" s="5" t="s">
        <v>6731</v>
      </c>
      <c r="D771" s="5" t="s">
        <v>7353</v>
      </c>
      <c r="E771" s="5" t="s">
        <v>5713</v>
      </c>
    </row>
    <row r="772" spans="1:5" ht="15.75" x14ac:dyDescent="0.25">
      <c r="A772" s="1" t="s">
        <v>1600</v>
      </c>
      <c r="B772" s="1" t="s">
        <v>3154</v>
      </c>
      <c r="C772" s="5" t="s">
        <v>6733</v>
      </c>
      <c r="D772" s="5" t="s">
        <v>6734</v>
      </c>
      <c r="E772" s="5" t="s">
        <v>5714</v>
      </c>
    </row>
    <row r="773" spans="1:5" ht="15.75" x14ac:dyDescent="0.25">
      <c r="A773" s="1" t="s">
        <v>1599</v>
      </c>
      <c r="B773" s="1" t="s">
        <v>3155</v>
      </c>
      <c r="C773" s="5" t="s">
        <v>6733</v>
      </c>
      <c r="D773" s="5" t="s">
        <v>6876</v>
      </c>
      <c r="E773" s="5" t="s">
        <v>5715</v>
      </c>
    </row>
    <row r="774" spans="1:5" ht="15.75" x14ac:dyDescent="0.25">
      <c r="A774" s="1" t="s">
        <v>1598</v>
      </c>
      <c r="B774" s="1" t="s">
        <v>3156</v>
      </c>
      <c r="C774" s="5" t="s">
        <v>6733</v>
      </c>
      <c r="D774" s="5" t="s">
        <v>6885</v>
      </c>
      <c r="E774" s="5" t="s">
        <v>5716</v>
      </c>
    </row>
    <row r="775" spans="1:5" ht="15.75" x14ac:dyDescent="0.25">
      <c r="A775" s="1" t="s">
        <v>1597</v>
      </c>
      <c r="B775" s="1" t="s">
        <v>3157</v>
      </c>
      <c r="C775" s="5" t="s">
        <v>6733</v>
      </c>
      <c r="D775" s="5" t="s">
        <v>6936</v>
      </c>
      <c r="E775" s="5" t="s">
        <v>5717</v>
      </c>
    </row>
    <row r="776" spans="1:5" ht="15.75" x14ac:dyDescent="0.25">
      <c r="A776" s="1" t="s">
        <v>1596</v>
      </c>
      <c r="B776" s="1" t="s">
        <v>3158</v>
      </c>
      <c r="C776" s="5" t="s">
        <v>6733</v>
      </c>
      <c r="D776" s="5" t="s">
        <v>7354</v>
      </c>
      <c r="E776" s="5" t="s">
        <v>4880</v>
      </c>
    </row>
    <row r="777" spans="1:5" ht="15.75" x14ac:dyDescent="0.25">
      <c r="A777" s="1" t="s">
        <v>1595</v>
      </c>
      <c r="B777" s="1" t="s">
        <v>3159</v>
      </c>
      <c r="C777" s="5" t="s">
        <v>7146</v>
      </c>
      <c r="D777" s="5" t="s">
        <v>7355</v>
      </c>
      <c r="E777" s="5" t="s">
        <v>4881</v>
      </c>
    </row>
    <row r="778" spans="1:5" ht="15.75" x14ac:dyDescent="0.25">
      <c r="A778" s="1" t="s">
        <v>1594</v>
      </c>
      <c r="B778" s="1" t="s">
        <v>3160</v>
      </c>
      <c r="C778" s="5" t="s">
        <v>7146</v>
      </c>
      <c r="D778" s="5" t="s">
        <v>7356</v>
      </c>
      <c r="E778" s="5" t="s">
        <v>5198</v>
      </c>
    </row>
    <row r="779" spans="1:5" ht="15.75" x14ac:dyDescent="0.25">
      <c r="A779" s="1" t="s">
        <v>1593</v>
      </c>
      <c r="B779" s="1" t="s">
        <v>3161</v>
      </c>
      <c r="C779" s="5" t="s">
        <v>6731</v>
      </c>
      <c r="D779" s="5" t="s">
        <v>7357</v>
      </c>
      <c r="E779" s="5" t="s">
        <v>5718</v>
      </c>
    </row>
    <row r="780" spans="1:5" ht="15.75" x14ac:dyDescent="0.25">
      <c r="A780" s="1" t="s">
        <v>1592</v>
      </c>
      <c r="B780" s="1" t="s">
        <v>3162</v>
      </c>
      <c r="C780" s="5" t="s">
        <v>6733</v>
      </c>
      <c r="D780" s="5" t="s">
        <v>6920</v>
      </c>
      <c r="E780" s="5" t="s">
        <v>4882</v>
      </c>
    </row>
    <row r="781" spans="1:5" ht="15.75" x14ac:dyDescent="0.25">
      <c r="A781" s="1" t="s">
        <v>1591</v>
      </c>
      <c r="B781" s="1" t="s">
        <v>3163</v>
      </c>
      <c r="C781" s="5" t="s">
        <v>6731</v>
      </c>
      <c r="D781" s="5" t="s">
        <v>7099</v>
      </c>
      <c r="E781" s="5" t="s">
        <v>5719</v>
      </c>
    </row>
    <row r="782" spans="1:5" ht="15.75" x14ac:dyDescent="0.25">
      <c r="A782" s="1" t="s">
        <v>1590</v>
      </c>
      <c r="B782" s="1" t="s">
        <v>3164</v>
      </c>
      <c r="C782" s="5" t="s">
        <v>6733</v>
      </c>
      <c r="D782" s="5" t="s">
        <v>7358</v>
      </c>
      <c r="E782" s="5" t="s">
        <v>4883</v>
      </c>
    </row>
    <row r="783" spans="1:5" ht="15.75" x14ac:dyDescent="0.25">
      <c r="A783" s="1" t="s">
        <v>1589</v>
      </c>
      <c r="B783" s="1" t="s">
        <v>3165</v>
      </c>
      <c r="C783" s="5" t="s">
        <v>6731</v>
      </c>
      <c r="D783" s="5" t="s">
        <v>7359</v>
      </c>
      <c r="E783" s="5" t="s">
        <v>5632</v>
      </c>
    </row>
    <row r="784" spans="1:5" ht="15.75" x14ac:dyDescent="0.25">
      <c r="A784" s="1" t="s">
        <v>1588</v>
      </c>
      <c r="B784" s="1" t="s">
        <v>3166</v>
      </c>
      <c r="C784" s="5" t="s">
        <v>6731</v>
      </c>
      <c r="D784" s="5" t="s">
        <v>7360</v>
      </c>
      <c r="E784" s="5" t="s">
        <v>5720</v>
      </c>
    </row>
    <row r="785" spans="1:5" ht="15.75" x14ac:dyDescent="0.25">
      <c r="A785" s="1" t="s">
        <v>1587</v>
      </c>
      <c r="B785" s="1" t="s">
        <v>3167</v>
      </c>
      <c r="C785" s="5" t="s">
        <v>6731</v>
      </c>
      <c r="D785" s="5" t="s">
        <v>7361</v>
      </c>
      <c r="E785" s="5" t="s">
        <v>5721</v>
      </c>
    </row>
    <row r="786" spans="1:5" ht="15.75" x14ac:dyDescent="0.25">
      <c r="A786" s="1" t="s">
        <v>1586</v>
      </c>
      <c r="B786" s="1" t="s">
        <v>3168</v>
      </c>
      <c r="C786" s="5" t="s">
        <v>6731</v>
      </c>
      <c r="D786" s="5" t="s">
        <v>7362</v>
      </c>
      <c r="E786" s="5" t="s">
        <v>5722</v>
      </c>
    </row>
    <row r="787" spans="1:5" ht="15.75" x14ac:dyDescent="0.25">
      <c r="A787" s="1" t="s">
        <v>1585</v>
      </c>
      <c r="B787" s="1" t="s">
        <v>3169</v>
      </c>
      <c r="C787" s="5" t="s">
        <v>6731</v>
      </c>
      <c r="D787" s="5" t="s">
        <v>7363</v>
      </c>
      <c r="E787" s="5" t="s">
        <v>5723</v>
      </c>
    </row>
    <row r="788" spans="1:5" ht="15.75" x14ac:dyDescent="0.25">
      <c r="A788" s="1" t="s">
        <v>1584</v>
      </c>
      <c r="B788" s="1" t="s">
        <v>3170</v>
      </c>
      <c r="C788" s="5" t="s">
        <v>6731</v>
      </c>
      <c r="D788" s="5" t="s">
        <v>7364</v>
      </c>
      <c r="E788" s="5" t="s">
        <v>4884</v>
      </c>
    </row>
    <row r="789" spans="1:5" ht="15.75" x14ac:dyDescent="0.25">
      <c r="A789" s="1" t="s">
        <v>1583</v>
      </c>
      <c r="B789" s="1" t="s">
        <v>3171</v>
      </c>
      <c r="C789" s="5" t="s">
        <v>6733</v>
      </c>
      <c r="D789" s="5" t="s">
        <v>7365</v>
      </c>
      <c r="E789" s="5" t="s">
        <v>5176</v>
      </c>
    </row>
    <row r="790" spans="1:5" ht="15.75" x14ac:dyDescent="0.25">
      <c r="A790" s="1" t="s">
        <v>1582</v>
      </c>
      <c r="B790" s="1" t="s">
        <v>3172</v>
      </c>
      <c r="C790" s="5" t="s">
        <v>6733</v>
      </c>
      <c r="D790" s="5" t="s">
        <v>7366</v>
      </c>
      <c r="E790" s="5" t="s">
        <v>5724</v>
      </c>
    </row>
    <row r="791" spans="1:5" ht="15.75" x14ac:dyDescent="0.25">
      <c r="A791" s="1" t="s">
        <v>1581</v>
      </c>
      <c r="B791" s="1" t="s">
        <v>3173</v>
      </c>
      <c r="C791" s="5" t="s">
        <v>6733</v>
      </c>
      <c r="D791" s="5" t="s">
        <v>7367</v>
      </c>
      <c r="E791" s="5" t="s">
        <v>5725</v>
      </c>
    </row>
    <row r="792" spans="1:5" ht="15.75" x14ac:dyDescent="0.25">
      <c r="A792" s="1" t="s">
        <v>1580</v>
      </c>
      <c r="B792" s="1" t="s">
        <v>3174</v>
      </c>
      <c r="C792" s="5" t="s">
        <v>6731</v>
      </c>
      <c r="D792" s="5" t="s">
        <v>6823</v>
      </c>
      <c r="E792" s="5" t="s">
        <v>5726</v>
      </c>
    </row>
    <row r="793" spans="1:5" ht="15.75" x14ac:dyDescent="0.25">
      <c r="A793" s="1" t="s">
        <v>1579</v>
      </c>
      <c r="B793" s="1" t="s">
        <v>3175</v>
      </c>
      <c r="C793" s="5" t="s">
        <v>6731</v>
      </c>
      <c r="D793" s="5" t="s">
        <v>7368</v>
      </c>
      <c r="E793" s="5" t="s">
        <v>4885</v>
      </c>
    </row>
    <row r="794" spans="1:5" ht="15.75" x14ac:dyDescent="0.25">
      <c r="A794" s="1" t="s">
        <v>1578</v>
      </c>
      <c r="B794" s="1" t="s">
        <v>3176</v>
      </c>
      <c r="C794" s="5" t="s">
        <v>7146</v>
      </c>
      <c r="D794" s="5" t="s">
        <v>7369</v>
      </c>
      <c r="E794" s="5" t="s">
        <v>5727</v>
      </c>
    </row>
    <row r="795" spans="1:5" ht="15.75" x14ac:dyDescent="0.25">
      <c r="A795" s="1" t="s">
        <v>1577</v>
      </c>
      <c r="B795" s="1" t="s">
        <v>3177</v>
      </c>
      <c r="C795" s="5" t="s">
        <v>6733</v>
      </c>
      <c r="D795" s="5" t="s">
        <v>7370</v>
      </c>
      <c r="E795" s="5" t="s">
        <v>5728</v>
      </c>
    </row>
    <row r="796" spans="1:5" ht="15.75" x14ac:dyDescent="0.25">
      <c r="A796" s="1" t="s">
        <v>1576</v>
      </c>
      <c r="B796" s="1" t="s">
        <v>3178</v>
      </c>
      <c r="C796" s="5" t="s">
        <v>6731</v>
      </c>
      <c r="D796" s="5" t="s">
        <v>6907</v>
      </c>
      <c r="E796" s="5" t="s">
        <v>5729</v>
      </c>
    </row>
    <row r="797" spans="1:5" ht="15.75" x14ac:dyDescent="0.25">
      <c r="A797" s="1" t="s">
        <v>1575</v>
      </c>
      <c r="B797" s="1" t="s">
        <v>3179</v>
      </c>
      <c r="C797" s="5" t="s">
        <v>7146</v>
      </c>
      <c r="D797" s="5" t="s">
        <v>7371</v>
      </c>
      <c r="E797" s="5" t="s">
        <v>5730</v>
      </c>
    </row>
    <row r="798" spans="1:5" ht="15.75" x14ac:dyDescent="0.25">
      <c r="A798" s="1" t="s">
        <v>1574</v>
      </c>
      <c r="B798" s="1" t="s">
        <v>3180</v>
      </c>
      <c r="C798" s="5" t="s">
        <v>6731</v>
      </c>
      <c r="D798" s="5" t="s">
        <v>7372</v>
      </c>
      <c r="E798" s="5" t="s">
        <v>5731</v>
      </c>
    </row>
    <row r="799" spans="1:5" ht="15.75" x14ac:dyDescent="0.25">
      <c r="A799" s="1" t="s">
        <v>1573</v>
      </c>
      <c r="B799" s="1" t="s">
        <v>3181</v>
      </c>
      <c r="C799" s="5" t="s">
        <v>7146</v>
      </c>
      <c r="D799" s="5" t="s">
        <v>7373</v>
      </c>
      <c r="E799" s="5" t="s">
        <v>5732</v>
      </c>
    </row>
    <row r="800" spans="1:5" ht="15.75" x14ac:dyDescent="0.25">
      <c r="A800" s="1" t="s">
        <v>1572</v>
      </c>
      <c r="B800" s="1" t="s">
        <v>3182</v>
      </c>
      <c r="C800" s="5" t="s">
        <v>6731</v>
      </c>
      <c r="D800" s="5" t="s">
        <v>7374</v>
      </c>
      <c r="E800" s="5" t="s">
        <v>5502</v>
      </c>
    </row>
    <row r="801" spans="1:5" ht="15.75" x14ac:dyDescent="0.25">
      <c r="A801" s="1" t="s">
        <v>1571</v>
      </c>
      <c r="B801" s="1" t="s">
        <v>3183</v>
      </c>
      <c r="C801" s="5" t="s">
        <v>6731</v>
      </c>
      <c r="D801" s="5" t="s">
        <v>7080</v>
      </c>
      <c r="E801" s="5" t="s">
        <v>5733</v>
      </c>
    </row>
    <row r="802" spans="1:5" ht="15.75" x14ac:dyDescent="0.25">
      <c r="A802" s="1" t="s">
        <v>1570</v>
      </c>
      <c r="B802" s="1" t="s">
        <v>3184</v>
      </c>
      <c r="C802" s="5" t="s">
        <v>6731</v>
      </c>
      <c r="D802" s="5" t="s">
        <v>7375</v>
      </c>
      <c r="E802" s="5" t="s">
        <v>5734</v>
      </c>
    </row>
    <row r="803" spans="1:5" ht="15.75" x14ac:dyDescent="0.25">
      <c r="A803" s="1" t="s">
        <v>1569</v>
      </c>
      <c r="B803" s="1" t="s">
        <v>3185</v>
      </c>
      <c r="C803" s="5" t="s">
        <v>7146</v>
      </c>
      <c r="D803" s="5" t="s">
        <v>7376</v>
      </c>
      <c r="E803" s="5" t="s">
        <v>5735</v>
      </c>
    </row>
    <row r="804" spans="1:5" ht="15.75" x14ac:dyDescent="0.25">
      <c r="A804" s="1" t="s">
        <v>1568</v>
      </c>
      <c r="B804" s="1" t="s">
        <v>3186</v>
      </c>
      <c r="C804" s="5" t="s">
        <v>6731</v>
      </c>
      <c r="D804" s="5" t="s">
        <v>7114</v>
      </c>
      <c r="E804" s="5" t="s">
        <v>5358</v>
      </c>
    </row>
    <row r="805" spans="1:5" ht="15.75" x14ac:dyDescent="0.25">
      <c r="A805" s="1" t="s">
        <v>1567</v>
      </c>
      <c r="B805" s="1" t="s">
        <v>3187</v>
      </c>
      <c r="C805" s="5" t="s">
        <v>6731</v>
      </c>
      <c r="D805" s="5" t="s">
        <v>7114</v>
      </c>
      <c r="E805" s="5" t="s">
        <v>5736</v>
      </c>
    </row>
    <row r="806" spans="1:5" ht="15.75" x14ac:dyDescent="0.25">
      <c r="A806" s="1" t="s">
        <v>1566</v>
      </c>
      <c r="B806" s="1" t="s">
        <v>3188</v>
      </c>
      <c r="C806" s="5" t="s">
        <v>6733</v>
      </c>
      <c r="D806" s="5" t="s">
        <v>7377</v>
      </c>
      <c r="E806" s="5" t="s">
        <v>5737</v>
      </c>
    </row>
    <row r="807" spans="1:5" ht="15.75" x14ac:dyDescent="0.25">
      <c r="A807" s="1" t="s">
        <v>1565</v>
      </c>
      <c r="B807" s="1" t="s">
        <v>3189</v>
      </c>
      <c r="C807" s="5" t="s">
        <v>6733</v>
      </c>
      <c r="D807" s="5" t="s">
        <v>6740</v>
      </c>
      <c r="E807" s="5" t="s">
        <v>5738</v>
      </c>
    </row>
    <row r="808" spans="1:5" ht="15.75" x14ac:dyDescent="0.25">
      <c r="A808" s="1" t="s">
        <v>1564</v>
      </c>
      <c r="B808" s="1" t="s">
        <v>3190</v>
      </c>
      <c r="C808" s="5" t="s">
        <v>6733</v>
      </c>
      <c r="D808" s="5" t="s">
        <v>7378</v>
      </c>
      <c r="E808" s="5" t="s">
        <v>4886</v>
      </c>
    </row>
    <row r="809" spans="1:5" ht="15.75" x14ac:dyDescent="0.25">
      <c r="A809" s="1" t="s">
        <v>1563</v>
      </c>
      <c r="B809" s="1" t="s">
        <v>3191</v>
      </c>
      <c r="C809" s="5" t="s">
        <v>6733</v>
      </c>
      <c r="D809" s="5" t="s">
        <v>7379</v>
      </c>
      <c r="E809" s="5" t="s">
        <v>4887</v>
      </c>
    </row>
    <row r="810" spans="1:5" ht="15.75" x14ac:dyDescent="0.25">
      <c r="A810" s="1" t="s">
        <v>1562</v>
      </c>
      <c r="B810" s="1" t="s">
        <v>3192</v>
      </c>
      <c r="C810" s="5" t="s">
        <v>7146</v>
      </c>
      <c r="D810" s="5" t="s">
        <v>7380</v>
      </c>
      <c r="E810" s="5" t="s">
        <v>5739</v>
      </c>
    </row>
    <row r="811" spans="1:5" ht="15.75" x14ac:dyDescent="0.25">
      <c r="A811" s="1" t="s">
        <v>1561</v>
      </c>
      <c r="B811" s="1" t="s">
        <v>3193</v>
      </c>
      <c r="C811" s="5" t="s">
        <v>6733</v>
      </c>
      <c r="D811" s="5" t="s">
        <v>7381</v>
      </c>
      <c r="E811" s="5" t="s">
        <v>5740</v>
      </c>
    </row>
    <row r="812" spans="1:5" ht="15.75" x14ac:dyDescent="0.25">
      <c r="A812" s="1" t="s">
        <v>1560</v>
      </c>
      <c r="B812" s="1" t="s">
        <v>3194</v>
      </c>
      <c r="C812" s="5" t="s">
        <v>6733</v>
      </c>
      <c r="D812" s="5" t="s">
        <v>6847</v>
      </c>
      <c r="E812" s="5" t="s">
        <v>5741</v>
      </c>
    </row>
    <row r="813" spans="1:5" ht="15.75" x14ac:dyDescent="0.25">
      <c r="A813" s="1" t="s">
        <v>1559</v>
      </c>
      <c r="B813" s="1" t="s">
        <v>3195</v>
      </c>
      <c r="C813" s="5" t="s">
        <v>6733</v>
      </c>
      <c r="D813" s="5" t="s">
        <v>7382</v>
      </c>
      <c r="E813" s="5" t="s">
        <v>4808</v>
      </c>
    </row>
    <row r="814" spans="1:5" ht="15.75" x14ac:dyDescent="0.25">
      <c r="A814" s="1" t="s">
        <v>1558</v>
      </c>
      <c r="B814" s="1" t="s">
        <v>3196</v>
      </c>
      <c r="C814" s="5" t="s">
        <v>6733</v>
      </c>
      <c r="D814" s="5" t="s">
        <v>7211</v>
      </c>
      <c r="E814" s="5" t="s">
        <v>5742</v>
      </c>
    </row>
    <row r="815" spans="1:5" ht="15.75" x14ac:dyDescent="0.25">
      <c r="A815" s="1" t="s">
        <v>1557</v>
      </c>
      <c r="B815" s="1" t="s">
        <v>3197</v>
      </c>
      <c r="C815" s="5" t="s">
        <v>6733</v>
      </c>
      <c r="D815" s="5" t="s">
        <v>7383</v>
      </c>
      <c r="E815" s="5" t="s">
        <v>5743</v>
      </c>
    </row>
    <row r="816" spans="1:5" ht="15.75" x14ac:dyDescent="0.25">
      <c r="A816" s="1" t="s">
        <v>1556</v>
      </c>
      <c r="B816" s="1" t="s">
        <v>3198</v>
      </c>
      <c r="C816" s="5" t="s">
        <v>6733</v>
      </c>
      <c r="D816" s="5" t="s">
        <v>7384</v>
      </c>
      <c r="E816" s="5" t="s">
        <v>5744</v>
      </c>
    </row>
    <row r="817" spans="1:5" ht="15.75" x14ac:dyDescent="0.25">
      <c r="A817" s="1" t="s">
        <v>1555</v>
      </c>
      <c r="B817" s="1" t="s">
        <v>3199</v>
      </c>
      <c r="C817" s="5" t="s">
        <v>6733</v>
      </c>
      <c r="D817" s="5" t="s">
        <v>7385</v>
      </c>
      <c r="E817" s="5" t="s">
        <v>5745</v>
      </c>
    </row>
    <row r="818" spans="1:5" ht="15.75" x14ac:dyDescent="0.25">
      <c r="A818" s="1" t="s">
        <v>1554</v>
      </c>
      <c r="B818" s="1" t="s">
        <v>3200</v>
      </c>
      <c r="C818" s="5" t="s">
        <v>6733</v>
      </c>
      <c r="D818" s="5" t="s">
        <v>7386</v>
      </c>
      <c r="E818" s="5" t="s">
        <v>5746</v>
      </c>
    </row>
    <row r="819" spans="1:5" ht="15.75" x14ac:dyDescent="0.25">
      <c r="A819" s="1" t="s">
        <v>1553</v>
      </c>
      <c r="B819" s="1" t="s">
        <v>3201</v>
      </c>
      <c r="C819" s="5" t="s">
        <v>6733</v>
      </c>
      <c r="D819" s="5" t="s">
        <v>7073</v>
      </c>
      <c r="E819" s="5" t="s">
        <v>5380</v>
      </c>
    </row>
    <row r="820" spans="1:5" ht="15.75" x14ac:dyDescent="0.25">
      <c r="A820" s="1" t="s">
        <v>1552</v>
      </c>
      <c r="B820" s="1" t="s">
        <v>3202</v>
      </c>
      <c r="C820" s="5" t="s">
        <v>6733</v>
      </c>
      <c r="D820" s="5" t="s">
        <v>7387</v>
      </c>
      <c r="E820" s="5" t="s">
        <v>5747</v>
      </c>
    </row>
    <row r="821" spans="1:5" ht="15.75" x14ac:dyDescent="0.25">
      <c r="A821" s="1" t="s">
        <v>1551</v>
      </c>
      <c r="B821" s="1" t="s">
        <v>3203</v>
      </c>
      <c r="C821" s="5" t="s">
        <v>6731</v>
      </c>
      <c r="D821" s="5" t="s">
        <v>7218</v>
      </c>
      <c r="E821" s="5" t="s">
        <v>4888</v>
      </c>
    </row>
    <row r="822" spans="1:5" ht="15.75" x14ac:dyDescent="0.25">
      <c r="A822" s="1" t="s">
        <v>1550</v>
      </c>
      <c r="B822" s="1" t="s">
        <v>3204</v>
      </c>
      <c r="C822" s="5" t="s">
        <v>6733</v>
      </c>
      <c r="D822" s="5" t="s">
        <v>7388</v>
      </c>
      <c r="E822" s="5" t="s">
        <v>5748</v>
      </c>
    </row>
    <row r="823" spans="1:5" ht="15.75" x14ac:dyDescent="0.25">
      <c r="A823" s="1" t="s">
        <v>1549</v>
      </c>
      <c r="B823" s="1" t="s">
        <v>3205</v>
      </c>
      <c r="C823" s="5" t="s">
        <v>6733</v>
      </c>
      <c r="D823" s="5" t="s">
        <v>7389</v>
      </c>
      <c r="E823" s="5" t="s">
        <v>5749</v>
      </c>
    </row>
    <row r="824" spans="1:5" ht="15.75" x14ac:dyDescent="0.25">
      <c r="A824" s="1" t="s">
        <v>1548</v>
      </c>
      <c r="B824" s="1" t="s">
        <v>3206</v>
      </c>
      <c r="C824" s="5" t="s">
        <v>6733</v>
      </c>
      <c r="D824" s="5" t="s">
        <v>6771</v>
      </c>
      <c r="E824" s="5" t="s">
        <v>5750</v>
      </c>
    </row>
    <row r="825" spans="1:5" ht="15.75" x14ac:dyDescent="0.25">
      <c r="A825" s="1" t="s">
        <v>1547</v>
      </c>
      <c r="B825" s="1" t="s">
        <v>3207</v>
      </c>
      <c r="C825" s="5" t="s">
        <v>6733</v>
      </c>
      <c r="D825" s="5" t="s">
        <v>7390</v>
      </c>
      <c r="E825" s="5" t="s">
        <v>5652</v>
      </c>
    </row>
    <row r="826" spans="1:5" ht="15.75" x14ac:dyDescent="0.25">
      <c r="A826" s="1" t="s">
        <v>1546</v>
      </c>
      <c r="B826" s="1" t="s">
        <v>3208</v>
      </c>
      <c r="C826" s="5" t="s">
        <v>6733</v>
      </c>
      <c r="D826" s="5" t="s">
        <v>7391</v>
      </c>
      <c r="E826" s="5" t="s">
        <v>5751</v>
      </c>
    </row>
    <row r="827" spans="1:5" ht="15.75" x14ac:dyDescent="0.25">
      <c r="A827" s="1" t="s">
        <v>1545</v>
      </c>
      <c r="B827" s="1" t="s">
        <v>3209</v>
      </c>
      <c r="C827" s="5" t="s">
        <v>6731</v>
      </c>
      <c r="D827" s="5" t="s">
        <v>7392</v>
      </c>
      <c r="E827" s="5" t="s">
        <v>5752</v>
      </c>
    </row>
    <row r="828" spans="1:5" ht="15.75" x14ac:dyDescent="0.25">
      <c r="A828" s="1" t="s">
        <v>1544</v>
      </c>
      <c r="B828" s="1" t="s">
        <v>3210</v>
      </c>
      <c r="C828" s="5" t="s">
        <v>6731</v>
      </c>
      <c r="D828" s="5" t="s">
        <v>7393</v>
      </c>
      <c r="E828" s="5" t="s">
        <v>4890</v>
      </c>
    </row>
    <row r="829" spans="1:5" ht="15.75" x14ac:dyDescent="0.25">
      <c r="A829" s="1" t="s">
        <v>1543</v>
      </c>
      <c r="B829" s="1" t="s">
        <v>3211</v>
      </c>
      <c r="C829" s="5" t="s">
        <v>7146</v>
      </c>
      <c r="D829" s="5" t="s">
        <v>7394</v>
      </c>
      <c r="E829" s="5" t="s">
        <v>5502</v>
      </c>
    </row>
    <row r="830" spans="1:5" ht="15.75" x14ac:dyDescent="0.25">
      <c r="A830" s="1" t="s">
        <v>1542</v>
      </c>
      <c r="B830" s="1" t="s">
        <v>3212</v>
      </c>
      <c r="C830" s="5" t="s">
        <v>7146</v>
      </c>
      <c r="D830" s="5" t="s">
        <v>7395</v>
      </c>
      <c r="E830" s="5" t="s">
        <v>5514</v>
      </c>
    </row>
    <row r="831" spans="1:5" ht="15.75" x14ac:dyDescent="0.25">
      <c r="A831" s="1" t="s">
        <v>1541</v>
      </c>
      <c r="B831" s="1" t="s">
        <v>3213</v>
      </c>
      <c r="C831" s="5" t="s">
        <v>7146</v>
      </c>
      <c r="D831" s="5" t="s">
        <v>7396</v>
      </c>
      <c r="E831" s="5" t="s">
        <v>5753</v>
      </c>
    </row>
    <row r="832" spans="1:5" ht="15.75" x14ac:dyDescent="0.25">
      <c r="A832" s="1" t="s">
        <v>1540</v>
      </c>
      <c r="B832" s="1" t="s">
        <v>3214</v>
      </c>
      <c r="C832" s="5" t="s">
        <v>6733</v>
      </c>
      <c r="D832" s="5" t="s">
        <v>6876</v>
      </c>
      <c r="E832" s="5" t="s">
        <v>5754</v>
      </c>
    </row>
    <row r="833" spans="1:5" ht="15.75" x14ac:dyDescent="0.25">
      <c r="A833" s="1" t="s">
        <v>1539</v>
      </c>
      <c r="B833" s="1" t="s">
        <v>3215</v>
      </c>
      <c r="C833" s="5" t="s">
        <v>6733</v>
      </c>
      <c r="D833" s="5" t="s">
        <v>7397</v>
      </c>
      <c r="E833" s="5" t="s">
        <v>5755</v>
      </c>
    </row>
    <row r="834" spans="1:5" ht="15.75" x14ac:dyDescent="0.25">
      <c r="A834" s="1" t="s">
        <v>1538</v>
      </c>
      <c r="B834" s="1" t="s">
        <v>3216</v>
      </c>
      <c r="C834" s="5" t="s">
        <v>6733</v>
      </c>
      <c r="D834" s="5" t="s">
        <v>7398</v>
      </c>
      <c r="E834" s="5" t="s">
        <v>5756</v>
      </c>
    </row>
    <row r="835" spans="1:5" ht="15.75" x14ac:dyDescent="0.25">
      <c r="A835" s="1" t="s">
        <v>1537</v>
      </c>
      <c r="B835" s="1" t="s">
        <v>3217</v>
      </c>
      <c r="C835" s="5" t="s">
        <v>7146</v>
      </c>
      <c r="D835" s="5" t="s">
        <v>7293</v>
      </c>
      <c r="E835" s="5" t="s">
        <v>5757</v>
      </c>
    </row>
    <row r="836" spans="1:5" ht="15.75" x14ac:dyDescent="0.25">
      <c r="A836" s="1" t="s">
        <v>1536</v>
      </c>
      <c r="B836" s="1" t="s">
        <v>3218</v>
      </c>
      <c r="C836" s="5" t="s">
        <v>6731</v>
      </c>
      <c r="D836" s="5" t="s">
        <v>7399</v>
      </c>
      <c r="E836" s="5" t="s">
        <v>5758</v>
      </c>
    </row>
    <row r="837" spans="1:5" ht="15.75" x14ac:dyDescent="0.25">
      <c r="A837" s="1" t="s">
        <v>1535</v>
      </c>
      <c r="B837" s="1" t="s">
        <v>3219</v>
      </c>
      <c r="C837" s="5" t="s">
        <v>6731</v>
      </c>
      <c r="D837" s="5" t="s">
        <v>7400</v>
      </c>
      <c r="E837" s="5" t="s">
        <v>5317</v>
      </c>
    </row>
    <row r="838" spans="1:5" ht="15.75" x14ac:dyDescent="0.25">
      <c r="A838" s="1" t="s">
        <v>1534</v>
      </c>
      <c r="B838" s="1" t="s">
        <v>3220</v>
      </c>
      <c r="C838" s="5" t="s">
        <v>6731</v>
      </c>
      <c r="D838" s="5" t="s">
        <v>7401</v>
      </c>
      <c r="E838" s="5" t="s">
        <v>5759</v>
      </c>
    </row>
    <row r="839" spans="1:5" ht="15.75" x14ac:dyDescent="0.25">
      <c r="A839" s="1" t="s">
        <v>1533</v>
      </c>
      <c r="B839" s="1" t="s">
        <v>3221</v>
      </c>
      <c r="C839" s="5" t="s">
        <v>6733</v>
      </c>
      <c r="D839" s="5" t="s">
        <v>7198</v>
      </c>
      <c r="E839" s="5" t="s">
        <v>5607</v>
      </c>
    </row>
    <row r="840" spans="1:5" ht="15.75" x14ac:dyDescent="0.25">
      <c r="A840" s="1" t="s">
        <v>1532</v>
      </c>
      <c r="B840" s="1" t="s">
        <v>3222</v>
      </c>
      <c r="C840" s="5" t="s">
        <v>6731</v>
      </c>
      <c r="D840" s="5" t="s">
        <v>6940</v>
      </c>
      <c r="E840" s="5" t="s">
        <v>5760</v>
      </c>
    </row>
    <row r="841" spans="1:5" ht="15.75" x14ac:dyDescent="0.25">
      <c r="A841" s="1" t="s">
        <v>1531</v>
      </c>
      <c r="B841" s="1" t="s">
        <v>3223</v>
      </c>
      <c r="C841" s="5" t="s">
        <v>6731</v>
      </c>
      <c r="D841" s="5" t="s">
        <v>7402</v>
      </c>
      <c r="E841" s="5" t="s">
        <v>5761</v>
      </c>
    </row>
    <row r="842" spans="1:5" ht="15.75" x14ac:dyDescent="0.25">
      <c r="A842" s="1" t="s">
        <v>1530</v>
      </c>
      <c r="B842" s="1" t="s">
        <v>3224</v>
      </c>
      <c r="C842" s="5" t="s">
        <v>6731</v>
      </c>
      <c r="D842" s="5" t="s">
        <v>7403</v>
      </c>
      <c r="E842" s="5" t="s">
        <v>5762</v>
      </c>
    </row>
    <row r="843" spans="1:5" ht="15.75" x14ac:dyDescent="0.25">
      <c r="A843" s="1" t="s">
        <v>1529</v>
      </c>
      <c r="B843" s="1" t="s">
        <v>3225</v>
      </c>
      <c r="C843" s="5" t="s">
        <v>6731</v>
      </c>
      <c r="D843" s="5" t="s">
        <v>7355</v>
      </c>
      <c r="E843" s="5" t="s">
        <v>5763</v>
      </c>
    </row>
    <row r="844" spans="1:5" ht="15.75" x14ac:dyDescent="0.25">
      <c r="A844" s="1" t="s">
        <v>1528</v>
      </c>
      <c r="B844" s="1" t="s">
        <v>3226</v>
      </c>
      <c r="C844" s="5" t="s">
        <v>6731</v>
      </c>
      <c r="D844" s="5" t="s">
        <v>7404</v>
      </c>
      <c r="E844" s="5" t="s">
        <v>4891</v>
      </c>
    </row>
    <row r="845" spans="1:5" ht="15.75" x14ac:dyDescent="0.25">
      <c r="A845" s="1" t="s">
        <v>1527</v>
      </c>
      <c r="B845" s="1" t="s">
        <v>3227</v>
      </c>
      <c r="C845" s="5" t="s">
        <v>6731</v>
      </c>
      <c r="D845" s="5" t="s">
        <v>7171</v>
      </c>
      <c r="E845" s="5" t="s">
        <v>5261</v>
      </c>
    </row>
    <row r="846" spans="1:5" ht="15.75" x14ac:dyDescent="0.25">
      <c r="A846" s="1" t="s">
        <v>1526</v>
      </c>
      <c r="B846" s="1" t="s">
        <v>3228</v>
      </c>
      <c r="C846" s="5" t="s">
        <v>7146</v>
      </c>
      <c r="D846" s="5" t="s">
        <v>7405</v>
      </c>
      <c r="E846" s="5" t="s">
        <v>5764</v>
      </c>
    </row>
    <row r="847" spans="1:5" ht="15.75" x14ac:dyDescent="0.25">
      <c r="A847" s="1" t="s">
        <v>1525</v>
      </c>
      <c r="B847" s="1" t="s">
        <v>3229</v>
      </c>
      <c r="C847" s="5" t="s">
        <v>6731</v>
      </c>
      <c r="D847" s="5" t="s">
        <v>7406</v>
      </c>
      <c r="E847" s="5" t="s">
        <v>5765</v>
      </c>
    </row>
    <row r="848" spans="1:5" ht="15.75" x14ac:dyDescent="0.25">
      <c r="A848" s="1" t="s">
        <v>1524</v>
      </c>
      <c r="B848" s="1" t="s">
        <v>3230</v>
      </c>
      <c r="C848" s="5" t="s">
        <v>6731</v>
      </c>
      <c r="D848" s="5" t="s">
        <v>7407</v>
      </c>
      <c r="E848" s="5" t="s">
        <v>4892</v>
      </c>
    </row>
    <row r="849" spans="1:5" ht="15.75" x14ac:dyDescent="0.25">
      <c r="A849" s="1" t="s">
        <v>1523</v>
      </c>
      <c r="B849" s="1" t="s">
        <v>3231</v>
      </c>
      <c r="C849" s="5" t="s">
        <v>6731</v>
      </c>
      <c r="D849" s="5" t="s">
        <v>7408</v>
      </c>
      <c r="E849" s="5" t="s">
        <v>5766</v>
      </c>
    </row>
    <row r="850" spans="1:5" ht="15.75" x14ac:dyDescent="0.25">
      <c r="A850" s="1" t="s">
        <v>1522</v>
      </c>
      <c r="B850" s="1" t="s">
        <v>3232</v>
      </c>
      <c r="C850" s="5" t="s">
        <v>6733</v>
      </c>
      <c r="D850" s="5" t="s">
        <v>6782</v>
      </c>
      <c r="E850" s="5" t="s">
        <v>5767</v>
      </c>
    </row>
    <row r="851" spans="1:5" ht="15.75" x14ac:dyDescent="0.25">
      <c r="A851" s="1" t="s">
        <v>1521</v>
      </c>
      <c r="B851" s="1" t="s">
        <v>3233</v>
      </c>
      <c r="C851" s="5" t="s">
        <v>6733</v>
      </c>
      <c r="D851" s="5" t="s">
        <v>6774</v>
      </c>
      <c r="E851" s="5" t="s">
        <v>4893</v>
      </c>
    </row>
    <row r="852" spans="1:5" ht="15.75" x14ac:dyDescent="0.25">
      <c r="A852" s="1" t="s">
        <v>1520</v>
      </c>
      <c r="B852" s="1" t="s">
        <v>3234</v>
      </c>
      <c r="C852" s="5" t="s">
        <v>6731</v>
      </c>
      <c r="D852" s="5" t="s">
        <v>7409</v>
      </c>
      <c r="E852" s="5" t="s">
        <v>5768</v>
      </c>
    </row>
    <row r="853" spans="1:5" ht="15.75" x14ac:dyDescent="0.25">
      <c r="A853" s="1" t="s">
        <v>1519</v>
      </c>
      <c r="B853" s="1" t="s">
        <v>3235</v>
      </c>
      <c r="C853" s="5" t="s">
        <v>7146</v>
      </c>
      <c r="D853" s="5" t="s">
        <v>6904</v>
      </c>
      <c r="E853" s="5" t="s">
        <v>5769</v>
      </c>
    </row>
    <row r="854" spans="1:5" ht="15.75" x14ac:dyDescent="0.25">
      <c r="A854" s="1" t="s">
        <v>1518</v>
      </c>
      <c r="B854" s="1" t="s">
        <v>3236</v>
      </c>
      <c r="C854" s="5" t="s">
        <v>6733</v>
      </c>
      <c r="D854" s="5" t="s">
        <v>6807</v>
      </c>
      <c r="E854" s="5" t="s">
        <v>4755</v>
      </c>
    </row>
    <row r="855" spans="1:5" ht="15.75" x14ac:dyDescent="0.25">
      <c r="A855" s="1" t="s">
        <v>1517</v>
      </c>
      <c r="B855" s="1" t="s">
        <v>3237</v>
      </c>
      <c r="C855" s="5" t="s">
        <v>6733</v>
      </c>
      <c r="D855" s="5" t="s">
        <v>7410</v>
      </c>
      <c r="E855" s="5" t="s">
        <v>5770</v>
      </c>
    </row>
    <row r="856" spans="1:5" ht="15.75" x14ac:dyDescent="0.25">
      <c r="A856" s="1" t="s">
        <v>1516</v>
      </c>
      <c r="B856" s="1" t="s">
        <v>3238</v>
      </c>
      <c r="C856" s="5" t="s">
        <v>6733</v>
      </c>
      <c r="D856" s="5" t="s">
        <v>6938</v>
      </c>
      <c r="E856" s="5" t="s">
        <v>5771</v>
      </c>
    </row>
    <row r="857" spans="1:5" ht="15.75" x14ac:dyDescent="0.25">
      <c r="A857" s="1" t="s">
        <v>1515</v>
      </c>
      <c r="B857" s="1" t="s">
        <v>3239</v>
      </c>
      <c r="C857" s="5" t="s">
        <v>6733</v>
      </c>
      <c r="D857" s="5" t="s">
        <v>7411</v>
      </c>
      <c r="E857" s="5" t="s">
        <v>4894</v>
      </c>
    </row>
    <row r="858" spans="1:5" ht="15.75" x14ac:dyDescent="0.25">
      <c r="A858" s="1" t="s">
        <v>1514</v>
      </c>
      <c r="B858" s="1" t="s">
        <v>3240</v>
      </c>
      <c r="C858" s="5" t="s">
        <v>6731</v>
      </c>
      <c r="D858" s="5" t="s">
        <v>7412</v>
      </c>
      <c r="E858" s="5" t="s">
        <v>5772</v>
      </c>
    </row>
    <row r="859" spans="1:5" ht="15.75" x14ac:dyDescent="0.25">
      <c r="A859" s="1" t="s">
        <v>1513</v>
      </c>
      <c r="B859" s="1" t="s">
        <v>3241</v>
      </c>
      <c r="C859" s="5" t="s">
        <v>6731</v>
      </c>
      <c r="D859" s="5" t="s">
        <v>7114</v>
      </c>
      <c r="E859" s="5" t="s">
        <v>5773</v>
      </c>
    </row>
    <row r="860" spans="1:5" ht="15.75" x14ac:dyDescent="0.25">
      <c r="A860" s="1" t="s">
        <v>1512</v>
      </c>
      <c r="B860" s="1" t="s">
        <v>3242</v>
      </c>
      <c r="C860" s="5" t="s">
        <v>6731</v>
      </c>
      <c r="D860" s="5" t="s">
        <v>7413</v>
      </c>
      <c r="E860" s="5" t="s">
        <v>5774</v>
      </c>
    </row>
    <row r="861" spans="1:5" ht="15.75" x14ac:dyDescent="0.25">
      <c r="A861" s="1" t="s">
        <v>1511</v>
      </c>
      <c r="B861" s="1" t="s">
        <v>3243</v>
      </c>
      <c r="C861" s="5" t="s">
        <v>6731</v>
      </c>
      <c r="D861" s="5" t="s">
        <v>7414</v>
      </c>
      <c r="E861" s="5" t="s">
        <v>5775</v>
      </c>
    </row>
    <row r="862" spans="1:5" ht="15.75" x14ac:dyDescent="0.25">
      <c r="A862" s="1" t="s">
        <v>1510</v>
      </c>
      <c r="B862" s="1" t="s">
        <v>3244</v>
      </c>
      <c r="C862" s="5" t="s">
        <v>6733</v>
      </c>
      <c r="D862" s="5" t="s">
        <v>6782</v>
      </c>
      <c r="E862" s="5" t="s">
        <v>5776</v>
      </c>
    </row>
    <row r="863" spans="1:5" ht="15.75" x14ac:dyDescent="0.25">
      <c r="A863" s="1" t="s">
        <v>1509</v>
      </c>
      <c r="B863" s="1" t="s">
        <v>3245</v>
      </c>
      <c r="C863" s="5" t="s">
        <v>6731</v>
      </c>
      <c r="D863" s="5" t="s">
        <v>7029</v>
      </c>
      <c r="E863" s="5" t="s">
        <v>5777</v>
      </c>
    </row>
    <row r="864" spans="1:5" ht="15.75" x14ac:dyDescent="0.25">
      <c r="A864" s="1" t="s">
        <v>1508</v>
      </c>
      <c r="B864" s="1" t="s">
        <v>3246</v>
      </c>
      <c r="C864" s="5" t="s">
        <v>6733</v>
      </c>
      <c r="D864" s="5" t="s">
        <v>7415</v>
      </c>
      <c r="E864" s="5" t="s">
        <v>5778</v>
      </c>
    </row>
    <row r="865" spans="1:5" ht="15.75" x14ac:dyDescent="0.25">
      <c r="A865" s="1" t="s">
        <v>1507</v>
      </c>
      <c r="B865" s="1" t="s">
        <v>3247</v>
      </c>
      <c r="C865" s="5" t="s">
        <v>6733</v>
      </c>
      <c r="D865" s="5" t="s">
        <v>7416</v>
      </c>
      <c r="E865" s="5" t="s">
        <v>5779</v>
      </c>
    </row>
    <row r="866" spans="1:5" ht="15.75" x14ac:dyDescent="0.25">
      <c r="A866" s="1" t="s">
        <v>1506</v>
      </c>
      <c r="B866" s="1" t="s">
        <v>3248</v>
      </c>
      <c r="C866" s="5" t="s">
        <v>6733</v>
      </c>
      <c r="D866" s="5" t="s">
        <v>6796</v>
      </c>
      <c r="E866" s="5" t="s">
        <v>5780</v>
      </c>
    </row>
    <row r="867" spans="1:5" ht="15.75" x14ac:dyDescent="0.25">
      <c r="A867" s="1" t="s">
        <v>1505</v>
      </c>
      <c r="B867" s="1" t="s">
        <v>3249</v>
      </c>
      <c r="C867" s="5" t="s">
        <v>7146</v>
      </c>
      <c r="D867" s="5" t="s">
        <v>7417</v>
      </c>
      <c r="E867" s="5" t="s">
        <v>4895</v>
      </c>
    </row>
    <row r="868" spans="1:5" ht="15.75" x14ac:dyDescent="0.25">
      <c r="A868" s="1" t="s">
        <v>1504</v>
      </c>
      <c r="B868" s="1" t="s">
        <v>3250</v>
      </c>
      <c r="C868" s="5" t="s">
        <v>6733</v>
      </c>
      <c r="D868" s="5" t="s">
        <v>7418</v>
      </c>
      <c r="E868" s="5" t="s">
        <v>4896</v>
      </c>
    </row>
    <row r="869" spans="1:5" ht="15.75" x14ac:dyDescent="0.25">
      <c r="A869" s="1" t="s">
        <v>1503</v>
      </c>
      <c r="B869" s="1" t="s">
        <v>3251</v>
      </c>
      <c r="C869" s="5" t="s">
        <v>6733</v>
      </c>
      <c r="D869" s="5" t="s">
        <v>6831</v>
      </c>
      <c r="E869" s="5" t="s">
        <v>5781</v>
      </c>
    </row>
    <row r="870" spans="1:5" ht="15.75" x14ac:dyDescent="0.25">
      <c r="A870" s="1" t="s">
        <v>1502</v>
      </c>
      <c r="B870" s="1" t="s">
        <v>3252</v>
      </c>
      <c r="C870" s="5" t="s">
        <v>6733</v>
      </c>
      <c r="D870" s="5" t="s">
        <v>6744</v>
      </c>
      <c r="E870" s="5" t="s">
        <v>5782</v>
      </c>
    </row>
    <row r="871" spans="1:5" ht="15.75" x14ac:dyDescent="0.25">
      <c r="A871" s="1" t="s">
        <v>1501</v>
      </c>
      <c r="B871" s="1" t="s">
        <v>3253</v>
      </c>
      <c r="C871" s="5" t="s">
        <v>6733</v>
      </c>
      <c r="D871" s="5" t="s">
        <v>7419</v>
      </c>
      <c r="E871" s="5" t="s">
        <v>5783</v>
      </c>
    </row>
    <row r="872" spans="1:5" ht="15.75" x14ac:dyDescent="0.25">
      <c r="A872" s="1" t="s">
        <v>1500</v>
      </c>
      <c r="B872" s="1" t="s">
        <v>3254</v>
      </c>
      <c r="C872" s="5" t="s">
        <v>7146</v>
      </c>
      <c r="D872" s="5" t="s">
        <v>7420</v>
      </c>
      <c r="E872" s="5" t="s">
        <v>5784</v>
      </c>
    </row>
    <row r="873" spans="1:5" ht="15.75" x14ac:dyDescent="0.25">
      <c r="A873" s="1" t="s">
        <v>1499</v>
      </c>
      <c r="B873" s="1" t="s">
        <v>3255</v>
      </c>
      <c r="C873" s="5" t="s">
        <v>6731</v>
      </c>
      <c r="D873" s="5" t="s">
        <v>7421</v>
      </c>
      <c r="E873" s="5" t="s">
        <v>5785</v>
      </c>
    </row>
    <row r="874" spans="1:5" ht="15.75" x14ac:dyDescent="0.25">
      <c r="A874" s="1" t="s">
        <v>1498</v>
      </c>
      <c r="B874" s="1" t="s">
        <v>3256</v>
      </c>
      <c r="C874" s="5" t="s">
        <v>7146</v>
      </c>
      <c r="D874" s="5" t="s">
        <v>7099</v>
      </c>
      <c r="E874" s="5" t="s">
        <v>5786</v>
      </c>
    </row>
    <row r="875" spans="1:5" ht="15.75" x14ac:dyDescent="0.25">
      <c r="A875" s="1" t="s">
        <v>1497</v>
      </c>
      <c r="B875" s="1" t="s">
        <v>3257</v>
      </c>
      <c r="C875" s="5" t="s">
        <v>6731</v>
      </c>
      <c r="D875" s="5" t="s">
        <v>7422</v>
      </c>
      <c r="E875" s="5" t="s">
        <v>5787</v>
      </c>
    </row>
    <row r="876" spans="1:5" ht="15.75" x14ac:dyDescent="0.25">
      <c r="A876" s="1" t="s">
        <v>1496</v>
      </c>
      <c r="B876" s="1" t="s">
        <v>3258</v>
      </c>
      <c r="C876" s="5" t="s">
        <v>6731</v>
      </c>
      <c r="D876" s="5" t="s">
        <v>7423</v>
      </c>
      <c r="E876" s="5" t="s">
        <v>5788</v>
      </c>
    </row>
    <row r="877" spans="1:5" ht="15.75" x14ac:dyDescent="0.25">
      <c r="A877" s="1" t="s">
        <v>1495</v>
      </c>
      <c r="B877" s="1" t="s">
        <v>3259</v>
      </c>
      <c r="C877" s="5" t="s">
        <v>6731</v>
      </c>
      <c r="D877" s="5" t="s">
        <v>7424</v>
      </c>
      <c r="E877" s="5" t="s">
        <v>5789</v>
      </c>
    </row>
    <row r="878" spans="1:5" ht="15.75" x14ac:dyDescent="0.25">
      <c r="A878" s="1" t="s">
        <v>1494</v>
      </c>
      <c r="B878" s="1" t="s">
        <v>3260</v>
      </c>
      <c r="C878" s="5" t="s">
        <v>7146</v>
      </c>
      <c r="D878" s="5" t="s">
        <v>7264</v>
      </c>
      <c r="E878" s="5" t="s">
        <v>5790</v>
      </c>
    </row>
    <row r="879" spans="1:5" ht="15.75" x14ac:dyDescent="0.25">
      <c r="A879" s="1" t="s">
        <v>1493</v>
      </c>
      <c r="B879" s="1" t="s">
        <v>3261</v>
      </c>
      <c r="C879" s="5" t="s">
        <v>7146</v>
      </c>
      <c r="D879" s="5" t="s">
        <v>7425</v>
      </c>
      <c r="E879" s="5" t="s">
        <v>4897</v>
      </c>
    </row>
    <row r="880" spans="1:5" ht="15.75" x14ac:dyDescent="0.25">
      <c r="A880" s="1" t="s">
        <v>1492</v>
      </c>
      <c r="B880" s="1" t="s">
        <v>3262</v>
      </c>
      <c r="C880" s="5" t="s">
        <v>6731</v>
      </c>
      <c r="D880" s="5" t="s">
        <v>7426</v>
      </c>
      <c r="E880" s="5" t="s">
        <v>5791</v>
      </c>
    </row>
    <row r="881" spans="1:5" ht="15.75" x14ac:dyDescent="0.25">
      <c r="A881" s="1" t="s">
        <v>1491</v>
      </c>
      <c r="B881" s="1" t="s">
        <v>3263</v>
      </c>
      <c r="C881" s="5" t="s">
        <v>6731</v>
      </c>
      <c r="D881" s="5" t="s">
        <v>7427</v>
      </c>
      <c r="E881" s="5" t="s">
        <v>5792</v>
      </c>
    </row>
    <row r="882" spans="1:5" ht="15.75" x14ac:dyDescent="0.25">
      <c r="A882" s="1" t="s">
        <v>1490</v>
      </c>
      <c r="B882" s="1" t="s">
        <v>3264</v>
      </c>
      <c r="C882" s="5" t="s">
        <v>6731</v>
      </c>
      <c r="D882" s="5" t="s">
        <v>7428</v>
      </c>
      <c r="E882" s="5" t="s">
        <v>4898</v>
      </c>
    </row>
    <row r="883" spans="1:5" ht="15.75" x14ac:dyDescent="0.25">
      <c r="A883" s="1" t="s">
        <v>1489</v>
      </c>
      <c r="B883" s="1" t="s">
        <v>3265</v>
      </c>
      <c r="C883" s="5" t="s">
        <v>6731</v>
      </c>
      <c r="D883" s="5" t="s">
        <v>6981</v>
      </c>
      <c r="E883" s="5" t="s">
        <v>5793</v>
      </c>
    </row>
    <row r="884" spans="1:5" ht="15.75" x14ac:dyDescent="0.25">
      <c r="A884" s="1" t="s">
        <v>1488</v>
      </c>
      <c r="B884" s="1" t="s">
        <v>3266</v>
      </c>
      <c r="C884" s="5" t="s">
        <v>6731</v>
      </c>
      <c r="D884" s="5" t="s">
        <v>7429</v>
      </c>
      <c r="E884" s="5" t="s">
        <v>5794</v>
      </c>
    </row>
    <row r="885" spans="1:5" ht="15.75" x14ac:dyDescent="0.25">
      <c r="A885" s="1" t="s">
        <v>1487</v>
      </c>
      <c r="B885" s="1" t="s">
        <v>3267</v>
      </c>
      <c r="C885" s="5" t="s">
        <v>6731</v>
      </c>
      <c r="D885" s="5" t="s">
        <v>7430</v>
      </c>
      <c r="E885" s="5" t="s">
        <v>5795</v>
      </c>
    </row>
    <row r="886" spans="1:5" ht="15.75" x14ac:dyDescent="0.25">
      <c r="A886" s="1" t="s">
        <v>1486</v>
      </c>
      <c r="B886" s="1" t="s">
        <v>3268</v>
      </c>
      <c r="C886" s="5" t="s">
        <v>6731</v>
      </c>
      <c r="D886" s="5" t="s">
        <v>7431</v>
      </c>
      <c r="E886" s="5" t="s">
        <v>4899</v>
      </c>
    </row>
    <row r="887" spans="1:5" ht="15.75" x14ac:dyDescent="0.25">
      <c r="A887" s="1" t="s">
        <v>1485</v>
      </c>
      <c r="B887" s="1" t="s">
        <v>3269</v>
      </c>
      <c r="C887" s="5" t="s">
        <v>6731</v>
      </c>
      <c r="D887" s="5" t="s">
        <v>7432</v>
      </c>
      <c r="E887" s="5" t="s">
        <v>5796</v>
      </c>
    </row>
    <row r="888" spans="1:5" ht="15.75" x14ac:dyDescent="0.25">
      <c r="A888" s="1" t="s">
        <v>1484</v>
      </c>
      <c r="B888" s="1" t="s">
        <v>3270</v>
      </c>
      <c r="C888" s="5" t="s">
        <v>6731</v>
      </c>
      <c r="D888" s="5" t="s">
        <v>7433</v>
      </c>
      <c r="E888" s="5" t="s">
        <v>4900</v>
      </c>
    </row>
    <row r="889" spans="1:5" ht="15.75" x14ac:dyDescent="0.25">
      <c r="A889" s="1" t="s">
        <v>1483</v>
      </c>
      <c r="B889" s="1" t="s">
        <v>3271</v>
      </c>
      <c r="C889" s="5" t="s">
        <v>7146</v>
      </c>
      <c r="D889" s="5" t="s">
        <v>7434</v>
      </c>
      <c r="E889" s="5" t="s">
        <v>5797</v>
      </c>
    </row>
    <row r="890" spans="1:5" ht="15.75" x14ac:dyDescent="0.25">
      <c r="A890" s="1" t="s">
        <v>1482</v>
      </c>
      <c r="B890" s="1" t="s">
        <v>3272</v>
      </c>
      <c r="C890" s="5" t="s">
        <v>6733</v>
      </c>
      <c r="D890" s="5" t="s">
        <v>7435</v>
      </c>
      <c r="E890" s="5" t="s">
        <v>5798</v>
      </c>
    </row>
    <row r="891" spans="1:5" ht="15.75" x14ac:dyDescent="0.25">
      <c r="A891" s="1" t="s">
        <v>1481</v>
      </c>
      <c r="B891" s="1" t="s">
        <v>3273</v>
      </c>
      <c r="C891" s="5" t="s">
        <v>6733</v>
      </c>
      <c r="D891" s="5" t="s">
        <v>6901</v>
      </c>
      <c r="E891" s="5" t="s">
        <v>5799</v>
      </c>
    </row>
    <row r="892" spans="1:5" ht="15.75" x14ac:dyDescent="0.25">
      <c r="A892" s="1" t="s">
        <v>1480</v>
      </c>
      <c r="B892" s="1" t="s">
        <v>3274</v>
      </c>
      <c r="C892" s="5" t="s">
        <v>6733</v>
      </c>
      <c r="D892" s="5" t="s">
        <v>7436</v>
      </c>
      <c r="E892" s="5" t="s">
        <v>5800</v>
      </c>
    </row>
    <row r="893" spans="1:5" ht="15.75" x14ac:dyDescent="0.25">
      <c r="A893" s="1" t="s">
        <v>1479</v>
      </c>
      <c r="B893" s="1" t="s">
        <v>3275</v>
      </c>
      <c r="C893" s="5" t="s">
        <v>6733</v>
      </c>
      <c r="D893" s="5" t="s">
        <v>7437</v>
      </c>
      <c r="E893" s="5" t="s">
        <v>4901</v>
      </c>
    </row>
    <row r="894" spans="1:5" ht="15.75" x14ac:dyDescent="0.25">
      <c r="A894" s="1" t="s">
        <v>1478</v>
      </c>
      <c r="B894" s="1" t="s">
        <v>3276</v>
      </c>
      <c r="C894" s="5" t="s">
        <v>7146</v>
      </c>
      <c r="D894" s="5" t="s">
        <v>7438</v>
      </c>
      <c r="E894" s="5" t="s">
        <v>5801</v>
      </c>
    </row>
    <row r="895" spans="1:5" ht="15.75" x14ac:dyDescent="0.25">
      <c r="A895" s="1" t="s">
        <v>1477</v>
      </c>
      <c r="B895" s="1" t="s">
        <v>3277</v>
      </c>
      <c r="C895" s="5" t="s">
        <v>6733</v>
      </c>
      <c r="D895" s="5" t="s">
        <v>6752</v>
      </c>
      <c r="E895" s="5" t="s">
        <v>4902</v>
      </c>
    </row>
    <row r="896" spans="1:5" ht="15.75" x14ac:dyDescent="0.25">
      <c r="A896" s="1" t="s">
        <v>1476</v>
      </c>
      <c r="B896" s="1" t="s">
        <v>3278</v>
      </c>
      <c r="C896" s="5" t="s">
        <v>6733</v>
      </c>
      <c r="D896" s="5" t="s">
        <v>7439</v>
      </c>
      <c r="E896" s="5" t="s">
        <v>4903</v>
      </c>
    </row>
    <row r="897" spans="1:5" ht="15.75" x14ac:dyDescent="0.25">
      <c r="A897" s="1" t="s">
        <v>1475</v>
      </c>
      <c r="B897" s="1" t="s">
        <v>3279</v>
      </c>
      <c r="C897" s="5" t="s">
        <v>6731</v>
      </c>
      <c r="D897" s="5" t="s">
        <v>7440</v>
      </c>
      <c r="E897" s="5" t="s">
        <v>5802</v>
      </c>
    </row>
    <row r="898" spans="1:5" ht="15.75" x14ac:dyDescent="0.25">
      <c r="A898" s="1" t="s">
        <v>1474</v>
      </c>
      <c r="B898" s="1" t="s">
        <v>3280</v>
      </c>
      <c r="C898" s="5" t="s">
        <v>6731</v>
      </c>
      <c r="D898" s="5" t="s">
        <v>7441</v>
      </c>
      <c r="E898" s="5" t="s">
        <v>5525</v>
      </c>
    </row>
    <row r="899" spans="1:5" ht="15.75" x14ac:dyDescent="0.25">
      <c r="A899" s="1" t="s">
        <v>1473</v>
      </c>
      <c r="B899" s="1" t="s">
        <v>3281</v>
      </c>
      <c r="C899" s="5" t="s">
        <v>6731</v>
      </c>
      <c r="D899" s="5" t="s">
        <v>7442</v>
      </c>
      <c r="E899" s="5" t="s">
        <v>5803</v>
      </c>
    </row>
    <row r="900" spans="1:5" ht="15.75" x14ac:dyDescent="0.25">
      <c r="A900" s="1" t="s">
        <v>1472</v>
      </c>
      <c r="B900" s="1" t="s">
        <v>3282</v>
      </c>
      <c r="C900" s="5" t="s">
        <v>6733</v>
      </c>
      <c r="D900" s="5" t="s">
        <v>6771</v>
      </c>
      <c r="E900" s="5" t="s">
        <v>5303</v>
      </c>
    </row>
    <row r="901" spans="1:5" ht="15.75" x14ac:dyDescent="0.25">
      <c r="A901" s="1" t="s">
        <v>1471</v>
      </c>
      <c r="B901" s="1" t="s">
        <v>3283</v>
      </c>
      <c r="C901" s="5" t="s">
        <v>7146</v>
      </c>
      <c r="D901" s="5" t="s">
        <v>7443</v>
      </c>
      <c r="E901" s="5" t="s">
        <v>5316</v>
      </c>
    </row>
    <row r="902" spans="1:5" ht="15.75" x14ac:dyDescent="0.25">
      <c r="A902" s="1" t="s">
        <v>1470</v>
      </c>
      <c r="B902" s="1" t="s">
        <v>3284</v>
      </c>
      <c r="C902" s="5" t="s">
        <v>6731</v>
      </c>
      <c r="D902" s="5" t="s">
        <v>7444</v>
      </c>
      <c r="E902" s="5" t="s">
        <v>5804</v>
      </c>
    </row>
    <row r="903" spans="1:5" ht="15.75" x14ac:dyDescent="0.25">
      <c r="A903" s="1" t="s">
        <v>1469</v>
      </c>
      <c r="B903" s="1" t="s">
        <v>3285</v>
      </c>
      <c r="C903" s="5" t="s">
        <v>6733</v>
      </c>
      <c r="D903" s="5" t="s">
        <v>7203</v>
      </c>
      <c r="E903" s="5" t="s">
        <v>5805</v>
      </c>
    </row>
    <row r="904" spans="1:5" ht="15.75" x14ac:dyDescent="0.25">
      <c r="A904" s="1" t="s">
        <v>1468</v>
      </c>
      <c r="B904" s="1" t="s">
        <v>3286</v>
      </c>
      <c r="C904" s="5" t="s">
        <v>6731</v>
      </c>
      <c r="D904" s="5" t="s">
        <v>7445</v>
      </c>
      <c r="E904" s="5" t="s">
        <v>5806</v>
      </c>
    </row>
    <row r="905" spans="1:5" ht="15.75" x14ac:dyDescent="0.25">
      <c r="A905" s="1" t="s">
        <v>1467</v>
      </c>
      <c r="B905" s="1" t="s">
        <v>3287</v>
      </c>
      <c r="C905" s="5" t="s">
        <v>6731</v>
      </c>
      <c r="D905" s="5" t="s">
        <v>7446</v>
      </c>
      <c r="E905" s="5" t="s">
        <v>5807</v>
      </c>
    </row>
    <row r="906" spans="1:5" ht="15.75" x14ac:dyDescent="0.25">
      <c r="A906" s="1" t="s">
        <v>1466</v>
      </c>
      <c r="B906" s="1" t="s">
        <v>3288</v>
      </c>
      <c r="C906" s="5" t="s">
        <v>6733</v>
      </c>
      <c r="D906" s="5" t="s">
        <v>7447</v>
      </c>
      <c r="E906" s="5" t="s">
        <v>4904</v>
      </c>
    </row>
    <row r="907" spans="1:5" ht="15.75" x14ac:dyDescent="0.25">
      <c r="A907" s="1" t="s">
        <v>1465</v>
      </c>
      <c r="B907" s="1" t="s">
        <v>3289</v>
      </c>
      <c r="C907" s="5" t="s">
        <v>6731</v>
      </c>
      <c r="D907" s="5" t="s">
        <v>7401</v>
      </c>
      <c r="E907" s="5" t="s">
        <v>5808</v>
      </c>
    </row>
    <row r="908" spans="1:5" ht="15.75" x14ac:dyDescent="0.25">
      <c r="A908" s="1" t="s">
        <v>1464</v>
      </c>
      <c r="B908" s="1" t="s">
        <v>3290</v>
      </c>
      <c r="C908" s="5" t="s">
        <v>7146</v>
      </c>
      <c r="D908" s="5" t="s">
        <v>7448</v>
      </c>
      <c r="E908" s="5" t="s">
        <v>5809</v>
      </c>
    </row>
    <row r="909" spans="1:5" ht="15.75" x14ac:dyDescent="0.25">
      <c r="A909" s="1" t="s">
        <v>1463</v>
      </c>
      <c r="B909" s="1" t="s">
        <v>3291</v>
      </c>
      <c r="C909" s="5" t="s">
        <v>6733</v>
      </c>
      <c r="D909" s="5" t="s">
        <v>7449</v>
      </c>
      <c r="E909" s="5" t="s">
        <v>5810</v>
      </c>
    </row>
    <row r="910" spans="1:5" ht="15.75" x14ac:dyDescent="0.25">
      <c r="A910" s="1" t="s">
        <v>1462</v>
      </c>
      <c r="B910" s="1" t="s">
        <v>3292</v>
      </c>
      <c r="C910" s="5" t="s">
        <v>6733</v>
      </c>
      <c r="D910" s="5" t="s">
        <v>7015</v>
      </c>
      <c r="E910" s="5" t="s">
        <v>4905</v>
      </c>
    </row>
    <row r="911" spans="1:5" ht="15.75" x14ac:dyDescent="0.25">
      <c r="A911" s="1" t="s">
        <v>1461</v>
      </c>
      <c r="B911" s="1" t="s">
        <v>3293</v>
      </c>
      <c r="C911" s="5" t="s">
        <v>6733</v>
      </c>
      <c r="D911" s="5" t="s">
        <v>7450</v>
      </c>
      <c r="E911" s="5" t="s">
        <v>4906</v>
      </c>
    </row>
    <row r="912" spans="1:5" ht="15.75" x14ac:dyDescent="0.25">
      <c r="A912" s="1" t="s">
        <v>1460</v>
      </c>
      <c r="B912" s="1" t="s">
        <v>3294</v>
      </c>
      <c r="C912" s="5" t="s">
        <v>6733</v>
      </c>
      <c r="D912" s="5" t="s">
        <v>7451</v>
      </c>
      <c r="E912" s="5" t="s">
        <v>4907</v>
      </c>
    </row>
    <row r="913" spans="1:5" ht="15.75" x14ac:dyDescent="0.25">
      <c r="A913" s="1" t="s">
        <v>1459</v>
      </c>
      <c r="B913" s="1" t="s">
        <v>3295</v>
      </c>
      <c r="C913" s="5" t="s">
        <v>6733</v>
      </c>
      <c r="D913" s="5" t="s">
        <v>7090</v>
      </c>
      <c r="E913" s="5" t="s">
        <v>4908</v>
      </c>
    </row>
    <row r="914" spans="1:5" ht="15.75" x14ac:dyDescent="0.25">
      <c r="A914" s="1" t="s">
        <v>1458</v>
      </c>
      <c r="B914" s="1" t="s">
        <v>3296</v>
      </c>
      <c r="C914" s="5" t="s">
        <v>6733</v>
      </c>
      <c r="D914" s="5" t="s">
        <v>6812</v>
      </c>
      <c r="E914" s="5" t="s">
        <v>5811</v>
      </c>
    </row>
    <row r="915" spans="1:5" ht="15.75" x14ac:dyDescent="0.25">
      <c r="A915" s="1" t="s">
        <v>1457</v>
      </c>
      <c r="B915" s="1" t="s">
        <v>3297</v>
      </c>
      <c r="C915" s="5" t="s">
        <v>6733</v>
      </c>
      <c r="D915" s="5" t="s">
        <v>7452</v>
      </c>
      <c r="E915" s="5" t="s">
        <v>5252</v>
      </c>
    </row>
    <row r="916" spans="1:5" ht="15.75" x14ac:dyDescent="0.25">
      <c r="A916" s="1" t="s">
        <v>1456</v>
      </c>
      <c r="B916" s="1" t="s">
        <v>3298</v>
      </c>
      <c r="C916" s="5" t="s">
        <v>6733</v>
      </c>
      <c r="D916" s="5" t="s">
        <v>7453</v>
      </c>
      <c r="E916" s="5" t="s">
        <v>5812</v>
      </c>
    </row>
    <row r="917" spans="1:5" ht="15.75" x14ac:dyDescent="0.25">
      <c r="A917" s="1" t="s">
        <v>1455</v>
      </c>
      <c r="B917" s="1" t="s">
        <v>3299</v>
      </c>
      <c r="C917" s="5" t="s">
        <v>6733</v>
      </c>
      <c r="D917" s="5" t="s">
        <v>7454</v>
      </c>
      <c r="E917" s="5" t="s">
        <v>5316</v>
      </c>
    </row>
    <row r="918" spans="1:5" ht="15.75" x14ac:dyDescent="0.25">
      <c r="A918" s="1" t="s">
        <v>1454</v>
      </c>
      <c r="B918" s="1" t="s">
        <v>3300</v>
      </c>
      <c r="C918" s="5" t="s">
        <v>6731</v>
      </c>
      <c r="D918" s="5" t="s">
        <v>7455</v>
      </c>
      <c r="E918" s="5" t="s">
        <v>5813</v>
      </c>
    </row>
    <row r="919" spans="1:5" ht="15.75" x14ac:dyDescent="0.25">
      <c r="A919" s="1" t="s">
        <v>1453</v>
      </c>
      <c r="B919" s="1" t="s">
        <v>3301</v>
      </c>
      <c r="C919" s="5" t="s">
        <v>6731</v>
      </c>
      <c r="D919" s="5" t="s">
        <v>7098</v>
      </c>
      <c r="E919" s="5" t="s">
        <v>5814</v>
      </c>
    </row>
    <row r="920" spans="1:5" ht="15.75" x14ac:dyDescent="0.25">
      <c r="A920" s="1" t="s">
        <v>1452</v>
      </c>
      <c r="B920" s="1" t="s">
        <v>3302</v>
      </c>
      <c r="C920" s="5" t="s">
        <v>6731</v>
      </c>
      <c r="D920" s="5" t="s">
        <v>6778</v>
      </c>
      <c r="E920" s="5" t="s">
        <v>5815</v>
      </c>
    </row>
    <row r="921" spans="1:5" ht="15.75" x14ac:dyDescent="0.25">
      <c r="A921" s="1" t="s">
        <v>1451</v>
      </c>
      <c r="B921" s="1" t="s">
        <v>3303</v>
      </c>
      <c r="C921" s="5" t="s">
        <v>6731</v>
      </c>
      <c r="D921" s="5" t="s">
        <v>7456</v>
      </c>
      <c r="E921" s="5" t="s">
        <v>5816</v>
      </c>
    </row>
    <row r="922" spans="1:5" ht="15.75" x14ac:dyDescent="0.25">
      <c r="A922" s="1" t="s">
        <v>1450</v>
      </c>
      <c r="B922" s="1" t="s">
        <v>3304</v>
      </c>
      <c r="C922" s="5" t="s">
        <v>6731</v>
      </c>
      <c r="D922" s="5" t="s">
        <v>7457</v>
      </c>
      <c r="E922" s="5" t="s">
        <v>5817</v>
      </c>
    </row>
    <row r="923" spans="1:5" ht="15.75" x14ac:dyDescent="0.25">
      <c r="A923" s="1" t="s">
        <v>1449</v>
      </c>
      <c r="B923" s="1" t="s">
        <v>3305</v>
      </c>
      <c r="C923" s="5" t="s">
        <v>6731</v>
      </c>
      <c r="D923" s="5" t="s">
        <v>7458</v>
      </c>
      <c r="E923" s="5" t="s">
        <v>4909</v>
      </c>
    </row>
    <row r="924" spans="1:5" ht="15.75" x14ac:dyDescent="0.25">
      <c r="A924" s="1" t="s">
        <v>1448</v>
      </c>
      <c r="B924" s="1" t="s">
        <v>3306</v>
      </c>
      <c r="C924" s="5" t="s">
        <v>6731</v>
      </c>
      <c r="D924" s="5" t="s">
        <v>7459</v>
      </c>
      <c r="E924" s="5" t="s">
        <v>5818</v>
      </c>
    </row>
    <row r="925" spans="1:5" ht="15.75" x14ac:dyDescent="0.25">
      <c r="A925" s="1" t="s">
        <v>1447</v>
      </c>
      <c r="B925" s="1" t="s">
        <v>3307</v>
      </c>
      <c r="C925" s="5" t="s">
        <v>6731</v>
      </c>
      <c r="D925" s="5" t="s">
        <v>7460</v>
      </c>
      <c r="E925" s="5" t="s">
        <v>5819</v>
      </c>
    </row>
    <row r="926" spans="1:5" ht="15.75" x14ac:dyDescent="0.25">
      <c r="A926" s="1" t="s">
        <v>1446</v>
      </c>
      <c r="B926" s="1" t="s">
        <v>3308</v>
      </c>
      <c r="C926" s="5" t="s">
        <v>6731</v>
      </c>
      <c r="D926" s="5" t="s">
        <v>7461</v>
      </c>
      <c r="E926" s="5" t="s">
        <v>5820</v>
      </c>
    </row>
    <row r="927" spans="1:5" ht="15.75" x14ac:dyDescent="0.25">
      <c r="A927" s="1" t="s">
        <v>1445</v>
      </c>
      <c r="B927" s="1" t="s">
        <v>3309</v>
      </c>
      <c r="C927" s="5" t="s">
        <v>6731</v>
      </c>
      <c r="D927" s="5" t="s">
        <v>7462</v>
      </c>
      <c r="E927" s="5" t="s">
        <v>5821</v>
      </c>
    </row>
    <row r="928" spans="1:5" ht="15.75" x14ac:dyDescent="0.25">
      <c r="A928" s="1" t="s">
        <v>1444</v>
      </c>
      <c r="B928" s="1" t="s">
        <v>3310</v>
      </c>
      <c r="C928" s="5" t="s">
        <v>6731</v>
      </c>
      <c r="D928" s="5" t="s">
        <v>7299</v>
      </c>
      <c r="E928" s="5" t="s">
        <v>5822</v>
      </c>
    </row>
    <row r="929" spans="1:5" ht="15.75" x14ac:dyDescent="0.25">
      <c r="A929" s="1" t="s">
        <v>1443</v>
      </c>
      <c r="B929" s="1" t="s">
        <v>3311</v>
      </c>
      <c r="C929" s="5" t="s">
        <v>6731</v>
      </c>
      <c r="D929" s="5" t="s">
        <v>7463</v>
      </c>
      <c r="E929" s="5" t="s">
        <v>5823</v>
      </c>
    </row>
    <row r="930" spans="1:5" ht="15.75" x14ac:dyDescent="0.25">
      <c r="A930" s="1" t="s">
        <v>1442</v>
      </c>
      <c r="B930" s="1" t="s">
        <v>3312</v>
      </c>
      <c r="C930" s="5" t="s">
        <v>7146</v>
      </c>
      <c r="D930" s="5" t="s">
        <v>7464</v>
      </c>
      <c r="E930" s="5" t="s">
        <v>5824</v>
      </c>
    </row>
    <row r="931" spans="1:5" ht="15.75" x14ac:dyDescent="0.25">
      <c r="A931" s="1" t="s">
        <v>1441</v>
      </c>
      <c r="B931" s="1" t="s">
        <v>3313</v>
      </c>
      <c r="C931" s="5" t="s">
        <v>6733</v>
      </c>
      <c r="D931" s="5" t="s">
        <v>7465</v>
      </c>
      <c r="E931" s="5" t="s">
        <v>4910</v>
      </c>
    </row>
    <row r="932" spans="1:5" ht="15.75" x14ac:dyDescent="0.25">
      <c r="A932" s="1" t="s">
        <v>1440</v>
      </c>
      <c r="B932" s="1" t="s">
        <v>3314</v>
      </c>
      <c r="C932" s="5" t="s">
        <v>7146</v>
      </c>
      <c r="D932" s="5" t="s">
        <v>7300</v>
      </c>
      <c r="E932" s="5" t="s">
        <v>5825</v>
      </c>
    </row>
    <row r="933" spans="1:5" ht="15.75" x14ac:dyDescent="0.25">
      <c r="A933" s="1" t="s">
        <v>1439</v>
      </c>
      <c r="B933" s="1" t="s">
        <v>3315</v>
      </c>
      <c r="C933" s="5" t="s">
        <v>6733</v>
      </c>
      <c r="D933" s="5" t="s">
        <v>6894</v>
      </c>
      <c r="E933" s="5" t="s">
        <v>5826</v>
      </c>
    </row>
    <row r="934" spans="1:5" ht="15.75" x14ac:dyDescent="0.25">
      <c r="A934" s="1" t="s">
        <v>1438</v>
      </c>
      <c r="B934" s="1" t="s">
        <v>3316</v>
      </c>
      <c r="C934" s="5" t="s">
        <v>6733</v>
      </c>
      <c r="D934" s="5" t="s">
        <v>7466</v>
      </c>
      <c r="E934" s="5" t="s">
        <v>5827</v>
      </c>
    </row>
    <row r="935" spans="1:5" ht="15.75" x14ac:dyDescent="0.25">
      <c r="A935" s="1" t="s">
        <v>1437</v>
      </c>
      <c r="B935" s="1" t="s">
        <v>3317</v>
      </c>
      <c r="C935" s="5" t="s">
        <v>6731</v>
      </c>
      <c r="D935" s="5" t="s">
        <v>7467</v>
      </c>
      <c r="E935" s="5" t="s">
        <v>5150</v>
      </c>
    </row>
    <row r="936" spans="1:5" ht="15.75" x14ac:dyDescent="0.25">
      <c r="A936" s="1" t="s">
        <v>1436</v>
      </c>
      <c r="B936" s="1" t="s">
        <v>3318</v>
      </c>
      <c r="C936" s="5" t="s">
        <v>6733</v>
      </c>
      <c r="D936" s="5" t="s">
        <v>7468</v>
      </c>
      <c r="E936" s="5" t="s">
        <v>5828</v>
      </c>
    </row>
    <row r="937" spans="1:5" ht="15.75" x14ac:dyDescent="0.25">
      <c r="A937" s="1" t="s">
        <v>1435</v>
      </c>
      <c r="B937" s="1" t="s">
        <v>3319</v>
      </c>
      <c r="C937" s="5" t="s">
        <v>6733</v>
      </c>
      <c r="D937" s="5" t="s">
        <v>6790</v>
      </c>
      <c r="E937" s="5" t="s">
        <v>5829</v>
      </c>
    </row>
    <row r="938" spans="1:5" ht="15.75" x14ac:dyDescent="0.25">
      <c r="A938" s="1" t="s">
        <v>1434</v>
      </c>
      <c r="B938" s="1" t="s">
        <v>3320</v>
      </c>
      <c r="C938" s="5" t="s">
        <v>7146</v>
      </c>
      <c r="D938" s="5" t="s">
        <v>7469</v>
      </c>
      <c r="E938" s="5" t="s">
        <v>5813</v>
      </c>
    </row>
    <row r="939" spans="1:5" ht="15.75" x14ac:dyDescent="0.25">
      <c r="A939" s="1" t="s">
        <v>1433</v>
      </c>
      <c r="B939" s="1" t="s">
        <v>3321</v>
      </c>
      <c r="C939" s="5" t="s">
        <v>6731</v>
      </c>
      <c r="D939" s="5" t="s">
        <v>7470</v>
      </c>
      <c r="E939" s="5" t="s">
        <v>4911</v>
      </c>
    </row>
    <row r="940" spans="1:5" ht="15.75" x14ac:dyDescent="0.25">
      <c r="A940" s="1" t="s">
        <v>1432</v>
      </c>
      <c r="B940" s="1" t="s">
        <v>3322</v>
      </c>
      <c r="C940" s="5" t="s">
        <v>6733</v>
      </c>
      <c r="D940" s="5" t="s">
        <v>7471</v>
      </c>
      <c r="E940" s="5" t="s">
        <v>5830</v>
      </c>
    </row>
    <row r="941" spans="1:5" ht="15.75" x14ac:dyDescent="0.25">
      <c r="A941" s="1" t="s">
        <v>1431</v>
      </c>
      <c r="B941" s="1" t="s">
        <v>3323</v>
      </c>
      <c r="C941" s="5" t="s">
        <v>6733</v>
      </c>
      <c r="D941" s="5" t="s">
        <v>7077</v>
      </c>
      <c r="E941" s="5" t="s">
        <v>5831</v>
      </c>
    </row>
    <row r="942" spans="1:5" ht="15.75" x14ac:dyDescent="0.25">
      <c r="A942" s="1" t="s">
        <v>1430</v>
      </c>
      <c r="B942" s="1" t="s">
        <v>3324</v>
      </c>
      <c r="C942" s="5" t="s">
        <v>6731</v>
      </c>
      <c r="D942" s="5" t="s">
        <v>7472</v>
      </c>
      <c r="E942" s="5" t="s">
        <v>5832</v>
      </c>
    </row>
    <row r="943" spans="1:5" ht="15.75" x14ac:dyDescent="0.25">
      <c r="A943" s="1" t="s">
        <v>1429</v>
      </c>
      <c r="B943" s="1" t="s">
        <v>3325</v>
      </c>
      <c r="C943" s="5" t="s">
        <v>6731</v>
      </c>
      <c r="D943" s="5" t="s">
        <v>7473</v>
      </c>
      <c r="E943" s="5" t="s">
        <v>5833</v>
      </c>
    </row>
    <row r="944" spans="1:5" ht="15.75" x14ac:dyDescent="0.25">
      <c r="A944" s="1" t="s">
        <v>1428</v>
      </c>
      <c r="B944" s="1" t="s">
        <v>3326</v>
      </c>
      <c r="C944" s="5" t="s">
        <v>6731</v>
      </c>
      <c r="D944" s="5" t="s">
        <v>7474</v>
      </c>
      <c r="E944" s="5" t="s">
        <v>5834</v>
      </c>
    </row>
    <row r="945" spans="1:5" ht="15.75" x14ac:dyDescent="0.25">
      <c r="A945" s="1" t="s">
        <v>1427</v>
      </c>
      <c r="B945" s="1" t="s">
        <v>3327</v>
      </c>
      <c r="C945" s="5" t="s">
        <v>6733</v>
      </c>
      <c r="D945" s="5" t="s">
        <v>7475</v>
      </c>
      <c r="E945" s="5" t="s">
        <v>5439</v>
      </c>
    </row>
    <row r="946" spans="1:5" ht="15.75" x14ac:dyDescent="0.25">
      <c r="A946" s="1" t="s">
        <v>1426</v>
      </c>
      <c r="B946" s="1" t="s">
        <v>3328</v>
      </c>
      <c r="C946" s="5" t="s">
        <v>6731</v>
      </c>
      <c r="D946" s="5" t="s">
        <v>6816</v>
      </c>
      <c r="E946" s="5" t="s">
        <v>5835</v>
      </c>
    </row>
    <row r="947" spans="1:5" ht="15.75" x14ac:dyDescent="0.25">
      <c r="A947" s="1" t="s">
        <v>1425</v>
      </c>
      <c r="B947" s="1" t="s">
        <v>3329</v>
      </c>
      <c r="C947" s="5" t="s">
        <v>6733</v>
      </c>
      <c r="D947" s="5" t="s">
        <v>6752</v>
      </c>
      <c r="E947" s="5" t="s">
        <v>5836</v>
      </c>
    </row>
    <row r="948" spans="1:5" ht="15.75" x14ac:dyDescent="0.25">
      <c r="A948" s="1" t="s">
        <v>1424</v>
      </c>
      <c r="B948" s="1" t="s">
        <v>3330</v>
      </c>
      <c r="C948" s="5" t="s">
        <v>6733</v>
      </c>
      <c r="D948" s="5" t="s">
        <v>7476</v>
      </c>
      <c r="E948" s="5" t="s">
        <v>5586</v>
      </c>
    </row>
    <row r="949" spans="1:5" ht="15.75" x14ac:dyDescent="0.25">
      <c r="A949" s="1" t="s">
        <v>1423</v>
      </c>
      <c r="B949" s="1" t="s">
        <v>3331</v>
      </c>
      <c r="C949" s="5" t="s">
        <v>6733</v>
      </c>
      <c r="D949" s="5" t="s">
        <v>6868</v>
      </c>
      <c r="E949" s="5" t="s">
        <v>4912</v>
      </c>
    </row>
    <row r="950" spans="1:5" ht="15.75" x14ac:dyDescent="0.25">
      <c r="A950" s="1" t="s">
        <v>1422</v>
      </c>
      <c r="B950" s="1" t="s">
        <v>3332</v>
      </c>
      <c r="C950" s="5" t="s">
        <v>6733</v>
      </c>
      <c r="D950" s="5" t="s">
        <v>6934</v>
      </c>
      <c r="E950" s="5" t="s">
        <v>5837</v>
      </c>
    </row>
    <row r="951" spans="1:5" ht="15.75" x14ac:dyDescent="0.25">
      <c r="A951" s="1" t="s">
        <v>1421</v>
      </c>
      <c r="B951" s="1" t="s">
        <v>3333</v>
      </c>
      <c r="C951" s="5" t="s">
        <v>6733</v>
      </c>
      <c r="D951" s="5" t="s">
        <v>7131</v>
      </c>
      <c r="E951" s="5" t="s">
        <v>5838</v>
      </c>
    </row>
    <row r="952" spans="1:5" ht="15.75" x14ac:dyDescent="0.25">
      <c r="A952" s="1" t="s">
        <v>1420</v>
      </c>
      <c r="B952" s="1" t="s">
        <v>3334</v>
      </c>
      <c r="C952" s="5" t="s">
        <v>6731</v>
      </c>
      <c r="D952" s="5" t="s">
        <v>7477</v>
      </c>
      <c r="E952" s="5" t="s">
        <v>5839</v>
      </c>
    </row>
    <row r="953" spans="1:5" ht="15.75" x14ac:dyDescent="0.25">
      <c r="A953" s="1" t="s">
        <v>1419</v>
      </c>
      <c r="B953" s="1" t="s">
        <v>3335</v>
      </c>
      <c r="C953" s="5" t="s">
        <v>6731</v>
      </c>
      <c r="D953" s="5" t="s">
        <v>7478</v>
      </c>
      <c r="E953" s="5" t="s">
        <v>5402</v>
      </c>
    </row>
    <row r="954" spans="1:5" ht="15.75" x14ac:dyDescent="0.25">
      <c r="A954" s="1" t="s">
        <v>1418</v>
      </c>
      <c r="B954" s="1" t="s">
        <v>3336</v>
      </c>
      <c r="C954" s="5" t="s">
        <v>6731</v>
      </c>
      <c r="D954" s="5" t="s">
        <v>7479</v>
      </c>
      <c r="E954" s="5" t="s">
        <v>5840</v>
      </c>
    </row>
    <row r="955" spans="1:5" ht="15.75" x14ac:dyDescent="0.25">
      <c r="A955" s="1" t="s">
        <v>1417</v>
      </c>
      <c r="B955" s="1" t="s">
        <v>3337</v>
      </c>
      <c r="C955" s="5" t="s">
        <v>6733</v>
      </c>
      <c r="D955" s="5" t="s">
        <v>7480</v>
      </c>
      <c r="E955" s="5" t="s">
        <v>5841</v>
      </c>
    </row>
    <row r="956" spans="1:5" ht="15.75" x14ac:dyDescent="0.25">
      <c r="A956" s="1" t="s">
        <v>1416</v>
      </c>
      <c r="B956" s="1" t="s">
        <v>3338</v>
      </c>
      <c r="C956" s="5" t="s">
        <v>6733</v>
      </c>
      <c r="D956" s="5" t="s">
        <v>7419</v>
      </c>
      <c r="E956" s="5" t="s">
        <v>4913</v>
      </c>
    </row>
    <row r="957" spans="1:5" ht="15.75" x14ac:dyDescent="0.25">
      <c r="A957" s="1" t="s">
        <v>1415</v>
      </c>
      <c r="B957" s="1" t="s">
        <v>3339</v>
      </c>
      <c r="C957" s="5" t="s">
        <v>7146</v>
      </c>
      <c r="D957" s="5" t="s">
        <v>7481</v>
      </c>
      <c r="E957" s="5" t="s">
        <v>4914</v>
      </c>
    </row>
    <row r="958" spans="1:5" ht="15.75" x14ac:dyDescent="0.25">
      <c r="A958" s="1" t="s">
        <v>1414</v>
      </c>
      <c r="B958" s="1" t="s">
        <v>3340</v>
      </c>
      <c r="C958" s="5" t="s">
        <v>6733</v>
      </c>
      <c r="D958" s="5" t="s">
        <v>6868</v>
      </c>
      <c r="E958" s="5" t="s">
        <v>4901</v>
      </c>
    </row>
    <row r="959" spans="1:5" ht="15.75" x14ac:dyDescent="0.25">
      <c r="A959" s="1" t="s">
        <v>1413</v>
      </c>
      <c r="B959" s="1" t="s">
        <v>3341</v>
      </c>
      <c r="C959" s="5" t="s">
        <v>6731</v>
      </c>
      <c r="D959" s="5" t="s">
        <v>7482</v>
      </c>
      <c r="E959" s="5" t="s">
        <v>5842</v>
      </c>
    </row>
    <row r="960" spans="1:5" ht="15.75" x14ac:dyDescent="0.25">
      <c r="A960" s="1" t="s">
        <v>1412</v>
      </c>
      <c r="B960" s="1" t="s">
        <v>3342</v>
      </c>
      <c r="C960" s="5" t="s">
        <v>7146</v>
      </c>
      <c r="D960" s="5" t="s">
        <v>7483</v>
      </c>
      <c r="E960" s="5" t="s">
        <v>5843</v>
      </c>
    </row>
    <row r="961" spans="1:5" ht="15.75" x14ac:dyDescent="0.25">
      <c r="A961" s="1" t="s">
        <v>1411</v>
      </c>
      <c r="B961" s="1" t="s">
        <v>3343</v>
      </c>
      <c r="C961" s="5" t="s">
        <v>6731</v>
      </c>
      <c r="D961" s="5" t="s">
        <v>7295</v>
      </c>
      <c r="E961" s="5" t="s">
        <v>4915</v>
      </c>
    </row>
    <row r="962" spans="1:5" ht="15.75" x14ac:dyDescent="0.25">
      <c r="A962" s="1" t="s">
        <v>1410</v>
      </c>
      <c r="B962" s="1" t="s">
        <v>3344</v>
      </c>
      <c r="C962" s="5" t="s">
        <v>7146</v>
      </c>
      <c r="D962" s="5" t="s">
        <v>7080</v>
      </c>
      <c r="E962" s="5" t="s">
        <v>5844</v>
      </c>
    </row>
    <row r="963" spans="1:5" ht="15.75" x14ac:dyDescent="0.25">
      <c r="A963" s="1" t="s">
        <v>1409</v>
      </c>
      <c r="B963" s="1" t="s">
        <v>3345</v>
      </c>
      <c r="C963" s="5" t="s">
        <v>6733</v>
      </c>
      <c r="D963" s="5" t="s">
        <v>7009</v>
      </c>
      <c r="E963" s="5" t="s">
        <v>5374</v>
      </c>
    </row>
    <row r="964" spans="1:5" ht="15.75" x14ac:dyDescent="0.25">
      <c r="A964" s="1" t="s">
        <v>1408</v>
      </c>
      <c r="B964" s="1" t="s">
        <v>3346</v>
      </c>
      <c r="C964" s="5" t="s">
        <v>6731</v>
      </c>
      <c r="D964" s="5" t="s">
        <v>7484</v>
      </c>
      <c r="E964" s="5" t="s">
        <v>4916</v>
      </c>
    </row>
    <row r="965" spans="1:5" ht="15.75" x14ac:dyDescent="0.25">
      <c r="A965" s="1" t="s">
        <v>1407</v>
      </c>
      <c r="B965" s="1" t="s">
        <v>3347</v>
      </c>
      <c r="C965" s="5" t="s">
        <v>7146</v>
      </c>
      <c r="D965" s="5" t="s">
        <v>7485</v>
      </c>
      <c r="E965" s="5" t="s">
        <v>5845</v>
      </c>
    </row>
    <row r="966" spans="1:5" ht="15.75" x14ac:dyDescent="0.25">
      <c r="A966" s="1" t="s">
        <v>1406</v>
      </c>
      <c r="B966" s="1" t="s">
        <v>3348</v>
      </c>
      <c r="C966" s="5" t="s">
        <v>6731</v>
      </c>
      <c r="D966" s="5" t="s">
        <v>7486</v>
      </c>
      <c r="E966" s="5" t="s">
        <v>5846</v>
      </c>
    </row>
    <row r="967" spans="1:5" ht="15.75" x14ac:dyDescent="0.25">
      <c r="A967" s="1" t="s">
        <v>1405</v>
      </c>
      <c r="B967" s="1" t="s">
        <v>3349</v>
      </c>
      <c r="C967" s="5" t="s">
        <v>6731</v>
      </c>
      <c r="D967" s="5" t="s">
        <v>7487</v>
      </c>
      <c r="E967" s="5" t="s">
        <v>5847</v>
      </c>
    </row>
    <row r="968" spans="1:5" ht="15.75" x14ac:dyDescent="0.25">
      <c r="A968" s="1" t="s">
        <v>1404</v>
      </c>
      <c r="B968" s="1" t="s">
        <v>3350</v>
      </c>
      <c r="C968" s="5" t="s">
        <v>6731</v>
      </c>
      <c r="D968" s="5" t="s">
        <v>7488</v>
      </c>
      <c r="E968" s="5" t="s">
        <v>4917</v>
      </c>
    </row>
    <row r="969" spans="1:5" ht="15.75" x14ac:dyDescent="0.25">
      <c r="A969" s="1" t="s">
        <v>1403</v>
      </c>
      <c r="B969" s="1" t="s">
        <v>3351</v>
      </c>
      <c r="C969" s="5" t="s">
        <v>6733</v>
      </c>
      <c r="D969" s="5" t="s">
        <v>6792</v>
      </c>
      <c r="E969" s="5" t="s">
        <v>4918</v>
      </c>
    </row>
    <row r="970" spans="1:5" ht="15.75" x14ac:dyDescent="0.25">
      <c r="A970" s="1" t="s">
        <v>1402</v>
      </c>
      <c r="B970" s="1" t="s">
        <v>3352</v>
      </c>
      <c r="C970" s="5" t="s">
        <v>6731</v>
      </c>
      <c r="D970" s="5" t="s">
        <v>7240</v>
      </c>
      <c r="E970" s="5" t="s">
        <v>5848</v>
      </c>
    </row>
    <row r="971" spans="1:5" ht="15.75" x14ac:dyDescent="0.25">
      <c r="A971" s="1" t="s">
        <v>1401</v>
      </c>
      <c r="B971" s="1" t="s">
        <v>3353</v>
      </c>
      <c r="C971" s="5" t="s">
        <v>6733</v>
      </c>
      <c r="D971" s="5" t="s">
        <v>7489</v>
      </c>
      <c r="E971" s="5" t="s">
        <v>5849</v>
      </c>
    </row>
    <row r="972" spans="1:5" ht="15.75" x14ac:dyDescent="0.25">
      <c r="A972" s="1" t="s">
        <v>1400</v>
      </c>
      <c r="B972" s="1" t="s">
        <v>3354</v>
      </c>
      <c r="C972" s="5" t="s">
        <v>6731</v>
      </c>
      <c r="D972" s="5" t="s">
        <v>7088</v>
      </c>
      <c r="E972" s="5" t="s">
        <v>5850</v>
      </c>
    </row>
    <row r="973" spans="1:5" ht="15.75" x14ac:dyDescent="0.25">
      <c r="A973" s="1" t="s">
        <v>1399</v>
      </c>
      <c r="B973" s="1" t="s">
        <v>3355</v>
      </c>
      <c r="C973" s="5" t="s">
        <v>6731</v>
      </c>
      <c r="D973" s="5" t="s">
        <v>7490</v>
      </c>
      <c r="E973" s="5" t="s">
        <v>4919</v>
      </c>
    </row>
    <row r="974" spans="1:5" ht="15.75" x14ac:dyDescent="0.25">
      <c r="A974" s="1" t="s">
        <v>1398</v>
      </c>
      <c r="B974" s="1" t="s">
        <v>3356</v>
      </c>
      <c r="C974" s="5" t="s">
        <v>6733</v>
      </c>
      <c r="D974" s="5" t="s">
        <v>6878</v>
      </c>
      <c r="E974" s="5" t="s">
        <v>4920</v>
      </c>
    </row>
    <row r="975" spans="1:5" ht="15.75" x14ac:dyDescent="0.25">
      <c r="A975" s="1" t="s">
        <v>1397</v>
      </c>
      <c r="B975" s="1" t="s">
        <v>3357</v>
      </c>
      <c r="C975" s="5" t="s">
        <v>7146</v>
      </c>
      <c r="D975" s="5" t="s">
        <v>7491</v>
      </c>
      <c r="E975" s="5" t="s">
        <v>5708</v>
      </c>
    </row>
    <row r="976" spans="1:5" ht="15.75" x14ac:dyDescent="0.25">
      <c r="A976" s="1" t="s">
        <v>1396</v>
      </c>
      <c r="B976" s="1" t="s">
        <v>3358</v>
      </c>
      <c r="C976" s="5" t="s">
        <v>6733</v>
      </c>
      <c r="D976" s="5" t="s">
        <v>7301</v>
      </c>
      <c r="E976" s="5" t="s">
        <v>5851</v>
      </c>
    </row>
    <row r="977" spans="1:5" ht="15.75" x14ac:dyDescent="0.25">
      <c r="A977" s="1" t="s">
        <v>1395</v>
      </c>
      <c r="B977" s="1" t="s">
        <v>3359</v>
      </c>
      <c r="C977" s="5" t="s">
        <v>7146</v>
      </c>
      <c r="D977" s="5" t="s">
        <v>7492</v>
      </c>
      <c r="E977" s="5" t="s">
        <v>5852</v>
      </c>
    </row>
    <row r="978" spans="1:5" ht="15.75" x14ac:dyDescent="0.25">
      <c r="A978" s="1" t="s">
        <v>1394</v>
      </c>
      <c r="B978" s="1" t="s">
        <v>3360</v>
      </c>
      <c r="C978" s="5" t="s">
        <v>7146</v>
      </c>
      <c r="D978" s="5" t="s">
        <v>7493</v>
      </c>
      <c r="E978" s="5" t="s">
        <v>5495</v>
      </c>
    </row>
    <row r="979" spans="1:5" ht="15.75" x14ac:dyDescent="0.25">
      <c r="A979" s="1" t="s">
        <v>1393</v>
      </c>
      <c r="B979" s="1" t="s">
        <v>3361</v>
      </c>
      <c r="C979" s="5" t="s">
        <v>6733</v>
      </c>
      <c r="D979" s="5" t="s">
        <v>7001</v>
      </c>
      <c r="E979" s="5" t="s">
        <v>5853</v>
      </c>
    </row>
    <row r="980" spans="1:5" ht="15.75" x14ac:dyDescent="0.25">
      <c r="A980" s="1" t="s">
        <v>1392</v>
      </c>
      <c r="B980" s="1" t="s">
        <v>3362</v>
      </c>
      <c r="C980" s="5" t="s">
        <v>6733</v>
      </c>
      <c r="D980" s="5" t="s">
        <v>6777</v>
      </c>
      <c r="E980" s="5" t="s">
        <v>5854</v>
      </c>
    </row>
    <row r="981" spans="1:5" ht="15.75" x14ac:dyDescent="0.25">
      <c r="A981" s="1" t="s">
        <v>1391</v>
      </c>
      <c r="B981" s="1" t="s">
        <v>3363</v>
      </c>
      <c r="C981" s="5" t="s">
        <v>6733</v>
      </c>
      <c r="D981" s="5" t="s">
        <v>6936</v>
      </c>
      <c r="E981" s="5" t="s">
        <v>5855</v>
      </c>
    </row>
    <row r="982" spans="1:5" ht="15.75" x14ac:dyDescent="0.25">
      <c r="A982" s="1" t="s">
        <v>1390</v>
      </c>
      <c r="B982" s="1" t="s">
        <v>3364</v>
      </c>
      <c r="C982" s="5" t="s">
        <v>6733</v>
      </c>
      <c r="D982" s="5" t="s">
        <v>7494</v>
      </c>
      <c r="E982" s="5" t="s">
        <v>5856</v>
      </c>
    </row>
    <row r="983" spans="1:5" ht="15.75" x14ac:dyDescent="0.25">
      <c r="A983" s="1" t="s">
        <v>1389</v>
      </c>
      <c r="B983" s="1" t="s">
        <v>3365</v>
      </c>
      <c r="C983" s="5" t="s">
        <v>6733</v>
      </c>
      <c r="D983" s="5" t="s">
        <v>7495</v>
      </c>
      <c r="E983" s="5" t="s">
        <v>5857</v>
      </c>
    </row>
    <row r="984" spans="1:5" ht="15.75" x14ac:dyDescent="0.25">
      <c r="A984" s="1" t="s">
        <v>1388</v>
      </c>
      <c r="B984" s="1" t="s">
        <v>3366</v>
      </c>
      <c r="C984" s="5" t="s">
        <v>6733</v>
      </c>
      <c r="D984" s="5" t="s">
        <v>6941</v>
      </c>
      <c r="E984" s="5" t="s">
        <v>5858</v>
      </c>
    </row>
    <row r="985" spans="1:5" ht="15.75" x14ac:dyDescent="0.25">
      <c r="A985" s="1" t="s">
        <v>1387</v>
      </c>
      <c r="B985" s="1" t="s">
        <v>3367</v>
      </c>
      <c r="C985" s="5" t="s">
        <v>7146</v>
      </c>
      <c r="D985" s="5" t="s">
        <v>7496</v>
      </c>
      <c r="E985" s="5" t="s">
        <v>4921</v>
      </c>
    </row>
    <row r="986" spans="1:5" ht="15.75" x14ac:dyDescent="0.25">
      <c r="A986" s="1" t="s">
        <v>1386</v>
      </c>
      <c r="B986" s="1" t="s">
        <v>3368</v>
      </c>
      <c r="C986" s="5" t="s">
        <v>6733</v>
      </c>
      <c r="D986" s="5" t="s">
        <v>7497</v>
      </c>
      <c r="E986" s="5" t="s">
        <v>5859</v>
      </c>
    </row>
    <row r="987" spans="1:5" ht="15.75" x14ac:dyDescent="0.25">
      <c r="A987" s="1" t="s">
        <v>1385</v>
      </c>
      <c r="B987" s="1" t="s">
        <v>3369</v>
      </c>
      <c r="C987" s="5" t="s">
        <v>6731</v>
      </c>
      <c r="D987" s="5" t="s">
        <v>7498</v>
      </c>
      <c r="E987" s="5" t="s">
        <v>4922</v>
      </c>
    </row>
    <row r="988" spans="1:5" ht="15.75" x14ac:dyDescent="0.25">
      <c r="A988" s="1" t="s">
        <v>1384</v>
      </c>
      <c r="B988" s="1" t="s">
        <v>3370</v>
      </c>
      <c r="C988" s="5" t="s">
        <v>6731</v>
      </c>
      <c r="D988" s="5" t="s">
        <v>6961</v>
      </c>
      <c r="E988" s="5" t="s">
        <v>5261</v>
      </c>
    </row>
    <row r="989" spans="1:5" ht="15.75" x14ac:dyDescent="0.25">
      <c r="A989" s="1" t="s">
        <v>1383</v>
      </c>
      <c r="B989" s="1" t="s">
        <v>3371</v>
      </c>
      <c r="C989" s="5" t="s">
        <v>7146</v>
      </c>
      <c r="D989" s="5" t="s">
        <v>7430</v>
      </c>
      <c r="E989" s="5" t="s">
        <v>5860</v>
      </c>
    </row>
    <row r="990" spans="1:5" ht="15.75" x14ac:dyDescent="0.25">
      <c r="A990" s="1" t="s">
        <v>1382</v>
      </c>
      <c r="B990" s="1" t="s">
        <v>3372</v>
      </c>
      <c r="C990" s="5" t="s">
        <v>6731</v>
      </c>
      <c r="D990" s="5" t="s">
        <v>7499</v>
      </c>
      <c r="E990" s="5" t="s">
        <v>5861</v>
      </c>
    </row>
    <row r="991" spans="1:5" ht="15.75" x14ac:dyDescent="0.25">
      <c r="A991" s="1" t="s">
        <v>1381</v>
      </c>
      <c r="B991" s="1" t="s">
        <v>3373</v>
      </c>
      <c r="C991" s="5" t="s">
        <v>6731</v>
      </c>
      <c r="D991" s="5" t="s">
        <v>6808</v>
      </c>
      <c r="E991" s="5" t="s">
        <v>5862</v>
      </c>
    </row>
    <row r="992" spans="1:5" ht="15.75" x14ac:dyDescent="0.25">
      <c r="A992" s="1" t="s">
        <v>1380</v>
      </c>
      <c r="B992" s="1" t="s">
        <v>3374</v>
      </c>
      <c r="C992" s="5" t="s">
        <v>6731</v>
      </c>
      <c r="D992" s="5" t="s">
        <v>7500</v>
      </c>
      <c r="E992" s="5" t="s">
        <v>5863</v>
      </c>
    </row>
    <row r="993" spans="1:5" ht="15.75" x14ac:dyDescent="0.25">
      <c r="A993" s="1" t="s">
        <v>1379</v>
      </c>
      <c r="B993" s="1" t="s">
        <v>3375</v>
      </c>
      <c r="C993" s="5" t="s">
        <v>6733</v>
      </c>
      <c r="D993" s="5" t="s">
        <v>7501</v>
      </c>
      <c r="E993" s="5" t="s">
        <v>5215</v>
      </c>
    </row>
    <row r="994" spans="1:5" ht="15.75" x14ac:dyDescent="0.25">
      <c r="A994" s="1" t="s">
        <v>1378</v>
      </c>
      <c r="B994" s="1" t="s">
        <v>3376</v>
      </c>
      <c r="C994" s="5" t="s">
        <v>6733</v>
      </c>
      <c r="D994" s="5" t="s">
        <v>7502</v>
      </c>
      <c r="E994" s="5" t="s">
        <v>5864</v>
      </c>
    </row>
    <row r="995" spans="1:5" ht="15.75" x14ac:dyDescent="0.25">
      <c r="A995" s="1" t="s">
        <v>1377</v>
      </c>
      <c r="B995" s="1" t="s">
        <v>3377</v>
      </c>
      <c r="C995" s="5" t="s">
        <v>6731</v>
      </c>
      <c r="D995" s="5" t="s">
        <v>7503</v>
      </c>
      <c r="E995" s="5" t="s">
        <v>5865</v>
      </c>
    </row>
    <row r="996" spans="1:5" ht="15.75" x14ac:dyDescent="0.25">
      <c r="A996" s="1" t="s">
        <v>1376</v>
      </c>
      <c r="B996" s="1" t="s">
        <v>3378</v>
      </c>
      <c r="C996" s="5" t="s">
        <v>6733</v>
      </c>
      <c r="D996" s="5" t="s">
        <v>7504</v>
      </c>
      <c r="E996" s="5" t="s">
        <v>5177</v>
      </c>
    </row>
    <row r="997" spans="1:5" ht="15.75" x14ac:dyDescent="0.25">
      <c r="A997" s="1" t="s">
        <v>1375</v>
      </c>
      <c r="B997" s="1" t="s">
        <v>3379</v>
      </c>
      <c r="C997" s="5" t="s">
        <v>7146</v>
      </c>
      <c r="D997" s="5" t="s">
        <v>7505</v>
      </c>
      <c r="E997" s="5" t="s">
        <v>4923</v>
      </c>
    </row>
    <row r="998" spans="1:5" ht="15.75" x14ac:dyDescent="0.25">
      <c r="A998" s="1" t="s">
        <v>1374</v>
      </c>
      <c r="B998" s="1" t="s">
        <v>3380</v>
      </c>
      <c r="C998" s="5" t="s">
        <v>6733</v>
      </c>
      <c r="D998" s="5" t="s">
        <v>7506</v>
      </c>
      <c r="E998" s="5" t="s">
        <v>4761</v>
      </c>
    </row>
    <row r="999" spans="1:5" ht="15.75" x14ac:dyDescent="0.25">
      <c r="A999" s="1" t="s">
        <v>1373</v>
      </c>
      <c r="B999" s="1" t="s">
        <v>3381</v>
      </c>
      <c r="C999" s="5" t="s">
        <v>7146</v>
      </c>
      <c r="D999" s="5" t="s">
        <v>7119</v>
      </c>
      <c r="E999" s="5" t="s">
        <v>5866</v>
      </c>
    </row>
    <row r="1000" spans="1:5" ht="15.75" x14ac:dyDescent="0.25">
      <c r="A1000" s="1" t="s">
        <v>1372</v>
      </c>
      <c r="B1000" s="1" t="s">
        <v>3382</v>
      </c>
      <c r="C1000" s="5" t="s">
        <v>6733</v>
      </c>
      <c r="D1000" s="5" t="s">
        <v>7507</v>
      </c>
      <c r="E1000" s="5" t="s">
        <v>5547</v>
      </c>
    </row>
    <row r="1001" spans="1:5" ht="15.75" x14ac:dyDescent="0.25">
      <c r="A1001" s="1" t="s">
        <v>1371</v>
      </c>
      <c r="B1001" s="1" t="s">
        <v>3383</v>
      </c>
      <c r="C1001" s="5" t="s">
        <v>7146</v>
      </c>
      <c r="D1001" s="5" t="s">
        <v>7508</v>
      </c>
      <c r="E1001" s="5" t="s">
        <v>5867</v>
      </c>
    </row>
    <row r="1002" spans="1:5" ht="15.75" x14ac:dyDescent="0.25">
      <c r="A1002" s="1" t="s">
        <v>1370</v>
      </c>
      <c r="B1002" s="1" t="s">
        <v>3384</v>
      </c>
      <c r="C1002" s="5" t="s">
        <v>6733</v>
      </c>
      <c r="D1002" s="5" t="s">
        <v>6810</v>
      </c>
      <c r="E1002" s="5" t="s">
        <v>5868</v>
      </c>
    </row>
    <row r="1003" spans="1:5" ht="15.75" x14ac:dyDescent="0.25">
      <c r="A1003" s="1" t="s">
        <v>1369</v>
      </c>
      <c r="B1003" s="1" t="s">
        <v>3385</v>
      </c>
      <c r="C1003" s="5" t="s">
        <v>7146</v>
      </c>
      <c r="D1003" s="5" t="s">
        <v>7509</v>
      </c>
      <c r="E1003" s="5" t="s">
        <v>5869</v>
      </c>
    </row>
    <row r="1004" spans="1:5" ht="15.75" x14ac:dyDescent="0.25">
      <c r="A1004" s="1" t="s">
        <v>1368</v>
      </c>
      <c r="B1004" s="1" t="s">
        <v>3386</v>
      </c>
      <c r="C1004" s="5" t="s">
        <v>6731</v>
      </c>
      <c r="D1004" s="5" t="s">
        <v>7510</v>
      </c>
      <c r="E1004" s="5" t="s">
        <v>5870</v>
      </c>
    </row>
    <row r="1005" spans="1:5" ht="15.75" x14ac:dyDescent="0.25">
      <c r="A1005" s="1" t="s">
        <v>1367</v>
      </c>
      <c r="B1005" s="1" t="s">
        <v>3387</v>
      </c>
      <c r="C1005" s="5" t="s">
        <v>6733</v>
      </c>
      <c r="D1005" s="5" t="s">
        <v>6768</v>
      </c>
      <c r="E1005" s="5" t="s">
        <v>5871</v>
      </c>
    </row>
    <row r="1006" spans="1:5" ht="15.75" x14ac:dyDescent="0.25">
      <c r="A1006" s="1" t="s">
        <v>1366</v>
      </c>
      <c r="B1006" s="1" t="s">
        <v>3388</v>
      </c>
      <c r="C1006" s="5" t="s">
        <v>6733</v>
      </c>
      <c r="D1006" s="5" t="s">
        <v>6822</v>
      </c>
      <c r="E1006" s="5" t="s">
        <v>5872</v>
      </c>
    </row>
    <row r="1007" spans="1:5" ht="15.75" x14ac:dyDescent="0.25">
      <c r="A1007" s="1" t="s">
        <v>1365</v>
      </c>
      <c r="B1007" s="1" t="s">
        <v>3389</v>
      </c>
      <c r="C1007" s="5" t="s">
        <v>6731</v>
      </c>
      <c r="D1007" s="5" t="s">
        <v>7511</v>
      </c>
      <c r="E1007" s="5" t="s">
        <v>5873</v>
      </c>
    </row>
    <row r="1008" spans="1:5" ht="15.75" x14ac:dyDescent="0.25">
      <c r="A1008" s="1" t="s">
        <v>1364</v>
      </c>
      <c r="B1008" s="1" t="s">
        <v>3390</v>
      </c>
      <c r="C1008" s="5" t="s">
        <v>6731</v>
      </c>
      <c r="D1008" s="5" t="s">
        <v>7512</v>
      </c>
      <c r="E1008" s="5" t="s">
        <v>5351</v>
      </c>
    </row>
    <row r="1009" spans="1:5" ht="15.75" x14ac:dyDescent="0.25">
      <c r="A1009" s="1" t="s">
        <v>1363</v>
      </c>
      <c r="B1009" s="1" t="s">
        <v>3391</v>
      </c>
      <c r="C1009" s="5" t="s">
        <v>6733</v>
      </c>
      <c r="D1009" s="5" t="s">
        <v>7513</v>
      </c>
      <c r="E1009" s="5" t="s">
        <v>5874</v>
      </c>
    </row>
    <row r="1010" spans="1:5" ht="15.75" x14ac:dyDescent="0.25">
      <c r="A1010" s="1" t="s">
        <v>1362</v>
      </c>
      <c r="B1010" s="1" t="s">
        <v>3392</v>
      </c>
      <c r="C1010" s="5" t="s">
        <v>6731</v>
      </c>
      <c r="D1010" s="5" t="s">
        <v>6904</v>
      </c>
      <c r="E1010" s="5" t="s">
        <v>5875</v>
      </c>
    </row>
    <row r="1011" spans="1:5" ht="15.75" x14ac:dyDescent="0.25">
      <c r="A1011" s="1" t="s">
        <v>1361</v>
      </c>
      <c r="B1011" s="1" t="s">
        <v>3393</v>
      </c>
      <c r="C1011" s="5" t="s">
        <v>6731</v>
      </c>
      <c r="D1011" s="5" t="s">
        <v>7514</v>
      </c>
      <c r="E1011" s="5" t="s">
        <v>5876</v>
      </c>
    </row>
    <row r="1012" spans="1:5" ht="15.75" x14ac:dyDescent="0.25">
      <c r="A1012" s="1" t="s">
        <v>1360</v>
      </c>
      <c r="B1012" s="1" t="s">
        <v>3394</v>
      </c>
      <c r="C1012" s="5" t="s">
        <v>6731</v>
      </c>
      <c r="D1012" s="5" t="s">
        <v>6958</v>
      </c>
      <c r="E1012" s="5" t="s">
        <v>4924</v>
      </c>
    </row>
    <row r="1013" spans="1:5" ht="15.75" x14ac:dyDescent="0.25">
      <c r="A1013" s="1" t="s">
        <v>1359</v>
      </c>
      <c r="B1013" s="1" t="s">
        <v>3395</v>
      </c>
      <c r="C1013" s="5" t="s">
        <v>6731</v>
      </c>
      <c r="D1013" s="5" t="s">
        <v>7455</v>
      </c>
      <c r="E1013" s="5" t="s">
        <v>5877</v>
      </c>
    </row>
    <row r="1014" spans="1:5" ht="15.75" x14ac:dyDescent="0.25">
      <c r="A1014" s="1" t="s">
        <v>1358</v>
      </c>
      <c r="B1014" s="1" t="s">
        <v>3396</v>
      </c>
      <c r="C1014" s="5" t="s">
        <v>6731</v>
      </c>
      <c r="D1014" s="5" t="s">
        <v>7515</v>
      </c>
      <c r="E1014" s="5" t="s">
        <v>5878</v>
      </c>
    </row>
    <row r="1015" spans="1:5" ht="15.75" x14ac:dyDescent="0.25">
      <c r="A1015" s="1" t="s">
        <v>1357</v>
      </c>
      <c r="B1015" s="1" t="s">
        <v>3397</v>
      </c>
      <c r="C1015" s="5" t="s">
        <v>6731</v>
      </c>
      <c r="D1015" s="5" t="s">
        <v>7172</v>
      </c>
      <c r="E1015" s="5" t="s">
        <v>4925</v>
      </c>
    </row>
    <row r="1016" spans="1:5" ht="15.75" x14ac:dyDescent="0.25">
      <c r="A1016" s="1" t="s">
        <v>1356</v>
      </c>
      <c r="B1016" s="1" t="s">
        <v>3398</v>
      </c>
      <c r="C1016" s="5" t="s">
        <v>6731</v>
      </c>
      <c r="D1016" s="5" t="s">
        <v>6880</v>
      </c>
      <c r="E1016" s="5" t="s">
        <v>5879</v>
      </c>
    </row>
    <row r="1017" spans="1:5" ht="15.75" x14ac:dyDescent="0.25">
      <c r="A1017" s="1" t="s">
        <v>1355</v>
      </c>
      <c r="B1017" s="1" t="s">
        <v>3399</v>
      </c>
      <c r="C1017" s="5" t="s">
        <v>6731</v>
      </c>
      <c r="D1017" s="5" t="s">
        <v>7516</v>
      </c>
      <c r="E1017" s="5" t="s">
        <v>5880</v>
      </c>
    </row>
    <row r="1018" spans="1:5" ht="15.75" x14ac:dyDescent="0.25">
      <c r="A1018" s="1" t="s">
        <v>1354</v>
      </c>
      <c r="B1018" s="1" t="s">
        <v>3400</v>
      </c>
      <c r="C1018" s="5" t="s">
        <v>7146</v>
      </c>
      <c r="D1018" s="5" t="s">
        <v>7517</v>
      </c>
      <c r="E1018" s="5" t="s">
        <v>5881</v>
      </c>
    </row>
    <row r="1019" spans="1:5" ht="15.75" x14ac:dyDescent="0.25">
      <c r="A1019" s="1" t="s">
        <v>1353</v>
      </c>
      <c r="B1019" s="1" t="s">
        <v>3401</v>
      </c>
      <c r="C1019" s="5" t="s">
        <v>7146</v>
      </c>
      <c r="D1019" s="5" t="s">
        <v>7518</v>
      </c>
      <c r="E1019" s="5" t="s">
        <v>4926</v>
      </c>
    </row>
    <row r="1020" spans="1:5" ht="15.75" x14ac:dyDescent="0.25">
      <c r="A1020" s="1" t="s">
        <v>1352</v>
      </c>
      <c r="B1020" s="1" t="s">
        <v>3402</v>
      </c>
      <c r="C1020" s="5" t="s">
        <v>6733</v>
      </c>
      <c r="D1020" s="5" t="s">
        <v>6740</v>
      </c>
      <c r="E1020" s="5" t="s">
        <v>5882</v>
      </c>
    </row>
    <row r="1021" spans="1:5" ht="15.75" x14ac:dyDescent="0.25">
      <c r="A1021" s="1" t="s">
        <v>1351</v>
      </c>
      <c r="B1021" s="1" t="s">
        <v>3403</v>
      </c>
      <c r="C1021" s="5" t="s">
        <v>6731</v>
      </c>
      <c r="D1021" s="5" t="s">
        <v>7519</v>
      </c>
      <c r="E1021" s="5" t="s">
        <v>5883</v>
      </c>
    </row>
    <row r="1022" spans="1:5" ht="15.75" x14ac:dyDescent="0.25">
      <c r="A1022" s="1" t="s">
        <v>1350</v>
      </c>
      <c r="B1022" s="1" t="s">
        <v>3404</v>
      </c>
      <c r="C1022" s="5" t="s">
        <v>6733</v>
      </c>
      <c r="D1022" s="5" t="s">
        <v>7520</v>
      </c>
      <c r="E1022" s="5" t="s">
        <v>5884</v>
      </c>
    </row>
    <row r="1023" spans="1:5" ht="15.75" x14ac:dyDescent="0.25">
      <c r="A1023" s="1" t="s">
        <v>1349</v>
      </c>
      <c r="B1023" s="1" t="s">
        <v>3405</v>
      </c>
      <c r="C1023" s="5" t="s">
        <v>6731</v>
      </c>
      <c r="D1023" s="5" t="s">
        <v>7521</v>
      </c>
      <c r="E1023" s="5" t="s">
        <v>5885</v>
      </c>
    </row>
    <row r="1024" spans="1:5" ht="15.75" x14ac:dyDescent="0.25">
      <c r="A1024" s="1" t="s">
        <v>1348</v>
      </c>
      <c r="B1024" s="1" t="s">
        <v>3406</v>
      </c>
      <c r="C1024" s="5" t="s">
        <v>6731</v>
      </c>
      <c r="D1024" s="5" t="s">
        <v>7522</v>
      </c>
      <c r="E1024" s="5" t="s">
        <v>5886</v>
      </c>
    </row>
    <row r="1025" spans="1:5" ht="15.75" x14ac:dyDescent="0.25">
      <c r="A1025" s="1" t="s">
        <v>1347</v>
      </c>
      <c r="B1025" s="1" t="s">
        <v>3407</v>
      </c>
      <c r="C1025" s="5" t="s">
        <v>6733</v>
      </c>
      <c r="D1025" s="5" t="s">
        <v>7523</v>
      </c>
      <c r="E1025" s="5" t="s">
        <v>5887</v>
      </c>
    </row>
    <row r="1026" spans="1:5" ht="15.75" x14ac:dyDescent="0.25">
      <c r="A1026" s="1" t="s">
        <v>1346</v>
      </c>
      <c r="B1026" s="1" t="s">
        <v>3408</v>
      </c>
      <c r="C1026" s="5" t="s">
        <v>6733</v>
      </c>
      <c r="D1026" s="5" t="s">
        <v>6744</v>
      </c>
      <c r="E1026" s="5" t="s">
        <v>5888</v>
      </c>
    </row>
    <row r="1027" spans="1:5" ht="15.75" x14ac:dyDescent="0.25">
      <c r="A1027" s="1" t="s">
        <v>1345</v>
      </c>
      <c r="B1027" s="1" t="s">
        <v>3409</v>
      </c>
      <c r="C1027" s="5" t="s">
        <v>6733</v>
      </c>
      <c r="D1027" s="5" t="s">
        <v>7524</v>
      </c>
      <c r="E1027" s="5" t="s">
        <v>5889</v>
      </c>
    </row>
    <row r="1028" spans="1:5" ht="15.75" x14ac:dyDescent="0.25">
      <c r="A1028" s="1" t="s">
        <v>1344</v>
      </c>
      <c r="B1028" s="1" t="s">
        <v>3410</v>
      </c>
      <c r="C1028" s="5" t="s">
        <v>6731</v>
      </c>
      <c r="D1028" s="5" t="s">
        <v>7525</v>
      </c>
      <c r="E1028" s="5" t="s">
        <v>5890</v>
      </c>
    </row>
    <row r="1029" spans="1:5" ht="15.75" x14ac:dyDescent="0.25">
      <c r="A1029" s="1" t="s">
        <v>1343</v>
      </c>
      <c r="B1029" s="1" t="s">
        <v>3411</v>
      </c>
      <c r="C1029" s="5" t="s">
        <v>6733</v>
      </c>
      <c r="D1029" s="5" t="s">
        <v>7524</v>
      </c>
      <c r="E1029" s="5" t="s">
        <v>5891</v>
      </c>
    </row>
    <row r="1030" spans="1:5" ht="15.75" x14ac:dyDescent="0.25">
      <c r="A1030" s="1" t="s">
        <v>1342</v>
      </c>
      <c r="B1030" s="1" t="s">
        <v>3412</v>
      </c>
      <c r="C1030" s="5" t="s">
        <v>6733</v>
      </c>
      <c r="D1030" s="5" t="s">
        <v>6810</v>
      </c>
      <c r="E1030" s="5" t="s">
        <v>5892</v>
      </c>
    </row>
    <row r="1031" spans="1:5" ht="15.75" x14ac:dyDescent="0.25">
      <c r="A1031" s="1" t="s">
        <v>1341</v>
      </c>
      <c r="B1031" s="1" t="s">
        <v>3413</v>
      </c>
      <c r="C1031" s="5" t="s">
        <v>6731</v>
      </c>
      <c r="D1031" s="5" t="s">
        <v>7526</v>
      </c>
      <c r="E1031" s="5" t="s">
        <v>5893</v>
      </c>
    </row>
    <row r="1032" spans="1:5" ht="15.75" x14ac:dyDescent="0.25">
      <c r="A1032" s="1" t="s">
        <v>1340</v>
      </c>
      <c r="B1032" s="1" t="s">
        <v>3414</v>
      </c>
      <c r="C1032" s="5" t="s">
        <v>6733</v>
      </c>
      <c r="D1032" s="5" t="s">
        <v>7527</v>
      </c>
      <c r="E1032" s="5" t="s">
        <v>5894</v>
      </c>
    </row>
    <row r="1033" spans="1:5" ht="15.75" x14ac:dyDescent="0.25">
      <c r="A1033" s="1" t="s">
        <v>1339</v>
      </c>
      <c r="B1033" s="1" t="s">
        <v>3415</v>
      </c>
      <c r="C1033" s="5" t="s">
        <v>6731</v>
      </c>
      <c r="D1033" s="5" t="s">
        <v>7528</v>
      </c>
      <c r="E1033" s="5" t="s">
        <v>5895</v>
      </c>
    </row>
    <row r="1034" spans="1:5" ht="15.75" x14ac:dyDescent="0.25">
      <c r="A1034" s="1" t="s">
        <v>1338</v>
      </c>
      <c r="B1034" s="1" t="s">
        <v>3416</v>
      </c>
      <c r="C1034" s="5" t="s">
        <v>6731</v>
      </c>
      <c r="D1034" s="5" t="s">
        <v>7529</v>
      </c>
      <c r="E1034" s="5" t="s">
        <v>5023</v>
      </c>
    </row>
    <row r="1035" spans="1:5" ht="15.75" x14ac:dyDescent="0.25">
      <c r="A1035" s="1" t="s">
        <v>1337</v>
      </c>
      <c r="B1035" s="1" t="s">
        <v>3417</v>
      </c>
      <c r="C1035" s="5" t="s">
        <v>6731</v>
      </c>
      <c r="D1035" s="5" t="s">
        <v>7068</v>
      </c>
      <c r="E1035" s="5" t="s">
        <v>5896</v>
      </c>
    </row>
    <row r="1036" spans="1:5" ht="15.75" x14ac:dyDescent="0.25">
      <c r="A1036" s="1" t="s">
        <v>1336</v>
      </c>
      <c r="B1036" s="1" t="s">
        <v>3418</v>
      </c>
      <c r="C1036" s="5" t="s">
        <v>6731</v>
      </c>
      <c r="D1036" s="5" t="s">
        <v>7530</v>
      </c>
      <c r="E1036" s="5" t="s">
        <v>4927</v>
      </c>
    </row>
    <row r="1037" spans="1:5" ht="15.75" x14ac:dyDescent="0.25">
      <c r="A1037" s="1" t="s">
        <v>1335</v>
      </c>
      <c r="B1037" s="1" t="s">
        <v>3419</v>
      </c>
      <c r="C1037" s="5" t="s">
        <v>6731</v>
      </c>
      <c r="D1037" s="5" t="s">
        <v>7199</v>
      </c>
      <c r="E1037" s="5" t="s">
        <v>5897</v>
      </c>
    </row>
    <row r="1038" spans="1:5" ht="15.75" x14ac:dyDescent="0.25">
      <c r="A1038" s="1" t="s">
        <v>1334</v>
      </c>
      <c r="B1038" s="1" t="s">
        <v>3420</v>
      </c>
      <c r="C1038" s="5" t="s">
        <v>6733</v>
      </c>
      <c r="D1038" s="5" t="s">
        <v>6795</v>
      </c>
      <c r="E1038" s="5" t="s">
        <v>5898</v>
      </c>
    </row>
    <row r="1039" spans="1:5" ht="15.75" x14ac:dyDescent="0.25">
      <c r="A1039" s="1" t="s">
        <v>1333</v>
      </c>
      <c r="B1039" s="1" t="s">
        <v>3421</v>
      </c>
      <c r="C1039" s="5" t="s">
        <v>6733</v>
      </c>
      <c r="D1039" s="5" t="s">
        <v>7531</v>
      </c>
      <c r="E1039" s="5" t="s">
        <v>4928</v>
      </c>
    </row>
    <row r="1040" spans="1:5" ht="15.75" x14ac:dyDescent="0.25">
      <c r="A1040" s="1" t="s">
        <v>1332</v>
      </c>
      <c r="B1040" s="1" t="s">
        <v>3422</v>
      </c>
      <c r="C1040" s="5" t="s">
        <v>6731</v>
      </c>
      <c r="D1040" s="5" t="s">
        <v>6973</v>
      </c>
      <c r="E1040" s="5" t="s">
        <v>4929</v>
      </c>
    </row>
    <row r="1041" spans="1:5" ht="15.75" x14ac:dyDescent="0.25">
      <c r="A1041" s="1" t="s">
        <v>1331</v>
      </c>
      <c r="B1041" s="1" t="s">
        <v>3423</v>
      </c>
      <c r="C1041" s="5" t="s">
        <v>6731</v>
      </c>
      <c r="D1041" s="5" t="s">
        <v>7532</v>
      </c>
      <c r="E1041" s="5" t="s">
        <v>5899</v>
      </c>
    </row>
    <row r="1042" spans="1:5" ht="15.75" x14ac:dyDescent="0.25">
      <c r="A1042" s="1" t="s">
        <v>1330</v>
      </c>
      <c r="B1042" s="1" t="s">
        <v>3424</v>
      </c>
      <c r="C1042" s="5" t="s">
        <v>6733</v>
      </c>
      <c r="D1042" s="5" t="s">
        <v>6882</v>
      </c>
      <c r="E1042" s="5" t="s">
        <v>5652</v>
      </c>
    </row>
    <row r="1043" spans="1:5" ht="15.75" x14ac:dyDescent="0.25">
      <c r="A1043" s="1" t="s">
        <v>1329</v>
      </c>
      <c r="B1043" s="1" t="s">
        <v>3425</v>
      </c>
      <c r="C1043" s="5" t="s">
        <v>6731</v>
      </c>
      <c r="D1043" s="5" t="s">
        <v>7533</v>
      </c>
      <c r="E1043" s="5" t="s">
        <v>4930</v>
      </c>
    </row>
    <row r="1044" spans="1:5" ht="15.75" x14ac:dyDescent="0.25">
      <c r="A1044" s="1" t="s">
        <v>1328</v>
      </c>
      <c r="B1044" s="1" t="s">
        <v>3426</v>
      </c>
      <c r="C1044" s="5" t="s">
        <v>6733</v>
      </c>
      <c r="D1044" s="5" t="s">
        <v>7534</v>
      </c>
      <c r="E1044" s="5" t="s">
        <v>5900</v>
      </c>
    </row>
    <row r="1045" spans="1:5" ht="15.75" x14ac:dyDescent="0.25">
      <c r="A1045" s="1" t="s">
        <v>1327</v>
      </c>
      <c r="B1045" s="1" t="s">
        <v>3427</v>
      </c>
      <c r="C1045" s="5" t="s">
        <v>6733</v>
      </c>
      <c r="D1045" s="5" t="s">
        <v>7535</v>
      </c>
      <c r="E1045" s="5" t="s">
        <v>5901</v>
      </c>
    </row>
    <row r="1046" spans="1:5" ht="15.75" x14ac:dyDescent="0.25">
      <c r="A1046" s="1" t="s">
        <v>1326</v>
      </c>
      <c r="B1046" s="1" t="s">
        <v>3428</v>
      </c>
      <c r="C1046" s="5" t="s">
        <v>7146</v>
      </c>
      <c r="D1046" s="5" t="s">
        <v>7536</v>
      </c>
      <c r="E1046" s="5" t="s">
        <v>4931</v>
      </c>
    </row>
    <row r="1047" spans="1:5" ht="15.75" x14ac:dyDescent="0.25">
      <c r="A1047" s="1" t="s">
        <v>1325</v>
      </c>
      <c r="B1047" s="1" t="s">
        <v>3429</v>
      </c>
      <c r="C1047" s="5" t="s">
        <v>6733</v>
      </c>
      <c r="D1047" s="5" t="s">
        <v>7537</v>
      </c>
      <c r="E1047" s="5" t="s">
        <v>5902</v>
      </c>
    </row>
    <row r="1048" spans="1:5" ht="15.75" x14ac:dyDescent="0.25">
      <c r="A1048" s="1" t="s">
        <v>1324</v>
      </c>
      <c r="B1048" s="1" t="s">
        <v>3430</v>
      </c>
      <c r="C1048" s="5" t="s">
        <v>6733</v>
      </c>
      <c r="D1048" s="5" t="s">
        <v>7524</v>
      </c>
      <c r="E1048" s="5" t="s">
        <v>5903</v>
      </c>
    </row>
    <row r="1049" spans="1:5" ht="15.75" x14ac:dyDescent="0.25">
      <c r="A1049" s="1" t="s">
        <v>1323</v>
      </c>
      <c r="B1049" s="1" t="s">
        <v>3431</v>
      </c>
      <c r="C1049" s="5" t="s">
        <v>6731</v>
      </c>
      <c r="D1049" s="5" t="s">
        <v>7538</v>
      </c>
      <c r="E1049" s="5" t="s">
        <v>5904</v>
      </c>
    </row>
    <row r="1050" spans="1:5" ht="15.75" x14ac:dyDescent="0.25">
      <c r="A1050" s="1" t="s">
        <v>1322</v>
      </c>
      <c r="B1050" s="1" t="s">
        <v>3432</v>
      </c>
      <c r="C1050" s="5" t="s">
        <v>6731</v>
      </c>
      <c r="D1050" s="5" t="s">
        <v>7539</v>
      </c>
      <c r="E1050" s="5" t="s">
        <v>5905</v>
      </c>
    </row>
    <row r="1051" spans="1:5" ht="15.75" x14ac:dyDescent="0.25">
      <c r="A1051" s="1" t="s">
        <v>1321</v>
      </c>
      <c r="B1051" s="1" t="s">
        <v>3433</v>
      </c>
      <c r="C1051" s="5" t="s">
        <v>6731</v>
      </c>
      <c r="D1051" s="5" t="s">
        <v>7300</v>
      </c>
      <c r="E1051" s="5" t="s">
        <v>4932</v>
      </c>
    </row>
    <row r="1052" spans="1:5" ht="15.75" x14ac:dyDescent="0.25">
      <c r="A1052" s="1" t="s">
        <v>1320</v>
      </c>
      <c r="B1052" s="1" t="s">
        <v>3434</v>
      </c>
      <c r="C1052" s="5" t="s">
        <v>7146</v>
      </c>
      <c r="D1052" s="5" t="s">
        <v>7540</v>
      </c>
      <c r="E1052" s="5" t="s">
        <v>5906</v>
      </c>
    </row>
    <row r="1053" spans="1:5" ht="15.75" x14ac:dyDescent="0.25">
      <c r="A1053" s="1" t="s">
        <v>1319</v>
      </c>
      <c r="B1053" s="1" t="s">
        <v>3435</v>
      </c>
      <c r="C1053" s="5" t="s">
        <v>6733</v>
      </c>
      <c r="D1053" s="5" t="s">
        <v>7541</v>
      </c>
      <c r="E1053" s="5" t="s">
        <v>5907</v>
      </c>
    </row>
    <row r="1054" spans="1:5" ht="15.75" x14ac:dyDescent="0.25">
      <c r="A1054" s="1" t="s">
        <v>1318</v>
      </c>
      <c r="B1054" s="1" t="s">
        <v>3436</v>
      </c>
      <c r="C1054" s="5" t="s">
        <v>6731</v>
      </c>
      <c r="D1054" s="5" t="s">
        <v>7542</v>
      </c>
      <c r="E1054" s="5" t="s">
        <v>5908</v>
      </c>
    </row>
    <row r="1055" spans="1:5" ht="15.75" x14ac:dyDescent="0.25">
      <c r="A1055" s="1" t="s">
        <v>1317</v>
      </c>
      <c r="B1055" s="1" t="s">
        <v>3437</v>
      </c>
      <c r="C1055" s="5" t="s">
        <v>6733</v>
      </c>
      <c r="D1055" s="5" t="s">
        <v>7131</v>
      </c>
      <c r="E1055" s="5" t="s">
        <v>5909</v>
      </c>
    </row>
    <row r="1056" spans="1:5" ht="15.75" x14ac:dyDescent="0.25">
      <c r="A1056" s="1" t="s">
        <v>1316</v>
      </c>
      <c r="B1056" s="1" t="s">
        <v>3438</v>
      </c>
      <c r="C1056" s="5" t="s">
        <v>7146</v>
      </c>
      <c r="D1056" s="5" t="s">
        <v>7099</v>
      </c>
      <c r="E1056" s="5" t="s">
        <v>4933</v>
      </c>
    </row>
    <row r="1057" spans="1:5" ht="15.75" x14ac:dyDescent="0.25">
      <c r="A1057" s="1" t="s">
        <v>1315</v>
      </c>
      <c r="B1057" s="1" t="s">
        <v>3439</v>
      </c>
      <c r="C1057" s="5" t="s">
        <v>6731</v>
      </c>
      <c r="D1057" s="5" t="s">
        <v>7543</v>
      </c>
      <c r="E1057" s="5" t="s">
        <v>5910</v>
      </c>
    </row>
    <row r="1058" spans="1:5" ht="15.75" x14ac:dyDescent="0.25">
      <c r="A1058" s="1" t="s">
        <v>1314</v>
      </c>
      <c r="B1058" s="1" t="s">
        <v>3440</v>
      </c>
      <c r="C1058" s="5" t="s">
        <v>7146</v>
      </c>
      <c r="D1058" s="5" t="s">
        <v>7544</v>
      </c>
      <c r="E1058" s="5" t="s">
        <v>5862</v>
      </c>
    </row>
    <row r="1059" spans="1:5" ht="15.75" x14ac:dyDescent="0.25">
      <c r="A1059" s="1" t="s">
        <v>1313</v>
      </c>
      <c r="B1059" s="1" t="s">
        <v>3441</v>
      </c>
      <c r="C1059" s="5" t="s">
        <v>6731</v>
      </c>
      <c r="D1059" s="5" t="s">
        <v>7464</v>
      </c>
      <c r="E1059" s="5" t="s">
        <v>5911</v>
      </c>
    </row>
    <row r="1060" spans="1:5" ht="15.75" x14ac:dyDescent="0.25">
      <c r="A1060" s="1" t="s">
        <v>1312</v>
      </c>
      <c r="B1060" s="1" t="s">
        <v>3442</v>
      </c>
      <c r="C1060" s="5" t="s">
        <v>6733</v>
      </c>
      <c r="D1060" s="5" t="s">
        <v>6920</v>
      </c>
      <c r="E1060" s="5" t="s">
        <v>5912</v>
      </c>
    </row>
    <row r="1061" spans="1:5" ht="15.75" x14ac:dyDescent="0.25">
      <c r="A1061" s="1" t="s">
        <v>1311</v>
      </c>
      <c r="B1061" s="1" t="s">
        <v>3443</v>
      </c>
      <c r="C1061" s="5" t="s">
        <v>6733</v>
      </c>
      <c r="D1061" s="5" t="s">
        <v>7545</v>
      </c>
      <c r="E1061" s="5" t="s">
        <v>5913</v>
      </c>
    </row>
    <row r="1062" spans="1:5" ht="15.75" x14ac:dyDescent="0.25">
      <c r="A1062" s="1" t="s">
        <v>1310</v>
      </c>
      <c r="B1062" s="1" t="s">
        <v>3444</v>
      </c>
      <c r="C1062" s="5" t="s">
        <v>6733</v>
      </c>
      <c r="D1062" s="5" t="s">
        <v>7546</v>
      </c>
      <c r="E1062" s="5" t="s">
        <v>5914</v>
      </c>
    </row>
    <row r="1063" spans="1:5" ht="15.75" x14ac:dyDescent="0.25">
      <c r="A1063" s="1" t="s">
        <v>1309</v>
      </c>
      <c r="B1063" s="1" t="s">
        <v>3445</v>
      </c>
      <c r="C1063" s="5" t="s">
        <v>6733</v>
      </c>
      <c r="D1063" s="5" t="s">
        <v>7547</v>
      </c>
      <c r="E1063" s="5" t="s">
        <v>5710</v>
      </c>
    </row>
    <row r="1064" spans="1:5" ht="15.75" x14ac:dyDescent="0.25">
      <c r="A1064" s="1" t="s">
        <v>1308</v>
      </c>
      <c r="B1064" s="1" t="s">
        <v>3446</v>
      </c>
      <c r="C1064" s="5" t="s">
        <v>6733</v>
      </c>
      <c r="D1064" s="5" t="s">
        <v>7548</v>
      </c>
      <c r="E1064" s="5" t="s">
        <v>5915</v>
      </c>
    </row>
    <row r="1065" spans="1:5" ht="15.75" x14ac:dyDescent="0.25">
      <c r="A1065" s="1" t="s">
        <v>1307</v>
      </c>
      <c r="B1065" s="1" t="s">
        <v>3447</v>
      </c>
      <c r="C1065" s="5" t="s">
        <v>6733</v>
      </c>
      <c r="D1065" s="5" t="s">
        <v>7549</v>
      </c>
      <c r="E1065" s="5" t="s">
        <v>5916</v>
      </c>
    </row>
    <row r="1066" spans="1:5" ht="15.75" x14ac:dyDescent="0.25">
      <c r="A1066" s="1" t="s">
        <v>1306</v>
      </c>
      <c r="B1066" s="1" t="s">
        <v>3448</v>
      </c>
      <c r="C1066" s="5" t="s">
        <v>6731</v>
      </c>
      <c r="D1066" s="5" t="s">
        <v>7550</v>
      </c>
      <c r="E1066" s="5" t="s">
        <v>5917</v>
      </c>
    </row>
    <row r="1067" spans="1:5" ht="15.75" x14ac:dyDescent="0.25">
      <c r="A1067" s="1" t="s">
        <v>1305</v>
      </c>
      <c r="B1067" s="1" t="s">
        <v>3449</v>
      </c>
      <c r="C1067" s="5" t="s">
        <v>6733</v>
      </c>
      <c r="D1067" s="5" t="s">
        <v>7551</v>
      </c>
      <c r="E1067" s="5" t="s">
        <v>5918</v>
      </c>
    </row>
    <row r="1068" spans="1:5" ht="15.75" x14ac:dyDescent="0.25">
      <c r="A1068" s="1" t="s">
        <v>1304</v>
      </c>
      <c r="B1068" s="1" t="s">
        <v>3450</v>
      </c>
      <c r="C1068" s="5" t="s">
        <v>6731</v>
      </c>
      <c r="D1068" s="5" t="s">
        <v>7356</v>
      </c>
      <c r="E1068" s="5" t="s">
        <v>4934</v>
      </c>
    </row>
    <row r="1069" spans="1:5" ht="15.75" x14ac:dyDescent="0.25">
      <c r="A1069" s="1" t="s">
        <v>1303</v>
      </c>
      <c r="B1069" s="1" t="s">
        <v>3451</v>
      </c>
      <c r="C1069" s="5" t="s">
        <v>6733</v>
      </c>
      <c r="D1069" s="5" t="s">
        <v>6739</v>
      </c>
      <c r="E1069" s="5" t="s">
        <v>5919</v>
      </c>
    </row>
    <row r="1070" spans="1:5" ht="15.75" x14ac:dyDescent="0.25">
      <c r="A1070" s="1" t="s">
        <v>1302</v>
      </c>
      <c r="B1070" s="1" t="s">
        <v>3452</v>
      </c>
      <c r="C1070" s="5" t="s">
        <v>6731</v>
      </c>
      <c r="D1070" s="5" t="s">
        <v>7552</v>
      </c>
      <c r="E1070" s="5" t="s">
        <v>4880</v>
      </c>
    </row>
    <row r="1071" spans="1:5" ht="15.75" x14ac:dyDescent="0.25">
      <c r="A1071" s="1" t="s">
        <v>1301</v>
      </c>
      <c r="B1071" s="1" t="s">
        <v>3453</v>
      </c>
      <c r="C1071" s="5" t="s">
        <v>6731</v>
      </c>
      <c r="D1071" s="5" t="s">
        <v>7553</v>
      </c>
      <c r="E1071" s="5" t="s">
        <v>5920</v>
      </c>
    </row>
    <row r="1072" spans="1:5" ht="15.75" x14ac:dyDescent="0.25">
      <c r="A1072" s="1" t="s">
        <v>1300</v>
      </c>
      <c r="B1072" s="1" t="s">
        <v>3454</v>
      </c>
      <c r="C1072" s="5" t="s">
        <v>6731</v>
      </c>
      <c r="D1072" s="5" t="s">
        <v>7036</v>
      </c>
      <c r="E1072" s="5" t="s">
        <v>5921</v>
      </c>
    </row>
    <row r="1073" spans="1:5" ht="15.75" x14ac:dyDescent="0.25">
      <c r="A1073" s="1" t="s">
        <v>1299</v>
      </c>
      <c r="B1073" s="1" t="s">
        <v>3455</v>
      </c>
      <c r="C1073" s="5" t="s">
        <v>7146</v>
      </c>
      <c r="D1073" s="5" t="s">
        <v>7554</v>
      </c>
      <c r="E1073" s="5" t="s">
        <v>5922</v>
      </c>
    </row>
    <row r="1074" spans="1:5" ht="15.75" x14ac:dyDescent="0.25">
      <c r="A1074" s="1" t="s">
        <v>1298</v>
      </c>
      <c r="B1074" s="1" t="s">
        <v>3456</v>
      </c>
      <c r="C1074" s="5" t="s">
        <v>6731</v>
      </c>
      <c r="D1074" s="5" t="s">
        <v>7555</v>
      </c>
      <c r="E1074" s="5" t="s">
        <v>5923</v>
      </c>
    </row>
    <row r="1075" spans="1:5" ht="15.75" x14ac:dyDescent="0.25">
      <c r="A1075" s="1" t="s">
        <v>1297</v>
      </c>
      <c r="B1075" s="1" t="s">
        <v>3457</v>
      </c>
      <c r="C1075" s="5" t="s">
        <v>6733</v>
      </c>
      <c r="D1075" s="5" t="s">
        <v>6868</v>
      </c>
      <c r="E1075" s="5" t="s">
        <v>5924</v>
      </c>
    </row>
    <row r="1076" spans="1:5" ht="15.75" x14ac:dyDescent="0.25">
      <c r="A1076" s="1" t="s">
        <v>1296</v>
      </c>
      <c r="B1076" s="1" t="s">
        <v>3458</v>
      </c>
      <c r="C1076" s="5" t="s">
        <v>6733</v>
      </c>
      <c r="D1076" s="5" t="s">
        <v>7187</v>
      </c>
      <c r="E1076" s="5" t="s">
        <v>4935</v>
      </c>
    </row>
    <row r="1077" spans="1:5" ht="15.75" x14ac:dyDescent="0.25">
      <c r="A1077" s="1" t="s">
        <v>1295</v>
      </c>
      <c r="B1077" s="1" t="s">
        <v>3459</v>
      </c>
      <c r="C1077" s="5" t="s">
        <v>6733</v>
      </c>
      <c r="D1077" s="5" t="s">
        <v>7556</v>
      </c>
      <c r="E1077" s="5" t="s">
        <v>5510</v>
      </c>
    </row>
    <row r="1078" spans="1:5" ht="15.75" x14ac:dyDescent="0.25">
      <c r="A1078" s="1" t="s">
        <v>1294</v>
      </c>
      <c r="B1078" s="1" t="s">
        <v>3460</v>
      </c>
      <c r="C1078" s="5" t="s">
        <v>6731</v>
      </c>
      <c r="D1078" s="5" t="s">
        <v>7557</v>
      </c>
      <c r="E1078" s="5" t="s">
        <v>5925</v>
      </c>
    </row>
    <row r="1079" spans="1:5" ht="15.75" x14ac:dyDescent="0.25">
      <c r="A1079" s="1" t="s">
        <v>1293</v>
      </c>
      <c r="B1079" s="1" t="s">
        <v>3461</v>
      </c>
      <c r="C1079" s="5" t="s">
        <v>6733</v>
      </c>
      <c r="D1079" s="5" t="s">
        <v>6936</v>
      </c>
      <c r="E1079" s="5" t="s">
        <v>5926</v>
      </c>
    </row>
    <row r="1080" spans="1:5" ht="15.75" x14ac:dyDescent="0.25">
      <c r="A1080" s="1" t="s">
        <v>1292</v>
      </c>
      <c r="B1080" s="1" t="s">
        <v>3462</v>
      </c>
      <c r="C1080" s="5" t="s">
        <v>6733</v>
      </c>
      <c r="D1080" s="5" t="s">
        <v>7558</v>
      </c>
      <c r="E1080" s="5" t="s">
        <v>5927</v>
      </c>
    </row>
    <row r="1081" spans="1:5" ht="15.75" x14ac:dyDescent="0.25">
      <c r="A1081" s="1" t="s">
        <v>1291</v>
      </c>
      <c r="B1081" s="1" t="s">
        <v>3463</v>
      </c>
      <c r="C1081" s="5" t="s">
        <v>6733</v>
      </c>
      <c r="D1081" s="5" t="s">
        <v>7559</v>
      </c>
      <c r="E1081" s="5" t="s">
        <v>5928</v>
      </c>
    </row>
    <row r="1082" spans="1:5" ht="15.75" x14ac:dyDescent="0.25">
      <c r="A1082" s="1" t="s">
        <v>1290</v>
      </c>
      <c r="B1082" s="1" t="s">
        <v>3464</v>
      </c>
      <c r="C1082" s="5" t="s">
        <v>6733</v>
      </c>
      <c r="D1082" s="5" t="s">
        <v>7196</v>
      </c>
      <c r="E1082" s="5" t="s">
        <v>5929</v>
      </c>
    </row>
    <row r="1083" spans="1:5" ht="15.75" x14ac:dyDescent="0.25">
      <c r="A1083" s="1" t="s">
        <v>1289</v>
      </c>
      <c r="B1083" s="1" t="s">
        <v>3465</v>
      </c>
      <c r="C1083" s="5" t="s">
        <v>7146</v>
      </c>
      <c r="D1083" s="5" t="s">
        <v>7560</v>
      </c>
      <c r="E1083" s="5" t="s">
        <v>5930</v>
      </c>
    </row>
    <row r="1084" spans="1:5" ht="15.75" x14ac:dyDescent="0.25">
      <c r="A1084" s="1" t="s">
        <v>1288</v>
      </c>
      <c r="B1084" s="1" t="s">
        <v>3466</v>
      </c>
      <c r="C1084" s="5" t="s">
        <v>7146</v>
      </c>
      <c r="D1084" s="5" t="s">
        <v>7561</v>
      </c>
      <c r="E1084" s="5" t="s">
        <v>5931</v>
      </c>
    </row>
    <row r="1085" spans="1:5" ht="15.75" x14ac:dyDescent="0.25">
      <c r="A1085" s="1" t="s">
        <v>1287</v>
      </c>
      <c r="B1085" s="1" t="s">
        <v>3467</v>
      </c>
      <c r="C1085" s="5" t="s">
        <v>6733</v>
      </c>
      <c r="D1085" s="5" t="s">
        <v>7562</v>
      </c>
      <c r="E1085" s="5" t="s">
        <v>5932</v>
      </c>
    </row>
    <row r="1086" spans="1:5" ht="15.75" x14ac:dyDescent="0.25">
      <c r="A1086" s="1" t="s">
        <v>1286</v>
      </c>
      <c r="B1086" s="1" t="s">
        <v>3468</v>
      </c>
      <c r="C1086" s="5" t="s">
        <v>6733</v>
      </c>
      <c r="D1086" s="5" t="s">
        <v>7187</v>
      </c>
      <c r="E1086" s="5" t="s">
        <v>5933</v>
      </c>
    </row>
    <row r="1087" spans="1:5" ht="15.75" x14ac:dyDescent="0.25">
      <c r="A1087" s="1" t="s">
        <v>1285</v>
      </c>
      <c r="B1087" s="1" t="s">
        <v>3469</v>
      </c>
      <c r="C1087" s="5" t="s">
        <v>6733</v>
      </c>
      <c r="D1087" s="5" t="s">
        <v>6936</v>
      </c>
      <c r="E1087" s="5" t="s">
        <v>5934</v>
      </c>
    </row>
    <row r="1088" spans="1:5" ht="15.75" x14ac:dyDescent="0.25">
      <c r="A1088" s="1" t="s">
        <v>1284</v>
      </c>
      <c r="B1088" s="1" t="s">
        <v>3470</v>
      </c>
      <c r="C1088" s="5" t="s">
        <v>6731</v>
      </c>
      <c r="D1088" s="5" t="s">
        <v>7563</v>
      </c>
      <c r="E1088" s="5" t="s">
        <v>5935</v>
      </c>
    </row>
    <row r="1089" spans="1:5" ht="15.75" x14ac:dyDescent="0.25">
      <c r="A1089" s="1" t="s">
        <v>1283</v>
      </c>
      <c r="B1089" s="1" t="s">
        <v>3471</v>
      </c>
      <c r="C1089" s="5" t="s">
        <v>6731</v>
      </c>
      <c r="D1089" s="5" t="s">
        <v>7564</v>
      </c>
      <c r="E1089" s="5" t="s">
        <v>4936</v>
      </c>
    </row>
    <row r="1090" spans="1:5" ht="15.75" x14ac:dyDescent="0.25">
      <c r="A1090" s="1" t="s">
        <v>1282</v>
      </c>
      <c r="B1090" s="1" t="s">
        <v>3472</v>
      </c>
      <c r="C1090" s="5" t="s">
        <v>7146</v>
      </c>
      <c r="D1090" s="5" t="s">
        <v>7565</v>
      </c>
      <c r="E1090" s="5" t="s">
        <v>4937</v>
      </c>
    </row>
    <row r="1091" spans="1:5" ht="15.75" x14ac:dyDescent="0.25">
      <c r="A1091" s="1" t="s">
        <v>1281</v>
      </c>
      <c r="B1091" s="1" t="s">
        <v>3473</v>
      </c>
      <c r="C1091" s="5" t="s">
        <v>6731</v>
      </c>
      <c r="D1091" s="5" t="s">
        <v>7566</v>
      </c>
      <c r="E1091" s="5" t="s">
        <v>5936</v>
      </c>
    </row>
    <row r="1092" spans="1:5" ht="15.75" x14ac:dyDescent="0.25">
      <c r="A1092" s="1" t="s">
        <v>1280</v>
      </c>
      <c r="B1092" s="1" t="s">
        <v>3474</v>
      </c>
      <c r="C1092" s="5" t="s">
        <v>6731</v>
      </c>
      <c r="D1092" s="5" t="s">
        <v>7567</v>
      </c>
      <c r="E1092" s="5" t="s">
        <v>4928</v>
      </c>
    </row>
    <row r="1093" spans="1:5" ht="15.75" x14ac:dyDescent="0.25">
      <c r="A1093" s="1" t="s">
        <v>1279</v>
      </c>
      <c r="B1093" s="1" t="s">
        <v>3475</v>
      </c>
      <c r="C1093" s="5" t="s">
        <v>6733</v>
      </c>
      <c r="D1093" s="5" t="s">
        <v>7568</v>
      </c>
      <c r="E1093" s="5" t="s">
        <v>5937</v>
      </c>
    </row>
    <row r="1094" spans="1:5" ht="15.75" x14ac:dyDescent="0.25">
      <c r="A1094" s="1" t="s">
        <v>1278</v>
      </c>
      <c r="B1094" s="1" t="s">
        <v>3476</v>
      </c>
      <c r="C1094" s="5" t="s">
        <v>6731</v>
      </c>
      <c r="D1094" s="5" t="s">
        <v>7569</v>
      </c>
      <c r="E1094" s="5" t="s">
        <v>5938</v>
      </c>
    </row>
    <row r="1095" spans="1:5" ht="15.75" x14ac:dyDescent="0.25">
      <c r="A1095" s="1" t="s">
        <v>1277</v>
      </c>
      <c r="B1095" s="1" t="s">
        <v>3477</v>
      </c>
      <c r="C1095" s="5" t="s">
        <v>6733</v>
      </c>
      <c r="D1095" s="5" t="s">
        <v>7398</v>
      </c>
      <c r="E1095" s="5" t="s">
        <v>5194</v>
      </c>
    </row>
    <row r="1096" spans="1:5" ht="15.75" x14ac:dyDescent="0.25">
      <c r="A1096" s="1" t="s">
        <v>1276</v>
      </c>
      <c r="B1096" s="1" t="s">
        <v>3478</v>
      </c>
      <c r="C1096" s="5" t="s">
        <v>6733</v>
      </c>
      <c r="D1096" s="5" t="s">
        <v>6878</v>
      </c>
      <c r="E1096" s="5" t="s">
        <v>4938</v>
      </c>
    </row>
    <row r="1097" spans="1:5" ht="15.75" x14ac:dyDescent="0.25">
      <c r="A1097" s="1" t="s">
        <v>1275</v>
      </c>
      <c r="B1097" s="1" t="s">
        <v>3479</v>
      </c>
      <c r="C1097" s="5" t="s">
        <v>7146</v>
      </c>
      <c r="D1097" s="5" t="s">
        <v>7570</v>
      </c>
      <c r="E1097" s="5" t="s">
        <v>5939</v>
      </c>
    </row>
    <row r="1098" spans="1:5" ht="15.75" x14ac:dyDescent="0.25">
      <c r="A1098" s="1" t="s">
        <v>1274</v>
      </c>
      <c r="B1098" s="1" t="s">
        <v>3480</v>
      </c>
      <c r="C1098" s="5" t="s">
        <v>6731</v>
      </c>
      <c r="D1098" s="5" t="s">
        <v>7571</v>
      </c>
      <c r="E1098" s="5" t="s">
        <v>5940</v>
      </c>
    </row>
    <row r="1099" spans="1:5" ht="15.75" x14ac:dyDescent="0.25">
      <c r="A1099" s="1" t="s">
        <v>1273</v>
      </c>
      <c r="B1099" s="1" t="s">
        <v>3481</v>
      </c>
      <c r="C1099" s="5" t="s">
        <v>6731</v>
      </c>
      <c r="D1099" s="5" t="s">
        <v>7300</v>
      </c>
      <c r="E1099" s="5" t="s">
        <v>4939</v>
      </c>
    </row>
    <row r="1100" spans="1:5" ht="15.75" x14ac:dyDescent="0.25">
      <c r="A1100" s="1" t="s">
        <v>1272</v>
      </c>
      <c r="B1100" s="1" t="s">
        <v>3482</v>
      </c>
      <c r="C1100" s="5" t="s">
        <v>6731</v>
      </c>
      <c r="D1100" s="5" t="s">
        <v>7572</v>
      </c>
      <c r="E1100" s="5" t="s">
        <v>5346</v>
      </c>
    </row>
    <row r="1101" spans="1:5" ht="15.75" x14ac:dyDescent="0.25">
      <c r="A1101" s="1" t="s">
        <v>1271</v>
      </c>
      <c r="B1101" s="1" t="s">
        <v>3483</v>
      </c>
      <c r="C1101" s="5" t="s">
        <v>6733</v>
      </c>
      <c r="D1101" s="5" t="s">
        <v>7573</v>
      </c>
      <c r="E1101" s="5" t="s">
        <v>5941</v>
      </c>
    </row>
    <row r="1102" spans="1:5" ht="15.75" x14ac:dyDescent="0.25">
      <c r="A1102" s="1" t="s">
        <v>1270</v>
      </c>
      <c r="B1102" s="1" t="s">
        <v>3484</v>
      </c>
      <c r="C1102" s="5" t="s">
        <v>7146</v>
      </c>
      <c r="D1102" s="5" t="s">
        <v>7119</v>
      </c>
      <c r="E1102" s="5" t="s">
        <v>5942</v>
      </c>
    </row>
    <row r="1103" spans="1:5" ht="15.75" x14ac:dyDescent="0.25">
      <c r="A1103" s="1" t="s">
        <v>1269</v>
      </c>
      <c r="B1103" s="1" t="s">
        <v>3485</v>
      </c>
      <c r="C1103" s="5" t="s">
        <v>6733</v>
      </c>
      <c r="D1103" s="5" t="s">
        <v>6739</v>
      </c>
      <c r="E1103" s="5" t="s">
        <v>5493</v>
      </c>
    </row>
    <row r="1104" spans="1:5" ht="15.75" x14ac:dyDescent="0.25">
      <c r="A1104" s="1" t="s">
        <v>1268</v>
      </c>
      <c r="B1104" s="1" t="s">
        <v>3486</v>
      </c>
      <c r="C1104" s="5" t="s">
        <v>6733</v>
      </c>
      <c r="D1104" s="5" t="s">
        <v>7574</v>
      </c>
      <c r="E1104" s="5" t="s">
        <v>5943</v>
      </c>
    </row>
    <row r="1105" spans="1:5" ht="15.75" x14ac:dyDescent="0.25">
      <c r="A1105" s="1" t="s">
        <v>1267</v>
      </c>
      <c r="B1105" s="1" t="s">
        <v>3487</v>
      </c>
      <c r="C1105" s="5" t="s">
        <v>6731</v>
      </c>
      <c r="D1105" s="5" t="s">
        <v>7575</v>
      </c>
      <c r="E1105" s="5" t="s">
        <v>5944</v>
      </c>
    </row>
    <row r="1106" spans="1:5" ht="15.75" x14ac:dyDescent="0.25">
      <c r="A1106" s="1" t="s">
        <v>1266</v>
      </c>
      <c r="B1106" s="1" t="s">
        <v>3488</v>
      </c>
      <c r="C1106" s="5" t="s">
        <v>6733</v>
      </c>
      <c r="D1106" s="5" t="s">
        <v>7576</v>
      </c>
      <c r="E1106" s="5" t="s">
        <v>5945</v>
      </c>
    </row>
    <row r="1107" spans="1:5" ht="15.75" x14ac:dyDescent="0.25">
      <c r="A1107" s="1" t="s">
        <v>1265</v>
      </c>
      <c r="B1107" s="1" t="s">
        <v>3489</v>
      </c>
      <c r="C1107" s="5" t="s">
        <v>6733</v>
      </c>
      <c r="D1107" s="5" t="s">
        <v>6842</v>
      </c>
      <c r="E1107" s="5" t="s">
        <v>5946</v>
      </c>
    </row>
    <row r="1108" spans="1:5" ht="15.75" x14ac:dyDescent="0.25">
      <c r="A1108" s="1" t="s">
        <v>1264</v>
      </c>
      <c r="B1108" s="1" t="s">
        <v>3490</v>
      </c>
      <c r="C1108" s="5" t="s">
        <v>6733</v>
      </c>
      <c r="D1108" s="5" t="s">
        <v>7222</v>
      </c>
      <c r="E1108" s="5" t="s">
        <v>5947</v>
      </c>
    </row>
    <row r="1109" spans="1:5" ht="15.75" x14ac:dyDescent="0.25">
      <c r="A1109" s="1" t="s">
        <v>1263</v>
      </c>
      <c r="B1109" s="1" t="s">
        <v>3491</v>
      </c>
      <c r="C1109" s="5" t="s">
        <v>6731</v>
      </c>
      <c r="D1109" s="5" t="s">
        <v>7577</v>
      </c>
      <c r="E1109" s="5" t="s">
        <v>5948</v>
      </c>
    </row>
    <row r="1110" spans="1:5" ht="15.75" x14ac:dyDescent="0.25">
      <c r="A1110" s="1" t="s">
        <v>1262</v>
      </c>
      <c r="B1110" s="1" t="s">
        <v>3492</v>
      </c>
      <c r="C1110" s="5" t="s">
        <v>7146</v>
      </c>
      <c r="D1110" s="5" t="s">
        <v>7578</v>
      </c>
      <c r="E1110" s="5" t="s">
        <v>5949</v>
      </c>
    </row>
    <row r="1111" spans="1:5" ht="15.75" x14ac:dyDescent="0.25">
      <c r="A1111" s="1" t="s">
        <v>1261</v>
      </c>
      <c r="B1111" s="1" t="s">
        <v>3493</v>
      </c>
      <c r="C1111" s="5" t="s">
        <v>7146</v>
      </c>
      <c r="D1111" s="5" t="s">
        <v>7579</v>
      </c>
      <c r="E1111" s="5" t="s">
        <v>5950</v>
      </c>
    </row>
    <row r="1112" spans="1:5" ht="15.75" x14ac:dyDescent="0.25">
      <c r="A1112" s="1" t="s">
        <v>1260</v>
      </c>
      <c r="B1112" s="1" t="s">
        <v>3494</v>
      </c>
      <c r="C1112" s="5" t="s">
        <v>6731</v>
      </c>
      <c r="D1112" s="5" t="s">
        <v>6808</v>
      </c>
      <c r="E1112" s="5" t="s">
        <v>4808</v>
      </c>
    </row>
    <row r="1113" spans="1:5" ht="15.75" x14ac:dyDescent="0.25">
      <c r="A1113" s="1" t="s">
        <v>1259</v>
      </c>
      <c r="B1113" s="1" t="s">
        <v>3495</v>
      </c>
      <c r="C1113" s="5" t="s">
        <v>7146</v>
      </c>
      <c r="D1113" s="5" t="s">
        <v>7580</v>
      </c>
      <c r="E1113" s="5" t="s">
        <v>5951</v>
      </c>
    </row>
    <row r="1114" spans="1:5" ht="15.75" x14ac:dyDescent="0.25">
      <c r="A1114" s="1" t="s">
        <v>1258</v>
      </c>
      <c r="B1114" s="1" t="s">
        <v>3496</v>
      </c>
      <c r="C1114" s="5" t="s">
        <v>6733</v>
      </c>
      <c r="D1114" s="5" t="s">
        <v>6822</v>
      </c>
      <c r="E1114" s="5" t="s">
        <v>5952</v>
      </c>
    </row>
    <row r="1115" spans="1:5" ht="15.75" x14ac:dyDescent="0.25">
      <c r="A1115" s="1" t="s">
        <v>1257</v>
      </c>
      <c r="B1115" s="1" t="s">
        <v>3497</v>
      </c>
      <c r="C1115" s="5" t="s">
        <v>6731</v>
      </c>
      <c r="D1115" s="5" t="s">
        <v>7581</v>
      </c>
      <c r="E1115" s="5" t="s">
        <v>5953</v>
      </c>
    </row>
    <row r="1116" spans="1:5" ht="15.75" x14ac:dyDescent="0.25">
      <c r="A1116" s="1" t="s">
        <v>1256</v>
      </c>
      <c r="B1116" s="1" t="s">
        <v>3498</v>
      </c>
      <c r="C1116" s="5" t="s">
        <v>6731</v>
      </c>
      <c r="D1116" s="5" t="s">
        <v>7582</v>
      </c>
      <c r="E1116" s="5" t="s">
        <v>5954</v>
      </c>
    </row>
    <row r="1117" spans="1:5" ht="15.75" x14ac:dyDescent="0.25">
      <c r="A1117" s="1" t="s">
        <v>1255</v>
      </c>
      <c r="B1117" s="1" t="s">
        <v>3499</v>
      </c>
      <c r="C1117" s="5" t="s">
        <v>6731</v>
      </c>
      <c r="D1117" s="5" t="s">
        <v>7583</v>
      </c>
      <c r="E1117" s="5" t="s">
        <v>4940</v>
      </c>
    </row>
    <row r="1118" spans="1:5" ht="15.75" x14ac:dyDescent="0.25">
      <c r="A1118" s="1" t="s">
        <v>1254</v>
      </c>
      <c r="B1118" s="1" t="s">
        <v>3500</v>
      </c>
      <c r="C1118" s="5" t="s">
        <v>6731</v>
      </c>
      <c r="D1118" s="5" t="s">
        <v>7584</v>
      </c>
      <c r="E1118" s="5" t="s">
        <v>5955</v>
      </c>
    </row>
    <row r="1119" spans="1:5" ht="15.75" x14ac:dyDescent="0.25">
      <c r="A1119" s="1" t="s">
        <v>1253</v>
      </c>
      <c r="B1119" s="1" t="s">
        <v>3501</v>
      </c>
      <c r="C1119" s="5" t="s">
        <v>6731</v>
      </c>
      <c r="D1119" s="5" t="s">
        <v>6940</v>
      </c>
      <c r="E1119" s="5" t="s">
        <v>5956</v>
      </c>
    </row>
    <row r="1120" spans="1:5" ht="15.75" x14ac:dyDescent="0.25">
      <c r="A1120" s="1" t="s">
        <v>1252</v>
      </c>
      <c r="B1120" s="1" t="s">
        <v>3502</v>
      </c>
      <c r="C1120" s="5" t="s">
        <v>6733</v>
      </c>
      <c r="D1120" s="5" t="s">
        <v>7585</v>
      </c>
      <c r="E1120" s="5" t="s">
        <v>4941</v>
      </c>
    </row>
    <row r="1121" spans="1:5" ht="15.75" x14ac:dyDescent="0.25">
      <c r="A1121" s="1" t="s">
        <v>1251</v>
      </c>
      <c r="B1121" s="1" t="s">
        <v>3503</v>
      </c>
      <c r="C1121" s="5" t="s">
        <v>6733</v>
      </c>
      <c r="D1121" s="5" t="s">
        <v>7586</v>
      </c>
      <c r="E1121" s="5" t="s">
        <v>4942</v>
      </c>
    </row>
    <row r="1122" spans="1:5" ht="15.75" x14ac:dyDescent="0.25">
      <c r="A1122" s="1" t="s">
        <v>1250</v>
      </c>
      <c r="B1122" s="1" t="s">
        <v>3504</v>
      </c>
      <c r="C1122" s="5" t="s">
        <v>6733</v>
      </c>
      <c r="D1122" s="5" t="s">
        <v>7587</v>
      </c>
      <c r="E1122" s="5" t="s">
        <v>5957</v>
      </c>
    </row>
    <row r="1123" spans="1:5" ht="15.75" x14ac:dyDescent="0.25">
      <c r="A1123" s="1" t="s">
        <v>1249</v>
      </c>
      <c r="B1123" s="1" t="s">
        <v>3505</v>
      </c>
      <c r="C1123" s="5" t="s">
        <v>6733</v>
      </c>
      <c r="D1123" s="5" t="s">
        <v>7398</v>
      </c>
      <c r="E1123" s="5" t="s">
        <v>5958</v>
      </c>
    </row>
    <row r="1124" spans="1:5" ht="15.75" x14ac:dyDescent="0.25">
      <c r="A1124" s="1" t="s">
        <v>1248</v>
      </c>
      <c r="B1124" s="1" t="s">
        <v>3506</v>
      </c>
      <c r="C1124" s="5" t="s">
        <v>6731</v>
      </c>
      <c r="D1124" s="5" t="s">
        <v>7588</v>
      </c>
      <c r="E1124" s="5" t="s">
        <v>4943</v>
      </c>
    </row>
    <row r="1125" spans="1:5" ht="15.75" x14ac:dyDescent="0.25">
      <c r="A1125" s="1" t="s">
        <v>1247</v>
      </c>
      <c r="B1125" s="1" t="s">
        <v>3507</v>
      </c>
      <c r="C1125" s="5" t="s">
        <v>6733</v>
      </c>
      <c r="D1125" s="5" t="s">
        <v>7084</v>
      </c>
      <c r="E1125" s="5" t="s">
        <v>5959</v>
      </c>
    </row>
    <row r="1126" spans="1:5" ht="15.75" x14ac:dyDescent="0.25">
      <c r="A1126" s="1" t="s">
        <v>1246</v>
      </c>
      <c r="B1126" s="1" t="s">
        <v>3508</v>
      </c>
      <c r="C1126" s="5" t="s">
        <v>7146</v>
      </c>
      <c r="D1126" s="5" t="s">
        <v>7589</v>
      </c>
      <c r="E1126" s="5" t="s">
        <v>4944</v>
      </c>
    </row>
    <row r="1127" spans="1:5" ht="15.75" x14ac:dyDescent="0.25">
      <c r="A1127" s="1" t="s">
        <v>1245</v>
      </c>
      <c r="B1127" s="1" t="s">
        <v>3509</v>
      </c>
      <c r="C1127" s="5" t="s">
        <v>6731</v>
      </c>
      <c r="D1127" s="5" t="s">
        <v>7590</v>
      </c>
      <c r="E1127" s="5" t="s">
        <v>4945</v>
      </c>
    </row>
    <row r="1128" spans="1:5" ht="15.75" x14ac:dyDescent="0.25">
      <c r="A1128" s="1" t="s">
        <v>1244</v>
      </c>
      <c r="B1128" s="1" t="s">
        <v>3510</v>
      </c>
      <c r="C1128" s="5" t="s">
        <v>6733</v>
      </c>
      <c r="D1128" s="5" t="s">
        <v>7090</v>
      </c>
      <c r="E1128" s="5" t="s">
        <v>5960</v>
      </c>
    </row>
    <row r="1129" spans="1:5" ht="15.75" x14ac:dyDescent="0.25">
      <c r="A1129" s="1" t="s">
        <v>1243</v>
      </c>
      <c r="B1129" s="1" t="s">
        <v>3511</v>
      </c>
      <c r="C1129" s="5" t="s">
        <v>6733</v>
      </c>
      <c r="D1129" s="5" t="s">
        <v>6780</v>
      </c>
      <c r="E1129" s="5" t="s">
        <v>5961</v>
      </c>
    </row>
    <row r="1130" spans="1:5" ht="15.75" x14ac:dyDescent="0.25">
      <c r="A1130" s="1" t="s">
        <v>1242</v>
      </c>
      <c r="B1130" s="1" t="s">
        <v>3512</v>
      </c>
      <c r="C1130" s="5" t="s">
        <v>6733</v>
      </c>
      <c r="D1130" s="5" t="s">
        <v>7591</v>
      </c>
      <c r="E1130" s="5" t="s">
        <v>5962</v>
      </c>
    </row>
    <row r="1131" spans="1:5" ht="15.75" x14ac:dyDescent="0.25">
      <c r="A1131" s="1" t="s">
        <v>1241</v>
      </c>
      <c r="B1131" s="1" t="s">
        <v>3513</v>
      </c>
      <c r="C1131" s="5" t="s">
        <v>6731</v>
      </c>
      <c r="D1131" s="5" t="s">
        <v>7174</v>
      </c>
      <c r="E1131" s="5" t="s">
        <v>5963</v>
      </c>
    </row>
    <row r="1132" spans="1:5" ht="15.75" x14ac:dyDescent="0.25">
      <c r="A1132" s="1" t="s">
        <v>1240</v>
      </c>
      <c r="B1132" s="1" t="s">
        <v>3514</v>
      </c>
      <c r="C1132" s="5" t="s">
        <v>7146</v>
      </c>
      <c r="D1132" s="5" t="s">
        <v>7592</v>
      </c>
      <c r="E1132" s="5" t="s">
        <v>5964</v>
      </c>
    </row>
    <row r="1133" spans="1:5" ht="15.75" x14ac:dyDescent="0.25">
      <c r="A1133" s="1" t="s">
        <v>1239</v>
      </c>
      <c r="B1133" s="1" t="s">
        <v>3515</v>
      </c>
      <c r="C1133" s="5" t="s">
        <v>6731</v>
      </c>
      <c r="D1133" s="5" t="s">
        <v>7593</v>
      </c>
      <c r="E1133" s="5" t="s">
        <v>5965</v>
      </c>
    </row>
    <row r="1134" spans="1:5" ht="15.75" x14ac:dyDescent="0.25">
      <c r="A1134" s="1" t="s">
        <v>1238</v>
      </c>
      <c r="B1134" s="1" t="s">
        <v>3516</v>
      </c>
      <c r="C1134" s="5" t="s">
        <v>6733</v>
      </c>
      <c r="D1134" s="5" t="s">
        <v>7594</v>
      </c>
      <c r="E1134" s="5" t="s">
        <v>5966</v>
      </c>
    </row>
    <row r="1135" spans="1:5" ht="15.75" x14ac:dyDescent="0.25">
      <c r="A1135" s="1" t="s">
        <v>1237</v>
      </c>
      <c r="B1135" s="1" t="s">
        <v>3517</v>
      </c>
      <c r="C1135" s="5" t="s">
        <v>6731</v>
      </c>
      <c r="D1135" s="5" t="s">
        <v>6908</v>
      </c>
      <c r="E1135" s="5" t="s">
        <v>4946</v>
      </c>
    </row>
    <row r="1136" spans="1:5" ht="15.75" x14ac:dyDescent="0.25">
      <c r="A1136" s="1" t="s">
        <v>1236</v>
      </c>
      <c r="B1136" s="1" t="s">
        <v>3518</v>
      </c>
      <c r="C1136" s="5" t="s">
        <v>6731</v>
      </c>
      <c r="D1136" s="5" t="s">
        <v>6794</v>
      </c>
      <c r="E1136" s="5" t="s">
        <v>5967</v>
      </c>
    </row>
    <row r="1137" spans="1:5" ht="15.75" x14ac:dyDescent="0.25">
      <c r="A1137" s="1" t="s">
        <v>1235</v>
      </c>
      <c r="B1137" s="1" t="s">
        <v>3519</v>
      </c>
      <c r="C1137" s="5" t="s">
        <v>6731</v>
      </c>
      <c r="D1137" s="5" t="s">
        <v>7595</v>
      </c>
      <c r="E1137" s="5" t="s">
        <v>5968</v>
      </c>
    </row>
    <row r="1138" spans="1:5" ht="15.75" x14ac:dyDescent="0.25">
      <c r="A1138" s="1" t="s">
        <v>1234</v>
      </c>
      <c r="B1138" s="1" t="s">
        <v>3520</v>
      </c>
      <c r="C1138" s="5" t="s">
        <v>6731</v>
      </c>
      <c r="D1138" s="5" t="s">
        <v>7596</v>
      </c>
      <c r="E1138" s="5" t="s">
        <v>5969</v>
      </c>
    </row>
    <row r="1139" spans="1:5" ht="15.75" x14ac:dyDescent="0.25">
      <c r="A1139" s="1" t="s">
        <v>1233</v>
      </c>
      <c r="B1139" s="1" t="s">
        <v>3521</v>
      </c>
      <c r="C1139" s="5" t="s">
        <v>6731</v>
      </c>
      <c r="D1139" s="5" t="s">
        <v>7597</v>
      </c>
      <c r="E1139" s="5" t="s">
        <v>5970</v>
      </c>
    </row>
    <row r="1140" spans="1:5" ht="15.75" x14ac:dyDescent="0.25">
      <c r="A1140" s="1" t="s">
        <v>1232</v>
      </c>
      <c r="B1140" s="1" t="s">
        <v>3522</v>
      </c>
      <c r="C1140" s="5" t="s">
        <v>6731</v>
      </c>
      <c r="D1140" s="5" t="s">
        <v>7598</v>
      </c>
      <c r="E1140" s="5" t="s">
        <v>4947</v>
      </c>
    </row>
    <row r="1141" spans="1:5" ht="15.75" x14ac:dyDescent="0.25">
      <c r="A1141" s="1" t="s">
        <v>1231</v>
      </c>
      <c r="B1141" s="1" t="s">
        <v>3523</v>
      </c>
      <c r="C1141" s="5" t="s">
        <v>6733</v>
      </c>
      <c r="D1141" s="5" t="s">
        <v>6780</v>
      </c>
      <c r="E1141" s="5" t="s">
        <v>5971</v>
      </c>
    </row>
    <row r="1142" spans="1:5" ht="15.75" x14ac:dyDescent="0.25">
      <c r="A1142" s="1" t="s">
        <v>1230</v>
      </c>
      <c r="B1142" s="1" t="s">
        <v>3524</v>
      </c>
      <c r="C1142" s="5" t="s">
        <v>6733</v>
      </c>
      <c r="D1142" s="5" t="s">
        <v>6795</v>
      </c>
      <c r="E1142" s="5" t="s">
        <v>5317</v>
      </c>
    </row>
    <row r="1143" spans="1:5" ht="15.75" x14ac:dyDescent="0.25">
      <c r="A1143" s="1" t="s">
        <v>1229</v>
      </c>
      <c r="B1143" s="1" t="s">
        <v>3525</v>
      </c>
      <c r="C1143" s="5" t="s">
        <v>6731</v>
      </c>
      <c r="D1143" s="5" t="s">
        <v>6907</v>
      </c>
      <c r="E1143" s="5" t="s">
        <v>4948</v>
      </c>
    </row>
    <row r="1144" spans="1:5" ht="15.75" x14ac:dyDescent="0.25">
      <c r="A1144" s="1" t="s">
        <v>1228</v>
      </c>
      <c r="B1144" s="1" t="s">
        <v>3526</v>
      </c>
      <c r="C1144" s="5" t="s">
        <v>6733</v>
      </c>
      <c r="D1144" s="5" t="s">
        <v>7398</v>
      </c>
      <c r="E1144" s="5" t="s">
        <v>4949</v>
      </c>
    </row>
    <row r="1145" spans="1:5" ht="15.75" x14ac:dyDescent="0.25">
      <c r="A1145" s="1" t="s">
        <v>1227</v>
      </c>
      <c r="B1145" s="1" t="s">
        <v>3527</v>
      </c>
      <c r="C1145" s="5" t="s">
        <v>6731</v>
      </c>
      <c r="D1145" s="5" t="s">
        <v>7599</v>
      </c>
      <c r="E1145" s="5" t="s">
        <v>4950</v>
      </c>
    </row>
    <row r="1146" spans="1:5" ht="15.75" x14ac:dyDescent="0.25">
      <c r="A1146" s="1" t="s">
        <v>1226</v>
      </c>
      <c r="B1146" s="1" t="s">
        <v>3528</v>
      </c>
      <c r="C1146" s="5" t="s">
        <v>6731</v>
      </c>
      <c r="D1146" s="5" t="s">
        <v>6755</v>
      </c>
      <c r="E1146" s="5" t="s">
        <v>5972</v>
      </c>
    </row>
    <row r="1147" spans="1:5" ht="15.75" x14ac:dyDescent="0.25">
      <c r="A1147" s="1" t="s">
        <v>1225</v>
      </c>
      <c r="B1147" s="1" t="s">
        <v>3529</v>
      </c>
      <c r="C1147" s="5" t="s">
        <v>6733</v>
      </c>
      <c r="D1147" s="5" t="s">
        <v>7600</v>
      </c>
      <c r="E1147" s="5" t="s">
        <v>5973</v>
      </c>
    </row>
    <row r="1148" spans="1:5" ht="15.75" x14ac:dyDescent="0.25">
      <c r="A1148" s="1" t="s">
        <v>1224</v>
      </c>
      <c r="B1148" s="1" t="s">
        <v>3530</v>
      </c>
      <c r="C1148" s="5" t="s">
        <v>6733</v>
      </c>
      <c r="D1148" s="5" t="s">
        <v>7601</v>
      </c>
      <c r="E1148" s="5" t="s">
        <v>5974</v>
      </c>
    </row>
    <row r="1149" spans="1:5" ht="15.75" x14ac:dyDescent="0.25">
      <c r="A1149" s="1" t="s">
        <v>1223</v>
      </c>
      <c r="B1149" s="1" t="s">
        <v>3531</v>
      </c>
      <c r="C1149" s="5" t="s">
        <v>6733</v>
      </c>
      <c r="D1149" s="5" t="s">
        <v>6826</v>
      </c>
      <c r="E1149" s="5" t="s">
        <v>5975</v>
      </c>
    </row>
    <row r="1150" spans="1:5" ht="15.75" x14ac:dyDescent="0.25">
      <c r="A1150" s="1" t="s">
        <v>1222</v>
      </c>
      <c r="B1150" s="1" t="s">
        <v>3532</v>
      </c>
      <c r="C1150" s="5" t="s">
        <v>6733</v>
      </c>
      <c r="D1150" s="5" t="s">
        <v>6878</v>
      </c>
      <c r="E1150" s="5" t="s">
        <v>5976</v>
      </c>
    </row>
    <row r="1151" spans="1:5" ht="15.75" x14ac:dyDescent="0.25">
      <c r="A1151" s="1" t="s">
        <v>1221</v>
      </c>
      <c r="B1151" s="1" t="s">
        <v>3533</v>
      </c>
      <c r="C1151" s="5" t="s">
        <v>6731</v>
      </c>
      <c r="D1151" s="5" t="s">
        <v>7602</v>
      </c>
      <c r="E1151" s="5" t="s">
        <v>5977</v>
      </c>
    </row>
    <row r="1152" spans="1:5" ht="15.75" x14ac:dyDescent="0.25">
      <c r="A1152" s="1" t="s">
        <v>1220</v>
      </c>
      <c r="B1152" s="1" t="s">
        <v>3534</v>
      </c>
      <c r="C1152" s="5" t="s">
        <v>6733</v>
      </c>
      <c r="D1152" s="5" t="s">
        <v>7603</v>
      </c>
      <c r="E1152" s="5" t="s">
        <v>5525</v>
      </c>
    </row>
    <row r="1153" spans="1:5" ht="15.75" x14ac:dyDescent="0.25">
      <c r="A1153" s="1" t="s">
        <v>1219</v>
      </c>
      <c r="B1153" s="1" t="s">
        <v>3535</v>
      </c>
      <c r="C1153" s="5" t="s">
        <v>6733</v>
      </c>
      <c r="D1153" s="5" t="s">
        <v>7604</v>
      </c>
      <c r="E1153" s="5" t="s">
        <v>4951</v>
      </c>
    </row>
    <row r="1154" spans="1:5" ht="15.75" x14ac:dyDescent="0.25">
      <c r="A1154" s="1" t="s">
        <v>1218</v>
      </c>
      <c r="B1154" s="1" t="s">
        <v>3536</v>
      </c>
      <c r="C1154" s="5" t="s">
        <v>6731</v>
      </c>
      <c r="D1154" s="5" t="s">
        <v>7159</v>
      </c>
      <c r="E1154" s="5" t="s">
        <v>4952</v>
      </c>
    </row>
    <row r="1155" spans="1:5" ht="15.75" x14ac:dyDescent="0.25">
      <c r="A1155" s="1" t="s">
        <v>1217</v>
      </c>
      <c r="B1155" s="1" t="s">
        <v>3537</v>
      </c>
      <c r="C1155" s="5" t="s">
        <v>6731</v>
      </c>
      <c r="D1155" s="5" t="s">
        <v>7605</v>
      </c>
      <c r="E1155" s="5" t="s">
        <v>5978</v>
      </c>
    </row>
    <row r="1156" spans="1:5" ht="15.75" x14ac:dyDescent="0.25">
      <c r="A1156" s="1" t="s">
        <v>1216</v>
      </c>
      <c r="B1156" s="1" t="s">
        <v>3538</v>
      </c>
      <c r="C1156" s="5" t="s">
        <v>6731</v>
      </c>
      <c r="D1156" s="5" t="s">
        <v>7606</v>
      </c>
      <c r="E1156" s="5" t="s">
        <v>4953</v>
      </c>
    </row>
    <row r="1157" spans="1:5" ht="15.75" x14ac:dyDescent="0.25">
      <c r="A1157" s="1" t="s">
        <v>1215</v>
      </c>
      <c r="B1157" s="1" t="s">
        <v>3539</v>
      </c>
      <c r="C1157" s="5" t="s">
        <v>6733</v>
      </c>
      <c r="D1157" s="5" t="s">
        <v>7607</v>
      </c>
      <c r="E1157" s="5" t="s">
        <v>5979</v>
      </c>
    </row>
    <row r="1158" spans="1:5" ht="15.75" x14ac:dyDescent="0.25">
      <c r="A1158" s="1" t="s">
        <v>1214</v>
      </c>
      <c r="B1158" s="1" t="s">
        <v>3540</v>
      </c>
      <c r="C1158" s="5" t="s">
        <v>6733</v>
      </c>
      <c r="D1158" s="5" t="s">
        <v>7608</v>
      </c>
      <c r="E1158" s="5" t="s">
        <v>5980</v>
      </c>
    </row>
    <row r="1159" spans="1:5" ht="15.75" x14ac:dyDescent="0.25">
      <c r="A1159" s="1" t="s">
        <v>1213</v>
      </c>
      <c r="B1159" s="1" t="s">
        <v>3541</v>
      </c>
      <c r="C1159" s="5" t="s">
        <v>6733</v>
      </c>
      <c r="D1159" s="5" t="s">
        <v>7609</v>
      </c>
      <c r="E1159" s="5" t="s">
        <v>5981</v>
      </c>
    </row>
    <row r="1160" spans="1:5" ht="15.75" x14ac:dyDescent="0.25">
      <c r="A1160" s="1" t="s">
        <v>1212</v>
      </c>
      <c r="B1160" s="1" t="s">
        <v>3542</v>
      </c>
      <c r="C1160" s="5" t="s">
        <v>6731</v>
      </c>
      <c r="D1160" s="5" t="s">
        <v>7610</v>
      </c>
      <c r="E1160" s="5" t="s">
        <v>5982</v>
      </c>
    </row>
    <row r="1161" spans="1:5" ht="15.75" x14ac:dyDescent="0.25">
      <c r="A1161" s="1" t="s">
        <v>1211</v>
      </c>
      <c r="B1161" s="1" t="s">
        <v>3543</v>
      </c>
      <c r="C1161" s="5" t="s">
        <v>6733</v>
      </c>
      <c r="D1161" s="5" t="s">
        <v>7611</v>
      </c>
      <c r="E1161" s="5" t="s">
        <v>5983</v>
      </c>
    </row>
    <row r="1162" spans="1:5" ht="15.75" x14ac:dyDescent="0.25">
      <c r="A1162" s="1" t="s">
        <v>1210</v>
      </c>
      <c r="B1162" s="1" t="s">
        <v>3544</v>
      </c>
      <c r="C1162" s="5" t="s">
        <v>6731</v>
      </c>
      <c r="D1162" s="5" t="s">
        <v>7612</v>
      </c>
      <c r="E1162" s="5" t="s">
        <v>5984</v>
      </c>
    </row>
    <row r="1163" spans="1:5" ht="15.75" x14ac:dyDescent="0.25">
      <c r="A1163" s="1" t="s">
        <v>1209</v>
      </c>
      <c r="B1163" s="1" t="s">
        <v>3545</v>
      </c>
      <c r="C1163" s="5" t="s">
        <v>6731</v>
      </c>
      <c r="D1163" s="5" t="s">
        <v>7336</v>
      </c>
      <c r="E1163" s="5" t="s">
        <v>5985</v>
      </c>
    </row>
    <row r="1164" spans="1:5" ht="15.75" x14ac:dyDescent="0.25">
      <c r="A1164" s="1" t="s">
        <v>1208</v>
      </c>
      <c r="B1164" s="1" t="s">
        <v>3546</v>
      </c>
      <c r="C1164" s="5" t="s">
        <v>6733</v>
      </c>
      <c r="D1164" s="5" t="s">
        <v>7613</v>
      </c>
      <c r="E1164" s="5" t="s">
        <v>5986</v>
      </c>
    </row>
    <row r="1165" spans="1:5" ht="15.75" x14ac:dyDescent="0.25">
      <c r="A1165" s="1" t="s">
        <v>1207</v>
      </c>
      <c r="B1165" s="1" t="s">
        <v>3547</v>
      </c>
      <c r="C1165" s="5" t="s">
        <v>6731</v>
      </c>
      <c r="D1165" s="5" t="s">
        <v>7614</v>
      </c>
      <c r="E1165" s="5" t="s">
        <v>5987</v>
      </c>
    </row>
    <row r="1166" spans="1:5" ht="15.75" x14ac:dyDescent="0.25">
      <c r="A1166" s="1" t="s">
        <v>1206</v>
      </c>
      <c r="B1166" s="1" t="s">
        <v>3548</v>
      </c>
      <c r="C1166" s="5" t="s">
        <v>6731</v>
      </c>
      <c r="D1166" s="5" t="s">
        <v>7615</v>
      </c>
      <c r="E1166" s="5" t="s">
        <v>5988</v>
      </c>
    </row>
    <row r="1167" spans="1:5" ht="15.75" x14ac:dyDescent="0.25">
      <c r="A1167" s="1" t="s">
        <v>1205</v>
      </c>
      <c r="B1167" s="1" t="s">
        <v>3549</v>
      </c>
      <c r="C1167" s="5" t="s">
        <v>6731</v>
      </c>
      <c r="D1167" s="5" t="s">
        <v>6922</v>
      </c>
      <c r="E1167" s="5" t="s">
        <v>5989</v>
      </c>
    </row>
    <row r="1168" spans="1:5" ht="15.75" x14ac:dyDescent="0.25">
      <c r="A1168" s="1" t="s">
        <v>1204</v>
      </c>
      <c r="B1168" s="1" t="s">
        <v>3550</v>
      </c>
      <c r="C1168" s="5" t="s">
        <v>6731</v>
      </c>
      <c r="D1168" s="5" t="s">
        <v>6770</v>
      </c>
      <c r="E1168" s="5" t="s">
        <v>4954</v>
      </c>
    </row>
    <row r="1169" spans="1:5" ht="15.75" x14ac:dyDescent="0.25">
      <c r="A1169" s="1" t="s">
        <v>1203</v>
      </c>
      <c r="B1169" s="1" t="s">
        <v>3551</v>
      </c>
      <c r="C1169" s="5" t="s">
        <v>7146</v>
      </c>
      <c r="D1169" s="5" t="s">
        <v>7616</v>
      </c>
      <c r="E1169" s="5" t="s">
        <v>5990</v>
      </c>
    </row>
    <row r="1170" spans="1:5" ht="15.75" x14ac:dyDescent="0.25">
      <c r="A1170" s="1" t="s">
        <v>1202</v>
      </c>
      <c r="B1170" s="1" t="s">
        <v>3552</v>
      </c>
      <c r="C1170" s="5" t="s">
        <v>6733</v>
      </c>
      <c r="D1170" s="5" t="s">
        <v>7617</v>
      </c>
      <c r="E1170" s="5" t="s">
        <v>5177</v>
      </c>
    </row>
    <row r="1171" spans="1:5" ht="15.75" x14ac:dyDescent="0.25">
      <c r="A1171" s="1" t="s">
        <v>1201</v>
      </c>
      <c r="B1171" s="1" t="s">
        <v>3553</v>
      </c>
      <c r="C1171" s="5" t="s">
        <v>6733</v>
      </c>
      <c r="D1171" s="5" t="s">
        <v>7618</v>
      </c>
      <c r="E1171" s="5" t="s">
        <v>5991</v>
      </c>
    </row>
    <row r="1172" spans="1:5" ht="15.75" x14ac:dyDescent="0.25">
      <c r="A1172" s="1" t="s">
        <v>1200</v>
      </c>
      <c r="B1172" s="1" t="s">
        <v>3554</v>
      </c>
      <c r="C1172" s="5" t="s">
        <v>7146</v>
      </c>
      <c r="D1172" s="5" t="s">
        <v>7619</v>
      </c>
      <c r="E1172" s="5" t="s">
        <v>5864</v>
      </c>
    </row>
    <row r="1173" spans="1:5" ht="15.75" x14ac:dyDescent="0.25">
      <c r="A1173" s="1" t="s">
        <v>1199</v>
      </c>
      <c r="B1173" s="1" t="s">
        <v>3555</v>
      </c>
      <c r="C1173" s="5" t="s">
        <v>6731</v>
      </c>
      <c r="D1173" s="5" t="s">
        <v>7620</v>
      </c>
      <c r="E1173" s="5" t="s">
        <v>5992</v>
      </c>
    </row>
    <row r="1174" spans="1:5" ht="15.75" x14ac:dyDescent="0.25">
      <c r="A1174" s="1" t="s">
        <v>1198</v>
      </c>
      <c r="B1174" s="1" t="s">
        <v>3556</v>
      </c>
      <c r="C1174" s="5" t="s">
        <v>6733</v>
      </c>
      <c r="D1174" s="5" t="s">
        <v>7621</v>
      </c>
      <c r="E1174" s="5" t="s">
        <v>5993</v>
      </c>
    </row>
    <row r="1175" spans="1:5" ht="15.75" x14ac:dyDescent="0.25">
      <c r="A1175" s="1" t="s">
        <v>1197</v>
      </c>
      <c r="B1175" s="1" t="s">
        <v>3557</v>
      </c>
      <c r="C1175" s="5" t="s">
        <v>7146</v>
      </c>
      <c r="D1175" s="5" t="s">
        <v>7622</v>
      </c>
      <c r="E1175" s="5" t="s">
        <v>4955</v>
      </c>
    </row>
    <row r="1176" spans="1:5" ht="15.75" x14ac:dyDescent="0.25">
      <c r="A1176" s="1" t="s">
        <v>1196</v>
      </c>
      <c r="B1176" s="1" t="s">
        <v>3558</v>
      </c>
      <c r="C1176" s="5" t="s">
        <v>6733</v>
      </c>
      <c r="D1176" s="5" t="s">
        <v>7623</v>
      </c>
      <c r="E1176" s="5" t="s">
        <v>4956</v>
      </c>
    </row>
    <row r="1177" spans="1:5" ht="15.75" x14ac:dyDescent="0.25">
      <c r="A1177" s="1" t="s">
        <v>1195</v>
      </c>
      <c r="B1177" s="1" t="s">
        <v>3559</v>
      </c>
      <c r="C1177" s="5" t="s">
        <v>6733</v>
      </c>
      <c r="D1177" s="5" t="s">
        <v>7624</v>
      </c>
      <c r="E1177" s="5" t="s">
        <v>4957</v>
      </c>
    </row>
    <row r="1178" spans="1:5" ht="15.75" x14ac:dyDescent="0.25">
      <c r="A1178" s="1" t="s">
        <v>1194</v>
      </c>
      <c r="B1178" s="1" t="s">
        <v>3560</v>
      </c>
      <c r="C1178" s="5" t="s">
        <v>6733</v>
      </c>
      <c r="D1178" s="5" t="s">
        <v>7625</v>
      </c>
      <c r="E1178" s="5" t="s">
        <v>5994</v>
      </c>
    </row>
    <row r="1179" spans="1:5" ht="15.75" x14ac:dyDescent="0.25">
      <c r="A1179" s="1" t="s">
        <v>1193</v>
      </c>
      <c r="B1179" s="1" t="s">
        <v>3561</v>
      </c>
      <c r="C1179" s="5" t="s">
        <v>6731</v>
      </c>
      <c r="D1179" s="5" t="s">
        <v>7626</v>
      </c>
      <c r="E1179" s="5" t="s">
        <v>5995</v>
      </c>
    </row>
    <row r="1180" spans="1:5" ht="15.75" x14ac:dyDescent="0.25">
      <c r="A1180" s="1" t="s">
        <v>1192</v>
      </c>
      <c r="B1180" s="1" t="s">
        <v>3562</v>
      </c>
      <c r="C1180" s="5" t="s">
        <v>6733</v>
      </c>
      <c r="D1180" s="5" t="s">
        <v>6799</v>
      </c>
      <c r="E1180" s="5" t="s">
        <v>5996</v>
      </c>
    </row>
    <row r="1181" spans="1:5" ht="15.75" x14ac:dyDescent="0.25">
      <c r="A1181" s="1" t="s">
        <v>1191</v>
      </c>
      <c r="B1181" s="1" t="s">
        <v>3563</v>
      </c>
      <c r="C1181" s="5" t="s">
        <v>6731</v>
      </c>
      <c r="D1181" s="5" t="s">
        <v>6904</v>
      </c>
      <c r="E1181" s="5" t="s">
        <v>5997</v>
      </c>
    </row>
    <row r="1182" spans="1:5" ht="15.75" x14ac:dyDescent="0.25">
      <c r="A1182" s="1" t="s">
        <v>1190</v>
      </c>
      <c r="B1182" s="1" t="s">
        <v>3564</v>
      </c>
      <c r="C1182" s="5" t="s">
        <v>6733</v>
      </c>
      <c r="D1182" s="5" t="s">
        <v>6758</v>
      </c>
      <c r="E1182" s="5" t="s">
        <v>5998</v>
      </c>
    </row>
    <row r="1183" spans="1:5" ht="15.75" x14ac:dyDescent="0.25">
      <c r="A1183" s="1" t="s">
        <v>1189</v>
      </c>
      <c r="B1183" s="1" t="s">
        <v>3565</v>
      </c>
      <c r="C1183" s="5" t="s">
        <v>6731</v>
      </c>
      <c r="D1183" s="5" t="s">
        <v>7627</v>
      </c>
      <c r="E1183" s="5" t="s">
        <v>4733</v>
      </c>
    </row>
    <row r="1184" spans="1:5" ht="15.75" x14ac:dyDescent="0.25">
      <c r="A1184" s="1" t="s">
        <v>1188</v>
      </c>
      <c r="B1184" s="1" t="s">
        <v>3566</v>
      </c>
      <c r="C1184" s="5" t="s">
        <v>6731</v>
      </c>
      <c r="D1184" s="5" t="s">
        <v>7628</v>
      </c>
      <c r="E1184" s="5" t="s">
        <v>4958</v>
      </c>
    </row>
    <row r="1185" spans="1:5" ht="15.75" x14ac:dyDescent="0.25">
      <c r="A1185" s="1" t="s">
        <v>1187</v>
      </c>
      <c r="B1185" s="1" t="s">
        <v>3567</v>
      </c>
      <c r="C1185" s="5" t="s">
        <v>7146</v>
      </c>
      <c r="D1185" s="5" t="s">
        <v>7629</v>
      </c>
      <c r="E1185" s="5" t="s">
        <v>5999</v>
      </c>
    </row>
    <row r="1186" spans="1:5" ht="15.75" x14ac:dyDescent="0.25">
      <c r="A1186" s="1" t="s">
        <v>1186</v>
      </c>
      <c r="B1186" s="1" t="s">
        <v>3568</v>
      </c>
      <c r="C1186" s="5" t="s">
        <v>6733</v>
      </c>
      <c r="D1186" s="5" t="s">
        <v>7630</v>
      </c>
      <c r="E1186" s="5" t="s">
        <v>6000</v>
      </c>
    </row>
    <row r="1187" spans="1:5" ht="15.75" x14ac:dyDescent="0.25">
      <c r="A1187" s="1" t="s">
        <v>1185</v>
      </c>
      <c r="B1187" s="1" t="s">
        <v>3569</v>
      </c>
      <c r="C1187" s="5" t="s">
        <v>6731</v>
      </c>
      <c r="D1187" s="5" t="s">
        <v>6755</v>
      </c>
      <c r="E1187" s="5" t="s">
        <v>6001</v>
      </c>
    </row>
    <row r="1188" spans="1:5" ht="15.75" x14ac:dyDescent="0.25">
      <c r="A1188" s="1" t="s">
        <v>1184</v>
      </c>
      <c r="B1188" s="1" t="s">
        <v>3570</v>
      </c>
      <c r="C1188" s="5" t="s">
        <v>6731</v>
      </c>
      <c r="D1188" s="5" t="s">
        <v>7631</v>
      </c>
      <c r="E1188" s="5" t="s">
        <v>4959</v>
      </c>
    </row>
    <row r="1189" spans="1:5" ht="15.75" x14ac:dyDescent="0.25">
      <c r="A1189" s="1" t="s">
        <v>1183</v>
      </c>
      <c r="B1189" s="1" t="s">
        <v>3571</v>
      </c>
      <c r="C1189" s="5" t="s">
        <v>6733</v>
      </c>
      <c r="D1189" s="5" t="s">
        <v>7632</v>
      </c>
      <c r="E1189" s="5" t="s">
        <v>4777</v>
      </c>
    </row>
    <row r="1190" spans="1:5" ht="15.75" x14ac:dyDescent="0.25">
      <c r="A1190" s="1" t="s">
        <v>1182</v>
      </c>
      <c r="B1190" s="1" t="s">
        <v>3572</v>
      </c>
      <c r="C1190" s="5" t="s">
        <v>6733</v>
      </c>
      <c r="D1190" s="5" t="s">
        <v>7633</v>
      </c>
      <c r="E1190" s="5" t="s">
        <v>6002</v>
      </c>
    </row>
    <row r="1191" spans="1:5" ht="15.75" x14ac:dyDescent="0.25">
      <c r="A1191" s="1" t="s">
        <v>1181</v>
      </c>
      <c r="B1191" s="1" t="s">
        <v>3573</v>
      </c>
      <c r="C1191" s="5" t="s">
        <v>6733</v>
      </c>
      <c r="D1191" s="5" t="s">
        <v>7634</v>
      </c>
      <c r="E1191" s="5" t="s">
        <v>4960</v>
      </c>
    </row>
    <row r="1192" spans="1:5" ht="15.75" x14ac:dyDescent="0.25">
      <c r="A1192" s="1" t="s">
        <v>1180</v>
      </c>
      <c r="B1192" s="1" t="s">
        <v>3574</v>
      </c>
      <c r="C1192" s="5" t="s">
        <v>6733</v>
      </c>
      <c r="D1192" s="5" t="s">
        <v>7635</v>
      </c>
      <c r="E1192" s="5" t="s">
        <v>4961</v>
      </c>
    </row>
    <row r="1193" spans="1:5" ht="15.75" x14ac:dyDescent="0.25">
      <c r="A1193" s="1" t="s">
        <v>1179</v>
      </c>
      <c r="B1193" s="1" t="s">
        <v>3575</v>
      </c>
      <c r="C1193" s="5" t="s">
        <v>6733</v>
      </c>
      <c r="D1193" s="5" t="s">
        <v>6952</v>
      </c>
      <c r="E1193" s="5" t="s">
        <v>4962</v>
      </c>
    </row>
    <row r="1194" spans="1:5" ht="15.75" x14ac:dyDescent="0.25">
      <c r="A1194" s="1" t="s">
        <v>1178</v>
      </c>
      <c r="B1194" s="1" t="s">
        <v>3576</v>
      </c>
      <c r="C1194" s="5" t="s">
        <v>6731</v>
      </c>
      <c r="D1194" s="5" t="s">
        <v>7035</v>
      </c>
      <c r="E1194" s="5" t="s">
        <v>6003</v>
      </c>
    </row>
    <row r="1195" spans="1:5" ht="15.75" x14ac:dyDescent="0.25">
      <c r="A1195" s="1" t="s">
        <v>1177</v>
      </c>
      <c r="B1195" s="1" t="s">
        <v>3577</v>
      </c>
      <c r="C1195" s="5" t="s">
        <v>6731</v>
      </c>
      <c r="D1195" s="5" t="s">
        <v>6834</v>
      </c>
      <c r="E1195" s="5" t="s">
        <v>4963</v>
      </c>
    </row>
    <row r="1196" spans="1:5" ht="15.75" x14ac:dyDescent="0.25">
      <c r="A1196" s="1" t="s">
        <v>1176</v>
      </c>
      <c r="B1196" s="1" t="s">
        <v>3578</v>
      </c>
      <c r="C1196" s="5" t="s">
        <v>6731</v>
      </c>
      <c r="D1196" s="5" t="s">
        <v>7636</v>
      </c>
      <c r="E1196" s="5" t="s">
        <v>6004</v>
      </c>
    </row>
    <row r="1197" spans="1:5" ht="15.75" x14ac:dyDescent="0.25">
      <c r="A1197" s="1" t="s">
        <v>1175</v>
      </c>
      <c r="B1197" s="1" t="s">
        <v>3579</v>
      </c>
      <c r="C1197" s="5" t="s">
        <v>6731</v>
      </c>
      <c r="D1197" s="5" t="s">
        <v>7637</v>
      </c>
      <c r="E1197" s="5" t="s">
        <v>6005</v>
      </c>
    </row>
    <row r="1198" spans="1:5" ht="15.75" x14ac:dyDescent="0.25">
      <c r="A1198" s="1" t="s">
        <v>1174</v>
      </c>
      <c r="B1198" s="1" t="s">
        <v>3580</v>
      </c>
      <c r="C1198" s="5" t="s">
        <v>6731</v>
      </c>
      <c r="D1198" s="5" t="s">
        <v>7638</v>
      </c>
      <c r="E1198" s="5" t="s">
        <v>6006</v>
      </c>
    </row>
    <row r="1199" spans="1:5" ht="15.75" x14ac:dyDescent="0.25">
      <c r="A1199" s="1" t="s">
        <v>1173</v>
      </c>
      <c r="B1199" s="1" t="s">
        <v>3581</v>
      </c>
      <c r="C1199" s="5" t="s">
        <v>6733</v>
      </c>
      <c r="D1199" s="5" t="s">
        <v>7524</v>
      </c>
      <c r="E1199" s="5" t="s">
        <v>6007</v>
      </c>
    </row>
    <row r="1200" spans="1:5" ht="15.75" x14ac:dyDescent="0.25">
      <c r="A1200" s="1" t="s">
        <v>1172</v>
      </c>
      <c r="B1200" s="1" t="s">
        <v>3582</v>
      </c>
      <c r="C1200" s="5" t="s">
        <v>6733</v>
      </c>
      <c r="D1200" s="5" t="s">
        <v>7639</v>
      </c>
      <c r="E1200" s="5" t="s">
        <v>6008</v>
      </c>
    </row>
    <row r="1201" spans="1:5" ht="15.75" x14ac:dyDescent="0.25">
      <c r="A1201" s="1" t="s">
        <v>1171</v>
      </c>
      <c r="B1201" s="1" t="s">
        <v>3583</v>
      </c>
      <c r="C1201" s="5" t="s">
        <v>7146</v>
      </c>
      <c r="D1201" s="5" t="s">
        <v>7464</v>
      </c>
      <c r="E1201" s="5" t="s">
        <v>6009</v>
      </c>
    </row>
    <row r="1202" spans="1:5" ht="15.75" x14ac:dyDescent="0.25">
      <c r="A1202" s="1" t="s">
        <v>1170</v>
      </c>
      <c r="B1202" s="1" t="s">
        <v>3584</v>
      </c>
      <c r="C1202" s="5" t="s">
        <v>6733</v>
      </c>
      <c r="D1202" s="5" t="s">
        <v>6780</v>
      </c>
      <c r="E1202" s="5" t="s">
        <v>5759</v>
      </c>
    </row>
    <row r="1203" spans="1:5" ht="15.75" x14ac:dyDescent="0.25">
      <c r="A1203" s="1" t="s">
        <v>1169</v>
      </c>
      <c r="B1203" s="1" t="s">
        <v>3585</v>
      </c>
      <c r="C1203" s="5" t="s">
        <v>7146</v>
      </c>
      <c r="D1203" s="5" t="s">
        <v>7640</v>
      </c>
      <c r="E1203" s="5" t="s">
        <v>6010</v>
      </c>
    </row>
    <row r="1204" spans="1:5" ht="15.75" x14ac:dyDescent="0.25">
      <c r="A1204" s="1" t="s">
        <v>1168</v>
      </c>
      <c r="B1204" s="1" t="s">
        <v>3586</v>
      </c>
      <c r="C1204" s="5" t="s">
        <v>6733</v>
      </c>
      <c r="D1204" s="5" t="s">
        <v>7641</v>
      </c>
      <c r="E1204" s="5" t="s">
        <v>6011</v>
      </c>
    </row>
    <row r="1205" spans="1:5" ht="15.75" x14ac:dyDescent="0.25">
      <c r="A1205" s="1" t="s">
        <v>1167</v>
      </c>
      <c r="B1205" s="1" t="s">
        <v>3587</v>
      </c>
      <c r="C1205" s="5" t="s">
        <v>6733</v>
      </c>
      <c r="D1205" s="5" t="s">
        <v>7033</v>
      </c>
      <c r="E1205" s="5" t="s">
        <v>6012</v>
      </c>
    </row>
    <row r="1206" spans="1:5" ht="15.75" x14ac:dyDescent="0.25">
      <c r="A1206" s="1" t="s">
        <v>1166</v>
      </c>
      <c r="B1206" s="1" t="s">
        <v>3588</v>
      </c>
      <c r="C1206" s="5" t="s">
        <v>7146</v>
      </c>
      <c r="D1206" s="5" t="s">
        <v>7642</v>
      </c>
      <c r="E1206" s="5" t="s">
        <v>4964</v>
      </c>
    </row>
    <row r="1207" spans="1:5" ht="15.75" x14ac:dyDescent="0.25">
      <c r="A1207" s="1" t="s">
        <v>1165</v>
      </c>
      <c r="B1207" s="1" t="s">
        <v>3589</v>
      </c>
      <c r="C1207" s="5" t="s">
        <v>6733</v>
      </c>
      <c r="D1207" s="5" t="s">
        <v>7643</v>
      </c>
      <c r="E1207" s="5" t="s">
        <v>6013</v>
      </c>
    </row>
    <row r="1208" spans="1:5" ht="15.75" x14ac:dyDescent="0.25">
      <c r="A1208" s="1" t="s">
        <v>1164</v>
      </c>
      <c r="B1208" s="1" t="s">
        <v>3590</v>
      </c>
      <c r="C1208" s="5" t="s">
        <v>7146</v>
      </c>
      <c r="D1208" s="5" t="s">
        <v>7644</v>
      </c>
      <c r="E1208" s="5" t="s">
        <v>6014</v>
      </c>
    </row>
    <row r="1209" spans="1:5" ht="15.75" x14ac:dyDescent="0.25">
      <c r="A1209" s="1" t="s">
        <v>1163</v>
      </c>
      <c r="B1209" s="1" t="s">
        <v>3591</v>
      </c>
      <c r="C1209" s="5" t="s">
        <v>6731</v>
      </c>
      <c r="D1209" s="5" t="s">
        <v>7645</v>
      </c>
      <c r="E1209" s="5" t="s">
        <v>5557</v>
      </c>
    </row>
    <row r="1210" spans="1:5" ht="15.75" x14ac:dyDescent="0.25">
      <c r="A1210" s="1" t="s">
        <v>1162</v>
      </c>
      <c r="B1210" s="1" t="s">
        <v>3592</v>
      </c>
      <c r="C1210" s="5" t="s">
        <v>6733</v>
      </c>
      <c r="D1210" s="5" t="s">
        <v>7646</v>
      </c>
      <c r="E1210" s="5" t="s">
        <v>6015</v>
      </c>
    </row>
    <row r="1211" spans="1:5" ht="15.75" x14ac:dyDescent="0.25">
      <c r="A1211" s="1" t="s">
        <v>1161</v>
      </c>
      <c r="B1211" s="1" t="s">
        <v>3593</v>
      </c>
      <c r="C1211" s="5" t="s">
        <v>6733</v>
      </c>
      <c r="D1211" s="5" t="s">
        <v>6878</v>
      </c>
      <c r="E1211" s="5" t="s">
        <v>5606</v>
      </c>
    </row>
    <row r="1212" spans="1:5" ht="15.75" x14ac:dyDescent="0.25">
      <c r="A1212" s="1" t="s">
        <v>1160</v>
      </c>
      <c r="B1212" s="1" t="s">
        <v>3594</v>
      </c>
      <c r="C1212" s="5" t="s">
        <v>6733</v>
      </c>
      <c r="D1212" s="5" t="s">
        <v>7647</v>
      </c>
      <c r="E1212" s="5" t="s">
        <v>4965</v>
      </c>
    </row>
    <row r="1213" spans="1:5" ht="15.75" x14ac:dyDescent="0.25">
      <c r="A1213" s="1" t="s">
        <v>1159</v>
      </c>
      <c r="B1213" s="1" t="s">
        <v>3595</v>
      </c>
      <c r="C1213" s="5" t="s">
        <v>6733</v>
      </c>
      <c r="D1213" s="5" t="s">
        <v>6877</v>
      </c>
      <c r="E1213" s="5" t="s">
        <v>6016</v>
      </c>
    </row>
    <row r="1214" spans="1:5" ht="15.75" x14ac:dyDescent="0.25">
      <c r="A1214" s="1" t="s">
        <v>1158</v>
      </c>
      <c r="B1214" s="1" t="s">
        <v>3596</v>
      </c>
      <c r="C1214" s="5" t="s">
        <v>7146</v>
      </c>
      <c r="D1214" s="5" t="s">
        <v>7099</v>
      </c>
      <c r="E1214" s="5" t="s">
        <v>6017</v>
      </c>
    </row>
    <row r="1215" spans="1:5" ht="15.75" x14ac:dyDescent="0.25">
      <c r="A1215" s="1" t="s">
        <v>1157</v>
      </c>
      <c r="B1215" s="1" t="s">
        <v>3597</v>
      </c>
      <c r="C1215" s="5" t="s">
        <v>6731</v>
      </c>
      <c r="D1215" s="5" t="s">
        <v>7300</v>
      </c>
      <c r="E1215" s="5" t="s">
        <v>6018</v>
      </c>
    </row>
    <row r="1216" spans="1:5" ht="15.75" x14ac:dyDescent="0.25">
      <c r="A1216" s="1" t="s">
        <v>1156</v>
      </c>
      <c r="B1216" s="1" t="s">
        <v>3598</v>
      </c>
      <c r="C1216" s="5" t="s">
        <v>6733</v>
      </c>
      <c r="D1216" s="5" t="s">
        <v>7648</v>
      </c>
      <c r="E1216" s="5" t="s">
        <v>6019</v>
      </c>
    </row>
    <row r="1217" spans="1:5" ht="15.75" x14ac:dyDescent="0.25">
      <c r="A1217" s="1" t="s">
        <v>1155</v>
      </c>
      <c r="B1217" s="1" t="s">
        <v>3599</v>
      </c>
      <c r="C1217" s="5" t="s">
        <v>6731</v>
      </c>
      <c r="D1217" s="5" t="s">
        <v>7649</v>
      </c>
      <c r="E1217" s="5" t="s">
        <v>4966</v>
      </c>
    </row>
    <row r="1218" spans="1:5" ht="15.75" x14ac:dyDescent="0.25">
      <c r="A1218" s="1" t="s">
        <v>1154</v>
      </c>
      <c r="B1218" s="1" t="s">
        <v>3600</v>
      </c>
      <c r="C1218" s="5" t="s">
        <v>6731</v>
      </c>
      <c r="D1218" s="5" t="s">
        <v>7295</v>
      </c>
      <c r="E1218" s="5" t="s">
        <v>5696</v>
      </c>
    </row>
    <row r="1219" spans="1:5" ht="15.75" x14ac:dyDescent="0.25">
      <c r="A1219" s="1" t="s">
        <v>1153</v>
      </c>
      <c r="B1219" s="1" t="s">
        <v>3601</v>
      </c>
      <c r="C1219" s="5" t="s">
        <v>6733</v>
      </c>
      <c r="D1219" s="5" t="s">
        <v>7650</v>
      </c>
      <c r="E1219" s="5" t="s">
        <v>4967</v>
      </c>
    </row>
    <row r="1220" spans="1:5" ht="15.75" x14ac:dyDescent="0.25">
      <c r="A1220" s="1" t="s">
        <v>1152</v>
      </c>
      <c r="B1220" s="1" t="s">
        <v>3602</v>
      </c>
      <c r="C1220" s="5" t="s">
        <v>6733</v>
      </c>
      <c r="D1220" s="5" t="s">
        <v>6740</v>
      </c>
      <c r="E1220" s="5" t="s">
        <v>6020</v>
      </c>
    </row>
    <row r="1221" spans="1:5" ht="15.75" x14ac:dyDescent="0.25">
      <c r="A1221" s="1" t="s">
        <v>1151</v>
      </c>
      <c r="B1221" s="1" t="s">
        <v>3603</v>
      </c>
      <c r="C1221" s="5" t="s">
        <v>6733</v>
      </c>
      <c r="D1221" s="5" t="s">
        <v>7651</v>
      </c>
      <c r="E1221" s="5" t="s">
        <v>6021</v>
      </c>
    </row>
    <row r="1222" spans="1:5" ht="15.75" x14ac:dyDescent="0.25">
      <c r="A1222" s="1" t="s">
        <v>1150</v>
      </c>
      <c r="B1222" s="1" t="s">
        <v>3604</v>
      </c>
      <c r="C1222" s="5" t="s">
        <v>6733</v>
      </c>
      <c r="D1222" s="5" t="s">
        <v>7652</v>
      </c>
      <c r="E1222" s="5" t="s">
        <v>4968</v>
      </c>
    </row>
    <row r="1223" spans="1:5" ht="15.75" x14ac:dyDescent="0.25">
      <c r="A1223" s="1" t="s">
        <v>1149</v>
      </c>
      <c r="B1223" s="1" t="s">
        <v>3605</v>
      </c>
      <c r="C1223" s="5" t="s">
        <v>6731</v>
      </c>
      <c r="D1223" s="5" t="s">
        <v>7228</v>
      </c>
      <c r="E1223" s="5" t="s">
        <v>4969</v>
      </c>
    </row>
    <row r="1224" spans="1:5" ht="15.75" x14ac:dyDescent="0.25">
      <c r="A1224" s="1" t="s">
        <v>1148</v>
      </c>
      <c r="B1224" s="1" t="s">
        <v>3606</v>
      </c>
      <c r="C1224" s="5" t="s">
        <v>6731</v>
      </c>
      <c r="D1224" s="5" t="s">
        <v>7653</v>
      </c>
      <c r="E1224" s="5" t="s">
        <v>6022</v>
      </c>
    </row>
    <row r="1225" spans="1:5" ht="15.75" x14ac:dyDescent="0.25">
      <c r="A1225" s="1" t="s">
        <v>1147</v>
      </c>
      <c r="B1225" s="1" t="s">
        <v>3607</v>
      </c>
      <c r="C1225" s="5" t="s">
        <v>6733</v>
      </c>
      <c r="D1225" s="5" t="s">
        <v>7654</v>
      </c>
      <c r="E1225" s="5" t="s">
        <v>5380</v>
      </c>
    </row>
    <row r="1226" spans="1:5" ht="15.75" x14ac:dyDescent="0.25">
      <c r="A1226" s="1" t="s">
        <v>1146</v>
      </c>
      <c r="B1226" s="1" t="s">
        <v>3608</v>
      </c>
      <c r="C1226" s="5" t="s">
        <v>6731</v>
      </c>
      <c r="D1226" s="5" t="s">
        <v>7655</v>
      </c>
      <c r="E1226" s="5" t="s">
        <v>5184</v>
      </c>
    </row>
    <row r="1227" spans="1:5" ht="15.75" x14ac:dyDescent="0.25">
      <c r="A1227" s="1" t="s">
        <v>1145</v>
      </c>
      <c r="B1227" s="1" t="s">
        <v>3609</v>
      </c>
      <c r="C1227" s="5" t="s">
        <v>6733</v>
      </c>
      <c r="D1227" s="5" t="s">
        <v>7656</v>
      </c>
      <c r="E1227" s="5" t="s">
        <v>6023</v>
      </c>
    </row>
    <row r="1228" spans="1:5" ht="15.75" x14ac:dyDescent="0.25">
      <c r="A1228" s="1" t="s">
        <v>1144</v>
      </c>
      <c r="B1228" s="1" t="s">
        <v>3610</v>
      </c>
      <c r="C1228" s="5" t="s">
        <v>6731</v>
      </c>
      <c r="D1228" s="5" t="s">
        <v>7657</v>
      </c>
      <c r="E1228" s="5" t="s">
        <v>6024</v>
      </c>
    </row>
    <row r="1229" spans="1:5" ht="15.75" x14ac:dyDescent="0.25">
      <c r="A1229" s="1" t="s">
        <v>1143</v>
      </c>
      <c r="B1229" s="1" t="s">
        <v>3611</v>
      </c>
      <c r="C1229" s="5" t="s">
        <v>6733</v>
      </c>
      <c r="D1229" s="5" t="s">
        <v>7658</v>
      </c>
      <c r="E1229" s="5" t="s">
        <v>6025</v>
      </c>
    </row>
    <row r="1230" spans="1:5" ht="15.75" x14ac:dyDescent="0.25">
      <c r="A1230" s="1" t="s">
        <v>1142</v>
      </c>
      <c r="B1230" s="1" t="s">
        <v>3612</v>
      </c>
      <c r="C1230" s="5" t="s">
        <v>6733</v>
      </c>
      <c r="D1230" s="5" t="s">
        <v>6952</v>
      </c>
      <c r="E1230" s="5" t="s">
        <v>6026</v>
      </c>
    </row>
    <row r="1231" spans="1:5" ht="15.75" x14ac:dyDescent="0.25">
      <c r="A1231" s="1" t="s">
        <v>1141</v>
      </c>
      <c r="B1231" s="1" t="s">
        <v>3613</v>
      </c>
      <c r="C1231" s="5" t="s">
        <v>6731</v>
      </c>
      <c r="D1231" s="5" t="s">
        <v>7659</v>
      </c>
      <c r="E1231" s="5" t="s">
        <v>6027</v>
      </c>
    </row>
    <row r="1232" spans="1:5" ht="15.75" x14ac:dyDescent="0.25">
      <c r="A1232" s="1" t="s">
        <v>1140</v>
      </c>
      <c r="B1232" s="1" t="s">
        <v>3614</v>
      </c>
      <c r="C1232" s="5" t="s">
        <v>6731</v>
      </c>
      <c r="D1232" s="5" t="s">
        <v>7660</v>
      </c>
      <c r="E1232" s="5" t="s">
        <v>6028</v>
      </c>
    </row>
    <row r="1233" spans="1:5" ht="15.75" x14ac:dyDescent="0.25">
      <c r="A1233" s="1" t="s">
        <v>1139</v>
      </c>
      <c r="B1233" s="1" t="s">
        <v>3615</v>
      </c>
      <c r="C1233" s="5" t="s">
        <v>6731</v>
      </c>
      <c r="D1233" s="5" t="s">
        <v>7661</v>
      </c>
      <c r="E1233" s="5" t="s">
        <v>6029</v>
      </c>
    </row>
    <row r="1234" spans="1:5" ht="15.75" x14ac:dyDescent="0.25">
      <c r="A1234" s="1" t="s">
        <v>1138</v>
      </c>
      <c r="B1234" s="1" t="s">
        <v>3616</v>
      </c>
      <c r="C1234" s="5" t="s">
        <v>6733</v>
      </c>
      <c r="D1234" s="5" t="s">
        <v>7662</v>
      </c>
      <c r="E1234" s="5" t="s">
        <v>6030</v>
      </c>
    </row>
    <row r="1235" spans="1:5" ht="15.75" x14ac:dyDescent="0.25">
      <c r="A1235" s="1" t="s">
        <v>1137</v>
      </c>
      <c r="B1235" s="1" t="s">
        <v>3617</v>
      </c>
      <c r="C1235" s="5" t="s">
        <v>6733</v>
      </c>
      <c r="D1235" s="5" t="s">
        <v>7663</v>
      </c>
      <c r="E1235" s="5" t="s">
        <v>5883</v>
      </c>
    </row>
    <row r="1236" spans="1:5" ht="15.75" x14ac:dyDescent="0.25">
      <c r="A1236" s="1" t="s">
        <v>1136</v>
      </c>
      <c r="B1236" s="1" t="s">
        <v>3618</v>
      </c>
      <c r="C1236" s="5" t="s">
        <v>7146</v>
      </c>
      <c r="D1236" s="5" t="s">
        <v>7579</v>
      </c>
      <c r="E1236" s="5" t="s">
        <v>4970</v>
      </c>
    </row>
    <row r="1237" spans="1:5" ht="15.75" x14ac:dyDescent="0.25">
      <c r="A1237" s="1" t="s">
        <v>1135</v>
      </c>
      <c r="B1237" s="1" t="s">
        <v>3619</v>
      </c>
      <c r="C1237" s="5" t="s">
        <v>7146</v>
      </c>
      <c r="D1237" s="5" t="s">
        <v>7664</v>
      </c>
      <c r="E1237" s="5" t="s">
        <v>6031</v>
      </c>
    </row>
    <row r="1238" spans="1:5" ht="15.75" x14ac:dyDescent="0.25">
      <c r="A1238" s="1" t="s">
        <v>1134</v>
      </c>
      <c r="B1238" s="1" t="s">
        <v>3620</v>
      </c>
      <c r="C1238" s="5" t="s">
        <v>6731</v>
      </c>
      <c r="D1238" s="5" t="s">
        <v>7665</v>
      </c>
      <c r="E1238" s="5" t="s">
        <v>4971</v>
      </c>
    </row>
    <row r="1239" spans="1:5" ht="15.75" x14ac:dyDescent="0.25">
      <c r="A1239" s="1" t="s">
        <v>1133</v>
      </c>
      <c r="B1239" s="1" t="s">
        <v>3621</v>
      </c>
      <c r="C1239" s="5" t="s">
        <v>6733</v>
      </c>
      <c r="D1239" s="5" t="s">
        <v>6877</v>
      </c>
      <c r="E1239" s="5" t="s">
        <v>6032</v>
      </c>
    </row>
    <row r="1240" spans="1:5" ht="15.75" x14ac:dyDescent="0.25">
      <c r="A1240" s="1" t="s">
        <v>1132</v>
      </c>
      <c r="B1240" s="1" t="s">
        <v>3622</v>
      </c>
      <c r="C1240" s="5" t="s">
        <v>6733</v>
      </c>
      <c r="D1240" s="5" t="s">
        <v>7666</v>
      </c>
      <c r="E1240" s="5" t="s">
        <v>4972</v>
      </c>
    </row>
    <row r="1241" spans="1:5" ht="15.75" x14ac:dyDescent="0.25">
      <c r="A1241" s="1" t="s">
        <v>1131</v>
      </c>
      <c r="B1241" s="1" t="s">
        <v>3623</v>
      </c>
      <c r="C1241" s="5" t="s">
        <v>6731</v>
      </c>
      <c r="D1241" s="5" t="s">
        <v>7667</v>
      </c>
      <c r="E1241" s="5" t="s">
        <v>6033</v>
      </c>
    </row>
    <row r="1242" spans="1:5" ht="15.75" x14ac:dyDescent="0.25">
      <c r="A1242" s="1" t="s">
        <v>1130</v>
      </c>
      <c r="B1242" s="1" t="s">
        <v>3624</v>
      </c>
      <c r="C1242" s="5" t="s">
        <v>6733</v>
      </c>
      <c r="D1242" s="5" t="s">
        <v>7668</v>
      </c>
      <c r="E1242" s="5" t="s">
        <v>4973</v>
      </c>
    </row>
    <row r="1243" spans="1:5" ht="15.75" x14ac:dyDescent="0.25">
      <c r="A1243" s="1" t="s">
        <v>1129</v>
      </c>
      <c r="B1243" s="1" t="s">
        <v>3625</v>
      </c>
      <c r="C1243" s="5" t="s">
        <v>7146</v>
      </c>
      <c r="D1243" s="5" t="s">
        <v>7669</v>
      </c>
      <c r="E1243" s="5" t="s">
        <v>4908</v>
      </c>
    </row>
    <row r="1244" spans="1:5" ht="15.75" x14ac:dyDescent="0.25">
      <c r="A1244" s="1" t="s">
        <v>1128</v>
      </c>
      <c r="B1244" s="1" t="s">
        <v>3626</v>
      </c>
      <c r="C1244" s="5" t="s">
        <v>6733</v>
      </c>
      <c r="D1244" s="5" t="s">
        <v>7670</v>
      </c>
      <c r="E1244" s="5" t="s">
        <v>6034</v>
      </c>
    </row>
    <row r="1245" spans="1:5" ht="15.75" x14ac:dyDescent="0.25">
      <c r="A1245" s="1" t="s">
        <v>1127</v>
      </c>
      <c r="B1245" s="1" t="s">
        <v>3627</v>
      </c>
      <c r="C1245" s="5" t="s">
        <v>6731</v>
      </c>
      <c r="D1245" s="5" t="s">
        <v>7552</v>
      </c>
      <c r="E1245" s="5" t="s">
        <v>6035</v>
      </c>
    </row>
    <row r="1246" spans="1:5" ht="15.75" x14ac:dyDescent="0.25">
      <c r="A1246" s="1" t="s">
        <v>1126</v>
      </c>
      <c r="B1246" s="1" t="s">
        <v>3628</v>
      </c>
      <c r="C1246" s="5" t="s">
        <v>6731</v>
      </c>
      <c r="D1246" s="5" t="s">
        <v>7671</v>
      </c>
      <c r="E1246" s="5" t="s">
        <v>6011</v>
      </c>
    </row>
    <row r="1247" spans="1:5" ht="15.75" x14ac:dyDescent="0.25">
      <c r="A1247" s="1" t="s">
        <v>1125</v>
      </c>
      <c r="B1247" s="1" t="s">
        <v>3629</v>
      </c>
      <c r="C1247" s="5" t="s">
        <v>6733</v>
      </c>
      <c r="D1247" s="5" t="s">
        <v>7672</v>
      </c>
      <c r="E1247" s="5" t="s">
        <v>6036</v>
      </c>
    </row>
    <row r="1248" spans="1:5" ht="15.75" x14ac:dyDescent="0.25">
      <c r="A1248" s="1" t="s">
        <v>1124</v>
      </c>
      <c r="B1248" s="1" t="s">
        <v>3630</v>
      </c>
      <c r="C1248" s="5" t="s">
        <v>6733</v>
      </c>
      <c r="D1248" s="5" t="s">
        <v>7673</v>
      </c>
      <c r="E1248" s="5" t="s">
        <v>6037</v>
      </c>
    </row>
    <row r="1249" spans="1:5" ht="15.75" x14ac:dyDescent="0.25">
      <c r="A1249" s="1" t="s">
        <v>1123</v>
      </c>
      <c r="B1249" s="1" t="s">
        <v>3631</v>
      </c>
      <c r="C1249" s="5" t="s">
        <v>6733</v>
      </c>
      <c r="D1249" s="5" t="s">
        <v>7079</v>
      </c>
      <c r="E1249" s="5" t="s">
        <v>4974</v>
      </c>
    </row>
    <row r="1250" spans="1:5" ht="15.75" x14ac:dyDescent="0.25">
      <c r="A1250" s="1" t="s">
        <v>1122</v>
      </c>
      <c r="B1250" s="1" t="s">
        <v>3632</v>
      </c>
      <c r="C1250" s="5" t="s">
        <v>6733</v>
      </c>
      <c r="D1250" s="5" t="s">
        <v>6868</v>
      </c>
      <c r="E1250" s="5" t="s">
        <v>6038</v>
      </c>
    </row>
    <row r="1251" spans="1:5" ht="15.75" x14ac:dyDescent="0.25">
      <c r="A1251" s="1" t="s">
        <v>1121</v>
      </c>
      <c r="B1251" s="1" t="s">
        <v>3633</v>
      </c>
      <c r="C1251" s="5" t="s">
        <v>6731</v>
      </c>
      <c r="D1251" s="5" t="s">
        <v>7674</v>
      </c>
      <c r="E1251" s="5" t="s">
        <v>4975</v>
      </c>
    </row>
    <row r="1252" spans="1:5" ht="15.75" x14ac:dyDescent="0.25">
      <c r="A1252" s="1" t="s">
        <v>1120</v>
      </c>
      <c r="B1252" s="1" t="s">
        <v>3634</v>
      </c>
      <c r="C1252" s="5" t="s">
        <v>6733</v>
      </c>
      <c r="D1252" s="5" t="s">
        <v>7675</v>
      </c>
      <c r="E1252" s="5" t="s">
        <v>6039</v>
      </c>
    </row>
    <row r="1253" spans="1:5" ht="15.75" x14ac:dyDescent="0.25">
      <c r="A1253" s="1" t="s">
        <v>1119</v>
      </c>
      <c r="B1253" s="1" t="s">
        <v>3635</v>
      </c>
      <c r="C1253" s="5" t="s">
        <v>6733</v>
      </c>
      <c r="D1253" s="5" t="s">
        <v>7242</v>
      </c>
      <c r="E1253" s="5" t="s">
        <v>6040</v>
      </c>
    </row>
    <row r="1254" spans="1:5" ht="15.75" x14ac:dyDescent="0.25">
      <c r="A1254" s="1" t="s">
        <v>1118</v>
      </c>
      <c r="B1254" s="1" t="s">
        <v>3636</v>
      </c>
      <c r="C1254" s="5" t="s">
        <v>6731</v>
      </c>
      <c r="D1254" s="5" t="s">
        <v>7676</v>
      </c>
      <c r="E1254" s="5" t="s">
        <v>6041</v>
      </c>
    </row>
    <row r="1255" spans="1:5" ht="15.75" x14ac:dyDescent="0.25">
      <c r="A1255" s="1" t="s">
        <v>1117</v>
      </c>
      <c r="B1255" s="1" t="s">
        <v>3637</v>
      </c>
      <c r="C1255" s="5" t="s">
        <v>7146</v>
      </c>
      <c r="D1255" s="5" t="s">
        <v>6808</v>
      </c>
      <c r="E1255" s="5" t="s">
        <v>6042</v>
      </c>
    </row>
    <row r="1256" spans="1:5" ht="15.75" x14ac:dyDescent="0.25">
      <c r="A1256" s="1" t="s">
        <v>1116</v>
      </c>
      <c r="B1256" s="1" t="s">
        <v>3638</v>
      </c>
      <c r="C1256" s="5" t="s">
        <v>6731</v>
      </c>
      <c r="D1256" s="5" t="s">
        <v>7677</v>
      </c>
      <c r="E1256" s="5" t="s">
        <v>6043</v>
      </c>
    </row>
    <row r="1257" spans="1:5" ht="15.75" x14ac:dyDescent="0.25">
      <c r="A1257" s="1" t="s">
        <v>1115</v>
      </c>
      <c r="B1257" s="1" t="s">
        <v>3639</v>
      </c>
      <c r="C1257" s="5" t="s">
        <v>6731</v>
      </c>
      <c r="D1257" s="5" t="s">
        <v>7678</v>
      </c>
      <c r="E1257" s="5" t="s">
        <v>6044</v>
      </c>
    </row>
    <row r="1258" spans="1:5" ht="15.75" x14ac:dyDescent="0.25">
      <c r="A1258" s="1" t="s">
        <v>1114</v>
      </c>
      <c r="B1258" s="1" t="s">
        <v>3640</v>
      </c>
      <c r="C1258" s="5" t="s">
        <v>6733</v>
      </c>
      <c r="D1258" s="5" t="s">
        <v>6876</v>
      </c>
      <c r="E1258" s="5" t="s">
        <v>4976</v>
      </c>
    </row>
    <row r="1259" spans="1:5" ht="15.75" x14ac:dyDescent="0.25">
      <c r="A1259" s="1" t="s">
        <v>1113</v>
      </c>
      <c r="B1259" s="1" t="s">
        <v>3641</v>
      </c>
      <c r="C1259" s="5" t="s">
        <v>6731</v>
      </c>
      <c r="D1259" s="5" t="s">
        <v>7679</v>
      </c>
      <c r="E1259" s="5" t="s">
        <v>6045</v>
      </c>
    </row>
    <row r="1260" spans="1:5" ht="15.75" x14ac:dyDescent="0.25">
      <c r="A1260" s="1" t="s">
        <v>1112</v>
      </c>
      <c r="B1260" s="1" t="s">
        <v>3642</v>
      </c>
      <c r="C1260" s="5" t="s">
        <v>6733</v>
      </c>
      <c r="D1260" s="5" t="s">
        <v>7680</v>
      </c>
      <c r="E1260" s="5" t="s">
        <v>6046</v>
      </c>
    </row>
    <row r="1261" spans="1:5" ht="15.75" x14ac:dyDescent="0.25">
      <c r="A1261" s="1" t="s">
        <v>1111</v>
      </c>
      <c r="B1261" s="1" t="s">
        <v>3643</v>
      </c>
      <c r="C1261" s="5" t="s">
        <v>6733</v>
      </c>
      <c r="D1261" s="5" t="s">
        <v>7681</v>
      </c>
      <c r="E1261" s="5" t="s">
        <v>5867</v>
      </c>
    </row>
    <row r="1262" spans="1:5" ht="15.75" x14ac:dyDescent="0.25">
      <c r="A1262" s="1" t="s">
        <v>1110</v>
      </c>
      <c r="B1262" s="1" t="s">
        <v>3644</v>
      </c>
      <c r="C1262" s="5" t="s">
        <v>6733</v>
      </c>
      <c r="D1262" s="5" t="s">
        <v>7077</v>
      </c>
      <c r="E1262" s="5" t="s">
        <v>6047</v>
      </c>
    </row>
    <row r="1263" spans="1:5" ht="15.75" x14ac:dyDescent="0.25">
      <c r="A1263" s="1" t="s">
        <v>1109</v>
      </c>
      <c r="B1263" s="1" t="s">
        <v>3645</v>
      </c>
      <c r="C1263" s="5" t="s">
        <v>6731</v>
      </c>
      <c r="D1263" s="5" t="s">
        <v>7682</v>
      </c>
      <c r="E1263" s="5" t="s">
        <v>6048</v>
      </c>
    </row>
    <row r="1264" spans="1:5" ht="15.75" x14ac:dyDescent="0.25">
      <c r="A1264" s="1" t="s">
        <v>1108</v>
      </c>
      <c r="B1264" s="1" t="s">
        <v>3646</v>
      </c>
      <c r="C1264" s="5" t="s">
        <v>6731</v>
      </c>
      <c r="D1264" s="5" t="s">
        <v>7683</v>
      </c>
      <c r="E1264" s="5" t="s">
        <v>6049</v>
      </c>
    </row>
    <row r="1265" spans="1:5" ht="15.75" x14ac:dyDescent="0.25">
      <c r="A1265" s="1" t="s">
        <v>1107</v>
      </c>
      <c r="B1265" s="1" t="s">
        <v>3647</v>
      </c>
      <c r="C1265" s="5" t="s">
        <v>6733</v>
      </c>
      <c r="D1265" s="5" t="s">
        <v>7684</v>
      </c>
      <c r="E1265" s="5" t="s">
        <v>6050</v>
      </c>
    </row>
    <row r="1266" spans="1:5" ht="15.75" x14ac:dyDescent="0.25">
      <c r="A1266" s="1" t="s">
        <v>1106</v>
      </c>
      <c r="B1266" s="1" t="s">
        <v>3648</v>
      </c>
      <c r="C1266" s="5" t="s">
        <v>6733</v>
      </c>
      <c r="D1266" s="5" t="s">
        <v>7685</v>
      </c>
      <c r="E1266" s="5" t="s">
        <v>4977</v>
      </c>
    </row>
    <row r="1267" spans="1:5" ht="15.75" x14ac:dyDescent="0.25">
      <c r="A1267" s="1" t="s">
        <v>1105</v>
      </c>
      <c r="B1267" s="1" t="s">
        <v>3649</v>
      </c>
      <c r="C1267" s="5" t="s">
        <v>6733</v>
      </c>
      <c r="D1267" s="5" t="s">
        <v>6920</v>
      </c>
      <c r="E1267" s="5" t="s">
        <v>6051</v>
      </c>
    </row>
    <row r="1268" spans="1:5" ht="15.75" x14ac:dyDescent="0.25">
      <c r="A1268" s="1" t="s">
        <v>1104</v>
      </c>
      <c r="B1268" s="1" t="s">
        <v>3650</v>
      </c>
      <c r="C1268" s="5" t="s">
        <v>6733</v>
      </c>
      <c r="D1268" s="5" t="s">
        <v>7686</v>
      </c>
      <c r="E1268" s="5" t="s">
        <v>6052</v>
      </c>
    </row>
    <row r="1269" spans="1:5" ht="15.75" x14ac:dyDescent="0.25">
      <c r="A1269" s="1" t="s">
        <v>1103</v>
      </c>
      <c r="B1269" s="1" t="s">
        <v>3651</v>
      </c>
      <c r="C1269" s="5" t="s">
        <v>6731</v>
      </c>
      <c r="D1269" s="5" t="s">
        <v>7687</v>
      </c>
      <c r="E1269" s="5" t="s">
        <v>6053</v>
      </c>
    </row>
    <row r="1270" spans="1:5" ht="15.75" x14ac:dyDescent="0.25">
      <c r="A1270" s="1" t="s">
        <v>1102</v>
      </c>
      <c r="B1270" s="1" t="s">
        <v>3652</v>
      </c>
      <c r="C1270" s="5" t="s">
        <v>6731</v>
      </c>
      <c r="D1270" s="5" t="s">
        <v>7682</v>
      </c>
      <c r="E1270" s="5" t="s">
        <v>6054</v>
      </c>
    </row>
    <row r="1271" spans="1:5" ht="15.75" x14ac:dyDescent="0.25">
      <c r="A1271" s="1" t="s">
        <v>1101</v>
      </c>
      <c r="B1271" s="1" t="s">
        <v>3653</v>
      </c>
      <c r="C1271" s="5" t="s">
        <v>6731</v>
      </c>
      <c r="D1271" s="5" t="s">
        <v>7688</v>
      </c>
      <c r="E1271" s="5" t="s">
        <v>5298</v>
      </c>
    </row>
    <row r="1272" spans="1:5" ht="15.75" x14ac:dyDescent="0.25">
      <c r="A1272" s="1" t="s">
        <v>1100</v>
      </c>
      <c r="B1272" s="1" t="s">
        <v>3654</v>
      </c>
      <c r="C1272" s="5" t="s">
        <v>6733</v>
      </c>
      <c r="D1272" s="5" t="s">
        <v>7689</v>
      </c>
      <c r="E1272" s="5" t="s">
        <v>5261</v>
      </c>
    </row>
    <row r="1273" spans="1:5" ht="15.75" x14ac:dyDescent="0.25">
      <c r="A1273" s="1" t="s">
        <v>1099</v>
      </c>
      <c r="B1273" s="1" t="s">
        <v>3655</v>
      </c>
      <c r="C1273" s="5" t="s">
        <v>6733</v>
      </c>
      <c r="D1273" s="5" t="s">
        <v>7690</v>
      </c>
      <c r="E1273" s="5" t="s">
        <v>4978</v>
      </c>
    </row>
    <row r="1274" spans="1:5" ht="15.75" x14ac:dyDescent="0.25">
      <c r="A1274" s="1" t="s">
        <v>1098</v>
      </c>
      <c r="B1274" s="1" t="s">
        <v>3656</v>
      </c>
      <c r="C1274" s="5" t="s">
        <v>6733</v>
      </c>
      <c r="D1274" s="5" t="s">
        <v>7691</v>
      </c>
      <c r="E1274" s="5" t="s">
        <v>4979</v>
      </c>
    </row>
    <row r="1275" spans="1:5" ht="15.75" x14ac:dyDescent="0.25">
      <c r="A1275" s="1" t="s">
        <v>1097</v>
      </c>
      <c r="B1275" s="1" t="s">
        <v>3657</v>
      </c>
      <c r="C1275" s="5" t="s">
        <v>6733</v>
      </c>
      <c r="D1275" s="5" t="s">
        <v>7202</v>
      </c>
      <c r="E1275" s="5" t="s">
        <v>6055</v>
      </c>
    </row>
    <row r="1276" spans="1:5" ht="15.75" x14ac:dyDescent="0.25">
      <c r="A1276" s="1" t="s">
        <v>1096</v>
      </c>
      <c r="B1276" s="1" t="s">
        <v>3658</v>
      </c>
      <c r="C1276" s="5" t="s">
        <v>6733</v>
      </c>
      <c r="D1276" s="5" t="s">
        <v>6758</v>
      </c>
      <c r="E1276" s="5" t="s">
        <v>6056</v>
      </c>
    </row>
    <row r="1277" spans="1:5" ht="15.75" x14ac:dyDescent="0.25">
      <c r="A1277" s="1" t="s">
        <v>1095</v>
      </c>
      <c r="B1277" s="1" t="s">
        <v>3659</v>
      </c>
      <c r="C1277" s="5" t="s">
        <v>6733</v>
      </c>
      <c r="D1277" s="5" t="s">
        <v>7692</v>
      </c>
      <c r="E1277" s="5" t="s">
        <v>5854</v>
      </c>
    </row>
    <row r="1278" spans="1:5" ht="15.75" x14ac:dyDescent="0.25">
      <c r="A1278" s="1" t="s">
        <v>1094</v>
      </c>
      <c r="B1278" s="1" t="s">
        <v>3660</v>
      </c>
      <c r="C1278" s="5" t="s">
        <v>6731</v>
      </c>
      <c r="D1278" s="5" t="s">
        <v>7693</v>
      </c>
      <c r="E1278" s="5" t="s">
        <v>6057</v>
      </c>
    </row>
    <row r="1279" spans="1:5" ht="15.75" x14ac:dyDescent="0.25">
      <c r="A1279" s="1" t="s">
        <v>1093</v>
      </c>
      <c r="B1279" s="1" t="s">
        <v>3661</v>
      </c>
      <c r="C1279" s="5" t="s">
        <v>6731</v>
      </c>
      <c r="D1279" s="5" t="s">
        <v>7694</v>
      </c>
      <c r="E1279" s="5" t="s">
        <v>4980</v>
      </c>
    </row>
    <row r="1280" spans="1:5" ht="15.75" x14ac:dyDescent="0.25">
      <c r="A1280" s="1" t="s">
        <v>1092</v>
      </c>
      <c r="B1280" s="1" t="s">
        <v>3662</v>
      </c>
      <c r="C1280" s="5" t="s">
        <v>6731</v>
      </c>
      <c r="D1280" s="5" t="s">
        <v>7566</v>
      </c>
      <c r="E1280" s="5" t="s">
        <v>6058</v>
      </c>
    </row>
    <row r="1281" spans="1:5" ht="15.75" x14ac:dyDescent="0.25">
      <c r="A1281" s="1" t="s">
        <v>1091</v>
      </c>
      <c r="B1281" s="1" t="s">
        <v>3663</v>
      </c>
      <c r="C1281" s="5" t="s">
        <v>6733</v>
      </c>
      <c r="D1281" s="5" t="s">
        <v>7695</v>
      </c>
      <c r="E1281" s="5" t="s">
        <v>6059</v>
      </c>
    </row>
    <row r="1282" spans="1:5" ht="15.75" x14ac:dyDescent="0.25">
      <c r="A1282" s="1" t="s">
        <v>1090</v>
      </c>
      <c r="B1282" s="1" t="s">
        <v>3664</v>
      </c>
      <c r="C1282" s="5" t="s">
        <v>6733</v>
      </c>
      <c r="D1282" s="5" t="s">
        <v>6875</v>
      </c>
      <c r="E1282" s="5" t="s">
        <v>6060</v>
      </c>
    </row>
    <row r="1283" spans="1:5" ht="15.75" x14ac:dyDescent="0.25">
      <c r="A1283" s="1" t="s">
        <v>1089</v>
      </c>
      <c r="B1283" s="1" t="s">
        <v>3665</v>
      </c>
      <c r="C1283" s="5" t="s">
        <v>6731</v>
      </c>
      <c r="D1283" s="5" t="s">
        <v>7555</v>
      </c>
      <c r="E1283" s="5" t="s">
        <v>6061</v>
      </c>
    </row>
    <row r="1284" spans="1:5" ht="15.75" x14ac:dyDescent="0.25">
      <c r="A1284" s="1" t="s">
        <v>1088</v>
      </c>
      <c r="B1284" s="1" t="s">
        <v>3666</v>
      </c>
      <c r="C1284" s="5" t="s">
        <v>6733</v>
      </c>
      <c r="D1284" s="5" t="s">
        <v>6934</v>
      </c>
      <c r="E1284" s="5" t="s">
        <v>5337</v>
      </c>
    </row>
    <row r="1285" spans="1:5" ht="15.75" x14ac:dyDescent="0.25">
      <c r="A1285" s="1" t="s">
        <v>1087</v>
      </c>
      <c r="B1285" s="1" t="s">
        <v>3667</v>
      </c>
      <c r="C1285" s="5" t="s">
        <v>6731</v>
      </c>
      <c r="D1285" s="5" t="s">
        <v>7696</v>
      </c>
      <c r="E1285" s="5" t="s">
        <v>6062</v>
      </c>
    </row>
    <row r="1286" spans="1:5" ht="15.75" x14ac:dyDescent="0.25">
      <c r="A1286" s="1" t="s">
        <v>1086</v>
      </c>
      <c r="B1286" s="1" t="s">
        <v>3668</v>
      </c>
      <c r="C1286" s="5" t="s">
        <v>6731</v>
      </c>
      <c r="D1286" s="5" t="s">
        <v>7697</v>
      </c>
      <c r="E1286" s="5" t="s">
        <v>6063</v>
      </c>
    </row>
    <row r="1287" spans="1:5" ht="15.75" x14ac:dyDescent="0.25">
      <c r="A1287" s="1" t="s">
        <v>1085</v>
      </c>
      <c r="B1287" s="1" t="s">
        <v>3669</v>
      </c>
      <c r="C1287" s="5" t="s">
        <v>6731</v>
      </c>
      <c r="D1287" s="5" t="s">
        <v>7698</v>
      </c>
      <c r="E1287" s="5" t="s">
        <v>4981</v>
      </c>
    </row>
    <row r="1288" spans="1:5" ht="15.75" x14ac:dyDescent="0.25">
      <c r="A1288" s="1" t="s">
        <v>1084</v>
      </c>
      <c r="B1288" s="1" t="s">
        <v>3670</v>
      </c>
      <c r="C1288" s="5" t="s">
        <v>6731</v>
      </c>
      <c r="D1288" s="5" t="s">
        <v>7699</v>
      </c>
      <c r="E1288" s="5" t="s">
        <v>5154</v>
      </c>
    </row>
    <row r="1289" spans="1:5" ht="15.75" x14ac:dyDescent="0.25">
      <c r="A1289" s="1" t="s">
        <v>1083</v>
      </c>
      <c r="B1289" s="1" t="s">
        <v>3671</v>
      </c>
      <c r="C1289" s="5" t="s">
        <v>6731</v>
      </c>
      <c r="D1289" s="5" t="s">
        <v>6907</v>
      </c>
      <c r="E1289" s="5" t="s">
        <v>6064</v>
      </c>
    </row>
    <row r="1290" spans="1:5" ht="15.75" x14ac:dyDescent="0.25">
      <c r="A1290" s="1" t="s">
        <v>1082</v>
      </c>
      <c r="B1290" s="1" t="s">
        <v>3672</v>
      </c>
      <c r="C1290" s="5" t="s">
        <v>6731</v>
      </c>
      <c r="D1290" s="5" t="s">
        <v>7700</v>
      </c>
      <c r="E1290" s="5" t="s">
        <v>6065</v>
      </c>
    </row>
    <row r="1291" spans="1:5" ht="15.75" x14ac:dyDescent="0.25">
      <c r="A1291" s="1" t="s">
        <v>1081</v>
      </c>
      <c r="B1291" s="1" t="s">
        <v>3673</v>
      </c>
      <c r="C1291" s="5" t="s">
        <v>6731</v>
      </c>
      <c r="D1291" s="5" t="s">
        <v>7701</v>
      </c>
      <c r="E1291" s="5" t="s">
        <v>6066</v>
      </c>
    </row>
    <row r="1292" spans="1:5" ht="15.75" x14ac:dyDescent="0.25">
      <c r="A1292" s="1" t="s">
        <v>1080</v>
      </c>
      <c r="B1292" s="1" t="s">
        <v>3674</v>
      </c>
      <c r="C1292" s="5" t="s">
        <v>6731</v>
      </c>
      <c r="D1292" s="5" t="s">
        <v>6787</v>
      </c>
      <c r="E1292" s="5" t="s">
        <v>6067</v>
      </c>
    </row>
    <row r="1293" spans="1:5" ht="15.75" x14ac:dyDescent="0.25">
      <c r="A1293" s="1" t="s">
        <v>1079</v>
      </c>
      <c r="B1293" s="1" t="s">
        <v>3675</v>
      </c>
      <c r="C1293" s="5" t="s">
        <v>6731</v>
      </c>
      <c r="D1293" s="5" t="s">
        <v>7566</v>
      </c>
      <c r="E1293" s="5" t="s">
        <v>6068</v>
      </c>
    </row>
    <row r="1294" spans="1:5" ht="15.75" x14ac:dyDescent="0.25">
      <c r="A1294" s="1" t="s">
        <v>1078</v>
      </c>
      <c r="B1294" s="1" t="s">
        <v>3676</v>
      </c>
      <c r="C1294" s="5" t="s">
        <v>6731</v>
      </c>
      <c r="D1294" s="5" t="s">
        <v>7702</v>
      </c>
      <c r="E1294" s="5" t="s">
        <v>4982</v>
      </c>
    </row>
    <row r="1295" spans="1:5" ht="15.75" x14ac:dyDescent="0.25">
      <c r="A1295" s="1" t="s">
        <v>1077</v>
      </c>
      <c r="B1295" s="1" t="s">
        <v>3677</v>
      </c>
      <c r="C1295" s="5" t="s">
        <v>6731</v>
      </c>
      <c r="D1295" s="5" t="s">
        <v>7703</v>
      </c>
      <c r="E1295" s="5" t="s">
        <v>6069</v>
      </c>
    </row>
    <row r="1296" spans="1:5" ht="15.75" x14ac:dyDescent="0.25">
      <c r="A1296" s="1" t="s">
        <v>1076</v>
      </c>
      <c r="B1296" s="1" t="s">
        <v>3678</v>
      </c>
      <c r="C1296" s="5" t="s">
        <v>6733</v>
      </c>
      <c r="D1296" s="5" t="s">
        <v>7704</v>
      </c>
      <c r="E1296" s="5" t="s">
        <v>6070</v>
      </c>
    </row>
    <row r="1297" spans="1:5" ht="15.75" x14ac:dyDescent="0.25">
      <c r="A1297" s="1" t="s">
        <v>1075</v>
      </c>
      <c r="B1297" s="1" t="s">
        <v>3679</v>
      </c>
      <c r="C1297" s="5" t="s">
        <v>6731</v>
      </c>
      <c r="D1297" s="5" t="s">
        <v>7705</v>
      </c>
      <c r="E1297" s="5" t="s">
        <v>6071</v>
      </c>
    </row>
    <row r="1298" spans="1:5" ht="15.75" x14ac:dyDescent="0.25">
      <c r="A1298" s="1" t="s">
        <v>1074</v>
      </c>
      <c r="B1298" s="1" t="s">
        <v>3680</v>
      </c>
      <c r="C1298" s="5" t="s">
        <v>6733</v>
      </c>
      <c r="D1298" s="5" t="s">
        <v>7706</v>
      </c>
      <c r="E1298" s="5" t="s">
        <v>6072</v>
      </c>
    </row>
    <row r="1299" spans="1:5" ht="15.75" x14ac:dyDescent="0.25">
      <c r="A1299" s="1" t="s">
        <v>1073</v>
      </c>
      <c r="B1299" s="1" t="s">
        <v>3681</v>
      </c>
      <c r="C1299" s="5" t="s">
        <v>7146</v>
      </c>
      <c r="D1299" s="5" t="s">
        <v>7707</v>
      </c>
      <c r="E1299" s="5" t="s">
        <v>5613</v>
      </c>
    </row>
    <row r="1300" spans="1:5" ht="15.75" x14ac:dyDescent="0.25">
      <c r="A1300" s="1" t="s">
        <v>1072</v>
      </c>
      <c r="B1300" s="1" t="s">
        <v>3682</v>
      </c>
      <c r="C1300" s="5" t="s">
        <v>6731</v>
      </c>
      <c r="D1300" s="5" t="s">
        <v>7708</v>
      </c>
      <c r="E1300" s="5" t="s">
        <v>5936</v>
      </c>
    </row>
    <row r="1301" spans="1:5" ht="15.75" x14ac:dyDescent="0.25">
      <c r="A1301" s="1" t="s">
        <v>1071</v>
      </c>
      <c r="B1301" s="1" t="s">
        <v>3683</v>
      </c>
      <c r="C1301" s="5" t="s">
        <v>6733</v>
      </c>
      <c r="D1301" s="5" t="s">
        <v>6771</v>
      </c>
      <c r="E1301" s="5" t="s">
        <v>6073</v>
      </c>
    </row>
    <row r="1302" spans="1:5" ht="15.75" x14ac:dyDescent="0.25">
      <c r="A1302" s="1" t="s">
        <v>1070</v>
      </c>
      <c r="B1302" s="1" t="s">
        <v>3684</v>
      </c>
      <c r="C1302" s="5" t="s">
        <v>6733</v>
      </c>
      <c r="D1302" s="5" t="s">
        <v>7709</v>
      </c>
      <c r="E1302" s="5" t="s">
        <v>6074</v>
      </c>
    </row>
    <row r="1303" spans="1:5" ht="15.75" x14ac:dyDescent="0.25">
      <c r="A1303" s="1" t="s">
        <v>1069</v>
      </c>
      <c r="B1303" s="1" t="s">
        <v>3685</v>
      </c>
      <c r="C1303" s="5" t="s">
        <v>6733</v>
      </c>
      <c r="D1303" s="5" t="s">
        <v>7710</v>
      </c>
      <c r="E1303" s="5" t="s">
        <v>6075</v>
      </c>
    </row>
    <row r="1304" spans="1:5" ht="15.75" x14ac:dyDescent="0.25">
      <c r="A1304" s="1" t="s">
        <v>1068</v>
      </c>
      <c r="B1304" s="1" t="s">
        <v>3686</v>
      </c>
      <c r="C1304" s="5" t="s">
        <v>6733</v>
      </c>
      <c r="D1304" s="5" t="s">
        <v>7711</v>
      </c>
      <c r="E1304" s="5" t="s">
        <v>6076</v>
      </c>
    </row>
    <row r="1305" spans="1:5" ht="15.75" x14ac:dyDescent="0.25">
      <c r="A1305" s="1" t="s">
        <v>1067</v>
      </c>
      <c r="B1305" s="1" t="s">
        <v>3687</v>
      </c>
      <c r="C1305" s="5" t="s">
        <v>6733</v>
      </c>
      <c r="D1305" s="5" t="s">
        <v>6934</v>
      </c>
      <c r="E1305" s="5" t="s">
        <v>6077</v>
      </c>
    </row>
    <row r="1306" spans="1:5" ht="15.75" x14ac:dyDescent="0.25">
      <c r="A1306" s="1" t="s">
        <v>1066</v>
      </c>
      <c r="B1306" s="1" t="s">
        <v>3688</v>
      </c>
      <c r="C1306" s="5" t="s">
        <v>6733</v>
      </c>
      <c r="D1306" s="5" t="s">
        <v>7090</v>
      </c>
      <c r="E1306" s="5" t="s">
        <v>6078</v>
      </c>
    </row>
    <row r="1307" spans="1:5" ht="15.75" x14ac:dyDescent="0.25">
      <c r="A1307" s="1" t="s">
        <v>1065</v>
      </c>
      <c r="B1307" s="1" t="s">
        <v>3689</v>
      </c>
      <c r="C1307" s="5" t="s">
        <v>6733</v>
      </c>
      <c r="D1307" s="5" t="s">
        <v>7712</v>
      </c>
      <c r="E1307" s="5" t="s">
        <v>6079</v>
      </c>
    </row>
    <row r="1308" spans="1:5" ht="15.75" x14ac:dyDescent="0.25">
      <c r="A1308" s="1" t="s">
        <v>1064</v>
      </c>
      <c r="B1308" s="1" t="s">
        <v>3690</v>
      </c>
      <c r="C1308" s="5" t="s">
        <v>6733</v>
      </c>
      <c r="D1308" s="5" t="s">
        <v>7713</v>
      </c>
      <c r="E1308" s="5" t="s">
        <v>6080</v>
      </c>
    </row>
    <row r="1309" spans="1:5" ht="15.75" x14ac:dyDescent="0.25">
      <c r="A1309" s="1" t="s">
        <v>1063</v>
      </c>
      <c r="B1309" s="1" t="s">
        <v>3691</v>
      </c>
      <c r="C1309" s="5" t="s">
        <v>6733</v>
      </c>
      <c r="D1309" s="5" t="s">
        <v>7419</v>
      </c>
      <c r="E1309" s="5" t="s">
        <v>6081</v>
      </c>
    </row>
    <row r="1310" spans="1:5" ht="15.75" x14ac:dyDescent="0.25">
      <c r="A1310" s="1" t="s">
        <v>1062</v>
      </c>
      <c r="B1310" s="1" t="s">
        <v>3692</v>
      </c>
      <c r="C1310" s="5" t="s">
        <v>6733</v>
      </c>
      <c r="D1310" s="5" t="s">
        <v>7237</v>
      </c>
      <c r="E1310" s="5" t="s">
        <v>5394</v>
      </c>
    </row>
    <row r="1311" spans="1:5" ht="15.75" x14ac:dyDescent="0.25">
      <c r="A1311" s="1" t="s">
        <v>1061</v>
      </c>
      <c r="B1311" s="1" t="s">
        <v>3693</v>
      </c>
      <c r="C1311" s="5" t="s">
        <v>6733</v>
      </c>
      <c r="D1311" s="5" t="s">
        <v>7714</v>
      </c>
      <c r="E1311" s="5" t="s">
        <v>6082</v>
      </c>
    </row>
    <row r="1312" spans="1:5" ht="15.75" x14ac:dyDescent="0.25">
      <c r="A1312" s="1" t="s">
        <v>1060</v>
      </c>
      <c r="B1312" s="1" t="s">
        <v>3694</v>
      </c>
      <c r="C1312" s="5" t="s">
        <v>6733</v>
      </c>
      <c r="D1312" s="5" t="s">
        <v>7715</v>
      </c>
      <c r="E1312" s="5" t="s">
        <v>6083</v>
      </c>
    </row>
    <row r="1313" spans="1:5" ht="15.75" x14ac:dyDescent="0.25">
      <c r="A1313" s="1" t="s">
        <v>1059</v>
      </c>
      <c r="B1313" s="1" t="s">
        <v>3695</v>
      </c>
      <c r="C1313" s="5" t="s">
        <v>6733</v>
      </c>
      <c r="D1313" s="5" t="s">
        <v>7077</v>
      </c>
      <c r="E1313" s="5" t="s">
        <v>6084</v>
      </c>
    </row>
    <row r="1314" spans="1:5" ht="15.75" x14ac:dyDescent="0.25">
      <c r="A1314" s="1" t="s">
        <v>1058</v>
      </c>
      <c r="B1314" s="1" t="s">
        <v>3696</v>
      </c>
      <c r="C1314" s="5" t="s">
        <v>6731</v>
      </c>
      <c r="D1314" s="5" t="s">
        <v>7716</v>
      </c>
      <c r="E1314" s="5" t="s">
        <v>6085</v>
      </c>
    </row>
    <row r="1315" spans="1:5" ht="15.75" x14ac:dyDescent="0.25">
      <c r="A1315" s="1" t="s">
        <v>1057</v>
      </c>
      <c r="B1315" s="1" t="s">
        <v>3697</v>
      </c>
      <c r="C1315" s="5" t="s">
        <v>6731</v>
      </c>
      <c r="D1315" s="5" t="s">
        <v>6973</v>
      </c>
      <c r="E1315" s="5" t="s">
        <v>6086</v>
      </c>
    </row>
    <row r="1316" spans="1:5" ht="15.75" x14ac:dyDescent="0.25">
      <c r="A1316" s="1" t="s">
        <v>1056</v>
      </c>
      <c r="B1316" s="1" t="s">
        <v>3698</v>
      </c>
      <c r="C1316" s="5" t="s">
        <v>6733</v>
      </c>
      <c r="D1316" s="5" t="s">
        <v>7717</v>
      </c>
      <c r="E1316" s="5" t="s">
        <v>6087</v>
      </c>
    </row>
    <row r="1317" spans="1:5" ht="15.75" x14ac:dyDescent="0.25">
      <c r="A1317" s="1" t="s">
        <v>1055</v>
      </c>
      <c r="B1317" s="1" t="s">
        <v>3699</v>
      </c>
      <c r="C1317" s="5" t="s">
        <v>6731</v>
      </c>
      <c r="D1317" s="5" t="s">
        <v>7150</v>
      </c>
      <c r="E1317" s="5" t="s">
        <v>4983</v>
      </c>
    </row>
    <row r="1318" spans="1:5" ht="15.75" x14ac:dyDescent="0.25">
      <c r="A1318" s="1" t="s">
        <v>1054</v>
      </c>
      <c r="B1318" s="1" t="s">
        <v>3700</v>
      </c>
      <c r="C1318" s="5" t="s">
        <v>6731</v>
      </c>
      <c r="D1318" s="5" t="s">
        <v>7718</v>
      </c>
      <c r="E1318" s="5" t="s">
        <v>6088</v>
      </c>
    </row>
    <row r="1319" spans="1:5" ht="15.75" x14ac:dyDescent="0.25">
      <c r="A1319" s="1" t="s">
        <v>1053</v>
      </c>
      <c r="B1319" s="1" t="s">
        <v>3701</v>
      </c>
      <c r="C1319" s="5" t="s">
        <v>6731</v>
      </c>
      <c r="D1319" s="5" t="s">
        <v>7719</v>
      </c>
      <c r="E1319" s="5" t="s">
        <v>6089</v>
      </c>
    </row>
    <row r="1320" spans="1:5" ht="15.75" x14ac:dyDescent="0.25">
      <c r="A1320" s="1" t="s">
        <v>1052</v>
      </c>
      <c r="B1320" s="1" t="s">
        <v>3702</v>
      </c>
      <c r="C1320" s="5" t="s">
        <v>6733</v>
      </c>
      <c r="D1320" s="5" t="s">
        <v>7720</v>
      </c>
      <c r="E1320" s="5" t="s">
        <v>6090</v>
      </c>
    </row>
    <row r="1321" spans="1:5" ht="15.75" x14ac:dyDescent="0.25">
      <c r="A1321" s="1" t="s">
        <v>1051</v>
      </c>
      <c r="B1321" s="1" t="s">
        <v>3703</v>
      </c>
      <c r="C1321" s="5" t="s">
        <v>6731</v>
      </c>
      <c r="D1321" s="5" t="s">
        <v>6736</v>
      </c>
      <c r="E1321" s="5" t="s">
        <v>6091</v>
      </c>
    </row>
    <row r="1322" spans="1:5" ht="15.75" x14ac:dyDescent="0.25">
      <c r="A1322" s="1" t="s">
        <v>1050</v>
      </c>
      <c r="B1322" s="1" t="s">
        <v>3704</v>
      </c>
      <c r="C1322" s="5" t="s">
        <v>6733</v>
      </c>
      <c r="D1322" s="5" t="s">
        <v>7721</v>
      </c>
      <c r="E1322" s="5" t="s">
        <v>6092</v>
      </c>
    </row>
    <row r="1323" spans="1:5" ht="15.75" x14ac:dyDescent="0.25">
      <c r="A1323" s="1" t="s">
        <v>1049</v>
      </c>
      <c r="B1323" s="1" t="s">
        <v>3705</v>
      </c>
      <c r="C1323" s="5" t="s">
        <v>6731</v>
      </c>
      <c r="D1323" s="5" t="s">
        <v>7722</v>
      </c>
      <c r="E1323" s="5" t="s">
        <v>4984</v>
      </c>
    </row>
    <row r="1324" spans="1:5" ht="15.75" x14ac:dyDescent="0.25">
      <c r="A1324" s="1" t="s">
        <v>1048</v>
      </c>
      <c r="B1324" s="1" t="s">
        <v>3706</v>
      </c>
      <c r="C1324" s="5" t="s">
        <v>6731</v>
      </c>
      <c r="D1324" s="5" t="s">
        <v>7723</v>
      </c>
      <c r="E1324" s="5" t="s">
        <v>6093</v>
      </c>
    </row>
    <row r="1325" spans="1:5" ht="15.75" x14ac:dyDescent="0.25">
      <c r="A1325" s="1" t="s">
        <v>1047</v>
      </c>
      <c r="B1325" s="1" t="s">
        <v>3707</v>
      </c>
      <c r="C1325" s="5" t="s">
        <v>6731</v>
      </c>
      <c r="D1325" s="5" t="s">
        <v>7724</v>
      </c>
      <c r="E1325" s="5" t="s">
        <v>6094</v>
      </c>
    </row>
    <row r="1326" spans="1:5" ht="15.75" x14ac:dyDescent="0.25">
      <c r="A1326" s="1" t="s">
        <v>1046</v>
      </c>
      <c r="B1326" s="1" t="s">
        <v>3708</v>
      </c>
      <c r="C1326" s="5" t="s">
        <v>6731</v>
      </c>
      <c r="D1326" s="5" t="s">
        <v>6794</v>
      </c>
      <c r="E1326" s="5" t="s">
        <v>6095</v>
      </c>
    </row>
    <row r="1327" spans="1:5" ht="15.75" x14ac:dyDescent="0.25">
      <c r="A1327" s="1" t="s">
        <v>1045</v>
      </c>
      <c r="B1327" s="1" t="s">
        <v>3709</v>
      </c>
      <c r="C1327" s="5" t="s">
        <v>6731</v>
      </c>
      <c r="D1327" s="5" t="s">
        <v>7725</v>
      </c>
      <c r="E1327" s="5" t="s">
        <v>6096</v>
      </c>
    </row>
    <row r="1328" spans="1:5" ht="15.75" x14ac:dyDescent="0.25">
      <c r="A1328" s="1" t="s">
        <v>1044</v>
      </c>
      <c r="B1328" s="1" t="s">
        <v>3710</v>
      </c>
      <c r="C1328" s="5" t="s">
        <v>6731</v>
      </c>
      <c r="D1328" s="5" t="s">
        <v>7148</v>
      </c>
      <c r="E1328" s="5" t="s">
        <v>6097</v>
      </c>
    </row>
    <row r="1329" spans="1:5" ht="15.75" x14ac:dyDescent="0.25">
      <c r="A1329" s="1" t="s">
        <v>1043</v>
      </c>
      <c r="B1329" s="1" t="s">
        <v>3711</v>
      </c>
      <c r="C1329" s="5" t="s">
        <v>6733</v>
      </c>
      <c r="D1329" s="5" t="s">
        <v>7082</v>
      </c>
      <c r="E1329" s="5" t="s">
        <v>6098</v>
      </c>
    </row>
    <row r="1330" spans="1:5" ht="15.75" x14ac:dyDescent="0.25">
      <c r="A1330" s="1" t="s">
        <v>1042</v>
      </c>
      <c r="B1330" s="1" t="s">
        <v>3712</v>
      </c>
      <c r="C1330" s="5" t="s">
        <v>7146</v>
      </c>
      <c r="D1330" s="5" t="s">
        <v>7699</v>
      </c>
      <c r="E1330" s="5" t="s">
        <v>6099</v>
      </c>
    </row>
    <row r="1331" spans="1:5" ht="15.75" x14ac:dyDescent="0.25">
      <c r="A1331" s="1" t="s">
        <v>1041</v>
      </c>
      <c r="B1331" s="1" t="s">
        <v>3713</v>
      </c>
      <c r="C1331" s="5" t="s">
        <v>6733</v>
      </c>
      <c r="D1331" s="5" t="s">
        <v>6941</v>
      </c>
      <c r="E1331" s="5" t="s">
        <v>6100</v>
      </c>
    </row>
    <row r="1332" spans="1:5" ht="15.75" x14ac:dyDescent="0.25">
      <c r="A1332" s="1" t="s">
        <v>1040</v>
      </c>
      <c r="B1332" s="1" t="s">
        <v>3714</v>
      </c>
      <c r="C1332" s="5" t="s">
        <v>6731</v>
      </c>
      <c r="D1332" s="5" t="s">
        <v>7153</v>
      </c>
      <c r="E1332" s="5" t="s">
        <v>6101</v>
      </c>
    </row>
    <row r="1333" spans="1:5" ht="15.75" x14ac:dyDescent="0.25">
      <c r="A1333" s="1" t="s">
        <v>1039</v>
      </c>
      <c r="B1333" s="1" t="s">
        <v>3715</v>
      </c>
      <c r="C1333" s="5" t="s">
        <v>6733</v>
      </c>
      <c r="D1333" s="5" t="s">
        <v>7726</v>
      </c>
      <c r="E1333" s="5" t="s">
        <v>6102</v>
      </c>
    </row>
    <row r="1334" spans="1:5" ht="15.75" x14ac:dyDescent="0.25">
      <c r="A1334" s="1" t="s">
        <v>1038</v>
      </c>
      <c r="B1334" s="1" t="s">
        <v>3716</v>
      </c>
      <c r="C1334" s="5" t="s">
        <v>7146</v>
      </c>
      <c r="D1334" s="5" t="s">
        <v>7727</v>
      </c>
      <c r="E1334" s="5" t="s">
        <v>6103</v>
      </c>
    </row>
    <row r="1335" spans="1:5" ht="15.75" x14ac:dyDescent="0.25">
      <c r="A1335" s="1" t="s">
        <v>1037</v>
      </c>
      <c r="B1335" s="1" t="s">
        <v>3717</v>
      </c>
      <c r="C1335" s="5" t="s">
        <v>6733</v>
      </c>
      <c r="D1335" s="5" t="s">
        <v>7728</v>
      </c>
      <c r="E1335" s="5" t="s">
        <v>6104</v>
      </c>
    </row>
    <row r="1336" spans="1:5" ht="15.75" x14ac:dyDescent="0.25">
      <c r="A1336" s="1" t="s">
        <v>1036</v>
      </c>
      <c r="B1336" s="1" t="s">
        <v>3718</v>
      </c>
      <c r="C1336" s="5" t="s">
        <v>6733</v>
      </c>
      <c r="D1336" s="5" t="s">
        <v>7729</v>
      </c>
      <c r="E1336" s="5" t="s">
        <v>4985</v>
      </c>
    </row>
    <row r="1337" spans="1:5" ht="15.75" x14ac:dyDescent="0.25">
      <c r="A1337" s="1" t="s">
        <v>1035</v>
      </c>
      <c r="B1337" s="1" t="s">
        <v>3719</v>
      </c>
      <c r="C1337" s="5" t="s">
        <v>6733</v>
      </c>
      <c r="D1337" s="5" t="s">
        <v>7730</v>
      </c>
      <c r="E1337" s="5" t="s">
        <v>5148</v>
      </c>
    </row>
    <row r="1338" spans="1:5" ht="15.75" x14ac:dyDescent="0.25">
      <c r="A1338" s="1" t="s">
        <v>1034</v>
      </c>
      <c r="B1338" s="1" t="s">
        <v>3720</v>
      </c>
      <c r="C1338" s="5" t="s">
        <v>6733</v>
      </c>
      <c r="D1338" s="5" t="s">
        <v>7731</v>
      </c>
      <c r="E1338" s="5" t="s">
        <v>6105</v>
      </c>
    </row>
    <row r="1339" spans="1:5" ht="15.75" x14ac:dyDescent="0.25">
      <c r="A1339" s="1" t="s">
        <v>1033</v>
      </c>
      <c r="B1339" s="1" t="s">
        <v>3721</v>
      </c>
      <c r="C1339" s="5" t="s">
        <v>7146</v>
      </c>
      <c r="D1339" s="5" t="s">
        <v>7218</v>
      </c>
      <c r="E1339" s="5" t="s">
        <v>4739</v>
      </c>
    </row>
    <row r="1340" spans="1:5" ht="15.75" x14ac:dyDescent="0.25">
      <c r="A1340" s="1" t="s">
        <v>1032</v>
      </c>
      <c r="B1340" s="1" t="s">
        <v>3722</v>
      </c>
      <c r="C1340" s="5" t="s">
        <v>6733</v>
      </c>
      <c r="D1340" s="5" t="s">
        <v>6877</v>
      </c>
      <c r="E1340" s="5" t="s">
        <v>6106</v>
      </c>
    </row>
    <row r="1341" spans="1:5" ht="15.75" x14ac:dyDescent="0.25">
      <c r="A1341" s="1" t="s">
        <v>1031</v>
      </c>
      <c r="B1341" s="1" t="s">
        <v>3723</v>
      </c>
      <c r="C1341" s="5" t="s">
        <v>6733</v>
      </c>
      <c r="D1341" s="5" t="s">
        <v>7732</v>
      </c>
      <c r="E1341" s="5" t="s">
        <v>6107</v>
      </c>
    </row>
    <row r="1342" spans="1:5" ht="15.75" x14ac:dyDescent="0.25">
      <c r="A1342" s="1" t="s">
        <v>1030</v>
      </c>
      <c r="B1342" s="1" t="s">
        <v>3724</v>
      </c>
      <c r="C1342" s="5" t="s">
        <v>7146</v>
      </c>
      <c r="D1342" s="5" t="s">
        <v>7240</v>
      </c>
      <c r="E1342" s="5" t="s">
        <v>6108</v>
      </c>
    </row>
    <row r="1343" spans="1:5" ht="15.75" x14ac:dyDescent="0.25">
      <c r="A1343" s="1" t="s">
        <v>1029</v>
      </c>
      <c r="B1343" s="1" t="s">
        <v>3725</v>
      </c>
      <c r="C1343" s="5" t="s">
        <v>6731</v>
      </c>
      <c r="D1343" s="5" t="s">
        <v>7733</v>
      </c>
      <c r="E1343" s="5" t="s">
        <v>6109</v>
      </c>
    </row>
    <row r="1344" spans="1:5" ht="15.75" x14ac:dyDescent="0.25">
      <c r="A1344" s="1" t="s">
        <v>1028</v>
      </c>
      <c r="B1344" s="1" t="s">
        <v>3726</v>
      </c>
      <c r="C1344" s="5" t="s">
        <v>7146</v>
      </c>
      <c r="D1344" s="5" t="s">
        <v>7734</v>
      </c>
      <c r="E1344" s="5" t="s">
        <v>6110</v>
      </c>
    </row>
    <row r="1345" spans="1:5" ht="15.75" x14ac:dyDescent="0.25">
      <c r="A1345" s="1" t="s">
        <v>1027</v>
      </c>
      <c r="B1345" s="1" t="s">
        <v>3727</v>
      </c>
      <c r="C1345" s="5" t="s">
        <v>6731</v>
      </c>
      <c r="D1345" s="5" t="s">
        <v>7098</v>
      </c>
      <c r="E1345" s="5" t="s">
        <v>6111</v>
      </c>
    </row>
    <row r="1346" spans="1:5" ht="15.75" x14ac:dyDescent="0.25">
      <c r="A1346" s="1" t="s">
        <v>1026</v>
      </c>
      <c r="B1346" s="1" t="s">
        <v>3728</v>
      </c>
      <c r="C1346" s="5" t="s">
        <v>6733</v>
      </c>
      <c r="D1346" s="5" t="s">
        <v>6826</v>
      </c>
      <c r="E1346" s="5" t="s">
        <v>4986</v>
      </c>
    </row>
    <row r="1347" spans="1:5" ht="15.75" x14ac:dyDescent="0.25">
      <c r="A1347" s="1" t="s">
        <v>1025</v>
      </c>
      <c r="B1347" s="1" t="s">
        <v>3729</v>
      </c>
      <c r="C1347" s="5" t="s">
        <v>6731</v>
      </c>
      <c r="D1347" s="5" t="s">
        <v>7735</v>
      </c>
      <c r="E1347" s="5" t="s">
        <v>6112</v>
      </c>
    </row>
    <row r="1348" spans="1:5" ht="15.75" x14ac:dyDescent="0.25">
      <c r="A1348" s="1" t="s">
        <v>1024</v>
      </c>
      <c r="B1348" s="1" t="s">
        <v>3730</v>
      </c>
      <c r="C1348" s="5" t="s">
        <v>6733</v>
      </c>
      <c r="D1348" s="5" t="s">
        <v>6900</v>
      </c>
      <c r="E1348" s="5" t="s">
        <v>6113</v>
      </c>
    </row>
    <row r="1349" spans="1:5" ht="15.75" x14ac:dyDescent="0.25">
      <c r="A1349" s="1" t="s">
        <v>1023</v>
      </c>
      <c r="B1349" s="1" t="s">
        <v>3731</v>
      </c>
      <c r="C1349" s="5" t="s">
        <v>6731</v>
      </c>
      <c r="D1349" s="5" t="s">
        <v>7736</v>
      </c>
      <c r="E1349" s="5" t="s">
        <v>4987</v>
      </c>
    </row>
    <row r="1350" spans="1:5" ht="15.75" x14ac:dyDescent="0.25">
      <c r="A1350" s="1" t="s">
        <v>1022</v>
      </c>
      <c r="B1350" s="1" t="s">
        <v>3732</v>
      </c>
      <c r="C1350" s="5" t="s">
        <v>7146</v>
      </c>
      <c r="D1350" s="5" t="s">
        <v>7099</v>
      </c>
      <c r="E1350" s="5" t="s">
        <v>6114</v>
      </c>
    </row>
    <row r="1351" spans="1:5" ht="15.75" x14ac:dyDescent="0.25">
      <c r="A1351" s="1" t="s">
        <v>1021</v>
      </c>
      <c r="B1351" s="1" t="s">
        <v>3733</v>
      </c>
      <c r="C1351" s="5" t="s">
        <v>6733</v>
      </c>
      <c r="D1351" s="5" t="s">
        <v>7737</v>
      </c>
      <c r="E1351" s="5" t="s">
        <v>6115</v>
      </c>
    </row>
    <row r="1352" spans="1:5" ht="15.75" x14ac:dyDescent="0.25">
      <c r="A1352" s="1" t="s">
        <v>1020</v>
      </c>
      <c r="B1352" s="1" t="s">
        <v>3734</v>
      </c>
      <c r="C1352" s="5" t="s">
        <v>6731</v>
      </c>
      <c r="D1352" s="5" t="s">
        <v>7738</v>
      </c>
      <c r="E1352" s="5" t="s">
        <v>5380</v>
      </c>
    </row>
    <row r="1353" spans="1:5" ht="15.75" x14ac:dyDescent="0.25">
      <c r="A1353" s="1" t="s">
        <v>1019</v>
      </c>
      <c r="B1353" s="1" t="s">
        <v>3735</v>
      </c>
      <c r="C1353" s="5" t="s">
        <v>6733</v>
      </c>
      <c r="D1353" s="5" t="s">
        <v>7069</v>
      </c>
      <c r="E1353" s="5" t="s">
        <v>6116</v>
      </c>
    </row>
    <row r="1354" spans="1:5" ht="15.75" x14ac:dyDescent="0.25">
      <c r="A1354" s="1" t="s">
        <v>1018</v>
      </c>
      <c r="B1354" s="1" t="s">
        <v>3736</v>
      </c>
      <c r="C1354" s="5" t="s">
        <v>6731</v>
      </c>
      <c r="D1354" s="5" t="s">
        <v>7739</v>
      </c>
      <c r="E1354" s="5" t="s">
        <v>6117</v>
      </c>
    </row>
    <row r="1355" spans="1:5" ht="15.75" x14ac:dyDescent="0.25">
      <c r="A1355" s="1" t="s">
        <v>1017</v>
      </c>
      <c r="B1355" s="1" t="s">
        <v>3737</v>
      </c>
      <c r="C1355" s="5" t="s">
        <v>6731</v>
      </c>
      <c r="D1355" s="5" t="s">
        <v>7740</v>
      </c>
      <c r="E1355" s="5" t="s">
        <v>5413</v>
      </c>
    </row>
    <row r="1356" spans="1:5" ht="15.75" x14ac:dyDescent="0.25">
      <c r="A1356" s="1" t="s">
        <v>1016</v>
      </c>
      <c r="B1356" s="1" t="s">
        <v>3738</v>
      </c>
      <c r="C1356" s="5" t="s">
        <v>6731</v>
      </c>
      <c r="D1356" s="5" t="s">
        <v>7741</v>
      </c>
      <c r="E1356" s="5" t="s">
        <v>5994</v>
      </c>
    </row>
    <row r="1357" spans="1:5" ht="15.75" x14ac:dyDescent="0.25">
      <c r="A1357" s="1" t="s">
        <v>1015</v>
      </c>
      <c r="B1357" s="1" t="s">
        <v>3739</v>
      </c>
      <c r="C1357" s="5" t="s">
        <v>6731</v>
      </c>
      <c r="D1357" s="5" t="s">
        <v>7742</v>
      </c>
      <c r="E1357" s="5" t="s">
        <v>6118</v>
      </c>
    </row>
    <row r="1358" spans="1:5" ht="15.75" x14ac:dyDescent="0.25">
      <c r="A1358" s="1" t="s">
        <v>1014</v>
      </c>
      <c r="B1358" s="1" t="s">
        <v>3740</v>
      </c>
      <c r="C1358" s="5" t="s">
        <v>6731</v>
      </c>
      <c r="D1358" s="5" t="s">
        <v>7743</v>
      </c>
      <c r="E1358" s="5" t="s">
        <v>6119</v>
      </c>
    </row>
    <row r="1359" spans="1:5" ht="15.75" x14ac:dyDescent="0.25">
      <c r="A1359" s="1" t="s">
        <v>1013</v>
      </c>
      <c r="B1359" s="1" t="s">
        <v>3741</v>
      </c>
      <c r="C1359" s="5" t="s">
        <v>6733</v>
      </c>
      <c r="D1359" s="5" t="s">
        <v>7235</v>
      </c>
      <c r="E1359" s="5" t="s">
        <v>6120</v>
      </c>
    </row>
    <row r="1360" spans="1:5" ht="15.75" x14ac:dyDescent="0.25">
      <c r="A1360" s="1" t="s">
        <v>1012</v>
      </c>
      <c r="B1360" s="1" t="s">
        <v>3742</v>
      </c>
      <c r="C1360" s="5" t="s">
        <v>6731</v>
      </c>
      <c r="D1360" s="5" t="s">
        <v>7744</v>
      </c>
      <c r="E1360" s="5" t="s">
        <v>6121</v>
      </c>
    </row>
    <row r="1361" spans="1:5" ht="15.75" x14ac:dyDescent="0.25">
      <c r="A1361" s="1" t="s">
        <v>1011</v>
      </c>
      <c r="B1361" s="1" t="s">
        <v>3743</v>
      </c>
      <c r="C1361" s="5" t="s">
        <v>6731</v>
      </c>
      <c r="D1361" s="5" t="s">
        <v>7745</v>
      </c>
      <c r="E1361" s="5" t="s">
        <v>5255</v>
      </c>
    </row>
    <row r="1362" spans="1:5" ht="15.75" x14ac:dyDescent="0.25">
      <c r="A1362" s="1" t="s">
        <v>1010</v>
      </c>
      <c r="B1362" s="1" t="s">
        <v>3744</v>
      </c>
      <c r="C1362" s="5" t="s">
        <v>6733</v>
      </c>
      <c r="D1362" s="5" t="s">
        <v>7746</v>
      </c>
      <c r="E1362" s="5" t="s">
        <v>6122</v>
      </c>
    </row>
    <row r="1363" spans="1:5" ht="15.75" x14ac:dyDescent="0.25">
      <c r="A1363" s="1" t="s">
        <v>1009</v>
      </c>
      <c r="B1363" s="1" t="s">
        <v>3745</v>
      </c>
      <c r="C1363" s="5" t="s">
        <v>6733</v>
      </c>
      <c r="D1363" s="5" t="s">
        <v>7747</v>
      </c>
      <c r="E1363" s="5" t="s">
        <v>6123</v>
      </c>
    </row>
    <row r="1364" spans="1:5" ht="15.75" x14ac:dyDescent="0.25">
      <c r="A1364" s="1" t="s">
        <v>1008</v>
      </c>
      <c r="B1364" s="1" t="s">
        <v>3746</v>
      </c>
      <c r="C1364" s="5" t="s">
        <v>6733</v>
      </c>
      <c r="D1364" s="5" t="s">
        <v>7203</v>
      </c>
      <c r="E1364" s="5" t="s">
        <v>5745</v>
      </c>
    </row>
    <row r="1365" spans="1:5" ht="15.75" x14ac:dyDescent="0.25">
      <c r="A1365" s="1" t="s">
        <v>1007</v>
      </c>
      <c r="B1365" s="1" t="s">
        <v>3747</v>
      </c>
      <c r="C1365" s="5" t="s">
        <v>6731</v>
      </c>
      <c r="D1365" s="5" t="s">
        <v>7748</v>
      </c>
      <c r="E1365" s="5" t="s">
        <v>6124</v>
      </c>
    </row>
    <row r="1366" spans="1:5" ht="15.75" x14ac:dyDescent="0.25">
      <c r="A1366" s="1" t="s">
        <v>1006</v>
      </c>
      <c r="B1366" s="1" t="s">
        <v>3748</v>
      </c>
      <c r="C1366" s="5" t="s">
        <v>6731</v>
      </c>
      <c r="D1366" s="5" t="s">
        <v>6755</v>
      </c>
      <c r="E1366" s="5" t="s">
        <v>4988</v>
      </c>
    </row>
    <row r="1367" spans="1:5" ht="15.75" x14ac:dyDescent="0.25">
      <c r="A1367" s="1" t="s">
        <v>1005</v>
      </c>
      <c r="B1367" s="1" t="s">
        <v>3749</v>
      </c>
      <c r="C1367" s="5" t="s">
        <v>7146</v>
      </c>
      <c r="D1367" s="5" t="s">
        <v>7749</v>
      </c>
      <c r="E1367" s="5" t="s">
        <v>4989</v>
      </c>
    </row>
    <row r="1368" spans="1:5" ht="15.75" x14ac:dyDescent="0.25">
      <c r="A1368" s="1" t="s">
        <v>1004</v>
      </c>
      <c r="B1368" s="1" t="s">
        <v>3750</v>
      </c>
      <c r="C1368" s="5" t="s">
        <v>6731</v>
      </c>
      <c r="D1368" s="5" t="s">
        <v>7750</v>
      </c>
      <c r="E1368" s="5" t="s">
        <v>6125</v>
      </c>
    </row>
    <row r="1369" spans="1:5" ht="15.75" x14ac:dyDescent="0.25">
      <c r="A1369" s="1" t="s">
        <v>1003</v>
      </c>
      <c r="B1369" s="1" t="s">
        <v>3751</v>
      </c>
      <c r="C1369" s="5" t="s">
        <v>6733</v>
      </c>
      <c r="D1369" s="5" t="s">
        <v>6826</v>
      </c>
      <c r="E1369" s="5" t="s">
        <v>4990</v>
      </c>
    </row>
    <row r="1370" spans="1:5" ht="15.75" x14ac:dyDescent="0.25">
      <c r="A1370" s="1" t="s">
        <v>1002</v>
      </c>
      <c r="B1370" s="1" t="s">
        <v>3752</v>
      </c>
      <c r="C1370" s="5" t="s">
        <v>6733</v>
      </c>
      <c r="D1370" s="5" t="s">
        <v>7751</v>
      </c>
      <c r="E1370" s="5" t="s">
        <v>4991</v>
      </c>
    </row>
    <row r="1371" spans="1:5" ht="15.75" x14ac:dyDescent="0.25">
      <c r="A1371" s="1" t="s">
        <v>1001</v>
      </c>
      <c r="B1371" s="1" t="s">
        <v>3753</v>
      </c>
      <c r="C1371" s="5" t="s">
        <v>6733</v>
      </c>
      <c r="D1371" s="5" t="s">
        <v>7752</v>
      </c>
      <c r="E1371" s="5" t="s">
        <v>6126</v>
      </c>
    </row>
    <row r="1372" spans="1:5" ht="15.75" x14ac:dyDescent="0.25">
      <c r="A1372" s="1" t="s">
        <v>1000</v>
      </c>
      <c r="B1372" s="1" t="s">
        <v>3754</v>
      </c>
      <c r="C1372" s="5" t="s">
        <v>6731</v>
      </c>
      <c r="D1372" s="5" t="s">
        <v>7753</v>
      </c>
      <c r="E1372" s="5" t="s">
        <v>6127</v>
      </c>
    </row>
    <row r="1373" spans="1:5" ht="15.75" x14ac:dyDescent="0.25">
      <c r="A1373" s="1" t="s">
        <v>999</v>
      </c>
      <c r="B1373" s="1" t="s">
        <v>3755</v>
      </c>
      <c r="C1373" s="5" t="s">
        <v>6731</v>
      </c>
      <c r="D1373" s="5" t="s">
        <v>7754</v>
      </c>
      <c r="E1373" s="5" t="s">
        <v>6128</v>
      </c>
    </row>
    <row r="1374" spans="1:5" ht="15.75" x14ac:dyDescent="0.25">
      <c r="A1374" s="1" t="s">
        <v>998</v>
      </c>
      <c r="B1374" s="1" t="s">
        <v>3756</v>
      </c>
      <c r="C1374" s="5" t="s">
        <v>6733</v>
      </c>
      <c r="D1374" s="5" t="s">
        <v>7755</v>
      </c>
      <c r="E1374" s="5" t="s">
        <v>5290</v>
      </c>
    </row>
    <row r="1375" spans="1:5" ht="15.75" x14ac:dyDescent="0.25">
      <c r="A1375" s="1" t="s">
        <v>997</v>
      </c>
      <c r="B1375" s="1" t="s">
        <v>3757</v>
      </c>
      <c r="C1375" s="5" t="s">
        <v>6733</v>
      </c>
      <c r="D1375" s="5" t="s">
        <v>7756</v>
      </c>
      <c r="E1375" s="5" t="s">
        <v>6129</v>
      </c>
    </row>
    <row r="1376" spans="1:5" ht="15.75" x14ac:dyDescent="0.25">
      <c r="A1376" s="1" t="s">
        <v>996</v>
      </c>
      <c r="B1376" s="1" t="s">
        <v>3758</v>
      </c>
      <c r="C1376" s="5" t="s">
        <v>7146</v>
      </c>
      <c r="D1376" s="5" t="s">
        <v>7757</v>
      </c>
      <c r="E1376" s="5" t="s">
        <v>5547</v>
      </c>
    </row>
    <row r="1377" spans="1:5" ht="15.75" x14ac:dyDescent="0.25">
      <c r="A1377" s="1" t="s">
        <v>995</v>
      </c>
      <c r="B1377" s="1" t="s">
        <v>3759</v>
      </c>
      <c r="C1377" s="5" t="s">
        <v>6733</v>
      </c>
      <c r="D1377" s="5" t="s">
        <v>7758</v>
      </c>
      <c r="E1377" s="5" t="s">
        <v>6130</v>
      </c>
    </row>
    <row r="1378" spans="1:5" ht="15.75" x14ac:dyDescent="0.25">
      <c r="A1378" s="1" t="s">
        <v>994</v>
      </c>
      <c r="B1378" s="1" t="s">
        <v>3760</v>
      </c>
      <c r="C1378" s="5" t="s">
        <v>6733</v>
      </c>
      <c r="D1378" s="5" t="s">
        <v>7048</v>
      </c>
      <c r="E1378" s="5" t="s">
        <v>6131</v>
      </c>
    </row>
    <row r="1379" spans="1:5" ht="15.75" x14ac:dyDescent="0.25">
      <c r="A1379" s="1" t="s">
        <v>993</v>
      </c>
      <c r="B1379" s="1" t="s">
        <v>3761</v>
      </c>
      <c r="C1379" s="5" t="s">
        <v>6731</v>
      </c>
      <c r="D1379" s="5" t="s">
        <v>7759</v>
      </c>
      <c r="E1379" s="5" t="s">
        <v>6132</v>
      </c>
    </row>
    <row r="1380" spans="1:5" ht="15.75" x14ac:dyDescent="0.25">
      <c r="A1380" s="1" t="s">
        <v>992</v>
      </c>
      <c r="B1380" s="1" t="s">
        <v>3762</v>
      </c>
      <c r="C1380" s="5" t="s">
        <v>6733</v>
      </c>
      <c r="D1380" s="5" t="s">
        <v>6795</v>
      </c>
      <c r="E1380" s="5" t="s">
        <v>4992</v>
      </c>
    </row>
    <row r="1381" spans="1:5" ht="15.75" x14ac:dyDescent="0.25">
      <c r="A1381" s="1" t="s">
        <v>991</v>
      </c>
      <c r="B1381" s="1" t="s">
        <v>3763</v>
      </c>
      <c r="C1381" s="5" t="s">
        <v>6733</v>
      </c>
      <c r="D1381" s="5" t="s">
        <v>6923</v>
      </c>
      <c r="E1381" s="5" t="s">
        <v>6133</v>
      </c>
    </row>
    <row r="1382" spans="1:5" ht="15.75" x14ac:dyDescent="0.25">
      <c r="A1382" s="1" t="s">
        <v>990</v>
      </c>
      <c r="B1382" s="1" t="s">
        <v>3764</v>
      </c>
      <c r="C1382" s="5" t="s">
        <v>6733</v>
      </c>
      <c r="D1382" s="5" t="s">
        <v>7760</v>
      </c>
      <c r="E1382" s="5" t="s">
        <v>6134</v>
      </c>
    </row>
    <row r="1383" spans="1:5" ht="15.75" x14ac:dyDescent="0.25">
      <c r="A1383" s="1" t="s">
        <v>989</v>
      </c>
      <c r="B1383" s="1" t="s">
        <v>3765</v>
      </c>
      <c r="C1383" s="5" t="s">
        <v>6731</v>
      </c>
      <c r="D1383" s="5" t="s">
        <v>7174</v>
      </c>
      <c r="E1383" s="5" t="s">
        <v>6135</v>
      </c>
    </row>
    <row r="1384" spans="1:5" ht="15.75" x14ac:dyDescent="0.25">
      <c r="A1384" s="1" t="s">
        <v>988</v>
      </c>
      <c r="B1384" s="1" t="s">
        <v>3766</v>
      </c>
      <c r="C1384" s="5" t="s">
        <v>6733</v>
      </c>
      <c r="D1384" s="5" t="s">
        <v>7545</v>
      </c>
      <c r="E1384" s="5" t="s">
        <v>5616</v>
      </c>
    </row>
    <row r="1385" spans="1:5" ht="15.75" x14ac:dyDescent="0.25">
      <c r="A1385" s="1" t="s">
        <v>987</v>
      </c>
      <c r="B1385" s="1" t="s">
        <v>3767</v>
      </c>
      <c r="C1385" s="5" t="s">
        <v>6733</v>
      </c>
      <c r="D1385" s="5" t="s">
        <v>7761</v>
      </c>
      <c r="E1385" s="5" t="s">
        <v>6136</v>
      </c>
    </row>
    <row r="1386" spans="1:5" ht="15.75" x14ac:dyDescent="0.25">
      <c r="A1386" s="1" t="s">
        <v>986</v>
      </c>
      <c r="B1386" s="1" t="s">
        <v>3768</v>
      </c>
      <c r="C1386" s="5" t="s">
        <v>6731</v>
      </c>
      <c r="D1386" s="5" t="s">
        <v>7762</v>
      </c>
      <c r="E1386" s="5" t="s">
        <v>5366</v>
      </c>
    </row>
    <row r="1387" spans="1:5" ht="15.75" x14ac:dyDescent="0.25">
      <c r="A1387" s="1" t="s">
        <v>985</v>
      </c>
      <c r="B1387" s="1" t="s">
        <v>3769</v>
      </c>
      <c r="C1387" s="5" t="s">
        <v>6733</v>
      </c>
      <c r="D1387" s="5" t="s">
        <v>7763</v>
      </c>
      <c r="E1387" s="5" t="s">
        <v>6137</v>
      </c>
    </row>
    <row r="1388" spans="1:5" ht="15.75" x14ac:dyDescent="0.25">
      <c r="A1388" s="1" t="s">
        <v>984</v>
      </c>
      <c r="B1388" s="1" t="s">
        <v>3770</v>
      </c>
      <c r="C1388" s="5" t="s">
        <v>6733</v>
      </c>
      <c r="D1388" s="5" t="s">
        <v>7764</v>
      </c>
      <c r="E1388" s="5" t="s">
        <v>5870</v>
      </c>
    </row>
    <row r="1389" spans="1:5" ht="15.75" x14ac:dyDescent="0.25">
      <c r="A1389" s="1" t="s">
        <v>983</v>
      </c>
      <c r="B1389" s="1" t="s">
        <v>3771</v>
      </c>
      <c r="C1389" s="5" t="s">
        <v>6731</v>
      </c>
      <c r="D1389" s="5" t="s">
        <v>7765</v>
      </c>
      <c r="E1389" s="5" t="s">
        <v>6138</v>
      </c>
    </row>
    <row r="1390" spans="1:5" ht="15.75" x14ac:dyDescent="0.25">
      <c r="A1390" s="1" t="s">
        <v>982</v>
      </c>
      <c r="B1390" s="1" t="s">
        <v>3772</v>
      </c>
      <c r="C1390" s="5" t="s">
        <v>6733</v>
      </c>
      <c r="D1390" s="5" t="s">
        <v>6744</v>
      </c>
      <c r="E1390" s="5" t="s">
        <v>6139</v>
      </c>
    </row>
    <row r="1391" spans="1:5" ht="15.75" x14ac:dyDescent="0.25">
      <c r="A1391" s="1" t="s">
        <v>981</v>
      </c>
      <c r="B1391" s="1" t="s">
        <v>3773</v>
      </c>
      <c r="C1391" s="5" t="s">
        <v>6733</v>
      </c>
      <c r="D1391" s="5" t="s">
        <v>7130</v>
      </c>
      <c r="E1391" s="5" t="s">
        <v>6140</v>
      </c>
    </row>
    <row r="1392" spans="1:5" ht="15.75" x14ac:dyDescent="0.25">
      <c r="A1392" s="1" t="s">
        <v>980</v>
      </c>
      <c r="B1392" s="1" t="s">
        <v>3774</v>
      </c>
      <c r="C1392" s="5" t="s">
        <v>6733</v>
      </c>
      <c r="D1392" s="5" t="s">
        <v>7766</v>
      </c>
      <c r="E1392" s="5" t="s">
        <v>5477</v>
      </c>
    </row>
    <row r="1393" spans="1:5" ht="15.75" x14ac:dyDescent="0.25">
      <c r="A1393" s="1" t="s">
        <v>979</v>
      </c>
      <c r="B1393" s="1" t="s">
        <v>3775</v>
      </c>
      <c r="C1393" s="5" t="s">
        <v>6733</v>
      </c>
      <c r="D1393" s="5" t="s">
        <v>6876</v>
      </c>
      <c r="E1393" s="5" t="s">
        <v>6141</v>
      </c>
    </row>
    <row r="1394" spans="1:5" ht="15.75" x14ac:dyDescent="0.25">
      <c r="A1394" s="1" t="s">
        <v>978</v>
      </c>
      <c r="B1394" s="1" t="s">
        <v>3776</v>
      </c>
      <c r="C1394" s="5" t="s">
        <v>6731</v>
      </c>
      <c r="D1394" s="5" t="s">
        <v>7767</v>
      </c>
      <c r="E1394" s="5" t="s">
        <v>6142</v>
      </c>
    </row>
    <row r="1395" spans="1:5" ht="15.75" x14ac:dyDescent="0.25">
      <c r="A1395" s="1" t="s">
        <v>977</v>
      </c>
      <c r="B1395" s="1" t="s">
        <v>3777</v>
      </c>
      <c r="C1395" s="5" t="s">
        <v>6731</v>
      </c>
      <c r="D1395" s="5" t="s">
        <v>7768</v>
      </c>
      <c r="E1395" s="5" t="s">
        <v>6143</v>
      </c>
    </row>
    <row r="1396" spans="1:5" ht="15.75" x14ac:dyDescent="0.25">
      <c r="A1396" s="1" t="s">
        <v>976</v>
      </c>
      <c r="B1396" s="1" t="s">
        <v>3778</v>
      </c>
      <c r="C1396" s="5" t="s">
        <v>6733</v>
      </c>
      <c r="D1396" s="5" t="s">
        <v>6826</v>
      </c>
      <c r="E1396" s="5" t="s">
        <v>6144</v>
      </c>
    </row>
    <row r="1397" spans="1:5" ht="15.75" x14ac:dyDescent="0.25">
      <c r="A1397" s="1" t="s">
        <v>975</v>
      </c>
      <c r="B1397" s="1" t="s">
        <v>3779</v>
      </c>
      <c r="C1397" s="5" t="s">
        <v>6733</v>
      </c>
      <c r="D1397" s="5" t="s">
        <v>6826</v>
      </c>
      <c r="E1397" s="5" t="s">
        <v>6145</v>
      </c>
    </row>
    <row r="1398" spans="1:5" ht="15.75" x14ac:dyDescent="0.25">
      <c r="A1398" s="1" t="s">
        <v>974</v>
      </c>
      <c r="B1398" s="1" t="s">
        <v>3780</v>
      </c>
      <c r="C1398" s="5" t="s">
        <v>6731</v>
      </c>
      <c r="D1398" s="5" t="s">
        <v>7769</v>
      </c>
      <c r="E1398" s="5" t="s">
        <v>6146</v>
      </c>
    </row>
    <row r="1399" spans="1:5" ht="15.75" x14ac:dyDescent="0.25">
      <c r="A1399" s="1" t="s">
        <v>973</v>
      </c>
      <c r="B1399" s="1" t="s">
        <v>3781</v>
      </c>
      <c r="C1399" s="5" t="s">
        <v>7146</v>
      </c>
      <c r="D1399" s="5" t="s">
        <v>7770</v>
      </c>
      <c r="E1399" s="5" t="s">
        <v>6147</v>
      </c>
    </row>
    <row r="1400" spans="1:5" ht="15.75" x14ac:dyDescent="0.25">
      <c r="A1400" s="1" t="s">
        <v>972</v>
      </c>
      <c r="B1400" s="1" t="s">
        <v>3782</v>
      </c>
      <c r="C1400" s="5" t="s">
        <v>6731</v>
      </c>
      <c r="D1400" s="5" t="s">
        <v>6958</v>
      </c>
      <c r="E1400" s="5" t="s">
        <v>4993</v>
      </c>
    </row>
    <row r="1401" spans="1:5" ht="15.75" x14ac:dyDescent="0.25">
      <c r="A1401" s="1" t="s">
        <v>971</v>
      </c>
      <c r="B1401" s="1" t="s">
        <v>3783</v>
      </c>
      <c r="C1401" s="5" t="s">
        <v>6731</v>
      </c>
      <c r="D1401" s="5" t="s">
        <v>7326</v>
      </c>
      <c r="E1401" s="5" t="s">
        <v>6148</v>
      </c>
    </row>
    <row r="1402" spans="1:5" ht="15.75" x14ac:dyDescent="0.25">
      <c r="A1402" s="1" t="s">
        <v>970</v>
      </c>
      <c r="B1402" s="1" t="s">
        <v>3784</v>
      </c>
      <c r="C1402" s="5" t="s">
        <v>6731</v>
      </c>
      <c r="D1402" s="5" t="s">
        <v>7771</v>
      </c>
      <c r="E1402" s="5" t="s">
        <v>6006</v>
      </c>
    </row>
    <row r="1403" spans="1:5" ht="15.75" x14ac:dyDescent="0.25">
      <c r="A1403" s="1" t="s">
        <v>969</v>
      </c>
      <c r="B1403" s="1" t="s">
        <v>3785</v>
      </c>
      <c r="C1403" s="5" t="s">
        <v>6731</v>
      </c>
      <c r="D1403" s="5" t="s">
        <v>6787</v>
      </c>
      <c r="E1403" s="5" t="s">
        <v>6149</v>
      </c>
    </row>
    <row r="1404" spans="1:5" ht="15.75" x14ac:dyDescent="0.25">
      <c r="A1404" s="1" t="s">
        <v>968</v>
      </c>
      <c r="B1404" s="1" t="s">
        <v>3786</v>
      </c>
      <c r="C1404" s="5" t="s">
        <v>6731</v>
      </c>
      <c r="D1404" s="5" t="s">
        <v>7258</v>
      </c>
      <c r="E1404" s="5" t="s">
        <v>6150</v>
      </c>
    </row>
    <row r="1405" spans="1:5" ht="15.75" x14ac:dyDescent="0.25">
      <c r="A1405" s="1" t="s">
        <v>967</v>
      </c>
      <c r="B1405" s="1" t="s">
        <v>3787</v>
      </c>
      <c r="C1405" s="5" t="s">
        <v>6731</v>
      </c>
      <c r="D1405" s="5" t="s">
        <v>7772</v>
      </c>
      <c r="E1405" s="5" t="s">
        <v>6151</v>
      </c>
    </row>
    <row r="1406" spans="1:5" ht="15.75" x14ac:dyDescent="0.25">
      <c r="A1406" s="1" t="s">
        <v>966</v>
      </c>
      <c r="B1406" s="1" t="s">
        <v>3788</v>
      </c>
      <c r="C1406" s="5" t="s">
        <v>6731</v>
      </c>
      <c r="D1406" s="5" t="s">
        <v>7773</v>
      </c>
      <c r="E1406" s="5" t="s">
        <v>4994</v>
      </c>
    </row>
    <row r="1407" spans="1:5" ht="15.75" x14ac:dyDescent="0.25">
      <c r="A1407" s="1" t="s">
        <v>965</v>
      </c>
      <c r="B1407" s="1" t="s">
        <v>3789</v>
      </c>
      <c r="C1407" s="5" t="s">
        <v>6733</v>
      </c>
      <c r="D1407" s="5" t="s">
        <v>6758</v>
      </c>
      <c r="E1407" s="5" t="s">
        <v>6152</v>
      </c>
    </row>
    <row r="1408" spans="1:5" ht="15.75" x14ac:dyDescent="0.25">
      <c r="A1408" s="1" t="s">
        <v>964</v>
      </c>
      <c r="B1408" s="1" t="s">
        <v>3790</v>
      </c>
      <c r="C1408" s="5" t="s">
        <v>6731</v>
      </c>
      <c r="D1408" s="5" t="s">
        <v>7326</v>
      </c>
      <c r="E1408" s="5" t="s">
        <v>4995</v>
      </c>
    </row>
    <row r="1409" spans="1:5" ht="15.75" x14ac:dyDescent="0.25">
      <c r="A1409" s="1" t="s">
        <v>963</v>
      </c>
      <c r="B1409" s="1" t="s">
        <v>3791</v>
      </c>
      <c r="C1409" s="5" t="s">
        <v>6733</v>
      </c>
      <c r="D1409" s="5" t="s">
        <v>6775</v>
      </c>
      <c r="E1409" s="5" t="s">
        <v>6153</v>
      </c>
    </row>
    <row r="1410" spans="1:5" ht="15.75" x14ac:dyDescent="0.25">
      <c r="A1410" s="1" t="s">
        <v>962</v>
      </c>
      <c r="B1410" s="1" t="s">
        <v>3792</v>
      </c>
      <c r="C1410" s="5" t="s">
        <v>6733</v>
      </c>
      <c r="D1410" s="5" t="s">
        <v>6734</v>
      </c>
      <c r="E1410" s="5" t="s">
        <v>6154</v>
      </c>
    </row>
    <row r="1411" spans="1:5" ht="15.75" x14ac:dyDescent="0.25">
      <c r="A1411" s="1" t="s">
        <v>961</v>
      </c>
      <c r="B1411" s="1" t="s">
        <v>3793</v>
      </c>
      <c r="C1411" s="5" t="s">
        <v>6733</v>
      </c>
      <c r="D1411" s="5" t="s">
        <v>7774</v>
      </c>
      <c r="E1411" s="5" t="s">
        <v>4996</v>
      </c>
    </row>
    <row r="1412" spans="1:5" ht="15.75" x14ac:dyDescent="0.25">
      <c r="A1412" s="1" t="s">
        <v>960</v>
      </c>
      <c r="B1412" s="1" t="s">
        <v>3794</v>
      </c>
      <c r="C1412" s="5" t="s">
        <v>6731</v>
      </c>
      <c r="D1412" s="5" t="s">
        <v>7775</v>
      </c>
      <c r="E1412" s="5" t="s">
        <v>5951</v>
      </c>
    </row>
    <row r="1413" spans="1:5" ht="15.75" x14ac:dyDescent="0.25">
      <c r="A1413" s="1" t="s">
        <v>959</v>
      </c>
      <c r="B1413" s="1" t="s">
        <v>3795</v>
      </c>
      <c r="C1413" s="5" t="s">
        <v>6731</v>
      </c>
      <c r="D1413" s="5" t="s">
        <v>7753</v>
      </c>
      <c r="E1413" s="5" t="s">
        <v>6155</v>
      </c>
    </row>
    <row r="1414" spans="1:5" ht="15.75" x14ac:dyDescent="0.25">
      <c r="A1414" s="1" t="s">
        <v>958</v>
      </c>
      <c r="B1414" s="1" t="s">
        <v>3796</v>
      </c>
      <c r="C1414" s="5" t="s">
        <v>6731</v>
      </c>
      <c r="D1414" s="5" t="s">
        <v>7776</v>
      </c>
      <c r="E1414" s="5" t="s">
        <v>6025</v>
      </c>
    </row>
    <row r="1415" spans="1:5" ht="15.75" x14ac:dyDescent="0.25">
      <c r="A1415" s="1" t="s">
        <v>957</v>
      </c>
      <c r="B1415" s="1" t="s">
        <v>3797</v>
      </c>
      <c r="C1415" s="5" t="s">
        <v>6733</v>
      </c>
      <c r="D1415" s="5" t="s">
        <v>6878</v>
      </c>
      <c r="E1415" s="5" t="s">
        <v>4997</v>
      </c>
    </row>
    <row r="1416" spans="1:5" ht="15.75" x14ac:dyDescent="0.25">
      <c r="A1416" s="1" t="s">
        <v>956</v>
      </c>
      <c r="B1416" s="1" t="s">
        <v>3798</v>
      </c>
      <c r="C1416" s="5" t="s">
        <v>6733</v>
      </c>
      <c r="D1416" s="5" t="s">
        <v>7777</v>
      </c>
      <c r="E1416" s="5" t="s">
        <v>6156</v>
      </c>
    </row>
    <row r="1417" spans="1:5" ht="15.75" x14ac:dyDescent="0.25">
      <c r="A1417" s="1" t="s">
        <v>955</v>
      </c>
      <c r="B1417" s="1" t="s">
        <v>3799</v>
      </c>
      <c r="C1417" s="5" t="s">
        <v>6733</v>
      </c>
      <c r="D1417" s="5" t="s">
        <v>6812</v>
      </c>
      <c r="E1417" s="5" t="s">
        <v>6157</v>
      </c>
    </row>
    <row r="1418" spans="1:5" ht="15.75" x14ac:dyDescent="0.25">
      <c r="A1418" s="1" t="s">
        <v>954</v>
      </c>
      <c r="B1418" s="1" t="s">
        <v>3800</v>
      </c>
      <c r="C1418" s="5" t="s">
        <v>6731</v>
      </c>
      <c r="D1418" s="5" t="s">
        <v>7778</v>
      </c>
      <c r="E1418" s="5" t="s">
        <v>4998</v>
      </c>
    </row>
    <row r="1419" spans="1:5" ht="15.75" x14ac:dyDescent="0.25">
      <c r="A1419" s="1" t="s">
        <v>953</v>
      </c>
      <c r="B1419" s="1" t="s">
        <v>3801</v>
      </c>
      <c r="C1419" s="5" t="s">
        <v>7146</v>
      </c>
      <c r="D1419" s="5" t="s">
        <v>6834</v>
      </c>
      <c r="E1419" s="5" t="s">
        <v>6158</v>
      </c>
    </row>
    <row r="1420" spans="1:5" ht="15.75" x14ac:dyDescent="0.25">
      <c r="A1420" s="1" t="s">
        <v>952</v>
      </c>
      <c r="B1420" s="1" t="s">
        <v>3802</v>
      </c>
      <c r="C1420" s="5" t="s">
        <v>6733</v>
      </c>
      <c r="D1420" s="5" t="s">
        <v>6977</v>
      </c>
      <c r="E1420" s="5" t="s">
        <v>6159</v>
      </c>
    </row>
    <row r="1421" spans="1:5" ht="15.75" x14ac:dyDescent="0.25">
      <c r="A1421" s="1" t="s">
        <v>951</v>
      </c>
      <c r="B1421" s="1" t="s">
        <v>3803</v>
      </c>
      <c r="C1421" s="5" t="s">
        <v>6733</v>
      </c>
      <c r="D1421" s="5" t="s">
        <v>7779</v>
      </c>
      <c r="E1421" s="5" t="s">
        <v>6160</v>
      </c>
    </row>
    <row r="1422" spans="1:5" ht="15.75" x14ac:dyDescent="0.25">
      <c r="A1422" s="1" t="s">
        <v>950</v>
      </c>
      <c r="B1422" s="1" t="s">
        <v>3804</v>
      </c>
      <c r="C1422" s="5" t="s">
        <v>6731</v>
      </c>
      <c r="D1422" s="5" t="s">
        <v>7780</v>
      </c>
      <c r="E1422" s="5" t="s">
        <v>6161</v>
      </c>
    </row>
    <row r="1423" spans="1:5" ht="15.75" x14ac:dyDescent="0.25">
      <c r="A1423" s="1" t="s">
        <v>949</v>
      </c>
      <c r="B1423" s="1" t="s">
        <v>3805</v>
      </c>
      <c r="C1423" s="5" t="s">
        <v>6733</v>
      </c>
      <c r="D1423" s="5" t="s">
        <v>7781</v>
      </c>
      <c r="E1423" s="5" t="s">
        <v>4999</v>
      </c>
    </row>
    <row r="1424" spans="1:5" ht="15.75" x14ac:dyDescent="0.25">
      <c r="A1424" s="1" t="s">
        <v>948</v>
      </c>
      <c r="B1424" s="1" t="s">
        <v>3806</v>
      </c>
      <c r="C1424" s="5" t="s">
        <v>6733</v>
      </c>
      <c r="D1424" s="5" t="s">
        <v>7782</v>
      </c>
      <c r="E1424" s="5" t="s">
        <v>5000</v>
      </c>
    </row>
    <row r="1425" spans="1:5" ht="15.75" x14ac:dyDescent="0.25">
      <c r="A1425" s="1" t="s">
        <v>947</v>
      </c>
      <c r="B1425" s="1" t="s">
        <v>3807</v>
      </c>
      <c r="C1425" s="5" t="s">
        <v>6731</v>
      </c>
      <c r="D1425" s="5" t="s">
        <v>7783</v>
      </c>
      <c r="E1425" s="5" t="s">
        <v>6162</v>
      </c>
    </row>
    <row r="1426" spans="1:5" ht="15.75" x14ac:dyDescent="0.25">
      <c r="A1426" s="1" t="s">
        <v>946</v>
      </c>
      <c r="B1426" s="1" t="s">
        <v>3808</v>
      </c>
      <c r="C1426" s="5" t="s">
        <v>6733</v>
      </c>
      <c r="D1426" s="5" t="s">
        <v>7784</v>
      </c>
      <c r="E1426" s="5" t="s">
        <v>6163</v>
      </c>
    </row>
    <row r="1427" spans="1:5" ht="15.75" x14ac:dyDescent="0.25">
      <c r="A1427" s="1" t="s">
        <v>945</v>
      </c>
      <c r="B1427" s="1" t="s">
        <v>3809</v>
      </c>
      <c r="C1427" s="5" t="s">
        <v>6733</v>
      </c>
      <c r="D1427" s="5" t="s">
        <v>6739</v>
      </c>
      <c r="E1427" s="5" t="s">
        <v>6164</v>
      </c>
    </row>
    <row r="1428" spans="1:5" ht="15.75" x14ac:dyDescent="0.25">
      <c r="A1428" s="1" t="s">
        <v>944</v>
      </c>
      <c r="B1428" s="1" t="s">
        <v>3810</v>
      </c>
      <c r="C1428" s="5" t="s">
        <v>6731</v>
      </c>
      <c r="D1428" s="5" t="s">
        <v>7785</v>
      </c>
      <c r="E1428" s="5" t="s">
        <v>5375</v>
      </c>
    </row>
    <row r="1429" spans="1:5" ht="15.75" x14ac:dyDescent="0.25">
      <c r="A1429" s="1" t="s">
        <v>943</v>
      </c>
      <c r="B1429" s="1" t="s">
        <v>3811</v>
      </c>
      <c r="C1429" s="5" t="s">
        <v>6731</v>
      </c>
      <c r="D1429" s="5" t="s">
        <v>7786</v>
      </c>
      <c r="E1429" s="5" t="s">
        <v>6165</v>
      </c>
    </row>
    <row r="1430" spans="1:5" ht="15.75" x14ac:dyDescent="0.25">
      <c r="A1430" s="1" t="s">
        <v>942</v>
      </c>
      <c r="B1430" s="1" t="s">
        <v>3812</v>
      </c>
      <c r="C1430" s="5" t="s">
        <v>6731</v>
      </c>
      <c r="D1430" s="5" t="s">
        <v>7127</v>
      </c>
      <c r="E1430" s="5" t="s">
        <v>5194</v>
      </c>
    </row>
    <row r="1431" spans="1:5" ht="15.75" x14ac:dyDescent="0.25">
      <c r="A1431" s="1" t="s">
        <v>941</v>
      </c>
      <c r="B1431" s="1" t="s">
        <v>3813</v>
      </c>
      <c r="C1431" s="5" t="s">
        <v>6733</v>
      </c>
      <c r="D1431" s="5" t="s">
        <v>7787</v>
      </c>
      <c r="E1431" s="5" t="s">
        <v>6166</v>
      </c>
    </row>
    <row r="1432" spans="1:5" ht="15.75" x14ac:dyDescent="0.25">
      <c r="A1432" s="1" t="s">
        <v>940</v>
      </c>
      <c r="B1432" s="1" t="s">
        <v>3814</v>
      </c>
      <c r="C1432" s="5" t="s">
        <v>7146</v>
      </c>
      <c r="D1432" s="5" t="s">
        <v>7788</v>
      </c>
      <c r="E1432" s="5" t="s">
        <v>6167</v>
      </c>
    </row>
    <row r="1433" spans="1:5" ht="15.75" x14ac:dyDescent="0.25">
      <c r="A1433" s="1" t="s">
        <v>939</v>
      </c>
      <c r="B1433" s="1" t="s">
        <v>3815</v>
      </c>
      <c r="C1433" s="5" t="s">
        <v>6731</v>
      </c>
      <c r="D1433" s="5" t="s">
        <v>6755</v>
      </c>
      <c r="E1433" s="5" t="s">
        <v>5001</v>
      </c>
    </row>
    <row r="1434" spans="1:5" ht="15.75" x14ac:dyDescent="0.25">
      <c r="A1434" s="1" t="s">
        <v>938</v>
      </c>
      <c r="B1434" s="1" t="s">
        <v>3816</v>
      </c>
      <c r="C1434" s="5" t="s">
        <v>6731</v>
      </c>
      <c r="D1434" s="5" t="s">
        <v>7789</v>
      </c>
      <c r="E1434" s="5" t="s">
        <v>6168</v>
      </c>
    </row>
    <row r="1435" spans="1:5" ht="15.75" x14ac:dyDescent="0.25">
      <c r="A1435" s="1" t="s">
        <v>937</v>
      </c>
      <c r="B1435" s="1" t="s">
        <v>3817</v>
      </c>
      <c r="C1435" s="5" t="s">
        <v>6731</v>
      </c>
      <c r="D1435" s="5" t="s">
        <v>7034</v>
      </c>
      <c r="E1435" s="5" t="s">
        <v>6169</v>
      </c>
    </row>
    <row r="1436" spans="1:5" ht="15.75" x14ac:dyDescent="0.25">
      <c r="A1436" s="1" t="s">
        <v>936</v>
      </c>
      <c r="B1436" s="1" t="s">
        <v>3818</v>
      </c>
      <c r="C1436" s="5" t="s">
        <v>6731</v>
      </c>
      <c r="D1436" s="5" t="s">
        <v>7790</v>
      </c>
      <c r="E1436" s="5" t="s">
        <v>5383</v>
      </c>
    </row>
    <row r="1437" spans="1:5" ht="15.75" x14ac:dyDescent="0.25">
      <c r="A1437" s="1" t="s">
        <v>935</v>
      </c>
      <c r="B1437" s="1" t="s">
        <v>3819</v>
      </c>
      <c r="C1437" s="5" t="s">
        <v>6733</v>
      </c>
      <c r="D1437" s="5" t="s">
        <v>7791</v>
      </c>
      <c r="E1437" s="5" t="s">
        <v>5002</v>
      </c>
    </row>
    <row r="1438" spans="1:5" ht="15.75" x14ac:dyDescent="0.25">
      <c r="A1438" s="1" t="s">
        <v>934</v>
      </c>
      <c r="B1438" s="1" t="s">
        <v>3820</v>
      </c>
      <c r="C1438" s="5" t="s">
        <v>6731</v>
      </c>
      <c r="D1438" s="5" t="s">
        <v>7442</v>
      </c>
      <c r="E1438" s="5" t="s">
        <v>6170</v>
      </c>
    </row>
    <row r="1439" spans="1:5" ht="15.75" x14ac:dyDescent="0.25">
      <c r="A1439" s="1" t="s">
        <v>933</v>
      </c>
      <c r="B1439" s="1" t="s">
        <v>3821</v>
      </c>
      <c r="C1439" s="5" t="s">
        <v>6731</v>
      </c>
      <c r="D1439" s="5" t="s">
        <v>6998</v>
      </c>
      <c r="E1439" s="5" t="s">
        <v>6171</v>
      </c>
    </row>
    <row r="1440" spans="1:5" ht="15.75" x14ac:dyDescent="0.25">
      <c r="A1440" s="1" t="s">
        <v>932</v>
      </c>
      <c r="B1440" s="1" t="s">
        <v>3822</v>
      </c>
      <c r="C1440" s="5" t="s">
        <v>6731</v>
      </c>
      <c r="D1440" s="5" t="s">
        <v>7352</v>
      </c>
      <c r="E1440" s="5" t="s">
        <v>5003</v>
      </c>
    </row>
    <row r="1441" spans="1:5" ht="15.75" x14ac:dyDescent="0.25">
      <c r="A1441" s="1" t="s">
        <v>931</v>
      </c>
      <c r="B1441" s="1" t="s">
        <v>3823</v>
      </c>
      <c r="C1441" s="5" t="s">
        <v>6731</v>
      </c>
      <c r="D1441" s="5" t="s">
        <v>7792</v>
      </c>
      <c r="E1441" s="5" t="s">
        <v>6172</v>
      </c>
    </row>
    <row r="1442" spans="1:5" ht="15.75" x14ac:dyDescent="0.25">
      <c r="A1442" s="1" t="s">
        <v>930</v>
      </c>
      <c r="B1442" s="1" t="s">
        <v>3824</v>
      </c>
      <c r="C1442" s="5" t="s">
        <v>6731</v>
      </c>
      <c r="D1442" s="5" t="s">
        <v>7793</v>
      </c>
      <c r="E1442" s="5" t="s">
        <v>5261</v>
      </c>
    </row>
    <row r="1443" spans="1:5" ht="15.75" x14ac:dyDescent="0.25">
      <c r="A1443" s="1" t="s">
        <v>929</v>
      </c>
      <c r="B1443" s="1" t="s">
        <v>3825</v>
      </c>
      <c r="C1443" s="5" t="s">
        <v>6733</v>
      </c>
      <c r="D1443" s="5" t="s">
        <v>6812</v>
      </c>
      <c r="E1443" s="5" t="s">
        <v>5004</v>
      </c>
    </row>
    <row r="1444" spans="1:5" ht="15.75" x14ac:dyDescent="0.25">
      <c r="A1444" s="1" t="s">
        <v>928</v>
      </c>
      <c r="B1444" s="1" t="s">
        <v>3826</v>
      </c>
      <c r="C1444" s="5" t="s">
        <v>6731</v>
      </c>
      <c r="D1444" s="5" t="s">
        <v>7150</v>
      </c>
      <c r="E1444" s="5" t="s">
        <v>6173</v>
      </c>
    </row>
    <row r="1445" spans="1:5" ht="15.75" x14ac:dyDescent="0.25">
      <c r="A1445" s="1" t="s">
        <v>927</v>
      </c>
      <c r="B1445" s="1" t="s">
        <v>3827</v>
      </c>
      <c r="C1445" s="5" t="s">
        <v>6731</v>
      </c>
      <c r="D1445" s="5" t="s">
        <v>7794</v>
      </c>
      <c r="E1445" s="5" t="s">
        <v>5148</v>
      </c>
    </row>
    <row r="1446" spans="1:5" ht="15.75" x14ac:dyDescent="0.25">
      <c r="A1446" s="1" t="s">
        <v>926</v>
      </c>
      <c r="B1446" s="1" t="s">
        <v>3828</v>
      </c>
      <c r="C1446" s="5" t="s">
        <v>6733</v>
      </c>
      <c r="D1446" s="5" t="s">
        <v>7795</v>
      </c>
      <c r="E1446" s="5" t="s">
        <v>5005</v>
      </c>
    </row>
    <row r="1447" spans="1:5" ht="15.75" x14ac:dyDescent="0.25">
      <c r="A1447" s="1" t="s">
        <v>925</v>
      </c>
      <c r="B1447" s="1" t="s">
        <v>3829</v>
      </c>
      <c r="C1447" s="5" t="s">
        <v>6731</v>
      </c>
      <c r="D1447" s="5" t="s">
        <v>6925</v>
      </c>
      <c r="E1447" s="5" t="s">
        <v>4739</v>
      </c>
    </row>
    <row r="1448" spans="1:5" ht="15.75" x14ac:dyDescent="0.25">
      <c r="A1448" s="1" t="s">
        <v>924</v>
      </c>
      <c r="B1448" s="1" t="s">
        <v>3830</v>
      </c>
      <c r="C1448" s="5" t="s">
        <v>6731</v>
      </c>
      <c r="D1448" s="5" t="s">
        <v>7408</v>
      </c>
      <c r="E1448" s="5" t="s">
        <v>6174</v>
      </c>
    </row>
    <row r="1449" spans="1:5" ht="15.75" x14ac:dyDescent="0.25">
      <c r="A1449" s="1" t="s">
        <v>923</v>
      </c>
      <c r="B1449" s="1" t="s">
        <v>3831</v>
      </c>
      <c r="C1449" s="5" t="s">
        <v>6731</v>
      </c>
      <c r="D1449" s="5" t="s">
        <v>7796</v>
      </c>
      <c r="E1449" s="5" t="s">
        <v>6175</v>
      </c>
    </row>
    <row r="1450" spans="1:5" ht="15.75" x14ac:dyDescent="0.25">
      <c r="A1450" s="1" t="s">
        <v>922</v>
      </c>
      <c r="B1450" s="1" t="s">
        <v>3832</v>
      </c>
      <c r="C1450" s="5" t="s">
        <v>6731</v>
      </c>
      <c r="D1450" s="5" t="s">
        <v>7797</v>
      </c>
      <c r="E1450" s="5" t="s">
        <v>6176</v>
      </c>
    </row>
    <row r="1451" spans="1:5" ht="15.75" x14ac:dyDescent="0.25">
      <c r="A1451" s="1" t="s">
        <v>921</v>
      </c>
      <c r="B1451" s="1" t="s">
        <v>3833</v>
      </c>
      <c r="C1451" s="5" t="s">
        <v>6731</v>
      </c>
      <c r="D1451" s="5" t="s">
        <v>7798</v>
      </c>
      <c r="E1451" s="5" t="s">
        <v>6177</v>
      </c>
    </row>
    <row r="1452" spans="1:5" ht="15.75" x14ac:dyDescent="0.25">
      <c r="A1452" s="1" t="s">
        <v>920</v>
      </c>
      <c r="B1452" s="1" t="s">
        <v>3834</v>
      </c>
      <c r="C1452" s="5" t="s">
        <v>6733</v>
      </c>
      <c r="D1452" s="5" t="s">
        <v>7799</v>
      </c>
      <c r="E1452" s="5" t="s">
        <v>5006</v>
      </c>
    </row>
    <row r="1453" spans="1:5" ht="15.75" x14ac:dyDescent="0.25">
      <c r="A1453" s="1" t="s">
        <v>919</v>
      </c>
      <c r="B1453" s="1" t="s">
        <v>3835</v>
      </c>
      <c r="C1453" s="5" t="s">
        <v>6733</v>
      </c>
      <c r="D1453" s="5" t="s">
        <v>6758</v>
      </c>
      <c r="E1453" s="5" t="s">
        <v>6178</v>
      </c>
    </row>
    <row r="1454" spans="1:5" ht="15.75" x14ac:dyDescent="0.25">
      <c r="A1454" s="1" t="s">
        <v>918</v>
      </c>
      <c r="B1454" s="1" t="s">
        <v>3836</v>
      </c>
      <c r="C1454" s="5" t="s">
        <v>6733</v>
      </c>
      <c r="D1454" s="5" t="s">
        <v>7354</v>
      </c>
      <c r="E1454" s="5" t="s">
        <v>6179</v>
      </c>
    </row>
    <row r="1455" spans="1:5" ht="15.75" x14ac:dyDescent="0.25">
      <c r="A1455" s="1" t="s">
        <v>917</v>
      </c>
      <c r="B1455" s="1" t="s">
        <v>3837</v>
      </c>
      <c r="C1455" s="5" t="s">
        <v>6733</v>
      </c>
      <c r="D1455" s="5" t="s">
        <v>7800</v>
      </c>
      <c r="E1455" s="5" t="s">
        <v>6180</v>
      </c>
    </row>
    <row r="1456" spans="1:5" ht="15.75" x14ac:dyDescent="0.25">
      <c r="A1456" s="1" t="s">
        <v>916</v>
      </c>
      <c r="B1456" s="1" t="s">
        <v>3838</v>
      </c>
      <c r="C1456" s="5" t="s">
        <v>6733</v>
      </c>
      <c r="D1456" s="5" t="s">
        <v>7801</v>
      </c>
      <c r="E1456" s="5" t="s">
        <v>5007</v>
      </c>
    </row>
    <row r="1457" spans="1:5" ht="15.75" x14ac:dyDescent="0.25">
      <c r="A1457" s="1" t="s">
        <v>915</v>
      </c>
      <c r="B1457" s="1" t="s">
        <v>3839</v>
      </c>
      <c r="C1457" s="5" t="s">
        <v>6733</v>
      </c>
      <c r="D1457" s="5" t="s">
        <v>7802</v>
      </c>
      <c r="E1457" s="5" t="s">
        <v>4797</v>
      </c>
    </row>
    <row r="1458" spans="1:5" ht="15.75" x14ac:dyDescent="0.25">
      <c r="A1458" s="1" t="s">
        <v>914</v>
      </c>
      <c r="B1458" s="1" t="s">
        <v>3840</v>
      </c>
      <c r="C1458" s="5" t="s">
        <v>6731</v>
      </c>
      <c r="D1458" s="5" t="s">
        <v>7803</v>
      </c>
      <c r="E1458" s="5" t="s">
        <v>6181</v>
      </c>
    </row>
    <row r="1459" spans="1:5" ht="15.75" x14ac:dyDescent="0.25">
      <c r="A1459" s="1" t="s">
        <v>913</v>
      </c>
      <c r="B1459" s="1" t="s">
        <v>3841</v>
      </c>
      <c r="C1459" s="5" t="s">
        <v>6731</v>
      </c>
      <c r="D1459" s="5" t="s">
        <v>6958</v>
      </c>
      <c r="E1459" s="5" t="s">
        <v>6182</v>
      </c>
    </row>
    <row r="1460" spans="1:5" ht="15.75" x14ac:dyDescent="0.25">
      <c r="A1460" s="1" t="s">
        <v>912</v>
      </c>
      <c r="B1460" s="1" t="s">
        <v>3842</v>
      </c>
      <c r="C1460" s="5" t="s">
        <v>6733</v>
      </c>
      <c r="D1460" s="5" t="s">
        <v>7804</v>
      </c>
      <c r="E1460" s="5" t="s">
        <v>6183</v>
      </c>
    </row>
    <row r="1461" spans="1:5" ht="15.75" x14ac:dyDescent="0.25">
      <c r="A1461" s="1" t="s">
        <v>911</v>
      </c>
      <c r="B1461" s="1" t="s">
        <v>3843</v>
      </c>
      <c r="C1461" s="5" t="s">
        <v>6733</v>
      </c>
      <c r="D1461" s="5" t="s">
        <v>7805</v>
      </c>
      <c r="E1461" s="5" t="s">
        <v>5733</v>
      </c>
    </row>
    <row r="1462" spans="1:5" ht="15.75" x14ac:dyDescent="0.25">
      <c r="A1462" s="1" t="s">
        <v>910</v>
      </c>
      <c r="B1462" s="1" t="s">
        <v>3844</v>
      </c>
      <c r="C1462" s="5" t="s">
        <v>6731</v>
      </c>
      <c r="D1462" s="5" t="s">
        <v>7174</v>
      </c>
      <c r="E1462" s="5" t="s">
        <v>5372</v>
      </c>
    </row>
    <row r="1463" spans="1:5" ht="15.75" x14ac:dyDescent="0.25">
      <c r="A1463" s="1" t="s">
        <v>909</v>
      </c>
      <c r="B1463" s="1" t="s">
        <v>3845</v>
      </c>
      <c r="C1463" s="5" t="s">
        <v>6731</v>
      </c>
      <c r="D1463" s="5" t="s">
        <v>7806</v>
      </c>
      <c r="E1463" s="5" t="s">
        <v>5323</v>
      </c>
    </row>
    <row r="1464" spans="1:5" ht="15.75" x14ac:dyDescent="0.25">
      <c r="A1464" s="1" t="s">
        <v>908</v>
      </c>
      <c r="B1464" s="1" t="s">
        <v>3846</v>
      </c>
      <c r="C1464" s="5" t="s">
        <v>6733</v>
      </c>
      <c r="D1464" s="5" t="s">
        <v>6963</v>
      </c>
      <c r="E1464" s="5" t="s">
        <v>6184</v>
      </c>
    </row>
    <row r="1465" spans="1:5" ht="15.75" x14ac:dyDescent="0.25">
      <c r="A1465" s="1" t="s">
        <v>907</v>
      </c>
      <c r="B1465" s="1" t="s">
        <v>3847</v>
      </c>
      <c r="C1465" s="5" t="s">
        <v>6733</v>
      </c>
      <c r="D1465" s="5" t="s">
        <v>7807</v>
      </c>
      <c r="E1465" s="5" t="s">
        <v>6185</v>
      </c>
    </row>
    <row r="1466" spans="1:5" ht="15.75" x14ac:dyDescent="0.25">
      <c r="A1466" s="1" t="s">
        <v>906</v>
      </c>
      <c r="B1466" s="1" t="s">
        <v>3848</v>
      </c>
      <c r="C1466" s="5" t="s">
        <v>6731</v>
      </c>
      <c r="D1466" s="5" t="s">
        <v>7808</v>
      </c>
      <c r="E1466" s="5" t="s">
        <v>5358</v>
      </c>
    </row>
    <row r="1467" spans="1:5" ht="15.75" x14ac:dyDescent="0.25">
      <c r="A1467" s="1" t="s">
        <v>905</v>
      </c>
      <c r="B1467" s="1" t="s">
        <v>3849</v>
      </c>
      <c r="C1467" s="5" t="s">
        <v>6733</v>
      </c>
      <c r="D1467" s="5" t="s">
        <v>7809</v>
      </c>
      <c r="E1467" s="5" t="s">
        <v>5477</v>
      </c>
    </row>
    <row r="1468" spans="1:5" ht="15.75" x14ac:dyDescent="0.25">
      <c r="A1468" s="1" t="s">
        <v>904</v>
      </c>
      <c r="B1468" s="1" t="s">
        <v>3850</v>
      </c>
      <c r="C1468" s="5" t="s">
        <v>6733</v>
      </c>
      <c r="D1468" s="5" t="s">
        <v>7810</v>
      </c>
      <c r="E1468" s="5" t="s">
        <v>6186</v>
      </c>
    </row>
    <row r="1469" spans="1:5" ht="15.75" x14ac:dyDescent="0.25">
      <c r="A1469" s="1" t="s">
        <v>903</v>
      </c>
      <c r="B1469" s="1" t="s">
        <v>3851</v>
      </c>
      <c r="C1469" s="5" t="s">
        <v>6733</v>
      </c>
      <c r="D1469" s="5" t="s">
        <v>7811</v>
      </c>
      <c r="E1469" s="5" t="s">
        <v>5008</v>
      </c>
    </row>
    <row r="1470" spans="1:5" ht="15.75" x14ac:dyDescent="0.25">
      <c r="A1470" s="1" t="s">
        <v>902</v>
      </c>
      <c r="B1470" s="1" t="s">
        <v>3852</v>
      </c>
      <c r="C1470" s="5" t="s">
        <v>6733</v>
      </c>
      <c r="D1470" s="5" t="s">
        <v>6941</v>
      </c>
      <c r="E1470" s="5" t="s">
        <v>6187</v>
      </c>
    </row>
    <row r="1471" spans="1:5" ht="15.75" x14ac:dyDescent="0.25">
      <c r="A1471" s="1" t="s">
        <v>901</v>
      </c>
      <c r="B1471" s="1" t="s">
        <v>3853</v>
      </c>
      <c r="C1471" s="5" t="s">
        <v>6731</v>
      </c>
      <c r="D1471" s="5" t="s">
        <v>7812</v>
      </c>
      <c r="E1471" s="5" t="s">
        <v>6188</v>
      </c>
    </row>
    <row r="1472" spans="1:5" ht="15.75" x14ac:dyDescent="0.25">
      <c r="A1472" s="1" t="s">
        <v>900</v>
      </c>
      <c r="B1472" s="1" t="s">
        <v>3854</v>
      </c>
      <c r="C1472" s="5" t="s">
        <v>6733</v>
      </c>
      <c r="D1472" s="5" t="s">
        <v>7813</v>
      </c>
      <c r="E1472" s="5" t="s">
        <v>6189</v>
      </c>
    </row>
    <row r="1473" spans="1:5" ht="15.75" x14ac:dyDescent="0.25">
      <c r="A1473" s="1" t="s">
        <v>899</v>
      </c>
      <c r="B1473" s="1" t="s">
        <v>3855</v>
      </c>
      <c r="C1473" s="5" t="s">
        <v>6731</v>
      </c>
      <c r="D1473" s="5" t="s">
        <v>7080</v>
      </c>
      <c r="E1473" s="5" t="s">
        <v>6190</v>
      </c>
    </row>
    <row r="1474" spans="1:5" ht="15.75" x14ac:dyDescent="0.25">
      <c r="A1474" s="1" t="s">
        <v>898</v>
      </c>
      <c r="B1474" s="1" t="s">
        <v>3856</v>
      </c>
      <c r="C1474" s="5" t="s">
        <v>6733</v>
      </c>
      <c r="D1474" s="5" t="s">
        <v>7320</v>
      </c>
      <c r="E1474" s="5" t="s">
        <v>6191</v>
      </c>
    </row>
    <row r="1475" spans="1:5" ht="15.75" x14ac:dyDescent="0.25">
      <c r="A1475" s="1" t="s">
        <v>897</v>
      </c>
      <c r="B1475" s="1" t="s">
        <v>3857</v>
      </c>
      <c r="C1475" s="5" t="s">
        <v>6733</v>
      </c>
      <c r="D1475" s="5" t="s">
        <v>7814</v>
      </c>
      <c r="E1475" s="5" t="s">
        <v>5009</v>
      </c>
    </row>
    <row r="1476" spans="1:5" ht="15.75" x14ac:dyDescent="0.25">
      <c r="A1476" s="1" t="s">
        <v>896</v>
      </c>
      <c r="B1476" s="1" t="s">
        <v>3858</v>
      </c>
      <c r="C1476" s="5" t="s">
        <v>6731</v>
      </c>
      <c r="D1476" s="5" t="s">
        <v>7815</v>
      </c>
      <c r="E1476" s="5" t="s">
        <v>6192</v>
      </c>
    </row>
    <row r="1477" spans="1:5" ht="15.75" x14ac:dyDescent="0.25">
      <c r="A1477" s="1" t="s">
        <v>895</v>
      </c>
      <c r="B1477" s="1" t="s">
        <v>3859</v>
      </c>
      <c r="C1477" s="5" t="s">
        <v>6733</v>
      </c>
      <c r="D1477" s="5" t="s">
        <v>7816</v>
      </c>
      <c r="E1477" s="5" t="s">
        <v>6193</v>
      </c>
    </row>
    <row r="1478" spans="1:5" ht="15.75" x14ac:dyDescent="0.25">
      <c r="A1478" s="1" t="s">
        <v>894</v>
      </c>
      <c r="B1478" s="1" t="s">
        <v>3860</v>
      </c>
      <c r="C1478" s="5" t="s">
        <v>6731</v>
      </c>
      <c r="D1478" s="5" t="s">
        <v>7705</v>
      </c>
      <c r="E1478" s="5" t="s">
        <v>6194</v>
      </c>
    </row>
    <row r="1479" spans="1:5" ht="15.75" x14ac:dyDescent="0.25">
      <c r="A1479" s="1" t="s">
        <v>893</v>
      </c>
      <c r="B1479" s="1" t="s">
        <v>3861</v>
      </c>
      <c r="C1479" s="5" t="s">
        <v>6733</v>
      </c>
      <c r="D1479" s="5" t="s">
        <v>7817</v>
      </c>
      <c r="E1479" s="5" t="s">
        <v>5010</v>
      </c>
    </row>
    <row r="1480" spans="1:5" ht="15.75" x14ac:dyDescent="0.25">
      <c r="A1480" s="1" t="s">
        <v>892</v>
      </c>
      <c r="B1480" s="1" t="s">
        <v>3862</v>
      </c>
      <c r="C1480" s="5" t="s">
        <v>6733</v>
      </c>
      <c r="D1480" s="5" t="s">
        <v>7818</v>
      </c>
      <c r="E1480" s="5" t="s">
        <v>6195</v>
      </c>
    </row>
    <row r="1481" spans="1:5" ht="15.75" x14ac:dyDescent="0.25">
      <c r="A1481" s="1" t="s">
        <v>891</v>
      </c>
      <c r="B1481" s="1" t="s">
        <v>3863</v>
      </c>
      <c r="C1481" s="5" t="s">
        <v>6731</v>
      </c>
      <c r="D1481" s="5" t="s">
        <v>7819</v>
      </c>
      <c r="E1481" s="5" t="s">
        <v>6196</v>
      </c>
    </row>
    <row r="1482" spans="1:5" ht="15.75" x14ac:dyDescent="0.25">
      <c r="A1482" s="1" t="s">
        <v>890</v>
      </c>
      <c r="B1482" s="1" t="s">
        <v>3864</v>
      </c>
      <c r="C1482" s="5" t="s">
        <v>6733</v>
      </c>
      <c r="D1482" s="5" t="s">
        <v>6979</v>
      </c>
      <c r="E1482" s="5" t="s">
        <v>5011</v>
      </c>
    </row>
    <row r="1483" spans="1:5" ht="15.75" x14ac:dyDescent="0.25">
      <c r="A1483" s="1" t="s">
        <v>889</v>
      </c>
      <c r="B1483" s="1" t="s">
        <v>3865</v>
      </c>
      <c r="C1483" s="5" t="s">
        <v>6731</v>
      </c>
      <c r="D1483" s="5" t="s">
        <v>7820</v>
      </c>
      <c r="E1483" s="5" t="s">
        <v>4987</v>
      </c>
    </row>
    <row r="1484" spans="1:5" ht="15.75" x14ac:dyDescent="0.25">
      <c r="A1484" s="1" t="s">
        <v>888</v>
      </c>
      <c r="B1484" s="1" t="s">
        <v>3866</v>
      </c>
      <c r="C1484" s="5" t="s">
        <v>6733</v>
      </c>
      <c r="D1484" s="5" t="s">
        <v>7821</v>
      </c>
      <c r="E1484" s="5" t="s">
        <v>6197</v>
      </c>
    </row>
    <row r="1485" spans="1:5" ht="15.75" x14ac:dyDescent="0.25">
      <c r="A1485" s="1" t="s">
        <v>887</v>
      </c>
      <c r="B1485" s="1" t="s">
        <v>3867</v>
      </c>
      <c r="C1485" s="5" t="s">
        <v>6731</v>
      </c>
      <c r="D1485" s="5" t="s">
        <v>6792</v>
      </c>
      <c r="E1485" s="5" t="s">
        <v>6198</v>
      </c>
    </row>
    <row r="1486" spans="1:5" ht="15.75" x14ac:dyDescent="0.25">
      <c r="A1486" s="1" t="s">
        <v>886</v>
      </c>
      <c r="B1486" s="1" t="s">
        <v>3868</v>
      </c>
      <c r="C1486" s="5" t="s">
        <v>6731</v>
      </c>
      <c r="D1486" s="5" t="s">
        <v>7425</v>
      </c>
      <c r="E1486" s="5" t="s">
        <v>6199</v>
      </c>
    </row>
    <row r="1487" spans="1:5" ht="15.75" x14ac:dyDescent="0.25">
      <c r="A1487" s="1" t="s">
        <v>885</v>
      </c>
      <c r="B1487" s="1" t="s">
        <v>3869</v>
      </c>
      <c r="C1487" s="5" t="s">
        <v>6731</v>
      </c>
      <c r="D1487" s="5" t="s">
        <v>7822</v>
      </c>
      <c r="E1487" s="5" t="s">
        <v>6200</v>
      </c>
    </row>
    <row r="1488" spans="1:5" ht="15.75" x14ac:dyDescent="0.25">
      <c r="A1488" s="1" t="s">
        <v>884</v>
      </c>
      <c r="B1488" s="1" t="s">
        <v>3870</v>
      </c>
      <c r="C1488" s="5" t="s">
        <v>6731</v>
      </c>
      <c r="D1488" s="5" t="s">
        <v>7823</v>
      </c>
      <c r="E1488" s="5" t="s">
        <v>6201</v>
      </c>
    </row>
    <row r="1489" spans="1:5" ht="15.75" x14ac:dyDescent="0.25">
      <c r="A1489" s="1" t="s">
        <v>883</v>
      </c>
      <c r="B1489" s="1" t="s">
        <v>3871</v>
      </c>
      <c r="C1489" s="5" t="s">
        <v>6733</v>
      </c>
      <c r="D1489" s="5" t="s">
        <v>7824</v>
      </c>
      <c r="E1489" s="5" t="s">
        <v>5856</v>
      </c>
    </row>
    <row r="1490" spans="1:5" ht="15.75" x14ac:dyDescent="0.25">
      <c r="A1490" s="1" t="s">
        <v>882</v>
      </c>
      <c r="B1490" s="1" t="s">
        <v>3872</v>
      </c>
      <c r="C1490" s="5" t="s">
        <v>6731</v>
      </c>
      <c r="D1490" s="5" t="s">
        <v>7825</v>
      </c>
      <c r="E1490" s="5" t="s">
        <v>6202</v>
      </c>
    </row>
    <row r="1491" spans="1:5" ht="15.75" x14ac:dyDescent="0.25">
      <c r="A1491" s="1" t="s">
        <v>881</v>
      </c>
      <c r="B1491" s="1" t="s">
        <v>3873</v>
      </c>
      <c r="C1491" s="5" t="s">
        <v>6731</v>
      </c>
      <c r="D1491" s="5" t="s">
        <v>7826</v>
      </c>
      <c r="E1491" s="5" t="s">
        <v>6203</v>
      </c>
    </row>
    <row r="1492" spans="1:5" ht="15.75" x14ac:dyDescent="0.25">
      <c r="A1492" s="1" t="s">
        <v>880</v>
      </c>
      <c r="B1492" s="1" t="s">
        <v>3874</v>
      </c>
      <c r="C1492" s="5" t="s">
        <v>6731</v>
      </c>
      <c r="D1492" s="5" t="s">
        <v>7827</v>
      </c>
      <c r="E1492" s="5" t="s">
        <v>6204</v>
      </c>
    </row>
    <row r="1493" spans="1:5" ht="15.75" x14ac:dyDescent="0.25">
      <c r="A1493" s="1" t="s">
        <v>879</v>
      </c>
      <c r="B1493" s="1" t="s">
        <v>3875</v>
      </c>
      <c r="C1493" s="5" t="s">
        <v>6733</v>
      </c>
      <c r="D1493" s="5" t="s">
        <v>7828</v>
      </c>
      <c r="E1493" s="5" t="s">
        <v>6205</v>
      </c>
    </row>
    <row r="1494" spans="1:5" ht="15.75" x14ac:dyDescent="0.25">
      <c r="A1494" s="1" t="s">
        <v>878</v>
      </c>
      <c r="B1494" s="1" t="s">
        <v>3876</v>
      </c>
      <c r="C1494" s="5" t="s">
        <v>6733</v>
      </c>
      <c r="D1494" s="5" t="s">
        <v>7829</v>
      </c>
      <c r="E1494" s="5" t="s">
        <v>6206</v>
      </c>
    </row>
    <row r="1495" spans="1:5" ht="15.75" x14ac:dyDescent="0.25">
      <c r="A1495" s="1" t="s">
        <v>877</v>
      </c>
      <c r="B1495" s="1" t="s">
        <v>3877</v>
      </c>
      <c r="C1495" s="5" t="s">
        <v>6731</v>
      </c>
      <c r="D1495" s="5" t="s">
        <v>7699</v>
      </c>
      <c r="E1495" s="5" t="s">
        <v>6207</v>
      </c>
    </row>
    <row r="1496" spans="1:5" ht="15.75" x14ac:dyDescent="0.25">
      <c r="A1496" s="1" t="s">
        <v>876</v>
      </c>
      <c r="B1496" s="1" t="s">
        <v>3878</v>
      </c>
      <c r="C1496" s="5" t="s">
        <v>6733</v>
      </c>
      <c r="D1496" s="5" t="s">
        <v>7830</v>
      </c>
      <c r="E1496" s="5" t="s">
        <v>6208</v>
      </c>
    </row>
    <row r="1497" spans="1:5" ht="15.75" x14ac:dyDescent="0.25">
      <c r="A1497" s="1" t="s">
        <v>875</v>
      </c>
      <c r="B1497" s="1" t="s">
        <v>3879</v>
      </c>
      <c r="C1497" s="5" t="s">
        <v>6733</v>
      </c>
      <c r="D1497" s="5" t="s">
        <v>7831</v>
      </c>
      <c r="E1497" s="5" t="s">
        <v>6209</v>
      </c>
    </row>
    <row r="1498" spans="1:5" ht="15.75" x14ac:dyDescent="0.25">
      <c r="A1498" s="1" t="s">
        <v>874</v>
      </c>
      <c r="B1498" s="1" t="s">
        <v>3880</v>
      </c>
      <c r="C1498" s="5" t="s">
        <v>6733</v>
      </c>
      <c r="D1498" s="5" t="s">
        <v>7832</v>
      </c>
      <c r="E1498" s="5" t="s">
        <v>6210</v>
      </c>
    </row>
    <row r="1499" spans="1:5" ht="15.75" x14ac:dyDescent="0.25">
      <c r="A1499" s="1" t="s">
        <v>873</v>
      </c>
      <c r="B1499" s="1" t="s">
        <v>3881</v>
      </c>
      <c r="C1499" s="5" t="s">
        <v>6733</v>
      </c>
      <c r="D1499" s="5" t="s">
        <v>6826</v>
      </c>
      <c r="E1499" s="5" t="s">
        <v>6211</v>
      </c>
    </row>
    <row r="1500" spans="1:5" ht="15.75" x14ac:dyDescent="0.25">
      <c r="A1500" s="1" t="s">
        <v>872</v>
      </c>
      <c r="B1500" s="1" t="s">
        <v>3882</v>
      </c>
      <c r="C1500" s="5" t="s">
        <v>6731</v>
      </c>
      <c r="D1500" s="5" t="s">
        <v>7833</v>
      </c>
      <c r="E1500" s="5" t="s">
        <v>6212</v>
      </c>
    </row>
    <row r="1501" spans="1:5" ht="15.75" x14ac:dyDescent="0.25">
      <c r="A1501" s="1" t="s">
        <v>871</v>
      </c>
      <c r="B1501" s="1" t="s">
        <v>3883</v>
      </c>
      <c r="C1501" s="5" t="s">
        <v>6731</v>
      </c>
      <c r="D1501" s="5" t="s">
        <v>7283</v>
      </c>
      <c r="E1501" s="5" t="s">
        <v>6213</v>
      </c>
    </row>
    <row r="1502" spans="1:5" ht="15.75" x14ac:dyDescent="0.25">
      <c r="A1502" s="1" t="s">
        <v>870</v>
      </c>
      <c r="B1502" s="1" t="s">
        <v>3884</v>
      </c>
      <c r="C1502" s="5" t="s">
        <v>7146</v>
      </c>
      <c r="D1502" s="5" t="s">
        <v>7834</v>
      </c>
      <c r="E1502" s="5" t="s">
        <v>6214</v>
      </c>
    </row>
    <row r="1503" spans="1:5" ht="15.75" x14ac:dyDescent="0.25">
      <c r="A1503" s="1" t="s">
        <v>869</v>
      </c>
      <c r="B1503" s="1" t="s">
        <v>3885</v>
      </c>
      <c r="C1503" s="5" t="s">
        <v>6731</v>
      </c>
      <c r="D1503" s="5" t="s">
        <v>7271</v>
      </c>
      <c r="E1503" s="5" t="s">
        <v>6215</v>
      </c>
    </row>
    <row r="1504" spans="1:5" ht="15.75" x14ac:dyDescent="0.25">
      <c r="A1504" s="1" t="s">
        <v>868</v>
      </c>
      <c r="B1504" s="1" t="s">
        <v>3886</v>
      </c>
      <c r="C1504" s="5" t="s">
        <v>6731</v>
      </c>
      <c r="D1504" s="5" t="s">
        <v>7835</v>
      </c>
      <c r="E1504" s="5" t="s">
        <v>6216</v>
      </c>
    </row>
    <row r="1505" spans="1:5" ht="15.75" x14ac:dyDescent="0.25">
      <c r="A1505" s="1" t="s">
        <v>867</v>
      </c>
      <c r="B1505" s="1" t="s">
        <v>3887</v>
      </c>
      <c r="C1505" s="5" t="s">
        <v>6733</v>
      </c>
      <c r="D1505" s="5" t="s">
        <v>7836</v>
      </c>
      <c r="E1505" s="5" t="s">
        <v>5807</v>
      </c>
    </row>
    <row r="1506" spans="1:5" ht="15.75" x14ac:dyDescent="0.25">
      <c r="A1506" s="1" t="s">
        <v>866</v>
      </c>
      <c r="B1506" s="1" t="s">
        <v>3888</v>
      </c>
      <c r="C1506" s="5" t="s">
        <v>6733</v>
      </c>
      <c r="D1506" s="5" t="s">
        <v>7837</v>
      </c>
      <c r="E1506" s="5" t="s">
        <v>6217</v>
      </c>
    </row>
    <row r="1507" spans="1:5" ht="15.75" x14ac:dyDescent="0.25">
      <c r="A1507" s="1" t="s">
        <v>865</v>
      </c>
      <c r="B1507" s="1" t="s">
        <v>3889</v>
      </c>
      <c r="C1507" s="5" t="s">
        <v>6731</v>
      </c>
      <c r="D1507" s="5" t="s">
        <v>7838</v>
      </c>
      <c r="E1507" s="5" t="s">
        <v>6218</v>
      </c>
    </row>
    <row r="1508" spans="1:5" ht="15.75" x14ac:dyDescent="0.25">
      <c r="A1508" s="1" t="s">
        <v>864</v>
      </c>
      <c r="B1508" s="1" t="s">
        <v>3890</v>
      </c>
      <c r="C1508" s="5" t="s">
        <v>6733</v>
      </c>
      <c r="D1508" s="5" t="s">
        <v>7764</v>
      </c>
      <c r="E1508" s="5" t="s">
        <v>5012</v>
      </c>
    </row>
    <row r="1509" spans="1:5" ht="15.75" x14ac:dyDescent="0.25">
      <c r="A1509" s="1" t="s">
        <v>863</v>
      </c>
      <c r="B1509" s="1" t="s">
        <v>3891</v>
      </c>
      <c r="C1509" s="5" t="s">
        <v>6733</v>
      </c>
      <c r="D1509" s="5" t="s">
        <v>7839</v>
      </c>
      <c r="E1509" s="5" t="s">
        <v>5748</v>
      </c>
    </row>
    <row r="1510" spans="1:5" ht="15.75" x14ac:dyDescent="0.25">
      <c r="A1510" s="1" t="s">
        <v>862</v>
      </c>
      <c r="B1510" s="1" t="s">
        <v>3892</v>
      </c>
      <c r="C1510" s="5" t="s">
        <v>6733</v>
      </c>
      <c r="D1510" s="5" t="s">
        <v>6909</v>
      </c>
      <c r="E1510" s="5" t="s">
        <v>5279</v>
      </c>
    </row>
    <row r="1511" spans="1:5" ht="15.75" x14ac:dyDescent="0.25">
      <c r="A1511" s="1" t="s">
        <v>861</v>
      </c>
      <c r="B1511" s="1" t="s">
        <v>3893</v>
      </c>
      <c r="C1511" s="5" t="s">
        <v>6731</v>
      </c>
      <c r="D1511" s="5" t="s">
        <v>7840</v>
      </c>
      <c r="E1511" s="5" t="s">
        <v>6219</v>
      </c>
    </row>
    <row r="1512" spans="1:5" ht="15.75" x14ac:dyDescent="0.25">
      <c r="A1512" s="1" t="s">
        <v>860</v>
      </c>
      <c r="B1512" s="1" t="s">
        <v>3894</v>
      </c>
      <c r="C1512" s="5" t="s">
        <v>6733</v>
      </c>
      <c r="D1512" s="5" t="s">
        <v>6878</v>
      </c>
      <c r="E1512" s="5" t="s">
        <v>5013</v>
      </c>
    </row>
    <row r="1513" spans="1:5" ht="15.75" x14ac:dyDescent="0.25">
      <c r="A1513" s="1" t="s">
        <v>859</v>
      </c>
      <c r="B1513" s="1" t="s">
        <v>3895</v>
      </c>
      <c r="C1513" s="5" t="s">
        <v>6733</v>
      </c>
      <c r="D1513" s="5" t="s">
        <v>7841</v>
      </c>
      <c r="E1513" s="5" t="s">
        <v>5014</v>
      </c>
    </row>
    <row r="1514" spans="1:5" ht="15.75" x14ac:dyDescent="0.25">
      <c r="A1514" s="1" t="s">
        <v>858</v>
      </c>
      <c r="B1514" s="1" t="s">
        <v>3896</v>
      </c>
      <c r="C1514" s="5" t="s">
        <v>6731</v>
      </c>
      <c r="D1514" s="5" t="s">
        <v>7842</v>
      </c>
      <c r="E1514" s="5" t="s">
        <v>6220</v>
      </c>
    </row>
    <row r="1515" spans="1:5" ht="15.75" x14ac:dyDescent="0.25">
      <c r="A1515" s="1" t="s">
        <v>857</v>
      </c>
      <c r="B1515" s="1" t="s">
        <v>3897</v>
      </c>
      <c r="C1515" s="5" t="s">
        <v>6733</v>
      </c>
      <c r="D1515" s="5" t="s">
        <v>7843</v>
      </c>
      <c r="E1515" s="5" t="s">
        <v>6221</v>
      </c>
    </row>
    <row r="1516" spans="1:5" ht="15.75" x14ac:dyDescent="0.25">
      <c r="A1516" s="1" t="s">
        <v>856</v>
      </c>
      <c r="B1516" s="1" t="s">
        <v>3898</v>
      </c>
      <c r="C1516" s="5" t="s">
        <v>6733</v>
      </c>
      <c r="D1516" s="5" t="s">
        <v>6878</v>
      </c>
      <c r="E1516" s="5" t="s">
        <v>6222</v>
      </c>
    </row>
    <row r="1517" spans="1:5" ht="15.75" x14ac:dyDescent="0.25">
      <c r="A1517" s="1" t="s">
        <v>855</v>
      </c>
      <c r="B1517" s="1" t="s">
        <v>3899</v>
      </c>
      <c r="C1517" s="5" t="s">
        <v>6733</v>
      </c>
      <c r="D1517" s="5" t="s">
        <v>7632</v>
      </c>
      <c r="E1517" s="5" t="s">
        <v>6223</v>
      </c>
    </row>
    <row r="1518" spans="1:5" ht="15.75" x14ac:dyDescent="0.25">
      <c r="A1518" s="1" t="s">
        <v>854</v>
      </c>
      <c r="B1518" s="1" t="s">
        <v>3900</v>
      </c>
      <c r="C1518" s="5" t="s">
        <v>6731</v>
      </c>
      <c r="D1518" s="5" t="s">
        <v>7844</v>
      </c>
      <c r="E1518" s="5" t="s">
        <v>6224</v>
      </c>
    </row>
    <row r="1519" spans="1:5" ht="15.75" x14ac:dyDescent="0.25">
      <c r="A1519" s="1" t="s">
        <v>853</v>
      </c>
      <c r="B1519" s="1" t="s">
        <v>3901</v>
      </c>
      <c r="C1519" s="5" t="s">
        <v>6731</v>
      </c>
      <c r="D1519" s="5" t="s">
        <v>7119</v>
      </c>
      <c r="E1519" s="5" t="s">
        <v>6225</v>
      </c>
    </row>
    <row r="1520" spans="1:5" ht="15.75" x14ac:dyDescent="0.25">
      <c r="A1520" s="1" t="s">
        <v>852</v>
      </c>
      <c r="B1520" s="1" t="s">
        <v>3902</v>
      </c>
      <c r="C1520" s="5" t="s">
        <v>6731</v>
      </c>
      <c r="D1520" s="5" t="s">
        <v>7845</v>
      </c>
      <c r="E1520" s="5" t="s">
        <v>6226</v>
      </c>
    </row>
    <row r="1521" spans="1:5" ht="15.75" x14ac:dyDescent="0.25">
      <c r="A1521" s="1" t="s">
        <v>851</v>
      </c>
      <c r="B1521" s="1" t="s">
        <v>3903</v>
      </c>
      <c r="C1521" s="5" t="s">
        <v>6731</v>
      </c>
      <c r="D1521" s="5" t="s">
        <v>7846</v>
      </c>
      <c r="E1521" s="5" t="s">
        <v>6227</v>
      </c>
    </row>
    <row r="1522" spans="1:5" ht="15.75" x14ac:dyDescent="0.25">
      <c r="A1522" s="1" t="s">
        <v>850</v>
      </c>
      <c r="B1522" s="1" t="s">
        <v>3904</v>
      </c>
      <c r="C1522" s="5" t="s">
        <v>6733</v>
      </c>
      <c r="D1522" s="5" t="s">
        <v>7847</v>
      </c>
      <c r="E1522" s="5" t="s">
        <v>6228</v>
      </c>
    </row>
    <row r="1523" spans="1:5" ht="15.75" x14ac:dyDescent="0.25">
      <c r="A1523" s="1" t="s">
        <v>849</v>
      </c>
      <c r="B1523" s="1" t="s">
        <v>3905</v>
      </c>
      <c r="C1523" s="5" t="s">
        <v>6731</v>
      </c>
      <c r="D1523" s="5" t="s">
        <v>7264</v>
      </c>
      <c r="E1523" s="5" t="s">
        <v>6229</v>
      </c>
    </row>
    <row r="1524" spans="1:5" ht="15.75" x14ac:dyDescent="0.25">
      <c r="A1524" s="1" t="s">
        <v>848</v>
      </c>
      <c r="B1524" s="1" t="s">
        <v>3906</v>
      </c>
      <c r="C1524" s="5" t="s">
        <v>6733</v>
      </c>
      <c r="D1524" s="5" t="s">
        <v>7848</v>
      </c>
      <c r="E1524" s="5" t="s">
        <v>5015</v>
      </c>
    </row>
    <row r="1525" spans="1:5" ht="15.75" x14ac:dyDescent="0.25">
      <c r="A1525" s="1" t="s">
        <v>847</v>
      </c>
      <c r="B1525" s="1" t="s">
        <v>3907</v>
      </c>
      <c r="C1525" s="5" t="s">
        <v>6733</v>
      </c>
      <c r="D1525" s="5" t="s">
        <v>6941</v>
      </c>
      <c r="E1525" s="5" t="s">
        <v>6230</v>
      </c>
    </row>
    <row r="1526" spans="1:5" ht="15.75" x14ac:dyDescent="0.25">
      <c r="A1526" s="1" t="s">
        <v>846</v>
      </c>
      <c r="B1526" s="1" t="s">
        <v>3908</v>
      </c>
      <c r="C1526" s="5" t="s">
        <v>6733</v>
      </c>
      <c r="D1526" s="5" t="s">
        <v>7037</v>
      </c>
      <c r="E1526" s="5" t="s">
        <v>5790</v>
      </c>
    </row>
    <row r="1527" spans="1:5" ht="15.75" x14ac:dyDescent="0.25">
      <c r="A1527" s="1" t="s">
        <v>845</v>
      </c>
      <c r="B1527" s="1" t="s">
        <v>3909</v>
      </c>
      <c r="C1527" s="5" t="s">
        <v>6731</v>
      </c>
      <c r="D1527" s="5" t="s">
        <v>7849</v>
      </c>
      <c r="E1527" s="5" t="s">
        <v>6231</v>
      </c>
    </row>
    <row r="1528" spans="1:5" ht="15.75" x14ac:dyDescent="0.25">
      <c r="A1528" s="1" t="s">
        <v>844</v>
      </c>
      <c r="B1528" s="1" t="s">
        <v>3910</v>
      </c>
      <c r="C1528" s="5" t="s">
        <v>6731</v>
      </c>
      <c r="D1528" s="5" t="s">
        <v>7850</v>
      </c>
      <c r="E1528" s="5" t="s">
        <v>6232</v>
      </c>
    </row>
    <row r="1529" spans="1:5" ht="15.75" x14ac:dyDescent="0.25">
      <c r="A1529" s="1" t="s">
        <v>843</v>
      </c>
      <c r="B1529" s="1" t="s">
        <v>3911</v>
      </c>
      <c r="C1529" s="5" t="s">
        <v>6733</v>
      </c>
      <c r="D1529" s="5" t="s">
        <v>7851</v>
      </c>
      <c r="E1529" s="5" t="s">
        <v>6233</v>
      </c>
    </row>
    <row r="1530" spans="1:5" ht="15.75" x14ac:dyDescent="0.25">
      <c r="A1530" s="1" t="s">
        <v>842</v>
      </c>
      <c r="B1530" s="1" t="s">
        <v>3912</v>
      </c>
      <c r="C1530" s="5" t="s">
        <v>6731</v>
      </c>
      <c r="D1530" s="5" t="s">
        <v>7852</v>
      </c>
      <c r="E1530" s="5" t="s">
        <v>6234</v>
      </c>
    </row>
    <row r="1531" spans="1:5" ht="15.75" x14ac:dyDescent="0.25">
      <c r="A1531" s="1" t="s">
        <v>841</v>
      </c>
      <c r="B1531" s="1" t="s">
        <v>3913</v>
      </c>
      <c r="C1531" s="5" t="s">
        <v>6731</v>
      </c>
      <c r="D1531" s="5" t="s">
        <v>6811</v>
      </c>
      <c r="E1531" s="5" t="s">
        <v>5375</v>
      </c>
    </row>
    <row r="1532" spans="1:5" ht="15.75" x14ac:dyDescent="0.25">
      <c r="A1532" s="1" t="s">
        <v>840</v>
      </c>
      <c r="B1532" s="1" t="s">
        <v>3914</v>
      </c>
      <c r="C1532" s="5" t="s">
        <v>6731</v>
      </c>
      <c r="D1532" s="5" t="s">
        <v>7853</v>
      </c>
      <c r="E1532" s="5" t="s">
        <v>6235</v>
      </c>
    </row>
    <row r="1533" spans="1:5" ht="15.75" x14ac:dyDescent="0.25">
      <c r="A1533" s="1" t="s">
        <v>839</v>
      </c>
      <c r="B1533" s="1" t="s">
        <v>3915</v>
      </c>
      <c r="C1533" s="5" t="s">
        <v>6733</v>
      </c>
      <c r="D1533" s="5" t="s">
        <v>7854</v>
      </c>
      <c r="E1533" s="5" t="s">
        <v>5016</v>
      </c>
    </row>
    <row r="1534" spans="1:5" ht="15.75" x14ac:dyDescent="0.25">
      <c r="A1534" s="1" t="s">
        <v>838</v>
      </c>
      <c r="B1534" s="1" t="s">
        <v>3916</v>
      </c>
      <c r="C1534" s="5" t="s">
        <v>6733</v>
      </c>
      <c r="D1534" s="5" t="s">
        <v>7079</v>
      </c>
      <c r="E1534" s="5" t="s">
        <v>6236</v>
      </c>
    </row>
    <row r="1535" spans="1:5" ht="15.75" x14ac:dyDescent="0.25">
      <c r="A1535" s="1" t="s">
        <v>837</v>
      </c>
      <c r="B1535" s="1" t="s">
        <v>3917</v>
      </c>
      <c r="C1535" s="5" t="s">
        <v>6731</v>
      </c>
      <c r="D1535" s="5" t="s">
        <v>6816</v>
      </c>
      <c r="E1535" s="5" t="s">
        <v>6237</v>
      </c>
    </row>
    <row r="1536" spans="1:5" ht="15.75" x14ac:dyDescent="0.25">
      <c r="A1536" s="1" t="s">
        <v>836</v>
      </c>
      <c r="B1536" s="1" t="s">
        <v>3918</v>
      </c>
      <c r="C1536" s="5" t="s">
        <v>6733</v>
      </c>
      <c r="D1536" s="5" t="s">
        <v>6758</v>
      </c>
      <c r="E1536" s="5" t="s">
        <v>6238</v>
      </c>
    </row>
    <row r="1537" spans="1:5" ht="15.75" x14ac:dyDescent="0.25">
      <c r="A1537" s="1" t="s">
        <v>835</v>
      </c>
      <c r="B1537" s="1" t="s">
        <v>3919</v>
      </c>
      <c r="C1537" s="5" t="s">
        <v>6733</v>
      </c>
      <c r="D1537" s="5" t="s">
        <v>6780</v>
      </c>
      <c r="E1537" s="5" t="s">
        <v>6239</v>
      </c>
    </row>
    <row r="1538" spans="1:5" ht="15.75" x14ac:dyDescent="0.25">
      <c r="A1538" s="1" t="s">
        <v>834</v>
      </c>
      <c r="B1538" s="1" t="s">
        <v>3920</v>
      </c>
      <c r="C1538" s="5" t="s">
        <v>6731</v>
      </c>
      <c r="D1538" s="5" t="s">
        <v>7855</v>
      </c>
      <c r="E1538" s="5" t="s">
        <v>6240</v>
      </c>
    </row>
    <row r="1539" spans="1:5" ht="15.75" x14ac:dyDescent="0.25">
      <c r="A1539" s="1" t="s">
        <v>833</v>
      </c>
      <c r="B1539" s="1" t="s">
        <v>3921</v>
      </c>
      <c r="C1539" s="5" t="s">
        <v>6733</v>
      </c>
      <c r="D1539" s="5" t="s">
        <v>6936</v>
      </c>
      <c r="E1539" s="5" t="s">
        <v>6241</v>
      </c>
    </row>
    <row r="1540" spans="1:5" ht="15.75" x14ac:dyDescent="0.25">
      <c r="A1540" s="1" t="s">
        <v>832</v>
      </c>
      <c r="B1540" s="1" t="s">
        <v>3922</v>
      </c>
      <c r="C1540" s="5" t="s">
        <v>6733</v>
      </c>
      <c r="D1540" s="5" t="s">
        <v>7856</v>
      </c>
      <c r="E1540" s="5" t="s">
        <v>5017</v>
      </c>
    </row>
    <row r="1541" spans="1:5" ht="15.75" x14ac:dyDescent="0.25">
      <c r="A1541" s="1" t="s">
        <v>831</v>
      </c>
      <c r="B1541" s="1" t="s">
        <v>3923</v>
      </c>
      <c r="C1541" s="5" t="s">
        <v>6731</v>
      </c>
      <c r="D1541" s="5" t="s">
        <v>7857</v>
      </c>
      <c r="E1541" s="5" t="s">
        <v>6242</v>
      </c>
    </row>
    <row r="1542" spans="1:5" ht="15.75" x14ac:dyDescent="0.25">
      <c r="A1542" s="1" t="s">
        <v>830</v>
      </c>
      <c r="B1542" s="1" t="s">
        <v>3924</v>
      </c>
      <c r="C1542" s="5" t="s">
        <v>6731</v>
      </c>
      <c r="D1542" s="5" t="s">
        <v>7858</v>
      </c>
      <c r="E1542" s="5" t="s">
        <v>6243</v>
      </c>
    </row>
    <row r="1543" spans="1:5" ht="15.75" x14ac:dyDescent="0.25">
      <c r="A1543" s="1" t="s">
        <v>829</v>
      </c>
      <c r="B1543" s="1" t="s">
        <v>3925</v>
      </c>
      <c r="C1543" s="5" t="s">
        <v>6733</v>
      </c>
      <c r="D1543" s="5" t="s">
        <v>7859</v>
      </c>
      <c r="E1543" s="5" t="s">
        <v>6244</v>
      </c>
    </row>
    <row r="1544" spans="1:5" ht="15.75" x14ac:dyDescent="0.25">
      <c r="A1544" s="1" t="s">
        <v>828</v>
      </c>
      <c r="B1544" s="1" t="s">
        <v>3926</v>
      </c>
      <c r="C1544" s="5" t="s">
        <v>6733</v>
      </c>
      <c r="D1544" s="5" t="s">
        <v>6780</v>
      </c>
      <c r="E1544" s="5" t="s">
        <v>5018</v>
      </c>
    </row>
    <row r="1545" spans="1:5" ht="15.75" x14ac:dyDescent="0.25">
      <c r="A1545" s="1" t="s">
        <v>827</v>
      </c>
      <c r="B1545" s="1" t="s">
        <v>3927</v>
      </c>
      <c r="C1545" s="5" t="s">
        <v>6733</v>
      </c>
      <c r="D1545" s="5" t="s">
        <v>7860</v>
      </c>
      <c r="E1545" s="5" t="s">
        <v>6245</v>
      </c>
    </row>
    <row r="1546" spans="1:5" ht="15.75" x14ac:dyDescent="0.25">
      <c r="A1546" s="1" t="s">
        <v>826</v>
      </c>
      <c r="B1546" s="1" t="s">
        <v>3928</v>
      </c>
      <c r="C1546" s="5" t="s">
        <v>6733</v>
      </c>
      <c r="D1546" s="5" t="s">
        <v>7861</v>
      </c>
      <c r="E1546" s="5" t="s">
        <v>6246</v>
      </c>
    </row>
    <row r="1547" spans="1:5" ht="15.75" x14ac:dyDescent="0.25">
      <c r="A1547" s="1" t="s">
        <v>825</v>
      </c>
      <c r="B1547" s="1" t="s">
        <v>3929</v>
      </c>
      <c r="C1547" s="5" t="s">
        <v>6731</v>
      </c>
      <c r="D1547" s="5" t="s">
        <v>7080</v>
      </c>
      <c r="E1547" s="5" t="s">
        <v>5019</v>
      </c>
    </row>
    <row r="1548" spans="1:5" ht="15.75" x14ac:dyDescent="0.25">
      <c r="A1548" s="1" t="s">
        <v>824</v>
      </c>
      <c r="B1548" s="1" t="s">
        <v>3930</v>
      </c>
      <c r="C1548" s="5" t="s">
        <v>6731</v>
      </c>
      <c r="D1548" s="5" t="s">
        <v>7862</v>
      </c>
      <c r="E1548" s="5" t="s">
        <v>6247</v>
      </c>
    </row>
    <row r="1549" spans="1:5" ht="15.75" x14ac:dyDescent="0.25">
      <c r="A1549" s="1" t="s">
        <v>823</v>
      </c>
      <c r="B1549" s="1" t="s">
        <v>3931</v>
      </c>
      <c r="C1549" s="5" t="s">
        <v>6731</v>
      </c>
      <c r="D1549" s="5" t="s">
        <v>7863</v>
      </c>
      <c r="E1549" s="5" t="s">
        <v>5020</v>
      </c>
    </row>
    <row r="1550" spans="1:5" ht="15.75" x14ac:dyDescent="0.25">
      <c r="A1550" s="1" t="s">
        <v>822</v>
      </c>
      <c r="B1550" s="1" t="s">
        <v>3932</v>
      </c>
      <c r="C1550" s="5" t="s">
        <v>6733</v>
      </c>
      <c r="D1550" s="5" t="s">
        <v>7864</v>
      </c>
      <c r="E1550" s="5" t="s">
        <v>5021</v>
      </c>
    </row>
    <row r="1551" spans="1:5" ht="15.75" x14ac:dyDescent="0.25">
      <c r="A1551" s="1" t="s">
        <v>821</v>
      </c>
      <c r="B1551" s="1" t="s">
        <v>3933</v>
      </c>
      <c r="C1551" s="5" t="s">
        <v>6731</v>
      </c>
      <c r="D1551" s="5" t="s">
        <v>6760</v>
      </c>
      <c r="E1551" s="5" t="s">
        <v>6248</v>
      </c>
    </row>
    <row r="1552" spans="1:5" ht="15.75" x14ac:dyDescent="0.25">
      <c r="A1552" s="1" t="s">
        <v>820</v>
      </c>
      <c r="B1552" s="1" t="s">
        <v>3934</v>
      </c>
      <c r="C1552" s="5" t="s">
        <v>6733</v>
      </c>
      <c r="D1552" s="5" t="s">
        <v>7865</v>
      </c>
      <c r="E1552" s="5" t="s">
        <v>6249</v>
      </c>
    </row>
    <row r="1553" spans="1:5" ht="15.75" x14ac:dyDescent="0.25">
      <c r="A1553" s="1" t="s">
        <v>819</v>
      </c>
      <c r="B1553" s="1" t="s">
        <v>3935</v>
      </c>
      <c r="C1553" s="5" t="s">
        <v>6733</v>
      </c>
      <c r="D1553" s="5" t="s">
        <v>7130</v>
      </c>
      <c r="E1553" s="5" t="s">
        <v>6044</v>
      </c>
    </row>
    <row r="1554" spans="1:5" ht="15.75" x14ac:dyDescent="0.25">
      <c r="A1554" s="1" t="s">
        <v>818</v>
      </c>
      <c r="B1554" s="1" t="s">
        <v>3936</v>
      </c>
      <c r="C1554" s="5" t="s">
        <v>6733</v>
      </c>
      <c r="D1554" s="5" t="s">
        <v>7866</v>
      </c>
      <c r="E1554" s="5" t="s">
        <v>6250</v>
      </c>
    </row>
    <row r="1555" spans="1:5" ht="15.75" x14ac:dyDescent="0.25">
      <c r="A1555" s="1" t="s">
        <v>817</v>
      </c>
      <c r="B1555" s="1" t="s">
        <v>3937</v>
      </c>
      <c r="C1555" s="5" t="s">
        <v>6731</v>
      </c>
      <c r="D1555" s="5" t="s">
        <v>7867</v>
      </c>
      <c r="E1555" s="5" t="s">
        <v>5022</v>
      </c>
    </row>
    <row r="1556" spans="1:5" ht="15.75" x14ac:dyDescent="0.25">
      <c r="A1556" s="1" t="s">
        <v>816</v>
      </c>
      <c r="B1556" s="1" t="s">
        <v>3938</v>
      </c>
      <c r="C1556" s="5" t="s">
        <v>6731</v>
      </c>
      <c r="D1556" s="5" t="s">
        <v>6911</v>
      </c>
      <c r="E1556" s="5" t="s">
        <v>6251</v>
      </c>
    </row>
    <row r="1557" spans="1:5" ht="15.75" x14ac:dyDescent="0.25">
      <c r="A1557" s="1" t="s">
        <v>815</v>
      </c>
      <c r="B1557" s="1" t="s">
        <v>3939</v>
      </c>
      <c r="C1557" s="5" t="s">
        <v>6733</v>
      </c>
      <c r="D1557" s="5" t="s">
        <v>6950</v>
      </c>
      <c r="E1557" s="5" t="s">
        <v>4936</v>
      </c>
    </row>
    <row r="1558" spans="1:5" ht="15.75" x14ac:dyDescent="0.25">
      <c r="A1558" s="1" t="s">
        <v>814</v>
      </c>
      <c r="B1558" s="1" t="s">
        <v>3940</v>
      </c>
      <c r="C1558" s="5" t="s">
        <v>6731</v>
      </c>
      <c r="D1558" s="5" t="s">
        <v>7868</v>
      </c>
      <c r="E1558" s="5" t="s">
        <v>6252</v>
      </c>
    </row>
    <row r="1559" spans="1:5" ht="15.75" x14ac:dyDescent="0.25">
      <c r="A1559" s="1" t="s">
        <v>813</v>
      </c>
      <c r="B1559" s="1" t="s">
        <v>3941</v>
      </c>
      <c r="C1559" s="5" t="s">
        <v>6731</v>
      </c>
      <c r="D1559" s="5" t="s">
        <v>7258</v>
      </c>
      <c r="E1559" s="5" t="s">
        <v>6253</v>
      </c>
    </row>
    <row r="1560" spans="1:5" ht="15.75" x14ac:dyDescent="0.25">
      <c r="A1560" s="1" t="s">
        <v>812</v>
      </c>
      <c r="B1560" s="1" t="s">
        <v>3942</v>
      </c>
      <c r="C1560" s="5" t="s">
        <v>6731</v>
      </c>
      <c r="D1560" s="5" t="s">
        <v>7869</v>
      </c>
      <c r="E1560" s="5" t="s">
        <v>6254</v>
      </c>
    </row>
    <row r="1561" spans="1:5" ht="15.75" x14ac:dyDescent="0.25">
      <c r="A1561" s="1" t="s">
        <v>811</v>
      </c>
      <c r="B1561" s="1" t="s">
        <v>3943</v>
      </c>
      <c r="C1561" s="5" t="s">
        <v>6731</v>
      </c>
      <c r="D1561" s="5" t="s">
        <v>7870</v>
      </c>
      <c r="E1561" s="5" t="s">
        <v>6255</v>
      </c>
    </row>
    <row r="1562" spans="1:5" ht="15.75" x14ac:dyDescent="0.25">
      <c r="A1562" s="1" t="s">
        <v>810</v>
      </c>
      <c r="B1562" s="1" t="s">
        <v>3944</v>
      </c>
      <c r="C1562" s="5" t="s">
        <v>6733</v>
      </c>
      <c r="D1562" s="5" t="s">
        <v>7871</v>
      </c>
      <c r="E1562" s="5" t="s">
        <v>5024</v>
      </c>
    </row>
    <row r="1563" spans="1:5" ht="15.75" x14ac:dyDescent="0.25">
      <c r="A1563" s="1" t="s">
        <v>809</v>
      </c>
      <c r="B1563" s="1" t="s">
        <v>3945</v>
      </c>
      <c r="C1563" s="5" t="s">
        <v>6733</v>
      </c>
      <c r="D1563" s="5" t="s">
        <v>7872</v>
      </c>
      <c r="E1563" s="5" t="s">
        <v>6256</v>
      </c>
    </row>
    <row r="1564" spans="1:5" ht="15.75" x14ac:dyDescent="0.25">
      <c r="A1564" s="1" t="s">
        <v>808</v>
      </c>
      <c r="B1564" s="1" t="s">
        <v>3946</v>
      </c>
      <c r="C1564" s="5" t="s">
        <v>6733</v>
      </c>
      <c r="D1564" s="5" t="s">
        <v>7873</v>
      </c>
      <c r="E1564" s="5" t="s">
        <v>6257</v>
      </c>
    </row>
    <row r="1565" spans="1:5" ht="15.75" x14ac:dyDescent="0.25">
      <c r="A1565" s="1" t="s">
        <v>807</v>
      </c>
      <c r="B1565" s="1" t="s">
        <v>3947</v>
      </c>
      <c r="C1565" s="5" t="s">
        <v>6733</v>
      </c>
      <c r="D1565" s="5" t="s">
        <v>6875</v>
      </c>
      <c r="E1565" s="5" t="s">
        <v>5502</v>
      </c>
    </row>
    <row r="1566" spans="1:5" ht="15.75" x14ac:dyDescent="0.25">
      <c r="A1566" s="1" t="s">
        <v>806</v>
      </c>
      <c r="B1566" s="1" t="s">
        <v>3948</v>
      </c>
      <c r="C1566" s="5" t="s">
        <v>6733</v>
      </c>
      <c r="D1566" s="5" t="s">
        <v>7874</v>
      </c>
      <c r="E1566" s="5" t="s">
        <v>4899</v>
      </c>
    </row>
    <row r="1567" spans="1:5" ht="15.75" x14ac:dyDescent="0.25">
      <c r="A1567" s="1" t="s">
        <v>805</v>
      </c>
      <c r="B1567" s="1" t="s">
        <v>3949</v>
      </c>
      <c r="C1567" s="5" t="s">
        <v>6731</v>
      </c>
      <c r="D1567" s="5" t="s">
        <v>7875</v>
      </c>
      <c r="E1567" s="5" t="s">
        <v>6258</v>
      </c>
    </row>
    <row r="1568" spans="1:5" ht="15.75" x14ac:dyDescent="0.25">
      <c r="A1568" s="1" t="s">
        <v>804</v>
      </c>
      <c r="B1568" s="1" t="s">
        <v>3950</v>
      </c>
      <c r="C1568" s="5" t="s">
        <v>6731</v>
      </c>
      <c r="D1568" s="5" t="s">
        <v>7052</v>
      </c>
      <c r="E1568" s="5" t="s">
        <v>6259</v>
      </c>
    </row>
    <row r="1569" spans="1:5" ht="15.75" x14ac:dyDescent="0.25">
      <c r="A1569" s="1" t="s">
        <v>803</v>
      </c>
      <c r="B1569" s="1" t="s">
        <v>3951</v>
      </c>
      <c r="C1569" s="5" t="s">
        <v>6733</v>
      </c>
      <c r="D1569" s="5" t="s">
        <v>7876</v>
      </c>
      <c r="E1569" s="5" t="s">
        <v>5536</v>
      </c>
    </row>
    <row r="1570" spans="1:5" ht="15.75" x14ac:dyDescent="0.25">
      <c r="A1570" s="1" t="s">
        <v>802</v>
      </c>
      <c r="B1570" s="1" t="s">
        <v>3952</v>
      </c>
      <c r="C1570" s="5" t="s">
        <v>6731</v>
      </c>
      <c r="D1570" s="5" t="s">
        <v>7877</v>
      </c>
      <c r="E1570" s="5" t="s">
        <v>5025</v>
      </c>
    </row>
    <row r="1571" spans="1:5" ht="15.75" x14ac:dyDescent="0.25">
      <c r="A1571" s="1" t="s">
        <v>801</v>
      </c>
      <c r="B1571" s="1" t="s">
        <v>3953</v>
      </c>
      <c r="C1571" s="5" t="s">
        <v>6733</v>
      </c>
      <c r="D1571" s="5" t="s">
        <v>7537</v>
      </c>
      <c r="E1571" s="5" t="s">
        <v>6260</v>
      </c>
    </row>
    <row r="1572" spans="1:5" ht="15.75" x14ac:dyDescent="0.25">
      <c r="A1572" s="1" t="s">
        <v>800</v>
      </c>
      <c r="B1572" s="1" t="s">
        <v>3954</v>
      </c>
      <c r="C1572" s="5" t="s">
        <v>6731</v>
      </c>
      <c r="D1572" s="5" t="s">
        <v>7540</v>
      </c>
      <c r="E1572" s="5" t="s">
        <v>6261</v>
      </c>
    </row>
    <row r="1573" spans="1:5" ht="15.75" x14ac:dyDescent="0.25">
      <c r="A1573" s="1" t="s">
        <v>799</v>
      </c>
      <c r="B1573" s="1" t="s">
        <v>3955</v>
      </c>
      <c r="C1573" s="5" t="s">
        <v>6733</v>
      </c>
      <c r="D1573" s="5" t="s">
        <v>7878</v>
      </c>
      <c r="E1573" s="5" t="s">
        <v>5495</v>
      </c>
    </row>
    <row r="1574" spans="1:5" ht="15.75" x14ac:dyDescent="0.25">
      <c r="A1574" s="1" t="s">
        <v>798</v>
      </c>
      <c r="B1574" s="1" t="s">
        <v>3956</v>
      </c>
      <c r="C1574" s="5" t="s">
        <v>6733</v>
      </c>
      <c r="D1574" s="5" t="s">
        <v>7879</v>
      </c>
      <c r="E1574" s="5" t="s">
        <v>6262</v>
      </c>
    </row>
    <row r="1575" spans="1:5" ht="15.75" x14ac:dyDescent="0.25">
      <c r="A1575" s="1" t="s">
        <v>797</v>
      </c>
      <c r="B1575" s="1" t="s">
        <v>3957</v>
      </c>
      <c r="C1575" s="5" t="s">
        <v>6733</v>
      </c>
      <c r="D1575" s="5" t="s">
        <v>7880</v>
      </c>
      <c r="E1575" s="5" t="s">
        <v>6263</v>
      </c>
    </row>
    <row r="1576" spans="1:5" ht="15.75" x14ac:dyDescent="0.25">
      <c r="A1576" s="1" t="s">
        <v>796</v>
      </c>
      <c r="B1576" s="1" t="s">
        <v>3958</v>
      </c>
      <c r="C1576" s="5" t="s">
        <v>6733</v>
      </c>
      <c r="D1576" s="5" t="s">
        <v>6756</v>
      </c>
      <c r="E1576" s="5" t="s">
        <v>6264</v>
      </c>
    </row>
    <row r="1577" spans="1:5" ht="15.75" x14ac:dyDescent="0.25">
      <c r="A1577" s="1" t="s">
        <v>795</v>
      </c>
      <c r="B1577" s="1" t="s">
        <v>3959</v>
      </c>
      <c r="C1577" s="5" t="s">
        <v>6731</v>
      </c>
      <c r="D1577" s="5" t="s">
        <v>7881</v>
      </c>
      <c r="E1577" s="5" t="s">
        <v>5547</v>
      </c>
    </row>
    <row r="1578" spans="1:5" ht="15.75" x14ac:dyDescent="0.25">
      <c r="A1578" s="1" t="s">
        <v>794</v>
      </c>
      <c r="B1578" s="1" t="s">
        <v>3960</v>
      </c>
      <c r="C1578" s="5" t="s">
        <v>6733</v>
      </c>
      <c r="D1578" s="5" t="s">
        <v>7882</v>
      </c>
      <c r="E1578" s="5" t="s">
        <v>5026</v>
      </c>
    </row>
    <row r="1579" spans="1:5" ht="15.75" x14ac:dyDescent="0.25">
      <c r="A1579" s="1" t="s">
        <v>793</v>
      </c>
      <c r="B1579" s="1" t="s">
        <v>3961</v>
      </c>
      <c r="C1579" s="5" t="s">
        <v>6733</v>
      </c>
      <c r="D1579" s="5" t="s">
        <v>7883</v>
      </c>
      <c r="E1579" s="5" t="s">
        <v>6265</v>
      </c>
    </row>
    <row r="1580" spans="1:5" ht="15.75" x14ac:dyDescent="0.25">
      <c r="A1580" s="1" t="s">
        <v>792</v>
      </c>
      <c r="B1580" s="1" t="s">
        <v>3962</v>
      </c>
      <c r="C1580" s="5" t="s">
        <v>6731</v>
      </c>
      <c r="D1580" s="5" t="s">
        <v>7884</v>
      </c>
      <c r="E1580" s="5" t="s">
        <v>4861</v>
      </c>
    </row>
    <row r="1581" spans="1:5" ht="15.75" x14ac:dyDescent="0.25">
      <c r="A1581" s="1" t="s">
        <v>791</v>
      </c>
      <c r="B1581" s="1" t="s">
        <v>3963</v>
      </c>
      <c r="C1581" s="5" t="s">
        <v>6733</v>
      </c>
      <c r="D1581" s="5" t="s">
        <v>6876</v>
      </c>
      <c r="E1581" s="5" t="s">
        <v>6266</v>
      </c>
    </row>
    <row r="1582" spans="1:5" ht="15.75" x14ac:dyDescent="0.25">
      <c r="A1582" s="1" t="s">
        <v>790</v>
      </c>
      <c r="B1582" s="1" t="s">
        <v>3964</v>
      </c>
      <c r="C1582" s="5" t="s">
        <v>6733</v>
      </c>
      <c r="D1582" s="5" t="s">
        <v>7885</v>
      </c>
      <c r="E1582" s="5" t="s">
        <v>6267</v>
      </c>
    </row>
    <row r="1583" spans="1:5" ht="15.75" x14ac:dyDescent="0.25">
      <c r="A1583" s="1" t="s">
        <v>789</v>
      </c>
      <c r="B1583" s="1" t="s">
        <v>3965</v>
      </c>
      <c r="C1583" s="5" t="s">
        <v>6733</v>
      </c>
      <c r="D1583" s="5" t="s">
        <v>7886</v>
      </c>
      <c r="E1583" s="5" t="s">
        <v>5402</v>
      </c>
    </row>
    <row r="1584" spans="1:5" ht="15.75" x14ac:dyDescent="0.25">
      <c r="A1584" s="1" t="s">
        <v>788</v>
      </c>
      <c r="B1584" s="1" t="s">
        <v>3966</v>
      </c>
      <c r="C1584" s="5" t="s">
        <v>7146</v>
      </c>
      <c r="D1584" s="5" t="s">
        <v>7887</v>
      </c>
      <c r="E1584" s="5" t="s">
        <v>6268</v>
      </c>
    </row>
    <row r="1585" spans="1:5" ht="15.75" x14ac:dyDescent="0.25">
      <c r="A1585" s="1" t="s">
        <v>787</v>
      </c>
      <c r="B1585" s="1" t="s">
        <v>3967</v>
      </c>
      <c r="C1585" s="5" t="s">
        <v>6731</v>
      </c>
      <c r="D1585" s="5" t="s">
        <v>7888</v>
      </c>
      <c r="E1585" s="5" t="s">
        <v>5027</v>
      </c>
    </row>
    <row r="1586" spans="1:5" ht="15.75" x14ac:dyDescent="0.25">
      <c r="A1586" s="1" t="s">
        <v>786</v>
      </c>
      <c r="B1586" s="1" t="s">
        <v>3968</v>
      </c>
      <c r="C1586" s="5" t="s">
        <v>7146</v>
      </c>
      <c r="D1586" s="5" t="s">
        <v>7889</v>
      </c>
      <c r="E1586" s="5" t="s">
        <v>6269</v>
      </c>
    </row>
    <row r="1587" spans="1:5" ht="15.75" x14ac:dyDescent="0.25">
      <c r="A1587" s="1" t="s">
        <v>785</v>
      </c>
      <c r="B1587" s="1" t="s">
        <v>3969</v>
      </c>
      <c r="C1587" s="5" t="s">
        <v>6731</v>
      </c>
      <c r="D1587" s="5" t="s">
        <v>7890</v>
      </c>
      <c r="E1587" s="5" t="s">
        <v>5028</v>
      </c>
    </row>
    <row r="1588" spans="1:5" ht="15.75" x14ac:dyDescent="0.25">
      <c r="A1588" s="1" t="s">
        <v>784</v>
      </c>
      <c r="B1588" s="1" t="s">
        <v>3970</v>
      </c>
      <c r="C1588" s="5" t="s">
        <v>6733</v>
      </c>
      <c r="D1588" s="5" t="s">
        <v>7891</v>
      </c>
      <c r="E1588" s="5" t="s">
        <v>6270</v>
      </c>
    </row>
    <row r="1589" spans="1:5" ht="15.75" x14ac:dyDescent="0.25">
      <c r="A1589" s="1" t="s">
        <v>783</v>
      </c>
      <c r="B1589" s="1" t="s">
        <v>3971</v>
      </c>
      <c r="C1589" s="5" t="s">
        <v>6733</v>
      </c>
      <c r="D1589" s="5" t="s">
        <v>7892</v>
      </c>
      <c r="E1589" s="5" t="s">
        <v>6271</v>
      </c>
    </row>
    <row r="1590" spans="1:5" ht="15.75" x14ac:dyDescent="0.25">
      <c r="A1590" s="1" t="s">
        <v>782</v>
      </c>
      <c r="B1590" s="1" t="s">
        <v>3972</v>
      </c>
      <c r="C1590" s="5" t="s">
        <v>6731</v>
      </c>
      <c r="D1590" s="5" t="s">
        <v>7893</v>
      </c>
      <c r="E1590" s="5" t="s">
        <v>6272</v>
      </c>
    </row>
    <row r="1591" spans="1:5" ht="15.75" x14ac:dyDescent="0.25">
      <c r="A1591" s="1" t="s">
        <v>781</v>
      </c>
      <c r="B1591" s="1" t="s">
        <v>3973</v>
      </c>
      <c r="C1591" s="5" t="s">
        <v>6733</v>
      </c>
      <c r="D1591" s="5" t="s">
        <v>7090</v>
      </c>
      <c r="E1591" s="5" t="s">
        <v>5377</v>
      </c>
    </row>
    <row r="1592" spans="1:5" ht="15.75" x14ac:dyDescent="0.25">
      <c r="A1592" s="1" t="s">
        <v>780</v>
      </c>
      <c r="B1592" s="1" t="s">
        <v>3974</v>
      </c>
      <c r="C1592" s="5" t="s">
        <v>6733</v>
      </c>
      <c r="D1592" s="5" t="s">
        <v>7168</v>
      </c>
      <c r="E1592" s="5" t="s">
        <v>5029</v>
      </c>
    </row>
    <row r="1593" spans="1:5" ht="15.75" x14ac:dyDescent="0.25">
      <c r="A1593" s="1" t="s">
        <v>779</v>
      </c>
      <c r="B1593" s="1" t="s">
        <v>3975</v>
      </c>
      <c r="C1593" s="5" t="s">
        <v>6733</v>
      </c>
      <c r="D1593" s="5" t="s">
        <v>6929</v>
      </c>
      <c r="E1593" s="5" t="s">
        <v>6273</v>
      </c>
    </row>
    <row r="1594" spans="1:5" ht="15.75" x14ac:dyDescent="0.25">
      <c r="A1594" s="1" t="s">
        <v>778</v>
      </c>
      <c r="B1594" s="1" t="s">
        <v>3976</v>
      </c>
      <c r="C1594" s="5" t="s">
        <v>7146</v>
      </c>
      <c r="D1594" s="5" t="s">
        <v>7174</v>
      </c>
      <c r="E1594" s="5" t="s">
        <v>6274</v>
      </c>
    </row>
    <row r="1595" spans="1:5" ht="15.75" x14ac:dyDescent="0.25">
      <c r="A1595" s="1" t="s">
        <v>777</v>
      </c>
      <c r="B1595" s="1" t="s">
        <v>3977</v>
      </c>
      <c r="C1595" s="5" t="s">
        <v>6733</v>
      </c>
      <c r="D1595" s="5" t="s">
        <v>7894</v>
      </c>
      <c r="E1595" s="5" t="s">
        <v>6275</v>
      </c>
    </row>
    <row r="1596" spans="1:5" ht="15.75" x14ac:dyDescent="0.25">
      <c r="A1596" s="1" t="s">
        <v>776</v>
      </c>
      <c r="B1596" s="1" t="s">
        <v>3978</v>
      </c>
      <c r="C1596" s="5" t="s">
        <v>6731</v>
      </c>
      <c r="D1596" s="5" t="s">
        <v>6907</v>
      </c>
      <c r="E1596" s="5" t="s">
        <v>6276</v>
      </c>
    </row>
    <row r="1597" spans="1:5" ht="15.75" x14ac:dyDescent="0.25">
      <c r="A1597" s="1" t="s">
        <v>775</v>
      </c>
      <c r="B1597" s="1" t="s">
        <v>3979</v>
      </c>
      <c r="C1597" s="5" t="s">
        <v>7146</v>
      </c>
      <c r="D1597" s="5" t="s">
        <v>7025</v>
      </c>
      <c r="E1597" s="5" t="s">
        <v>6277</v>
      </c>
    </row>
    <row r="1598" spans="1:5" ht="15.75" x14ac:dyDescent="0.25">
      <c r="A1598" s="1" t="s">
        <v>774</v>
      </c>
      <c r="B1598" s="1" t="s">
        <v>3980</v>
      </c>
      <c r="C1598" s="5" t="s">
        <v>6733</v>
      </c>
      <c r="D1598" s="5" t="s">
        <v>7895</v>
      </c>
      <c r="E1598" s="5" t="s">
        <v>6278</v>
      </c>
    </row>
    <row r="1599" spans="1:5" ht="15.75" x14ac:dyDescent="0.25">
      <c r="A1599" s="1" t="s">
        <v>773</v>
      </c>
      <c r="B1599" s="1" t="s">
        <v>3981</v>
      </c>
      <c r="C1599" s="5" t="s">
        <v>6733</v>
      </c>
      <c r="D1599" s="5" t="s">
        <v>7896</v>
      </c>
      <c r="E1599" s="5" t="s">
        <v>6279</v>
      </c>
    </row>
    <row r="1600" spans="1:5" ht="15.75" x14ac:dyDescent="0.25">
      <c r="A1600" s="1" t="s">
        <v>772</v>
      </c>
      <c r="B1600" s="1" t="s">
        <v>3982</v>
      </c>
      <c r="C1600" s="5" t="s">
        <v>6733</v>
      </c>
      <c r="D1600" s="5" t="s">
        <v>7897</v>
      </c>
      <c r="E1600" s="5" t="s">
        <v>5822</v>
      </c>
    </row>
    <row r="1601" spans="1:5" ht="15.75" x14ac:dyDescent="0.25">
      <c r="A1601" s="1" t="s">
        <v>771</v>
      </c>
      <c r="B1601" s="1" t="s">
        <v>3983</v>
      </c>
      <c r="C1601" s="5" t="s">
        <v>6733</v>
      </c>
      <c r="D1601" s="5" t="s">
        <v>7073</v>
      </c>
      <c r="E1601" s="5" t="s">
        <v>6280</v>
      </c>
    </row>
    <row r="1602" spans="1:5" ht="15.75" x14ac:dyDescent="0.25">
      <c r="A1602" s="1" t="s">
        <v>770</v>
      </c>
      <c r="B1602" s="1" t="s">
        <v>3984</v>
      </c>
      <c r="C1602" s="5" t="s">
        <v>6731</v>
      </c>
      <c r="D1602" s="5" t="s">
        <v>7898</v>
      </c>
      <c r="E1602" s="5" t="s">
        <v>6281</v>
      </c>
    </row>
    <row r="1603" spans="1:5" ht="15.75" x14ac:dyDescent="0.25">
      <c r="A1603" s="1" t="s">
        <v>769</v>
      </c>
      <c r="B1603" s="1" t="s">
        <v>3985</v>
      </c>
      <c r="C1603" s="5" t="s">
        <v>6733</v>
      </c>
      <c r="D1603" s="5" t="s">
        <v>7424</v>
      </c>
      <c r="E1603" s="5" t="s">
        <v>6282</v>
      </c>
    </row>
    <row r="1604" spans="1:5" ht="15.75" x14ac:dyDescent="0.25">
      <c r="A1604" s="1" t="s">
        <v>768</v>
      </c>
      <c r="B1604" s="1" t="s">
        <v>3986</v>
      </c>
      <c r="C1604" s="5" t="s">
        <v>6733</v>
      </c>
      <c r="D1604" s="5" t="s">
        <v>6856</v>
      </c>
      <c r="E1604" s="5" t="s">
        <v>6283</v>
      </c>
    </row>
    <row r="1605" spans="1:5" ht="15.75" x14ac:dyDescent="0.25">
      <c r="A1605" s="1" t="s">
        <v>767</v>
      </c>
      <c r="B1605" s="1" t="s">
        <v>3987</v>
      </c>
      <c r="C1605" s="5" t="s">
        <v>6733</v>
      </c>
      <c r="D1605" s="5" t="s">
        <v>7899</v>
      </c>
      <c r="E1605" s="5" t="s">
        <v>5732</v>
      </c>
    </row>
    <row r="1606" spans="1:5" ht="15.75" x14ac:dyDescent="0.25">
      <c r="A1606" s="1" t="s">
        <v>766</v>
      </c>
      <c r="B1606" s="1" t="s">
        <v>3988</v>
      </c>
      <c r="C1606" s="5" t="s">
        <v>7146</v>
      </c>
      <c r="D1606" s="5" t="s">
        <v>7667</v>
      </c>
      <c r="E1606" s="5" t="s">
        <v>6284</v>
      </c>
    </row>
    <row r="1607" spans="1:5" ht="15.75" x14ac:dyDescent="0.25">
      <c r="A1607" s="1" t="s">
        <v>765</v>
      </c>
      <c r="B1607" s="1" t="s">
        <v>3989</v>
      </c>
      <c r="C1607" s="5" t="s">
        <v>6733</v>
      </c>
      <c r="D1607" s="5" t="s">
        <v>6821</v>
      </c>
      <c r="E1607" s="5" t="s">
        <v>6285</v>
      </c>
    </row>
    <row r="1608" spans="1:5" ht="15.75" x14ac:dyDescent="0.25">
      <c r="A1608" s="1" t="s">
        <v>764</v>
      </c>
      <c r="B1608" s="1" t="s">
        <v>3990</v>
      </c>
      <c r="C1608" s="5" t="s">
        <v>6733</v>
      </c>
      <c r="D1608" s="5" t="s">
        <v>7249</v>
      </c>
      <c r="E1608" s="5" t="s">
        <v>5502</v>
      </c>
    </row>
    <row r="1609" spans="1:5" ht="15.75" x14ac:dyDescent="0.25">
      <c r="A1609" s="1" t="s">
        <v>763</v>
      </c>
      <c r="B1609" s="1" t="s">
        <v>3991</v>
      </c>
      <c r="C1609" s="5" t="s">
        <v>6731</v>
      </c>
      <c r="D1609" s="5" t="s">
        <v>7900</v>
      </c>
      <c r="E1609" s="5" t="s">
        <v>6286</v>
      </c>
    </row>
    <row r="1610" spans="1:5" ht="15.75" x14ac:dyDescent="0.25">
      <c r="A1610" s="1" t="s">
        <v>762</v>
      </c>
      <c r="B1610" s="1" t="s">
        <v>3992</v>
      </c>
      <c r="C1610" s="5" t="s">
        <v>6731</v>
      </c>
      <c r="D1610" s="5" t="s">
        <v>7174</v>
      </c>
      <c r="E1610" s="5" t="s">
        <v>6287</v>
      </c>
    </row>
    <row r="1611" spans="1:5" ht="15.75" x14ac:dyDescent="0.25">
      <c r="A1611" s="1" t="s">
        <v>761</v>
      </c>
      <c r="B1611" s="1" t="s">
        <v>3993</v>
      </c>
      <c r="C1611" s="5" t="s">
        <v>6731</v>
      </c>
      <c r="D1611" s="5" t="s">
        <v>7355</v>
      </c>
      <c r="E1611" s="5" t="s">
        <v>6288</v>
      </c>
    </row>
    <row r="1612" spans="1:5" ht="15.75" x14ac:dyDescent="0.25">
      <c r="A1612" s="1" t="s">
        <v>760</v>
      </c>
      <c r="B1612" s="1" t="s">
        <v>3994</v>
      </c>
      <c r="C1612" s="5" t="s">
        <v>6731</v>
      </c>
      <c r="D1612" s="5" t="s">
        <v>7901</v>
      </c>
      <c r="E1612" s="5" t="s">
        <v>6289</v>
      </c>
    </row>
    <row r="1613" spans="1:5" ht="15.75" x14ac:dyDescent="0.25">
      <c r="A1613" s="1" t="s">
        <v>759</v>
      </c>
      <c r="B1613" s="1" t="s">
        <v>3995</v>
      </c>
      <c r="C1613" s="5" t="s">
        <v>6731</v>
      </c>
      <c r="D1613" s="5" t="s">
        <v>7078</v>
      </c>
      <c r="E1613" s="5" t="s">
        <v>5030</v>
      </c>
    </row>
    <row r="1614" spans="1:5" ht="15.75" x14ac:dyDescent="0.25">
      <c r="A1614" s="1" t="s">
        <v>758</v>
      </c>
      <c r="B1614" s="1" t="s">
        <v>3996</v>
      </c>
      <c r="C1614" s="5" t="s">
        <v>6733</v>
      </c>
      <c r="D1614" s="5" t="s">
        <v>7902</v>
      </c>
      <c r="E1614" s="5" t="s">
        <v>6290</v>
      </c>
    </row>
    <row r="1615" spans="1:5" ht="15.75" x14ac:dyDescent="0.25">
      <c r="A1615" s="1" t="s">
        <v>757</v>
      </c>
      <c r="B1615" s="1" t="s">
        <v>3997</v>
      </c>
      <c r="C1615" s="5" t="s">
        <v>6731</v>
      </c>
      <c r="D1615" s="5" t="s">
        <v>7903</v>
      </c>
      <c r="E1615" s="5" t="s">
        <v>6291</v>
      </c>
    </row>
    <row r="1616" spans="1:5" ht="15.75" x14ac:dyDescent="0.25">
      <c r="A1616" s="1" t="s">
        <v>756</v>
      </c>
      <c r="B1616" s="1" t="s">
        <v>3998</v>
      </c>
      <c r="C1616" s="5" t="s">
        <v>6733</v>
      </c>
      <c r="D1616" s="5" t="s">
        <v>6936</v>
      </c>
      <c r="E1616" s="5" t="s">
        <v>6292</v>
      </c>
    </row>
    <row r="1617" spans="1:5" ht="15.75" x14ac:dyDescent="0.25">
      <c r="A1617" s="1" t="s">
        <v>755</v>
      </c>
      <c r="B1617" s="1" t="s">
        <v>3999</v>
      </c>
      <c r="C1617" s="5" t="s">
        <v>6731</v>
      </c>
      <c r="D1617" s="5" t="s">
        <v>6749</v>
      </c>
      <c r="E1617" s="5" t="s">
        <v>6293</v>
      </c>
    </row>
    <row r="1618" spans="1:5" ht="15.75" x14ac:dyDescent="0.25">
      <c r="A1618" s="1" t="s">
        <v>754</v>
      </c>
      <c r="B1618" s="1" t="s">
        <v>4000</v>
      </c>
      <c r="C1618" s="5" t="s">
        <v>6733</v>
      </c>
      <c r="D1618" s="5" t="s">
        <v>7904</v>
      </c>
      <c r="E1618" s="5" t="s">
        <v>6294</v>
      </c>
    </row>
    <row r="1619" spans="1:5" ht="15.75" x14ac:dyDescent="0.25">
      <c r="A1619" s="1" t="s">
        <v>753</v>
      </c>
      <c r="B1619" s="1" t="s">
        <v>4001</v>
      </c>
      <c r="C1619" s="5" t="s">
        <v>6731</v>
      </c>
      <c r="D1619" s="5" t="s">
        <v>7508</v>
      </c>
      <c r="E1619" s="5" t="s">
        <v>6295</v>
      </c>
    </row>
    <row r="1620" spans="1:5" ht="15.75" x14ac:dyDescent="0.25">
      <c r="A1620" s="1" t="s">
        <v>752</v>
      </c>
      <c r="B1620" s="1" t="s">
        <v>4002</v>
      </c>
      <c r="C1620" s="5" t="s">
        <v>6733</v>
      </c>
      <c r="D1620" s="5" t="s">
        <v>7905</v>
      </c>
      <c r="E1620" s="5" t="s">
        <v>5184</v>
      </c>
    </row>
    <row r="1621" spans="1:5" ht="15.75" x14ac:dyDescent="0.25">
      <c r="A1621" s="1" t="s">
        <v>751</v>
      </c>
      <c r="B1621" s="1" t="s">
        <v>4003</v>
      </c>
      <c r="C1621" s="5" t="s">
        <v>6731</v>
      </c>
      <c r="D1621" s="5" t="s">
        <v>7906</v>
      </c>
      <c r="E1621" s="5" t="s">
        <v>6296</v>
      </c>
    </row>
    <row r="1622" spans="1:5" ht="15.75" x14ac:dyDescent="0.25">
      <c r="A1622" s="1" t="s">
        <v>750</v>
      </c>
      <c r="B1622" s="1" t="s">
        <v>4004</v>
      </c>
      <c r="C1622" s="5" t="s">
        <v>6731</v>
      </c>
      <c r="D1622" s="5" t="s">
        <v>7907</v>
      </c>
      <c r="E1622" s="5" t="s">
        <v>5031</v>
      </c>
    </row>
    <row r="1623" spans="1:5" ht="15.75" x14ac:dyDescent="0.25">
      <c r="A1623" s="1" t="s">
        <v>749</v>
      </c>
      <c r="B1623" s="1" t="s">
        <v>4005</v>
      </c>
      <c r="C1623" s="5" t="s">
        <v>6733</v>
      </c>
      <c r="D1623" s="5" t="s">
        <v>6901</v>
      </c>
      <c r="E1623" s="5" t="s">
        <v>6297</v>
      </c>
    </row>
    <row r="1624" spans="1:5" ht="15.75" x14ac:dyDescent="0.25">
      <c r="A1624" s="1" t="s">
        <v>748</v>
      </c>
      <c r="B1624" s="1" t="s">
        <v>4006</v>
      </c>
      <c r="C1624" s="5" t="s">
        <v>6733</v>
      </c>
      <c r="D1624" s="5" t="s">
        <v>7235</v>
      </c>
      <c r="E1624" s="5" t="s">
        <v>6298</v>
      </c>
    </row>
    <row r="1625" spans="1:5" ht="15.75" x14ac:dyDescent="0.25">
      <c r="A1625" s="1" t="s">
        <v>747</v>
      </c>
      <c r="B1625" s="1" t="s">
        <v>4007</v>
      </c>
      <c r="C1625" s="5" t="s">
        <v>6731</v>
      </c>
      <c r="D1625" s="5" t="s">
        <v>7099</v>
      </c>
      <c r="E1625" s="5" t="s">
        <v>6299</v>
      </c>
    </row>
    <row r="1626" spans="1:5" ht="15.75" x14ac:dyDescent="0.25">
      <c r="A1626" s="1" t="s">
        <v>746</v>
      </c>
      <c r="B1626" s="1" t="s">
        <v>4008</v>
      </c>
      <c r="C1626" s="5" t="s">
        <v>6731</v>
      </c>
      <c r="D1626" s="5" t="s">
        <v>6816</v>
      </c>
      <c r="E1626" s="5" t="s">
        <v>6300</v>
      </c>
    </row>
    <row r="1627" spans="1:5" ht="15.75" x14ac:dyDescent="0.25">
      <c r="A1627" s="1" t="s">
        <v>745</v>
      </c>
      <c r="B1627" s="1" t="s">
        <v>4009</v>
      </c>
      <c r="C1627" s="5" t="s">
        <v>7146</v>
      </c>
      <c r="D1627" s="5" t="s">
        <v>7908</v>
      </c>
      <c r="E1627" s="5" t="s">
        <v>5897</v>
      </c>
    </row>
    <row r="1628" spans="1:5" ht="15.75" x14ac:dyDescent="0.25">
      <c r="A1628" s="1" t="s">
        <v>744</v>
      </c>
      <c r="B1628" s="1" t="s">
        <v>4010</v>
      </c>
      <c r="C1628" s="5" t="s">
        <v>6731</v>
      </c>
      <c r="D1628" s="5" t="s">
        <v>7909</v>
      </c>
      <c r="E1628" s="5" t="s">
        <v>6301</v>
      </c>
    </row>
    <row r="1629" spans="1:5" ht="15.75" x14ac:dyDescent="0.25">
      <c r="A1629" s="1" t="s">
        <v>743</v>
      </c>
      <c r="B1629" s="1" t="s">
        <v>4011</v>
      </c>
      <c r="C1629" s="5" t="s">
        <v>6733</v>
      </c>
      <c r="D1629" s="5" t="s">
        <v>6812</v>
      </c>
      <c r="E1629" s="5" t="s">
        <v>6302</v>
      </c>
    </row>
    <row r="1630" spans="1:5" ht="15.75" x14ac:dyDescent="0.25">
      <c r="A1630" s="1" t="s">
        <v>742</v>
      </c>
      <c r="B1630" s="1" t="s">
        <v>4012</v>
      </c>
      <c r="C1630" s="5" t="s">
        <v>6733</v>
      </c>
      <c r="D1630" s="5" t="s">
        <v>7910</v>
      </c>
      <c r="E1630" s="5" t="s">
        <v>6303</v>
      </c>
    </row>
    <row r="1631" spans="1:5" ht="15.75" x14ac:dyDescent="0.25">
      <c r="A1631" s="1" t="s">
        <v>741</v>
      </c>
      <c r="B1631" s="1" t="s">
        <v>4013</v>
      </c>
      <c r="C1631" s="5" t="s">
        <v>6731</v>
      </c>
      <c r="D1631" s="5" t="s">
        <v>7911</v>
      </c>
      <c r="E1631" s="5" t="s">
        <v>6304</v>
      </c>
    </row>
    <row r="1632" spans="1:5" ht="15.75" x14ac:dyDescent="0.25">
      <c r="A1632" s="1" t="s">
        <v>740</v>
      </c>
      <c r="B1632" s="1" t="s">
        <v>4014</v>
      </c>
      <c r="C1632" s="5" t="s">
        <v>6733</v>
      </c>
      <c r="D1632" s="5" t="s">
        <v>6936</v>
      </c>
      <c r="E1632" s="5" t="s">
        <v>5893</v>
      </c>
    </row>
    <row r="1633" spans="1:5" ht="15.75" x14ac:dyDescent="0.25">
      <c r="A1633" s="1" t="s">
        <v>739</v>
      </c>
      <c r="B1633" s="1" t="s">
        <v>4015</v>
      </c>
      <c r="C1633" s="5" t="s">
        <v>6733</v>
      </c>
      <c r="D1633" s="5" t="s">
        <v>7912</v>
      </c>
      <c r="E1633" s="5" t="s">
        <v>6240</v>
      </c>
    </row>
    <row r="1634" spans="1:5" ht="15.75" x14ac:dyDescent="0.25">
      <c r="A1634" s="1" t="s">
        <v>738</v>
      </c>
      <c r="B1634" s="1" t="s">
        <v>4016</v>
      </c>
      <c r="C1634" s="5" t="s">
        <v>6731</v>
      </c>
      <c r="D1634" s="5" t="s">
        <v>7620</v>
      </c>
      <c r="E1634" s="5" t="s">
        <v>6305</v>
      </c>
    </row>
    <row r="1635" spans="1:5" ht="15.75" x14ac:dyDescent="0.25">
      <c r="A1635" s="1" t="s">
        <v>737</v>
      </c>
      <c r="B1635" s="1" t="s">
        <v>4017</v>
      </c>
      <c r="C1635" s="5" t="s">
        <v>6733</v>
      </c>
      <c r="D1635" s="5" t="s">
        <v>7913</v>
      </c>
      <c r="E1635" s="5" t="s">
        <v>6306</v>
      </c>
    </row>
    <row r="1636" spans="1:5" ht="15.75" x14ac:dyDescent="0.25">
      <c r="A1636" s="1" t="s">
        <v>736</v>
      </c>
      <c r="B1636" s="1" t="s">
        <v>4018</v>
      </c>
      <c r="C1636" s="5" t="s">
        <v>6731</v>
      </c>
      <c r="D1636" s="5" t="s">
        <v>7914</v>
      </c>
      <c r="E1636" s="5" t="s">
        <v>6307</v>
      </c>
    </row>
    <row r="1637" spans="1:5" ht="15.75" x14ac:dyDescent="0.25">
      <c r="A1637" s="1" t="s">
        <v>735</v>
      </c>
      <c r="B1637" s="1" t="s">
        <v>4019</v>
      </c>
      <c r="C1637" s="5" t="s">
        <v>6731</v>
      </c>
      <c r="D1637" s="5" t="s">
        <v>7148</v>
      </c>
      <c r="E1637" s="5" t="s">
        <v>6308</v>
      </c>
    </row>
    <row r="1638" spans="1:5" ht="15.75" x14ac:dyDescent="0.25">
      <c r="A1638" s="1" t="s">
        <v>734</v>
      </c>
      <c r="B1638" s="1" t="s">
        <v>4020</v>
      </c>
      <c r="C1638" s="5" t="s">
        <v>6731</v>
      </c>
      <c r="D1638" s="5" t="s">
        <v>7915</v>
      </c>
      <c r="E1638" s="5" t="s">
        <v>5032</v>
      </c>
    </row>
    <row r="1639" spans="1:5" ht="15.75" x14ac:dyDescent="0.25">
      <c r="A1639" s="1" t="s">
        <v>733</v>
      </c>
      <c r="B1639" s="1" t="s">
        <v>4021</v>
      </c>
      <c r="C1639" s="5" t="s">
        <v>6731</v>
      </c>
      <c r="D1639" s="5" t="s">
        <v>7916</v>
      </c>
      <c r="E1639" s="5" t="s">
        <v>6112</v>
      </c>
    </row>
    <row r="1640" spans="1:5" ht="15.75" x14ac:dyDescent="0.25">
      <c r="A1640" s="1" t="s">
        <v>732</v>
      </c>
      <c r="B1640" s="1" t="s">
        <v>4022</v>
      </c>
      <c r="C1640" s="5" t="s">
        <v>6733</v>
      </c>
      <c r="D1640" s="5" t="s">
        <v>7917</v>
      </c>
      <c r="E1640" s="5" t="s">
        <v>5336</v>
      </c>
    </row>
    <row r="1641" spans="1:5" ht="15.75" x14ac:dyDescent="0.25">
      <c r="A1641" s="1" t="s">
        <v>731</v>
      </c>
      <c r="B1641" s="1" t="s">
        <v>4023</v>
      </c>
      <c r="C1641" s="5" t="s">
        <v>6731</v>
      </c>
      <c r="D1641" s="5" t="s">
        <v>7918</v>
      </c>
      <c r="E1641" s="5" t="s">
        <v>6309</v>
      </c>
    </row>
    <row r="1642" spans="1:5" ht="15.75" x14ac:dyDescent="0.25">
      <c r="A1642" s="1" t="s">
        <v>730</v>
      </c>
      <c r="B1642" s="1" t="s">
        <v>4024</v>
      </c>
      <c r="C1642" s="5" t="s">
        <v>6731</v>
      </c>
      <c r="D1642" s="5" t="s">
        <v>7919</v>
      </c>
      <c r="E1642" s="5" t="s">
        <v>5033</v>
      </c>
    </row>
    <row r="1643" spans="1:5" ht="15.75" x14ac:dyDescent="0.25">
      <c r="A1643" s="1" t="s">
        <v>729</v>
      </c>
      <c r="B1643" s="1" t="s">
        <v>4025</v>
      </c>
      <c r="C1643" s="5" t="s">
        <v>6731</v>
      </c>
      <c r="D1643" s="5" t="s">
        <v>7127</v>
      </c>
      <c r="E1643" s="5" t="s">
        <v>5481</v>
      </c>
    </row>
    <row r="1644" spans="1:5" ht="15.75" x14ac:dyDescent="0.25">
      <c r="A1644" s="1" t="s">
        <v>728</v>
      </c>
      <c r="B1644" s="1" t="s">
        <v>4026</v>
      </c>
      <c r="C1644" s="5" t="s">
        <v>6731</v>
      </c>
      <c r="D1644" s="5" t="s">
        <v>7167</v>
      </c>
      <c r="E1644" s="5" t="s">
        <v>6310</v>
      </c>
    </row>
    <row r="1645" spans="1:5" ht="15.75" x14ac:dyDescent="0.25">
      <c r="A1645" s="1" t="s">
        <v>727</v>
      </c>
      <c r="B1645" s="1" t="s">
        <v>4027</v>
      </c>
      <c r="C1645" s="5" t="s">
        <v>6733</v>
      </c>
      <c r="D1645" s="5" t="s">
        <v>6891</v>
      </c>
      <c r="E1645" s="5" t="s">
        <v>5548</v>
      </c>
    </row>
    <row r="1646" spans="1:5" ht="15.75" x14ac:dyDescent="0.25">
      <c r="A1646" s="1" t="s">
        <v>726</v>
      </c>
      <c r="B1646" s="1" t="s">
        <v>4028</v>
      </c>
      <c r="C1646" s="5" t="s">
        <v>6733</v>
      </c>
      <c r="D1646" s="5" t="s">
        <v>7920</v>
      </c>
      <c r="E1646" s="5" t="s">
        <v>5724</v>
      </c>
    </row>
    <row r="1647" spans="1:5" ht="15.75" x14ac:dyDescent="0.25">
      <c r="A1647" s="1" t="s">
        <v>725</v>
      </c>
      <c r="B1647" s="1" t="s">
        <v>4029</v>
      </c>
      <c r="C1647" s="5" t="s">
        <v>7146</v>
      </c>
      <c r="D1647" s="5" t="s">
        <v>7674</v>
      </c>
      <c r="E1647" s="5" t="s">
        <v>6311</v>
      </c>
    </row>
    <row r="1648" spans="1:5" ht="15.75" x14ac:dyDescent="0.25">
      <c r="A1648" s="1" t="s">
        <v>724</v>
      </c>
      <c r="B1648" s="1" t="s">
        <v>4030</v>
      </c>
      <c r="C1648" s="5" t="s">
        <v>6733</v>
      </c>
      <c r="D1648" s="5" t="s">
        <v>6894</v>
      </c>
      <c r="E1648" s="5" t="s">
        <v>6312</v>
      </c>
    </row>
    <row r="1649" spans="1:5" ht="15.75" x14ac:dyDescent="0.25">
      <c r="A1649" s="1" t="s">
        <v>723</v>
      </c>
      <c r="B1649" s="1" t="s">
        <v>4031</v>
      </c>
      <c r="C1649" s="5" t="s">
        <v>6733</v>
      </c>
      <c r="D1649" s="5" t="s">
        <v>6952</v>
      </c>
      <c r="E1649" s="5" t="s">
        <v>5034</v>
      </c>
    </row>
    <row r="1650" spans="1:5" ht="15.75" x14ac:dyDescent="0.25">
      <c r="A1650" s="1" t="s">
        <v>722</v>
      </c>
      <c r="B1650" s="1" t="s">
        <v>4032</v>
      </c>
      <c r="C1650" s="5" t="s">
        <v>6731</v>
      </c>
      <c r="D1650" s="5" t="s">
        <v>6749</v>
      </c>
      <c r="E1650" s="5" t="s">
        <v>5336</v>
      </c>
    </row>
    <row r="1651" spans="1:5" ht="15.75" x14ac:dyDescent="0.25">
      <c r="A1651" s="1" t="s">
        <v>721</v>
      </c>
      <c r="B1651" s="1" t="s">
        <v>4033</v>
      </c>
      <c r="C1651" s="5" t="s">
        <v>7146</v>
      </c>
      <c r="D1651" s="5" t="s">
        <v>6824</v>
      </c>
      <c r="E1651" s="5" t="s">
        <v>6313</v>
      </c>
    </row>
    <row r="1652" spans="1:5" ht="15.75" x14ac:dyDescent="0.25">
      <c r="A1652" s="1" t="s">
        <v>720</v>
      </c>
      <c r="B1652" s="1" t="s">
        <v>4034</v>
      </c>
      <c r="C1652" s="5" t="s">
        <v>6733</v>
      </c>
      <c r="D1652" s="5" t="s">
        <v>7921</v>
      </c>
      <c r="E1652" s="5" t="s">
        <v>6314</v>
      </c>
    </row>
    <row r="1653" spans="1:5" ht="15.75" x14ac:dyDescent="0.25">
      <c r="A1653" s="1" t="s">
        <v>719</v>
      </c>
      <c r="B1653" s="1" t="s">
        <v>4035</v>
      </c>
      <c r="C1653" s="5" t="s">
        <v>6731</v>
      </c>
      <c r="D1653" s="5" t="s">
        <v>7922</v>
      </c>
      <c r="E1653" s="5" t="s">
        <v>6315</v>
      </c>
    </row>
    <row r="1654" spans="1:5" ht="15.75" x14ac:dyDescent="0.25">
      <c r="A1654" s="1" t="s">
        <v>718</v>
      </c>
      <c r="B1654" s="1" t="s">
        <v>4036</v>
      </c>
      <c r="C1654" s="5" t="s">
        <v>6731</v>
      </c>
      <c r="D1654" s="5" t="s">
        <v>7150</v>
      </c>
      <c r="E1654" s="5" t="s">
        <v>6316</v>
      </c>
    </row>
    <row r="1655" spans="1:5" ht="15.75" x14ac:dyDescent="0.25">
      <c r="A1655" s="1" t="s">
        <v>717</v>
      </c>
      <c r="B1655" s="1" t="s">
        <v>4037</v>
      </c>
      <c r="C1655" s="5" t="s">
        <v>6733</v>
      </c>
      <c r="D1655" s="5" t="s">
        <v>7923</v>
      </c>
      <c r="E1655" s="5" t="s">
        <v>6317</v>
      </c>
    </row>
    <row r="1656" spans="1:5" ht="15.75" x14ac:dyDescent="0.25">
      <c r="A1656" s="1" t="s">
        <v>716</v>
      </c>
      <c r="B1656" s="1" t="s">
        <v>4038</v>
      </c>
      <c r="C1656" s="5" t="s">
        <v>6733</v>
      </c>
      <c r="D1656" s="5" t="s">
        <v>7924</v>
      </c>
      <c r="E1656" s="5" t="s">
        <v>6318</v>
      </c>
    </row>
    <row r="1657" spans="1:5" ht="15.75" x14ac:dyDescent="0.25">
      <c r="A1657" s="1" t="s">
        <v>715</v>
      </c>
      <c r="B1657" s="1" t="s">
        <v>4039</v>
      </c>
      <c r="C1657" s="5" t="s">
        <v>6733</v>
      </c>
      <c r="D1657" s="5" t="s">
        <v>6870</v>
      </c>
      <c r="E1657" s="5" t="s">
        <v>6319</v>
      </c>
    </row>
    <row r="1658" spans="1:5" ht="15.75" x14ac:dyDescent="0.25">
      <c r="A1658" s="1" t="s">
        <v>714</v>
      </c>
      <c r="B1658" s="1" t="s">
        <v>4040</v>
      </c>
      <c r="C1658" s="5" t="s">
        <v>6731</v>
      </c>
      <c r="D1658" s="5" t="s">
        <v>7925</v>
      </c>
      <c r="E1658" s="5" t="s">
        <v>5672</v>
      </c>
    </row>
    <row r="1659" spans="1:5" ht="15.75" x14ac:dyDescent="0.25">
      <c r="A1659" s="1" t="s">
        <v>713</v>
      </c>
      <c r="B1659" s="1" t="s">
        <v>4041</v>
      </c>
      <c r="C1659" s="5" t="s">
        <v>7146</v>
      </c>
      <c r="D1659" s="5" t="s">
        <v>7926</v>
      </c>
      <c r="E1659" s="5" t="s">
        <v>6320</v>
      </c>
    </row>
    <row r="1660" spans="1:5" ht="15.75" x14ac:dyDescent="0.25">
      <c r="A1660" s="1" t="s">
        <v>712</v>
      </c>
      <c r="B1660" s="1" t="s">
        <v>4042</v>
      </c>
      <c r="C1660" s="5" t="s">
        <v>6731</v>
      </c>
      <c r="D1660" s="5" t="s">
        <v>6732</v>
      </c>
      <c r="E1660" s="5" t="s">
        <v>5816</v>
      </c>
    </row>
    <row r="1661" spans="1:5" ht="15.75" x14ac:dyDescent="0.25">
      <c r="A1661" s="1" t="s">
        <v>711</v>
      </c>
      <c r="B1661" s="1" t="s">
        <v>4043</v>
      </c>
      <c r="C1661" s="5" t="s">
        <v>6733</v>
      </c>
      <c r="D1661" s="5" t="s">
        <v>7927</v>
      </c>
      <c r="E1661" s="5" t="s">
        <v>6321</v>
      </c>
    </row>
    <row r="1662" spans="1:5" ht="15.75" x14ac:dyDescent="0.25">
      <c r="A1662" s="1" t="s">
        <v>710</v>
      </c>
      <c r="B1662" s="1" t="s">
        <v>4044</v>
      </c>
      <c r="C1662" s="5" t="s">
        <v>7146</v>
      </c>
      <c r="D1662" s="5" t="s">
        <v>7928</v>
      </c>
      <c r="E1662" s="5" t="s">
        <v>6322</v>
      </c>
    </row>
    <row r="1663" spans="1:5" ht="15.75" x14ac:dyDescent="0.25">
      <c r="A1663" s="1" t="s">
        <v>709</v>
      </c>
      <c r="B1663" s="1" t="s">
        <v>4045</v>
      </c>
      <c r="C1663" s="5" t="s">
        <v>6733</v>
      </c>
      <c r="D1663" s="5" t="s">
        <v>6941</v>
      </c>
      <c r="E1663" s="5" t="s">
        <v>6323</v>
      </c>
    </row>
    <row r="1664" spans="1:5" ht="15.75" x14ac:dyDescent="0.25">
      <c r="A1664" s="1" t="s">
        <v>708</v>
      </c>
      <c r="B1664" s="1" t="s">
        <v>4046</v>
      </c>
      <c r="C1664" s="5" t="s">
        <v>6731</v>
      </c>
      <c r="D1664" s="5" t="s">
        <v>7929</v>
      </c>
      <c r="E1664" s="5" t="s">
        <v>6324</v>
      </c>
    </row>
    <row r="1665" spans="1:5" ht="15.75" x14ac:dyDescent="0.25">
      <c r="A1665" s="1" t="s">
        <v>707</v>
      </c>
      <c r="B1665" s="1" t="s">
        <v>4047</v>
      </c>
      <c r="C1665" s="5" t="s">
        <v>6733</v>
      </c>
      <c r="D1665" s="5" t="s">
        <v>7930</v>
      </c>
      <c r="E1665" s="5" t="s">
        <v>6325</v>
      </c>
    </row>
    <row r="1666" spans="1:5" ht="15.75" x14ac:dyDescent="0.25">
      <c r="A1666" s="1" t="s">
        <v>706</v>
      </c>
      <c r="B1666" s="1" t="s">
        <v>4048</v>
      </c>
      <c r="C1666" s="5" t="s">
        <v>6733</v>
      </c>
      <c r="D1666" s="5" t="s">
        <v>7931</v>
      </c>
      <c r="E1666" s="5" t="s">
        <v>6326</v>
      </c>
    </row>
    <row r="1667" spans="1:5" ht="15.75" x14ac:dyDescent="0.25">
      <c r="A1667" s="1" t="s">
        <v>705</v>
      </c>
      <c r="B1667" s="1" t="s">
        <v>4049</v>
      </c>
      <c r="C1667" s="5" t="s">
        <v>6733</v>
      </c>
      <c r="D1667" s="5" t="s">
        <v>7932</v>
      </c>
      <c r="E1667" s="5" t="s">
        <v>4739</v>
      </c>
    </row>
    <row r="1668" spans="1:5" ht="15.75" x14ac:dyDescent="0.25">
      <c r="A1668" s="1" t="s">
        <v>704</v>
      </c>
      <c r="B1668" s="1" t="s">
        <v>4050</v>
      </c>
      <c r="C1668" s="5" t="s">
        <v>6733</v>
      </c>
      <c r="D1668" s="5" t="s">
        <v>6771</v>
      </c>
      <c r="E1668" s="5" t="s">
        <v>6327</v>
      </c>
    </row>
    <row r="1669" spans="1:5" ht="15.75" x14ac:dyDescent="0.25">
      <c r="A1669" s="1" t="s">
        <v>703</v>
      </c>
      <c r="B1669" s="1" t="s">
        <v>4051</v>
      </c>
      <c r="C1669" s="5" t="s">
        <v>6733</v>
      </c>
      <c r="D1669" s="5" t="s">
        <v>7933</v>
      </c>
      <c r="E1669" s="5" t="s">
        <v>6328</v>
      </c>
    </row>
    <row r="1670" spans="1:5" ht="15.75" x14ac:dyDescent="0.25">
      <c r="A1670" s="1" t="s">
        <v>702</v>
      </c>
      <c r="B1670" s="1" t="s">
        <v>4052</v>
      </c>
      <c r="C1670" s="5" t="s">
        <v>6733</v>
      </c>
      <c r="D1670" s="5" t="s">
        <v>6878</v>
      </c>
      <c r="E1670" s="5" t="s">
        <v>5459</v>
      </c>
    </row>
    <row r="1671" spans="1:5" ht="15.75" x14ac:dyDescent="0.25">
      <c r="A1671" s="1" t="s">
        <v>701</v>
      </c>
      <c r="B1671" s="1" t="s">
        <v>4053</v>
      </c>
      <c r="C1671" s="5" t="s">
        <v>6733</v>
      </c>
      <c r="D1671" s="5" t="s">
        <v>7934</v>
      </c>
      <c r="E1671" s="5" t="s">
        <v>6329</v>
      </c>
    </row>
    <row r="1672" spans="1:5" ht="15.75" x14ac:dyDescent="0.25">
      <c r="A1672" s="1" t="s">
        <v>700</v>
      </c>
      <c r="B1672" s="1" t="s">
        <v>4054</v>
      </c>
      <c r="C1672" s="5" t="s">
        <v>6731</v>
      </c>
      <c r="D1672" s="5" t="s">
        <v>7935</v>
      </c>
      <c r="E1672" s="5" t="s">
        <v>6006</v>
      </c>
    </row>
    <row r="1673" spans="1:5" ht="15.75" x14ac:dyDescent="0.25">
      <c r="A1673" s="1" t="s">
        <v>699</v>
      </c>
      <c r="B1673" s="1" t="s">
        <v>4055</v>
      </c>
      <c r="C1673" s="5" t="s">
        <v>6733</v>
      </c>
      <c r="D1673" s="5" t="s">
        <v>7861</v>
      </c>
      <c r="E1673" s="5" t="s">
        <v>6330</v>
      </c>
    </row>
    <row r="1674" spans="1:5" ht="15.75" x14ac:dyDescent="0.25">
      <c r="A1674" s="1" t="s">
        <v>698</v>
      </c>
      <c r="B1674" s="1" t="s">
        <v>4056</v>
      </c>
      <c r="C1674" s="5" t="s">
        <v>6731</v>
      </c>
      <c r="D1674" s="5" t="s">
        <v>7862</v>
      </c>
      <c r="E1674" s="5" t="s">
        <v>5035</v>
      </c>
    </row>
    <row r="1675" spans="1:5" ht="15.75" x14ac:dyDescent="0.25">
      <c r="A1675" s="1" t="s">
        <v>697</v>
      </c>
      <c r="B1675" s="1" t="s">
        <v>4057</v>
      </c>
      <c r="C1675" s="5" t="s">
        <v>6731</v>
      </c>
      <c r="D1675" s="5" t="s">
        <v>7778</v>
      </c>
      <c r="E1675" s="5" t="s">
        <v>6331</v>
      </c>
    </row>
    <row r="1676" spans="1:5" ht="15.75" x14ac:dyDescent="0.25">
      <c r="A1676" s="1" t="s">
        <v>696</v>
      </c>
      <c r="B1676" s="1" t="s">
        <v>4058</v>
      </c>
      <c r="C1676" s="5" t="s">
        <v>6733</v>
      </c>
      <c r="D1676" s="5" t="s">
        <v>7936</v>
      </c>
      <c r="E1676" s="5" t="s">
        <v>6332</v>
      </c>
    </row>
    <row r="1677" spans="1:5" ht="15.75" x14ac:dyDescent="0.25">
      <c r="A1677" s="1" t="s">
        <v>695</v>
      </c>
      <c r="B1677" s="1" t="s">
        <v>4059</v>
      </c>
      <c r="C1677" s="5" t="s">
        <v>6731</v>
      </c>
      <c r="D1677" s="5" t="s">
        <v>7937</v>
      </c>
      <c r="E1677" s="5" t="s">
        <v>5036</v>
      </c>
    </row>
    <row r="1678" spans="1:5" ht="15.75" x14ac:dyDescent="0.25">
      <c r="A1678" s="1" t="s">
        <v>694</v>
      </c>
      <c r="B1678" s="1" t="s">
        <v>4060</v>
      </c>
      <c r="C1678" s="5" t="s">
        <v>6731</v>
      </c>
      <c r="D1678" s="5" t="s">
        <v>7938</v>
      </c>
      <c r="E1678" s="5" t="s">
        <v>5037</v>
      </c>
    </row>
    <row r="1679" spans="1:5" ht="15.75" x14ac:dyDescent="0.25">
      <c r="A1679" s="1" t="s">
        <v>693</v>
      </c>
      <c r="B1679" s="1" t="s">
        <v>4061</v>
      </c>
      <c r="C1679" s="5" t="s">
        <v>6733</v>
      </c>
      <c r="D1679" s="5" t="s">
        <v>7939</v>
      </c>
      <c r="E1679" s="5" t="s">
        <v>6333</v>
      </c>
    </row>
    <row r="1680" spans="1:5" ht="15.75" x14ac:dyDescent="0.25">
      <c r="A1680" s="1" t="s">
        <v>692</v>
      </c>
      <c r="B1680" s="1" t="s">
        <v>4062</v>
      </c>
      <c r="C1680" s="5" t="s">
        <v>6731</v>
      </c>
      <c r="D1680" s="5" t="s">
        <v>7940</v>
      </c>
      <c r="E1680" s="5" t="s">
        <v>5989</v>
      </c>
    </row>
    <row r="1681" spans="1:5" ht="15.75" x14ac:dyDescent="0.25">
      <c r="A1681" s="1" t="s">
        <v>691</v>
      </c>
      <c r="B1681" s="1" t="s">
        <v>4063</v>
      </c>
      <c r="C1681" s="5" t="s">
        <v>6731</v>
      </c>
      <c r="D1681" s="5" t="s">
        <v>7941</v>
      </c>
      <c r="E1681" s="5" t="s">
        <v>6334</v>
      </c>
    </row>
    <row r="1682" spans="1:5" ht="15.75" x14ac:dyDescent="0.25">
      <c r="A1682" s="1" t="s">
        <v>690</v>
      </c>
      <c r="B1682" s="1" t="s">
        <v>4064</v>
      </c>
      <c r="C1682" s="5" t="s">
        <v>6733</v>
      </c>
      <c r="D1682" s="5" t="s">
        <v>7942</v>
      </c>
      <c r="E1682" s="5" t="s">
        <v>5560</v>
      </c>
    </row>
    <row r="1683" spans="1:5" ht="15.75" x14ac:dyDescent="0.25">
      <c r="A1683" s="1" t="s">
        <v>689</v>
      </c>
      <c r="B1683" s="1" t="s">
        <v>4065</v>
      </c>
      <c r="C1683" s="5" t="s">
        <v>6733</v>
      </c>
      <c r="D1683" s="5" t="s">
        <v>7632</v>
      </c>
      <c r="E1683" s="5" t="s">
        <v>5038</v>
      </c>
    </row>
    <row r="1684" spans="1:5" ht="15.75" x14ac:dyDescent="0.25">
      <c r="A1684" s="1" t="s">
        <v>688</v>
      </c>
      <c r="B1684" s="1" t="s">
        <v>4066</v>
      </c>
      <c r="C1684" s="5" t="s">
        <v>6731</v>
      </c>
      <c r="D1684" s="5" t="s">
        <v>7943</v>
      </c>
      <c r="E1684" s="5" t="s">
        <v>5412</v>
      </c>
    </row>
    <row r="1685" spans="1:5" ht="15.75" x14ac:dyDescent="0.25">
      <c r="A1685" s="1" t="s">
        <v>687</v>
      </c>
      <c r="B1685" s="1" t="s">
        <v>4067</v>
      </c>
      <c r="C1685" s="5" t="s">
        <v>6733</v>
      </c>
      <c r="D1685" s="5" t="s">
        <v>7944</v>
      </c>
      <c r="E1685" s="5" t="s">
        <v>6111</v>
      </c>
    </row>
    <row r="1686" spans="1:5" ht="15.75" x14ac:dyDescent="0.25">
      <c r="A1686" s="1" t="s">
        <v>686</v>
      </c>
      <c r="B1686" s="1" t="s">
        <v>4068</v>
      </c>
      <c r="C1686" s="5" t="s">
        <v>6733</v>
      </c>
      <c r="D1686" s="5" t="s">
        <v>6777</v>
      </c>
      <c r="E1686" s="5" t="s">
        <v>5039</v>
      </c>
    </row>
    <row r="1687" spans="1:5" ht="15.75" x14ac:dyDescent="0.25">
      <c r="A1687" s="1" t="s">
        <v>685</v>
      </c>
      <c r="B1687" s="1" t="s">
        <v>4069</v>
      </c>
      <c r="C1687" s="5" t="s">
        <v>6733</v>
      </c>
      <c r="D1687" s="5" t="s">
        <v>7945</v>
      </c>
      <c r="E1687" s="5" t="s">
        <v>4831</v>
      </c>
    </row>
    <row r="1688" spans="1:5" ht="15.75" x14ac:dyDescent="0.25">
      <c r="A1688" s="1" t="s">
        <v>684</v>
      </c>
      <c r="B1688" s="1" t="s">
        <v>4070</v>
      </c>
      <c r="C1688" s="5" t="s">
        <v>6731</v>
      </c>
      <c r="D1688" s="5" t="s">
        <v>7946</v>
      </c>
      <c r="E1688" s="5" t="s">
        <v>5040</v>
      </c>
    </row>
    <row r="1689" spans="1:5" ht="15.75" x14ac:dyDescent="0.25">
      <c r="A1689" s="1" t="s">
        <v>683</v>
      </c>
      <c r="B1689" s="1" t="s">
        <v>4071</v>
      </c>
      <c r="C1689" s="5" t="s">
        <v>7146</v>
      </c>
      <c r="D1689" s="5" t="s">
        <v>7947</v>
      </c>
      <c r="E1689" s="5" t="s">
        <v>6335</v>
      </c>
    </row>
    <row r="1690" spans="1:5" ht="15.75" x14ac:dyDescent="0.25">
      <c r="A1690" s="1" t="s">
        <v>682</v>
      </c>
      <c r="B1690" s="1" t="s">
        <v>4072</v>
      </c>
      <c r="C1690" s="5" t="s">
        <v>6733</v>
      </c>
      <c r="D1690" s="5" t="s">
        <v>7635</v>
      </c>
      <c r="E1690" s="5" t="s">
        <v>6336</v>
      </c>
    </row>
    <row r="1691" spans="1:5" ht="15.75" x14ac:dyDescent="0.25">
      <c r="A1691" s="1" t="s">
        <v>681</v>
      </c>
      <c r="B1691" s="1" t="s">
        <v>4073</v>
      </c>
      <c r="C1691" s="5" t="s">
        <v>6731</v>
      </c>
      <c r="D1691" s="5" t="s">
        <v>7948</v>
      </c>
      <c r="E1691" s="5" t="s">
        <v>5041</v>
      </c>
    </row>
    <row r="1692" spans="1:5" ht="15.75" x14ac:dyDescent="0.25">
      <c r="A1692" s="1" t="s">
        <v>680</v>
      </c>
      <c r="B1692" s="1" t="s">
        <v>4074</v>
      </c>
      <c r="C1692" s="5" t="s">
        <v>6731</v>
      </c>
      <c r="D1692" s="5" t="s">
        <v>7949</v>
      </c>
      <c r="E1692" s="5" t="s">
        <v>5042</v>
      </c>
    </row>
    <row r="1693" spans="1:5" ht="15.75" x14ac:dyDescent="0.25">
      <c r="A1693" s="1" t="s">
        <v>679</v>
      </c>
      <c r="B1693" s="1" t="s">
        <v>4075</v>
      </c>
      <c r="C1693" s="5" t="s">
        <v>6733</v>
      </c>
      <c r="D1693" s="5" t="s">
        <v>7624</v>
      </c>
      <c r="E1693" s="5" t="s">
        <v>6337</v>
      </c>
    </row>
    <row r="1694" spans="1:5" ht="15.75" x14ac:dyDescent="0.25">
      <c r="A1694" s="1" t="s">
        <v>678</v>
      </c>
      <c r="B1694" s="1" t="s">
        <v>4076</v>
      </c>
      <c r="C1694" s="5" t="s">
        <v>6733</v>
      </c>
      <c r="D1694" s="5" t="s">
        <v>7950</v>
      </c>
      <c r="E1694" s="5" t="s">
        <v>5500</v>
      </c>
    </row>
    <row r="1695" spans="1:5" ht="15.75" x14ac:dyDescent="0.25">
      <c r="A1695" s="1" t="s">
        <v>677</v>
      </c>
      <c r="B1695" s="1" t="s">
        <v>4077</v>
      </c>
      <c r="C1695" s="5" t="s">
        <v>6731</v>
      </c>
      <c r="D1695" s="5" t="s">
        <v>7227</v>
      </c>
      <c r="E1695" s="5" t="s">
        <v>6338</v>
      </c>
    </row>
    <row r="1696" spans="1:5" ht="15.75" x14ac:dyDescent="0.25">
      <c r="A1696" s="1" t="s">
        <v>676</v>
      </c>
      <c r="B1696" s="1" t="s">
        <v>4078</v>
      </c>
      <c r="C1696" s="5" t="s">
        <v>6731</v>
      </c>
      <c r="D1696" s="5" t="s">
        <v>7951</v>
      </c>
      <c r="E1696" s="5" t="s">
        <v>6339</v>
      </c>
    </row>
    <row r="1697" spans="1:5" ht="15.75" x14ac:dyDescent="0.25">
      <c r="A1697" s="1" t="s">
        <v>675</v>
      </c>
      <c r="B1697" s="1" t="s">
        <v>4079</v>
      </c>
      <c r="C1697" s="5" t="s">
        <v>6731</v>
      </c>
      <c r="D1697" s="5" t="s">
        <v>7952</v>
      </c>
      <c r="E1697" s="5" t="s">
        <v>6340</v>
      </c>
    </row>
    <row r="1698" spans="1:5" ht="15.75" x14ac:dyDescent="0.25">
      <c r="A1698" s="1" t="s">
        <v>674</v>
      </c>
      <c r="B1698" s="1" t="s">
        <v>4080</v>
      </c>
      <c r="C1698" s="5" t="s">
        <v>6731</v>
      </c>
      <c r="D1698" s="5" t="s">
        <v>7953</v>
      </c>
      <c r="E1698" s="5" t="s">
        <v>4992</v>
      </c>
    </row>
    <row r="1699" spans="1:5" ht="15.75" x14ac:dyDescent="0.25">
      <c r="A1699" s="1" t="s">
        <v>673</v>
      </c>
      <c r="B1699" s="1" t="s">
        <v>4081</v>
      </c>
      <c r="C1699" s="5" t="s">
        <v>6731</v>
      </c>
      <c r="D1699" s="5" t="s">
        <v>7538</v>
      </c>
      <c r="E1699" s="5" t="s">
        <v>5043</v>
      </c>
    </row>
    <row r="1700" spans="1:5" ht="15.75" x14ac:dyDescent="0.25">
      <c r="A1700" s="1" t="s">
        <v>672</v>
      </c>
      <c r="B1700" s="1" t="s">
        <v>4082</v>
      </c>
      <c r="C1700" s="5" t="s">
        <v>6733</v>
      </c>
      <c r="D1700" s="5" t="s">
        <v>6826</v>
      </c>
      <c r="E1700" s="5" t="s">
        <v>6341</v>
      </c>
    </row>
    <row r="1701" spans="1:5" ht="15.75" x14ac:dyDescent="0.25">
      <c r="A1701" s="1" t="s">
        <v>671</v>
      </c>
      <c r="B1701" s="1" t="s">
        <v>4083</v>
      </c>
      <c r="C1701" s="5" t="s">
        <v>6731</v>
      </c>
      <c r="D1701" s="5" t="s">
        <v>7954</v>
      </c>
      <c r="E1701" s="5" t="s">
        <v>6342</v>
      </c>
    </row>
    <row r="1702" spans="1:5" ht="15.75" x14ac:dyDescent="0.25">
      <c r="A1702" s="1" t="s">
        <v>670</v>
      </c>
      <c r="B1702" s="1" t="s">
        <v>4084</v>
      </c>
      <c r="C1702" s="5" t="s">
        <v>6733</v>
      </c>
      <c r="D1702" s="5" t="s">
        <v>6740</v>
      </c>
      <c r="E1702" s="5" t="s">
        <v>6343</v>
      </c>
    </row>
    <row r="1703" spans="1:5" ht="15.75" x14ac:dyDescent="0.25">
      <c r="A1703" s="1" t="s">
        <v>669</v>
      </c>
      <c r="B1703" s="1" t="s">
        <v>4085</v>
      </c>
      <c r="C1703" s="5" t="s">
        <v>6733</v>
      </c>
      <c r="D1703" s="5" t="s">
        <v>6807</v>
      </c>
      <c r="E1703" s="5" t="s">
        <v>6344</v>
      </c>
    </row>
    <row r="1704" spans="1:5" ht="15.75" x14ac:dyDescent="0.25">
      <c r="A1704" s="1" t="s">
        <v>668</v>
      </c>
      <c r="B1704" s="1" t="s">
        <v>4086</v>
      </c>
      <c r="C1704" s="5" t="s">
        <v>6733</v>
      </c>
      <c r="D1704" s="5" t="s">
        <v>7320</v>
      </c>
      <c r="E1704" s="5" t="s">
        <v>5044</v>
      </c>
    </row>
    <row r="1705" spans="1:5" ht="15.75" x14ac:dyDescent="0.25">
      <c r="A1705" s="1" t="s">
        <v>667</v>
      </c>
      <c r="B1705" s="1" t="s">
        <v>4087</v>
      </c>
      <c r="C1705" s="5" t="s">
        <v>6731</v>
      </c>
      <c r="D1705" s="5" t="s">
        <v>6911</v>
      </c>
      <c r="E1705" s="5" t="s">
        <v>6345</v>
      </c>
    </row>
    <row r="1706" spans="1:5" ht="15.75" x14ac:dyDescent="0.25">
      <c r="A1706" s="1" t="s">
        <v>666</v>
      </c>
      <c r="B1706" s="1" t="s">
        <v>4088</v>
      </c>
      <c r="C1706" s="5" t="s">
        <v>6733</v>
      </c>
      <c r="D1706" s="5" t="s">
        <v>7955</v>
      </c>
      <c r="E1706" s="5" t="s">
        <v>5712</v>
      </c>
    </row>
    <row r="1707" spans="1:5" ht="15.75" x14ac:dyDescent="0.25">
      <c r="A1707" s="1" t="s">
        <v>665</v>
      </c>
      <c r="B1707" s="1" t="s">
        <v>4089</v>
      </c>
      <c r="C1707" s="5" t="s">
        <v>6731</v>
      </c>
      <c r="D1707" s="5" t="s">
        <v>7956</v>
      </c>
      <c r="E1707" s="5" t="s">
        <v>5045</v>
      </c>
    </row>
    <row r="1708" spans="1:5" ht="15.75" x14ac:dyDescent="0.25">
      <c r="A1708" s="1" t="s">
        <v>664</v>
      </c>
      <c r="B1708" s="1" t="s">
        <v>4090</v>
      </c>
      <c r="C1708" s="5" t="s">
        <v>6731</v>
      </c>
      <c r="D1708" s="5" t="s">
        <v>7197</v>
      </c>
      <c r="E1708" s="5" t="s">
        <v>4947</v>
      </c>
    </row>
    <row r="1709" spans="1:5" ht="15.75" x14ac:dyDescent="0.25">
      <c r="A1709" s="1" t="s">
        <v>663</v>
      </c>
      <c r="B1709" s="1" t="s">
        <v>4091</v>
      </c>
      <c r="C1709" s="5" t="s">
        <v>6733</v>
      </c>
      <c r="D1709" s="5" t="s">
        <v>7957</v>
      </c>
      <c r="E1709" s="5" t="s">
        <v>6346</v>
      </c>
    </row>
    <row r="1710" spans="1:5" ht="15.75" x14ac:dyDescent="0.25">
      <c r="A1710" s="1" t="s">
        <v>662</v>
      </c>
      <c r="B1710" s="1" t="s">
        <v>4092</v>
      </c>
      <c r="C1710" s="5" t="s">
        <v>6731</v>
      </c>
      <c r="D1710" s="5" t="s">
        <v>7444</v>
      </c>
      <c r="E1710" s="5" t="s">
        <v>4992</v>
      </c>
    </row>
    <row r="1711" spans="1:5" ht="15.75" x14ac:dyDescent="0.25">
      <c r="A1711" s="1" t="s">
        <v>661</v>
      </c>
      <c r="B1711" s="1" t="s">
        <v>4093</v>
      </c>
      <c r="C1711" s="5" t="s">
        <v>6731</v>
      </c>
      <c r="D1711" s="5" t="s">
        <v>7958</v>
      </c>
      <c r="E1711" s="5" t="s">
        <v>6347</v>
      </c>
    </row>
    <row r="1712" spans="1:5" ht="15.75" x14ac:dyDescent="0.25">
      <c r="A1712" s="1" t="s">
        <v>660</v>
      </c>
      <c r="B1712" s="1" t="s">
        <v>4094</v>
      </c>
      <c r="C1712" s="5" t="s">
        <v>6733</v>
      </c>
      <c r="D1712" s="5" t="s">
        <v>7959</v>
      </c>
      <c r="E1712" s="5" t="s">
        <v>6348</v>
      </c>
    </row>
    <row r="1713" spans="1:5" ht="15.75" x14ac:dyDescent="0.25">
      <c r="A1713" s="1" t="s">
        <v>659</v>
      </c>
      <c r="B1713" s="1" t="s">
        <v>4095</v>
      </c>
      <c r="C1713" s="5" t="s">
        <v>6731</v>
      </c>
      <c r="D1713" s="5" t="s">
        <v>7032</v>
      </c>
      <c r="E1713" s="5" t="s">
        <v>6349</v>
      </c>
    </row>
    <row r="1714" spans="1:5" ht="15.75" x14ac:dyDescent="0.25">
      <c r="A1714" s="1" t="s">
        <v>658</v>
      </c>
      <c r="B1714" s="1" t="s">
        <v>4096</v>
      </c>
      <c r="C1714" s="5" t="s">
        <v>6733</v>
      </c>
      <c r="D1714" s="5" t="s">
        <v>6900</v>
      </c>
      <c r="E1714" s="5" t="s">
        <v>4889</v>
      </c>
    </row>
    <row r="1715" spans="1:5" ht="15.75" x14ac:dyDescent="0.25">
      <c r="A1715" s="1" t="s">
        <v>657</v>
      </c>
      <c r="B1715" s="1" t="s">
        <v>4097</v>
      </c>
      <c r="C1715" s="5" t="s">
        <v>6731</v>
      </c>
      <c r="D1715" s="5" t="s">
        <v>7960</v>
      </c>
      <c r="E1715" s="5" t="s">
        <v>6350</v>
      </c>
    </row>
    <row r="1716" spans="1:5" ht="15.75" x14ac:dyDescent="0.25">
      <c r="A1716" s="1" t="s">
        <v>656</v>
      </c>
      <c r="B1716" s="1" t="s">
        <v>4098</v>
      </c>
      <c r="C1716" s="5" t="s">
        <v>6731</v>
      </c>
      <c r="D1716" s="5" t="s">
        <v>7958</v>
      </c>
      <c r="E1716" s="5" t="s">
        <v>6351</v>
      </c>
    </row>
    <row r="1717" spans="1:5" ht="15.75" x14ac:dyDescent="0.25">
      <c r="A1717" s="1" t="s">
        <v>655</v>
      </c>
      <c r="B1717" s="1" t="s">
        <v>4099</v>
      </c>
      <c r="C1717" s="5" t="s">
        <v>6733</v>
      </c>
      <c r="D1717" s="5" t="s">
        <v>6822</v>
      </c>
      <c r="E1717" s="5" t="s">
        <v>6352</v>
      </c>
    </row>
    <row r="1718" spans="1:5" ht="15.75" x14ac:dyDescent="0.25">
      <c r="A1718" s="1" t="s">
        <v>654</v>
      </c>
      <c r="B1718" s="1" t="s">
        <v>4100</v>
      </c>
      <c r="C1718" s="5" t="s">
        <v>6731</v>
      </c>
      <c r="D1718" s="5" t="s">
        <v>7961</v>
      </c>
      <c r="E1718" s="5" t="s">
        <v>6353</v>
      </c>
    </row>
    <row r="1719" spans="1:5" ht="15.75" x14ac:dyDescent="0.25">
      <c r="A1719" s="1" t="s">
        <v>653</v>
      </c>
      <c r="B1719" s="1" t="s">
        <v>4101</v>
      </c>
      <c r="C1719" s="5" t="s">
        <v>6731</v>
      </c>
      <c r="D1719" s="5" t="s">
        <v>7962</v>
      </c>
      <c r="E1719" s="5" t="s">
        <v>6354</v>
      </c>
    </row>
    <row r="1720" spans="1:5" ht="15.75" x14ac:dyDescent="0.25">
      <c r="A1720" s="1" t="s">
        <v>652</v>
      </c>
      <c r="B1720" s="1" t="s">
        <v>4102</v>
      </c>
      <c r="C1720" s="5" t="s">
        <v>6731</v>
      </c>
      <c r="D1720" s="5" t="s">
        <v>7464</v>
      </c>
      <c r="E1720" s="5" t="s">
        <v>6355</v>
      </c>
    </row>
    <row r="1721" spans="1:5" ht="15.75" x14ac:dyDescent="0.25">
      <c r="A1721" s="1" t="s">
        <v>651</v>
      </c>
      <c r="B1721" s="1" t="s">
        <v>4103</v>
      </c>
      <c r="C1721" s="5" t="s">
        <v>6731</v>
      </c>
      <c r="D1721" s="5" t="s">
        <v>7963</v>
      </c>
      <c r="E1721" s="5" t="s">
        <v>5308</v>
      </c>
    </row>
    <row r="1722" spans="1:5" ht="15.75" x14ac:dyDescent="0.25">
      <c r="A1722" s="1" t="s">
        <v>650</v>
      </c>
      <c r="B1722" s="1" t="s">
        <v>4104</v>
      </c>
      <c r="C1722" s="5" t="s">
        <v>6733</v>
      </c>
      <c r="D1722" s="5" t="s">
        <v>6810</v>
      </c>
      <c r="E1722" s="5" t="s">
        <v>6356</v>
      </c>
    </row>
    <row r="1723" spans="1:5" ht="15.75" x14ac:dyDescent="0.25">
      <c r="A1723" s="1" t="s">
        <v>649</v>
      </c>
      <c r="B1723" s="1" t="s">
        <v>4105</v>
      </c>
      <c r="C1723" s="5" t="s">
        <v>6733</v>
      </c>
      <c r="D1723" s="5" t="s">
        <v>7964</v>
      </c>
      <c r="E1723" s="5" t="s">
        <v>6357</v>
      </c>
    </row>
    <row r="1724" spans="1:5" ht="15.75" x14ac:dyDescent="0.25">
      <c r="A1724" s="1" t="s">
        <v>648</v>
      </c>
      <c r="B1724" s="1" t="s">
        <v>4106</v>
      </c>
      <c r="C1724" s="5" t="s">
        <v>6731</v>
      </c>
      <c r="D1724" s="5" t="s">
        <v>7965</v>
      </c>
      <c r="E1724" s="5" t="s">
        <v>6358</v>
      </c>
    </row>
    <row r="1725" spans="1:5" ht="15.75" x14ac:dyDescent="0.25">
      <c r="A1725" s="1" t="s">
        <v>647</v>
      </c>
      <c r="B1725" s="1" t="s">
        <v>4107</v>
      </c>
      <c r="C1725" s="5" t="s">
        <v>6733</v>
      </c>
      <c r="D1725" s="5" t="s">
        <v>7966</v>
      </c>
      <c r="E1725" s="5" t="s">
        <v>5046</v>
      </c>
    </row>
    <row r="1726" spans="1:5" ht="15.75" x14ac:dyDescent="0.25">
      <c r="A1726" s="1" t="s">
        <v>646</v>
      </c>
      <c r="B1726" s="1" t="s">
        <v>4108</v>
      </c>
      <c r="C1726" s="5" t="s">
        <v>6731</v>
      </c>
      <c r="D1726" s="5" t="s">
        <v>7967</v>
      </c>
      <c r="E1726" s="5" t="s">
        <v>6176</v>
      </c>
    </row>
    <row r="1727" spans="1:5" ht="15.75" x14ac:dyDescent="0.25">
      <c r="A1727" s="1" t="s">
        <v>645</v>
      </c>
      <c r="B1727" s="1" t="s">
        <v>4109</v>
      </c>
      <c r="C1727" s="5" t="s">
        <v>6731</v>
      </c>
      <c r="D1727" s="5" t="s">
        <v>7968</v>
      </c>
      <c r="E1727" s="5" t="s">
        <v>5047</v>
      </c>
    </row>
    <row r="1728" spans="1:5" ht="15.75" x14ac:dyDescent="0.25">
      <c r="A1728" s="1" t="s">
        <v>644</v>
      </c>
      <c r="B1728" s="1" t="s">
        <v>4110</v>
      </c>
      <c r="C1728" s="5" t="s">
        <v>6731</v>
      </c>
      <c r="D1728" s="5" t="s">
        <v>7778</v>
      </c>
      <c r="E1728" s="5" t="s">
        <v>5048</v>
      </c>
    </row>
    <row r="1729" spans="1:5" ht="15.75" x14ac:dyDescent="0.25">
      <c r="A1729" s="1" t="s">
        <v>643</v>
      </c>
      <c r="B1729" s="1" t="s">
        <v>4111</v>
      </c>
      <c r="C1729" s="5" t="s">
        <v>6733</v>
      </c>
      <c r="D1729" s="5" t="s">
        <v>7969</v>
      </c>
      <c r="E1729" s="5" t="s">
        <v>5634</v>
      </c>
    </row>
    <row r="1730" spans="1:5" ht="15.75" x14ac:dyDescent="0.25">
      <c r="A1730" s="1" t="s">
        <v>642</v>
      </c>
      <c r="B1730" s="1" t="s">
        <v>4112</v>
      </c>
      <c r="C1730" s="5" t="s">
        <v>6733</v>
      </c>
      <c r="D1730" s="5" t="s">
        <v>7970</v>
      </c>
      <c r="E1730" s="5" t="s">
        <v>6359</v>
      </c>
    </row>
    <row r="1731" spans="1:5" ht="15.75" x14ac:dyDescent="0.25">
      <c r="A1731" s="1" t="s">
        <v>641</v>
      </c>
      <c r="B1731" s="1" t="s">
        <v>4113</v>
      </c>
      <c r="C1731" s="5" t="s">
        <v>6733</v>
      </c>
      <c r="D1731" s="5" t="s">
        <v>7971</v>
      </c>
      <c r="E1731" s="5" t="s">
        <v>6276</v>
      </c>
    </row>
    <row r="1732" spans="1:5" ht="15.75" x14ac:dyDescent="0.25">
      <c r="A1732" s="1" t="s">
        <v>640</v>
      </c>
      <c r="B1732" s="1" t="s">
        <v>4114</v>
      </c>
      <c r="C1732" s="5" t="s">
        <v>6731</v>
      </c>
      <c r="D1732" s="5" t="s">
        <v>7972</v>
      </c>
      <c r="E1732" s="5" t="s">
        <v>5577</v>
      </c>
    </row>
    <row r="1733" spans="1:5" ht="15.75" x14ac:dyDescent="0.25">
      <c r="A1733" s="1" t="s">
        <v>639</v>
      </c>
      <c r="B1733" s="1" t="s">
        <v>4115</v>
      </c>
      <c r="C1733" s="5" t="s">
        <v>6731</v>
      </c>
      <c r="D1733" s="5" t="s">
        <v>6811</v>
      </c>
      <c r="E1733" s="5" t="s">
        <v>6360</v>
      </c>
    </row>
    <row r="1734" spans="1:5" ht="15.75" x14ac:dyDescent="0.25">
      <c r="A1734" s="1" t="s">
        <v>638</v>
      </c>
      <c r="B1734" s="1" t="s">
        <v>4116</v>
      </c>
      <c r="C1734" s="5" t="s">
        <v>6731</v>
      </c>
      <c r="D1734" s="5" t="s">
        <v>7973</v>
      </c>
      <c r="E1734" s="5" t="s">
        <v>6361</v>
      </c>
    </row>
    <row r="1735" spans="1:5" ht="15.75" x14ac:dyDescent="0.25">
      <c r="A1735" s="1" t="s">
        <v>637</v>
      </c>
      <c r="B1735" s="1" t="s">
        <v>4117</v>
      </c>
      <c r="C1735" s="5" t="s">
        <v>6731</v>
      </c>
      <c r="D1735" s="5" t="s">
        <v>7974</v>
      </c>
      <c r="E1735" s="5" t="s">
        <v>6362</v>
      </c>
    </row>
    <row r="1736" spans="1:5" ht="15.75" x14ac:dyDescent="0.25">
      <c r="A1736" s="1" t="s">
        <v>636</v>
      </c>
      <c r="B1736" s="1" t="s">
        <v>4118</v>
      </c>
      <c r="C1736" s="5" t="s">
        <v>7146</v>
      </c>
      <c r="D1736" s="5" t="s">
        <v>7975</v>
      </c>
      <c r="E1736" s="5" t="s">
        <v>6363</v>
      </c>
    </row>
    <row r="1737" spans="1:5" ht="15.75" x14ac:dyDescent="0.25">
      <c r="A1737" s="1" t="s">
        <v>635</v>
      </c>
      <c r="B1737" s="1" t="s">
        <v>4119</v>
      </c>
      <c r="C1737" s="5" t="s">
        <v>6731</v>
      </c>
      <c r="D1737" s="5" t="s">
        <v>7976</v>
      </c>
      <c r="E1737" s="5" t="s">
        <v>5049</v>
      </c>
    </row>
    <row r="1738" spans="1:5" ht="15.75" x14ac:dyDescent="0.25">
      <c r="A1738" s="1" t="s">
        <v>634</v>
      </c>
      <c r="B1738" s="1" t="s">
        <v>4120</v>
      </c>
      <c r="C1738" s="5" t="s">
        <v>6733</v>
      </c>
      <c r="D1738" s="5" t="s">
        <v>7977</v>
      </c>
      <c r="E1738" s="5" t="s">
        <v>5807</v>
      </c>
    </row>
    <row r="1739" spans="1:5" ht="15.75" x14ac:dyDescent="0.25">
      <c r="A1739" s="1" t="s">
        <v>633</v>
      </c>
      <c r="B1739" s="1" t="s">
        <v>4121</v>
      </c>
      <c r="C1739" s="5" t="s">
        <v>6733</v>
      </c>
      <c r="D1739" s="5" t="s">
        <v>6782</v>
      </c>
      <c r="E1739" s="5" t="s">
        <v>6364</v>
      </c>
    </row>
    <row r="1740" spans="1:5" ht="15.75" x14ac:dyDescent="0.25">
      <c r="A1740" s="1" t="s">
        <v>631</v>
      </c>
      <c r="B1740" s="1" t="s">
        <v>4122</v>
      </c>
      <c r="C1740" s="5" t="s">
        <v>6733</v>
      </c>
      <c r="D1740" s="5" t="s">
        <v>7978</v>
      </c>
      <c r="E1740" s="5" t="s">
        <v>6365</v>
      </c>
    </row>
    <row r="1741" spans="1:5" ht="15.75" x14ac:dyDescent="0.25">
      <c r="A1741" s="1" t="s">
        <v>630</v>
      </c>
      <c r="B1741" s="1" t="s">
        <v>4123</v>
      </c>
      <c r="C1741" s="5" t="s">
        <v>6731</v>
      </c>
      <c r="D1741" s="5" t="s">
        <v>7979</v>
      </c>
      <c r="E1741" s="5" t="s">
        <v>5050</v>
      </c>
    </row>
    <row r="1742" spans="1:5" ht="15.75" x14ac:dyDescent="0.25">
      <c r="A1742" s="1" t="s">
        <v>629</v>
      </c>
      <c r="B1742" s="1" t="s">
        <v>4124</v>
      </c>
      <c r="C1742" s="5" t="s">
        <v>6731</v>
      </c>
      <c r="D1742" s="5" t="s">
        <v>7980</v>
      </c>
      <c r="E1742" s="5" t="s">
        <v>6366</v>
      </c>
    </row>
    <row r="1743" spans="1:5" ht="15.75" x14ac:dyDescent="0.25">
      <c r="A1743" s="1" t="s">
        <v>628</v>
      </c>
      <c r="B1743" s="1" t="s">
        <v>4125</v>
      </c>
      <c r="C1743" s="5" t="s">
        <v>6731</v>
      </c>
      <c r="D1743" s="5" t="s">
        <v>7981</v>
      </c>
      <c r="E1743" s="5" t="s">
        <v>6367</v>
      </c>
    </row>
    <row r="1744" spans="1:5" ht="15.75" x14ac:dyDescent="0.25">
      <c r="A1744" s="1" t="s">
        <v>627</v>
      </c>
      <c r="B1744" s="1" t="s">
        <v>4126</v>
      </c>
      <c r="C1744" s="5" t="s">
        <v>6731</v>
      </c>
      <c r="D1744" s="5" t="s">
        <v>7982</v>
      </c>
      <c r="E1744" s="5" t="s">
        <v>6368</v>
      </c>
    </row>
    <row r="1745" spans="1:5" ht="15.75" x14ac:dyDescent="0.25">
      <c r="A1745" s="1" t="s">
        <v>626</v>
      </c>
      <c r="B1745" s="1" t="s">
        <v>4127</v>
      </c>
      <c r="C1745" s="5" t="s">
        <v>6731</v>
      </c>
      <c r="D1745" s="5" t="s">
        <v>7174</v>
      </c>
      <c r="E1745" s="5" t="s">
        <v>6369</v>
      </c>
    </row>
    <row r="1746" spans="1:5" ht="15.75" x14ac:dyDescent="0.25">
      <c r="A1746" s="1" t="s">
        <v>625</v>
      </c>
      <c r="B1746" s="1" t="s">
        <v>4128</v>
      </c>
      <c r="C1746" s="5" t="s">
        <v>6733</v>
      </c>
      <c r="D1746" s="5" t="s">
        <v>7559</v>
      </c>
      <c r="E1746" s="5" t="s">
        <v>5689</v>
      </c>
    </row>
    <row r="1747" spans="1:5" ht="15.75" x14ac:dyDescent="0.25">
      <c r="A1747" s="1" t="s">
        <v>624</v>
      </c>
      <c r="B1747" s="1" t="s">
        <v>4129</v>
      </c>
      <c r="C1747" s="5" t="s">
        <v>6731</v>
      </c>
      <c r="D1747" s="5" t="s">
        <v>7849</v>
      </c>
      <c r="E1747" s="5" t="s">
        <v>6370</v>
      </c>
    </row>
    <row r="1748" spans="1:5" ht="15.75" x14ac:dyDescent="0.25">
      <c r="A1748" s="1" t="s">
        <v>623</v>
      </c>
      <c r="B1748" s="1" t="s">
        <v>4130</v>
      </c>
      <c r="C1748" s="5" t="s">
        <v>6731</v>
      </c>
      <c r="D1748" s="5" t="s">
        <v>7983</v>
      </c>
      <c r="E1748" s="5" t="s">
        <v>6371</v>
      </c>
    </row>
    <row r="1749" spans="1:5" ht="15.75" x14ac:dyDescent="0.25">
      <c r="A1749" s="1" t="s">
        <v>622</v>
      </c>
      <c r="B1749" s="1" t="s">
        <v>4131</v>
      </c>
      <c r="C1749" s="5" t="s">
        <v>6733</v>
      </c>
      <c r="D1749" s="5" t="s">
        <v>7984</v>
      </c>
      <c r="E1749" s="5" t="s">
        <v>5049</v>
      </c>
    </row>
    <row r="1750" spans="1:5" ht="15.75" x14ac:dyDescent="0.25">
      <c r="A1750" s="1" t="s">
        <v>621</v>
      </c>
      <c r="B1750" s="1" t="s">
        <v>4132</v>
      </c>
      <c r="C1750" s="5" t="s">
        <v>6733</v>
      </c>
      <c r="D1750" s="5" t="s">
        <v>7382</v>
      </c>
      <c r="E1750" s="5" t="s">
        <v>6372</v>
      </c>
    </row>
    <row r="1751" spans="1:5" ht="15.75" x14ac:dyDescent="0.25">
      <c r="A1751" s="1" t="s">
        <v>620</v>
      </c>
      <c r="B1751" s="1" t="s">
        <v>4133</v>
      </c>
      <c r="C1751" s="5" t="s">
        <v>6733</v>
      </c>
      <c r="D1751" s="5" t="s">
        <v>7985</v>
      </c>
      <c r="E1751" s="5" t="s">
        <v>5941</v>
      </c>
    </row>
    <row r="1752" spans="1:5" ht="15.75" x14ac:dyDescent="0.25">
      <c r="A1752" s="1" t="s">
        <v>619</v>
      </c>
      <c r="B1752" s="1" t="s">
        <v>4134</v>
      </c>
      <c r="C1752" s="5" t="s">
        <v>7146</v>
      </c>
      <c r="D1752" s="5" t="s">
        <v>7986</v>
      </c>
      <c r="E1752" s="5" t="s">
        <v>6373</v>
      </c>
    </row>
    <row r="1753" spans="1:5" ht="15.75" x14ac:dyDescent="0.25">
      <c r="A1753" s="1" t="s">
        <v>618</v>
      </c>
      <c r="B1753" s="1" t="s">
        <v>4135</v>
      </c>
      <c r="C1753" s="5" t="s">
        <v>6733</v>
      </c>
      <c r="D1753" s="5" t="s">
        <v>7249</v>
      </c>
      <c r="E1753" s="5" t="s">
        <v>6374</v>
      </c>
    </row>
    <row r="1754" spans="1:5" ht="15.75" x14ac:dyDescent="0.25">
      <c r="A1754" s="1" t="s">
        <v>617</v>
      </c>
      <c r="B1754" s="1" t="s">
        <v>4136</v>
      </c>
      <c r="C1754" s="5" t="s">
        <v>6733</v>
      </c>
      <c r="D1754" s="5" t="s">
        <v>7987</v>
      </c>
      <c r="E1754" s="5" t="s">
        <v>6375</v>
      </c>
    </row>
    <row r="1755" spans="1:5" ht="15.75" x14ac:dyDescent="0.25">
      <c r="A1755" s="1" t="s">
        <v>616</v>
      </c>
      <c r="B1755" s="1" t="s">
        <v>4137</v>
      </c>
      <c r="C1755" s="5" t="s">
        <v>6733</v>
      </c>
      <c r="D1755" s="5" t="s">
        <v>7988</v>
      </c>
      <c r="E1755" s="5" t="s">
        <v>5586</v>
      </c>
    </row>
    <row r="1756" spans="1:5" ht="15.75" x14ac:dyDescent="0.25">
      <c r="A1756" s="1" t="s">
        <v>615</v>
      </c>
      <c r="B1756" s="1" t="s">
        <v>4138</v>
      </c>
      <c r="C1756" s="5" t="s">
        <v>6731</v>
      </c>
      <c r="D1756" s="5" t="s">
        <v>7989</v>
      </c>
      <c r="E1756" s="5" t="s">
        <v>5051</v>
      </c>
    </row>
    <row r="1757" spans="1:5" ht="15.75" x14ac:dyDescent="0.25">
      <c r="A1757" s="1" t="s">
        <v>614</v>
      </c>
      <c r="B1757" s="1" t="s">
        <v>4139</v>
      </c>
      <c r="C1757" s="5" t="s">
        <v>6731</v>
      </c>
      <c r="D1757" s="5" t="s">
        <v>7990</v>
      </c>
      <c r="E1757" s="5" t="s">
        <v>6376</v>
      </c>
    </row>
    <row r="1758" spans="1:5" ht="15.75" x14ac:dyDescent="0.25">
      <c r="A1758" s="1" t="s">
        <v>613</v>
      </c>
      <c r="B1758" s="1" t="s">
        <v>4140</v>
      </c>
      <c r="C1758" s="5" t="s">
        <v>6733</v>
      </c>
      <c r="D1758" s="5" t="s">
        <v>7991</v>
      </c>
      <c r="E1758" s="5" t="s">
        <v>5336</v>
      </c>
    </row>
    <row r="1759" spans="1:5" ht="15.75" x14ac:dyDescent="0.25">
      <c r="A1759" s="1" t="s">
        <v>612</v>
      </c>
      <c r="B1759" s="1" t="s">
        <v>4141</v>
      </c>
      <c r="C1759" s="5" t="s">
        <v>7146</v>
      </c>
      <c r="D1759" s="5" t="s">
        <v>7992</v>
      </c>
      <c r="E1759" s="5" t="s">
        <v>6377</v>
      </c>
    </row>
    <row r="1760" spans="1:5" ht="15.75" x14ac:dyDescent="0.25">
      <c r="A1760" s="1" t="s">
        <v>611</v>
      </c>
      <c r="B1760" s="1" t="s">
        <v>4142</v>
      </c>
      <c r="C1760" s="5" t="s">
        <v>6733</v>
      </c>
      <c r="D1760" s="5" t="s">
        <v>7993</v>
      </c>
      <c r="E1760" s="5" t="s">
        <v>6378</v>
      </c>
    </row>
    <row r="1761" spans="1:5" ht="15.75" x14ac:dyDescent="0.25">
      <c r="A1761" s="1" t="s">
        <v>610</v>
      </c>
      <c r="B1761" s="1" t="s">
        <v>4143</v>
      </c>
      <c r="C1761" s="5" t="s">
        <v>6733</v>
      </c>
      <c r="D1761" s="5" t="s">
        <v>7994</v>
      </c>
      <c r="E1761" s="5" t="s">
        <v>5052</v>
      </c>
    </row>
    <row r="1762" spans="1:5" ht="15.75" x14ac:dyDescent="0.25">
      <c r="A1762" s="1" t="s">
        <v>609</v>
      </c>
      <c r="B1762" s="1" t="s">
        <v>4144</v>
      </c>
      <c r="C1762" s="5" t="s">
        <v>6733</v>
      </c>
      <c r="D1762" s="5" t="s">
        <v>7995</v>
      </c>
      <c r="E1762" s="5" t="s">
        <v>5053</v>
      </c>
    </row>
    <row r="1763" spans="1:5" ht="15.75" x14ac:dyDescent="0.25">
      <c r="A1763" s="1" t="s">
        <v>608</v>
      </c>
      <c r="B1763" s="1" t="s">
        <v>4145</v>
      </c>
      <c r="C1763" s="5" t="s">
        <v>6731</v>
      </c>
      <c r="D1763" s="5" t="s">
        <v>7996</v>
      </c>
      <c r="E1763" s="5" t="s">
        <v>6379</v>
      </c>
    </row>
    <row r="1764" spans="1:5" ht="15.75" x14ac:dyDescent="0.25">
      <c r="A1764" s="1" t="s">
        <v>607</v>
      </c>
      <c r="B1764" s="1" t="s">
        <v>4146</v>
      </c>
      <c r="C1764" s="5" t="s">
        <v>6731</v>
      </c>
      <c r="D1764" s="5" t="s">
        <v>7997</v>
      </c>
      <c r="E1764" s="5" t="s">
        <v>6380</v>
      </c>
    </row>
    <row r="1765" spans="1:5" ht="15.75" x14ac:dyDescent="0.25">
      <c r="A1765" s="1" t="s">
        <v>606</v>
      </c>
      <c r="B1765" s="1" t="s">
        <v>4147</v>
      </c>
      <c r="C1765" s="5" t="s">
        <v>6731</v>
      </c>
      <c r="D1765" s="5" t="s">
        <v>7998</v>
      </c>
      <c r="E1765" s="5" t="s">
        <v>5328</v>
      </c>
    </row>
    <row r="1766" spans="1:5" ht="15.75" x14ac:dyDescent="0.25">
      <c r="A1766" s="1" t="s">
        <v>605</v>
      </c>
      <c r="B1766" s="1" t="s">
        <v>4148</v>
      </c>
      <c r="C1766" s="5" t="s">
        <v>6731</v>
      </c>
      <c r="D1766" s="5" t="s">
        <v>7999</v>
      </c>
      <c r="E1766" s="5" t="s">
        <v>5984</v>
      </c>
    </row>
    <row r="1767" spans="1:5" ht="15.75" x14ac:dyDescent="0.25">
      <c r="A1767" s="1" t="s">
        <v>604</v>
      </c>
      <c r="B1767" s="1" t="s">
        <v>4149</v>
      </c>
      <c r="C1767" s="5" t="s">
        <v>6733</v>
      </c>
      <c r="D1767" s="5" t="s">
        <v>6885</v>
      </c>
      <c r="E1767" s="5" t="s">
        <v>6381</v>
      </c>
    </row>
    <row r="1768" spans="1:5" ht="15.75" x14ac:dyDescent="0.25">
      <c r="A1768" s="1" t="s">
        <v>603</v>
      </c>
      <c r="B1768" s="1" t="s">
        <v>4150</v>
      </c>
      <c r="C1768" s="5" t="s">
        <v>6731</v>
      </c>
      <c r="D1768" s="5" t="s">
        <v>7579</v>
      </c>
      <c r="E1768" s="5" t="s">
        <v>6382</v>
      </c>
    </row>
    <row r="1769" spans="1:5" ht="15.75" x14ac:dyDescent="0.25">
      <c r="A1769" s="1" t="s">
        <v>602</v>
      </c>
      <c r="B1769" s="1" t="s">
        <v>4151</v>
      </c>
      <c r="C1769" s="5" t="s">
        <v>6731</v>
      </c>
      <c r="D1769" s="5" t="s">
        <v>6907</v>
      </c>
      <c r="E1769" s="5" t="s">
        <v>6383</v>
      </c>
    </row>
    <row r="1770" spans="1:5" ht="15.75" x14ac:dyDescent="0.25">
      <c r="A1770" s="1" t="s">
        <v>601</v>
      </c>
      <c r="B1770" s="1" t="s">
        <v>4152</v>
      </c>
      <c r="C1770" s="5" t="s">
        <v>6731</v>
      </c>
      <c r="D1770" s="5" t="s">
        <v>7174</v>
      </c>
      <c r="E1770" s="5" t="s">
        <v>6384</v>
      </c>
    </row>
    <row r="1771" spans="1:5" ht="15.75" x14ac:dyDescent="0.25">
      <c r="A1771" s="1" t="s">
        <v>600</v>
      </c>
      <c r="B1771" s="1" t="s">
        <v>4153</v>
      </c>
      <c r="C1771" s="5" t="s">
        <v>6731</v>
      </c>
      <c r="D1771" s="5" t="s">
        <v>8000</v>
      </c>
      <c r="E1771" s="5" t="s">
        <v>6385</v>
      </c>
    </row>
    <row r="1772" spans="1:5" ht="15.75" x14ac:dyDescent="0.25">
      <c r="A1772" s="1" t="s">
        <v>599</v>
      </c>
      <c r="B1772" s="1" t="s">
        <v>4154</v>
      </c>
      <c r="C1772" s="5" t="s">
        <v>6731</v>
      </c>
      <c r="D1772" s="5" t="s">
        <v>8001</v>
      </c>
      <c r="E1772" s="5" t="s">
        <v>5054</v>
      </c>
    </row>
    <row r="1773" spans="1:5" ht="15.75" x14ac:dyDescent="0.25">
      <c r="A1773" s="1" t="s">
        <v>598</v>
      </c>
      <c r="B1773" s="1" t="s">
        <v>4155</v>
      </c>
      <c r="C1773" s="5" t="s">
        <v>6731</v>
      </c>
      <c r="D1773" s="5" t="s">
        <v>7154</v>
      </c>
      <c r="E1773" s="5" t="s">
        <v>6386</v>
      </c>
    </row>
    <row r="1774" spans="1:5" ht="15.75" x14ac:dyDescent="0.25">
      <c r="A1774" s="1" t="s">
        <v>597</v>
      </c>
      <c r="B1774" s="1" t="s">
        <v>4156</v>
      </c>
      <c r="C1774" s="5" t="s">
        <v>6731</v>
      </c>
      <c r="D1774" s="5" t="s">
        <v>8002</v>
      </c>
      <c r="E1774" s="5" t="s">
        <v>6387</v>
      </c>
    </row>
    <row r="1775" spans="1:5" ht="15.75" x14ac:dyDescent="0.25">
      <c r="A1775" s="1" t="s">
        <v>596</v>
      </c>
      <c r="B1775" s="1" t="s">
        <v>4157</v>
      </c>
      <c r="C1775" s="5" t="s">
        <v>6733</v>
      </c>
      <c r="D1775" s="5" t="s">
        <v>7504</v>
      </c>
      <c r="E1775" s="5" t="s">
        <v>5055</v>
      </c>
    </row>
    <row r="1776" spans="1:5" ht="15.75" x14ac:dyDescent="0.25">
      <c r="A1776" s="1" t="s">
        <v>595</v>
      </c>
      <c r="B1776" s="1" t="s">
        <v>4158</v>
      </c>
      <c r="C1776" s="5" t="s">
        <v>6731</v>
      </c>
      <c r="D1776" s="5" t="s">
        <v>7539</v>
      </c>
      <c r="E1776" s="5" t="s">
        <v>5056</v>
      </c>
    </row>
    <row r="1777" spans="1:5" ht="15.75" x14ac:dyDescent="0.25">
      <c r="A1777" s="1" t="s">
        <v>594</v>
      </c>
      <c r="B1777" s="1" t="s">
        <v>4159</v>
      </c>
      <c r="C1777" s="5" t="s">
        <v>6731</v>
      </c>
      <c r="D1777" s="5" t="s">
        <v>6824</v>
      </c>
      <c r="E1777" s="5" t="s">
        <v>6388</v>
      </c>
    </row>
    <row r="1778" spans="1:5" ht="15.75" x14ac:dyDescent="0.25">
      <c r="A1778" s="1" t="s">
        <v>593</v>
      </c>
      <c r="B1778" s="1" t="s">
        <v>4160</v>
      </c>
      <c r="C1778" s="5" t="s">
        <v>6733</v>
      </c>
      <c r="D1778" s="5" t="s">
        <v>8003</v>
      </c>
      <c r="E1778" s="5" t="s">
        <v>6389</v>
      </c>
    </row>
    <row r="1779" spans="1:5" ht="15.75" x14ac:dyDescent="0.25">
      <c r="A1779" s="1" t="s">
        <v>592</v>
      </c>
      <c r="B1779" s="1" t="s">
        <v>4161</v>
      </c>
      <c r="C1779" s="5" t="s">
        <v>6731</v>
      </c>
      <c r="D1779" s="5" t="s">
        <v>8004</v>
      </c>
      <c r="E1779" s="5" t="s">
        <v>5942</v>
      </c>
    </row>
    <row r="1780" spans="1:5" ht="15.75" x14ac:dyDescent="0.25">
      <c r="A1780" s="1" t="s">
        <v>591</v>
      </c>
      <c r="B1780" s="1" t="s">
        <v>4162</v>
      </c>
      <c r="C1780" s="5" t="s">
        <v>6733</v>
      </c>
      <c r="D1780" s="5" t="s">
        <v>8005</v>
      </c>
      <c r="E1780" s="5" t="s">
        <v>6390</v>
      </c>
    </row>
    <row r="1781" spans="1:5" ht="15.75" x14ac:dyDescent="0.25">
      <c r="A1781" s="1" t="s">
        <v>590</v>
      </c>
      <c r="B1781" s="1" t="s">
        <v>4163</v>
      </c>
      <c r="C1781" s="5" t="s">
        <v>6731</v>
      </c>
      <c r="D1781" s="5" t="s">
        <v>7371</v>
      </c>
      <c r="E1781" s="5" t="s">
        <v>6391</v>
      </c>
    </row>
    <row r="1782" spans="1:5" ht="15.75" x14ac:dyDescent="0.25">
      <c r="A1782" s="1" t="s">
        <v>589</v>
      </c>
      <c r="B1782" s="1" t="s">
        <v>4164</v>
      </c>
      <c r="C1782" s="5" t="s">
        <v>6731</v>
      </c>
      <c r="D1782" s="5" t="s">
        <v>7422</v>
      </c>
      <c r="E1782" s="5" t="s">
        <v>6392</v>
      </c>
    </row>
    <row r="1783" spans="1:5" ht="15.75" x14ac:dyDescent="0.25">
      <c r="A1783" s="1" t="s">
        <v>588</v>
      </c>
      <c r="B1783" s="1" t="s">
        <v>4165</v>
      </c>
      <c r="C1783" s="5" t="s">
        <v>6733</v>
      </c>
      <c r="D1783" s="5" t="s">
        <v>8006</v>
      </c>
      <c r="E1783" s="5" t="s">
        <v>6282</v>
      </c>
    </row>
    <row r="1784" spans="1:5" ht="15.75" x14ac:dyDescent="0.25">
      <c r="A1784" s="1" t="s">
        <v>587</v>
      </c>
      <c r="B1784" s="1" t="s">
        <v>4166</v>
      </c>
      <c r="C1784" s="5" t="s">
        <v>6731</v>
      </c>
      <c r="D1784" s="5" t="s">
        <v>8007</v>
      </c>
      <c r="E1784" s="5" t="s">
        <v>4730</v>
      </c>
    </row>
    <row r="1785" spans="1:5" ht="15.75" x14ac:dyDescent="0.25">
      <c r="A1785" s="1" t="s">
        <v>586</v>
      </c>
      <c r="B1785" s="1" t="s">
        <v>4167</v>
      </c>
      <c r="C1785" s="5" t="s">
        <v>6733</v>
      </c>
      <c r="D1785" s="5" t="s">
        <v>7365</v>
      </c>
      <c r="E1785" s="5" t="s">
        <v>5575</v>
      </c>
    </row>
    <row r="1786" spans="1:5" ht="15.75" x14ac:dyDescent="0.25">
      <c r="A1786" s="1" t="s">
        <v>585</v>
      </c>
      <c r="B1786" s="1" t="s">
        <v>4168</v>
      </c>
      <c r="C1786" s="5" t="s">
        <v>6733</v>
      </c>
      <c r="D1786" s="5" t="s">
        <v>8008</v>
      </c>
      <c r="E1786" s="5" t="s">
        <v>6393</v>
      </c>
    </row>
    <row r="1787" spans="1:5" ht="15.75" x14ac:dyDescent="0.25">
      <c r="A1787" s="1" t="s">
        <v>584</v>
      </c>
      <c r="B1787" s="1" t="s">
        <v>4169</v>
      </c>
      <c r="C1787" s="5" t="s">
        <v>6733</v>
      </c>
      <c r="D1787" s="5" t="s">
        <v>6752</v>
      </c>
      <c r="E1787" s="5" t="s">
        <v>5057</v>
      </c>
    </row>
    <row r="1788" spans="1:5" ht="15.75" x14ac:dyDescent="0.25">
      <c r="A1788" s="1" t="s">
        <v>583</v>
      </c>
      <c r="B1788" s="1" t="s">
        <v>4170</v>
      </c>
      <c r="C1788" s="5" t="s">
        <v>6733</v>
      </c>
      <c r="D1788" s="5" t="s">
        <v>8009</v>
      </c>
      <c r="E1788" s="5" t="s">
        <v>6394</v>
      </c>
    </row>
    <row r="1789" spans="1:5" ht="15.75" x14ac:dyDescent="0.25">
      <c r="A1789" s="1" t="s">
        <v>582</v>
      </c>
      <c r="B1789" s="1" t="s">
        <v>4171</v>
      </c>
      <c r="C1789" s="5" t="s">
        <v>6733</v>
      </c>
      <c r="D1789" s="5" t="s">
        <v>8010</v>
      </c>
      <c r="E1789" s="5" t="s">
        <v>4943</v>
      </c>
    </row>
    <row r="1790" spans="1:5" ht="15.75" x14ac:dyDescent="0.25">
      <c r="A1790" s="1" t="s">
        <v>581</v>
      </c>
      <c r="B1790" s="1" t="s">
        <v>4172</v>
      </c>
      <c r="C1790" s="5" t="s">
        <v>6733</v>
      </c>
      <c r="D1790" s="5" t="s">
        <v>6739</v>
      </c>
      <c r="E1790" s="5" t="s">
        <v>6395</v>
      </c>
    </row>
    <row r="1791" spans="1:5" ht="15.75" x14ac:dyDescent="0.25">
      <c r="A1791" s="1" t="s">
        <v>580</v>
      </c>
      <c r="B1791" s="1" t="s">
        <v>4173</v>
      </c>
      <c r="C1791" s="5" t="s">
        <v>6733</v>
      </c>
      <c r="D1791" s="5" t="s">
        <v>8011</v>
      </c>
      <c r="E1791" s="5" t="s">
        <v>6396</v>
      </c>
    </row>
    <row r="1792" spans="1:5" ht="15.75" x14ac:dyDescent="0.25">
      <c r="A1792" s="1" t="s">
        <v>579</v>
      </c>
      <c r="B1792" s="1" t="s">
        <v>4174</v>
      </c>
      <c r="C1792" s="5" t="s">
        <v>6733</v>
      </c>
      <c r="D1792" s="5" t="s">
        <v>8012</v>
      </c>
      <c r="E1792" s="5" t="s">
        <v>5453</v>
      </c>
    </row>
    <row r="1793" spans="1:5" ht="15.75" x14ac:dyDescent="0.25">
      <c r="A1793" s="1" t="s">
        <v>578</v>
      </c>
      <c r="B1793" s="1" t="s">
        <v>4175</v>
      </c>
      <c r="C1793" s="5" t="s">
        <v>6731</v>
      </c>
      <c r="D1793" s="5" t="s">
        <v>6911</v>
      </c>
      <c r="E1793" s="5" t="s">
        <v>6397</v>
      </c>
    </row>
    <row r="1794" spans="1:5" ht="15.75" x14ac:dyDescent="0.25">
      <c r="A1794" s="1" t="s">
        <v>577</v>
      </c>
      <c r="B1794" s="1" t="s">
        <v>4176</v>
      </c>
      <c r="C1794" s="5" t="s">
        <v>6733</v>
      </c>
      <c r="D1794" s="5" t="s">
        <v>6876</v>
      </c>
      <c r="E1794" s="5" t="s">
        <v>6398</v>
      </c>
    </row>
    <row r="1795" spans="1:5" ht="15.75" x14ac:dyDescent="0.25">
      <c r="A1795" s="1" t="s">
        <v>576</v>
      </c>
      <c r="B1795" s="1" t="s">
        <v>4177</v>
      </c>
      <c r="C1795" s="5" t="s">
        <v>6731</v>
      </c>
      <c r="D1795" s="5" t="s">
        <v>7271</v>
      </c>
      <c r="E1795" s="5" t="s">
        <v>5058</v>
      </c>
    </row>
    <row r="1796" spans="1:5" ht="15.75" x14ac:dyDescent="0.25">
      <c r="A1796" s="1" t="s">
        <v>575</v>
      </c>
      <c r="B1796" s="1" t="s">
        <v>4178</v>
      </c>
      <c r="C1796" s="5" t="s">
        <v>6733</v>
      </c>
      <c r="D1796" s="5" t="s">
        <v>6768</v>
      </c>
      <c r="E1796" s="5" t="s">
        <v>6168</v>
      </c>
    </row>
    <row r="1797" spans="1:5" ht="15.75" x14ac:dyDescent="0.25">
      <c r="A1797" s="1" t="s">
        <v>574</v>
      </c>
      <c r="B1797" s="1" t="s">
        <v>4179</v>
      </c>
      <c r="C1797" s="5" t="s">
        <v>6731</v>
      </c>
      <c r="D1797" s="5" t="s">
        <v>7595</v>
      </c>
      <c r="E1797" s="5" t="s">
        <v>6399</v>
      </c>
    </row>
    <row r="1798" spans="1:5" ht="15.75" x14ac:dyDescent="0.25">
      <c r="A1798" s="1" t="s">
        <v>573</v>
      </c>
      <c r="B1798" s="1" t="s">
        <v>4180</v>
      </c>
      <c r="C1798" s="5" t="s">
        <v>6733</v>
      </c>
      <c r="D1798" s="5" t="s">
        <v>8013</v>
      </c>
      <c r="E1798" s="5" t="s">
        <v>6400</v>
      </c>
    </row>
    <row r="1799" spans="1:5" ht="15.75" x14ac:dyDescent="0.25">
      <c r="A1799" s="1" t="s">
        <v>572</v>
      </c>
      <c r="B1799" s="1" t="s">
        <v>4181</v>
      </c>
      <c r="C1799" s="5" t="s">
        <v>6731</v>
      </c>
      <c r="D1799" s="5" t="s">
        <v>7316</v>
      </c>
      <c r="E1799" s="5" t="s">
        <v>6401</v>
      </c>
    </row>
    <row r="1800" spans="1:5" ht="15.75" x14ac:dyDescent="0.25">
      <c r="A1800" s="1" t="s">
        <v>571</v>
      </c>
      <c r="B1800" s="1" t="s">
        <v>4182</v>
      </c>
      <c r="C1800" s="5" t="s">
        <v>6731</v>
      </c>
      <c r="D1800" s="5" t="s">
        <v>7640</v>
      </c>
      <c r="E1800" s="5" t="s">
        <v>5554</v>
      </c>
    </row>
    <row r="1801" spans="1:5" ht="15.75" x14ac:dyDescent="0.25">
      <c r="A1801" s="1" t="s">
        <v>570</v>
      </c>
      <c r="B1801" s="1" t="s">
        <v>4183</v>
      </c>
      <c r="C1801" s="5" t="s">
        <v>6733</v>
      </c>
      <c r="D1801" s="5" t="s">
        <v>8014</v>
      </c>
      <c r="E1801" s="5" t="s">
        <v>6402</v>
      </c>
    </row>
    <row r="1802" spans="1:5" ht="15.75" x14ac:dyDescent="0.25">
      <c r="A1802" s="1" t="s">
        <v>569</v>
      </c>
      <c r="B1802" s="1" t="s">
        <v>4184</v>
      </c>
      <c r="C1802" s="5" t="s">
        <v>6731</v>
      </c>
      <c r="D1802" s="5" t="s">
        <v>7958</v>
      </c>
      <c r="E1802" s="5" t="s">
        <v>5059</v>
      </c>
    </row>
    <row r="1803" spans="1:5" ht="15.75" x14ac:dyDescent="0.25">
      <c r="A1803" s="1" t="s">
        <v>568</v>
      </c>
      <c r="B1803" s="1" t="s">
        <v>4185</v>
      </c>
      <c r="C1803" s="5" t="s">
        <v>6733</v>
      </c>
      <c r="D1803" s="5" t="s">
        <v>6795</v>
      </c>
      <c r="E1803" s="5" t="s">
        <v>6403</v>
      </c>
    </row>
    <row r="1804" spans="1:5" ht="15.75" x14ac:dyDescent="0.25">
      <c r="A1804" s="1" t="s">
        <v>567</v>
      </c>
      <c r="B1804" s="1" t="s">
        <v>4186</v>
      </c>
      <c r="C1804" s="5" t="s">
        <v>6733</v>
      </c>
      <c r="D1804" s="5" t="s">
        <v>7211</v>
      </c>
      <c r="E1804" s="5" t="s">
        <v>5305</v>
      </c>
    </row>
    <row r="1805" spans="1:5" ht="15.75" x14ac:dyDescent="0.25">
      <c r="A1805" s="1" t="s">
        <v>566</v>
      </c>
      <c r="B1805" s="1" t="s">
        <v>4187</v>
      </c>
      <c r="C1805" s="5" t="s">
        <v>6733</v>
      </c>
      <c r="D1805" s="5" t="s">
        <v>8015</v>
      </c>
      <c r="E1805" s="5" t="s">
        <v>5167</v>
      </c>
    </row>
    <row r="1806" spans="1:5" ht="15.75" x14ac:dyDescent="0.25">
      <c r="A1806" s="1" t="s">
        <v>565</v>
      </c>
      <c r="B1806" s="1" t="s">
        <v>4188</v>
      </c>
      <c r="C1806" s="5" t="s">
        <v>6733</v>
      </c>
      <c r="D1806" s="5" t="s">
        <v>7787</v>
      </c>
      <c r="E1806" s="5" t="s">
        <v>6404</v>
      </c>
    </row>
    <row r="1807" spans="1:5" ht="15.75" x14ac:dyDescent="0.25">
      <c r="A1807" s="1" t="s">
        <v>564</v>
      </c>
      <c r="B1807" s="1" t="s">
        <v>4189</v>
      </c>
      <c r="C1807" s="5" t="s">
        <v>6731</v>
      </c>
      <c r="D1807" s="5" t="s">
        <v>7119</v>
      </c>
      <c r="E1807" s="5" t="s">
        <v>6405</v>
      </c>
    </row>
    <row r="1808" spans="1:5" ht="15.75" x14ac:dyDescent="0.25">
      <c r="A1808" s="1" t="s">
        <v>563</v>
      </c>
      <c r="B1808" s="1" t="s">
        <v>4190</v>
      </c>
      <c r="C1808" s="5" t="s">
        <v>6731</v>
      </c>
      <c r="D1808" s="5" t="s">
        <v>8016</v>
      </c>
      <c r="E1808" s="5" t="s">
        <v>6406</v>
      </c>
    </row>
    <row r="1809" spans="1:5" ht="15.75" x14ac:dyDescent="0.25">
      <c r="A1809" s="1" t="s">
        <v>562</v>
      </c>
      <c r="B1809" s="1" t="s">
        <v>4191</v>
      </c>
      <c r="C1809" s="5" t="s">
        <v>6731</v>
      </c>
      <c r="D1809" s="5" t="s">
        <v>8017</v>
      </c>
      <c r="E1809" s="5" t="s">
        <v>6407</v>
      </c>
    </row>
    <row r="1810" spans="1:5" ht="15.75" x14ac:dyDescent="0.25">
      <c r="A1810" s="1" t="s">
        <v>561</v>
      </c>
      <c r="B1810" s="1" t="s">
        <v>4192</v>
      </c>
      <c r="C1810" s="5" t="s">
        <v>6731</v>
      </c>
      <c r="D1810" s="5" t="s">
        <v>6958</v>
      </c>
      <c r="E1810" s="5" t="s">
        <v>6408</v>
      </c>
    </row>
    <row r="1811" spans="1:5" ht="15.75" x14ac:dyDescent="0.25">
      <c r="A1811" s="1" t="s">
        <v>560</v>
      </c>
      <c r="B1811" s="1" t="s">
        <v>4193</v>
      </c>
      <c r="C1811" s="5" t="s">
        <v>6731</v>
      </c>
      <c r="D1811" s="5" t="s">
        <v>7980</v>
      </c>
      <c r="E1811" s="5" t="s">
        <v>6409</v>
      </c>
    </row>
    <row r="1812" spans="1:5" ht="15.75" x14ac:dyDescent="0.25">
      <c r="A1812" s="1" t="s">
        <v>559</v>
      </c>
      <c r="B1812" s="1" t="s">
        <v>4194</v>
      </c>
      <c r="C1812" s="5" t="s">
        <v>6731</v>
      </c>
      <c r="D1812" s="5" t="s">
        <v>8018</v>
      </c>
      <c r="E1812" s="5" t="s">
        <v>5060</v>
      </c>
    </row>
    <row r="1813" spans="1:5" ht="15.75" x14ac:dyDescent="0.25">
      <c r="A1813" s="1" t="s">
        <v>558</v>
      </c>
      <c r="B1813" s="1" t="s">
        <v>4195</v>
      </c>
      <c r="C1813" s="5" t="s">
        <v>6731</v>
      </c>
      <c r="D1813" s="5" t="s">
        <v>8019</v>
      </c>
      <c r="E1813" s="5" t="s">
        <v>6410</v>
      </c>
    </row>
    <row r="1814" spans="1:5" ht="15.75" x14ac:dyDescent="0.25">
      <c r="A1814" s="1" t="s">
        <v>557</v>
      </c>
      <c r="B1814" s="1" t="s">
        <v>4196</v>
      </c>
      <c r="C1814" s="5" t="s">
        <v>6733</v>
      </c>
      <c r="D1814" s="5" t="s">
        <v>8020</v>
      </c>
      <c r="E1814" s="5" t="s">
        <v>5061</v>
      </c>
    </row>
    <row r="1815" spans="1:5" ht="15.75" x14ac:dyDescent="0.25">
      <c r="A1815" s="1" t="s">
        <v>556</v>
      </c>
      <c r="B1815" s="1" t="s">
        <v>4197</v>
      </c>
      <c r="C1815" s="5" t="s">
        <v>6731</v>
      </c>
      <c r="D1815" s="5" t="s">
        <v>7119</v>
      </c>
      <c r="E1815" s="5" t="s">
        <v>6411</v>
      </c>
    </row>
    <row r="1816" spans="1:5" ht="15.75" x14ac:dyDescent="0.25">
      <c r="A1816" s="1" t="s">
        <v>555</v>
      </c>
      <c r="B1816" s="1" t="s">
        <v>4198</v>
      </c>
      <c r="C1816" s="5" t="s">
        <v>6733</v>
      </c>
      <c r="D1816" s="5" t="s">
        <v>7327</v>
      </c>
      <c r="E1816" s="5" t="s">
        <v>6412</v>
      </c>
    </row>
    <row r="1817" spans="1:5" ht="15.75" x14ac:dyDescent="0.25">
      <c r="A1817" s="1" t="s">
        <v>554</v>
      </c>
      <c r="B1817" s="1" t="s">
        <v>4199</v>
      </c>
      <c r="C1817" s="5" t="s">
        <v>6733</v>
      </c>
      <c r="D1817" s="5" t="s">
        <v>8021</v>
      </c>
      <c r="E1817" s="5" t="s">
        <v>6413</v>
      </c>
    </row>
    <row r="1818" spans="1:5" ht="15.75" x14ac:dyDescent="0.25">
      <c r="A1818" s="1" t="s">
        <v>553</v>
      </c>
      <c r="B1818" s="1" t="s">
        <v>4200</v>
      </c>
      <c r="C1818" s="5" t="s">
        <v>6733</v>
      </c>
      <c r="D1818" s="5" t="s">
        <v>7504</v>
      </c>
      <c r="E1818" s="5" t="s">
        <v>5062</v>
      </c>
    </row>
    <row r="1819" spans="1:5" ht="15.75" x14ac:dyDescent="0.25">
      <c r="A1819" s="1" t="s">
        <v>552</v>
      </c>
      <c r="B1819" s="1" t="s">
        <v>4201</v>
      </c>
      <c r="C1819" s="5" t="s">
        <v>6733</v>
      </c>
      <c r="D1819" s="5" t="s">
        <v>7821</v>
      </c>
      <c r="E1819" s="5" t="s">
        <v>6414</v>
      </c>
    </row>
    <row r="1820" spans="1:5" ht="15.75" x14ac:dyDescent="0.25">
      <c r="A1820" s="1" t="s">
        <v>551</v>
      </c>
      <c r="B1820" s="1" t="s">
        <v>4202</v>
      </c>
      <c r="C1820" s="5" t="s">
        <v>6733</v>
      </c>
      <c r="D1820" s="5" t="s">
        <v>7041</v>
      </c>
      <c r="E1820" s="5" t="s">
        <v>5892</v>
      </c>
    </row>
    <row r="1821" spans="1:5" ht="15.75" x14ac:dyDescent="0.25">
      <c r="A1821" s="1" t="s">
        <v>550</v>
      </c>
      <c r="B1821" s="1" t="s">
        <v>4203</v>
      </c>
      <c r="C1821" s="5" t="s">
        <v>6733</v>
      </c>
      <c r="D1821" s="5" t="s">
        <v>8022</v>
      </c>
      <c r="E1821" s="5" t="s">
        <v>6415</v>
      </c>
    </row>
    <row r="1822" spans="1:5" ht="15.75" x14ac:dyDescent="0.25">
      <c r="A1822" s="1" t="s">
        <v>549</v>
      </c>
      <c r="B1822" s="1" t="s">
        <v>4204</v>
      </c>
      <c r="C1822" s="5" t="s">
        <v>6733</v>
      </c>
      <c r="D1822" s="5" t="s">
        <v>6810</v>
      </c>
      <c r="E1822" s="5" t="s">
        <v>5063</v>
      </c>
    </row>
    <row r="1823" spans="1:5" ht="15.75" x14ac:dyDescent="0.25">
      <c r="A1823" s="1" t="s">
        <v>548</v>
      </c>
      <c r="B1823" s="1" t="s">
        <v>4205</v>
      </c>
      <c r="C1823" s="5" t="s">
        <v>6733</v>
      </c>
      <c r="D1823" s="5" t="s">
        <v>8023</v>
      </c>
      <c r="E1823" s="5" t="s">
        <v>5064</v>
      </c>
    </row>
    <row r="1824" spans="1:5" ht="15.75" x14ac:dyDescent="0.25">
      <c r="A1824" s="1" t="s">
        <v>547</v>
      </c>
      <c r="B1824" s="1" t="s">
        <v>4206</v>
      </c>
      <c r="C1824" s="5" t="s">
        <v>6731</v>
      </c>
      <c r="D1824" s="5" t="s">
        <v>8024</v>
      </c>
      <c r="E1824" s="5" t="s">
        <v>6416</v>
      </c>
    </row>
    <row r="1825" spans="1:5" ht="15.75" x14ac:dyDescent="0.25">
      <c r="A1825" s="1" t="s">
        <v>546</v>
      </c>
      <c r="B1825" s="1" t="s">
        <v>4207</v>
      </c>
      <c r="C1825" s="5" t="s">
        <v>6733</v>
      </c>
      <c r="D1825" s="5" t="s">
        <v>7131</v>
      </c>
      <c r="E1825" s="5" t="s">
        <v>4877</v>
      </c>
    </row>
    <row r="1826" spans="1:5" ht="15.75" x14ac:dyDescent="0.25">
      <c r="A1826" s="1" t="s">
        <v>545</v>
      </c>
      <c r="B1826" s="1" t="s">
        <v>4208</v>
      </c>
      <c r="C1826" s="5" t="s">
        <v>6731</v>
      </c>
      <c r="D1826" s="5" t="s">
        <v>8025</v>
      </c>
      <c r="E1826" s="5" t="s">
        <v>6417</v>
      </c>
    </row>
    <row r="1827" spans="1:5" ht="15.75" x14ac:dyDescent="0.25">
      <c r="A1827" s="1" t="s">
        <v>544</v>
      </c>
      <c r="B1827" s="1" t="s">
        <v>4209</v>
      </c>
      <c r="C1827" s="5" t="s">
        <v>6731</v>
      </c>
      <c r="D1827" s="5" t="s">
        <v>8026</v>
      </c>
      <c r="E1827" s="5" t="s">
        <v>6418</v>
      </c>
    </row>
    <row r="1828" spans="1:5" ht="15.75" x14ac:dyDescent="0.25">
      <c r="A1828" s="1" t="s">
        <v>543</v>
      </c>
      <c r="B1828" s="1" t="s">
        <v>4210</v>
      </c>
      <c r="C1828" s="5" t="s">
        <v>6731</v>
      </c>
      <c r="D1828" s="5" t="s">
        <v>8027</v>
      </c>
      <c r="E1828" s="5" t="s">
        <v>6419</v>
      </c>
    </row>
    <row r="1829" spans="1:5" ht="15.75" x14ac:dyDescent="0.25">
      <c r="A1829" s="1" t="s">
        <v>542</v>
      </c>
      <c r="B1829" s="1" t="s">
        <v>4211</v>
      </c>
      <c r="C1829" s="5" t="s">
        <v>6731</v>
      </c>
      <c r="D1829" s="5" t="s">
        <v>7965</v>
      </c>
      <c r="E1829" s="5" t="s">
        <v>6420</v>
      </c>
    </row>
    <row r="1830" spans="1:5" ht="15.75" x14ac:dyDescent="0.25">
      <c r="A1830" s="1" t="s">
        <v>541</v>
      </c>
      <c r="B1830" s="1" t="s">
        <v>4212</v>
      </c>
      <c r="C1830" s="5" t="s">
        <v>6731</v>
      </c>
      <c r="D1830" s="5" t="s">
        <v>7114</v>
      </c>
      <c r="E1830" s="5" t="s">
        <v>5065</v>
      </c>
    </row>
    <row r="1831" spans="1:5" ht="15.75" x14ac:dyDescent="0.25">
      <c r="A1831" s="1" t="s">
        <v>540</v>
      </c>
      <c r="B1831" s="1" t="s">
        <v>4213</v>
      </c>
      <c r="C1831" s="5" t="s">
        <v>6733</v>
      </c>
      <c r="D1831" s="5" t="s">
        <v>8028</v>
      </c>
      <c r="E1831" s="5" t="s">
        <v>5299</v>
      </c>
    </row>
    <row r="1832" spans="1:5" ht="15.75" x14ac:dyDescent="0.25">
      <c r="A1832" s="1" t="s">
        <v>539</v>
      </c>
      <c r="B1832" s="1" t="s">
        <v>4214</v>
      </c>
      <c r="C1832" s="5" t="s">
        <v>6731</v>
      </c>
      <c r="D1832" s="5" t="s">
        <v>6923</v>
      </c>
      <c r="E1832" s="5" t="s">
        <v>5893</v>
      </c>
    </row>
    <row r="1833" spans="1:5" ht="15.75" x14ac:dyDescent="0.25">
      <c r="A1833" s="1" t="s">
        <v>538</v>
      </c>
      <c r="B1833" s="1" t="s">
        <v>4215</v>
      </c>
      <c r="C1833" s="5" t="s">
        <v>6731</v>
      </c>
      <c r="D1833" s="5" t="s">
        <v>7929</v>
      </c>
      <c r="E1833" s="5" t="s">
        <v>5445</v>
      </c>
    </row>
    <row r="1834" spans="1:5" ht="15.75" x14ac:dyDescent="0.25">
      <c r="A1834" s="1" t="s">
        <v>537</v>
      </c>
      <c r="B1834" s="1" t="s">
        <v>4216</v>
      </c>
      <c r="C1834" s="5" t="s">
        <v>6733</v>
      </c>
      <c r="D1834" s="5" t="s">
        <v>8029</v>
      </c>
      <c r="E1834" s="5" t="s">
        <v>6421</v>
      </c>
    </row>
    <row r="1835" spans="1:5" ht="15.75" x14ac:dyDescent="0.25">
      <c r="A1835" s="1" t="s">
        <v>536</v>
      </c>
      <c r="B1835" s="1" t="s">
        <v>4217</v>
      </c>
      <c r="C1835" s="5" t="s">
        <v>6731</v>
      </c>
      <c r="D1835" s="5" t="s">
        <v>8030</v>
      </c>
      <c r="E1835" s="5" t="s">
        <v>5066</v>
      </c>
    </row>
    <row r="1836" spans="1:5" ht="15.75" x14ac:dyDescent="0.25">
      <c r="A1836" s="1" t="s">
        <v>534</v>
      </c>
      <c r="B1836" s="1" t="s">
        <v>4218</v>
      </c>
      <c r="C1836" s="5" t="s">
        <v>7146</v>
      </c>
      <c r="D1836" s="5" t="s">
        <v>7699</v>
      </c>
      <c r="E1836" s="5" t="s">
        <v>6422</v>
      </c>
    </row>
    <row r="1837" spans="1:5" ht="15.75" x14ac:dyDescent="0.25">
      <c r="A1837" s="1" t="s">
        <v>533</v>
      </c>
      <c r="B1837" s="1" t="s">
        <v>4219</v>
      </c>
      <c r="C1837" s="5" t="s">
        <v>6733</v>
      </c>
      <c r="D1837" s="5" t="s">
        <v>7327</v>
      </c>
      <c r="E1837" s="5" t="s">
        <v>6423</v>
      </c>
    </row>
    <row r="1838" spans="1:5" ht="15.75" x14ac:dyDescent="0.25">
      <c r="A1838" s="1" t="s">
        <v>532</v>
      </c>
      <c r="B1838" s="1" t="s">
        <v>4220</v>
      </c>
      <c r="C1838" s="5" t="s">
        <v>6733</v>
      </c>
      <c r="D1838" s="5" t="s">
        <v>8031</v>
      </c>
      <c r="E1838" s="5" t="s">
        <v>6424</v>
      </c>
    </row>
    <row r="1839" spans="1:5" ht="15.75" x14ac:dyDescent="0.25">
      <c r="A1839" s="1" t="s">
        <v>531</v>
      </c>
      <c r="B1839" s="1" t="s">
        <v>4221</v>
      </c>
      <c r="C1839" s="5" t="s">
        <v>6733</v>
      </c>
      <c r="D1839" s="5" t="s">
        <v>8032</v>
      </c>
      <c r="E1839" s="5" t="s">
        <v>6425</v>
      </c>
    </row>
    <row r="1840" spans="1:5" ht="15.75" x14ac:dyDescent="0.25">
      <c r="A1840" s="1" t="s">
        <v>530</v>
      </c>
      <c r="B1840" s="1" t="s">
        <v>4222</v>
      </c>
      <c r="C1840" s="5" t="s">
        <v>6733</v>
      </c>
      <c r="D1840" s="5" t="s">
        <v>8033</v>
      </c>
      <c r="E1840" s="5" t="s">
        <v>4955</v>
      </c>
    </row>
    <row r="1841" spans="1:5" ht="15.75" x14ac:dyDescent="0.25">
      <c r="A1841" s="1" t="s">
        <v>529</v>
      </c>
      <c r="B1841" s="1" t="s">
        <v>4223</v>
      </c>
      <c r="C1841" s="5" t="s">
        <v>6733</v>
      </c>
      <c r="D1841" s="5" t="s">
        <v>8034</v>
      </c>
      <c r="E1841" s="5" t="s">
        <v>6025</v>
      </c>
    </row>
    <row r="1842" spans="1:5" ht="15.75" x14ac:dyDescent="0.25">
      <c r="A1842" s="1" t="s">
        <v>528</v>
      </c>
      <c r="B1842" s="1" t="s">
        <v>4224</v>
      </c>
      <c r="C1842" s="5" t="s">
        <v>6731</v>
      </c>
      <c r="D1842" s="5" t="s">
        <v>6794</v>
      </c>
      <c r="E1842" s="5" t="s">
        <v>6426</v>
      </c>
    </row>
    <row r="1843" spans="1:5" ht="15.75" x14ac:dyDescent="0.25">
      <c r="A1843" s="1" t="s">
        <v>527</v>
      </c>
      <c r="B1843" s="1" t="s">
        <v>4225</v>
      </c>
      <c r="C1843" s="5" t="s">
        <v>6731</v>
      </c>
      <c r="D1843" s="5" t="s">
        <v>8035</v>
      </c>
      <c r="E1843" s="5" t="s">
        <v>6427</v>
      </c>
    </row>
    <row r="1844" spans="1:5" ht="15.75" x14ac:dyDescent="0.25">
      <c r="A1844" s="1" t="s">
        <v>526</v>
      </c>
      <c r="B1844" s="1" t="s">
        <v>4226</v>
      </c>
      <c r="C1844" s="5" t="s">
        <v>6733</v>
      </c>
      <c r="D1844" s="5" t="s">
        <v>8036</v>
      </c>
      <c r="E1844" s="5" t="s">
        <v>4739</v>
      </c>
    </row>
    <row r="1845" spans="1:5" ht="15.75" x14ac:dyDescent="0.25">
      <c r="A1845" s="1" t="s">
        <v>525</v>
      </c>
      <c r="B1845" s="1" t="s">
        <v>4227</v>
      </c>
      <c r="C1845" s="5" t="s">
        <v>6733</v>
      </c>
      <c r="D1845" s="5" t="s">
        <v>8037</v>
      </c>
      <c r="E1845" s="5" t="s">
        <v>6428</v>
      </c>
    </row>
    <row r="1846" spans="1:5" ht="15.75" x14ac:dyDescent="0.25">
      <c r="A1846" s="1" t="s">
        <v>524</v>
      </c>
      <c r="B1846" s="1" t="s">
        <v>4228</v>
      </c>
      <c r="C1846" s="5" t="s">
        <v>6733</v>
      </c>
      <c r="D1846" s="5" t="s">
        <v>6758</v>
      </c>
      <c r="E1846" s="5" t="s">
        <v>6429</v>
      </c>
    </row>
    <row r="1847" spans="1:5" ht="15.75" x14ac:dyDescent="0.25">
      <c r="A1847" s="1" t="s">
        <v>523</v>
      </c>
      <c r="B1847" s="1" t="s">
        <v>4229</v>
      </c>
      <c r="C1847" s="5" t="s">
        <v>6733</v>
      </c>
      <c r="D1847" s="5" t="s">
        <v>8038</v>
      </c>
      <c r="E1847" s="5" t="s">
        <v>6430</v>
      </c>
    </row>
    <row r="1848" spans="1:5" ht="15.75" x14ac:dyDescent="0.25">
      <c r="A1848" s="1" t="s">
        <v>522</v>
      </c>
      <c r="B1848" s="1" t="s">
        <v>4230</v>
      </c>
      <c r="C1848" s="5" t="s">
        <v>6733</v>
      </c>
      <c r="D1848" s="5" t="s">
        <v>8039</v>
      </c>
      <c r="E1848" s="5" t="s">
        <v>6431</v>
      </c>
    </row>
    <row r="1849" spans="1:5" ht="15.75" x14ac:dyDescent="0.25">
      <c r="A1849" s="1" t="s">
        <v>521</v>
      </c>
      <c r="B1849" s="1" t="s">
        <v>4231</v>
      </c>
      <c r="C1849" s="5" t="s">
        <v>6733</v>
      </c>
      <c r="D1849" s="5" t="s">
        <v>8040</v>
      </c>
      <c r="E1849" s="5" t="s">
        <v>6432</v>
      </c>
    </row>
    <row r="1850" spans="1:5" ht="15.75" x14ac:dyDescent="0.25">
      <c r="A1850" s="1" t="s">
        <v>520</v>
      </c>
      <c r="B1850" s="1" t="s">
        <v>4232</v>
      </c>
      <c r="C1850" s="5" t="s">
        <v>6733</v>
      </c>
      <c r="D1850" s="5" t="s">
        <v>8041</v>
      </c>
      <c r="E1850" s="5" t="s">
        <v>6433</v>
      </c>
    </row>
    <row r="1851" spans="1:5" ht="15.75" x14ac:dyDescent="0.25">
      <c r="A1851" s="1" t="s">
        <v>519</v>
      </c>
      <c r="B1851" s="1" t="s">
        <v>4233</v>
      </c>
      <c r="C1851" s="5" t="s">
        <v>6733</v>
      </c>
      <c r="D1851" s="5" t="s">
        <v>7001</v>
      </c>
      <c r="E1851" s="5" t="s">
        <v>6434</v>
      </c>
    </row>
    <row r="1852" spans="1:5" ht="15.75" x14ac:dyDescent="0.25">
      <c r="A1852" s="1" t="s">
        <v>518</v>
      </c>
      <c r="B1852" s="1" t="s">
        <v>4234</v>
      </c>
      <c r="C1852" s="5" t="s">
        <v>6733</v>
      </c>
      <c r="D1852" s="5" t="s">
        <v>6780</v>
      </c>
      <c r="E1852" s="5" t="s">
        <v>6435</v>
      </c>
    </row>
    <row r="1853" spans="1:5" ht="15.75" x14ac:dyDescent="0.25">
      <c r="A1853" s="1" t="s">
        <v>517</v>
      </c>
      <c r="B1853" s="1" t="s">
        <v>4235</v>
      </c>
      <c r="C1853" s="5" t="s">
        <v>6733</v>
      </c>
      <c r="D1853" s="5" t="s">
        <v>8042</v>
      </c>
      <c r="E1853" s="5" t="s">
        <v>5067</v>
      </c>
    </row>
    <row r="1854" spans="1:5" ht="15.75" x14ac:dyDescent="0.25">
      <c r="A1854" s="1" t="s">
        <v>515</v>
      </c>
      <c r="B1854" s="1" t="s">
        <v>4236</v>
      </c>
      <c r="C1854" s="5" t="s">
        <v>6733</v>
      </c>
      <c r="D1854" s="5" t="s">
        <v>6780</v>
      </c>
      <c r="E1854" s="5" t="s">
        <v>5068</v>
      </c>
    </row>
    <row r="1855" spans="1:5" ht="15.75" x14ac:dyDescent="0.25">
      <c r="A1855" s="1" t="s">
        <v>514</v>
      </c>
      <c r="B1855" s="1" t="s">
        <v>4237</v>
      </c>
      <c r="C1855" s="5" t="s">
        <v>6731</v>
      </c>
      <c r="D1855" s="5" t="s">
        <v>8043</v>
      </c>
      <c r="E1855" s="5" t="s">
        <v>6306</v>
      </c>
    </row>
    <row r="1856" spans="1:5" ht="15.75" x14ac:dyDescent="0.25">
      <c r="A1856" s="1" t="s">
        <v>513</v>
      </c>
      <c r="B1856" s="1" t="s">
        <v>4238</v>
      </c>
      <c r="C1856" s="5" t="s">
        <v>6733</v>
      </c>
      <c r="D1856" s="5" t="s">
        <v>7202</v>
      </c>
      <c r="E1856" s="5" t="s">
        <v>5651</v>
      </c>
    </row>
    <row r="1857" spans="1:5" ht="15.75" x14ac:dyDescent="0.25">
      <c r="A1857" s="1" t="s">
        <v>512</v>
      </c>
      <c r="B1857" s="1" t="s">
        <v>4239</v>
      </c>
      <c r="C1857" s="5" t="s">
        <v>6733</v>
      </c>
      <c r="D1857" s="5" t="s">
        <v>7090</v>
      </c>
      <c r="E1857" s="5" t="s">
        <v>6436</v>
      </c>
    </row>
    <row r="1858" spans="1:5" ht="15.75" x14ac:dyDescent="0.25">
      <c r="A1858" s="1" t="s">
        <v>511</v>
      </c>
      <c r="B1858" s="1" t="s">
        <v>4240</v>
      </c>
      <c r="C1858" s="5" t="s">
        <v>6731</v>
      </c>
      <c r="D1858" s="5" t="s">
        <v>8044</v>
      </c>
      <c r="E1858" s="5" t="s">
        <v>6437</v>
      </c>
    </row>
    <row r="1859" spans="1:5" ht="15.75" x14ac:dyDescent="0.25">
      <c r="A1859" s="1" t="s">
        <v>510</v>
      </c>
      <c r="B1859" s="1" t="s">
        <v>4241</v>
      </c>
      <c r="C1859" s="5" t="s">
        <v>6733</v>
      </c>
      <c r="D1859" s="5" t="s">
        <v>8045</v>
      </c>
      <c r="E1859" s="5" t="s">
        <v>6438</v>
      </c>
    </row>
    <row r="1860" spans="1:5" ht="15.75" x14ac:dyDescent="0.25">
      <c r="A1860" s="1" t="s">
        <v>509</v>
      </c>
      <c r="B1860" s="1" t="s">
        <v>4242</v>
      </c>
      <c r="C1860" s="5" t="s">
        <v>6731</v>
      </c>
      <c r="D1860" s="5" t="s">
        <v>7719</v>
      </c>
      <c r="E1860" s="5" t="s">
        <v>5933</v>
      </c>
    </row>
    <row r="1861" spans="1:5" ht="15.75" x14ac:dyDescent="0.25">
      <c r="A1861" s="1" t="s">
        <v>508</v>
      </c>
      <c r="B1861" s="1" t="s">
        <v>4243</v>
      </c>
      <c r="C1861" s="5" t="s">
        <v>6731</v>
      </c>
      <c r="D1861" s="5" t="s">
        <v>8046</v>
      </c>
      <c r="E1861" s="5" t="s">
        <v>5807</v>
      </c>
    </row>
    <row r="1862" spans="1:5" ht="15.75" x14ac:dyDescent="0.25">
      <c r="A1862" s="1" t="s">
        <v>507</v>
      </c>
      <c r="B1862" s="1" t="s">
        <v>4244</v>
      </c>
      <c r="C1862" s="5" t="s">
        <v>6731</v>
      </c>
      <c r="D1862" s="5" t="s">
        <v>8047</v>
      </c>
      <c r="E1862" s="5" t="s">
        <v>5069</v>
      </c>
    </row>
    <row r="1863" spans="1:5" ht="15.75" x14ac:dyDescent="0.25">
      <c r="A1863" s="1" t="s">
        <v>506</v>
      </c>
      <c r="B1863" s="1" t="s">
        <v>4245</v>
      </c>
      <c r="C1863" s="5" t="s">
        <v>6731</v>
      </c>
      <c r="D1863" s="5" t="s">
        <v>7174</v>
      </c>
      <c r="E1863" s="5" t="s">
        <v>4808</v>
      </c>
    </row>
    <row r="1864" spans="1:5" ht="15.75" x14ac:dyDescent="0.25">
      <c r="A1864" s="1" t="s">
        <v>505</v>
      </c>
      <c r="B1864" s="1" t="s">
        <v>4246</v>
      </c>
      <c r="C1864" s="5" t="s">
        <v>6731</v>
      </c>
      <c r="D1864" s="5" t="s">
        <v>8048</v>
      </c>
      <c r="E1864" s="5" t="s">
        <v>6439</v>
      </c>
    </row>
    <row r="1865" spans="1:5" ht="15.75" x14ac:dyDescent="0.25">
      <c r="A1865" s="1" t="s">
        <v>504</v>
      </c>
      <c r="B1865" s="1" t="s">
        <v>4247</v>
      </c>
      <c r="C1865" s="5" t="s">
        <v>6731</v>
      </c>
      <c r="D1865" s="5" t="s">
        <v>6785</v>
      </c>
      <c r="E1865" s="5" t="s">
        <v>6440</v>
      </c>
    </row>
    <row r="1866" spans="1:5" ht="15.75" x14ac:dyDescent="0.25">
      <c r="A1866" s="1" t="s">
        <v>503</v>
      </c>
      <c r="B1866" s="1" t="s">
        <v>4248</v>
      </c>
      <c r="C1866" s="5" t="s">
        <v>6731</v>
      </c>
      <c r="D1866" s="5" t="s">
        <v>8049</v>
      </c>
      <c r="E1866" s="5" t="s">
        <v>5477</v>
      </c>
    </row>
    <row r="1867" spans="1:5" ht="15.75" x14ac:dyDescent="0.25">
      <c r="A1867" s="1" t="s">
        <v>502</v>
      </c>
      <c r="B1867" s="1" t="s">
        <v>4249</v>
      </c>
      <c r="C1867" s="5" t="s">
        <v>6733</v>
      </c>
      <c r="D1867" s="5" t="s">
        <v>8050</v>
      </c>
      <c r="E1867" s="5" t="s">
        <v>6441</v>
      </c>
    </row>
    <row r="1868" spans="1:5" ht="15.75" x14ac:dyDescent="0.25">
      <c r="A1868" s="1" t="s">
        <v>501</v>
      </c>
      <c r="B1868" s="1" t="s">
        <v>4250</v>
      </c>
      <c r="C1868" s="5" t="s">
        <v>6731</v>
      </c>
      <c r="D1868" s="5" t="s">
        <v>7353</v>
      </c>
      <c r="E1868" s="5" t="s">
        <v>5745</v>
      </c>
    </row>
    <row r="1869" spans="1:5" ht="15.75" x14ac:dyDescent="0.25">
      <c r="A1869" s="1" t="s">
        <v>500</v>
      </c>
      <c r="B1869" s="1" t="s">
        <v>4251</v>
      </c>
      <c r="C1869" s="5" t="s">
        <v>6733</v>
      </c>
      <c r="D1869" s="5" t="s">
        <v>8051</v>
      </c>
      <c r="E1869" s="5" t="s">
        <v>5672</v>
      </c>
    </row>
    <row r="1870" spans="1:5" ht="15.75" x14ac:dyDescent="0.25">
      <c r="A1870" s="1" t="s">
        <v>499</v>
      </c>
      <c r="B1870" s="1" t="s">
        <v>4252</v>
      </c>
      <c r="C1870" s="5" t="s">
        <v>6733</v>
      </c>
      <c r="D1870" s="5" t="s">
        <v>7062</v>
      </c>
      <c r="E1870" s="5" t="s">
        <v>6442</v>
      </c>
    </row>
    <row r="1871" spans="1:5" ht="15.75" x14ac:dyDescent="0.25">
      <c r="A1871" s="1" t="s">
        <v>498</v>
      </c>
      <c r="B1871" s="1" t="s">
        <v>4253</v>
      </c>
      <c r="C1871" s="5" t="s">
        <v>6733</v>
      </c>
      <c r="D1871" s="5" t="s">
        <v>6852</v>
      </c>
      <c r="E1871" s="5" t="s">
        <v>4766</v>
      </c>
    </row>
    <row r="1872" spans="1:5" ht="15.75" x14ac:dyDescent="0.25">
      <c r="A1872" s="1" t="s">
        <v>497</v>
      </c>
      <c r="B1872" s="1" t="s">
        <v>4254</v>
      </c>
      <c r="C1872" s="5" t="s">
        <v>6733</v>
      </c>
      <c r="D1872" s="5" t="s">
        <v>8052</v>
      </c>
      <c r="E1872" s="5" t="s">
        <v>6443</v>
      </c>
    </row>
    <row r="1873" spans="1:5" ht="15.75" x14ac:dyDescent="0.25">
      <c r="A1873" s="1" t="s">
        <v>496</v>
      </c>
      <c r="B1873" s="1" t="s">
        <v>4255</v>
      </c>
      <c r="C1873" s="5" t="s">
        <v>6733</v>
      </c>
      <c r="D1873" s="5" t="s">
        <v>8053</v>
      </c>
      <c r="E1873" s="5" t="s">
        <v>6444</v>
      </c>
    </row>
    <row r="1874" spans="1:5" ht="15.75" x14ac:dyDescent="0.25">
      <c r="A1874" s="1" t="s">
        <v>495</v>
      </c>
      <c r="B1874" s="1" t="s">
        <v>4256</v>
      </c>
      <c r="C1874" s="5" t="s">
        <v>6733</v>
      </c>
      <c r="D1874" s="5" t="s">
        <v>8054</v>
      </c>
      <c r="E1874" s="5" t="s">
        <v>6445</v>
      </c>
    </row>
    <row r="1875" spans="1:5" ht="15.75" x14ac:dyDescent="0.25">
      <c r="A1875" s="1" t="s">
        <v>494</v>
      </c>
      <c r="B1875" s="1" t="s">
        <v>4257</v>
      </c>
      <c r="C1875" s="5" t="s">
        <v>6733</v>
      </c>
      <c r="D1875" s="5" t="s">
        <v>8055</v>
      </c>
      <c r="E1875" s="5" t="s">
        <v>6446</v>
      </c>
    </row>
    <row r="1876" spans="1:5" ht="15.75" x14ac:dyDescent="0.25">
      <c r="A1876" s="1" t="s">
        <v>493</v>
      </c>
      <c r="B1876" s="1" t="s">
        <v>4258</v>
      </c>
      <c r="C1876" s="5" t="s">
        <v>6733</v>
      </c>
      <c r="D1876" s="5" t="s">
        <v>8056</v>
      </c>
      <c r="E1876" s="5" t="s">
        <v>5070</v>
      </c>
    </row>
    <row r="1877" spans="1:5" ht="15.75" x14ac:dyDescent="0.25">
      <c r="A1877" s="1" t="s">
        <v>492</v>
      </c>
      <c r="B1877" s="1" t="s">
        <v>4259</v>
      </c>
      <c r="C1877" s="5" t="s">
        <v>6731</v>
      </c>
      <c r="D1877" s="5" t="s">
        <v>8057</v>
      </c>
      <c r="E1877" s="5" t="s">
        <v>4943</v>
      </c>
    </row>
    <row r="1878" spans="1:5" ht="15.75" x14ac:dyDescent="0.25">
      <c r="A1878" s="1" t="s">
        <v>491</v>
      </c>
      <c r="B1878" s="1" t="s">
        <v>4260</v>
      </c>
      <c r="C1878" s="5" t="s">
        <v>6731</v>
      </c>
      <c r="D1878" s="5" t="s">
        <v>7295</v>
      </c>
      <c r="E1878" s="5" t="s">
        <v>5071</v>
      </c>
    </row>
    <row r="1879" spans="1:5" ht="15.75" x14ac:dyDescent="0.25">
      <c r="A1879" s="1" t="s">
        <v>490</v>
      </c>
      <c r="B1879" s="1" t="s">
        <v>4261</v>
      </c>
      <c r="C1879" s="5" t="s">
        <v>7146</v>
      </c>
      <c r="D1879" s="5" t="s">
        <v>8058</v>
      </c>
      <c r="E1879" s="5" t="s">
        <v>6447</v>
      </c>
    </row>
    <row r="1880" spans="1:5" ht="15.75" x14ac:dyDescent="0.25">
      <c r="A1880" s="1" t="s">
        <v>489</v>
      </c>
      <c r="B1880" s="1" t="s">
        <v>4262</v>
      </c>
      <c r="C1880" s="5" t="s">
        <v>6731</v>
      </c>
      <c r="D1880" s="5" t="s">
        <v>8059</v>
      </c>
      <c r="E1880" s="5" t="s">
        <v>5072</v>
      </c>
    </row>
    <row r="1881" spans="1:5" ht="15.75" x14ac:dyDescent="0.25">
      <c r="A1881" s="1" t="s">
        <v>488</v>
      </c>
      <c r="B1881" s="1" t="s">
        <v>4263</v>
      </c>
      <c r="C1881" s="5" t="s">
        <v>6731</v>
      </c>
      <c r="D1881" s="5" t="s">
        <v>8060</v>
      </c>
      <c r="E1881" s="5" t="s">
        <v>6448</v>
      </c>
    </row>
    <row r="1882" spans="1:5" ht="15.75" x14ac:dyDescent="0.25">
      <c r="A1882" s="1" t="s">
        <v>487</v>
      </c>
      <c r="B1882" s="1" t="s">
        <v>4264</v>
      </c>
      <c r="C1882" s="5" t="s">
        <v>6733</v>
      </c>
      <c r="D1882" s="5" t="s">
        <v>8061</v>
      </c>
      <c r="E1882" s="5" t="s">
        <v>5561</v>
      </c>
    </row>
    <row r="1883" spans="1:5" ht="15.75" x14ac:dyDescent="0.25">
      <c r="A1883" s="1" t="s">
        <v>486</v>
      </c>
      <c r="B1883" s="1" t="s">
        <v>4265</v>
      </c>
      <c r="C1883" s="5" t="s">
        <v>6731</v>
      </c>
      <c r="D1883" s="5" t="s">
        <v>8057</v>
      </c>
      <c r="E1883" s="5" t="s">
        <v>6449</v>
      </c>
    </row>
    <row r="1884" spans="1:5" ht="15.75" x14ac:dyDescent="0.25">
      <c r="A1884" s="1" t="s">
        <v>485</v>
      </c>
      <c r="B1884" s="1" t="s">
        <v>4266</v>
      </c>
      <c r="C1884" s="5" t="s">
        <v>6731</v>
      </c>
      <c r="D1884" s="5" t="s">
        <v>8062</v>
      </c>
      <c r="E1884" s="5" t="s">
        <v>6450</v>
      </c>
    </row>
    <row r="1885" spans="1:5" ht="15.75" x14ac:dyDescent="0.25">
      <c r="A1885" s="1" t="s">
        <v>484</v>
      </c>
      <c r="B1885" s="1" t="s">
        <v>4267</v>
      </c>
      <c r="C1885" s="5" t="s">
        <v>6731</v>
      </c>
      <c r="D1885" s="5" t="s">
        <v>8063</v>
      </c>
      <c r="E1885" s="5" t="s">
        <v>6451</v>
      </c>
    </row>
    <row r="1886" spans="1:5" ht="15.75" x14ac:dyDescent="0.25">
      <c r="A1886" s="1" t="s">
        <v>483</v>
      </c>
      <c r="B1886" s="1" t="s">
        <v>4268</v>
      </c>
      <c r="C1886" s="5" t="s">
        <v>6731</v>
      </c>
      <c r="D1886" s="5" t="s">
        <v>8064</v>
      </c>
      <c r="E1886" s="5" t="s">
        <v>5073</v>
      </c>
    </row>
    <row r="1887" spans="1:5" ht="15.75" x14ac:dyDescent="0.25">
      <c r="A1887" s="1" t="s">
        <v>482</v>
      </c>
      <c r="B1887" s="1" t="s">
        <v>4269</v>
      </c>
      <c r="C1887" s="5" t="s">
        <v>6731</v>
      </c>
      <c r="D1887" s="5" t="s">
        <v>8065</v>
      </c>
      <c r="E1887" s="5" t="s">
        <v>6452</v>
      </c>
    </row>
    <row r="1888" spans="1:5" ht="15.75" x14ac:dyDescent="0.25">
      <c r="A1888" s="1" t="s">
        <v>481</v>
      </c>
      <c r="B1888" s="1" t="s">
        <v>4270</v>
      </c>
      <c r="C1888" s="5" t="s">
        <v>6733</v>
      </c>
      <c r="D1888" s="5" t="s">
        <v>8066</v>
      </c>
      <c r="E1888" s="5" t="s">
        <v>6453</v>
      </c>
    </row>
    <row r="1889" spans="1:5" ht="15.75" x14ac:dyDescent="0.25">
      <c r="A1889" s="1" t="s">
        <v>480</v>
      </c>
      <c r="B1889" s="1" t="s">
        <v>4271</v>
      </c>
      <c r="C1889" s="5" t="s">
        <v>6733</v>
      </c>
      <c r="D1889" s="5" t="s">
        <v>7077</v>
      </c>
      <c r="E1889" s="5" t="s">
        <v>6454</v>
      </c>
    </row>
    <row r="1890" spans="1:5" ht="15.75" x14ac:dyDescent="0.25">
      <c r="A1890" s="1" t="s">
        <v>479</v>
      </c>
      <c r="B1890" s="1" t="s">
        <v>4272</v>
      </c>
      <c r="C1890" s="5" t="s">
        <v>6733</v>
      </c>
      <c r="D1890" s="5" t="s">
        <v>8067</v>
      </c>
      <c r="E1890" s="5" t="s">
        <v>5572</v>
      </c>
    </row>
    <row r="1891" spans="1:5" ht="15.75" x14ac:dyDescent="0.25">
      <c r="A1891" s="1" t="s">
        <v>478</v>
      </c>
      <c r="B1891" s="1" t="s">
        <v>4273</v>
      </c>
      <c r="C1891" s="5" t="s">
        <v>6731</v>
      </c>
      <c r="D1891" s="5" t="s">
        <v>7620</v>
      </c>
      <c r="E1891" s="5" t="s">
        <v>6455</v>
      </c>
    </row>
    <row r="1892" spans="1:5" ht="15.75" x14ac:dyDescent="0.25">
      <c r="A1892" s="1" t="s">
        <v>477</v>
      </c>
      <c r="B1892" s="1" t="s">
        <v>4274</v>
      </c>
      <c r="C1892" s="5" t="s">
        <v>6733</v>
      </c>
      <c r="D1892" s="5" t="s">
        <v>6752</v>
      </c>
      <c r="E1892" s="5" t="s">
        <v>5074</v>
      </c>
    </row>
    <row r="1893" spans="1:5" ht="15.75" x14ac:dyDescent="0.25">
      <c r="A1893" s="1" t="s">
        <v>476</v>
      </c>
      <c r="B1893" s="1" t="s">
        <v>4275</v>
      </c>
      <c r="C1893" s="5" t="s">
        <v>6733</v>
      </c>
      <c r="D1893" s="5" t="s">
        <v>8068</v>
      </c>
      <c r="E1893" s="5" t="s">
        <v>6456</v>
      </c>
    </row>
    <row r="1894" spans="1:5" ht="15.75" x14ac:dyDescent="0.25">
      <c r="A1894" s="1" t="s">
        <v>475</v>
      </c>
      <c r="B1894" s="1" t="s">
        <v>4276</v>
      </c>
      <c r="C1894" s="5" t="s">
        <v>6731</v>
      </c>
      <c r="D1894" s="5" t="s">
        <v>8069</v>
      </c>
      <c r="E1894" s="5" t="s">
        <v>6457</v>
      </c>
    </row>
    <row r="1895" spans="1:5" ht="15.75" x14ac:dyDescent="0.25">
      <c r="A1895" s="1" t="s">
        <v>474</v>
      </c>
      <c r="B1895" s="1" t="s">
        <v>4277</v>
      </c>
      <c r="C1895" s="5" t="s">
        <v>6733</v>
      </c>
      <c r="D1895" s="5" t="s">
        <v>6842</v>
      </c>
      <c r="E1895" s="5" t="s">
        <v>6458</v>
      </c>
    </row>
    <row r="1896" spans="1:5" ht="15.75" x14ac:dyDescent="0.25">
      <c r="A1896" s="1" t="s">
        <v>473</v>
      </c>
      <c r="B1896" s="1" t="s">
        <v>4278</v>
      </c>
      <c r="C1896" s="5" t="s">
        <v>6731</v>
      </c>
      <c r="D1896" s="5" t="s">
        <v>8070</v>
      </c>
      <c r="E1896" s="5" t="s">
        <v>6459</v>
      </c>
    </row>
    <row r="1897" spans="1:5" ht="15.75" x14ac:dyDescent="0.25">
      <c r="A1897" s="1" t="s">
        <v>472</v>
      </c>
      <c r="B1897" s="1" t="s">
        <v>4279</v>
      </c>
      <c r="C1897" s="5" t="s">
        <v>6733</v>
      </c>
      <c r="D1897" s="5" t="s">
        <v>8071</v>
      </c>
      <c r="E1897" s="5" t="s">
        <v>5335</v>
      </c>
    </row>
    <row r="1898" spans="1:5" ht="15.75" x14ac:dyDescent="0.25">
      <c r="A1898" s="1" t="s">
        <v>471</v>
      </c>
      <c r="B1898" s="1" t="s">
        <v>4280</v>
      </c>
      <c r="C1898" s="5" t="s">
        <v>6733</v>
      </c>
      <c r="D1898" s="5" t="s">
        <v>6878</v>
      </c>
      <c r="E1898" s="5" t="s">
        <v>6460</v>
      </c>
    </row>
    <row r="1899" spans="1:5" ht="15.75" x14ac:dyDescent="0.25">
      <c r="A1899" s="1" t="s">
        <v>470</v>
      </c>
      <c r="B1899" s="1" t="s">
        <v>4281</v>
      </c>
      <c r="C1899" s="5" t="s">
        <v>6733</v>
      </c>
      <c r="D1899" s="5" t="s">
        <v>8072</v>
      </c>
      <c r="E1899" s="5" t="s">
        <v>5199</v>
      </c>
    </row>
    <row r="1900" spans="1:5" ht="15.75" x14ac:dyDescent="0.25">
      <c r="A1900" s="1" t="s">
        <v>469</v>
      </c>
      <c r="B1900" s="1" t="s">
        <v>4282</v>
      </c>
      <c r="C1900" s="5" t="s">
        <v>6733</v>
      </c>
      <c r="D1900" s="5" t="s">
        <v>7090</v>
      </c>
      <c r="E1900" s="5" t="s">
        <v>5225</v>
      </c>
    </row>
    <row r="1901" spans="1:5" ht="15.75" x14ac:dyDescent="0.25">
      <c r="A1901" s="1" t="s">
        <v>468</v>
      </c>
      <c r="B1901" s="1" t="s">
        <v>4283</v>
      </c>
      <c r="C1901" s="5" t="s">
        <v>6731</v>
      </c>
      <c r="D1901" s="5" t="s">
        <v>6824</v>
      </c>
      <c r="E1901" s="5" t="s">
        <v>6461</v>
      </c>
    </row>
    <row r="1902" spans="1:5" ht="15.75" x14ac:dyDescent="0.25">
      <c r="A1902" s="1" t="s">
        <v>467</v>
      </c>
      <c r="B1902" s="1" t="s">
        <v>4284</v>
      </c>
      <c r="C1902" s="5" t="s">
        <v>6731</v>
      </c>
      <c r="D1902" s="5" t="s">
        <v>8073</v>
      </c>
      <c r="E1902" s="5" t="s">
        <v>6389</v>
      </c>
    </row>
    <row r="1903" spans="1:5" ht="15.75" x14ac:dyDescent="0.25">
      <c r="A1903" s="1" t="s">
        <v>466</v>
      </c>
      <c r="B1903" s="1" t="s">
        <v>4285</v>
      </c>
      <c r="C1903" s="5" t="s">
        <v>6731</v>
      </c>
      <c r="D1903" s="5" t="s">
        <v>7595</v>
      </c>
      <c r="E1903" s="5" t="s">
        <v>6462</v>
      </c>
    </row>
    <row r="1904" spans="1:5" ht="15.75" x14ac:dyDescent="0.25">
      <c r="A1904" s="1" t="s">
        <v>465</v>
      </c>
      <c r="B1904" s="1" t="s">
        <v>4286</v>
      </c>
      <c r="C1904" s="5" t="s">
        <v>6731</v>
      </c>
      <c r="D1904" s="5" t="s">
        <v>6940</v>
      </c>
      <c r="E1904" s="5" t="s">
        <v>6463</v>
      </c>
    </row>
    <row r="1905" spans="1:5" ht="15.75" x14ac:dyDescent="0.25">
      <c r="A1905" s="1" t="s">
        <v>464</v>
      </c>
      <c r="B1905" s="1" t="s">
        <v>4287</v>
      </c>
      <c r="C1905" s="5" t="s">
        <v>6731</v>
      </c>
      <c r="D1905" s="5" t="s">
        <v>8074</v>
      </c>
      <c r="E1905" s="5" t="s">
        <v>5075</v>
      </c>
    </row>
    <row r="1906" spans="1:5" ht="15.75" x14ac:dyDescent="0.25">
      <c r="A1906" s="1" t="s">
        <v>463</v>
      </c>
      <c r="B1906" s="1" t="s">
        <v>4288</v>
      </c>
      <c r="C1906" s="5" t="s">
        <v>6731</v>
      </c>
      <c r="D1906" s="5" t="s">
        <v>8075</v>
      </c>
      <c r="E1906" s="5" t="s">
        <v>6464</v>
      </c>
    </row>
    <row r="1907" spans="1:5" ht="15.75" x14ac:dyDescent="0.25">
      <c r="A1907" s="1" t="s">
        <v>462</v>
      </c>
      <c r="B1907" s="1" t="s">
        <v>4289</v>
      </c>
      <c r="C1907" s="5" t="s">
        <v>6733</v>
      </c>
      <c r="D1907" s="5" t="s">
        <v>8076</v>
      </c>
      <c r="E1907" s="5" t="s">
        <v>5076</v>
      </c>
    </row>
    <row r="1908" spans="1:5" ht="15.75" x14ac:dyDescent="0.25">
      <c r="A1908" s="1" t="s">
        <v>461</v>
      </c>
      <c r="B1908" s="1" t="s">
        <v>4290</v>
      </c>
      <c r="C1908" s="5" t="s">
        <v>6731</v>
      </c>
      <c r="D1908" s="5" t="s">
        <v>8077</v>
      </c>
      <c r="E1908" s="5" t="s">
        <v>5374</v>
      </c>
    </row>
    <row r="1909" spans="1:5" ht="15.75" x14ac:dyDescent="0.25">
      <c r="A1909" s="1" t="s">
        <v>460</v>
      </c>
      <c r="B1909" s="1" t="s">
        <v>4291</v>
      </c>
      <c r="C1909" s="5" t="s">
        <v>6731</v>
      </c>
      <c r="D1909" s="5" t="s">
        <v>8078</v>
      </c>
      <c r="E1909" s="5" t="s">
        <v>6465</v>
      </c>
    </row>
    <row r="1910" spans="1:5" ht="15.75" x14ac:dyDescent="0.25">
      <c r="A1910" s="1" t="s">
        <v>459</v>
      </c>
      <c r="B1910" s="1" t="s">
        <v>4292</v>
      </c>
      <c r="C1910" s="5" t="s">
        <v>6733</v>
      </c>
      <c r="D1910" s="5" t="s">
        <v>8079</v>
      </c>
      <c r="E1910" s="5" t="s">
        <v>5077</v>
      </c>
    </row>
    <row r="1911" spans="1:5" ht="15.75" x14ac:dyDescent="0.25">
      <c r="A1911" s="1" t="s">
        <v>458</v>
      </c>
      <c r="B1911" s="1" t="s">
        <v>4293</v>
      </c>
      <c r="C1911" s="5" t="s">
        <v>6733</v>
      </c>
      <c r="D1911" s="5" t="s">
        <v>8080</v>
      </c>
      <c r="E1911" s="5" t="s">
        <v>5477</v>
      </c>
    </row>
    <row r="1912" spans="1:5" ht="15.75" x14ac:dyDescent="0.25">
      <c r="A1912" s="1" t="s">
        <v>457</v>
      </c>
      <c r="B1912" s="1" t="s">
        <v>4294</v>
      </c>
      <c r="C1912" s="5" t="s">
        <v>6731</v>
      </c>
      <c r="D1912" s="5" t="s">
        <v>8081</v>
      </c>
      <c r="E1912" s="5" t="s">
        <v>5078</v>
      </c>
    </row>
    <row r="1913" spans="1:5" ht="15.75" x14ac:dyDescent="0.25">
      <c r="A1913" s="1" t="s">
        <v>456</v>
      </c>
      <c r="B1913" s="1" t="s">
        <v>4295</v>
      </c>
      <c r="C1913" s="5" t="s">
        <v>6733</v>
      </c>
      <c r="D1913" s="5" t="s">
        <v>8082</v>
      </c>
      <c r="E1913" s="5" t="s">
        <v>5439</v>
      </c>
    </row>
    <row r="1914" spans="1:5" ht="15.75" x14ac:dyDescent="0.25">
      <c r="A1914" s="1" t="s">
        <v>455</v>
      </c>
      <c r="B1914" s="1" t="s">
        <v>4296</v>
      </c>
      <c r="C1914" s="5" t="s">
        <v>6733</v>
      </c>
      <c r="D1914" s="5" t="s">
        <v>8083</v>
      </c>
      <c r="E1914" s="5" t="s">
        <v>6466</v>
      </c>
    </row>
    <row r="1915" spans="1:5" ht="15.75" x14ac:dyDescent="0.25">
      <c r="A1915" s="1" t="s">
        <v>454</v>
      </c>
      <c r="B1915" s="1" t="s">
        <v>4297</v>
      </c>
      <c r="C1915" s="5" t="s">
        <v>6733</v>
      </c>
      <c r="D1915" s="5" t="s">
        <v>8084</v>
      </c>
      <c r="E1915" s="5" t="s">
        <v>5577</v>
      </c>
    </row>
    <row r="1916" spans="1:5" ht="15.75" x14ac:dyDescent="0.25">
      <c r="A1916" s="1" t="s">
        <v>453</v>
      </c>
      <c r="B1916" s="1" t="s">
        <v>4298</v>
      </c>
      <c r="C1916" s="5" t="s">
        <v>6731</v>
      </c>
      <c r="D1916" s="5" t="s">
        <v>8085</v>
      </c>
      <c r="E1916" s="5" t="s">
        <v>6467</v>
      </c>
    </row>
    <row r="1917" spans="1:5" ht="15.75" x14ac:dyDescent="0.25">
      <c r="A1917" s="1" t="s">
        <v>452</v>
      </c>
      <c r="B1917" s="1" t="s">
        <v>4299</v>
      </c>
      <c r="C1917" s="5" t="s">
        <v>6733</v>
      </c>
      <c r="D1917" s="5" t="s">
        <v>8086</v>
      </c>
      <c r="E1917" s="5" t="s">
        <v>6468</v>
      </c>
    </row>
    <row r="1918" spans="1:5" ht="15.75" x14ac:dyDescent="0.25">
      <c r="A1918" s="1" t="s">
        <v>451</v>
      </c>
      <c r="B1918" s="1" t="s">
        <v>4300</v>
      </c>
      <c r="C1918" s="5" t="s">
        <v>6733</v>
      </c>
      <c r="D1918" s="5" t="s">
        <v>6876</v>
      </c>
      <c r="E1918" s="5" t="s">
        <v>5079</v>
      </c>
    </row>
    <row r="1919" spans="1:5" ht="15.75" x14ac:dyDescent="0.25">
      <c r="A1919" s="1" t="s">
        <v>450</v>
      </c>
      <c r="B1919" s="1" t="s">
        <v>4301</v>
      </c>
      <c r="C1919" s="5" t="s">
        <v>6733</v>
      </c>
      <c r="D1919" s="5" t="s">
        <v>7729</v>
      </c>
      <c r="E1919" s="5" t="s">
        <v>6469</v>
      </c>
    </row>
    <row r="1920" spans="1:5" ht="15.75" x14ac:dyDescent="0.25">
      <c r="A1920" s="1" t="s">
        <v>449</v>
      </c>
      <c r="B1920" s="1" t="s">
        <v>4302</v>
      </c>
      <c r="C1920" s="5" t="s">
        <v>6733</v>
      </c>
      <c r="D1920" s="5" t="s">
        <v>8087</v>
      </c>
      <c r="E1920" s="5" t="s">
        <v>5080</v>
      </c>
    </row>
    <row r="1921" spans="1:5" ht="15.75" x14ac:dyDescent="0.25">
      <c r="A1921" s="1" t="s">
        <v>448</v>
      </c>
      <c r="B1921" s="1" t="s">
        <v>4303</v>
      </c>
      <c r="C1921" s="5" t="s">
        <v>6733</v>
      </c>
      <c r="D1921" s="5" t="s">
        <v>6839</v>
      </c>
      <c r="E1921" s="5" t="s">
        <v>6470</v>
      </c>
    </row>
    <row r="1922" spans="1:5" ht="15.75" x14ac:dyDescent="0.25">
      <c r="A1922" s="1" t="s">
        <v>447</v>
      </c>
      <c r="B1922" s="1" t="s">
        <v>4304</v>
      </c>
      <c r="C1922" s="5" t="s">
        <v>7146</v>
      </c>
      <c r="D1922" s="5" t="s">
        <v>8088</v>
      </c>
      <c r="E1922" s="5" t="s">
        <v>6471</v>
      </c>
    </row>
    <row r="1923" spans="1:5" ht="15.75" x14ac:dyDescent="0.25">
      <c r="A1923" s="1" t="s">
        <v>446</v>
      </c>
      <c r="B1923" s="1" t="s">
        <v>4305</v>
      </c>
      <c r="C1923" s="5" t="s">
        <v>6733</v>
      </c>
      <c r="D1923" s="5" t="s">
        <v>6876</v>
      </c>
      <c r="E1923" s="5" t="s">
        <v>6472</v>
      </c>
    </row>
    <row r="1924" spans="1:5" ht="15.75" x14ac:dyDescent="0.25">
      <c r="A1924" s="1" t="s">
        <v>445</v>
      </c>
      <c r="B1924" s="1" t="s">
        <v>4306</v>
      </c>
      <c r="C1924" s="5" t="s">
        <v>6733</v>
      </c>
      <c r="D1924" s="5" t="s">
        <v>7327</v>
      </c>
      <c r="E1924" s="5" t="s">
        <v>5081</v>
      </c>
    </row>
    <row r="1925" spans="1:5" ht="15.75" x14ac:dyDescent="0.25">
      <c r="A1925" s="1" t="s">
        <v>444</v>
      </c>
      <c r="B1925" s="1" t="s">
        <v>4307</v>
      </c>
      <c r="C1925" s="5" t="s">
        <v>6733</v>
      </c>
      <c r="D1925" s="5" t="s">
        <v>8089</v>
      </c>
      <c r="E1925" s="5" t="s">
        <v>6473</v>
      </c>
    </row>
    <row r="1926" spans="1:5" ht="15.75" x14ac:dyDescent="0.25">
      <c r="A1926" s="1" t="s">
        <v>443</v>
      </c>
      <c r="B1926" s="1" t="s">
        <v>4308</v>
      </c>
      <c r="C1926" s="5" t="s">
        <v>6733</v>
      </c>
      <c r="D1926" s="5" t="s">
        <v>6862</v>
      </c>
      <c r="E1926" s="5" t="s">
        <v>6474</v>
      </c>
    </row>
    <row r="1927" spans="1:5" ht="15.75" x14ac:dyDescent="0.25">
      <c r="A1927" s="1" t="s">
        <v>442</v>
      </c>
      <c r="B1927" s="1" t="s">
        <v>4309</v>
      </c>
      <c r="C1927" s="5" t="s">
        <v>6731</v>
      </c>
      <c r="D1927" s="5" t="s">
        <v>8090</v>
      </c>
      <c r="E1927" s="5" t="s">
        <v>5777</v>
      </c>
    </row>
    <row r="1928" spans="1:5" ht="15.75" x14ac:dyDescent="0.25">
      <c r="A1928" s="1" t="s">
        <v>441</v>
      </c>
      <c r="B1928" s="1" t="s">
        <v>4310</v>
      </c>
      <c r="C1928" s="5" t="s">
        <v>6731</v>
      </c>
      <c r="D1928" s="5" t="s">
        <v>8091</v>
      </c>
      <c r="E1928" s="5" t="s">
        <v>6475</v>
      </c>
    </row>
    <row r="1929" spans="1:5" ht="15.75" x14ac:dyDescent="0.25">
      <c r="A1929" s="1" t="s">
        <v>440</v>
      </c>
      <c r="B1929" s="1" t="s">
        <v>4311</v>
      </c>
      <c r="C1929" s="5" t="s">
        <v>6733</v>
      </c>
      <c r="D1929" s="5" t="s">
        <v>6795</v>
      </c>
      <c r="E1929" s="5" t="s">
        <v>6476</v>
      </c>
    </row>
    <row r="1930" spans="1:5" ht="15.75" x14ac:dyDescent="0.25">
      <c r="A1930" s="1" t="s">
        <v>439</v>
      </c>
      <c r="B1930" s="1" t="s">
        <v>4312</v>
      </c>
      <c r="C1930" s="5" t="s">
        <v>6731</v>
      </c>
      <c r="D1930" s="5" t="s">
        <v>8092</v>
      </c>
      <c r="E1930" s="5" t="s">
        <v>5936</v>
      </c>
    </row>
    <row r="1931" spans="1:5" ht="15.75" x14ac:dyDescent="0.25">
      <c r="A1931" s="1" t="s">
        <v>438</v>
      </c>
      <c r="B1931" s="1" t="s">
        <v>4313</v>
      </c>
      <c r="C1931" s="5" t="s">
        <v>6731</v>
      </c>
      <c r="D1931" s="5" t="s">
        <v>7593</v>
      </c>
      <c r="E1931" s="5" t="s">
        <v>5502</v>
      </c>
    </row>
    <row r="1932" spans="1:5" ht="15.75" x14ac:dyDescent="0.25">
      <c r="A1932" s="1" t="s">
        <v>437</v>
      </c>
      <c r="B1932" s="1" t="s">
        <v>4314</v>
      </c>
      <c r="C1932" s="5" t="s">
        <v>6731</v>
      </c>
      <c r="D1932" s="5" t="s">
        <v>8093</v>
      </c>
      <c r="E1932" s="5" t="s">
        <v>6477</v>
      </c>
    </row>
    <row r="1933" spans="1:5" ht="15.75" x14ac:dyDescent="0.25">
      <c r="A1933" s="1" t="s">
        <v>436</v>
      </c>
      <c r="B1933" s="1" t="s">
        <v>4315</v>
      </c>
      <c r="C1933" s="5" t="s">
        <v>6731</v>
      </c>
      <c r="D1933" s="5" t="s">
        <v>8094</v>
      </c>
      <c r="E1933" s="5" t="s">
        <v>6478</v>
      </c>
    </row>
    <row r="1934" spans="1:5" ht="15.75" x14ac:dyDescent="0.25">
      <c r="A1934" s="1" t="s">
        <v>435</v>
      </c>
      <c r="B1934" s="1" t="s">
        <v>4316</v>
      </c>
      <c r="C1934" s="5" t="s">
        <v>6733</v>
      </c>
      <c r="D1934" s="5" t="s">
        <v>6812</v>
      </c>
      <c r="E1934" s="5" t="s">
        <v>6479</v>
      </c>
    </row>
    <row r="1935" spans="1:5" ht="15.75" x14ac:dyDescent="0.25">
      <c r="A1935" s="1" t="s">
        <v>434</v>
      </c>
      <c r="B1935" s="1" t="s">
        <v>4317</v>
      </c>
      <c r="C1935" s="5" t="s">
        <v>6731</v>
      </c>
      <c r="D1935" s="5" t="s">
        <v>6824</v>
      </c>
      <c r="E1935" s="5" t="s">
        <v>6480</v>
      </c>
    </row>
    <row r="1936" spans="1:5" ht="15.75" x14ac:dyDescent="0.25">
      <c r="A1936" s="1" t="s">
        <v>433</v>
      </c>
      <c r="B1936" s="1" t="s">
        <v>4318</v>
      </c>
      <c r="C1936" s="5" t="s">
        <v>6731</v>
      </c>
      <c r="D1936" s="5" t="s">
        <v>8095</v>
      </c>
      <c r="E1936" s="5" t="s">
        <v>6481</v>
      </c>
    </row>
    <row r="1937" spans="1:5" ht="15.75" x14ac:dyDescent="0.25">
      <c r="A1937" s="1" t="s">
        <v>432</v>
      </c>
      <c r="B1937" s="1" t="s">
        <v>4319</v>
      </c>
      <c r="C1937" s="5" t="s">
        <v>6733</v>
      </c>
      <c r="D1937" s="5" t="s">
        <v>8096</v>
      </c>
      <c r="E1937" s="5" t="s">
        <v>6482</v>
      </c>
    </row>
    <row r="1938" spans="1:5" ht="15.75" x14ac:dyDescent="0.25">
      <c r="A1938" s="1" t="s">
        <v>431</v>
      </c>
      <c r="B1938" s="1" t="s">
        <v>4320</v>
      </c>
      <c r="C1938" s="5" t="s">
        <v>7146</v>
      </c>
      <c r="D1938" s="5" t="s">
        <v>8097</v>
      </c>
      <c r="E1938" s="5" t="s">
        <v>6483</v>
      </c>
    </row>
    <row r="1939" spans="1:5" ht="15.75" x14ac:dyDescent="0.25">
      <c r="A1939" s="1" t="s">
        <v>430</v>
      </c>
      <c r="B1939" s="1" t="s">
        <v>4321</v>
      </c>
      <c r="C1939" s="5" t="s">
        <v>6733</v>
      </c>
      <c r="D1939" s="5" t="s">
        <v>6744</v>
      </c>
      <c r="E1939" s="5" t="s">
        <v>6344</v>
      </c>
    </row>
    <row r="1940" spans="1:5" ht="15.75" x14ac:dyDescent="0.25">
      <c r="A1940" s="1" t="s">
        <v>429</v>
      </c>
      <c r="B1940" s="1" t="s">
        <v>4322</v>
      </c>
      <c r="C1940" s="5" t="s">
        <v>6733</v>
      </c>
      <c r="D1940" s="5" t="s">
        <v>8098</v>
      </c>
      <c r="E1940" s="5" t="s">
        <v>6484</v>
      </c>
    </row>
    <row r="1941" spans="1:5" ht="15.75" x14ac:dyDescent="0.25">
      <c r="A1941" s="1" t="s">
        <v>428</v>
      </c>
      <c r="B1941" s="1" t="s">
        <v>4323</v>
      </c>
      <c r="C1941" s="5" t="s">
        <v>6733</v>
      </c>
      <c r="D1941" s="5" t="s">
        <v>6870</v>
      </c>
      <c r="E1941" s="5" t="s">
        <v>6485</v>
      </c>
    </row>
    <row r="1942" spans="1:5" ht="15.75" x14ac:dyDescent="0.25">
      <c r="A1942" s="1" t="s">
        <v>427</v>
      </c>
      <c r="B1942" s="1" t="s">
        <v>4324</v>
      </c>
      <c r="C1942" s="5" t="s">
        <v>6733</v>
      </c>
      <c r="D1942" s="5" t="s">
        <v>8099</v>
      </c>
      <c r="E1942" s="5" t="s">
        <v>5748</v>
      </c>
    </row>
    <row r="1943" spans="1:5" ht="15.75" x14ac:dyDescent="0.25">
      <c r="A1943" s="1" t="s">
        <v>426</v>
      </c>
      <c r="B1943" s="1" t="s">
        <v>4325</v>
      </c>
      <c r="C1943" s="5" t="s">
        <v>6733</v>
      </c>
      <c r="D1943" s="5" t="s">
        <v>8100</v>
      </c>
      <c r="E1943" s="5" t="s">
        <v>6486</v>
      </c>
    </row>
    <row r="1944" spans="1:5" ht="15.75" x14ac:dyDescent="0.25">
      <c r="A1944" s="1" t="s">
        <v>425</v>
      </c>
      <c r="B1944" s="1" t="s">
        <v>4326</v>
      </c>
      <c r="C1944" s="5" t="s">
        <v>6733</v>
      </c>
      <c r="D1944" s="5" t="s">
        <v>6876</v>
      </c>
      <c r="E1944" s="5" t="s">
        <v>5082</v>
      </c>
    </row>
    <row r="1945" spans="1:5" ht="15.75" x14ac:dyDescent="0.25">
      <c r="A1945" s="1" t="s">
        <v>424</v>
      </c>
      <c r="B1945" s="1" t="s">
        <v>4327</v>
      </c>
      <c r="C1945" s="5" t="s">
        <v>6733</v>
      </c>
      <c r="D1945" s="5" t="s">
        <v>8101</v>
      </c>
      <c r="E1945" s="5" t="s">
        <v>5688</v>
      </c>
    </row>
    <row r="1946" spans="1:5" ht="15.75" x14ac:dyDescent="0.25">
      <c r="A1946" s="1" t="s">
        <v>423</v>
      </c>
      <c r="B1946" s="1" t="s">
        <v>4328</v>
      </c>
      <c r="C1946" s="5" t="s">
        <v>6731</v>
      </c>
      <c r="D1946" s="5" t="s">
        <v>6834</v>
      </c>
      <c r="E1946" s="5" t="s">
        <v>6487</v>
      </c>
    </row>
    <row r="1947" spans="1:5" ht="15.75" x14ac:dyDescent="0.25">
      <c r="A1947" s="1" t="s">
        <v>422</v>
      </c>
      <c r="B1947" s="1" t="s">
        <v>4329</v>
      </c>
      <c r="C1947" s="5" t="s">
        <v>6733</v>
      </c>
      <c r="D1947" s="5" t="s">
        <v>8056</v>
      </c>
      <c r="E1947" s="5" t="s">
        <v>6488</v>
      </c>
    </row>
    <row r="1948" spans="1:5" ht="15.75" x14ac:dyDescent="0.25">
      <c r="A1948" s="1" t="s">
        <v>421</v>
      </c>
      <c r="B1948" s="1" t="s">
        <v>4330</v>
      </c>
      <c r="C1948" s="5" t="s">
        <v>6733</v>
      </c>
      <c r="D1948" s="5" t="s">
        <v>8102</v>
      </c>
      <c r="E1948" s="5" t="s">
        <v>5083</v>
      </c>
    </row>
    <row r="1949" spans="1:5" ht="15.75" x14ac:dyDescent="0.25">
      <c r="A1949" s="1" t="s">
        <v>420</v>
      </c>
      <c r="B1949" s="1" t="s">
        <v>4331</v>
      </c>
      <c r="C1949" s="5" t="s">
        <v>6733</v>
      </c>
      <c r="D1949" s="5" t="s">
        <v>8103</v>
      </c>
      <c r="E1949" s="5" t="s">
        <v>6489</v>
      </c>
    </row>
    <row r="1950" spans="1:5" ht="15.75" x14ac:dyDescent="0.25">
      <c r="A1950" s="1" t="s">
        <v>419</v>
      </c>
      <c r="B1950" s="1" t="s">
        <v>4332</v>
      </c>
      <c r="C1950" s="5" t="s">
        <v>6731</v>
      </c>
      <c r="D1950" s="5" t="s">
        <v>8104</v>
      </c>
      <c r="E1950" s="5" t="s">
        <v>6490</v>
      </c>
    </row>
    <row r="1951" spans="1:5" ht="15.75" x14ac:dyDescent="0.25">
      <c r="A1951" s="1" t="s">
        <v>418</v>
      </c>
      <c r="B1951" s="1" t="s">
        <v>4333</v>
      </c>
      <c r="C1951" s="5" t="s">
        <v>6733</v>
      </c>
      <c r="D1951" s="5" t="s">
        <v>6862</v>
      </c>
      <c r="E1951" s="5" t="s">
        <v>5582</v>
      </c>
    </row>
    <row r="1952" spans="1:5" ht="15.75" x14ac:dyDescent="0.25">
      <c r="A1952" s="1" t="s">
        <v>417</v>
      </c>
      <c r="B1952" s="1" t="s">
        <v>4334</v>
      </c>
      <c r="C1952" s="5" t="s">
        <v>6731</v>
      </c>
      <c r="D1952" s="5" t="s">
        <v>8105</v>
      </c>
      <c r="E1952" s="5" t="s">
        <v>6491</v>
      </c>
    </row>
    <row r="1953" spans="1:5" ht="15.75" x14ac:dyDescent="0.25">
      <c r="A1953" s="1" t="s">
        <v>416</v>
      </c>
      <c r="B1953" s="1" t="s">
        <v>4335</v>
      </c>
      <c r="C1953" s="5" t="s">
        <v>6733</v>
      </c>
      <c r="D1953" s="5" t="s">
        <v>8106</v>
      </c>
      <c r="E1953" s="5" t="s">
        <v>6492</v>
      </c>
    </row>
    <row r="1954" spans="1:5" ht="15.75" x14ac:dyDescent="0.25">
      <c r="A1954" s="1" t="s">
        <v>415</v>
      </c>
      <c r="B1954" s="1" t="s">
        <v>4336</v>
      </c>
      <c r="C1954" s="5" t="s">
        <v>6733</v>
      </c>
      <c r="D1954" s="5" t="s">
        <v>8107</v>
      </c>
      <c r="E1954" s="5" t="s">
        <v>5084</v>
      </c>
    </row>
    <row r="1955" spans="1:5" ht="15.75" x14ac:dyDescent="0.25">
      <c r="A1955" s="1" t="s">
        <v>414</v>
      </c>
      <c r="B1955" s="1" t="s">
        <v>4337</v>
      </c>
      <c r="C1955" s="5" t="s">
        <v>6731</v>
      </c>
      <c r="D1955" s="5" t="s">
        <v>8108</v>
      </c>
      <c r="E1955" s="5" t="s">
        <v>6493</v>
      </c>
    </row>
    <row r="1956" spans="1:5" ht="15.75" x14ac:dyDescent="0.25">
      <c r="A1956" s="1" t="s">
        <v>413</v>
      </c>
      <c r="B1956" s="1" t="s">
        <v>4338</v>
      </c>
      <c r="C1956" s="5" t="s">
        <v>6731</v>
      </c>
      <c r="D1956" s="5" t="s">
        <v>8109</v>
      </c>
      <c r="E1956" s="5" t="s">
        <v>5085</v>
      </c>
    </row>
    <row r="1957" spans="1:5" ht="15.75" x14ac:dyDescent="0.25">
      <c r="A1957" s="1" t="s">
        <v>412</v>
      </c>
      <c r="B1957" s="1" t="s">
        <v>4339</v>
      </c>
      <c r="C1957" s="5" t="s">
        <v>6731</v>
      </c>
      <c r="D1957" s="5" t="s">
        <v>8110</v>
      </c>
      <c r="E1957" s="5" t="s">
        <v>5086</v>
      </c>
    </row>
    <row r="1958" spans="1:5" ht="15.75" x14ac:dyDescent="0.25">
      <c r="A1958" s="1" t="s">
        <v>411</v>
      </c>
      <c r="B1958" s="1" t="s">
        <v>4340</v>
      </c>
      <c r="C1958" s="5" t="s">
        <v>6733</v>
      </c>
      <c r="D1958" s="5" t="s">
        <v>8111</v>
      </c>
      <c r="E1958" s="5" t="s">
        <v>6494</v>
      </c>
    </row>
    <row r="1959" spans="1:5" ht="15.75" x14ac:dyDescent="0.25">
      <c r="A1959" s="1" t="s">
        <v>410</v>
      </c>
      <c r="B1959" s="1" t="s">
        <v>4341</v>
      </c>
      <c r="C1959" s="5" t="s">
        <v>6731</v>
      </c>
      <c r="D1959" s="5" t="s">
        <v>7119</v>
      </c>
      <c r="E1959" s="5" t="s">
        <v>5405</v>
      </c>
    </row>
    <row r="1960" spans="1:5" ht="15.75" x14ac:dyDescent="0.25">
      <c r="A1960" s="1" t="s">
        <v>409</v>
      </c>
      <c r="B1960" s="1" t="s">
        <v>4342</v>
      </c>
      <c r="C1960" s="5" t="s">
        <v>6731</v>
      </c>
      <c r="D1960" s="5" t="s">
        <v>6765</v>
      </c>
      <c r="E1960" s="5" t="s">
        <v>5087</v>
      </c>
    </row>
    <row r="1961" spans="1:5" ht="15.75" x14ac:dyDescent="0.25">
      <c r="A1961" s="1" t="s">
        <v>408</v>
      </c>
      <c r="B1961" s="1" t="s">
        <v>4343</v>
      </c>
      <c r="C1961" s="5" t="s">
        <v>6731</v>
      </c>
      <c r="D1961" s="5" t="s">
        <v>6940</v>
      </c>
      <c r="E1961" s="5" t="s">
        <v>5502</v>
      </c>
    </row>
    <row r="1962" spans="1:5" ht="15.75" x14ac:dyDescent="0.25">
      <c r="A1962" s="1" t="s">
        <v>407</v>
      </c>
      <c r="B1962" s="1" t="s">
        <v>4344</v>
      </c>
      <c r="C1962" s="5" t="s">
        <v>6731</v>
      </c>
      <c r="D1962" s="5" t="s">
        <v>8112</v>
      </c>
      <c r="E1962" s="5" t="s">
        <v>6495</v>
      </c>
    </row>
    <row r="1963" spans="1:5" ht="15.75" x14ac:dyDescent="0.25">
      <c r="A1963" s="1" t="s">
        <v>406</v>
      </c>
      <c r="B1963" s="1" t="s">
        <v>4345</v>
      </c>
      <c r="C1963" s="5" t="s">
        <v>6733</v>
      </c>
      <c r="D1963" s="5" t="s">
        <v>6734</v>
      </c>
      <c r="E1963" s="5" t="s">
        <v>6389</v>
      </c>
    </row>
    <row r="1964" spans="1:5" ht="15.75" x14ac:dyDescent="0.25">
      <c r="A1964" s="1" t="s">
        <v>405</v>
      </c>
      <c r="B1964" s="1" t="s">
        <v>4346</v>
      </c>
      <c r="C1964" s="5" t="s">
        <v>6733</v>
      </c>
      <c r="D1964" s="5" t="s">
        <v>8113</v>
      </c>
      <c r="E1964" s="5" t="s">
        <v>5088</v>
      </c>
    </row>
    <row r="1965" spans="1:5" ht="15.75" x14ac:dyDescent="0.25">
      <c r="A1965" s="1" t="s">
        <v>404</v>
      </c>
      <c r="B1965" s="1" t="s">
        <v>4347</v>
      </c>
      <c r="C1965" s="5" t="s">
        <v>6733</v>
      </c>
      <c r="D1965" s="5" t="s">
        <v>8114</v>
      </c>
      <c r="E1965" s="5" t="s">
        <v>5383</v>
      </c>
    </row>
    <row r="1966" spans="1:5" ht="15.75" x14ac:dyDescent="0.25">
      <c r="A1966" s="1" t="s">
        <v>403</v>
      </c>
      <c r="B1966" s="1" t="s">
        <v>4348</v>
      </c>
      <c r="C1966" s="5" t="s">
        <v>6731</v>
      </c>
      <c r="D1966" s="5" t="s">
        <v>8115</v>
      </c>
      <c r="E1966" s="5" t="s">
        <v>6496</v>
      </c>
    </row>
    <row r="1967" spans="1:5" ht="15.75" x14ac:dyDescent="0.25">
      <c r="A1967" s="1" t="s">
        <v>402</v>
      </c>
      <c r="B1967" s="1" t="s">
        <v>4349</v>
      </c>
      <c r="C1967" s="5" t="s">
        <v>6733</v>
      </c>
      <c r="D1967" s="5" t="s">
        <v>8116</v>
      </c>
      <c r="E1967" s="5" t="s">
        <v>5186</v>
      </c>
    </row>
    <row r="1968" spans="1:5" ht="15.75" x14ac:dyDescent="0.25">
      <c r="A1968" s="1" t="s">
        <v>401</v>
      </c>
      <c r="B1968" s="1" t="s">
        <v>4350</v>
      </c>
      <c r="C1968" s="5" t="s">
        <v>6733</v>
      </c>
      <c r="D1968" s="5" t="s">
        <v>8117</v>
      </c>
      <c r="E1968" s="5" t="s">
        <v>6497</v>
      </c>
    </row>
    <row r="1969" spans="1:5" ht="15.75" x14ac:dyDescent="0.25">
      <c r="A1969" s="1" t="s">
        <v>400</v>
      </c>
      <c r="B1969" s="1" t="s">
        <v>4351</v>
      </c>
      <c r="C1969" s="5" t="s">
        <v>6733</v>
      </c>
      <c r="D1969" s="5" t="s">
        <v>8118</v>
      </c>
      <c r="E1969" s="5" t="s">
        <v>4989</v>
      </c>
    </row>
    <row r="1970" spans="1:5" ht="15.75" x14ac:dyDescent="0.25">
      <c r="A1970" s="1" t="s">
        <v>399</v>
      </c>
      <c r="B1970" s="1" t="s">
        <v>4352</v>
      </c>
      <c r="C1970" s="5" t="s">
        <v>6733</v>
      </c>
      <c r="D1970" s="5" t="s">
        <v>8119</v>
      </c>
      <c r="E1970" s="5" t="s">
        <v>4941</v>
      </c>
    </row>
    <row r="1971" spans="1:5" ht="15.75" x14ac:dyDescent="0.25">
      <c r="A1971" s="1" t="s">
        <v>398</v>
      </c>
      <c r="B1971" s="1" t="s">
        <v>4353</v>
      </c>
      <c r="C1971" s="5" t="s">
        <v>7146</v>
      </c>
      <c r="D1971" s="5" t="s">
        <v>8120</v>
      </c>
      <c r="E1971" s="5" t="s">
        <v>6498</v>
      </c>
    </row>
    <row r="1972" spans="1:5" ht="15.75" x14ac:dyDescent="0.25">
      <c r="A1972" s="1" t="s">
        <v>397</v>
      </c>
      <c r="B1972" s="1" t="s">
        <v>4354</v>
      </c>
      <c r="C1972" s="5" t="s">
        <v>6731</v>
      </c>
      <c r="D1972" s="5" t="s">
        <v>8121</v>
      </c>
      <c r="E1972" s="5" t="s">
        <v>5089</v>
      </c>
    </row>
    <row r="1973" spans="1:5" ht="15.75" x14ac:dyDescent="0.25">
      <c r="A1973" s="1" t="s">
        <v>396</v>
      </c>
      <c r="B1973" s="1" t="s">
        <v>4355</v>
      </c>
      <c r="C1973" s="5" t="s">
        <v>6733</v>
      </c>
      <c r="D1973" s="5" t="s">
        <v>6807</v>
      </c>
      <c r="E1973" s="5" t="s">
        <v>6499</v>
      </c>
    </row>
    <row r="1974" spans="1:5" ht="15.75" x14ac:dyDescent="0.25">
      <c r="A1974" s="1" t="s">
        <v>395</v>
      </c>
      <c r="B1974" s="1" t="s">
        <v>4356</v>
      </c>
      <c r="C1974" s="5" t="s">
        <v>6733</v>
      </c>
      <c r="D1974" s="5" t="s">
        <v>8122</v>
      </c>
      <c r="E1974" s="5" t="s">
        <v>6500</v>
      </c>
    </row>
    <row r="1975" spans="1:5" ht="15.75" x14ac:dyDescent="0.25">
      <c r="A1975" s="1" t="s">
        <v>394</v>
      </c>
      <c r="B1975" s="1" t="s">
        <v>4357</v>
      </c>
      <c r="C1975" s="5" t="s">
        <v>6731</v>
      </c>
      <c r="D1975" s="5" t="s">
        <v>8123</v>
      </c>
      <c r="E1975" s="5" t="s">
        <v>6501</v>
      </c>
    </row>
    <row r="1976" spans="1:5" ht="15.75" x14ac:dyDescent="0.25">
      <c r="A1976" s="1" t="s">
        <v>393</v>
      </c>
      <c r="B1976" s="1" t="s">
        <v>4358</v>
      </c>
      <c r="C1976" s="5" t="s">
        <v>6731</v>
      </c>
      <c r="D1976" s="5" t="s">
        <v>8124</v>
      </c>
      <c r="E1976" s="5" t="s">
        <v>5090</v>
      </c>
    </row>
    <row r="1977" spans="1:5" ht="15.75" x14ac:dyDescent="0.25">
      <c r="A1977" s="1" t="s">
        <v>392</v>
      </c>
      <c r="B1977" s="1" t="s">
        <v>4359</v>
      </c>
      <c r="C1977" s="5" t="s">
        <v>6731</v>
      </c>
      <c r="D1977" s="5" t="s">
        <v>8125</v>
      </c>
      <c r="E1977" s="5" t="s">
        <v>6502</v>
      </c>
    </row>
    <row r="1978" spans="1:5" ht="15.75" x14ac:dyDescent="0.25">
      <c r="A1978" s="1" t="s">
        <v>391</v>
      </c>
      <c r="B1978" s="1" t="s">
        <v>4360</v>
      </c>
      <c r="C1978" s="5" t="s">
        <v>6731</v>
      </c>
      <c r="D1978" s="5" t="s">
        <v>6787</v>
      </c>
      <c r="E1978" s="5" t="s">
        <v>5091</v>
      </c>
    </row>
    <row r="1979" spans="1:5" ht="15.75" x14ac:dyDescent="0.25">
      <c r="A1979" s="1" t="s">
        <v>390</v>
      </c>
      <c r="B1979" s="1" t="s">
        <v>4361</v>
      </c>
      <c r="C1979" s="5" t="s">
        <v>6731</v>
      </c>
      <c r="D1979" s="5" t="s">
        <v>8126</v>
      </c>
      <c r="E1979" s="5" t="s">
        <v>5316</v>
      </c>
    </row>
    <row r="1980" spans="1:5" ht="15.75" x14ac:dyDescent="0.25">
      <c r="A1980" s="1" t="s">
        <v>389</v>
      </c>
      <c r="B1980" s="1" t="s">
        <v>4362</v>
      </c>
      <c r="C1980" s="5" t="s">
        <v>6731</v>
      </c>
      <c r="D1980" s="5" t="s">
        <v>8127</v>
      </c>
      <c r="E1980" s="5" t="s">
        <v>6503</v>
      </c>
    </row>
    <row r="1981" spans="1:5" ht="15.75" x14ac:dyDescent="0.25">
      <c r="A1981" s="1" t="s">
        <v>388</v>
      </c>
      <c r="B1981" s="1" t="s">
        <v>4363</v>
      </c>
      <c r="C1981" s="5" t="s">
        <v>6731</v>
      </c>
      <c r="D1981" s="5" t="s">
        <v>8128</v>
      </c>
      <c r="E1981" s="5" t="s">
        <v>6504</v>
      </c>
    </row>
    <row r="1982" spans="1:5" ht="15.75" x14ac:dyDescent="0.25">
      <c r="A1982" s="1" t="s">
        <v>387</v>
      </c>
      <c r="B1982" s="1" t="s">
        <v>4364</v>
      </c>
      <c r="C1982" s="5" t="s">
        <v>6731</v>
      </c>
      <c r="D1982" s="5" t="s">
        <v>8129</v>
      </c>
      <c r="E1982" s="5" t="s">
        <v>6505</v>
      </c>
    </row>
    <row r="1983" spans="1:5" ht="15.75" x14ac:dyDescent="0.25">
      <c r="A1983" s="1" t="s">
        <v>386</v>
      </c>
      <c r="B1983" s="1" t="s">
        <v>4365</v>
      </c>
      <c r="C1983" s="5" t="s">
        <v>6731</v>
      </c>
      <c r="D1983" s="5" t="s">
        <v>8130</v>
      </c>
      <c r="E1983" s="5" t="s">
        <v>5092</v>
      </c>
    </row>
    <row r="1984" spans="1:5" ht="15.75" x14ac:dyDescent="0.25">
      <c r="A1984" s="1" t="s">
        <v>385</v>
      </c>
      <c r="B1984" s="1" t="s">
        <v>4366</v>
      </c>
      <c r="C1984" s="5" t="s">
        <v>6731</v>
      </c>
      <c r="D1984" s="5" t="s">
        <v>8131</v>
      </c>
      <c r="E1984" s="5" t="s">
        <v>5093</v>
      </c>
    </row>
    <row r="1985" spans="1:5" ht="15.75" x14ac:dyDescent="0.25">
      <c r="A1985" s="1" t="s">
        <v>384</v>
      </c>
      <c r="B1985" s="1" t="s">
        <v>4367</v>
      </c>
      <c r="C1985" s="5" t="s">
        <v>6733</v>
      </c>
      <c r="D1985" s="5" t="s">
        <v>8132</v>
      </c>
      <c r="E1985" s="5" t="s">
        <v>6506</v>
      </c>
    </row>
    <row r="1986" spans="1:5" ht="15.75" x14ac:dyDescent="0.25">
      <c r="A1986" s="1" t="s">
        <v>383</v>
      </c>
      <c r="B1986" s="1" t="s">
        <v>4368</v>
      </c>
      <c r="C1986" s="5" t="s">
        <v>6733</v>
      </c>
      <c r="D1986" s="5" t="s">
        <v>7524</v>
      </c>
      <c r="E1986" s="5" t="s">
        <v>6507</v>
      </c>
    </row>
    <row r="1987" spans="1:5" ht="15.75" x14ac:dyDescent="0.25">
      <c r="A1987" s="1" t="s">
        <v>382</v>
      </c>
      <c r="B1987" s="1" t="s">
        <v>4369</v>
      </c>
      <c r="C1987" s="5" t="s">
        <v>6733</v>
      </c>
      <c r="D1987" s="5" t="s">
        <v>6752</v>
      </c>
      <c r="E1987" s="5" t="s">
        <v>6508</v>
      </c>
    </row>
    <row r="1988" spans="1:5" ht="15.75" x14ac:dyDescent="0.25">
      <c r="A1988" s="1" t="s">
        <v>381</v>
      </c>
      <c r="B1988" s="1" t="s">
        <v>4370</v>
      </c>
      <c r="C1988" s="5" t="s">
        <v>7146</v>
      </c>
      <c r="D1988" s="5" t="s">
        <v>7032</v>
      </c>
      <c r="E1988" s="5" t="s">
        <v>6509</v>
      </c>
    </row>
    <row r="1989" spans="1:5" ht="15.75" x14ac:dyDescent="0.25">
      <c r="A1989" s="1" t="s">
        <v>380</v>
      </c>
      <c r="B1989" s="1" t="s">
        <v>4371</v>
      </c>
      <c r="C1989" s="5" t="s">
        <v>6733</v>
      </c>
      <c r="D1989" s="5" t="s">
        <v>8133</v>
      </c>
      <c r="E1989" s="5" t="s">
        <v>6510</v>
      </c>
    </row>
    <row r="1990" spans="1:5" ht="15.75" x14ac:dyDescent="0.25">
      <c r="A1990" s="1" t="s">
        <v>379</v>
      </c>
      <c r="B1990" s="1" t="s">
        <v>4372</v>
      </c>
      <c r="C1990" s="5" t="s">
        <v>6731</v>
      </c>
      <c r="D1990" s="5" t="s">
        <v>6811</v>
      </c>
      <c r="E1990" s="5" t="s">
        <v>6511</v>
      </c>
    </row>
    <row r="1991" spans="1:5" ht="15.75" x14ac:dyDescent="0.25">
      <c r="A1991" s="1" t="s">
        <v>378</v>
      </c>
      <c r="B1991" s="1" t="s">
        <v>4373</v>
      </c>
      <c r="C1991" s="5" t="s">
        <v>6733</v>
      </c>
      <c r="D1991" s="5" t="s">
        <v>8134</v>
      </c>
      <c r="E1991" s="5" t="s">
        <v>6512</v>
      </c>
    </row>
    <row r="1992" spans="1:5" ht="15.75" x14ac:dyDescent="0.25">
      <c r="A1992" s="1" t="s">
        <v>377</v>
      </c>
      <c r="B1992" s="1" t="s">
        <v>4374</v>
      </c>
      <c r="C1992" s="5" t="s">
        <v>6733</v>
      </c>
      <c r="D1992" s="5" t="s">
        <v>7277</v>
      </c>
      <c r="E1992" s="5" t="s">
        <v>5094</v>
      </c>
    </row>
    <row r="1993" spans="1:5" ht="15.75" x14ac:dyDescent="0.25">
      <c r="A1993" s="1" t="s">
        <v>376</v>
      </c>
      <c r="B1993" s="1" t="s">
        <v>4375</v>
      </c>
      <c r="C1993" s="5" t="s">
        <v>6733</v>
      </c>
      <c r="D1993" s="5" t="s">
        <v>8135</v>
      </c>
      <c r="E1993" s="5" t="s">
        <v>6513</v>
      </c>
    </row>
    <row r="1994" spans="1:5" ht="15.75" x14ac:dyDescent="0.25">
      <c r="A1994" s="1" t="s">
        <v>375</v>
      </c>
      <c r="B1994" s="1" t="s">
        <v>4376</v>
      </c>
      <c r="C1994" s="5" t="s">
        <v>6733</v>
      </c>
      <c r="D1994" s="5" t="s">
        <v>8136</v>
      </c>
      <c r="E1994" s="5" t="s">
        <v>6514</v>
      </c>
    </row>
    <row r="1995" spans="1:5" ht="15.75" x14ac:dyDescent="0.25">
      <c r="A1995" s="1" t="s">
        <v>374</v>
      </c>
      <c r="B1995" s="1" t="s">
        <v>4377</v>
      </c>
      <c r="C1995" s="5" t="s">
        <v>6731</v>
      </c>
      <c r="D1995" s="5" t="s">
        <v>7850</v>
      </c>
      <c r="E1995" s="5" t="s">
        <v>6515</v>
      </c>
    </row>
    <row r="1996" spans="1:5" ht="15.75" x14ac:dyDescent="0.25">
      <c r="A1996" s="1" t="s">
        <v>373</v>
      </c>
      <c r="B1996" s="1" t="s">
        <v>4378</v>
      </c>
      <c r="C1996" s="5" t="s">
        <v>6731</v>
      </c>
      <c r="D1996" s="5" t="s">
        <v>8137</v>
      </c>
      <c r="E1996" s="5" t="s">
        <v>6516</v>
      </c>
    </row>
    <row r="1997" spans="1:5" ht="15.75" x14ac:dyDescent="0.25">
      <c r="A1997" s="1" t="s">
        <v>372</v>
      </c>
      <c r="B1997" s="1" t="s">
        <v>4379</v>
      </c>
      <c r="C1997" s="5" t="s">
        <v>6731</v>
      </c>
      <c r="D1997" s="5" t="s">
        <v>8138</v>
      </c>
      <c r="E1997" s="5" t="s">
        <v>5436</v>
      </c>
    </row>
    <row r="1998" spans="1:5" ht="15.75" x14ac:dyDescent="0.25">
      <c r="A1998" s="1" t="s">
        <v>371</v>
      </c>
      <c r="B1998" s="1" t="s">
        <v>4380</v>
      </c>
      <c r="C1998" s="5" t="s">
        <v>6731</v>
      </c>
      <c r="D1998" s="5" t="s">
        <v>6961</v>
      </c>
      <c r="E1998" s="5" t="s">
        <v>5221</v>
      </c>
    </row>
    <row r="1999" spans="1:5" ht="15.75" x14ac:dyDescent="0.25">
      <c r="A1999" s="1" t="s">
        <v>370</v>
      </c>
      <c r="B1999" s="1" t="s">
        <v>4381</v>
      </c>
      <c r="C1999" s="5" t="s">
        <v>6731</v>
      </c>
      <c r="D1999" s="5" t="s">
        <v>8139</v>
      </c>
      <c r="E1999" s="5" t="s">
        <v>6517</v>
      </c>
    </row>
    <row r="2000" spans="1:5" ht="15.75" x14ac:dyDescent="0.25">
      <c r="A2000" s="1" t="s">
        <v>369</v>
      </c>
      <c r="B2000" s="1" t="s">
        <v>4382</v>
      </c>
      <c r="C2000" s="5" t="s">
        <v>6731</v>
      </c>
      <c r="D2000" s="5" t="s">
        <v>7127</v>
      </c>
      <c r="E2000" s="5" t="s">
        <v>5374</v>
      </c>
    </row>
    <row r="2001" spans="1:5" ht="15.75" x14ac:dyDescent="0.25">
      <c r="A2001" s="1" t="s">
        <v>368</v>
      </c>
      <c r="B2001" s="1" t="s">
        <v>4383</v>
      </c>
      <c r="C2001" s="5" t="s">
        <v>6731</v>
      </c>
      <c r="D2001" s="5" t="s">
        <v>8140</v>
      </c>
      <c r="E2001" s="5" t="s">
        <v>5095</v>
      </c>
    </row>
    <row r="2002" spans="1:5" ht="15.75" x14ac:dyDescent="0.25">
      <c r="A2002" s="1" t="s">
        <v>367</v>
      </c>
      <c r="B2002" s="1" t="s">
        <v>4384</v>
      </c>
      <c r="C2002" s="5" t="s">
        <v>6733</v>
      </c>
      <c r="D2002" s="5" t="s">
        <v>8141</v>
      </c>
      <c r="E2002" s="5" t="s">
        <v>6518</v>
      </c>
    </row>
    <row r="2003" spans="1:5" ht="15.75" x14ac:dyDescent="0.25">
      <c r="A2003" s="1" t="s">
        <v>366</v>
      </c>
      <c r="B2003" s="1" t="s">
        <v>4385</v>
      </c>
      <c r="C2003" s="5" t="s">
        <v>6731</v>
      </c>
      <c r="D2003" s="5" t="s">
        <v>8142</v>
      </c>
      <c r="E2003" s="5" t="s">
        <v>6519</v>
      </c>
    </row>
    <row r="2004" spans="1:5" ht="15.75" x14ac:dyDescent="0.25">
      <c r="A2004" s="1" t="s">
        <v>365</v>
      </c>
      <c r="B2004" s="1" t="s">
        <v>4386</v>
      </c>
      <c r="C2004" s="5" t="s">
        <v>6731</v>
      </c>
      <c r="D2004" s="5" t="s">
        <v>7150</v>
      </c>
      <c r="E2004" s="5" t="s">
        <v>6520</v>
      </c>
    </row>
    <row r="2005" spans="1:5" ht="15.75" x14ac:dyDescent="0.25">
      <c r="A2005" s="1" t="s">
        <v>364</v>
      </c>
      <c r="B2005" s="1" t="s">
        <v>4387</v>
      </c>
      <c r="C2005" s="5" t="s">
        <v>6731</v>
      </c>
      <c r="D2005" s="5" t="s">
        <v>8143</v>
      </c>
      <c r="E2005" s="5" t="s">
        <v>5096</v>
      </c>
    </row>
    <row r="2006" spans="1:5" ht="15.75" x14ac:dyDescent="0.25">
      <c r="A2006" s="1" t="s">
        <v>363</v>
      </c>
      <c r="B2006" s="1" t="s">
        <v>4388</v>
      </c>
      <c r="C2006" s="5" t="s">
        <v>6731</v>
      </c>
      <c r="D2006" s="5" t="s">
        <v>8144</v>
      </c>
      <c r="E2006" s="5" t="s">
        <v>6067</v>
      </c>
    </row>
    <row r="2007" spans="1:5" ht="15.75" x14ac:dyDescent="0.25">
      <c r="A2007" s="1" t="s">
        <v>362</v>
      </c>
      <c r="B2007" s="1" t="s">
        <v>4389</v>
      </c>
      <c r="C2007" s="5" t="s">
        <v>6731</v>
      </c>
      <c r="D2007" s="5" t="s">
        <v>6794</v>
      </c>
      <c r="E2007" s="5" t="s">
        <v>6521</v>
      </c>
    </row>
    <row r="2008" spans="1:5" ht="15.75" x14ac:dyDescent="0.25">
      <c r="A2008" s="1" t="s">
        <v>361</v>
      </c>
      <c r="B2008" s="1" t="s">
        <v>4390</v>
      </c>
      <c r="C2008" s="5" t="s">
        <v>7146</v>
      </c>
      <c r="D2008" s="5" t="s">
        <v>8145</v>
      </c>
      <c r="E2008" s="5" t="s">
        <v>5453</v>
      </c>
    </row>
    <row r="2009" spans="1:5" ht="15.75" x14ac:dyDescent="0.25">
      <c r="A2009" s="1" t="s">
        <v>360</v>
      </c>
      <c r="B2009" s="1" t="s">
        <v>4391</v>
      </c>
      <c r="C2009" s="5" t="s">
        <v>6731</v>
      </c>
      <c r="D2009" s="5" t="s">
        <v>8146</v>
      </c>
      <c r="E2009" s="5" t="s">
        <v>6522</v>
      </c>
    </row>
    <row r="2010" spans="1:5" ht="15.75" x14ac:dyDescent="0.25">
      <c r="A2010" s="1" t="s">
        <v>359</v>
      </c>
      <c r="B2010" s="1" t="s">
        <v>4392</v>
      </c>
      <c r="C2010" s="5" t="s">
        <v>6733</v>
      </c>
      <c r="D2010" s="5" t="s">
        <v>8147</v>
      </c>
      <c r="E2010" s="5" t="s">
        <v>6523</v>
      </c>
    </row>
    <row r="2011" spans="1:5" ht="15.75" x14ac:dyDescent="0.25">
      <c r="A2011" s="1" t="s">
        <v>358</v>
      </c>
      <c r="B2011" s="1" t="s">
        <v>4393</v>
      </c>
      <c r="C2011" s="5" t="s">
        <v>6733</v>
      </c>
      <c r="D2011" s="5" t="s">
        <v>7069</v>
      </c>
      <c r="E2011" s="5" t="s">
        <v>6524</v>
      </c>
    </row>
    <row r="2012" spans="1:5" ht="15.75" x14ac:dyDescent="0.25">
      <c r="A2012" s="1" t="s">
        <v>357</v>
      </c>
      <c r="B2012" s="1" t="s">
        <v>4394</v>
      </c>
      <c r="C2012" s="5" t="s">
        <v>6733</v>
      </c>
      <c r="D2012" s="5" t="s">
        <v>6987</v>
      </c>
      <c r="E2012" s="5" t="s">
        <v>6525</v>
      </c>
    </row>
    <row r="2013" spans="1:5" ht="15.75" x14ac:dyDescent="0.25">
      <c r="A2013" s="1" t="s">
        <v>355</v>
      </c>
      <c r="B2013" s="1" t="s">
        <v>4395</v>
      </c>
      <c r="C2013" s="5" t="s">
        <v>6733</v>
      </c>
      <c r="D2013" s="5" t="s">
        <v>6920</v>
      </c>
      <c r="E2013" s="5" t="s">
        <v>6526</v>
      </c>
    </row>
    <row r="2014" spans="1:5" ht="15.75" x14ac:dyDescent="0.25">
      <c r="A2014" s="1" t="s">
        <v>354</v>
      </c>
      <c r="B2014" s="1" t="s">
        <v>4396</v>
      </c>
      <c r="C2014" s="5" t="s">
        <v>6731</v>
      </c>
      <c r="D2014" s="5" t="s">
        <v>8148</v>
      </c>
      <c r="E2014" s="5" t="s">
        <v>5892</v>
      </c>
    </row>
    <row r="2015" spans="1:5" ht="15.75" x14ac:dyDescent="0.25">
      <c r="A2015" s="1" t="s">
        <v>353</v>
      </c>
      <c r="B2015" s="1" t="s">
        <v>4397</v>
      </c>
      <c r="C2015" s="5" t="s">
        <v>6733</v>
      </c>
      <c r="D2015" s="5" t="s">
        <v>8149</v>
      </c>
      <c r="E2015" s="5" t="s">
        <v>6527</v>
      </c>
    </row>
    <row r="2016" spans="1:5" ht="15.75" x14ac:dyDescent="0.25">
      <c r="A2016" s="1" t="s">
        <v>352</v>
      </c>
      <c r="B2016" s="1" t="s">
        <v>4398</v>
      </c>
      <c r="C2016" s="5" t="s">
        <v>6731</v>
      </c>
      <c r="D2016" s="5" t="s">
        <v>8150</v>
      </c>
      <c r="E2016" s="5" t="s">
        <v>6528</v>
      </c>
    </row>
    <row r="2017" spans="1:5" ht="15.75" x14ac:dyDescent="0.25">
      <c r="A2017" s="1" t="s">
        <v>351</v>
      </c>
      <c r="B2017" s="1" t="s">
        <v>4399</v>
      </c>
      <c r="C2017" s="5" t="s">
        <v>6733</v>
      </c>
      <c r="D2017" s="5" t="s">
        <v>8103</v>
      </c>
      <c r="E2017" s="5" t="s">
        <v>6529</v>
      </c>
    </row>
    <row r="2018" spans="1:5" ht="15.75" x14ac:dyDescent="0.25">
      <c r="A2018" s="1" t="s">
        <v>350</v>
      </c>
      <c r="B2018" s="1" t="s">
        <v>4400</v>
      </c>
      <c r="C2018" s="5" t="s">
        <v>6731</v>
      </c>
      <c r="D2018" s="5" t="s">
        <v>8151</v>
      </c>
      <c r="E2018" s="5" t="s">
        <v>6530</v>
      </c>
    </row>
    <row r="2019" spans="1:5" ht="15.75" x14ac:dyDescent="0.25">
      <c r="A2019" s="1" t="s">
        <v>349</v>
      </c>
      <c r="B2019" s="1" t="s">
        <v>4401</v>
      </c>
      <c r="C2019" s="5" t="s">
        <v>6731</v>
      </c>
      <c r="D2019" s="5" t="s">
        <v>6794</v>
      </c>
      <c r="E2019" s="5" t="s">
        <v>5097</v>
      </c>
    </row>
    <row r="2020" spans="1:5" ht="15.75" x14ac:dyDescent="0.25">
      <c r="A2020" s="1" t="s">
        <v>348</v>
      </c>
      <c r="B2020" s="1" t="s">
        <v>4402</v>
      </c>
      <c r="C2020" s="5" t="s">
        <v>6731</v>
      </c>
      <c r="D2020" s="5" t="s">
        <v>8152</v>
      </c>
      <c r="E2020" s="5" t="s">
        <v>5193</v>
      </c>
    </row>
    <row r="2021" spans="1:5" ht="15.75" x14ac:dyDescent="0.25">
      <c r="A2021" s="1" t="s">
        <v>347</v>
      </c>
      <c r="B2021" s="1" t="s">
        <v>4403</v>
      </c>
      <c r="C2021" s="5" t="s">
        <v>6733</v>
      </c>
      <c r="D2021" s="5" t="s">
        <v>8153</v>
      </c>
      <c r="E2021" s="5" t="s">
        <v>6531</v>
      </c>
    </row>
    <row r="2022" spans="1:5" ht="15.75" x14ac:dyDescent="0.25">
      <c r="A2022" s="1" t="s">
        <v>346</v>
      </c>
      <c r="B2022" s="1" t="s">
        <v>4404</v>
      </c>
      <c r="C2022" s="5" t="s">
        <v>6733</v>
      </c>
      <c r="D2022" s="5" t="s">
        <v>8010</v>
      </c>
      <c r="E2022" s="5" t="s">
        <v>5323</v>
      </c>
    </row>
    <row r="2023" spans="1:5" ht="15.75" x14ac:dyDescent="0.25">
      <c r="A2023" s="1" t="s">
        <v>345</v>
      </c>
      <c r="B2023" s="1" t="s">
        <v>4405</v>
      </c>
      <c r="C2023" s="5" t="s">
        <v>6731</v>
      </c>
      <c r="D2023" s="5" t="s">
        <v>8154</v>
      </c>
      <c r="E2023" s="5" t="s">
        <v>6532</v>
      </c>
    </row>
    <row r="2024" spans="1:5" ht="15.75" x14ac:dyDescent="0.25">
      <c r="A2024" s="1" t="s">
        <v>344</v>
      </c>
      <c r="B2024" s="1" t="s">
        <v>4406</v>
      </c>
      <c r="C2024" s="5" t="s">
        <v>6733</v>
      </c>
      <c r="D2024" s="5" t="s">
        <v>8155</v>
      </c>
      <c r="E2024" s="5" t="s">
        <v>5098</v>
      </c>
    </row>
    <row r="2025" spans="1:5" ht="15.75" x14ac:dyDescent="0.25">
      <c r="A2025" s="1" t="s">
        <v>343</v>
      </c>
      <c r="B2025" s="1" t="s">
        <v>4407</v>
      </c>
      <c r="C2025" s="5" t="s">
        <v>6731</v>
      </c>
      <c r="D2025" s="5" t="s">
        <v>8156</v>
      </c>
      <c r="E2025" s="5" t="s">
        <v>6533</v>
      </c>
    </row>
    <row r="2026" spans="1:5" ht="15.75" x14ac:dyDescent="0.25">
      <c r="A2026" s="1" t="s">
        <v>342</v>
      </c>
      <c r="B2026" s="1" t="s">
        <v>4408</v>
      </c>
      <c r="C2026" s="5" t="s">
        <v>6731</v>
      </c>
      <c r="D2026" s="5" t="s">
        <v>8157</v>
      </c>
      <c r="E2026" s="5" t="s">
        <v>6534</v>
      </c>
    </row>
    <row r="2027" spans="1:5" ht="15.75" x14ac:dyDescent="0.25">
      <c r="A2027" s="1" t="s">
        <v>341</v>
      </c>
      <c r="B2027" s="1" t="s">
        <v>4409</v>
      </c>
      <c r="C2027" s="5" t="s">
        <v>6733</v>
      </c>
      <c r="D2027" s="5" t="s">
        <v>8158</v>
      </c>
      <c r="E2027" s="5" t="s">
        <v>6535</v>
      </c>
    </row>
    <row r="2028" spans="1:5" ht="15.75" x14ac:dyDescent="0.25">
      <c r="A2028" s="1" t="s">
        <v>340</v>
      </c>
      <c r="B2028" s="1" t="s">
        <v>4410</v>
      </c>
      <c r="C2028" s="5" t="s">
        <v>6731</v>
      </c>
      <c r="D2028" s="5" t="s">
        <v>8159</v>
      </c>
      <c r="E2028" s="5" t="s">
        <v>6261</v>
      </c>
    </row>
    <row r="2029" spans="1:5" ht="15.75" x14ac:dyDescent="0.25">
      <c r="A2029" s="1" t="s">
        <v>339</v>
      </c>
      <c r="B2029" s="1" t="s">
        <v>4411</v>
      </c>
      <c r="C2029" s="5" t="s">
        <v>6733</v>
      </c>
      <c r="D2029" s="5" t="s">
        <v>8160</v>
      </c>
      <c r="E2029" s="5" t="s">
        <v>6536</v>
      </c>
    </row>
    <row r="2030" spans="1:5" ht="15.75" x14ac:dyDescent="0.25">
      <c r="A2030" s="1" t="s">
        <v>338</v>
      </c>
      <c r="B2030" s="1" t="s">
        <v>4412</v>
      </c>
      <c r="C2030" s="5" t="s">
        <v>6733</v>
      </c>
      <c r="D2030" s="5" t="s">
        <v>6795</v>
      </c>
      <c r="E2030" s="5" t="s">
        <v>6537</v>
      </c>
    </row>
    <row r="2031" spans="1:5" ht="15.75" x14ac:dyDescent="0.25">
      <c r="A2031" s="1" t="s">
        <v>337</v>
      </c>
      <c r="B2031" s="1" t="s">
        <v>4413</v>
      </c>
      <c r="C2031" s="5" t="s">
        <v>6731</v>
      </c>
      <c r="D2031" s="5" t="s">
        <v>8161</v>
      </c>
      <c r="E2031" s="5" t="s">
        <v>6538</v>
      </c>
    </row>
    <row r="2032" spans="1:5" ht="15.75" x14ac:dyDescent="0.25">
      <c r="A2032" s="1" t="s">
        <v>336</v>
      </c>
      <c r="B2032" s="1" t="s">
        <v>4414</v>
      </c>
      <c r="C2032" s="5" t="s">
        <v>6731</v>
      </c>
      <c r="D2032" s="5" t="s">
        <v>8162</v>
      </c>
      <c r="E2032" s="5" t="s">
        <v>6539</v>
      </c>
    </row>
    <row r="2033" spans="1:5" ht="15.75" x14ac:dyDescent="0.25">
      <c r="A2033" s="1" t="s">
        <v>335</v>
      </c>
      <c r="B2033" s="1" t="s">
        <v>4415</v>
      </c>
      <c r="C2033" s="5" t="s">
        <v>6733</v>
      </c>
      <c r="D2033" s="5" t="s">
        <v>8163</v>
      </c>
      <c r="E2033" s="5" t="s">
        <v>4870</v>
      </c>
    </row>
    <row r="2034" spans="1:5" ht="15.75" x14ac:dyDescent="0.25">
      <c r="A2034" s="1" t="s">
        <v>334</v>
      </c>
      <c r="B2034" s="1" t="s">
        <v>4416</v>
      </c>
      <c r="C2034" s="5" t="s">
        <v>6733</v>
      </c>
      <c r="D2034" s="5" t="s">
        <v>8164</v>
      </c>
      <c r="E2034" s="5" t="s">
        <v>6540</v>
      </c>
    </row>
    <row r="2035" spans="1:5" ht="15.75" x14ac:dyDescent="0.25">
      <c r="A2035" s="1" t="s">
        <v>333</v>
      </c>
      <c r="B2035" s="1" t="s">
        <v>4417</v>
      </c>
      <c r="C2035" s="5" t="s">
        <v>6733</v>
      </c>
      <c r="D2035" s="5" t="s">
        <v>7504</v>
      </c>
      <c r="E2035" s="5" t="s">
        <v>6541</v>
      </c>
    </row>
    <row r="2036" spans="1:5" ht="15.75" x14ac:dyDescent="0.25">
      <c r="A2036" s="1" t="s">
        <v>332</v>
      </c>
      <c r="B2036" s="1" t="s">
        <v>4418</v>
      </c>
      <c r="C2036" s="5" t="s">
        <v>6731</v>
      </c>
      <c r="D2036" s="5" t="s">
        <v>8165</v>
      </c>
      <c r="E2036" s="5" t="s">
        <v>6542</v>
      </c>
    </row>
    <row r="2037" spans="1:5" ht="15.75" x14ac:dyDescent="0.25">
      <c r="A2037" s="1" t="s">
        <v>331</v>
      </c>
      <c r="B2037" s="1" t="s">
        <v>4419</v>
      </c>
      <c r="C2037" s="5" t="s">
        <v>6731</v>
      </c>
      <c r="D2037" s="5" t="s">
        <v>8166</v>
      </c>
      <c r="E2037" s="5" t="s">
        <v>6543</v>
      </c>
    </row>
    <row r="2038" spans="1:5" ht="15.75" x14ac:dyDescent="0.25">
      <c r="A2038" s="1" t="s">
        <v>330</v>
      </c>
      <c r="B2038" s="1" t="s">
        <v>4420</v>
      </c>
      <c r="C2038" s="5" t="s">
        <v>6731</v>
      </c>
      <c r="D2038" s="5" t="s">
        <v>7350</v>
      </c>
      <c r="E2038" s="5" t="s">
        <v>6544</v>
      </c>
    </row>
    <row r="2039" spans="1:5" ht="15.75" x14ac:dyDescent="0.25">
      <c r="A2039" s="1" t="s">
        <v>329</v>
      </c>
      <c r="B2039" s="1" t="s">
        <v>4421</v>
      </c>
      <c r="C2039" s="5" t="s">
        <v>6731</v>
      </c>
      <c r="D2039" s="5" t="s">
        <v>6956</v>
      </c>
      <c r="E2039" s="5" t="s">
        <v>6545</v>
      </c>
    </row>
    <row r="2040" spans="1:5" ht="15.75" x14ac:dyDescent="0.25">
      <c r="A2040" s="1" t="s">
        <v>328</v>
      </c>
      <c r="B2040" s="1" t="s">
        <v>4422</v>
      </c>
      <c r="C2040" s="5" t="s">
        <v>6733</v>
      </c>
      <c r="D2040" s="5" t="s">
        <v>8010</v>
      </c>
      <c r="E2040" s="5" t="s">
        <v>5195</v>
      </c>
    </row>
    <row r="2041" spans="1:5" ht="15.75" x14ac:dyDescent="0.25">
      <c r="A2041" s="1" t="s">
        <v>327</v>
      </c>
      <c r="B2041" s="1" t="s">
        <v>4423</v>
      </c>
      <c r="C2041" s="5" t="s">
        <v>6731</v>
      </c>
      <c r="D2041" s="5" t="s">
        <v>8167</v>
      </c>
      <c r="E2041" s="5" t="s">
        <v>5099</v>
      </c>
    </row>
    <row r="2042" spans="1:5" ht="15.75" x14ac:dyDescent="0.25">
      <c r="A2042" s="1" t="s">
        <v>326</v>
      </c>
      <c r="B2042" s="1" t="s">
        <v>4424</v>
      </c>
      <c r="C2042" s="5" t="s">
        <v>6733</v>
      </c>
      <c r="D2042" s="5" t="s">
        <v>7454</v>
      </c>
      <c r="E2042" s="5" t="s">
        <v>5807</v>
      </c>
    </row>
    <row r="2043" spans="1:5" ht="15.75" x14ac:dyDescent="0.25">
      <c r="A2043" s="1" t="s">
        <v>325</v>
      </c>
      <c r="B2043" s="1" t="s">
        <v>4425</v>
      </c>
      <c r="C2043" s="5" t="s">
        <v>6733</v>
      </c>
      <c r="D2043" s="5" t="s">
        <v>8168</v>
      </c>
      <c r="E2043" s="5" t="s">
        <v>6546</v>
      </c>
    </row>
    <row r="2044" spans="1:5" ht="15.75" x14ac:dyDescent="0.25">
      <c r="A2044" s="1" t="s">
        <v>324</v>
      </c>
      <c r="B2044" s="1" t="s">
        <v>4426</v>
      </c>
      <c r="C2044" s="5" t="s">
        <v>6733</v>
      </c>
      <c r="D2044" s="5" t="s">
        <v>8169</v>
      </c>
      <c r="E2044" s="5" t="s">
        <v>6547</v>
      </c>
    </row>
    <row r="2045" spans="1:5" ht="15.75" x14ac:dyDescent="0.25">
      <c r="A2045" s="1" t="s">
        <v>323</v>
      </c>
      <c r="B2045" s="1" t="s">
        <v>4427</v>
      </c>
      <c r="C2045" s="5" t="s">
        <v>6731</v>
      </c>
      <c r="D2045" s="5" t="s">
        <v>8170</v>
      </c>
      <c r="E2045" s="5" t="s">
        <v>6548</v>
      </c>
    </row>
    <row r="2046" spans="1:5" ht="15.75" x14ac:dyDescent="0.25">
      <c r="A2046" s="1" t="s">
        <v>322</v>
      </c>
      <c r="B2046" s="1" t="s">
        <v>4428</v>
      </c>
      <c r="C2046" s="5" t="s">
        <v>6731</v>
      </c>
      <c r="D2046" s="5" t="s">
        <v>8171</v>
      </c>
      <c r="E2046" s="5" t="s">
        <v>6549</v>
      </c>
    </row>
    <row r="2047" spans="1:5" ht="15.75" x14ac:dyDescent="0.25">
      <c r="A2047" s="1" t="s">
        <v>321</v>
      </c>
      <c r="B2047" s="1" t="s">
        <v>4429</v>
      </c>
      <c r="C2047" s="5" t="s">
        <v>6731</v>
      </c>
      <c r="D2047" s="5" t="s">
        <v>8172</v>
      </c>
      <c r="E2047" s="5" t="s">
        <v>6550</v>
      </c>
    </row>
    <row r="2048" spans="1:5" ht="15.75" x14ac:dyDescent="0.25">
      <c r="A2048" s="1" t="s">
        <v>320</v>
      </c>
      <c r="B2048" s="1" t="s">
        <v>4430</v>
      </c>
      <c r="C2048" s="5" t="s">
        <v>6731</v>
      </c>
      <c r="D2048" s="5" t="s">
        <v>6808</v>
      </c>
      <c r="E2048" s="5" t="s">
        <v>5198</v>
      </c>
    </row>
    <row r="2049" spans="1:5" ht="15.75" x14ac:dyDescent="0.25">
      <c r="A2049" s="1" t="s">
        <v>319</v>
      </c>
      <c r="B2049" s="1" t="s">
        <v>4431</v>
      </c>
      <c r="C2049" s="5" t="s">
        <v>6731</v>
      </c>
      <c r="D2049" s="5" t="s">
        <v>8173</v>
      </c>
      <c r="E2049" s="5" t="s">
        <v>6551</v>
      </c>
    </row>
    <row r="2050" spans="1:5" ht="15.75" x14ac:dyDescent="0.25">
      <c r="A2050" s="1" t="s">
        <v>318</v>
      </c>
      <c r="B2050" s="1" t="s">
        <v>4432</v>
      </c>
      <c r="C2050" s="5" t="s">
        <v>6733</v>
      </c>
      <c r="D2050" s="5" t="s">
        <v>8174</v>
      </c>
      <c r="E2050" s="5" t="s">
        <v>4943</v>
      </c>
    </row>
    <row r="2051" spans="1:5" ht="15.75" x14ac:dyDescent="0.25">
      <c r="A2051" s="1" t="s">
        <v>317</v>
      </c>
      <c r="B2051" s="1" t="s">
        <v>4433</v>
      </c>
      <c r="C2051" s="5" t="s">
        <v>6733</v>
      </c>
      <c r="D2051" s="5" t="s">
        <v>7203</v>
      </c>
      <c r="E2051" s="5" t="s">
        <v>6206</v>
      </c>
    </row>
    <row r="2052" spans="1:5" ht="15.75" x14ac:dyDescent="0.25">
      <c r="A2052" s="1" t="s">
        <v>316</v>
      </c>
      <c r="B2052" s="1" t="s">
        <v>4434</v>
      </c>
      <c r="C2052" s="5" t="s">
        <v>6733</v>
      </c>
      <c r="D2052" s="5" t="s">
        <v>8175</v>
      </c>
      <c r="E2052" s="5" t="s">
        <v>6552</v>
      </c>
    </row>
    <row r="2053" spans="1:5" ht="15.75" x14ac:dyDescent="0.25">
      <c r="A2053" s="1" t="s">
        <v>315</v>
      </c>
      <c r="B2053" s="1" t="s">
        <v>4435</v>
      </c>
      <c r="C2053" s="5" t="s">
        <v>6731</v>
      </c>
      <c r="D2053" s="5" t="s">
        <v>8176</v>
      </c>
      <c r="E2053" s="5" t="s">
        <v>5639</v>
      </c>
    </row>
    <row r="2054" spans="1:5" ht="15.75" x14ac:dyDescent="0.25">
      <c r="A2054" s="1" t="s">
        <v>314</v>
      </c>
      <c r="B2054" s="1" t="s">
        <v>4436</v>
      </c>
      <c r="C2054" s="5" t="s">
        <v>6731</v>
      </c>
      <c r="D2054" s="5" t="s">
        <v>8177</v>
      </c>
      <c r="E2054" s="5" t="s">
        <v>6553</v>
      </c>
    </row>
    <row r="2055" spans="1:5" ht="15.75" x14ac:dyDescent="0.25">
      <c r="A2055" s="1" t="s">
        <v>313</v>
      </c>
      <c r="B2055" s="1" t="s">
        <v>4437</v>
      </c>
      <c r="C2055" s="5" t="s">
        <v>6731</v>
      </c>
      <c r="D2055" s="5" t="s">
        <v>6898</v>
      </c>
      <c r="E2055" s="5" t="s">
        <v>6554</v>
      </c>
    </row>
    <row r="2056" spans="1:5" ht="15.75" x14ac:dyDescent="0.25">
      <c r="A2056" s="1" t="s">
        <v>312</v>
      </c>
      <c r="B2056" s="1" t="s">
        <v>4438</v>
      </c>
      <c r="C2056" s="5" t="s">
        <v>6731</v>
      </c>
      <c r="D2056" s="5" t="s">
        <v>8178</v>
      </c>
      <c r="E2056" s="5" t="s">
        <v>5500</v>
      </c>
    </row>
    <row r="2057" spans="1:5" ht="15.75" x14ac:dyDescent="0.25">
      <c r="A2057" s="1" t="s">
        <v>311</v>
      </c>
      <c r="B2057" s="1" t="s">
        <v>4439</v>
      </c>
      <c r="C2057" s="5" t="s">
        <v>6733</v>
      </c>
      <c r="D2057" s="5" t="s">
        <v>8179</v>
      </c>
      <c r="E2057" s="5" t="s">
        <v>6555</v>
      </c>
    </row>
    <row r="2058" spans="1:5" ht="15.75" x14ac:dyDescent="0.25">
      <c r="A2058" s="1" t="s">
        <v>310</v>
      </c>
      <c r="B2058" s="1" t="s">
        <v>4440</v>
      </c>
      <c r="C2058" s="5" t="s">
        <v>6731</v>
      </c>
      <c r="D2058" s="5" t="s">
        <v>8180</v>
      </c>
      <c r="E2058" s="5" t="s">
        <v>6556</v>
      </c>
    </row>
    <row r="2059" spans="1:5" ht="15.75" x14ac:dyDescent="0.25">
      <c r="A2059" s="1" t="s">
        <v>309</v>
      </c>
      <c r="B2059" s="1" t="s">
        <v>4441</v>
      </c>
      <c r="C2059" s="5" t="s">
        <v>6733</v>
      </c>
      <c r="D2059" s="5" t="s">
        <v>7187</v>
      </c>
      <c r="E2059" s="5" t="s">
        <v>5100</v>
      </c>
    </row>
    <row r="2060" spans="1:5" ht="15.75" x14ac:dyDescent="0.25">
      <c r="A2060" s="1" t="s">
        <v>308</v>
      </c>
      <c r="B2060" s="1" t="s">
        <v>4442</v>
      </c>
      <c r="C2060" s="5" t="s">
        <v>6731</v>
      </c>
      <c r="D2060" s="5" t="s">
        <v>8181</v>
      </c>
      <c r="E2060" s="5" t="s">
        <v>5101</v>
      </c>
    </row>
    <row r="2061" spans="1:5" ht="15.75" x14ac:dyDescent="0.25">
      <c r="A2061" s="1" t="s">
        <v>307</v>
      </c>
      <c r="B2061" s="1" t="s">
        <v>4443</v>
      </c>
      <c r="C2061" s="5" t="s">
        <v>6733</v>
      </c>
      <c r="D2061" s="5" t="s">
        <v>7451</v>
      </c>
      <c r="E2061" s="5" t="s">
        <v>6557</v>
      </c>
    </row>
    <row r="2062" spans="1:5" ht="15.75" x14ac:dyDescent="0.25">
      <c r="A2062" s="1" t="s">
        <v>306</v>
      </c>
      <c r="B2062" s="1" t="s">
        <v>4444</v>
      </c>
      <c r="C2062" s="5" t="s">
        <v>6733</v>
      </c>
      <c r="D2062" s="5" t="s">
        <v>8182</v>
      </c>
      <c r="E2062" s="5" t="s">
        <v>5102</v>
      </c>
    </row>
    <row r="2063" spans="1:5" ht="15.75" x14ac:dyDescent="0.25">
      <c r="A2063" s="1" t="s">
        <v>305</v>
      </c>
      <c r="B2063" s="1" t="s">
        <v>4445</v>
      </c>
      <c r="C2063" s="5" t="s">
        <v>6733</v>
      </c>
      <c r="D2063" s="5" t="s">
        <v>8183</v>
      </c>
      <c r="E2063" s="5" t="s">
        <v>5103</v>
      </c>
    </row>
    <row r="2064" spans="1:5" ht="15.75" x14ac:dyDescent="0.25">
      <c r="A2064" s="1" t="s">
        <v>304</v>
      </c>
      <c r="B2064" s="1" t="s">
        <v>4446</v>
      </c>
      <c r="C2064" s="5" t="s">
        <v>6731</v>
      </c>
      <c r="D2064" s="5" t="s">
        <v>8184</v>
      </c>
      <c r="E2064" s="5" t="s">
        <v>6119</v>
      </c>
    </row>
    <row r="2065" spans="1:5" ht="15.75" x14ac:dyDescent="0.25">
      <c r="A2065" s="1" t="s">
        <v>303</v>
      </c>
      <c r="B2065" s="1" t="s">
        <v>4447</v>
      </c>
      <c r="C2065" s="5" t="s">
        <v>6731</v>
      </c>
      <c r="D2065" s="5" t="s">
        <v>6956</v>
      </c>
      <c r="E2065" s="5" t="s">
        <v>5528</v>
      </c>
    </row>
    <row r="2066" spans="1:5" ht="15.75" x14ac:dyDescent="0.25">
      <c r="A2066" s="1" t="s">
        <v>302</v>
      </c>
      <c r="B2066" s="1" t="s">
        <v>4448</v>
      </c>
      <c r="C2066" s="5" t="s">
        <v>6731</v>
      </c>
      <c r="D2066" s="5" t="s">
        <v>8185</v>
      </c>
      <c r="E2066" s="5" t="s">
        <v>6558</v>
      </c>
    </row>
    <row r="2067" spans="1:5" ht="15.75" x14ac:dyDescent="0.25">
      <c r="A2067" s="1" t="s">
        <v>301</v>
      </c>
      <c r="B2067" s="1" t="s">
        <v>4449</v>
      </c>
      <c r="C2067" s="5" t="s">
        <v>6731</v>
      </c>
      <c r="D2067" s="5" t="s">
        <v>8186</v>
      </c>
      <c r="E2067" s="5" t="s">
        <v>5807</v>
      </c>
    </row>
    <row r="2068" spans="1:5" ht="15.75" x14ac:dyDescent="0.25">
      <c r="A2068" s="1" t="s">
        <v>299</v>
      </c>
      <c r="B2068" s="1" t="s">
        <v>4450</v>
      </c>
      <c r="C2068" s="5" t="s">
        <v>6733</v>
      </c>
      <c r="D2068" s="5" t="s">
        <v>7854</v>
      </c>
      <c r="E2068" s="5" t="s">
        <v>6559</v>
      </c>
    </row>
    <row r="2069" spans="1:5" ht="15.75" x14ac:dyDescent="0.25">
      <c r="A2069" s="1" t="s">
        <v>298</v>
      </c>
      <c r="B2069" s="1" t="s">
        <v>4451</v>
      </c>
      <c r="C2069" s="5" t="s">
        <v>6733</v>
      </c>
      <c r="D2069" s="5" t="s">
        <v>8187</v>
      </c>
      <c r="E2069" s="5" t="s">
        <v>6560</v>
      </c>
    </row>
    <row r="2070" spans="1:5" ht="15.75" x14ac:dyDescent="0.25">
      <c r="A2070" s="1" t="s">
        <v>297</v>
      </c>
      <c r="B2070" s="1" t="s">
        <v>4452</v>
      </c>
      <c r="C2070" s="5" t="s">
        <v>6733</v>
      </c>
      <c r="D2070" s="5" t="s">
        <v>8188</v>
      </c>
      <c r="E2070" s="5" t="s">
        <v>6561</v>
      </c>
    </row>
    <row r="2071" spans="1:5" ht="15.75" x14ac:dyDescent="0.25">
      <c r="A2071" s="1" t="s">
        <v>296</v>
      </c>
      <c r="B2071" s="1" t="s">
        <v>4453</v>
      </c>
      <c r="C2071" s="5" t="s">
        <v>6731</v>
      </c>
      <c r="D2071" s="5" t="s">
        <v>6907</v>
      </c>
      <c r="E2071" s="5" t="s">
        <v>6562</v>
      </c>
    </row>
    <row r="2072" spans="1:5" ht="15.75" x14ac:dyDescent="0.25">
      <c r="A2072" s="1" t="s">
        <v>295</v>
      </c>
      <c r="B2072" s="1" t="s">
        <v>4454</v>
      </c>
      <c r="C2072" s="5" t="s">
        <v>6733</v>
      </c>
      <c r="D2072" s="5" t="s">
        <v>6933</v>
      </c>
      <c r="E2072" s="5" t="s">
        <v>5303</v>
      </c>
    </row>
    <row r="2073" spans="1:5" ht="15.75" x14ac:dyDescent="0.25">
      <c r="A2073" s="1" t="s">
        <v>294</v>
      </c>
      <c r="B2073" s="1" t="s">
        <v>4455</v>
      </c>
      <c r="C2073" s="5" t="s">
        <v>6731</v>
      </c>
      <c r="D2073" s="5" t="s">
        <v>8189</v>
      </c>
      <c r="E2073" s="5" t="s">
        <v>6563</v>
      </c>
    </row>
    <row r="2074" spans="1:5" ht="15.75" x14ac:dyDescent="0.25">
      <c r="A2074" s="1" t="s">
        <v>293</v>
      </c>
      <c r="B2074" s="1" t="s">
        <v>4456</v>
      </c>
      <c r="C2074" s="5" t="s">
        <v>6733</v>
      </c>
      <c r="D2074" s="5" t="s">
        <v>8190</v>
      </c>
      <c r="E2074" s="5" t="s">
        <v>6564</v>
      </c>
    </row>
    <row r="2075" spans="1:5" ht="15.75" x14ac:dyDescent="0.25">
      <c r="A2075" s="1" t="s">
        <v>292</v>
      </c>
      <c r="B2075" s="1" t="s">
        <v>4457</v>
      </c>
      <c r="C2075" s="5" t="s">
        <v>6731</v>
      </c>
      <c r="D2075" s="5" t="s">
        <v>8191</v>
      </c>
      <c r="E2075" s="5" t="s">
        <v>6565</v>
      </c>
    </row>
    <row r="2076" spans="1:5" ht="15.75" x14ac:dyDescent="0.25">
      <c r="A2076" s="1" t="s">
        <v>291</v>
      </c>
      <c r="B2076" s="1" t="s">
        <v>4458</v>
      </c>
      <c r="C2076" s="5" t="s">
        <v>6731</v>
      </c>
      <c r="D2076" s="5" t="s">
        <v>8192</v>
      </c>
      <c r="E2076" s="5" t="s">
        <v>6483</v>
      </c>
    </row>
    <row r="2077" spans="1:5" ht="15.75" x14ac:dyDescent="0.25">
      <c r="A2077" s="1" t="s">
        <v>290</v>
      </c>
      <c r="B2077" s="1" t="s">
        <v>4459</v>
      </c>
      <c r="C2077" s="5" t="s">
        <v>6733</v>
      </c>
      <c r="D2077" s="5" t="s">
        <v>7971</v>
      </c>
      <c r="E2077" s="5" t="s">
        <v>6566</v>
      </c>
    </row>
    <row r="2078" spans="1:5" ht="15.75" x14ac:dyDescent="0.25">
      <c r="A2078" s="1" t="s">
        <v>289</v>
      </c>
      <c r="B2078" s="1" t="s">
        <v>4460</v>
      </c>
      <c r="C2078" s="5" t="s">
        <v>6733</v>
      </c>
      <c r="D2078" s="5" t="s">
        <v>6821</v>
      </c>
      <c r="E2078" s="5" t="s">
        <v>6567</v>
      </c>
    </row>
    <row r="2079" spans="1:5" ht="15.75" x14ac:dyDescent="0.25">
      <c r="A2079" s="1" t="s">
        <v>288</v>
      </c>
      <c r="B2079" s="1" t="s">
        <v>4461</v>
      </c>
      <c r="C2079" s="5" t="s">
        <v>6733</v>
      </c>
      <c r="D2079" s="5" t="s">
        <v>7262</v>
      </c>
      <c r="E2079" s="5" t="s">
        <v>6568</v>
      </c>
    </row>
    <row r="2080" spans="1:5" ht="15.75" x14ac:dyDescent="0.25">
      <c r="A2080" s="1" t="s">
        <v>287</v>
      </c>
      <c r="B2080" s="1" t="s">
        <v>4462</v>
      </c>
      <c r="C2080" s="5" t="s">
        <v>6733</v>
      </c>
      <c r="D2080" s="5" t="s">
        <v>7187</v>
      </c>
      <c r="E2080" s="5" t="s">
        <v>5104</v>
      </c>
    </row>
    <row r="2081" spans="1:5" ht="15.75" x14ac:dyDescent="0.25">
      <c r="A2081" s="1" t="s">
        <v>286</v>
      </c>
      <c r="B2081" s="1" t="s">
        <v>4463</v>
      </c>
      <c r="C2081" s="5" t="s">
        <v>6731</v>
      </c>
      <c r="D2081" s="5" t="s">
        <v>8193</v>
      </c>
      <c r="E2081" s="5" t="s">
        <v>5778</v>
      </c>
    </row>
    <row r="2082" spans="1:5" ht="15.75" x14ac:dyDescent="0.25">
      <c r="A2082" s="1" t="s">
        <v>285</v>
      </c>
      <c r="B2082" s="1" t="s">
        <v>4464</v>
      </c>
      <c r="C2082" s="5" t="s">
        <v>6731</v>
      </c>
      <c r="D2082" s="5" t="s">
        <v>7631</v>
      </c>
      <c r="E2082" s="5" t="s">
        <v>6569</v>
      </c>
    </row>
    <row r="2083" spans="1:5" ht="15.75" x14ac:dyDescent="0.25">
      <c r="A2083" s="1" t="s">
        <v>284</v>
      </c>
      <c r="B2083" s="1" t="s">
        <v>4465</v>
      </c>
      <c r="C2083" s="5" t="s">
        <v>6731</v>
      </c>
      <c r="D2083" s="5" t="s">
        <v>7566</v>
      </c>
      <c r="E2083" s="5" t="s">
        <v>6570</v>
      </c>
    </row>
    <row r="2084" spans="1:5" ht="15.75" x14ac:dyDescent="0.25">
      <c r="A2084" s="1" t="s">
        <v>283</v>
      </c>
      <c r="B2084" s="1" t="s">
        <v>4466</v>
      </c>
      <c r="C2084" s="5" t="s">
        <v>6731</v>
      </c>
      <c r="D2084" s="5" t="s">
        <v>8194</v>
      </c>
      <c r="E2084" s="5" t="s">
        <v>6571</v>
      </c>
    </row>
    <row r="2085" spans="1:5" ht="15.75" x14ac:dyDescent="0.25">
      <c r="A2085" s="1" t="s">
        <v>282</v>
      </c>
      <c r="B2085" s="1" t="s">
        <v>4467</v>
      </c>
      <c r="C2085" s="5" t="s">
        <v>6731</v>
      </c>
      <c r="D2085" s="5" t="s">
        <v>8195</v>
      </c>
      <c r="E2085" s="5" t="s">
        <v>5105</v>
      </c>
    </row>
    <row r="2086" spans="1:5" ht="15.75" x14ac:dyDescent="0.25">
      <c r="A2086" s="1" t="s">
        <v>281</v>
      </c>
      <c r="B2086" s="1" t="s">
        <v>4468</v>
      </c>
      <c r="C2086" s="5" t="s">
        <v>6731</v>
      </c>
      <c r="D2086" s="5" t="s">
        <v>8196</v>
      </c>
      <c r="E2086" s="5" t="s">
        <v>6572</v>
      </c>
    </row>
    <row r="2087" spans="1:5" ht="15.75" x14ac:dyDescent="0.25">
      <c r="A2087" s="1" t="s">
        <v>280</v>
      </c>
      <c r="B2087" s="1" t="s">
        <v>4469</v>
      </c>
      <c r="C2087" s="5" t="s">
        <v>6733</v>
      </c>
      <c r="D2087" s="5" t="s">
        <v>8197</v>
      </c>
      <c r="E2087" s="5" t="s">
        <v>6573</v>
      </c>
    </row>
    <row r="2088" spans="1:5" ht="15.75" x14ac:dyDescent="0.25">
      <c r="A2088" s="1" t="s">
        <v>279</v>
      </c>
      <c r="B2088" s="1" t="s">
        <v>4470</v>
      </c>
      <c r="C2088" s="5" t="s">
        <v>6733</v>
      </c>
      <c r="D2088" s="5" t="s">
        <v>6938</v>
      </c>
      <c r="E2088" s="5" t="s">
        <v>5303</v>
      </c>
    </row>
    <row r="2089" spans="1:5" ht="15.75" x14ac:dyDescent="0.25">
      <c r="A2089" s="1" t="s">
        <v>278</v>
      </c>
      <c r="B2089" s="1" t="s">
        <v>4471</v>
      </c>
      <c r="C2089" s="5" t="s">
        <v>6731</v>
      </c>
      <c r="D2089" s="5" t="s">
        <v>8198</v>
      </c>
      <c r="E2089" s="5" t="s">
        <v>5106</v>
      </c>
    </row>
    <row r="2090" spans="1:5" ht="15.75" x14ac:dyDescent="0.25">
      <c r="A2090" s="1" t="s">
        <v>277</v>
      </c>
      <c r="B2090" s="1" t="s">
        <v>4472</v>
      </c>
      <c r="C2090" s="5" t="s">
        <v>6733</v>
      </c>
      <c r="D2090" s="5" t="s">
        <v>8089</v>
      </c>
      <c r="E2090" s="5" t="s">
        <v>6574</v>
      </c>
    </row>
    <row r="2091" spans="1:5" ht="15.75" x14ac:dyDescent="0.25">
      <c r="A2091" s="1" t="s">
        <v>275</v>
      </c>
      <c r="B2091" s="1" t="s">
        <v>4473</v>
      </c>
      <c r="C2091" s="5" t="s">
        <v>6733</v>
      </c>
      <c r="D2091" s="5" t="s">
        <v>8199</v>
      </c>
      <c r="E2091" s="5" t="s">
        <v>6575</v>
      </c>
    </row>
    <row r="2092" spans="1:5" ht="15.75" x14ac:dyDescent="0.25">
      <c r="A2092" s="1" t="s">
        <v>274</v>
      </c>
      <c r="B2092" s="1" t="s">
        <v>4474</v>
      </c>
      <c r="C2092" s="5" t="s">
        <v>6733</v>
      </c>
      <c r="D2092" s="5" t="s">
        <v>8200</v>
      </c>
      <c r="E2092" s="5" t="s">
        <v>6576</v>
      </c>
    </row>
    <row r="2093" spans="1:5" ht="15.75" x14ac:dyDescent="0.25">
      <c r="A2093" s="1" t="s">
        <v>273</v>
      </c>
      <c r="B2093" s="1" t="s">
        <v>4475</v>
      </c>
      <c r="C2093" s="5" t="s">
        <v>6733</v>
      </c>
      <c r="D2093" s="5" t="s">
        <v>6865</v>
      </c>
      <c r="E2093" s="5" t="s">
        <v>6577</v>
      </c>
    </row>
    <row r="2094" spans="1:5" ht="15.75" x14ac:dyDescent="0.25">
      <c r="A2094" s="1" t="s">
        <v>272</v>
      </c>
      <c r="B2094" s="1" t="s">
        <v>4476</v>
      </c>
      <c r="C2094" s="5" t="s">
        <v>6733</v>
      </c>
      <c r="D2094" s="5" t="s">
        <v>6831</v>
      </c>
      <c r="E2094" s="5" t="s">
        <v>5107</v>
      </c>
    </row>
    <row r="2095" spans="1:5" ht="15.75" x14ac:dyDescent="0.25">
      <c r="A2095" s="1" t="s">
        <v>271</v>
      </c>
      <c r="B2095" s="1" t="s">
        <v>4477</v>
      </c>
      <c r="C2095" s="5" t="s">
        <v>6731</v>
      </c>
      <c r="D2095" s="5" t="s">
        <v>7119</v>
      </c>
      <c r="E2095" s="5" t="s">
        <v>6578</v>
      </c>
    </row>
    <row r="2096" spans="1:5" ht="15.75" x14ac:dyDescent="0.25">
      <c r="A2096" s="1" t="s">
        <v>270</v>
      </c>
      <c r="B2096" s="1" t="s">
        <v>4478</v>
      </c>
      <c r="C2096" s="5" t="s">
        <v>6733</v>
      </c>
      <c r="D2096" s="5" t="s">
        <v>8201</v>
      </c>
      <c r="E2096" s="5" t="s">
        <v>6579</v>
      </c>
    </row>
    <row r="2097" spans="1:5" ht="15.75" x14ac:dyDescent="0.25">
      <c r="A2097" s="1" t="s">
        <v>269</v>
      </c>
      <c r="B2097" s="1" t="s">
        <v>4479</v>
      </c>
      <c r="C2097" s="5" t="s">
        <v>6733</v>
      </c>
      <c r="D2097" s="5" t="s">
        <v>7320</v>
      </c>
      <c r="E2097" s="5" t="s">
        <v>6580</v>
      </c>
    </row>
    <row r="2098" spans="1:5" ht="15.75" x14ac:dyDescent="0.25">
      <c r="A2098" s="1" t="s">
        <v>268</v>
      </c>
      <c r="B2098" s="1" t="s">
        <v>4480</v>
      </c>
      <c r="C2098" s="5" t="s">
        <v>6733</v>
      </c>
      <c r="D2098" s="5" t="s">
        <v>8202</v>
      </c>
      <c r="E2098" s="5" t="s">
        <v>6581</v>
      </c>
    </row>
    <row r="2099" spans="1:5" ht="15.75" x14ac:dyDescent="0.25">
      <c r="A2099" s="1" t="s">
        <v>267</v>
      </c>
      <c r="B2099" s="1" t="s">
        <v>4481</v>
      </c>
      <c r="C2099" s="5" t="s">
        <v>6731</v>
      </c>
      <c r="D2099" s="5" t="s">
        <v>7425</v>
      </c>
      <c r="E2099" s="5" t="s">
        <v>6582</v>
      </c>
    </row>
    <row r="2100" spans="1:5" ht="15.75" x14ac:dyDescent="0.25">
      <c r="A2100" s="1" t="s">
        <v>266</v>
      </c>
      <c r="B2100" s="1" t="s">
        <v>4482</v>
      </c>
      <c r="C2100" s="5" t="s">
        <v>6733</v>
      </c>
      <c r="D2100" s="5" t="s">
        <v>6878</v>
      </c>
      <c r="E2100" s="5" t="s">
        <v>6583</v>
      </c>
    </row>
    <row r="2101" spans="1:5" ht="15.75" x14ac:dyDescent="0.25">
      <c r="A2101" s="1" t="s">
        <v>265</v>
      </c>
      <c r="B2101" s="1" t="s">
        <v>4483</v>
      </c>
      <c r="C2101" s="5" t="s">
        <v>6731</v>
      </c>
      <c r="D2101" s="5" t="s">
        <v>8203</v>
      </c>
      <c r="E2101" s="5" t="s">
        <v>6584</v>
      </c>
    </row>
    <row r="2102" spans="1:5" ht="15.75" x14ac:dyDescent="0.25">
      <c r="A2102" s="1" t="s">
        <v>264</v>
      </c>
      <c r="B2102" s="1" t="s">
        <v>4484</v>
      </c>
      <c r="C2102" s="5" t="s">
        <v>6731</v>
      </c>
      <c r="D2102" s="5" t="s">
        <v>8204</v>
      </c>
      <c r="E2102" s="5" t="s">
        <v>5108</v>
      </c>
    </row>
    <row r="2103" spans="1:5" ht="15.75" x14ac:dyDescent="0.25">
      <c r="A2103" s="1" t="s">
        <v>263</v>
      </c>
      <c r="B2103" s="1" t="s">
        <v>4485</v>
      </c>
      <c r="C2103" s="5" t="s">
        <v>6733</v>
      </c>
      <c r="D2103" s="5" t="s">
        <v>7235</v>
      </c>
      <c r="E2103" s="5" t="s">
        <v>6316</v>
      </c>
    </row>
    <row r="2104" spans="1:5" ht="15.75" x14ac:dyDescent="0.25">
      <c r="A2104" s="1" t="s">
        <v>262</v>
      </c>
      <c r="B2104" s="1" t="s">
        <v>4486</v>
      </c>
      <c r="C2104" s="5" t="s">
        <v>6733</v>
      </c>
      <c r="D2104" s="5" t="s">
        <v>8205</v>
      </c>
      <c r="E2104" s="5" t="s">
        <v>6585</v>
      </c>
    </row>
    <row r="2105" spans="1:5" ht="15.75" x14ac:dyDescent="0.25">
      <c r="A2105" s="1" t="s">
        <v>261</v>
      </c>
      <c r="B2105" s="1" t="s">
        <v>4487</v>
      </c>
      <c r="C2105" s="5" t="s">
        <v>6733</v>
      </c>
      <c r="D2105" s="5" t="s">
        <v>7047</v>
      </c>
      <c r="E2105" s="5" t="s">
        <v>5150</v>
      </c>
    </row>
    <row r="2106" spans="1:5" ht="15.75" x14ac:dyDescent="0.25">
      <c r="A2106" s="1" t="s">
        <v>260</v>
      </c>
      <c r="B2106" s="1" t="s">
        <v>4488</v>
      </c>
      <c r="C2106" s="5" t="s">
        <v>6731</v>
      </c>
      <c r="D2106" s="5" t="s">
        <v>8206</v>
      </c>
      <c r="E2106" s="5" t="s">
        <v>6586</v>
      </c>
    </row>
    <row r="2107" spans="1:5" ht="15.75" x14ac:dyDescent="0.25">
      <c r="A2107" s="1" t="s">
        <v>259</v>
      </c>
      <c r="B2107" s="1" t="s">
        <v>4489</v>
      </c>
      <c r="C2107" s="5" t="s">
        <v>6731</v>
      </c>
      <c r="D2107" s="5" t="s">
        <v>8207</v>
      </c>
      <c r="E2107" s="5" t="s">
        <v>6587</v>
      </c>
    </row>
    <row r="2108" spans="1:5" ht="15.75" x14ac:dyDescent="0.25">
      <c r="A2108" s="1" t="s">
        <v>258</v>
      </c>
      <c r="B2108" s="1" t="s">
        <v>4490</v>
      </c>
      <c r="C2108" s="5" t="s">
        <v>6731</v>
      </c>
      <c r="D2108" s="5" t="s">
        <v>8208</v>
      </c>
      <c r="E2108" s="5" t="s">
        <v>6588</v>
      </c>
    </row>
    <row r="2109" spans="1:5" ht="15.75" x14ac:dyDescent="0.25">
      <c r="A2109" s="1" t="s">
        <v>257</v>
      </c>
      <c r="B2109" s="1" t="s">
        <v>4491</v>
      </c>
      <c r="C2109" s="5" t="s">
        <v>6731</v>
      </c>
      <c r="D2109" s="5" t="s">
        <v>8209</v>
      </c>
      <c r="E2109" s="5" t="s">
        <v>5109</v>
      </c>
    </row>
    <row r="2110" spans="1:5" ht="15.75" x14ac:dyDescent="0.25">
      <c r="A2110" s="1" t="s">
        <v>256</v>
      </c>
      <c r="B2110" s="1" t="s">
        <v>4492</v>
      </c>
      <c r="C2110" s="5" t="s">
        <v>6731</v>
      </c>
      <c r="D2110" s="5" t="s">
        <v>8210</v>
      </c>
      <c r="E2110" s="5" t="s">
        <v>5488</v>
      </c>
    </row>
    <row r="2111" spans="1:5" ht="15.75" x14ac:dyDescent="0.25">
      <c r="A2111" s="1" t="s">
        <v>255</v>
      </c>
      <c r="B2111" s="1" t="s">
        <v>4493</v>
      </c>
      <c r="C2111" s="5" t="s">
        <v>6731</v>
      </c>
      <c r="D2111" s="5" t="s">
        <v>8211</v>
      </c>
      <c r="E2111" s="5" t="s">
        <v>6589</v>
      </c>
    </row>
    <row r="2112" spans="1:5" ht="15.75" x14ac:dyDescent="0.25">
      <c r="A2112" s="1" t="s">
        <v>254</v>
      </c>
      <c r="B2112" s="1" t="s">
        <v>4494</v>
      </c>
      <c r="C2112" s="5" t="s">
        <v>6731</v>
      </c>
      <c r="D2112" s="5" t="s">
        <v>8212</v>
      </c>
      <c r="E2112" s="5" t="s">
        <v>5110</v>
      </c>
    </row>
    <row r="2113" spans="1:5" ht="15.75" x14ac:dyDescent="0.25">
      <c r="A2113" s="1" t="s">
        <v>253</v>
      </c>
      <c r="B2113" s="1" t="s">
        <v>4495</v>
      </c>
      <c r="C2113" s="5" t="s">
        <v>6731</v>
      </c>
      <c r="D2113" s="5" t="s">
        <v>8213</v>
      </c>
      <c r="E2113" s="5" t="s">
        <v>6590</v>
      </c>
    </row>
    <row r="2114" spans="1:5" ht="15.75" x14ac:dyDescent="0.25">
      <c r="A2114" s="1" t="s">
        <v>252</v>
      </c>
      <c r="B2114" s="1" t="s">
        <v>4496</v>
      </c>
      <c r="C2114" s="5" t="s">
        <v>6731</v>
      </c>
      <c r="D2114" s="5" t="s">
        <v>7408</v>
      </c>
      <c r="E2114" s="5" t="s">
        <v>5111</v>
      </c>
    </row>
    <row r="2115" spans="1:5" ht="15.75" x14ac:dyDescent="0.25">
      <c r="A2115" s="1" t="s">
        <v>251</v>
      </c>
      <c r="B2115" s="1" t="s">
        <v>4497</v>
      </c>
      <c r="C2115" s="5" t="s">
        <v>6731</v>
      </c>
      <c r="D2115" s="5" t="s">
        <v>7034</v>
      </c>
      <c r="E2115" s="5" t="s">
        <v>6591</v>
      </c>
    </row>
    <row r="2116" spans="1:5" ht="15.75" x14ac:dyDescent="0.25">
      <c r="A2116" s="1" t="s">
        <v>250</v>
      </c>
      <c r="B2116" s="1" t="s">
        <v>4498</v>
      </c>
      <c r="C2116" s="5" t="s">
        <v>6731</v>
      </c>
      <c r="D2116" s="5" t="s">
        <v>7172</v>
      </c>
      <c r="E2116" s="5" t="s">
        <v>6592</v>
      </c>
    </row>
    <row r="2117" spans="1:5" ht="15.75" x14ac:dyDescent="0.25">
      <c r="A2117" s="1" t="s">
        <v>248</v>
      </c>
      <c r="B2117" s="1" t="s">
        <v>4499</v>
      </c>
      <c r="C2117" s="5" t="s">
        <v>6731</v>
      </c>
      <c r="D2117" s="5" t="s">
        <v>8214</v>
      </c>
      <c r="E2117" s="5" t="s">
        <v>6593</v>
      </c>
    </row>
    <row r="2118" spans="1:5" ht="15.75" x14ac:dyDescent="0.25">
      <c r="A2118" s="1" t="s">
        <v>246</v>
      </c>
      <c r="B2118" s="1" t="s">
        <v>4500</v>
      </c>
      <c r="C2118" s="5" t="s">
        <v>6731</v>
      </c>
      <c r="D2118" s="5" t="s">
        <v>8215</v>
      </c>
      <c r="E2118" s="5" t="s">
        <v>6594</v>
      </c>
    </row>
    <row r="2119" spans="1:5" ht="15.75" x14ac:dyDescent="0.25">
      <c r="A2119" s="1" t="s">
        <v>245</v>
      </c>
      <c r="B2119" s="1" t="s">
        <v>4501</v>
      </c>
      <c r="C2119" s="5" t="s">
        <v>6733</v>
      </c>
      <c r="D2119" s="5" t="s">
        <v>8216</v>
      </c>
      <c r="E2119" s="5" t="s">
        <v>6595</v>
      </c>
    </row>
    <row r="2120" spans="1:5" ht="15.75" x14ac:dyDescent="0.25">
      <c r="A2120" s="1" t="s">
        <v>244</v>
      </c>
      <c r="B2120" s="1" t="s">
        <v>4502</v>
      </c>
      <c r="C2120" s="5" t="s">
        <v>6733</v>
      </c>
      <c r="D2120" s="5" t="s">
        <v>6878</v>
      </c>
      <c r="E2120" s="5" t="s">
        <v>6596</v>
      </c>
    </row>
    <row r="2121" spans="1:5" ht="15.75" x14ac:dyDescent="0.25">
      <c r="A2121" s="1" t="s">
        <v>243</v>
      </c>
      <c r="B2121" s="1" t="s">
        <v>4503</v>
      </c>
      <c r="C2121" s="5" t="s">
        <v>6731</v>
      </c>
      <c r="D2121" s="5" t="s">
        <v>7159</v>
      </c>
      <c r="E2121" s="5" t="s">
        <v>6597</v>
      </c>
    </row>
    <row r="2122" spans="1:5" ht="15.75" x14ac:dyDescent="0.25">
      <c r="A2122" s="1" t="s">
        <v>242</v>
      </c>
      <c r="B2122" s="1" t="s">
        <v>4504</v>
      </c>
      <c r="C2122" s="5" t="s">
        <v>6731</v>
      </c>
      <c r="D2122" s="5" t="s">
        <v>8217</v>
      </c>
      <c r="E2122" s="5" t="s">
        <v>6598</v>
      </c>
    </row>
    <row r="2123" spans="1:5" ht="15.75" x14ac:dyDescent="0.25">
      <c r="A2123" s="1" t="s">
        <v>241</v>
      </c>
      <c r="B2123" s="1" t="s">
        <v>4505</v>
      </c>
      <c r="C2123" s="5" t="s">
        <v>6731</v>
      </c>
      <c r="D2123" s="5" t="s">
        <v>8218</v>
      </c>
      <c r="E2123" s="5" t="s">
        <v>6599</v>
      </c>
    </row>
    <row r="2124" spans="1:5" ht="15.75" x14ac:dyDescent="0.25">
      <c r="A2124" s="1" t="s">
        <v>240</v>
      </c>
      <c r="B2124" s="1" t="s">
        <v>4506</v>
      </c>
      <c r="C2124" s="5" t="s">
        <v>6731</v>
      </c>
      <c r="D2124" s="5" t="s">
        <v>8219</v>
      </c>
      <c r="E2124" s="5" t="s">
        <v>6600</v>
      </c>
    </row>
    <row r="2125" spans="1:5" ht="15.75" x14ac:dyDescent="0.25">
      <c r="A2125" s="1" t="s">
        <v>239</v>
      </c>
      <c r="B2125" s="1" t="s">
        <v>4507</v>
      </c>
      <c r="C2125" s="5" t="s">
        <v>6731</v>
      </c>
      <c r="D2125" s="5" t="s">
        <v>8220</v>
      </c>
      <c r="E2125" s="5" t="s">
        <v>5692</v>
      </c>
    </row>
    <row r="2126" spans="1:5" ht="15.75" x14ac:dyDescent="0.25">
      <c r="A2126" s="1" t="s">
        <v>238</v>
      </c>
      <c r="B2126" s="1" t="s">
        <v>4508</v>
      </c>
      <c r="C2126" s="5" t="s">
        <v>6731</v>
      </c>
      <c r="D2126" s="5" t="s">
        <v>8221</v>
      </c>
      <c r="E2126" s="5" t="s">
        <v>6601</v>
      </c>
    </row>
    <row r="2127" spans="1:5" ht="15.75" x14ac:dyDescent="0.25">
      <c r="A2127" s="1" t="s">
        <v>237</v>
      </c>
      <c r="B2127" s="1" t="s">
        <v>4509</v>
      </c>
      <c r="C2127" s="5" t="s">
        <v>6731</v>
      </c>
      <c r="D2127" s="5" t="s">
        <v>6898</v>
      </c>
      <c r="E2127" s="5" t="s">
        <v>5112</v>
      </c>
    </row>
    <row r="2128" spans="1:5" ht="15.75" x14ac:dyDescent="0.25">
      <c r="A2128" s="1" t="s">
        <v>236</v>
      </c>
      <c r="B2128" s="1" t="s">
        <v>4510</v>
      </c>
      <c r="C2128" s="5" t="s">
        <v>6733</v>
      </c>
      <c r="D2128" s="5" t="s">
        <v>8222</v>
      </c>
      <c r="E2128" s="5" t="s">
        <v>6602</v>
      </c>
    </row>
    <row r="2129" spans="1:5" ht="15.75" x14ac:dyDescent="0.25">
      <c r="A2129" s="1" t="s">
        <v>235</v>
      </c>
      <c r="B2129" s="1" t="s">
        <v>4511</v>
      </c>
      <c r="C2129" s="5" t="s">
        <v>6731</v>
      </c>
      <c r="D2129" s="5" t="s">
        <v>7958</v>
      </c>
      <c r="E2129" s="5" t="s">
        <v>6603</v>
      </c>
    </row>
    <row r="2130" spans="1:5" ht="15.75" x14ac:dyDescent="0.25">
      <c r="A2130" s="1" t="s">
        <v>234</v>
      </c>
      <c r="B2130" s="1" t="s">
        <v>4512</v>
      </c>
      <c r="C2130" s="5" t="s">
        <v>6731</v>
      </c>
      <c r="D2130" s="5" t="s">
        <v>8223</v>
      </c>
      <c r="E2130" s="5" t="s">
        <v>6604</v>
      </c>
    </row>
    <row r="2131" spans="1:5" ht="15.75" x14ac:dyDescent="0.25">
      <c r="A2131" s="1" t="s">
        <v>233</v>
      </c>
      <c r="B2131" s="1" t="s">
        <v>4513</v>
      </c>
      <c r="C2131" s="5" t="s">
        <v>6731</v>
      </c>
      <c r="D2131" s="5" t="s">
        <v>7888</v>
      </c>
      <c r="E2131" s="5" t="s">
        <v>5740</v>
      </c>
    </row>
    <row r="2132" spans="1:5" ht="15.75" x14ac:dyDescent="0.25">
      <c r="A2132" s="1" t="s">
        <v>232</v>
      </c>
      <c r="B2132" s="1" t="s">
        <v>4514</v>
      </c>
      <c r="C2132" s="5" t="s">
        <v>6731</v>
      </c>
      <c r="D2132" s="5" t="s">
        <v>8224</v>
      </c>
      <c r="E2132" s="5" t="s">
        <v>5176</v>
      </c>
    </row>
    <row r="2133" spans="1:5" ht="15.75" x14ac:dyDescent="0.25">
      <c r="A2133" s="1" t="s">
        <v>231</v>
      </c>
      <c r="B2133" s="1" t="s">
        <v>4515</v>
      </c>
      <c r="C2133" s="5" t="s">
        <v>6733</v>
      </c>
      <c r="D2133" s="5" t="s">
        <v>8225</v>
      </c>
      <c r="E2133" s="5" t="s">
        <v>6605</v>
      </c>
    </row>
    <row r="2134" spans="1:5" ht="15.75" x14ac:dyDescent="0.25">
      <c r="A2134" s="1" t="s">
        <v>230</v>
      </c>
      <c r="B2134" s="1" t="s">
        <v>4516</v>
      </c>
      <c r="C2134" s="5" t="s">
        <v>6731</v>
      </c>
      <c r="D2134" s="5" t="s">
        <v>7350</v>
      </c>
      <c r="E2134" s="5" t="s">
        <v>6606</v>
      </c>
    </row>
    <row r="2135" spans="1:5" ht="15.75" x14ac:dyDescent="0.25">
      <c r="A2135" s="1" t="s">
        <v>229</v>
      </c>
      <c r="B2135" s="1" t="s">
        <v>4517</v>
      </c>
      <c r="C2135" s="5" t="s">
        <v>6733</v>
      </c>
      <c r="D2135" s="5" t="s">
        <v>6966</v>
      </c>
      <c r="E2135" s="5" t="s">
        <v>6607</v>
      </c>
    </row>
    <row r="2136" spans="1:5" ht="15.75" x14ac:dyDescent="0.25">
      <c r="A2136" s="1" t="s">
        <v>228</v>
      </c>
      <c r="B2136" s="1" t="s">
        <v>4518</v>
      </c>
      <c r="C2136" s="5" t="s">
        <v>6733</v>
      </c>
      <c r="D2136" s="5" t="s">
        <v>8226</v>
      </c>
      <c r="E2136" s="5" t="s">
        <v>6608</v>
      </c>
    </row>
    <row r="2137" spans="1:5" ht="15.75" x14ac:dyDescent="0.25">
      <c r="A2137" s="1" t="s">
        <v>227</v>
      </c>
      <c r="B2137" s="1" t="s">
        <v>4519</v>
      </c>
      <c r="C2137" s="5" t="s">
        <v>6733</v>
      </c>
      <c r="D2137" s="5" t="s">
        <v>8227</v>
      </c>
      <c r="E2137" s="5" t="s">
        <v>6529</v>
      </c>
    </row>
    <row r="2138" spans="1:5" ht="15.75" x14ac:dyDescent="0.25">
      <c r="A2138" s="1" t="s">
        <v>226</v>
      </c>
      <c r="B2138" s="1" t="s">
        <v>4520</v>
      </c>
      <c r="C2138" s="5" t="s">
        <v>6733</v>
      </c>
      <c r="D2138" s="5" t="s">
        <v>8228</v>
      </c>
      <c r="E2138" s="5" t="s">
        <v>6268</v>
      </c>
    </row>
    <row r="2139" spans="1:5" ht="15.75" x14ac:dyDescent="0.25">
      <c r="A2139" s="1" t="s">
        <v>225</v>
      </c>
      <c r="B2139" s="1" t="s">
        <v>4521</v>
      </c>
      <c r="C2139" s="5" t="s">
        <v>7146</v>
      </c>
      <c r="D2139" s="5" t="s">
        <v>7119</v>
      </c>
      <c r="E2139" s="5" t="s">
        <v>6609</v>
      </c>
    </row>
    <row r="2140" spans="1:5" ht="15.75" x14ac:dyDescent="0.25">
      <c r="A2140" s="1" t="s">
        <v>224</v>
      </c>
      <c r="B2140" s="1" t="s">
        <v>4522</v>
      </c>
      <c r="C2140" s="5" t="s">
        <v>6733</v>
      </c>
      <c r="D2140" s="5" t="s">
        <v>8229</v>
      </c>
      <c r="E2140" s="5" t="s">
        <v>5113</v>
      </c>
    </row>
    <row r="2141" spans="1:5" ht="15.75" x14ac:dyDescent="0.25">
      <c r="A2141" s="1" t="s">
        <v>223</v>
      </c>
      <c r="B2141" s="1" t="s">
        <v>4523</v>
      </c>
      <c r="C2141" s="5" t="s">
        <v>6733</v>
      </c>
      <c r="D2141" s="5" t="s">
        <v>6822</v>
      </c>
      <c r="E2141" s="5" t="s">
        <v>6610</v>
      </c>
    </row>
    <row r="2142" spans="1:5" ht="15.75" x14ac:dyDescent="0.25">
      <c r="A2142" s="1" t="s">
        <v>222</v>
      </c>
      <c r="B2142" s="1" t="s">
        <v>4524</v>
      </c>
      <c r="C2142" s="5" t="s">
        <v>6731</v>
      </c>
      <c r="D2142" s="5" t="s">
        <v>6808</v>
      </c>
      <c r="E2142" s="5" t="s">
        <v>6611</v>
      </c>
    </row>
    <row r="2143" spans="1:5" ht="15.75" x14ac:dyDescent="0.25">
      <c r="A2143" s="1" t="s">
        <v>221</v>
      </c>
      <c r="B2143" s="1" t="s">
        <v>4525</v>
      </c>
      <c r="C2143" s="5" t="s">
        <v>6731</v>
      </c>
      <c r="D2143" s="5" t="s">
        <v>8230</v>
      </c>
      <c r="E2143" s="5" t="s">
        <v>6612</v>
      </c>
    </row>
    <row r="2144" spans="1:5" ht="15.75" x14ac:dyDescent="0.25">
      <c r="A2144" s="1" t="s">
        <v>220</v>
      </c>
      <c r="B2144" s="1" t="s">
        <v>4526</v>
      </c>
      <c r="C2144" s="5" t="s">
        <v>6731</v>
      </c>
      <c r="D2144" s="5" t="s">
        <v>8231</v>
      </c>
      <c r="E2144" s="5" t="s">
        <v>6613</v>
      </c>
    </row>
    <row r="2145" spans="1:5" ht="15.75" x14ac:dyDescent="0.25">
      <c r="A2145" s="1" t="s">
        <v>219</v>
      </c>
      <c r="B2145" s="1" t="s">
        <v>4527</v>
      </c>
      <c r="C2145" s="5" t="s">
        <v>6731</v>
      </c>
      <c r="D2145" s="5" t="s">
        <v>8232</v>
      </c>
      <c r="E2145" s="5" t="s">
        <v>5114</v>
      </c>
    </row>
    <row r="2146" spans="1:5" ht="15.75" x14ac:dyDescent="0.25">
      <c r="A2146" s="1" t="s">
        <v>218</v>
      </c>
      <c r="B2146" s="1" t="s">
        <v>4528</v>
      </c>
      <c r="C2146" s="5" t="s">
        <v>6733</v>
      </c>
      <c r="D2146" s="5" t="s">
        <v>8233</v>
      </c>
      <c r="E2146" s="5" t="s">
        <v>6614</v>
      </c>
    </row>
    <row r="2147" spans="1:5" ht="15.75" x14ac:dyDescent="0.25">
      <c r="A2147" s="1" t="s">
        <v>217</v>
      </c>
      <c r="B2147" s="1" t="s">
        <v>4529</v>
      </c>
      <c r="C2147" s="5" t="s">
        <v>6733</v>
      </c>
      <c r="D2147" s="5" t="s">
        <v>8234</v>
      </c>
      <c r="E2147" s="5" t="s">
        <v>5115</v>
      </c>
    </row>
    <row r="2148" spans="1:5" ht="15.75" x14ac:dyDescent="0.25">
      <c r="A2148" s="1" t="s">
        <v>216</v>
      </c>
      <c r="B2148" s="1" t="s">
        <v>4530</v>
      </c>
      <c r="C2148" s="5" t="s">
        <v>6733</v>
      </c>
      <c r="D2148" s="5" t="s">
        <v>8235</v>
      </c>
      <c r="E2148" s="5" t="s">
        <v>5116</v>
      </c>
    </row>
    <row r="2149" spans="1:5" ht="15.75" x14ac:dyDescent="0.25">
      <c r="A2149" s="1" t="s">
        <v>215</v>
      </c>
      <c r="B2149" s="1" t="s">
        <v>4531</v>
      </c>
      <c r="C2149" s="5" t="s">
        <v>6733</v>
      </c>
      <c r="D2149" s="5" t="s">
        <v>8236</v>
      </c>
      <c r="E2149" s="5" t="s">
        <v>6615</v>
      </c>
    </row>
    <row r="2150" spans="1:5" ht="15.75" x14ac:dyDescent="0.25">
      <c r="A2150" s="1" t="s">
        <v>214</v>
      </c>
      <c r="B2150" s="1" t="s">
        <v>4532</v>
      </c>
      <c r="C2150" s="5" t="s">
        <v>6733</v>
      </c>
      <c r="D2150" s="5" t="s">
        <v>6758</v>
      </c>
      <c r="E2150" s="5" t="s">
        <v>5117</v>
      </c>
    </row>
    <row r="2151" spans="1:5" ht="15.75" x14ac:dyDescent="0.25">
      <c r="A2151" s="1" t="s">
        <v>213</v>
      </c>
      <c r="B2151" s="1" t="s">
        <v>4533</v>
      </c>
      <c r="C2151" s="5" t="s">
        <v>6733</v>
      </c>
      <c r="D2151" s="5" t="s">
        <v>8237</v>
      </c>
      <c r="E2151" s="5" t="s">
        <v>4998</v>
      </c>
    </row>
    <row r="2152" spans="1:5" ht="15.75" x14ac:dyDescent="0.25">
      <c r="A2152" s="1" t="s">
        <v>212</v>
      </c>
      <c r="B2152" s="1" t="s">
        <v>4534</v>
      </c>
      <c r="C2152" s="5" t="s">
        <v>6733</v>
      </c>
      <c r="D2152" s="5" t="s">
        <v>8238</v>
      </c>
      <c r="E2152" s="5" t="s">
        <v>5118</v>
      </c>
    </row>
    <row r="2153" spans="1:5" ht="15.75" x14ac:dyDescent="0.25">
      <c r="A2153" s="1" t="s">
        <v>211</v>
      </c>
      <c r="B2153" s="1" t="s">
        <v>4535</v>
      </c>
      <c r="C2153" s="5" t="s">
        <v>6733</v>
      </c>
      <c r="D2153" s="5" t="s">
        <v>8239</v>
      </c>
      <c r="E2153" s="5" t="s">
        <v>6616</v>
      </c>
    </row>
    <row r="2154" spans="1:5" ht="15.75" x14ac:dyDescent="0.25">
      <c r="A2154" s="1" t="s">
        <v>210</v>
      </c>
      <c r="B2154" s="1" t="s">
        <v>4536</v>
      </c>
      <c r="C2154" s="5" t="s">
        <v>6733</v>
      </c>
      <c r="D2154" s="5" t="s">
        <v>8240</v>
      </c>
      <c r="E2154" s="5" t="s">
        <v>6617</v>
      </c>
    </row>
    <row r="2155" spans="1:5" ht="15.75" x14ac:dyDescent="0.25">
      <c r="A2155" s="1" t="s">
        <v>209</v>
      </c>
      <c r="B2155" s="1" t="s">
        <v>4537</v>
      </c>
      <c r="C2155" s="5" t="s">
        <v>6733</v>
      </c>
      <c r="D2155" s="5" t="s">
        <v>8241</v>
      </c>
      <c r="E2155" s="5" t="s">
        <v>6618</v>
      </c>
    </row>
    <row r="2156" spans="1:5" ht="15.75" x14ac:dyDescent="0.25">
      <c r="A2156" s="1" t="s">
        <v>208</v>
      </c>
      <c r="B2156" s="1" t="s">
        <v>4538</v>
      </c>
      <c r="C2156" s="5" t="s">
        <v>6733</v>
      </c>
      <c r="D2156" s="5" t="s">
        <v>8242</v>
      </c>
      <c r="E2156" s="5" t="s">
        <v>6597</v>
      </c>
    </row>
    <row r="2157" spans="1:5" ht="15.75" x14ac:dyDescent="0.25">
      <c r="A2157" s="1" t="s">
        <v>207</v>
      </c>
      <c r="B2157" s="1" t="s">
        <v>4539</v>
      </c>
      <c r="C2157" s="5" t="s">
        <v>6733</v>
      </c>
      <c r="D2157" s="5" t="s">
        <v>8080</v>
      </c>
      <c r="E2157" s="5" t="s">
        <v>6619</v>
      </c>
    </row>
    <row r="2158" spans="1:5" ht="15.75" x14ac:dyDescent="0.25">
      <c r="A2158" s="1" t="s">
        <v>206</v>
      </c>
      <c r="B2158" s="1" t="s">
        <v>4540</v>
      </c>
      <c r="C2158" s="5" t="s">
        <v>6733</v>
      </c>
      <c r="D2158" s="5" t="s">
        <v>6740</v>
      </c>
      <c r="E2158" s="5" t="s">
        <v>5119</v>
      </c>
    </row>
    <row r="2159" spans="1:5" ht="15.75" x14ac:dyDescent="0.25">
      <c r="A2159" s="1" t="s">
        <v>205</v>
      </c>
      <c r="B2159" s="1" t="s">
        <v>4541</v>
      </c>
      <c r="C2159" s="5" t="s">
        <v>6731</v>
      </c>
      <c r="D2159" s="5" t="s">
        <v>8243</v>
      </c>
      <c r="E2159" s="5" t="s">
        <v>6620</v>
      </c>
    </row>
    <row r="2160" spans="1:5" ht="15.75" x14ac:dyDescent="0.25">
      <c r="A2160" s="1" t="s">
        <v>204</v>
      </c>
      <c r="B2160" s="1" t="s">
        <v>4542</v>
      </c>
      <c r="C2160" s="5" t="s">
        <v>6731</v>
      </c>
      <c r="D2160" s="5" t="s">
        <v>7980</v>
      </c>
      <c r="E2160" s="5" t="s">
        <v>6621</v>
      </c>
    </row>
    <row r="2161" spans="1:5" ht="15.75" x14ac:dyDescent="0.25">
      <c r="A2161" s="1" t="s">
        <v>203</v>
      </c>
      <c r="B2161" s="1" t="s">
        <v>4543</v>
      </c>
      <c r="C2161" s="5" t="s">
        <v>6731</v>
      </c>
      <c r="D2161" s="5" t="s">
        <v>8244</v>
      </c>
      <c r="E2161" s="5" t="s">
        <v>6622</v>
      </c>
    </row>
    <row r="2162" spans="1:5" ht="15.75" x14ac:dyDescent="0.25">
      <c r="A2162" s="1" t="s">
        <v>202</v>
      </c>
      <c r="B2162" s="1" t="s">
        <v>4544</v>
      </c>
      <c r="C2162" s="5" t="s">
        <v>6731</v>
      </c>
      <c r="D2162" s="5" t="s">
        <v>7355</v>
      </c>
      <c r="E2162" s="5" t="s">
        <v>6623</v>
      </c>
    </row>
    <row r="2163" spans="1:5" ht="15.75" x14ac:dyDescent="0.25">
      <c r="A2163" s="1" t="s">
        <v>201</v>
      </c>
      <c r="B2163" s="1" t="s">
        <v>4545</v>
      </c>
      <c r="C2163" s="5" t="s">
        <v>6731</v>
      </c>
      <c r="D2163" s="5" t="s">
        <v>6904</v>
      </c>
      <c r="E2163" s="5" t="s">
        <v>5120</v>
      </c>
    </row>
    <row r="2164" spans="1:5" ht="15.75" x14ac:dyDescent="0.25">
      <c r="A2164" s="1" t="s">
        <v>199</v>
      </c>
      <c r="B2164" s="1" t="s">
        <v>4546</v>
      </c>
      <c r="C2164" s="5" t="s">
        <v>7146</v>
      </c>
      <c r="D2164" s="5" t="s">
        <v>8245</v>
      </c>
      <c r="E2164" s="5" t="s">
        <v>6624</v>
      </c>
    </row>
    <row r="2165" spans="1:5" ht="15.75" x14ac:dyDescent="0.25">
      <c r="A2165" s="1" t="s">
        <v>198</v>
      </c>
      <c r="B2165" s="1" t="s">
        <v>4547</v>
      </c>
      <c r="C2165" s="5" t="s">
        <v>6731</v>
      </c>
      <c r="D2165" s="5" t="s">
        <v>8246</v>
      </c>
      <c r="E2165" s="5" t="s">
        <v>5208</v>
      </c>
    </row>
    <row r="2166" spans="1:5" ht="15.75" x14ac:dyDescent="0.25">
      <c r="A2166" s="1" t="s">
        <v>197</v>
      </c>
      <c r="B2166" s="1" t="s">
        <v>4548</v>
      </c>
      <c r="C2166" s="5" t="s">
        <v>6733</v>
      </c>
      <c r="D2166" s="5" t="s">
        <v>7327</v>
      </c>
      <c r="E2166" s="5" t="s">
        <v>6625</v>
      </c>
    </row>
    <row r="2167" spans="1:5" ht="15.75" x14ac:dyDescent="0.25">
      <c r="A2167" s="1" t="s">
        <v>196</v>
      </c>
      <c r="B2167" s="1" t="s">
        <v>4549</v>
      </c>
      <c r="C2167" s="5" t="s">
        <v>6733</v>
      </c>
      <c r="D2167" s="5" t="s">
        <v>8247</v>
      </c>
      <c r="E2167" s="5" t="s">
        <v>6626</v>
      </c>
    </row>
    <row r="2168" spans="1:5" ht="15.75" x14ac:dyDescent="0.25">
      <c r="A2168" s="1" t="s">
        <v>195</v>
      </c>
      <c r="B2168" s="1" t="s">
        <v>4550</v>
      </c>
      <c r="C2168" s="5" t="s">
        <v>6733</v>
      </c>
      <c r="D2168" s="5" t="s">
        <v>8248</v>
      </c>
      <c r="E2168" s="5" t="s">
        <v>6627</v>
      </c>
    </row>
    <row r="2169" spans="1:5" ht="15.75" x14ac:dyDescent="0.25">
      <c r="A2169" s="1" t="s">
        <v>194</v>
      </c>
      <c r="B2169" s="1" t="s">
        <v>4551</v>
      </c>
      <c r="C2169" s="5" t="s">
        <v>6733</v>
      </c>
      <c r="D2169" s="5" t="s">
        <v>7211</v>
      </c>
      <c r="E2169" s="5" t="s">
        <v>6628</v>
      </c>
    </row>
    <row r="2170" spans="1:5" ht="15.75" x14ac:dyDescent="0.25">
      <c r="A2170" s="1" t="s">
        <v>193</v>
      </c>
      <c r="B2170" s="1" t="s">
        <v>4552</v>
      </c>
      <c r="C2170" s="5" t="s">
        <v>6733</v>
      </c>
      <c r="D2170" s="5" t="s">
        <v>8249</v>
      </c>
      <c r="E2170" s="5" t="s">
        <v>6629</v>
      </c>
    </row>
    <row r="2171" spans="1:5" ht="15.75" x14ac:dyDescent="0.25">
      <c r="A2171" s="1" t="s">
        <v>192</v>
      </c>
      <c r="B2171" s="1" t="s">
        <v>4553</v>
      </c>
      <c r="C2171" s="5" t="s">
        <v>6733</v>
      </c>
      <c r="D2171" s="5" t="s">
        <v>6868</v>
      </c>
      <c r="E2171" s="5" t="s">
        <v>6630</v>
      </c>
    </row>
    <row r="2172" spans="1:5" ht="15.75" x14ac:dyDescent="0.25">
      <c r="A2172" s="1" t="s">
        <v>191</v>
      </c>
      <c r="B2172" s="1" t="s">
        <v>4554</v>
      </c>
      <c r="C2172" s="5" t="s">
        <v>6731</v>
      </c>
      <c r="D2172" s="5" t="s">
        <v>7295</v>
      </c>
      <c r="E2172" s="5" t="s">
        <v>6631</v>
      </c>
    </row>
    <row r="2173" spans="1:5" ht="15.75" x14ac:dyDescent="0.25">
      <c r="A2173" s="1" t="s">
        <v>190</v>
      </c>
      <c r="B2173" s="1" t="s">
        <v>4555</v>
      </c>
      <c r="C2173" s="5" t="s">
        <v>6733</v>
      </c>
      <c r="D2173" s="5" t="s">
        <v>6875</v>
      </c>
      <c r="E2173" s="5" t="s">
        <v>6327</v>
      </c>
    </row>
    <row r="2174" spans="1:5" ht="15.75" x14ac:dyDescent="0.25">
      <c r="A2174" s="1" t="s">
        <v>189</v>
      </c>
      <c r="B2174" s="1" t="s">
        <v>4556</v>
      </c>
      <c r="C2174" s="5" t="s">
        <v>6733</v>
      </c>
      <c r="D2174" s="5" t="s">
        <v>8250</v>
      </c>
      <c r="E2174" s="5" t="s">
        <v>6632</v>
      </c>
    </row>
    <row r="2175" spans="1:5" ht="15.75" x14ac:dyDescent="0.25">
      <c r="A2175" s="1" t="s">
        <v>188</v>
      </c>
      <c r="B2175" s="1" t="s">
        <v>4557</v>
      </c>
      <c r="C2175" s="5" t="s">
        <v>6731</v>
      </c>
      <c r="D2175" s="5" t="s">
        <v>8251</v>
      </c>
      <c r="E2175" s="5" t="s">
        <v>4944</v>
      </c>
    </row>
    <row r="2176" spans="1:5" ht="15.75" x14ac:dyDescent="0.25">
      <c r="A2176" s="1" t="s">
        <v>187</v>
      </c>
      <c r="B2176" s="1" t="s">
        <v>4558</v>
      </c>
      <c r="C2176" s="5" t="s">
        <v>6733</v>
      </c>
      <c r="D2176" s="5" t="s">
        <v>8252</v>
      </c>
      <c r="E2176" s="5" t="s">
        <v>6633</v>
      </c>
    </row>
    <row r="2177" spans="1:5" ht="15.75" x14ac:dyDescent="0.25">
      <c r="A2177" s="1" t="s">
        <v>186</v>
      </c>
      <c r="B2177" s="1" t="s">
        <v>4559</v>
      </c>
      <c r="C2177" s="5" t="s">
        <v>6731</v>
      </c>
      <c r="D2177" s="5" t="s">
        <v>8253</v>
      </c>
      <c r="E2177" s="5" t="s">
        <v>5323</v>
      </c>
    </row>
    <row r="2178" spans="1:5" ht="15.75" x14ac:dyDescent="0.25">
      <c r="A2178" s="1" t="s">
        <v>185</v>
      </c>
      <c r="B2178" s="1" t="s">
        <v>4560</v>
      </c>
      <c r="C2178" s="5" t="s">
        <v>6731</v>
      </c>
      <c r="D2178" s="5" t="s">
        <v>8254</v>
      </c>
      <c r="E2178" s="5" t="s">
        <v>5316</v>
      </c>
    </row>
    <row r="2179" spans="1:5" ht="15.75" x14ac:dyDescent="0.25">
      <c r="A2179" s="1" t="s">
        <v>184</v>
      </c>
      <c r="B2179" s="1" t="s">
        <v>4561</v>
      </c>
      <c r="C2179" s="5" t="s">
        <v>6731</v>
      </c>
      <c r="D2179" s="5" t="s">
        <v>7044</v>
      </c>
      <c r="E2179" s="5" t="s">
        <v>5634</v>
      </c>
    </row>
    <row r="2180" spans="1:5" ht="15.75" x14ac:dyDescent="0.25">
      <c r="A2180" s="1" t="s">
        <v>183</v>
      </c>
      <c r="B2180" s="1" t="s">
        <v>4562</v>
      </c>
      <c r="C2180" s="5" t="s">
        <v>6731</v>
      </c>
      <c r="D2180" s="5" t="s">
        <v>8255</v>
      </c>
      <c r="E2180" s="5" t="s">
        <v>6634</v>
      </c>
    </row>
    <row r="2181" spans="1:5" ht="15.75" x14ac:dyDescent="0.25">
      <c r="A2181" s="1" t="s">
        <v>182</v>
      </c>
      <c r="B2181" s="1" t="s">
        <v>4563</v>
      </c>
      <c r="C2181" s="5" t="s">
        <v>6731</v>
      </c>
      <c r="D2181" s="5" t="s">
        <v>7027</v>
      </c>
      <c r="E2181" s="5" t="s">
        <v>5984</v>
      </c>
    </row>
    <row r="2182" spans="1:5" ht="15.75" x14ac:dyDescent="0.25">
      <c r="A2182" s="1" t="s">
        <v>181</v>
      </c>
      <c r="B2182" s="1" t="s">
        <v>4564</v>
      </c>
      <c r="C2182" s="5" t="s">
        <v>6731</v>
      </c>
      <c r="D2182" s="5" t="s">
        <v>8256</v>
      </c>
      <c r="E2182" s="5" t="s">
        <v>6635</v>
      </c>
    </row>
    <row r="2183" spans="1:5" ht="15.75" x14ac:dyDescent="0.25">
      <c r="A2183" s="1" t="s">
        <v>180</v>
      </c>
      <c r="B2183" s="1" t="s">
        <v>4565</v>
      </c>
      <c r="C2183" s="5" t="s">
        <v>6731</v>
      </c>
      <c r="D2183" s="5" t="s">
        <v>7042</v>
      </c>
      <c r="E2183" s="5" t="s">
        <v>6636</v>
      </c>
    </row>
    <row r="2184" spans="1:5" ht="15.75" x14ac:dyDescent="0.25">
      <c r="A2184" s="1" t="s">
        <v>179</v>
      </c>
      <c r="B2184" s="1" t="s">
        <v>4566</v>
      </c>
      <c r="C2184" s="5" t="s">
        <v>6733</v>
      </c>
      <c r="D2184" s="5" t="s">
        <v>8020</v>
      </c>
      <c r="E2184" s="5" t="s">
        <v>5439</v>
      </c>
    </row>
    <row r="2185" spans="1:5" ht="15.75" x14ac:dyDescent="0.25">
      <c r="A2185" s="1" t="s">
        <v>178</v>
      </c>
      <c r="B2185" s="1" t="s">
        <v>4567</v>
      </c>
      <c r="C2185" s="5" t="s">
        <v>6733</v>
      </c>
      <c r="D2185" s="5" t="s">
        <v>8257</v>
      </c>
      <c r="E2185" s="5" t="s">
        <v>6637</v>
      </c>
    </row>
    <row r="2186" spans="1:5" ht="15.75" x14ac:dyDescent="0.25">
      <c r="A2186" s="1" t="s">
        <v>177</v>
      </c>
      <c r="B2186" s="1" t="s">
        <v>4568</v>
      </c>
      <c r="C2186" s="5" t="s">
        <v>6733</v>
      </c>
      <c r="D2186" s="5" t="s">
        <v>6964</v>
      </c>
      <c r="E2186" s="5" t="s">
        <v>6638</v>
      </c>
    </row>
    <row r="2187" spans="1:5" ht="15.75" x14ac:dyDescent="0.25">
      <c r="A2187" s="1" t="s">
        <v>176</v>
      </c>
      <c r="B2187" s="1" t="s">
        <v>4569</v>
      </c>
      <c r="C2187" s="5" t="s">
        <v>6733</v>
      </c>
      <c r="D2187" s="5" t="s">
        <v>8258</v>
      </c>
      <c r="E2187" s="5" t="s">
        <v>5546</v>
      </c>
    </row>
    <row r="2188" spans="1:5" ht="15.75" x14ac:dyDescent="0.25">
      <c r="A2188" s="1" t="s">
        <v>175</v>
      </c>
      <c r="B2188" s="1" t="s">
        <v>4570</v>
      </c>
      <c r="C2188" s="5" t="s">
        <v>6733</v>
      </c>
      <c r="D2188" s="5" t="s">
        <v>6739</v>
      </c>
      <c r="E2188" s="5" t="s">
        <v>6639</v>
      </c>
    </row>
    <row r="2189" spans="1:5" ht="15.75" x14ac:dyDescent="0.25">
      <c r="A2189" s="1" t="s">
        <v>174</v>
      </c>
      <c r="B2189" s="1" t="s">
        <v>4571</v>
      </c>
      <c r="C2189" s="5" t="s">
        <v>6733</v>
      </c>
      <c r="D2189" s="5" t="s">
        <v>6812</v>
      </c>
      <c r="E2189" s="5" t="s">
        <v>5121</v>
      </c>
    </row>
    <row r="2190" spans="1:5" ht="15.75" x14ac:dyDescent="0.25">
      <c r="A2190" s="1" t="s">
        <v>173</v>
      </c>
      <c r="B2190" s="1" t="s">
        <v>4572</v>
      </c>
      <c r="C2190" s="5" t="s">
        <v>6733</v>
      </c>
      <c r="D2190" s="5" t="s">
        <v>8259</v>
      </c>
      <c r="E2190" s="5" t="s">
        <v>6106</v>
      </c>
    </row>
    <row r="2191" spans="1:5" ht="15.75" x14ac:dyDescent="0.25">
      <c r="A2191" s="1" t="s">
        <v>172</v>
      </c>
      <c r="B2191" s="1" t="s">
        <v>4573</v>
      </c>
      <c r="C2191" s="5" t="s">
        <v>6733</v>
      </c>
      <c r="D2191" s="5" t="s">
        <v>8260</v>
      </c>
      <c r="E2191" s="5" t="s">
        <v>6640</v>
      </c>
    </row>
    <row r="2192" spans="1:5" ht="15.75" x14ac:dyDescent="0.25">
      <c r="A2192" s="1" t="s">
        <v>171</v>
      </c>
      <c r="B2192" s="1" t="s">
        <v>4574</v>
      </c>
      <c r="C2192" s="5" t="s">
        <v>6733</v>
      </c>
      <c r="D2192" s="5" t="s">
        <v>8261</v>
      </c>
      <c r="E2192" s="5" t="s">
        <v>5314</v>
      </c>
    </row>
    <row r="2193" spans="1:5" ht="15.75" x14ac:dyDescent="0.25">
      <c r="A2193" s="1" t="s">
        <v>169</v>
      </c>
      <c r="B2193" s="1" t="s">
        <v>4575</v>
      </c>
      <c r="C2193" s="5" t="s">
        <v>6733</v>
      </c>
      <c r="D2193" s="5" t="s">
        <v>8262</v>
      </c>
      <c r="E2193" s="5" t="s">
        <v>6641</v>
      </c>
    </row>
    <row r="2194" spans="1:5" ht="15.75" x14ac:dyDescent="0.25">
      <c r="A2194" s="1" t="s">
        <v>167</v>
      </c>
      <c r="B2194" s="1" t="s">
        <v>4576</v>
      </c>
      <c r="C2194" s="5" t="s">
        <v>6733</v>
      </c>
      <c r="D2194" s="5" t="s">
        <v>7546</v>
      </c>
      <c r="E2194" s="5" t="s">
        <v>6368</v>
      </c>
    </row>
    <row r="2195" spans="1:5" ht="15.75" x14ac:dyDescent="0.25">
      <c r="A2195" s="1" t="s">
        <v>165</v>
      </c>
      <c r="B2195" s="1" t="s">
        <v>4577</v>
      </c>
      <c r="C2195" s="5" t="s">
        <v>6733</v>
      </c>
      <c r="D2195" s="5" t="s">
        <v>8263</v>
      </c>
      <c r="E2195" s="5" t="s">
        <v>5599</v>
      </c>
    </row>
    <row r="2196" spans="1:5" ht="15.75" x14ac:dyDescent="0.25">
      <c r="A2196" s="1" t="s">
        <v>163</v>
      </c>
      <c r="B2196" s="1" t="s">
        <v>4578</v>
      </c>
      <c r="C2196" s="5" t="s">
        <v>6733</v>
      </c>
      <c r="D2196" s="5" t="s">
        <v>8264</v>
      </c>
      <c r="E2196" s="5" t="s">
        <v>6642</v>
      </c>
    </row>
    <row r="2197" spans="1:5" ht="15.75" x14ac:dyDescent="0.25">
      <c r="A2197" s="1" t="s">
        <v>162</v>
      </c>
      <c r="B2197" s="1" t="s">
        <v>4579</v>
      </c>
      <c r="C2197" s="5" t="s">
        <v>6733</v>
      </c>
      <c r="D2197" s="5" t="s">
        <v>8265</v>
      </c>
      <c r="E2197" s="5" t="s">
        <v>5519</v>
      </c>
    </row>
    <row r="2198" spans="1:5" ht="15.75" x14ac:dyDescent="0.25">
      <c r="A2198" s="1" t="s">
        <v>161</v>
      </c>
      <c r="B2198" s="1" t="s">
        <v>4580</v>
      </c>
      <c r="C2198" s="5" t="s">
        <v>6733</v>
      </c>
      <c r="D2198" s="5" t="s">
        <v>8266</v>
      </c>
      <c r="E2198" s="5" t="s">
        <v>6643</v>
      </c>
    </row>
    <row r="2199" spans="1:5" ht="15.75" x14ac:dyDescent="0.25">
      <c r="A2199" s="1" t="s">
        <v>160</v>
      </c>
      <c r="B2199" s="1" t="s">
        <v>4581</v>
      </c>
      <c r="C2199" s="5" t="s">
        <v>6733</v>
      </c>
      <c r="D2199" s="5" t="s">
        <v>6780</v>
      </c>
      <c r="E2199" s="5" t="s">
        <v>5122</v>
      </c>
    </row>
    <row r="2200" spans="1:5" ht="15.75" x14ac:dyDescent="0.25">
      <c r="A2200" s="1" t="s">
        <v>159</v>
      </c>
      <c r="B2200" s="1" t="s">
        <v>4582</v>
      </c>
      <c r="C2200" s="5" t="s">
        <v>6733</v>
      </c>
      <c r="D2200" s="5" t="s">
        <v>8267</v>
      </c>
      <c r="E2200" s="5" t="s">
        <v>5123</v>
      </c>
    </row>
    <row r="2201" spans="1:5" ht="15.75" x14ac:dyDescent="0.25">
      <c r="A2201" s="1" t="s">
        <v>158</v>
      </c>
      <c r="B2201" s="1" t="s">
        <v>4583</v>
      </c>
      <c r="C2201" s="5" t="s">
        <v>6733</v>
      </c>
      <c r="D2201" s="5" t="s">
        <v>8268</v>
      </c>
      <c r="E2201" s="5" t="s">
        <v>6644</v>
      </c>
    </row>
    <row r="2202" spans="1:5" ht="15.75" x14ac:dyDescent="0.25">
      <c r="A2202" s="1" t="s">
        <v>157</v>
      </c>
      <c r="B2202" s="1" t="s">
        <v>4584</v>
      </c>
      <c r="C2202" s="5" t="s">
        <v>6733</v>
      </c>
      <c r="D2202" s="5" t="s">
        <v>8269</v>
      </c>
      <c r="E2202" s="5" t="s">
        <v>6645</v>
      </c>
    </row>
    <row r="2203" spans="1:5" ht="15.75" x14ac:dyDescent="0.25">
      <c r="A2203" s="1" t="s">
        <v>156</v>
      </c>
      <c r="B2203" s="1" t="s">
        <v>4585</v>
      </c>
      <c r="C2203" s="5" t="s">
        <v>6733</v>
      </c>
      <c r="D2203" s="5" t="s">
        <v>6900</v>
      </c>
      <c r="E2203" s="5" t="s">
        <v>6646</v>
      </c>
    </row>
    <row r="2204" spans="1:5" ht="15.75" x14ac:dyDescent="0.25">
      <c r="A2204" s="1" t="s">
        <v>155</v>
      </c>
      <c r="B2204" s="1" t="s">
        <v>4586</v>
      </c>
      <c r="C2204" s="5" t="s">
        <v>6731</v>
      </c>
      <c r="D2204" s="5" t="s">
        <v>8270</v>
      </c>
      <c r="E2204" s="5" t="s">
        <v>6647</v>
      </c>
    </row>
    <row r="2205" spans="1:5" ht="15.75" x14ac:dyDescent="0.25">
      <c r="A2205" s="1" t="s">
        <v>154</v>
      </c>
      <c r="B2205" s="1" t="s">
        <v>4587</v>
      </c>
      <c r="C2205" s="5" t="s">
        <v>6731</v>
      </c>
      <c r="D2205" s="5" t="s">
        <v>7915</v>
      </c>
      <c r="E2205" s="5" t="s">
        <v>6648</v>
      </c>
    </row>
    <row r="2206" spans="1:5" ht="15.75" x14ac:dyDescent="0.25">
      <c r="A2206" s="1" t="s">
        <v>153</v>
      </c>
      <c r="B2206" s="1" t="s">
        <v>4588</v>
      </c>
      <c r="C2206" s="5" t="s">
        <v>6731</v>
      </c>
      <c r="D2206" s="5" t="s">
        <v>8271</v>
      </c>
      <c r="E2206" s="5" t="s">
        <v>6649</v>
      </c>
    </row>
    <row r="2207" spans="1:5" ht="15.75" x14ac:dyDescent="0.25">
      <c r="A2207" s="1" t="s">
        <v>152</v>
      </c>
      <c r="B2207" s="1" t="s">
        <v>4589</v>
      </c>
      <c r="C2207" s="5" t="s">
        <v>6733</v>
      </c>
      <c r="D2207" s="5" t="s">
        <v>8272</v>
      </c>
      <c r="E2207" s="5" t="s">
        <v>5124</v>
      </c>
    </row>
    <row r="2208" spans="1:5" ht="15.75" x14ac:dyDescent="0.25">
      <c r="A2208" s="1" t="s">
        <v>151</v>
      </c>
      <c r="B2208" s="1" t="s">
        <v>4590</v>
      </c>
      <c r="C2208" s="5" t="s">
        <v>6733</v>
      </c>
      <c r="D2208" s="5" t="s">
        <v>7795</v>
      </c>
      <c r="E2208" s="5" t="s">
        <v>6650</v>
      </c>
    </row>
    <row r="2209" spans="1:5" ht="15.75" x14ac:dyDescent="0.25">
      <c r="A2209" s="1" t="s">
        <v>150</v>
      </c>
      <c r="B2209" s="1" t="s">
        <v>4591</v>
      </c>
      <c r="C2209" s="5" t="s">
        <v>6731</v>
      </c>
      <c r="D2209" s="5" t="s">
        <v>8273</v>
      </c>
      <c r="E2209" s="5" t="s">
        <v>6651</v>
      </c>
    </row>
    <row r="2210" spans="1:5" ht="15.75" x14ac:dyDescent="0.25">
      <c r="A2210" s="1" t="s">
        <v>149</v>
      </c>
      <c r="B2210" s="1" t="s">
        <v>4592</v>
      </c>
      <c r="C2210" s="5" t="s">
        <v>6731</v>
      </c>
      <c r="D2210" s="5" t="s">
        <v>8274</v>
      </c>
      <c r="E2210" s="5" t="s">
        <v>6652</v>
      </c>
    </row>
    <row r="2211" spans="1:5" ht="15.75" x14ac:dyDescent="0.25">
      <c r="A2211" s="1" t="s">
        <v>148</v>
      </c>
      <c r="B2211" s="1" t="s">
        <v>4593</v>
      </c>
      <c r="C2211" s="5" t="s">
        <v>6731</v>
      </c>
      <c r="D2211" s="5" t="s">
        <v>6749</v>
      </c>
      <c r="E2211" s="5" t="s">
        <v>5125</v>
      </c>
    </row>
    <row r="2212" spans="1:5" ht="15.75" x14ac:dyDescent="0.25">
      <c r="A2212" s="1" t="s">
        <v>147</v>
      </c>
      <c r="B2212" s="1" t="s">
        <v>4594</v>
      </c>
      <c r="C2212" s="5" t="s">
        <v>6733</v>
      </c>
      <c r="D2212" s="5" t="s">
        <v>8100</v>
      </c>
      <c r="E2212" s="5" t="s">
        <v>6653</v>
      </c>
    </row>
    <row r="2213" spans="1:5" ht="15.75" x14ac:dyDescent="0.25">
      <c r="A2213" s="1" t="s">
        <v>146</v>
      </c>
      <c r="B2213" s="1" t="s">
        <v>4595</v>
      </c>
      <c r="C2213" s="5" t="s">
        <v>6733</v>
      </c>
      <c r="D2213" s="5" t="s">
        <v>7795</v>
      </c>
      <c r="E2213" s="5" t="s">
        <v>6406</v>
      </c>
    </row>
    <row r="2214" spans="1:5" ht="15.75" x14ac:dyDescent="0.25">
      <c r="A2214" s="1" t="s">
        <v>145</v>
      </c>
      <c r="B2214" s="1" t="s">
        <v>4596</v>
      </c>
      <c r="C2214" s="5" t="s">
        <v>6733</v>
      </c>
      <c r="D2214" s="5" t="s">
        <v>7090</v>
      </c>
      <c r="E2214" s="5" t="s">
        <v>6654</v>
      </c>
    </row>
    <row r="2215" spans="1:5" ht="15.75" x14ac:dyDescent="0.25">
      <c r="A2215" s="1" t="s">
        <v>144</v>
      </c>
      <c r="B2215" s="1" t="s">
        <v>4597</v>
      </c>
      <c r="C2215" s="5" t="s">
        <v>6731</v>
      </c>
      <c r="D2215" s="5" t="s">
        <v>8275</v>
      </c>
      <c r="E2215" s="5" t="s">
        <v>6655</v>
      </c>
    </row>
    <row r="2216" spans="1:5" ht="15.75" x14ac:dyDescent="0.25">
      <c r="A2216" s="1" t="s">
        <v>143</v>
      </c>
      <c r="B2216" s="1" t="s">
        <v>4598</v>
      </c>
      <c r="C2216" s="5" t="s">
        <v>6731</v>
      </c>
      <c r="D2216" s="5" t="s">
        <v>7099</v>
      </c>
      <c r="E2216" s="5" t="s">
        <v>6656</v>
      </c>
    </row>
    <row r="2217" spans="1:5" ht="15.75" x14ac:dyDescent="0.25">
      <c r="A2217" s="1" t="s">
        <v>142</v>
      </c>
      <c r="B2217" s="1" t="s">
        <v>4599</v>
      </c>
      <c r="C2217" s="5" t="s">
        <v>6733</v>
      </c>
      <c r="D2217" s="5" t="s">
        <v>8276</v>
      </c>
      <c r="E2217" s="5" t="s">
        <v>5718</v>
      </c>
    </row>
    <row r="2218" spans="1:5" ht="15.75" x14ac:dyDescent="0.25">
      <c r="A2218" s="1" t="s">
        <v>141</v>
      </c>
      <c r="B2218" s="1" t="s">
        <v>4600</v>
      </c>
      <c r="C2218" s="5" t="s">
        <v>6731</v>
      </c>
      <c r="D2218" s="5" t="s">
        <v>8277</v>
      </c>
      <c r="E2218" s="5" t="s">
        <v>5194</v>
      </c>
    </row>
    <row r="2219" spans="1:5" ht="15.75" x14ac:dyDescent="0.25">
      <c r="A2219" s="1" t="s">
        <v>140</v>
      </c>
      <c r="B2219" s="1" t="s">
        <v>4601</v>
      </c>
      <c r="C2219" s="5" t="s">
        <v>6731</v>
      </c>
      <c r="D2219" s="5" t="s">
        <v>7337</v>
      </c>
      <c r="E2219" s="5" t="s">
        <v>6657</v>
      </c>
    </row>
    <row r="2220" spans="1:5" ht="15.75" x14ac:dyDescent="0.25">
      <c r="A2220" s="1" t="s">
        <v>139</v>
      </c>
      <c r="B2220" s="1" t="s">
        <v>4602</v>
      </c>
      <c r="C2220" s="5" t="s">
        <v>6731</v>
      </c>
      <c r="D2220" s="5" t="s">
        <v>6940</v>
      </c>
      <c r="E2220" s="5" t="s">
        <v>6658</v>
      </c>
    </row>
    <row r="2221" spans="1:5" ht="15.75" x14ac:dyDescent="0.25">
      <c r="A2221" s="1" t="s">
        <v>138</v>
      </c>
      <c r="B2221" s="1" t="s">
        <v>4603</v>
      </c>
      <c r="C2221" s="5" t="s">
        <v>6731</v>
      </c>
      <c r="D2221" s="5" t="s">
        <v>7840</v>
      </c>
      <c r="E2221" s="5" t="s">
        <v>6659</v>
      </c>
    </row>
    <row r="2222" spans="1:5" ht="15.75" x14ac:dyDescent="0.25">
      <c r="A2222" s="1" t="s">
        <v>137</v>
      </c>
      <c r="B2222" s="1" t="s">
        <v>4604</v>
      </c>
      <c r="C2222" s="5" t="s">
        <v>6733</v>
      </c>
      <c r="D2222" s="5" t="s">
        <v>6864</v>
      </c>
      <c r="E2222" s="5" t="s">
        <v>6660</v>
      </c>
    </row>
    <row r="2223" spans="1:5" ht="15.75" x14ac:dyDescent="0.25">
      <c r="A2223" s="1" t="s">
        <v>136</v>
      </c>
      <c r="B2223" s="1" t="s">
        <v>4605</v>
      </c>
      <c r="C2223" s="5" t="s">
        <v>6733</v>
      </c>
      <c r="D2223" s="5" t="s">
        <v>7131</v>
      </c>
      <c r="E2223" s="5" t="s">
        <v>6661</v>
      </c>
    </row>
    <row r="2224" spans="1:5" ht="15.75" x14ac:dyDescent="0.25">
      <c r="A2224" s="1" t="s">
        <v>135</v>
      </c>
      <c r="B2224" s="1" t="s">
        <v>4606</v>
      </c>
      <c r="C2224" s="5" t="s">
        <v>6733</v>
      </c>
      <c r="D2224" s="5" t="s">
        <v>7062</v>
      </c>
      <c r="E2224" s="5" t="s">
        <v>5495</v>
      </c>
    </row>
    <row r="2225" spans="1:5" ht="15.75" x14ac:dyDescent="0.25">
      <c r="A2225" s="1" t="s">
        <v>134</v>
      </c>
      <c r="B2225" s="1" t="s">
        <v>4607</v>
      </c>
      <c r="C2225" s="5" t="s">
        <v>6733</v>
      </c>
      <c r="D2225" s="5" t="s">
        <v>7131</v>
      </c>
      <c r="E2225" s="5" t="s">
        <v>5126</v>
      </c>
    </row>
    <row r="2226" spans="1:5" ht="15.75" x14ac:dyDescent="0.25">
      <c r="A2226" s="1" t="s">
        <v>133</v>
      </c>
      <c r="B2226" s="1" t="s">
        <v>4608</v>
      </c>
      <c r="C2226" s="5" t="s">
        <v>6733</v>
      </c>
      <c r="D2226" s="5" t="s">
        <v>8278</v>
      </c>
      <c r="E2226" s="5" t="s">
        <v>6408</v>
      </c>
    </row>
    <row r="2227" spans="1:5" ht="15.75" x14ac:dyDescent="0.25">
      <c r="A2227" s="1" t="s">
        <v>132</v>
      </c>
      <c r="B2227" s="1" t="s">
        <v>4609</v>
      </c>
      <c r="C2227" s="5" t="s">
        <v>6731</v>
      </c>
      <c r="D2227" s="5" t="s">
        <v>6958</v>
      </c>
      <c r="E2227" s="5" t="s">
        <v>5697</v>
      </c>
    </row>
    <row r="2228" spans="1:5" ht="15.75" x14ac:dyDescent="0.25">
      <c r="A2228" s="1" t="s">
        <v>131</v>
      </c>
      <c r="B2228" s="1" t="s">
        <v>4610</v>
      </c>
      <c r="C2228" s="5" t="s">
        <v>6731</v>
      </c>
      <c r="D2228" s="5" t="s">
        <v>7699</v>
      </c>
      <c r="E2228" s="5" t="s">
        <v>6124</v>
      </c>
    </row>
    <row r="2229" spans="1:5" ht="15.75" x14ac:dyDescent="0.25">
      <c r="A2229" s="1" t="s">
        <v>130</v>
      </c>
      <c r="B2229" s="1" t="s">
        <v>4611</v>
      </c>
      <c r="C2229" s="5" t="s">
        <v>6731</v>
      </c>
      <c r="D2229" s="5" t="s">
        <v>8279</v>
      </c>
      <c r="E2229" s="5" t="s">
        <v>5127</v>
      </c>
    </row>
    <row r="2230" spans="1:5" ht="15.75" x14ac:dyDescent="0.25">
      <c r="A2230" s="1" t="s">
        <v>129</v>
      </c>
      <c r="B2230" s="1" t="s">
        <v>4612</v>
      </c>
      <c r="C2230" s="5" t="s">
        <v>6731</v>
      </c>
      <c r="D2230" s="5" t="s">
        <v>8280</v>
      </c>
      <c r="E2230" s="5" t="s">
        <v>6662</v>
      </c>
    </row>
    <row r="2231" spans="1:5" ht="15.75" x14ac:dyDescent="0.25">
      <c r="A2231" s="1" t="s">
        <v>128</v>
      </c>
      <c r="B2231" s="1" t="s">
        <v>4613</v>
      </c>
      <c r="C2231" s="5" t="s">
        <v>6733</v>
      </c>
      <c r="D2231" s="5" t="s">
        <v>8281</v>
      </c>
      <c r="E2231" s="5" t="s">
        <v>6663</v>
      </c>
    </row>
    <row r="2232" spans="1:5" ht="15.75" x14ac:dyDescent="0.25">
      <c r="A2232" s="1" t="s">
        <v>127</v>
      </c>
      <c r="B2232" s="1" t="s">
        <v>4614</v>
      </c>
      <c r="C2232" s="5" t="s">
        <v>6731</v>
      </c>
      <c r="D2232" s="5" t="s">
        <v>8282</v>
      </c>
      <c r="E2232" s="5" t="s">
        <v>6664</v>
      </c>
    </row>
    <row r="2233" spans="1:5" ht="15.75" x14ac:dyDescent="0.25">
      <c r="A2233" s="1" t="s">
        <v>126</v>
      </c>
      <c r="B2233" s="1" t="s">
        <v>4615</v>
      </c>
      <c r="C2233" s="5" t="s">
        <v>6731</v>
      </c>
      <c r="D2233" s="5" t="s">
        <v>8283</v>
      </c>
      <c r="E2233" s="5" t="s">
        <v>5128</v>
      </c>
    </row>
    <row r="2234" spans="1:5" ht="15.75" x14ac:dyDescent="0.25">
      <c r="A2234" s="1" t="s">
        <v>125</v>
      </c>
      <c r="B2234" s="1" t="s">
        <v>4616</v>
      </c>
      <c r="C2234" s="5" t="s">
        <v>6731</v>
      </c>
      <c r="D2234" s="5" t="s">
        <v>8284</v>
      </c>
      <c r="E2234" s="5" t="s">
        <v>6665</v>
      </c>
    </row>
    <row r="2235" spans="1:5" ht="15.75" x14ac:dyDescent="0.25">
      <c r="A2235" s="1" t="s">
        <v>124</v>
      </c>
      <c r="B2235" s="1" t="s">
        <v>4617</v>
      </c>
      <c r="C2235" s="5" t="s">
        <v>6733</v>
      </c>
      <c r="D2235" s="5" t="s">
        <v>6739</v>
      </c>
      <c r="E2235" s="5" t="s">
        <v>5936</v>
      </c>
    </row>
    <row r="2236" spans="1:5" ht="15.75" x14ac:dyDescent="0.25">
      <c r="A2236" s="1" t="s">
        <v>123</v>
      </c>
      <c r="B2236" s="1" t="s">
        <v>4618</v>
      </c>
      <c r="C2236" s="5" t="s">
        <v>6733</v>
      </c>
      <c r="D2236" s="5" t="s">
        <v>6752</v>
      </c>
      <c r="E2236" s="5" t="s">
        <v>6666</v>
      </c>
    </row>
    <row r="2237" spans="1:5" ht="15.75" x14ac:dyDescent="0.25">
      <c r="A2237" s="1" t="s">
        <v>122</v>
      </c>
      <c r="B2237" s="1" t="s">
        <v>4619</v>
      </c>
      <c r="C2237" s="5" t="s">
        <v>6733</v>
      </c>
      <c r="D2237" s="5" t="s">
        <v>8285</v>
      </c>
      <c r="E2237" s="5" t="s">
        <v>6667</v>
      </c>
    </row>
    <row r="2238" spans="1:5" ht="15.75" x14ac:dyDescent="0.25">
      <c r="A2238" s="1" t="s">
        <v>121</v>
      </c>
      <c r="B2238" s="1" t="s">
        <v>4620</v>
      </c>
      <c r="C2238" s="5" t="s">
        <v>6733</v>
      </c>
      <c r="D2238" s="5" t="s">
        <v>7787</v>
      </c>
      <c r="E2238" s="5" t="s">
        <v>5129</v>
      </c>
    </row>
    <row r="2239" spans="1:5" ht="15.75" x14ac:dyDescent="0.25">
      <c r="A2239" s="1" t="s">
        <v>120</v>
      </c>
      <c r="B2239" s="1" t="s">
        <v>4621</v>
      </c>
      <c r="C2239" s="5" t="s">
        <v>6733</v>
      </c>
      <c r="D2239" s="5" t="s">
        <v>8286</v>
      </c>
      <c r="E2239" s="5" t="s">
        <v>6668</v>
      </c>
    </row>
    <row r="2240" spans="1:5" ht="15.75" x14ac:dyDescent="0.25">
      <c r="A2240" s="1" t="s">
        <v>119</v>
      </c>
      <c r="B2240" s="1" t="s">
        <v>4622</v>
      </c>
      <c r="C2240" s="5" t="s">
        <v>6733</v>
      </c>
      <c r="D2240" s="5" t="s">
        <v>7641</v>
      </c>
      <c r="E2240" s="5" t="s">
        <v>4739</v>
      </c>
    </row>
    <row r="2241" spans="1:5" ht="15.75" x14ac:dyDescent="0.25">
      <c r="A2241" s="1" t="s">
        <v>118</v>
      </c>
      <c r="B2241" s="1" t="s">
        <v>4623</v>
      </c>
      <c r="C2241" s="5" t="s">
        <v>6731</v>
      </c>
      <c r="D2241" s="5" t="s">
        <v>8287</v>
      </c>
      <c r="E2241" s="5" t="s">
        <v>5130</v>
      </c>
    </row>
    <row r="2242" spans="1:5" ht="15.75" x14ac:dyDescent="0.25">
      <c r="A2242" s="1" t="s">
        <v>117</v>
      </c>
      <c r="B2242" s="1" t="s">
        <v>4624</v>
      </c>
      <c r="C2242" s="5" t="s">
        <v>6731</v>
      </c>
      <c r="D2242" s="5" t="s">
        <v>6824</v>
      </c>
      <c r="E2242" s="5" t="s">
        <v>6669</v>
      </c>
    </row>
    <row r="2243" spans="1:5" ht="15.75" x14ac:dyDescent="0.25">
      <c r="A2243" s="1" t="s">
        <v>116</v>
      </c>
      <c r="B2243" s="1" t="s">
        <v>4625</v>
      </c>
      <c r="C2243" s="5" t="s">
        <v>6731</v>
      </c>
      <c r="D2243" s="5" t="s">
        <v>8288</v>
      </c>
      <c r="E2243" s="5" t="s">
        <v>5131</v>
      </c>
    </row>
    <row r="2244" spans="1:5" ht="15.75" x14ac:dyDescent="0.25">
      <c r="A2244" s="1" t="s">
        <v>115</v>
      </c>
      <c r="B2244" s="1" t="s">
        <v>4626</v>
      </c>
      <c r="C2244" s="5" t="s">
        <v>6733</v>
      </c>
      <c r="D2244" s="5" t="s">
        <v>7092</v>
      </c>
      <c r="E2244" s="5" t="s">
        <v>5816</v>
      </c>
    </row>
    <row r="2245" spans="1:5" ht="15.75" x14ac:dyDescent="0.25">
      <c r="A2245" s="1" t="s">
        <v>114</v>
      </c>
      <c r="B2245" s="1" t="s">
        <v>4627</v>
      </c>
      <c r="C2245" s="5" t="s">
        <v>6733</v>
      </c>
      <c r="D2245" s="5" t="s">
        <v>6826</v>
      </c>
      <c r="E2245" s="5" t="s">
        <v>5132</v>
      </c>
    </row>
    <row r="2246" spans="1:5" ht="15.75" x14ac:dyDescent="0.25">
      <c r="A2246" s="1" t="s">
        <v>113</v>
      </c>
      <c r="B2246" s="1" t="s">
        <v>4628</v>
      </c>
      <c r="C2246" s="5" t="s">
        <v>6731</v>
      </c>
      <c r="D2246" s="5" t="s">
        <v>7794</v>
      </c>
      <c r="E2246" s="5" t="s">
        <v>5634</v>
      </c>
    </row>
    <row r="2247" spans="1:5" ht="15.75" x14ac:dyDescent="0.25">
      <c r="A2247" s="1" t="s">
        <v>112</v>
      </c>
      <c r="B2247" s="1" t="s">
        <v>4629</v>
      </c>
      <c r="C2247" s="5" t="s">
        <v>6731</v>
      </c>
      <c r="D2247" s="5" t="s">
        <v>7361</v>
      </c>
      <c r="E2247" s="5" t="s">
        <v>5133</v>
      </c>
    </row>
    <row r="2248" spans="1:5" ht="15.75" x14ac:dyDescent="0.25">
      <c r="A2248" s="1" t="s">
        <v>111</v>
      </c>
      <c r="B2248" s="1" t="s">
        <v>4630</v>
      </c>
      <c r="C2248" s="5" t="s">
        <v>6731</v>
      </c>
      <c r="D2248" s="5" t="s">
        <v>6824</v>
      </c>
      <c r="E2248" s="5" t="s">
        <v>5134</v>
      </c>
    </row>
    <row r="2249" spans="1:5" ht="15.75" x14ac:dyDescent="0.25">
      <c r="A2249" s="1" t="s">
        <v>110</v>
      </c>
      <c r="B2249" s="1" t="s">
        <v>4631</v>
      </c>
      <c r="C2249" s="5" t="s">
        <v>6733</v>
      </c>
      <c r="D2249" s="5" t="s">
        <v>8289</v>
      </c>
      <c r="E2249" s="5" t="s">
        <v>5135</v>
      </c>
    </row>
    <row r="2250" spans="1:5" ht="15.75" x14ac:dyDescent="0.25">
      <c r="A2250" s="1" t="s">
        <v>109</v>
      </c>
      <c r="B2250" s="1" t="s">
        <v>4632</v>
      </c>
      <c r="C2250" s="5" t="s">
        <v>6733</v>
      </c>
      <c r="D2250" s="5" t="s">
        <v>7168</v>
      </c>
      <c r="E2250" s="5" t="s">
        <v>6670</v>
      </c>
    </row>
    <row r="2251" spans="1:5" ht="15.75" x14ac:dyDescent="0.25">
      <c r="A2251" s="1" t="s">
        <v>108</v>
      </c>
      <c r="B2251" s="1" t="s">
        <v>4633</v>
      </c>
      <c r="C2251" s="5" t="s">
        <v>6731</v>
      </c>
      <c r="D2251" s="5" t="s">
        <v>7218</v>
      </c>
      <c r="E2251" s="5" t="s">
        <v>6671</v>
      </c>
    </row>
    <row r="2252" spans="1:5" ht="15.75" x14ac:dyDescent="0.25">
      <c r="A2252" s="1" t="s">
        <v>107</v>
      </c>
      <c r="B2252" s="1" t="s">
        <v>4634</v>
      </c>
      <c r="C2252" s="5" t="s">
        <v>6731</v>
      </c>
      <c r="D2252" s="5" t="s">
        <v>6761</v>
      </c>
      <c r="E2252" s="5" t="s">
        <v>6672</v>
      </c>
    </row>
    <row r="2253" spans="1:5" ht="15.75" x14ac:dyDescent="0.25">
      <c r="A2253" s="1" t="s">
        <v>106</v>
      </c>
      <c r="B2253" s="1" t="s">
        <v>4635</v>
      </c>
      <c r="C2253" s="5" t="s">
        <v>6733</v>
      </c>
      <c r="D2253" s="5" t="s">
        <v>7090</v>
      </c>
      <c r="E2253" s="5" t="s">
        <v>6673</v>
      </c>
    </row>
    <row r="2254" spans="1:5" ht="15.75" x14ac:dyDescent="0.25">
      <c r="A2254" s="1" t="s">
        <v>105</v>
      </c>
      <c r="B2254" s="1" t="s">
        <v>4636</v>
      </c>
      <c r="C2254" s="5" t="s">
        <v>6731</v>
      </c>
      <c r="D2254" s="5" t="s">
        <v>8290</v>
      </c>
      <c r="E2254" s="5" t="s">
        <v>6674</v>
      </c>
    </row>
    <row r="2255" spans="1:5" ht="15.75" x14ac:dyDescent="0.25">
      <c r="A2255" s="1" t="s">
        <v>104</v>
      </c>
      <c r="B2255" s="1" t="s">
        <v>4637</v>
      </c>
      <c r="C2255" s="5" t="s">
        <v>6731</v>
      </c>
      <c r="D2255" s="5" t="s">
        <v>7539</v>
      </c>
      <c r="E2255" s="5" t="s">
        <v>6675</v>
      </c>
    </row>
    <row r="2256" spans="1:5" ht="15.75" x14ac:dyDescent="0.25">
      <c r="A2256" s="1" t="s">
        <v>103</v>
      </c>
      <c r="B2256" s="1" t="s">
        <v>4638</v>
      </c>
      <c r="C2256" s="5" t="s">
        <v>6731</v>
      </c>
      <c r="D2256" s="5" t="s">
        <v>8291</v>
      </c>
      <c r="E2256" s="5" t="s">
        <v>6676</v>
      </c>
    </row>
    <row r="2257" spans="1:5" ht="15.75" x14ac:dyDescent="0.25">
      <c r="A2257" s="1" t="s">
        <v>102</v>
      </c>
      <c r="B2257" s="1" t="s">
        <v>4639</v>
      </c>
      <c r="C2257" s="5" t="s">
        <v>6733</v>
      </c>
      <c r="D2257" s="5" t="s">
        <v>6851</v>
      </c>
      <c r="E2257" s="5" t="s">
        <v>4739</v>
      </c>
    </row>
    <row r="2258" spans="1:5" ht="15.75" x14ac:dyDescent="0.25">
      <c r="A2258" s="1" t="s">
        <v>101</v>
      </c>
      <c r="B2258" s="1" t="s">
        <v>4640</v>
      </c>
      <c r="C2258" s="5" t="s">
        <v>6733</v>
      </c>
      <c r="D2258" s="5" t="s">
        <v>8292</v>
      </c>
      <c r="E2258" s="5" t="s">
        <v>6677</v>
      </c>
    </row>
    <row r="2259" spans="1:5" ht="15.75" x14ac:dyDescent="0.25">
      <c r="A2259" s="1" t="s">
        <v>100</v>
      </c>
      <c r="B2259" s="1" t="s">
        <v>4641</v>
      </c>
      <c r="C2259" s="5" t="s">
        <v>6733</v>
      </c>
      <c r="D2259" s="5" t="s">
        <v>8293</v>
      </c>
      <c r="E2259" s="5" t="s">
        <v>5136</v>
      </c>
    </row>
    <row r="2260" spans="1:5" ht="15.75" x14ac:dyDescent="0.25">
      <c r="A2260" s="1" t="s">
        <v>99</v>
      </c>
      <c r="B2260" s="1" t="s">
        <v>4642</v>
      </c>
      <c r="C2260" s="5" t="s">
        <v>6733</v>
      </c>
      <c r="D2260" s="5" t="s">
        <v>8294</v>
      </c>
      <c r="E2260" s="5" t="s">
        <v>6678</v>
      </c>
    </row>
    <row r="2261" spans="1:5" ht="15.75" x14ac:dyDescent="0.25">
      <c r="A2261" s="1" t="s">
        <v>98</v>
      </c>
      <c r="B2261" s="1" t="s">
        <v>4643</v>
      </c>
      <c r="C2261" s="5" t="s">
        <v>6733</v>
      </c>
      <c r="D2261" s="5" t="s">
        <v>6941</v>
      </c>
      <c r="E2261" s="5" t="s">
        <v>6679</v>
      </c>
    </row>
    <row r="2262" spans="1:5" ht="15.75" x14ac:dyDescent="0.25">
      <c r="A2262" s="1" t="s">
        <v>97</v>
      </c>
      <c r="B2262" s="1" t="s">
        <v>4644</v>
      </c>
      <c r="C2262" s="5" t="s">
        <v>6731</v>
      </c>
      <c r="D2262" s="5" t="s">
        <v>6806</v>
      </c>
      <c r="E2262" s="5" t="s">
        <v>6680</v>
      </c>
    </row>
    <row r="2263" spans="1:5" ht="15.75" x14ac:dyDescent="0.25">
      <c r="A2263" s="1" t="s">
        <v>96</v>
      </c>
      <c r="B2263" s="1" t="s">
        <v>4645</v>
      </c>
      <c r="C2263" s="5" t="s">
        <v>6733</v>
      </c>
      <c r="D2263" s="5" t="s">
        <v>6795</v>
      </c>
      <c r="E2263" s="5" t="s">
        <v>6681</v>
      </c>
    </row>
    <row r="2264" spans="1:5" ht="15.75" x14ac:dyDescent="0.25">
      <c r="A2264" s="1" t="s">
        <v>95</v>
      </c>
      <c r="B2264" s="1" t="s">
        <v>4646</v>
      </c>
      <c r="C2264" s="5" t="s">
        <v>6733</v>
      </c>
      <c r="D2264" s="5" t="s">
        <v>6923</v>
      </c>
      <c r="E2264" s="5" t="s">
        <v>6682</v>
      </c>
    </row>
    <row r="2265" spans="1:5" ht="15.75" x14ac:dyDescent="0.25">
      <c r="A2265" s="1" t="s">
        <v>94</v>
      </c>
      <c r="B2265" s="1" t="s">
        <v>4647</v>
      </c>
      <c r="C2265" s="5" t="s">
        <v>6733</v>
      </c>
      <c r="D2265" s="5" t="s">
        <v>8295</v>
      </c>
      <c r="E2265" s="5" t="s">
        <v>6683</v>
      </c>
    </row>
    <row r="2266" spans="1:5" ht="15.75" x14ac:dyDescent="0.25">
      <c r="A2266" s="1" t="s">
        <v>93</v>
      </c>
      <c r="B2266" s="1" t="s">
        <v>4648</v>
      </c>
      <c r="C2266" s="5" t="s">
        <v>6733</v>
      </c>
      <c r="D2266" s="5" t="s">
        <v>6878</v>
      </c>
      <c r="E2266" s="5" t="s">
        <v>6310</v>
      </c>
    </row>
    <row r="2267" spans="1:5" ht="15.75" x14ac:dyDescent="0.25">
      <c r="A2267" s="1" t="s">
        <v>92</v>
      </c>
      <c r="B2267" s="1" t="s">
        <v>4649</v>
      </c>
      <c r="C2267" s="5" t="s">
        <v>6731</v>
      </c>
      <c r="D2267" s="5" t="s">
        <v>7597</v>
      </c>
      <c r="E2267" s="5" t="s">
        <v>5137</v>
      </c>
    </row>
    <row r="2268" spans="1:5" ht="15.75" x14ac:dyDescent="0.25">
      <c r="A2268" s="1" t="s">
        <v>91</v>
      </c>
      <c r="B2268" s="1" t="s">
        <v>4650</v>
      </c>
      <c r="C2268" s="5" t="s">
        <v>6731</v>
      </c>
      <c r="D2268" s="5" t="s">
        <v>7174</v>
      </c>
      <c r="E2268" s="5" t="s">
        <v>6684</v>
      </c>
    </row>
    <row r="2269" spans="1:5" ht="15.75" x14ac:dyDescent="0.25">
      <c r="A2269" s="1" t="s">
        <v>90</v>
      </c>
      <c r="B2269" s="1" t="s">
        <v>4651</v>
      </c>
      <c r="C2269" s="5" t="s">
        <v>6731</v>
      </c>
      <c r="D2269" s="5" t="s">
        <v>8296</v>
      </c>
      <c r="E2269" s="5" t="s">
        <v>6685</v>
      </c>
    </row>
    <row r="2270" spans="1:5" ht="15.75" x14ac:dyDescent="0.25">
      <c r="A2270" s="1" t="s">
        <v>89</v>
      </c>
      <c r="B2270" s="1" t="s">
        <v>4652</v>
      </c>
      <c r="C2270" s="5" t="s">
        <v>6731</v>
      </c>
      <c r="D2270" s="5" t="s">
        <v>8297</v>
      </c>
      <c r="E2270" s="5" t="s">
        <v>5255</v>
      </c>
    </row>
    <row r="2271" spans="1:5" ht="15.75" x14ac:dyDescent="0.25">
      <c r="A2271" s="1" t="s">
        <v>88</v>
      </c>
      <c r="B2271" s="1" t="s">
        <v>4653</v>
      </c>
      <c r="C2271" s="5" t="s">
        <v>6731</v>
      </c>
      <c r="D2271" s="5" t="s">
        <v>7796</v>
      </c>
      <c r="E2271" s="5" t="s">
        <v>5577</v>
      </c>
    </row>
    <row r="2272" spans="1:5" ht="15.75" x14ac:dyDescent="0.25">
      <c r="A2272" s="1" t="s">
        <v>87</v>
      </c>
      <c r="B2272" s="1" t="s">
        <v>4654</v>
      </c>
      <c r="C2272" s="5" t="s">
        <v>6733</v>
      </c>
      <c r="D2272" s="5" t="s">
        <v>8298</v>
      </c>
      <c r="E2272" s="5" t="s">
        <v>5138</v>
      </c>
    </row>
    <row r="2273" spans="1:5" ht="15.75" x14ac:dyDescent="0.25">
      <c r="A2273" s="1" t="s">
        <v>86</v>
      </c>
      <c r="B2273" s="1" t="s">
        <v>4655</v>
      </c>
      <c r="C2273" s="5" t="s">
        <v>6731</v>
      </c>
      <c r="D2273" s="5" t="s">
        <v>8299</v>
      </c>
      <c r="E2273" s="5" t="s">
        <v>6686</v>
      </c>
    </row>
    <row r="2274" spans="1:5" ht="15.75" x14ac:dyDescent="0.25">
      <c r="A2274" s="1" t="s">
        <v>85</v>
      </c>
      <c r="B2274" s="1" t="s">
        <v>4656</v>
      </c>
      <c r="C2274" s="5" t="s">
        <v>6733</v>
      </c>
      <c r="D2274" s="5" t="s">
        <v>8300</v>
      </c>
      <c r="E2274" s="5" t="s">
        <v>5198</v>
      </c>
    </row>
    <row r="2275" spans="1:5" ht="15.75" x14ac:dyDescent="0.25">
      <c r="A2275" s="1" t="s">
        <v>84</v>
      </c>
      <c r="B2275" s="1" t="s">
        <v>4657</v>
      </c>
      <c r="C2275" s="5" t="s">
        <v>6731</v>
      </c>
      <c r="D2275" s="5" t="s">
        <v>8255</v>
      </c>
      <c r="E2275" s="5" t="s">
        <v>6687</v>
      </c>
    </row>
    <row r="2276" spans="1:5" ht="15.75" x14ac:dyDescent="0.25">
      <c r="A2276" s="1" t="s">
        <v>83</v>
      </c>
      <c r="B2276" s="1" t="s">
        <v>4658</v>
      </c>
      <c r="C2276" s="5" t="s">
        <v>6733</v>
      </c>
      <c r="D2276" s="5" t="s">
        <v>7130</v>
      </c>
      <c r="E2276" s="5" t="s">
        <v>6688</v>
      </c>
    </row>
    <row r="2277" spans="1:5" ht="15.75" x14ac:dyDescent="0.25">
      <c r="A2277" s="1" t="s">
        <v>82</v>
      </c>
      <c r="B2277" s="1" t="s">
        <v>4659</v>
      </c>
      <c r="C2277" s="5" t="s">
        <v>6733</v>
      </c>
      <c r="D2277" s="5" t="s">
        <v>7524</v>
      </c>
      <c r="E2277" s="5" t="s">
        <v>6689</v>
      </c>
    </row>
    <row r="2278" spans="1:5" ht="15.75" x14ac:dyDescent="0.25">
      <c r="A2278" s="1" t="s">
        <v>81</v>
      </c>
      <c r="B2278" s="1" t="s">
        <v>4660</v>
      </c>
      <c r="C2278" s="5" t="s">
        <v>6731</v>
      </c>
      <c r="D2278" s="5" t="s">
        <v>8301</v>
      </c>
      <c r="E2278" s="5" t="s">
        <v>6690</v>
      </c>
    </row>
    <row r="2279" spans="1:5" ht="15.75" x14ac:dyDescent="0.25">
      <c r="A2279" s="1" t="s">
        <v>80</v>
      </c>
      <c r="B2279" s="1" t="s">
        <v>4661</v>
      </c>
      <c r="C2279" s="5" t="s">
        <v>6733</v>
      </c>
      <c r="D2279" s="5" t="s">
        <v>6831</v>
      </c>
      <c r="E2279" s="5" t="s">
        <v>6691</v>
      </c>
    </row>
    <row r="2280" spans="1:5" ht="15.75" x14ac:dyDescent="0.25">
      <c r="A2280" s="1" t="s">
        <v>79</v>
      </c>
      <c r="B2280" s="1" t="s">
        <v>4662</v>
      </c>
      <c r="C2280" s="5" t="s">
        <v>6733</v>
      </c>
      <c r="D2280" s="5" t="s">
        <v>8302</v>
      </c>
      <c r="E2280" s="5" t="s">
        <v>5290</v>
      </c>
    </row>
    <row r="2281" spans="1:5" ht="15.75" x14ac:dyDescent="0.25">
      <c r="A2281" s="1" t="s">
        <v>78</v>
      </c>
      <c r="B2281" s="1" t="s">
        <v>4663</v>
      </c>
      <c r="C2281" s="5" t="s">
        <v>6733</v>
      </c>
      <c r="D2281" s="5" t="s">
        <v>6807</v>
      </c>
      <c r="E2281" s="5" t="s">
        <v>6692</v>
      </c>
    </row>
    <row r="2282" spans="1:5" ht="15.75" x14ac:dyDescent="0.25">
      <c r="A2282" s="1" t="s">
        <v>77</v>
      </c>
      <c r="B2282" s="1" t="s">
        <v>4664</v>
      </c>
      <c r="C2282" s="5" t="s">
        <v>6733</v>
      </c>
      <c r="D2282" s="5" t="s">
        <v>8303</v>
      </c>
      <c r="E2282" s="5" t="s">
        <v>6693</v>
      </c>
    </row>
    <row r="2283" spans="1:5" ht="15.75" x14ac:dyDescent="0.25">
      <c r="A2283" s="1" t="s">
        <v>76</v>
      </c>
      <c r="B2283" s="1" t="s">
        <v>4665</v>
      </c>
      <c r="C2283" s="5" t="s">
        <v>6731</v>
      </c>
      <c r="D2283" s="5" t="s">
        <v>6811</v>
      </c>
      <c r="E2283" s="5" t="s">
        <v>5177</v>
      </c>
    </row>
    <row r="2284" spans="1:5" ht="15.75" x14ac:dyDescent="0.25">
      <c r="A2284" s="1" t="s">
        <v>75</v>
      </c>
      <c r="B2284" s="1" t="s">
        <v>4666</v>
      </c>
      <c r="C2284" s="5" t="s">
        <v>6733</v>
      </c>
      <c r="D2284" s="5" t="s">
        <v>6744</v>
      </c>
      <c r="E2284" s="5" t="s">
        <v>6694</v>
      </c>
    </row>
    <row r="2285" spans="1:5" ht="15.75" x14ac:dyDescent="0.25">
      <c r="A2285" s="1" t="s">
        <v>74</v>
      </c>
      <c r="B2285" s="1" t="s">
        <v>4667</v>
      </c>
      <c r="C2285" s="5" t="s">
        <v>6731</v>
      </c>
      <c r="D2285" s="5" t="s">
        <v>7461</v>
      </c>
      <c r="E2285" s="5" t="s">
        <v>6695</v>
      </c>
    </row>
    <row r="2286" spans="1:5" ht="15.75" x14ac:dyDescent="0.25">
      <c r="A2286" s="1" t="s">
        <v>73</v>
      </c>
      <c r="B2286" s="1" t="s">
        <v>4668</v>
      </c>
      <c r="C2286" s="5" t="s">
        <v>6733</v>
      </c>
      <c r="D2286" s="5" t="s">
        <v>8304</v>
      </c>
      <c r="E2286" s="5" t="s">
        <v>5139</v>
      </c>
    </row>
    <row r="2287" spans="1:5" ht="15.75" x14ac:dyDescent="0.25">
      <c r="A2287" s="1" t="s">
        <v>72</v>
      </c>
      <c r="B2287" s="1" t="s">
        <v>4669</v>
      </c>
      <c r="C2287" s="5" t="s">
        <v>6731</v>
      </c>
      <c r="D2287" s="5" t="s">
        <v>6819</v>
      </c>
      <c r="E2287" s="5" t="s">
        <v>6673</v>
      </c>
    </row>
    <row r="2288" spans="1:5" ht="15.75" x14ac:dyDescent="0.25">
      <c r="A2288" s="1" t="s">
        <v>71</v>
      </c>
      <c r="B2288" s="1" t="s">
        <v>4670</v>
      </c>
      <c r="C2288" s="5" t="s">
        <v>6733</v>
      </c>
      <c r="D2288" s="5" t="s">
        <v>8305</v>
      </c>
      <c r="E2288" s="5" t="s">
        <v>6696</v>
      </c>
    </row>
    <row r="2289" spans="1:5" ht="15.75" x14ac:dyDescent="0.25">
      <c r="A2289" s="1" t="s">
        <v>70</v>
      </c>
      <c r="B2289" s="1" t="s">
        <v>4671</v>
      </c>
      <c r="C2289" s="5" t="s">
        <v>6731</v>
      </c>
      <c r="D2289" s="5" t="s">
        <v>7798</v>
      </c>
      <c r="E2289" s="5" t="s">
        <v>6697</v>
      </c>
    </row>
    <row r="2290" spans="1:5" ht="15.75" x14ac:dyDescent="0.25">
      <c r="A2290" s="1" t="s">
        <v>69</v>
      </c>
      <c r="B2290" s="1" t="s">
        <v>4672</v>
      </c>
      <c r="C2290" s="5" t="s">
        <v>6733</v>
      </c>
      <c r="D2290" s="5" t="s">
        <v>8306</v>
      </c>
      <c r="E2290" s="5" t="s">
        <v>5140</v>
      </c>
    </row>
    <row r="2291" spans="1:5" ht="15.75" x14ac:dyDescent="0.25">
      <c r="A2291" s="1" t="s">
        <v>68</v>
      </c>
      <c r="B2291" s="1" t="s">
        <v>4673</v>
      </c>
      <c r="C2291" s="5" t="s">
        <v>6733</v>
      </c>
      <c r="D2291" s="5" t="s">
        <v>8307</v>
      </c>
      <c r="E2291" s="5" t="s">
        <v>6698</v>
      </c>
    </row>
    <row r="2292" spans="1:5" ht="15.75" x14ac:dyDescent="0.25">
      <c r="A2292" s="1" t="s">
        <v>67</v>
      </c>
      <c r="B2292" s="1" t="s">
        <v>4674</v>
      </c>
      <c r="C2292" s="5" t="s">
        <v>6731</v>
      </c>
      <c r="D2292" s="5" t="s">
        <v>6973</v>
      </c>
      <c r="E2292" s="5" t="s">
        <v>5290</v>
      </c>
    </row>
    <row r="2293" spans="1:5" ht="15.75" x14ac:dyDescent="0.25">
      <c r="A2293" s="1" t="s">
        <v>66</v>
      </c>
      <c r="B2293" s="1" t="s">
        <v>4675</v>
      </c>
      <c r="C2293" s="5" t="s">
        <v>6733</v>
      </c>
      <c r="D2293" s="5" t="s">
        <v>8308</v>
      </c>
      <c r="E2293" s="5" t="s">
        <v>5141</v>
      </c>
    </row>
    <row r="2294" spans="1:5" ht="15.75" x14ac:dyDescent="0.25">
      <c r="A2294" s="1" t="s">
        <v>65</v>
      </c>
      <c r="B2294" s="1" t="s">
        <v>4676</v>
      </c>
      <c r="C2294" s="5" t="s">
        <v>6733</v>
      </c>
      <c r="D2294" s="5" t="s">
        <v>6780</v>
      </c>
      <c r="E2294" s="5" t="s">
        <v>4741</v>
      </c>
    </row>
    <row r="2295" spans="1:5" ht="15.75" x14ac:dyDescent="0.25">
      <c r="A2295" s="1" t="s">
        <v>64</v>
      </c>
      <c r="B2295" s="1" t="s">
        <v>4677</v>
      </c>
      <c r="C2295" s="5" t="s">
        <v>6731</v>
      </c>
      <c r="D2295" s="5" t="s">
        <v>6819</v>
      </c>
      <c r="E2295" s="5" t="s">
        <v>6699</v>
      </c>
    </row>
    <row r="2296" spans="1:5" ht="15.75" x14ac:dyDescent="0.25">
      <c r="A2296" s="1" t="s">
        <v>63</v>
      </c>
      <c r="B2296" s="1" t="s">
        <v>4678</v>
      </c>
      <c r="C2296" s="5" t="s">
        <v>6733</v>
      </c>
      <c r="D2296" s="5" t="s">
        <v>7320</v>
      </c>
      <c r="E2296" s="5" t="s">
        <v>6700</v>
      </c>
    </row>
    <row r="2297" spans="1:5" ht="15.75" x14ac:dyDescent="0.25">
      <c r="A2297" s="1" t="s">
        <v>62</v>
      </c>
      <c r="B2297" s="1" t="s">
        <v>4679</v>
      </c>
      <c r="C2297" s="5" t="s">
        <v>6733</v>
      </c>
      <c r="D2297" s="5" t="s">
        <v>8309</v>
      </c>
      <c r="E2297" s="5" t="s">
        <v>6701</v>
      </c>
    </row>
    <row r="2298" spans="1:5" ht="15.75" x14ac:dyDescent="0.25">
      <c r="A2298" s="1" t="s">
        <v>61</v>
      </c>
      <c r="B2298" s="1" t="s">
        <v>4680</v>
      </c>
      <c r="C2298" s="5" t="s">
        <v>6733</v>
      </c>
      <c r="D2298" s="5" t="s">
        <v>8310</v>
      </c>
      <c r="E2298" s="5" t="s">
        <v>6702</v>
      </c>
    </row>
    <row r="2299" spans="1:5" ht="15.75" x14ac:dyDescent="0.25">
      <c r="A2299" s="1" t="s">
        <v>60</v>
      </c>
      <c r="B2299" s="1" t="s">
        <v>4681</v>
      </c>
      <c r="C2299" s="5" t="s">
        <v>6731</v>
      </c>
      <c r="D2299" s="5" t="s">
        <v>8311</v>
      </c>
      <c r="E2299" s="5" t="s">
        <v>5142</v>
      </c>
    </row>
    <row r="2300" spans="1:5" ht="15.75" x14ac:dyDescent="0.25">
      <c r="A2300" s="1" t="s">
        <v>59</v>
      </c>
      <c r="B2300" s="1" t="s">
        <v>4682</v>
      </c>
      <c r="C2300" s="5" t="s">
        <v>6733</v>
      </c>
      <c r="D2300" s="5" t="s">
        <v>8312</v>
      </c>
      <c r="E2300" s="5" t="s">
        <v>6703</v>
      </c>
    </row>
    <row r="2301" spans="1:5" ht="15.75" x14ac:dyDescent="0.25">
      <c r="A2301" s="1" t="s">
        <v>58</v>
      </c>
      <c r="B2301" s="1" t="s">
        <v>4683</v>
      </c>
      <c r="C2301" s="5" t="s">
        <v>6733</v>
      </c>
      <c r="D2301" s="5" t="s">
        <v>6810</v>
      </c>
      <c r="E2301" s="5" t="s">
        <v>5143</v>
      </c>
    </row>
    <row r="2302" spans="1:5" ht="15.75" x14ac:dyDescent="0.25">
      <c r="A2302" s="1" t="s">
        <v>57</v>
      </c>
      <c r="B2302" s="1" t="s">
        <v>4684</v>
      </c>
      <c r="C2302" s="5" t="s">
        <v>6733</v>
      </c>
      <c r="D2302" s="5" t="s">
        <v>8313</v>
      </c>
      <c r="E2302" s="5" t="s">
        <v>6704</v>
      </c>
    </row>
    <row r="2303" spans="1:5" ht="15.75" x14ac:dyDescent="0.25">
      <c r="A2303" s="1" t="s">
        <v>56</v>
      </c>
      <c r="B2303" s="1" t="s">
        <v>4685</v>
      </c>
      <c r="C2303" s="5" t="s">
        <v>6733</v>
      </c>
      <c r="D2303" s="5" t="s">
        <v>6744</v>
      </c>
      <c r="E2303" s="5" t="s">
        <v>5362</v>
      </c>
    </row>
    <row r="2304" spans="1:5" ht="15.75" x14ac:dyDescent="0.25">
      <c r="A2304" s="1" t="s">
        <v>55</v>
      </c>
      <c r="B2304" s="1" t="s">
        <v>4686</v>
      </c>
      <c r="C2304" s="5" t="s">
        <v>6731</v>
      </c>
      <c r="D2304" s="5" t="s">
        <v>8314</v>
      </c>
      <c r="E2304" s="5" t="s">
        <v>6705</v>
      </c>
    </row>
    <row r="2305" spans="1:5" ht="15.75" x14ac:dyDescent="0.25">
      <c r="A2305" s="1" t="s">
        <v>54</v>
      </c>
      <c r="B2305" s="1" t="s">
        <v>4687</v>
      </c>
      <c r="C2305" s="5" t="s">
        <v>6733</v>
      </c>
      <c r="D2305" s="5" t="s">
        <v>7130</v>
      </c>
      <c r="E2305" s="5" t="s">
        <v>6706</v>
      </c>
    </row>
    <row r="2306" spans="1:5" ht="15.75" x14ac:dyDescent="0.25">
      <c r="A2306" s="1" t="s">
        <v>53</v>
      </c>
      <c r="B2306" s="1" t="s">
        <v>4688</v>
      </c>
      <c r="C2306" s="5" t="s">
        <v>6733</v>
      </c>
      <c r="D2306" s="5" t="s">
        <v>6867</v>
      </c>
      <c r="E2306" s="5" t="s">
        <v>6707</v>
      </c>
    </row>
    <row r="2307" spans="1:5" ht="15.75" x14ac:dyDescent="0.25">
      <c r="A2307" s="1" t="s">
        <v>52</v>
      </c>
      <c r="B2307" s="1" t="s">
        <v>4689</v>
      </c>
      <c r="C2307" s="5" t="s">
        <v>6733</v>
      </c>
      <c r="D2307" s="5" t="s">
        <v>7585</v>
      </c>
      <c r="E2307" s="5" t="s">
        <v>6708</v>
      </c>
    </row>
    <row r="2308" spans="1:5" ht="15.75" x14ac:dyDescent="0.25">
      <c r="A2308" s="1" t="s">
        <v>51</v>
      </c>
      <c r="B2308" s="1" t="s">
        <v>4690</v>
      </c>
      <c r="C2308" s="5" t="s">
        <v>6731</v>
      </c>
      <c r="D2308" s="5" t="s">
        <v>6988</v>
      </c>
      <c r="E2308" s="5" t="s">
        <v>6709</v>
      </c>
    </row>
    <row r="2309" spans="1:5" ht="15.75" x14ac:dyDescent="0.25">
      <c r="A2309" s="1" t="s">
        <v>50</v>
      </c>
      <c r="B2309" s="1" t="s">
        <v>4691</v>
      </c>
      <c r="C2309" s="5" t="s">
        <v>6731</v>
      </c>
      <c r="D2309" s="5" t="s">
        <v>7973</v>
      </c>
      <c r="E2309" s="5" t="s">
        <v>6710</v>
      </c>
    </row>
    <row r="2310" spans="1:5" ht="15.75" x14ac:dyDescent="0.25">
      <c r="A2310" s="1" t="s">
        <v>49</v>
      </c>
      <c r="B2310" s="1" t="s">
        <v>4692</v>
      </c>
      <c r="C2310" s="5" t="s">
        <v>6731</v>
      </c>
      <c r="D2310" s="5" t="s">
        <v>7958</v>
      </c>
      <c r="E2310" s="5" t="s">
        <v>6423</v>
      </c>
    </row>
    <row r="2311" spans="1:5" ht="15.75" x14ac:dyDescent="0.25">
      <c r="A2311" s="1" t="s">
        <v>48</v>
      </c>
      <c r="B2311" s="1" t="s">
        <v>4693</v>
      </c>
      <c r="C2311" s="5" t="s">
        <v>6733</v>
      </c>
      <c r="D2311" s="5" t="s">
        <v>6878</v>
      </c>
      <c r="E2311" s="5" t="s">
        <v>5255</v>
      </c>
    </row>
    <row r="2312" spans="1:5" ht="15.75" x14ac:dyDescent="0.25">
      <c r="A2312" s="1" t="s">
        <v>47</v>
      </c>
      <c r="B2312" s="1" t="s">
        <v>4694</v>
      </c>
      <c r="C2312" s="5" t="s">
        <v>7146</v>
      </c>
      <c r="D2312" s="5" t="s">
        <v>7271</v>
      </c>
      <c r="E2312" s="5" t="s">
        <v>6711</v>
      </c>
    </row>
    <row r="2313" spans="1:5" ht="15.75" x14ac:dyDescent="0.25">
      <c r="A2313" s="1" t="s">
        <v>46</v>
      </c>
      <c r="B2313" s="1" t="s">
        <v>4695</v>
      </c>
      <c r="C2313" s="5" t="s">
        <v>6731</v>
      </c>
      <c r="D2313" s="5" t="s">
        <v>6787</v>
      </c>
      <c r="E2313" s="5" t="s">
        <v>6712</v>
      </c>
    </row>
    <row r="2314" spans="1:5" ht="15.75" x14ac:dyDescent="0.25">
      <c r="A2314" s="1" t="s">
        <v>45</v>
      </c>
      <c r="B2314" s="1" t="s">
        <v>4696</v>
      </c>
      <c r="C2314" s="5" t="s">
        <v>6733</v>
      </c>
      <c r="D2314" s="5" t="s">
        <v>6771</v>
      </c>
      <c r="E2314" s="5" t="s">
        <v>6713</v>
      </c>
    </row>
    <row r="2315" spans="1:5" ht="15.75" x14ac:dyDescent="0.25">
      <c r="A2315" s="1" t="s">
        <v>44</v>
      </c>
      <c r="B2315" s="1" t="s">
        <v>4697</v>
      </c>
      <c r="C2315" s="5" t="s">
        <v>6731</v>
      </c>
      <c r="D2315" s="5" t="s">
        <v>7080</v>
      </c>
      <c r="E2315" s="5" t="s">
        <v>6714</v>
      </c>
    </row>
    <row r="2316" spans="1:5" ht="15.75" x14ac:dyDescent="0.25">
      <c r="A2316" s="1" t="s">
        <v>43</v>
      </c>
      <c r="B2316" s="1" t="s">
        <v>4698</v>
      </c>
      <c r="C2316" s="5" t="s">
        <v>6731</v>
      </c>
      <c r="D2316" s="5" t="s">
        <v>8315</v>
      </c>
      <c r="E2316" s="5" t="s">
        <v>5784</v>
      </c>
    </row>
    <row r="2317" spans="1:5" ht="15.75" x14ac:dyDescent="0.25">
      <c r="A2317" s="1" t="s">
        <v>41</v>
      </c>
      <c r="B2317" s="1" t="s">
        <v>4699</v>
      </c>
      <c r="C2317" s="5" t="s">
        <v>6733</v>
      </c>
      <c r="D2317" s="5" t="s">
        <v>8316</v>
      </c>
      <c r="E2317" s="5" t="s">
        <v>5375</v>
      </c>
    </row>
    <row r="2318" spans="1:5" ht="15.75" x14ac:dyDescent="0.25">
      <c r="A2318" s="1" t="s">
        <v>40</v>
      </c>
      <c r="B2318" s="1" t="s">
        <v>4700</v>
      </c>
      <c r="C2318" s="5" t="s">
        <v>6733</v>
      </c>
      <c r="D2318" s="5" t="s">
        <v>7370</v>
      </c>
      <c r="E2318" s="5" t="s">
        <v>6715</v>
      </c>
    </row>
    <row r="2319" spans="1:5" ht="15.75" x14ac:dyDescent="0.25">
      <c r="A2319" s="1" t="s">
        <v>39</v>
      </c>
      <c r="B2319" s="1" t="s">
        <v>4701</v>
      </c>
      <c r="C2319" s="5" t="s">
        <v>6731</v>
      </c>
      <c r="D2319" s="5" t="s">
        <v>8317</v>
      </c>
      <c r="E2319" s="5" t="s">
        <v>6371</v>
      </c>
    </row>
    <row r="2320" spans="1:5" ht="15.75" x14ac:dyDescent="0.25">
      <c r="A2320" s="1" t="s">
        <v>38</v>
      </c>
      <c r="B2320" s="1" t="s">
        <v>4702</v>
      </c>
      <c r="C2320" s="5" t="s">
        <v>6733</v>
      </c>
      <c r="D2320" s="5" t="s">
        <v>8318</v>
      </c>
      <c r="E2320" s="5" t="s">
        <v>6716</v>
      </c>
    </row>
    <row r="2321" spans="1:5" ht="15.75" x14ac:dyDescent="0.25">
      <c r="A2321" s="1" t="s">
        <v>36</v>
      </c>
      <c r="B2321" s="1" t="s">
        <v>4703</v>
      </c>
      <c r="C2321" s="5" t="s">
        <v>6731</v>
      </c>
      <c r="D2321" s="5" t="s">
        <v>8319</v>
      </c>
      <c r="E2321" s="5" t="s">
        <v>6717</v>
      </c>
    </row>
    <row r="2322" spans="1:5" ht="15.75" x14ac:dyDescent="0.25">
      <c r="A2322" s="1" t="s">
        <v>34</v>
      </c>
      <c r="B2322" s="1" t="s">
        <v>4704</v>
      </c>
      <c r="C2322" s="5" t="s">
        <v>6733</v>
      </c>
      <c r="D2322" s="5" t="s">
        <v>6822</v>
      </c>
      <c r="E2322" s="5" t="s">
        <v>6718</v>
      </c>
    </row>
    <row r="2323" spans="1:5" ht="15.75" x14ac:dyDescent="0.25">
      <c r="A2323" s="1" t="s">
        <v>33</v>
      </c>
      <c r="B2323" s="1" t="s">
        <v>4705</v>
      </c>
      <c r="C2323" s="5" t="s">
        <v>6731</v>
      </c>
      <c r="D2323" s="5" t="s">
        <v>8320</v>
      </c>
      <c r="E2323" s="5" t="s">
        <v>6719</v>
      </c>
    </row>
    <row r="2324" spans="1:5" ht="15.75" x14ac:dyDescent="0.25">
      <c r="A2324" s="1" t="s">
        <v>32</v>
      </c>
      <c r="B2324" s="1" t="s">
        <v>4706</v>
      </c>
      <c r="C2324" s="5" t="s">
        <v>6733</v>
      </c>
      <c r="D2324" s="5" t="s">
        <v>6878</v>
      </c>
      <c r="E2324" s="5" t="s">
        <v>6720</v>
      </c>
    </row>
    <row r="2325" spans="1:5" ht="15.75" x14ac:dyDescent="0.25">
      <c r="A2325" s="1" t="s">
        <v>29</v>
      </c>
      <c r="B2325" s="1" t="s">
        <v>4707</v>
      </c>
      <c r="C2325" s="5" t="s">
        <v>6731</v>
      </c>
      <c r="D2325" s="5" t="s">
        <v>8321</v>
      </c>
      <c r="E2325" s="5" t="s">
        <v>6721</v>
      </c>
    </row>
    <row r="2326" spans="1:5" ht="15.75" x14ac:dyDescent="0.25">
      <c r="A2326" s="1" t="s">
        <v>28</v>
      </c>
      <c r="B2326" s="1" t="s">
        <v>4708</v>
      </c>
      <c r="C2326" s="5" t="s">
        <v>6733</v>
      </c>
      <c r="D2326" s="5" t="s">
        <v>8322</v>
      </c>
      <c r="E2326" s="5" t="s">
        <v>5701</v>
      </c>
    </row>
    <row r="2327" spans="1:5" ht="15.75" x14ac:dyDescent="0.25">
      <c r="A2327" s="1" t="s">
        <v>27</v>
      </c>
      <c r="B2327" s="1" t="s">
        <v>4709</v>
      </c>
      <c r="C2327" s="5" t="s">
        <v>6733</v>
      </c>
      <c r="D2327" s="5" t="s">
        <v>8323</v>
      </c>
      <c r="E2327" s="5" t="s">
        <v>6722</v>
      </c>
    </row>
    <row r="2328" spans="1:5" ht="15.75" x14ac:dyDescent="0.25">
      <c r="A2328" s="1" t="s">
        <v>26</v>
      </c>
      <c r="B2328" s="1" t="s">
        <v>4710</v>
      </c>
      <c r="C2328" s="5" t="s">
        <v>6731</v>
      </c>
      <c r="D2328" s="5" t="s">
        <v>7566</v>
      </c>
      <c r="E2328" s="5" t="s">
        <v>5411</v>
      </c>
    </row>
    <row r="2329" spans="1:5" ht="15.75" x14ac:dyDescent="0.25">
      <c r="A2329" s="1" t="s">
        <v>25</v>
      </c>
      <c r="B2329" s="1" t="s">
        <v>4711</v>
      </c>
      <c r="C2329" s="5" t="s">
        <v>6731</v>
      </c>
      <c r="D2329" s="5" t="s">
        <v>6755</v>
      </c>
      <c r="E2329" s="5" t="s">
        <v>6723</v>
      </c>
    </row>
    <row r="2330" spans="1:5" ht="15.75" x14ac:dyDescent="0.25">
      <c r="A2330" s="1" t="s">
        <v>24</v>
      </c>
      <c r="B2330" s="1" t="s">
        <v>4712</v>
      </c>
      <c r="C2330" s="5" t="s">
        <v>6731</v>
      </c>
      <c r="D2330" s="5" t="s">
        <v>8324</v>
      </c>
      <c r="E2330" s="5" t="s">
        <v>6724</v>
      </c>
    </row>
    <row r="2331" spans="1:5" ht="15.75" x14ac:dyDescent="0.25">
      <c r="A2331" s="1" t="s">
        <v>22</v>
      </c>
      <c r="B2331" s="1" t="s">
        <v>4713</v>
      </c>
      <c r="C2331" s="5" t="s">
        <v>6731</v>
      </c>
      <c r="D2331" s="5" t="s">
        <v>8325</v>
      </c>
      <c r="E2331" s="5" t="s">
        <v>6725</v>
      </c>
    </row>
    <row r="2332" spans="1:5" ht="15.75" x14ac:dyDescent="0.25">
      <c r="A2332" s="1" t="s">
        <v>21</v>
      </c>
      <c r="B2332" s="1" t="s">
        <v>4714</v>
      </c>
      <c r="C2332" s="5" t="s">
        <v>6733</v>
      </c>
      <c r="D2332" s="5" t="s">
        <v>7092</v>
      </c>
      <c r="E2332" s="5" t="s">
        <v>6726</v>
      </c>
    </row>
    <row r="2333" spans="1:5" ht="15.75" x14ac:dyDescent="0.25">
      <c r="A2333" s="1" t="s">
        <v>19</v>
      </c>
      <c r="B2333" s="1" t="s">
        <v>4715</v>
      </c>
      <c r="C2333" s="5" t="s">
        <v>6733</v>
      </c>
      <c r="D2333" s="5" t="s">
        <v>8326</v>
      </c>
      <c r="E2333" s="5" t="s">
        <v>6727</v>
      </c>
    </row>
    <row r="2334" spans="1:5" ht="15.75" x14ac:dyDescent="0.25">
      <c r="A2334" s="1" t="s">
        <v>17</v>
      </c>
      <c r="B2334" s="1" t="s">
        <v>4716</v>
      </c>
      <c r="C2334" s="5" t="s">
        <v>6731</v>
      </c>
      <c r="D2334" s="5" t="s">
        <v>7965</v>
      </c>
      <c r="E2334" s="5" t="s">
        <v>6728</v>
      </c>
    </row>
    <row r="2335" spans="1:5" ht="15.75" x14ac:dyDescent="0.25">
      <c r="A2335" s="1" t="s">
        <v>14</v>
      </c>
      <c r="B2335" s="1" t="s">
        <v>4717</v>
      </c>
      <c r="C2335" s="5" t="s">
        <v>6733</v>
      </c>
      <c r="D2335" s="5" t="s">
        <v>8327</v>
      </c>
      <c r="E2335" s="5" t="s">
        <v>6729</v>
      </c>
    </row>
    <row r="2336" spans="1:5" ht="15.75" x14ac:dyDescent="0.25">
      <c r="A2336" s="1" t="s">
        <v>9</v>
      </c>
      <c r="B2336" s="1" t="s">
        <v>4718</v>
      </c>
      <c r="C2336" s="5" t="s">
        <v>6733</v>
      </c>
      <c r="D2336" s="5" t="s">
        <v>8328</v>
      </c>
      <c r="E2336" s="5" t="s">
        <v>6730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337"/>
  <sheetViews>
    <sheetView topLeftCell="F1" workbookViewId="0">
      <selection activeCell="J22" sqref="J22"/>
    </sheetView>
  </sheetViews>
  <sheetFormatPr defaultRowHeight="15" x14ac:dyDescent="0.25"/>
  <cols>
    <col min="1" max="1" width="11.85546875" bestFit="1" customWidth="1"/>
    <col min="4" max="4" width="11.7109375" bestFit="1" customWidth="1"/>
    <col min="5" max="5" width="15.140625" bestFit="1" customWidth="1"/>
    <col min="6" max="6" width="13.7109375" bestFit="1" customWidth="1"/>
    <col min="7" max="7" width="24.28515625" bestFit="1" customWidth="1"/>
    <col min="8" max="8" width="9.5703125" customWidth="1"/>
    <col min="9" max="9" width="23" style="7" customWidth="1"/>
    <col min="10" max="10" width="20" bestFit="1" customWidth="1"/>
    <col min="11" max="11" width="11" style="7" customWidth="1"/>
    <col min="12" max="14" width="24.5703125" style="6" customWidth="1"/>
    <col min="15" max="15" width="17" style="7" customWidth="1"/>
    <col min="16" max="16" width="18.28515625" style="7" customWidth="1"/>
    <col min="17" max="17" width="12.140625" bestFit="1" customWidth="1"/>
  </cols>
  <sheetData>
    <row r="1" spans="1:17" ht="18.95" customHeight="1" thickBot="1" x14ac:dyDescent="0.3">
      <c r="A1" s="56" t="s">
        <v>0</v>
      </c>
      <c r="B1" s="56" t="s">
        <v>2373</v>
      </c>
      <c r="C1" s="56" t="s">
        <v>2374</v>
      </c>
      <c r="D1" s="56" t="s">
        <v>2375</v>
      </c>
      <c r="E1" s="56" t="s">
        <v>2376</v>
      </c>
      <c r="F1" s="56" t="s">
        <v>2377</v>
      </c>
      <c r="G1" s="56" t="s">
        <v>2378</v>
      </c>
      <c r="H1" s="56" t="s">
        <v>2379</v>
      </c>
      <c r="I1" s="57" t="s">
        <v>8368</v>
      </c>
      <c r="J1" s="58" t="s">
        <v>8369</v>
      </c>
      <c r="K1" s="31" t="s">
        <v>4721</v>
      </c>
      <c r="L1" s="32" t="s">
        <v>8329</v>
      </c>
      <c r="M1" s="32" t="s">
        <v>8371</v>
      </c>
      <c r="N1" s="32" t="s">
        <v>8370</v>
      </c>
      <c r="O1" s="31" t="s">
        <v>8330</v>
      </c>
      <c r="P1" s="33" t="s">
        <v>8331</v>
      </c>
      <c r="Q1" s="7"/>
    </row>
    <row r="2" spans="1:17" ht="16.5" thickBot="1" x14ac:dyDescent="0.3">
      <c r="A2" s="54" t="s">
        <v>2372</v>
      </c>
      <c r="B2" s="54">
        <v>47.41</v>
      </c>
      <c r="C2" s="54">
        <v>7.47</v>
      </c>
      <c r="D2" s="54" t="s">
        <v>2380</v>
      </c>
      <c r="E2" s="54" t="s">
        <v>2380</v>
      </c>
      <c r="F2" s="54" t="s">
        <v>2380</v>
      </c>
      <c r="G2" s="54" t="s">
        <v>2381</v>
      </c>
      <c r="H2" s="54" t="s">
        <v>8367</v>
      </c>
      <c r="I2" s="74" t="s">
        <v>8347</v>
      </c>
      <c r="J2" s="75"/>
      <c r="K2" s="13" t="str" cm="1">
        <f t="array" ref="K2">IF(H2="?",INDEX($H$2:$H$2336,MODE(MATCH($H$2:$H$2336,$H$2:$H$2336,0))),H2)</f>
        <v>yes</v>
      </c>
      <c r="L2" s="14" t="str">
        <f t="shared" ref="L2:L65" si="0">IF(G2="No major surgery","0",G2)</f>
        <v>0</v>
      </c>
      <c r="M2" s="14" t="s">
        <v>2380</v>
      </c>
      <c r="N2" s="14" t="s">
        <v>2382</v>
      </c>
      <c r="O2" s="13" t="str" cm="1">
        <f t="array" ref="O2">_xlfn.IFS(B2&lt;18.5,"Underweight",B2&lt;=24.99,"Normal weight",B2&lt;=29.99,"Over weight",B2&gt;=30,"Obesity")</f>
        <v>Obesity</v>
      </c>
      <c r="P2" s="28" t="str" cm="1">
        <f t="array" ref="P2">_xlfn.IFS(C2&lt;5.7,"Normal",C2&lt;=6.49,"Prediabetes",C2&gt;=6.5,"Diabetes")</f>
        <v>Diabetes</v>
      </c>
    </row>
    <row r="3" spans="1:17" x14ac:dyDescent="0.25">
      <c r="A3" s="54" t="s">
        <v>2371</v>
      </c>
      <c r="B3" s="54">
        <v>30.36</v>
      </c>
      <c r="C3" s="54">
        <v>5.77</v>
      </c>
      <c r="D3" s="54" t="s">
        <v>2380</v>
      </c>
      <c r="E3" s="54" t="s">
        <v>2380</v>
      </c>
      <c r="F3" s="54" t="s">
        <v>2380</v>
      </c>
      <c r="G3" s="54" t="s">
        <v>2381</v>
      </c>
      <c r="H3" s="54" t="s">
        <v>8367</v>
      </c>
      <c r="I3" s="13" t="s">
        <v>8338</v>
      </c>
      <c r="J3" s="13">
        <f>COUNTIF(A2:A2336,"?")</f>
        <v>0</v>
      </c>
      <c r="K3" s="15" t="str" cm="1">
        <f t="array" ref="K3">IF(H3="?",INDEX($H$2:$H$2336,MODE(MATCH($H$2:$H$2336,$H$2:$H$2336,0))),H3)</f>
        <v>yes</v>
      </c>
      <c r="L3" s="16" t="str">
        <f t="shared" si="0"/>
        <v>0</v>
      </c>
      <c r="M3" s="16" t="s">
        <v>2380</v>
      </c>
      <c r="N3" s="16" t="s">
        <v>2382</v>
      </c>
      <c r="O3" s="15" t="str" cm="1">
        <f t="array" ref="O3">_xlfn.IFS(B3&lt;18.5,"Underweight",B3&lt;=24.99,"Normal weight",B3&lt;=29.99,"Over weight",B3&gt;=30,"Obesity")</f>
        <v>Obesity</v>
      </c>
      <c r="P3" s="29" t="str" cm="1">
        <f t="array" ref="P3">_xlfn.IFS(C3&lt;5.7,"Normal",C3&lt;=6.49,"Prediabetes",C3&gt;=6.5,"Diabetes")</f>
        <v>Prediabetes</v>
      </c>
    </row>
    <row r="4" spans="1:17" x14ac:dyDescent="0.25">
      <c r="A4" s="54" t="s">
        <v>2370</v>
      </c>
      <c r="B4" s="54">
        <v>34.484999999999999</v>
      </c>
      <c r="C4" s="54">
        <v>11.87</v>
      </c>
      <c r="D4" s="54" t="s">
        <v>8367</v>
      </c>
      <c r="E4" s="54" t="s">
        <v>2380</v>
      </c>
      <c r="F4" s="54" t="s">
        <v>2380</v>
      </c>
      <c r="G4" s="54">
        <v>2</v>
      </c>
      <c r="H4" s="54" t="s">
        <v>8367</v>
      </c>
      <c r="I4" s="15" t="s">
        <v>8339</v>
      </c>
      <c r="J4" s="15">
        <f>COUNTIF(B2:B2336,"?")</f>
        <v>0</v>
      </c>
      <c r="K4" s="17" t="str" cm="1">
        <f t="array" ref="K4">IF(H4="?",INDEX($H$2:$H$2336,MODE(MATCH($H$2:$H$2336,$H$2:$H$2336,0))),H4)</f>
        <v>yes</v>
      </c>
      <c r="L4" s="18">
        <f t="shared" si="0"/>
        <v>2</v>
      </c>
      <c r="M4" s="18" t="s">
        <v>2382</v>
      </c>
      <c r="N4" s="18" t="s">
        <v>2382</v>
      </c>
      <c r="O4" s="17" t="str" cm="1">
        <f t="array" ref="O4">_xlfn.IFS(B4&lt;18.5,"Underweight",B4&lt;=24.99,"Normal weight",B4&lt;=29.99,"Over weight",B4&gt;=30,"Obesity")</f>
        <v>Obesity</v>
      </c>
      <c r="P4" s="30" t="str" cm="1">
        <f t="array" ref="P4">_xlfn.IFS(C4&lt;5.7,"Normal",C4&lt;=6.49,"Prediabetes",C4&gt;=6.5,"Diabetes")</f>
        <v>Diabetes</v>
      </c>
    </row>
    <row r="5" spans="1:17" x14ac:dyDescent="0.25">
      <c r="A5" s="54" t="s">
        <v>2369</v>
      </c>
      <c r="B5" s="54">
        <v>38.094999999999999</v>
      </c>
      <c r="C5" s="54">
        <v>6.05</v>
      </c>
      <c r="D5" s="54" t="s">
        <v>2380</v>
      </c>
      <c r="E5" s="54" t="s">
        <v>2380</v>
      </c>
      <c r="F5" s="54" t="s">
        <v>2380</v>
      </c>
      <c r="G5" s="54" t="s">
        <v>2381</v>
      </c>
      <c r="H5" s="54" t="s">
        <v>8367</v>
      </c>
      <c r="I5" s="17" t="s">
        <v>8340</v>
      </c>
      <c r="J5" s="17">
        <f>COUNTIF(C2:C2336,"?")</f>
        <v>0</v>
      </c>
      <c r="K5" s="15" t="str" cm="1">
        <f t="array" ref="K5">IF(H5="?",INDEX($H$2:$H$2336,MODE(MATCH($H$2:$H$2336,$H$2:$H$2336,0))),H5)</f>
        <v>yes</v>
      </c>
      <c r="L5" s="16" t="str">
        <f t="shared" si="0"/>
        <v>0</v>
      </c>
      <c r="M5" s="16" t="s">
        <v>2380</v>
      </c>
      <c r="N5" s="16" t="s">
        <v>2382</v>
      </c>
      <c r="O5" s="15" t="str" cm="1">
        <f t="array" ref="O5">_xlfn.IFS(B5&lt;18.5,"Underweight",B5&lt;=24.99,"Normal weight",B5&lt;=29.99,"Over weight",B5&gt;=30,"Obesity")</f>
        <v>Obesity</v>
      </c>
      <c r="P5" s="29" t="str" cm="1">
        <f t="array" ref="P5">_xlfn.IFS(C5&lt;5.7,"Normal",C5&lt;=6.49,"Prediabetes",C5&gt;=6.5,"Diabetes")</f>
        <v>Prediabetes</v>
      </c>
    </row>
    <row r="6" spans="1:17" x14ac:dyDescent="0.25">
      <c r="A6" s="54" t="s">
        <v>2368</v>
      </c>
      <c r="B6" s="54">
        <v>35.53</v>
      </c>
      <c r="C6" s="54">
        <v>5.45</v>
      </c>
      <c r="D6" s="54" t="s">
        <v>2380</v>
      </c>
      <c r="E6" s="54" t="s">
        <v>2380</v>
      </c>
      <c r="F6" s="54" t="s">
        <v>2380</v>
      </c>
      <c r="G6" s="54" t="s">
        <v>2381</v>
      </c>
      <c r="H6" s="54" t="s">
        <v>8367</v>
      </c>
      <c r="I6" s="15" t="s">
        <v>8341</v>
      </c>
      <c r="J6" s="15">
        <f>COUNTIF(D2:D2336,"?")</f>
        <v>0</v>
      </c>
      <c r="K6" s="17" t="str" cm="1">
        <f t="array" ref="K6">IF(H6="?",INDEX($H$2:$H$2336,MODE(MATCH($H$2:$H$2336,$H$2:$H$2336,0))),H6)</f>
        <v>yes</v>
      </c>
      <c r="L6" s="18" t="str">
        <f t="shared" si="0"/>
        <v>0</v>
      </c>
      <c r="M6" s="18" t="s">
        <v>2380</v>
      </c>
      <c r="N6" s="18" t="s">
        <v>2382</v>
      </c>
      <c r="O6" s="17" t="str" cm="1">
        <f t="array" ref="O6">_xlfn.IFS(B6&lt;18.5,"Underweight",B6&lt;=24.99,"Normal weight",B6&lt;=29.99,"Over weight",B6&gt;=30,"Obesity")</f>
        <v>Obesity</v>
      </c>
      <c r="P6" s="30" t="str" cm="1">
        <f t="array" ref="P6">_xlfn.IFS(C6&lt;5.7,"Normal",C6&lt;=6.49,"Prediabetes",C6&gt;=6.5,"Diabetes")</f>
        <v>Normal</v>
      </c>
    </row>
    <row r="7" spans="1:17" x14ac:dyDescent="0.25">
      <c r="A7" s="54" t="s">
        <v>2367</v>
      </c>
      <c r="B7" s="54">
        <v>32.799999999999997</v>
      </c>
      <c r="C7" s="54">
        <v>6.59</v>
      </c>
      <c r="D7" s="54" t="s">
        <v>2380</v>
      </c>
      <c r="E7" s="54" t="s">
        <v>2380</v>
      </c>
      <c r="F7" s="54" t="s">
        <v>2380</v>
      </c>
      <c r="G7" s="54" t="s">
        <v>2381</v>
      </c>
      <c r="H7" s="54" t="s">
        <v>8367</v>
      </c>
      <c r="I7" s="17" t="s">
        <v>8342</v>
      </c>
      <c r="J7" s="17">
        <f>COUNTIF(E2:E2336,"?")</f>
        <v>0</v>
      </c>
      <c r="K7" s="15" t="str" cm="1">
        <f t="array" ref="K7">IF(H7="?",INDEX($H$2:$H$2336,MODE(MATCH($H$2:$H$2336,$H$2:$H$2336,0))),H7)</f>
        <v>yes</v>
      </c>
      <c r="L7" s="16" t="str">
        <f t="shared" si="0"/>
        <v>0</v>
      </c>
      <c r="M7" s="16" t="s">
        <v>2380</v>
      </c>
      <c r="N7" s="16" t="s">
        <v>2382</v>
      </c>
      <c r="O7" s="15" t="str" cm="1">
        <f t="array" ref="O7">_xlfn.IFS(B7&lt;18.5,"Underweight",B7&lt;=24.99,"Normal weight",B7&lt;=29.99,"Over weight",B7&gt;=30,"Obesity")</f>
        <v>Obesity</v>
      </c>
      <c r="P7" s="29" t="str" cm="1">
        <f t="array" ref="P7">_xlfn.IFS(C7&lt;5.7,"Normal",C7&lt;=6.49,"Prediabetes",C7&gt;=6.5,"Diabetes")</f>
        <v>Diabetes</v>
      </c>
    </row>
    <row r="8" spans="1:17" x14ac:dyDescent="0.25">
      <c r="A8" s="54" t="s">
        <v>2366</v>
      </c>
      <c r="B8" s="54">
        <v>36.4</v>
      </c>
      <c r="C8" s="54">
        <v>6.07</v>
      </c>
      <c r="D8" s="54" t="s">
        <v>2380</v>
      </c>
      <c r="E8" s="54" t="s">
        <v>2380</v>
      </c>
      <c r="F8" s="54" t="s">
        <v>2380</v>
      </c>
      <c r="G8" s="54" t="s">
        <v>2381</v>
      </c>
      <c r="H8" s="54" t="s">
        <v>8367</v>
      </c>
      <c r="I8" s="15" t="s">
        <v>8343</v>
      </c>
      <c r="J8" s="15">
        <f>COUNTIF(F2:F2336,"?")</f>
        <v>0</v>
      </c>
      <c r="K8" s="17" t="str" cm="1">
        <f t="array" ref="K8">IF(H8="?",INDEX($H$2:$H$2336,MODE(MATCH($H$2:$H$2336,$H$2:$H$2336,0))),H8)</f>
        <v>yes</v>
      </c>
      <c r="L8" s="18" t="str">
        <f t="shared" si="0"/>
        <v>0</v>
      </c>
      <c r="M8" s="18" t="s">
        <v>2380</v>
      </c>
      <c r="N8" s="18" t="s">
        <v>2382</v>
      </c>
      <c r="O8" s="17" t="str" cm="1">
        <f t="array" ref="O8">_xlfn.IFS(B8&lt;18.5,"Underweight",B8&lt;=24.99,"Normal weight",B8&lt;=29.99,"Over weight",B8&gt;=30,"Obesity")</f>
        <v>Obesity</v>
      </c>
      <c r="P8" s="30" t="str" cm="1">
        <f t="array" ref="P8">_xlfn.IFS(C8&lt;5.7,"Normal",C8&lt;=6.49,"Prediabetes",C8&gt;=6.5,"Diabetes")</f>
        <v>Prediabetes</v>
      </c>
    </row>
    <row r="9" spans="1:17" x14ac:dyDescent="0.25">
      <c r="A9" s="54" t="s">
        <v>2365</v>
      </c>
      <c r="B9" s="54">
        <v>36.96</v>
      </c>
      <c r="C9" s="54">
        <v>7.93</v>
      </c>
      <c r="D9" s="54" t="s">
        <v>2380</v>
      </c>
      <c r="E9" s="54" t="s">
        <v>2380</v>
      </c>
      <c r="F9" s="54" t="s">
        <v>2380</v>
      </c>
      <c r="G9" s="54">
        <v>3</v>
      </c>
      <c r="H9" s="54" t="s">
        <v>8367</v>
      </c>
      <c r="I9" s="17" t="s">
        <v>8344</v>
      </c>
      <c r="J9" s="17">
        <f>COUNTIF(G2:G2336,"?")</f>
        <v>0</v>
      </c>
      <c r="K9" s="15" t="str" cm="1">
        <f t="array" ref="K9">IF(H9="?",INDEX($H$2:$H$2336,MODE(MATCH($H$2:$H$2336,$H$2:$H$2336,0))),H9)</f>
        <v>yes</v>
      </c>
      <c r="L9" s="16">
        <f t="shared" si="0"/>
        <v>3</v>
      </c>
      <c r="M9" s="16" t="s">
        <v>2380</v>
      </c>
      <c r="N9" s="16" t="s">
        <v>2382</v>
      </c>
      <c r="O9" s="15" t="str" cm="1">
        <f t="array" ref="O9">_xlfn.IFS(B9&lt;18.5,"Underweight",B9&lt;=24.99,"Normal weight",B9&lt;=29.99,"Over weight",B9&gt;=30,"Obesity")</f>
        <v>Obesity</v>
      </c>
      <c r="P9" s="29" t="str" cm="1">
        <f t="array" ref="P9">_xlfn.IFS(C9&lt;5.7,"Normal",C9&lt;=6.49,"Prediabetes",C9&gt;=6.5,"Diabetes")</f>
        <v>Diabetes</v>
      </c>
    </row>
    <row r="10" spans="1:17" x14ac:dyDescent="0.25">
      <c r="A10" s="54" t="s">
        <v>2364</v>
      </c>
      <c r="B10" s="54">
        <v>41.14</v>
      </c>
      <c r="C10" s="54">
        <v>9.58</v>
      </c>
      <c r="D10" s="54" t="s">
        <v>8367</v>
      </c>
      <c r="E10" s="54" t="s">
        <v>2380</v>
      </c>
      <c r="F10" s="54" t="s">
        <v>2382</v>
      </c>
      <c r="G10" s="54">
        <v>1</v>
      </c>
      <c r="H10" s="54" t="s">
        <v>8367</v>
      </c>
      <c r="I10" s="15" t="s">
        <v>8345</v>
      </c>
      <c r="J10" s="15">
        <f>COUNTIF(H2:H2336,"?")</f>
        <v>2</v>
      </c>
      <c r="K10" s="17" t="str" cm="1">
        <f t="array" ref="K10">IF(H10="?",INDEX($H$2:$H$2336,MODE(MATCH($H$2:$H$2336,$H$2:$H$2336,0))),H10)</f>
        <v>yes</v>
      </c>
      <c r="L10" s="18">
        <f t="shared" si="0"/>
        <v>1</v>
      </c>
      <c r="M10" s="18" t="s">
        <v>2382</v>
      </c>
      <c r="N10" s="18" t="s">
        <v>2382</v>
      </c>
      <c r="O10" s="17" t="str" cm="1">
        <f t="array" ref="O10">_xlfn.IFS(B10&lt;18.5,"Underweight",B10&lt;=24.99,"Normal weight",B10&lt;=29.99,"Over weight",B10&gt;=30,"Obesity")</f>
        <v>Obesity</v>
      </c>
      <c r="P10" s="30" t="str" cm="1">
        <f t="array" ref="P10">_xlfn.IFS(C10&lt;5.7,"Normal",C10&lt;=6.49,"Prediabetes",C10&gt;=6.5,"Diabetes")</f>
        <v>Diabetes</v>
      </c>
    </row>
    <row r="11" spans="1:17" ht="15.75" thickBot="1" x14ac:dyDescent="0.3">
      <c r="A11" s="54" t="s">
        <v>2363</v>
      </c>
      <c r="B11" s="54">
        <v>38.06</v>
      </c>
      <c r="C11" s="54">
        <v>10.79</v>
      </c>
      <c r="D11" s="54" t="s">
        <v>2380</v>
      </c>
      <c r="E11" s="54" t="s">
        <v>2380</v>
      </c>
      <c r="F11" s="54" t="s">
        <v>2380</v>
      </c>
      <c r="G11" s="54" t="s">
        <v>2381</v>
      </c>
      <c r="H11" s="54" t="s">
        <v>8367</v>
      </c>
      <c r="I11" s="17"/>
      <c r="J11" s="19"/>
      <c r="K11" s="15" t="str" cm="1">
        <f t="array" ref="K11">IF(H11="?",INDEX($H$2:$H$2336,MODE(MATCH($H$2:$H$2336,$H$2:$H$2336,0))),H11)</f>
        <v>yes</v>
      </c>
      <c r="L11" s="16" t="str">
        <f t="shared" si="0"/>
        <v>0</v>
      </c>
      <c r="M11" s="16" t="s">
        <v>2380</v>
      </c>
      <c r="N11" s="16" t="s">
        <v>2382</v>
      </c>
      <c r="O11" s="15" t="str" cm="1">
        <f t="array" ref="O11">_xlfn.IFS(B11&lt;18.5,"Underweight",B11&lt;=24.99,"Normal weight",B11&lt;=29.99,"Over weight",B11&gt;=30,"Obesity")</f>
        <v>Obesity</v>
      </c>
      <c r="P11" s="29" t="str" cm="1">
        <f t="array" ref="P11">_xlfn.IFS(C11&lt;5.7,"Normal",C11&lt;=6.49,"Prediabetes",C11&gt;=6.5,"Diabetes")</f>
        <v>Diabetes</v>
      </c>
    </row>
    <row r="12" spans="1:17" ht="16.5" thickBot="1" x14ac:dyDescent="0.3">
      <c r="A12" s="54" t="s">
        <v>2362</v>
      </c>
      <c r="B12" s="54">
        <v>37.700000000000003</v>
      </c>
      <c r="C12" s="54">
        <v>5.96</v>
      </c>
      <c r="D12" s="54" t="s">
        <v>8367</v>
      </c>
      <c r="E12" s="54" t="s">
        <v>2380</v>
      </c>
      <c r="F12" s="54" t="s">
        <v>2380</v>
      </c>
      <c r="G12" s="54">
        <v>2</v>
      </c>
      <c r="H12" s="54" t="s">
        <v>8367</v>
      </c>
      <c r="I12" s="74" t="s">
        <v>8372</v>
      </c>
      <c r="J12" s="75"/>
      <c r="K12" s="17" t="str" cm="1">
        <f t="array" ref="K12">IF(H12="?",INDEX($H$2:$H$2336,MODE(MATCH($H$2:$H$2336,$H$2:$H$2336,0))),H12)</f>
        <v>yes</v>
      </c>
      <c r="L12" s="18">
        <f t="shared" si="0"/>
        <v>2</v>
      </c>
      <c r="M12" s="18" t="s">
        <v>2382</v>
      </c>
      <c r="N12" s="18" t="s">
        <v>2382</v>
      </c>
      <c r="O12" s="17" t="str" cm="1">
        <f t="array" ref="O12">_xlfn.IFS(B12&lt;18.5,"Underweight",B12&lt;=24.99,"Normal weight",B12&lt;=29.99,"Over weight",B12&gt;=30,"Obesity")</f>
        <v>Obesity</v>
      </c>
      <c r="P12" s="30" t="str" cm="1">
        <f t="array" ref="P12">_xlfn.IFS(C12&lt;5.7,"Normal",C12&lt;=6.49,"Prediabetes",C12&gt;=6.5,"Diabetes")</f>
        <v>Prediabetes</v>
      </c>
    </row>
    <row r="13" spans="1:17" x14ac:dyDescent="0.25">
      <c r="A13" s="54" t="s">
        <v>2361</v>
      </c>
      <c r="B13" s="54">
        <v>42.13</v>
      </c>
      <c r="C13" s="54">
        <v>11.9</v>
      </c>
      <c r="D13" s="54" t="s">
        <v>2380</v>
      </c>
      <c r="E13" s="54" t="s">
        <v>2380</v>
      </c>
      <c r="F13" s="54" t="s">
        <v>2380</v>
      </c>
      <c r="G13" s="54" t="s">
        <v>2381</v>
      </c>
      <c r="H13" s="54" t="s">
        <v>8367</v>
      </c>
      <c r="I13" s="17" t="s">
        <v>4721</v>
      </c>
      <c r="J13" s="17" t="s">
        <v>2382</v>
      </c>
      <c r="K13" s="15" t="str" cm="1">
        <f t="array" ref="K13">IF(H13="?",INDEX($H$2:$H$2336,MODE(MATCH($H$2:$H$2336,$H$2:$H$2336,0))),H13)</f>
        <v>yes</v>
      </c>
      <c r="L13" s="16" t="str">
        <f t="shared" si="0"/>
        <v>0</v>
      </c>
      <c r="M13" s="16" t="s">
        <v>2380</v>
      </c>
      <c r="N13" s="16" t="s">
        <v>2382</v>
      </c>
      <c r="O13" s="15" t="str" cm="1">
        <f t="array" ref="O13">_xlfn.IFS(B13&lt;18.5,"Underweight",B13&lt;=24.99,"Normal weight",B13&lt;=29.99,"Over weight",B13&gt;=30,"Obesity")</f>
        <v>Obesity</v>
      </c>
      <c r="P13" s="29" t="str" cm="1">
        <f t="array" ref="P13">_xlfn.IFS(C13&lt;5.7,"Normal",C13&lt;=6.49,"Prediabetes",C13&gt;=6.5,"Diabetes")</f>
        <v>Diabetes</v>
      </c>
    </row>
    <row r="14" spans="1:17" x14ac:dyDescent="0.25">
      <c r="A14" s="54" t="s">
        <v>2360</v>
      </c>
      <c r="B14" s="54">
        <v>40.92</v>
      </c>
      <c r="C14" s="54">
        <v>8.41</v>
      </c>
      <c r="D14" s="54" t="s">
        <v>2380</v>
      </c>
      <c r="E14" s="54" t="s">
        <v>2380</v>
      </c>
      <c r="F14" s="54" t="s">
        <v>2380</v>
      </c>
      <c r="G14" s="54" t="s">
        <v>2381</v>
      </c>
      <c r="H14" s="54" t="s">
        <v>8367</v>
      </c>
      <c r="I14" s="15"/>
      <c r="J14" s="20"/>
      <c r="K14" s="17" t="str" cm="1">
        <f t="array" ref="K14">IF(H14="?",INDEX($H$2:$H$2336,MODE(MATCH($H$2:$H$2336,$H$2:$H$2336,0))),H14)</f>
        <v>yes</v>
      </c>
      <c r="L14" s="18" t="str">
        <f t="shared" si="0"/>
        <v>0</v>
      </c>
      <c r="M14" s="18" t="s">
        <v>2380</v>
      </c>
      <c r="N14" s="18" t="s">
        <v>2382</v>
      </c>
      <c r="O14" s="17" t="str" cm="1">
        <f t="array" ref="O14">_xlfn.IFS(B14&lt;18.5,"Underweight",B14&lt;=24.99,"Normal weight",B14&lt;=29.99,"Over weight",B14&gt;=30,"Obesity")</f>
        <v>Obesity</v>
      </c>
      <c r="P14" s="30" t="str" cm="1">
        <f t="array" ref="P14">_xlfn.IFS(C14&lt;5.7,"Normal",C14&lt;=6.49,"Prediabetes",C14&gt;=6.5,"Diabetes")</f>
        <v>Diabetes</v>
      </c>
    </row>
    <row r="15" spans="1:17" x14ac:dyDescent="0.25">
      <c r="A15" s="54" t="s">
        <v>2359</v>
      </c>
      <c r="B15" s="54">
        <v>40.564999999999998</v>
      </c>
      <c r="C15" s="54">
        <v>7.02</v>
      </c>
      <c r="D15" s="54" t="s">
        <v>2380</v>
      </c>
      <c r="E15" s="54" t="s">
        <v>2380</v>
      </c>
      <c r="F15" s="54" t="s">
        <v>2380</v>
      </c>
      <c r="G15" s="54" t="s">
        <v>2381</v>
      </c>
      <c r="H15" s="54" t="s">
        <v>8367</v>
      </c>
      <c r="I15" s="17"/>
      <c r="J15" s="19"/>
      <c r="K15" s="15" t="str" cm="1">
        <f t="array" ref="K15">IF(H15="?",INDEX($H$2:$H$2336,MODE(MATCH($H$2:$H$2336,$H$2:$H$2336,0))),H15)</f>
        <v>yes</v>
      </c>
      <c r="L15" s="16" t="str">
        <f t="shared" si="0"/>
        <v>0</v>
      </c>
      <c r="M15" s="16" t="s">
        <v>2380</v>
      </c>
      <c r="N15" s="16" t="s">
        <v>2382</v>
      </c>
      <c r="O15" s="15" t="str" cm="1">
        <f t="array" ref="O15">_xlfn.IFS(B15&lt;18.5,"Underweight",B15&lt;=24.99,"Normal weight",B15&lt;=29.99,"Over weight",B15&gt;=30,"Obesity")</f>
        <v>Obesity</v>
      </c>
      <c r="P15" s="29" t="str" cm="1">
        <f t="array" ref="P15">_xlfn.IFS(C15&lt;5.7,"Normal",C15&lt;=6.49,"Prediabetes",C15&gt;=6.5,"Diabetes")</f>
        <v>Diabetes</v>
      </c>
    </row>
    <row r="16" spans="1:17" x14ac:dyDescent="0.25">
      <c r="A16" s="54" t="s">
        <v>2358</v>
      </c>
      <c r="B16" s="54">
        <v>36.384999999999998</v>
      </c>
      <c r="C16" s="54">
        <v>7.59</v>
      </c>
      <c r="D16" s="54" t="s">
        <v>8367</v>
      </c>
      <c r="E16" s="54" t="s">
        <v>2380</v>
      </c>
      <c r="F16" s="54" t="s">
        <v>2380</v>
      </c>
      <c r="G16" s="54">
        <v>2</v>
      </c>
      <c r="H16" s="54" t="s">
        <v>8367</v>
      </c>
      <c r="I16" s="15"/>
      <c r="J16" s="20"/>
      <c r="K16" s="17" t="str" cm="1">
        <f t="array" ref="K16">IF(H16="?",INDEX($H$2:$H$2336,MODE(MATCH($H$2:$H$2336,$H$2:$H$2336,0))),H16)</f>
        <v>yes</v>
      </c>
      <c r="L16" s="18">
        <f t="shared" si="0"/>
        <v>2</v>
      </c>
      <c r="M16" s="18" t="s">
        <v>2382</v>
      </c>
      <c r="N16" s="18" t="s">
        <v>2382</v>
      </c>
      <c r="O16" s="17" t="str" cm="1">
        <f t="array" ref="O16">_xlfn.IFS(B16&lt;18.5,"Underweight",B16&lt;=24.99,"Normal weight",B16&lt;=29.99,"Over weight",B16&gt;=30,"Obesity")</f>
        <v>Obesity</v>
      </c>
      <c r="P16" s="30" t="str" cm="1">
        <f t="array" ref="P16">_xlfn.IFS(C16&lt;5.7,"Normal",C16&lt;=6.49,"Prediabetes",C16&gt;=6.5,"Diabetes")</f>
        <v>Diabetes</v>
      </c>
    </row>
    <row r="17" spans="1:16" x14ac:dyDescent="0.25">
      <c r="A17" s="54" t="s">
        <v>2357</v>
      </c>
      <c r="B17" s="54">
        <v>39.9</v>
      </c>
      <c r="C17" s="54">
        <v>11.32</v>
      </c>
      <c r="D17" s="54" t="s">
        <v>2380</v>
      </c>
      <c r="E17" s="54" t="s">
        <v>2380</v>
      </c>
      <c r="F17" s="54" t="s">
        <v>2380</v>
      </c>
      <c r="G17" s="54" t="s">
        <v>2381</v>
      </c>
      <c r="H17" s="54" t="s">
        <v>8367</v>
      </c>
      <c r="I17" s="17"/>
      <c r="J17" s="19"/>
      <c r="K17" s="15" t="str" cm="1">
        <f t="array" ref="K17">IF(H17="?",INDEX($H$2:$H$2336,MODE(MATCH($H$2:$H$2336,$H$2:$H$2336,0))),H17)</f>
        <v>yes</v>
      </c>
      <c r="L17" s="16" t="str">
        <f t="shared" si="0"/>
        <v>0</v>
      </c>
      <c r="M17" s="16" t="s">
        <v>2380</v>
      </c>
      <c r="N17" s="16" t="s">
        <v>2382</v>
      </c>
      <c r="O17" s="15" t="str" cm="1">
        <f t="array" ref="O17">_xlfn.IFS(B17&lt;18.5,"Underweight",B17&lt;=24.99,"Normal weight",B17&lt;=29.99,"Over weight",B17&gt;=30,"Obesity")</f>
        <v>Obesity</v>
      </c>
      <c r="P17" s="29" t="str" cm="1">
        <f t="array" ref="P17">_xlfn.IFS(C17&lt;5.7,"Normal",C17&lt;=6.49,"Prediabetes",C17&gt;=6.5,"Diabetes")</f>
        <v>Diabetes</v>
      </c>
    </row>
    <row r="18" spans="1:16" x14ac:dyDescent="0.25">
      <c r="A18" s="54" t="s">
        <v>2356</v>
      </c>
      <c r="B18" s="54">
        <v>33.799999999999997</v>
      </c>
      <c r="C18" s="54">
        <v>7.67</v>
      </c>
      <c r="D18" s="54" t="s">
        <v>2380</v>
      </c>
      <c r="E18" s="54" t="s">
        <v>2380</v>
      </c>
      <c r="F18" s="54" t="s">
        <v>2380</v>
      </c>
      <c r="G18" s="54">
        <v>3</v>
      </c>
      <c r="H18" s="54" t="s">
        <v>8367</v>
      </c>
      <c r="I18" s="15"/>
      <c r="J18" s="20"/>
      <c r="K18" s="17" t="str" cm="1">
        <f t="array" ref="K18">IF(H18="?",INDEX($H$2:$H$2336,MODE(MATCH($H$2:$H$2336,$H$2:$H$2336,0))),H18)</f>
        <v>yes</v>
      </c>
      <c r="L18" s="18">
        <f t="shared" si="0"/>
        <v>3</v>
      </c>
      <c r="M18" s="18" t="s">
        <v>2380</v>
      </c>
      <c r="N18" s="18" t="s">
        <v>2382</v>
      </c>
      <c r="O18" s="17" t="str" cm="1">
        <f t="array" ref="O18">_xlfn.IFS(B18&lt;18.5,"Underweight",B18&lt;=24.99,"Normal weight",B18&lt;=29.99,"Over weight",B18&gt;=30,"Obesity")</f>
        <v>Obesity</v>
      </c>
      <c r="P18" s="30" t="str" cm="1">
        <f t="array" ref="P18">_xlfn.IFS(C18&lt;5.7,"Normal",C18&lt;=6.49,"Prediabetes",C18&gt;=6.5,"Diabetes")</f>
        <v>Diabetes</v>
      </c>
    </row>
    <row r="19" spans="1:16" x14ac:dyDescent="0.25">
      <c r="A19" s="54" t="s">
        <v>2355</v>
      </c>
      <c r="B19" s="54">
        <v>36.765000000000001</v>
      </c>
      <c r="C19" s="54">
        <v>7.29</v>
      </c>
      <c r="D19" s="54" t="s">
        <v>8367</v>
      </c>
      <c r="E19" s="54" t="s">
        <v>2380</v>
      </c>
      <c r="F19" s="54" t="s">
        <v>2382</v>
      </c>
      <c r="G19" s="54">
        <v>1</v>
      </c>
      <c r="H19" s="54" t="s">
        <v>8367</v>
      </c>
      <c r="I19" s="17"/>
      <c r="J19" s="19"/>
      <c r="K19" s="15" t="str" cm="1">
        <f t="array" ref="K19">IF(H19="?",INDEX($H$2:$H$2336,MODE(MATCH($H$2:$H$2336,$H$2:$H$2336,0))),H19)</f>
        <v>yes</v>
      </c>
      <c r="L19" s="16">
        <f t="shared" si="0"/>
        <v>1</v>
      </c>
      <c r="M19" s="16" t="s">
        <v>2382</v>
      </c>
      <c r="N19" s="16" t="s">
        <v>2382</v>
      </c>
      <c r="O19" s="15" t="str" cm="1">
        <f t="array" ref="O19">_xlfn.IFS(B19&lt;18.5,"Underweight",B19&lt;=24.99,"Normal weight",B19&lt;=29.99,"Over weight",B19&gt;=30,"Obesity")</f>
        <v>Obesity</v>
      </c>
      <c r="P19" s="29" t="str" cm="1">
        <f t="array" ref="P19">_xlfn.IFS(C19&lt;5.7,"Normal",C19&lt;=6.49,"Prediabetes",C19&gt;=6.5,"Diabetes")</f>
        <v>Diabetes</v>
      </c>
    </row>
    <row r="20" spans="1:16" x14ac:dyDescent="0.25">
      <c r="A20" s="54" t="s">
        <v>2354</v>
      </c>
      <c r="B20" s="54">
        <v>36.954999999999998</v>
      </c>
      <c r="C20" s="54">
        <v>4.72</v>
      </c>
      <c r="D20" s="54" t="s">
        <v>8367</v>
      </c>
      <c r="E20" s="54" t="s">
        <v>2380</v>
      </c>
      <c r="F20" s="54" t="s">
        <v>2380</v>
      </c>
      <c r="G20" s="54">
        <v>1</v>
      </c>
      <c r="H20" s="54" t="s">
        <v>8367</v>
      </c>
      <c r="I20" s="15"/>
      <c r="J20" s="20"/>
      <c r="K20" s="17" t="str" cm="1">
        <f t="array" ref="K20">IF(H20="?",INDEX($H$2:$H$2336,MODE(MATCH($H$2:$H$2336,$H$2:$H$2336,0))),H20)</f>
        <v>yes</v>
      </c>
      <c r="L20" s="18">
        <f t="shared" si="0"/>
        <v>1</v>
      </c>
      <c r="M20" s="18" t="s">
        <v>2382</v>
      </c>
      <c r="N20" s="18" t="s">
        <v>2382</v>
      </c>
      <c r="O20" s="17" t="str" cm="1">
        <f t="array" ref="O20">_xlfn.IFS(B20&lt;18.5,"Underweight",B20&lt;=24.99,"Normal weight",B20&lt;=29.99,"Over weight",B20&gt;=30,"Obesity")</f>
        <v>Obesity</v>
      </c>
      <c r="P20" s="30" t="str" cm="1">
        <f t="array" ref="P20">_xlfn.IFS(C20&lt;5.7,"Normal",C20&lt;=6.49,"Prediabetes",C20&gt;=6.5,"Diabetes")</f>
        <v>Normal</v>
      </c>
    </row>
    <row r="21" spans="1:16" x14ac:dyDescent="0.25">
      <c r="A21" s="54" t="s">
        <v>2353</v>
      </c>
      <c r="B21" s="54">
        <v>42.9</v>
      </c>
      <c r="C21" s="54">
        <v>11.41</v>
      </c>
      <c r="D21" s="54" t="s">
        <v>2380</v>
      </c>
      <c r="E21" s="54" t="s">
        <v>2380</v>
      </c>
      <c r="F21" s="54" t="s">
        <v>2380</v>
      </c>
      <c r="G21" s="54" t="s">
        <v>2381</v>
      </c>
      <c r="H21" s="54" t="s">
        <v>8367</v>
      </c>
      <c r="I21" s="17"/>
      <c r="J21" s="19"/>
      <c r="K21" s="15" t="str" cm="1">
        <f t="array" ref="K21">IF(H21="?",INDEX($H$2:$H$2336,MODE(MATCH($H$2:$H$2336,$H$2:$H$2336,0))),H21)</f>
        <v>yes</v>
      </c>
      <c r="L21" s="16" t="str">
        <f t="shared" si="0"/>
        <v>0</v>
      </c>
      <c r="M21" s="16" t="s">
        <v>2380</v>
      </c>
      <c r="N21" s="16" t="s">
        <v>2382</v>
      </c>
      <c r="O21" s="15" t="str" cm="1">
        <f t="array" ref="O21">_xlfn.IFS(B21&lt;18.5,"Underweight",B21&lt;=24.99,"Normal weight",B21&lt;=29.99,"Over weight",B21&gt;=30,"Obesity")</f>
        <v>Obesity</v>
      </c>
      <c r="P21" s="29" t="str" cm="1">
        <f t="array" ref="P21">_xlfn.IFS(C21&lt;5.7,"Normal",C21&lt;=6.49,"Prediabetes",C21&gt;=6.5,"Diabetes")</f>
        <v>Diabetes</v>
      </c>
    </row>
    <row r="22" spans="1:16" x14ac:dyDescent="0.25">
      <c r="A22" s="54" t="s">
        <v>2352</v>
      </c>
      <c r="B22" s="54">
        <v>36.299999999999997</v>
      </c>
      <c r="C22" s="54">
        <v>11.5</v>
      </c>
      <c r="D22" s="54" t="s">
        <v>8367</v>
      </c>
      <c r="E22" s="54" t="s">
        <v>2380</v>
      </c>
      <c r="F22" s="54" t="s">
        <v>2380</v>
      </c>
      <c r="G22" s="54">
        <v>2</v>
      </c>
      <c r="H22" s="54" t="s">
        <v>8367</v>
      </c>
      <c r="I22" s="15"/>
      <c r="J22" s="20"/>
      <c r="K22" s="17" t="str" cm="1">
        <f t="array" ref="K22">IF(H22="?",INDEX($H$2:$H$2336,MODE(MATCH($H$2:$H$2336,$H$2:$H$2336,0))),H22)</f>
        <v>yes</v>
      </c>
      <c r="L22" s="18">
        <f t="shared" si="0"/>
        <v>2</v>
      </c>
      <c r="M22" s="18" t="s">
        <v>2382</v>
      </c>
      <c r="N22" s="18" t="s">
        <v>2382</v>
      </c>
      <c r="O22" s="17" t="str" cm="1">
        <f t="array" ref="O22">_xlfn.IFS(B22&lt;18.5,"Underweight",B22&lt;=24.99,"Normal weight",B22&lt;=29.99,"Over weight",B22&gt;=30,"Obesity")</f>
        <v>Obesity</v>
      </c>
      <c r="P22" s="30" t="str" cm="1">
        <f t="array" ref="P22">_xlfn.IFS(C22&lt;5.7,"Normal",C22&lt;=6.49,"Prediabetes",C22&gt;=6.5,"Diabetes")</f>
        <v>Diabetes</v>
      </c>
    </row>
    <row r="23" spans="1:16" x14ac:dyDescent="0.25">
      <c r="A23" s="54" t="s">
        <v>2351</v>
      </c>
      <c r="B23" s="54">
        <v>32.200000000000003</v>
      </c>
      <c r="C23" s="54">
        <v>6.22</v>
      </c>
      <c r="D23" s="54" t="s">
        <v>8367</v>
      </c>
      <c r="E23" s="54" t="s">
        <v>2380</v>
      </c>
      <c r="F23" s="54" t="s">
        <v>2380</v>
      </c>
      <c r="G23" s="54">
        <v>2</v>
      </c>
      <c r="H23" s="54" t="s">
        <v>8367</v>
      </c>
      <c r="I23" s="17"/>
      <c r="J23" s="19"/>
      <c r="K23" s="15" t="str" cm="1">
        <f t="array" ref="K23">IF(H23="?",INDEX($H$2:$H$2336,MODE(MATCH($H$2:$H$2336,$H$2:$H$2336,0))),H23)</f>
        <v>yes</v>
      </c>
      <c r="L23" s="16">
        <f t="shared" si="0"/>
        <v>2</v>
      </c>
      <c r="M23" s="16" t="s">
        <v>2382</v>
      </c>
      <c r="N23" s="16" t="s">
        <v>2382</v>
      </c>
      <c r="O23" s="15" t="str" cm="1">
        <f t="array" ref="O23">_xlfn.IFS(B23&lt;18.5,"Underweight",B23&lt;=24.99,"Normal weight",B23&lt;=29.99,"Over weight",B23&gt;=30,"Obesity")</f>
        <v>Obesity</v>
      </c>
      <c r="P23" s="29" t="str" cm="1">
        <f t="array" ref="P23">_xlfn.IFS(C23&lt;5.7,"Normal",C23&lt;=6.49,"Prediabetes",C23&gt;=6.5,"Diabetes")</f>
        <v>Prediabetes</v>
      </c>
    </row>
    <row r="24" spans="1:16" x14ac:dyDescent="0.25">
      <c r="A24" s="54" t="s">
        <v>2350</v>
      </c>
      <c r="B24" s="54">
        <v>31.3</v>
      </c>
      <c r="C24" s="54">
        <v>11.38</v>
      </c>
      <c r="D24" s="54" t="s">
        <v>2380</v>
      </c>
      <c r="E24" s="54" t="s">
        <v>2380</v>
      </c>
      <c r="F24" s="54" t="s">
        <v>2380</v>
      </c>
      <c r="G24" s="54">
        <v>3</v>
      </c>
      <c r="H24" s="54" t="s">
        <v>8367</v>
      </c>
      <c r="I24" s="15"/>
      <c r="J24" s="20"/>
      <c r="K24" s="17" t="str" cm="1">
        <f t="array" ref="K24">IF(H24="?",INDEX($H$2:$H$2336,MODE(MATCH($H$2:$H$2336,$H$2:$H$2336,0))),H24)</f>
        <v>yes</v>
      </c>
      <c r="L24" s="18">
        <f t="shared" si="0"/>
        <v>3</v>
      </c>
      <c r="M24" s="18" t="s">
        <v>2380</v>
      </c>
      <c r="N24" s="18" t="s">
        <v>2382</v>
      </c>
      <c r="O24" s="17" t="str" cm="1">
        <f t="array" ref="O24">_xlfn.IFS(B24&lt;18.5,"Underweight",B24&lt;=24.99,"Normal weight",B24&lt;=29.99,"Over weight",B24&gt;=30,"Obesity")</f>
        <v>Obesity</v>
      </c>
      <c r="P24" s="30" t="str" cm="1">
        <f t="array" ref="P24">_xlfn.IFS(C24&lt;5.7,"Normal",C24&lt;=6.49,"Prediabetes",C24&gt;=6.5,"Diabetes")</f>
        <v>Diabetes</v>
      </c>
    </row>
    <row r="25" spans="1:16" x14ac:dyDescent="0.25">
      <c r="A25" s="54" t="s">
        <v>2349</v>
      </c>
      <c r="B25" s="54">
        <v>41.8</v>
      </c>
      <c r="C25" s="54">
        <v>7.89</v>
      </c>
      <c r="D25" s="54" t="s">
        <v>8367</v>
      </c>
      <c r="E25" s="54" t="s">
        <v>2380</v>
      </c>
      <c r="F25" s="54" t="s">
        <v>2380</v>
      </c>
      <c r="G25" s="54">
        <v>2</v>
      </c>
      <c r="H25" s="54" t="s">
        <v>8367</v>
      </c>
      <c r="I25" s="17"/>
      <c r="J25" s="19"/>
      <c r="K25" s="15" t="str" cm="1">
        <f t="array" ref="K25">IF(H25="?",INDEX($H$2:$H$2336,MODE(MATCH($H$2:$H$2336,$H$2:$H$2336,0))),H25)</f>
        <v>yes</v>
      </c>
      <c r="L25" s="16">
        <f t="shared" si="0"/>
        <v>2</v>
      </c>
      <c r="M25" s="16" t="s">
        <v>2382</v>
      </c>
      <c r="N25" s="16" t="s">
        <v>2382</v>
      </c>
      <c r="O25" s="15" t="str" cm="1">
        <f t="array" ref="O25">_xlfn.IFS(B25&lt;18.5,"Underweight",B25&lt;=24.99,"Normal weight",B25&lt;=29.99,"Over weight",B25&gt;=30,"Obesity")</f>
        <v>Obesity</v>
      </c>
      <c r="P25" s="29" t="str" cm="1">
        <f t="array" ref="P25">_xlfn.IFS(C25&lt;5.7,"Normal",C25&lt;=6.49,"Prediabetes",C25&gt;=6.5,"Diabetes")</f>
        <v>Diabetes</v>
      </c>
    </row>
    <row r="26" spans="1:16" x14ac:dyDescent="0.25">
      <c r="A26" s="54" t="s">
        <v>2348</v>
      </c>
      <c r="B26" s="54">
        <v>35.090000000000003</v>
      </c>
      <c r="C26" s="54">
        <v>4.38</v>
      </c>
      <c r="D26" s="54" t="s">
        <v>8367</v>
      </c>
      <c r="E26" s="54" t="s">
        <v>2380</v>
      </c>
      <c r="F26" s="54" t="s">
        <v>2380</v>
      </c>
      <c r="G26" s="54">
        <v>2</v>
      </c>
      <c r="H26" s="54" t="s">
        <v>8367</v>
      </c>
      <c r="I26" s="15"/>
      <c r="J26" s="20"/>
      <c r="K26" s="17" t="str" cm="1">
        <f t="array" ref="K26">IF(H26="?",INDEX($H$2:$H$2336,MODE(MATCH($H$2:$H$2336,$H$2:$H$2336,0))),H26)</f>
        <v>yes</v>
      </c>
      <c r="L26" s="18">
        <f t="shared" si="0"/>
        <v>2</v>
      </c>
      <c r="M26" s="18" t="s">
        <v>2382</v>
      </c>
      <c r="N26" s="18" t="s">
        <v>2382</v>
      </c>
      <c r="O26" s="17" t="str" cm="1">
        <f t="array" ref="O26">_xlfn.IFS(B26&lt;18.5,"Underweight",B26&lt;=24.99,"Normal weight",B26&lt;=29.99,"Over weight",B26&gt;=30,"Obesity")</f>
        <v>Obesity</v>
      </c>
      <c r="P26" s="30" t="str" cm="1">
        <f t="array" ref="P26">_xlfn.IFS(C26&lt;5.7,"Normal",C26&lt;=6.49,"Prediabetes",C26&gt;=6.5,"Diabetes")</f>
        <v>Normal</v>
      </c>
    </row>
    <row r="27" spans="1:16" x14ac:dyDescent="0.25">
      <c r="A27" s="54" t="s">
        <v>2347</v>
      </c>
      <c r="B27" s="54">
        <v>33.880000000000003</v>
      </c>
      <c r="C27" s="54">
        <v>7.01</v>
      </c>
      <c r="D27" s="54" t="s">
        <v>2380</v>
      </c>
      <c r="E27" s="54" t="s">
        <v>2380</v>
      </c>
      <c r="F27" s="54" t="s">
        <v>2380</v>
      </c>
      <c r="G27" s="54">
        <v>3</v>
      </c>
      <c r="H27" s="54" t="s">
        <v>8367</v>
      </c>
      <c r="I27" s="17"/>
      <c r="J27" s="19"/>
      <c r="K27" s="15" t="str" cm="1">
        <f t="array" ref="K27">IF(H27="?",INDEX($H$2:$H$2336,MODE(MATCH($H$2:$H$2336,$H$2:$H$2336,0))),H27)</f>
        <v>yes</v>
      </c>
      <c r="L27" s="16">
        <f t="shared" si="0"/>
        <v>3</v>
      </c>
      <c r="M27" s="16" t="s">
        <v>2380</v>
      </c>
      <c r="N27" s="16" t="s">
        <v>2382</v>
      </c>
      <c r="O27" s="15" t="str" cm="1">
        <f t="array" ref="O27">_xlfn.IFS(B27&lt;18.5,"Underweight",B27&lt;=24.99,"Normal weight",B27&lt;=29.99,"Over weight",B27&gt;=30,"Obesity")</f>
        <v>Obesity</v>
      </c>
      <c r="P27" s="29" t="str" cm="1">
        <f t="array" ref="P27">_xlfn.IFS(C27&lt;5.7,"Normal",C27&lt;=6.49,"Prediabetes",C27&gt;=6.5,"Diabetes")</f>
        <v>Diabetes</v>
      </c>
    </row>
    <row r="28" spans="1:16" x14ac:dyDescent="0.25">
      <c r="A28" s="54" t="s">
        <v>2346</v>
      </c>
      <c r="B28" s="54">
        <v>30.875</v>
      </c>
      <c r="C28" s="54">
        <v>11.88</v>
      </c>
      <c r="D28" s="54" t="s">
        <v>2380</v>
      </c>
      <c r="E28" s="54" t="s">
        <v>2380</v>
      </c>
      <c r="F28" s="54" t="s">
        <v>2380</v>
      </c>
      <c r="G28" s="54" t="s">
        <v>2381</v>
      </c>
      <c r="H28" s="54" t="s">
        <v>8367</v>
      </c>
      <c r="I28" s="15"/>
      <c r="J28" s="20"/>
      <c r="K28" s="17" t="str" cm="1">
        <f t="array" ref="K28">IF(H28="?",INDEX($H$2:$H$2336,MODE(MATCH($H$2:$H$2336,$H$2:$H$2336,0))),H28)</f>
        <v>yes</v>
      </c>
      <c r="L28" s="18" t="str">
        <f t="shared" si="0"/>
        <v>0</v>
      </c>
      <c r="M28" s="18" t="s">
        <v>2380</v>
      </c>
      <c r="N28" s="18" t="s">
        <v>2382</v>
      </c>
      <c r="O28" s="17" t="str" cm="1">
        <f t="array" ref="O28">_xlfn.IFS(B28&lt;18.5,"Underweight",B28&lt;=24.99,"Normal weight",B28&lt;=29.99,"Over weight",B28&gt;=30,"Obesity")</f>
        <v>Obesity</v>
      </c>
      <c r="P28" s="30" t="str" cm="1">
        <f t="array" ref="P28">_xlfn.IFS(C28&lt;5.7,"Normal",C28&lt;=6.49,"Prediabetes",C28&gt;=6.5,"Diabetes")</f>
        <v>Diabetes</v>
      </c>
    </row>
    <row r="29" spans="1:16" x14ac:dyDescent="0.25">
      <c r="A29" s="54" t="s">
        <v>2345</v>
      </c>
      <c r="B29" s="54">
        <v>36.86</v>
      </c>
      <c r="C29" s="54">
        <v>5.19</v>
      </c>
      <c r="D29" s="54" t="s">
        <v>8367</v>
      </c>
      <c r="E29" s="54" t="s">
        <v>2380</v>
      </c>
      <c r="F29" s="54" t="s">
        <v>2382</v>
      </c>
      <c r="G29" s="54">
        <v>1</v>
      </c>
      <c r="H29" s="54" t="s">
        <v>8367</v>
      </c>
      <c r="I29" s="17"/>
      <c r="J29" s="19"/>
      <c r="K29" s="15" t="str" cm="1">
        <f t="array" ref="K29">IF(H29="?",INDEX($H$2:$H$2336,MODE(MATCH($H$2:$H$2336,$H$2:$H$2336,0))),H29)</f>
        <v>yes</v>
      </c>
      <c r="L29" s="16">
        <f t="shared" si="0"/>
        <v>1</v>
      </c>
      <c r="M29" s="16" t="s">
        <v>2382</v>
      </c>
      <c r="N29" s="16" t="s">
        <v>2382</v>
      </c>
      <c r="O29" s="15" t="str" cm="1">
        <f t="array" ref="O29">_xlfn.IFS(B29&lt;18.5,"Underweight",B29&lt;=24.99,"Normal weight",B29&lt;=29.99,"Over weight",B29&gt;=30,"Obesity")</f>
        <v>Obesity</v>
      </c>
      <c r="P29" s="29" t="str" cm="1">
        <f t="array" ref="P29">_xlfn.IFS(C29&lt;5.7,"Normal",C29&lt;=6.49,"Prediabetes",C29&gt;=6.5,"Diabetes")</f>
        <v>Normal</v>
      </c>
    </row>
    <row r="30" spans="1:16" x14ac:dyDescent="0.25">
      <c r="A30" s="54" t="s">
        <v>2344</v>
      </c>
      <c r="B30" s="54">
        <v>35.86</v>
      </c>
      <c r="C30" s="54">
        <v>6.74</v>
      </c>
      <c r="D30" s="54" t="s">
        <v>8367</v>
      </c>
      <c r="E30" s="54" t="s">
        <v>2380</v>
      </c>
      <c r="F30" s="54" t="s">
        <v>2380</v>
      </c>
      <c r="G30" s="54">
        <v>2</v>
      </c>
      <c r="H30" s="54" t="s">
        <v>8367</v>
      </c>
      <c r="I30" s="15"/>
      <c r="J30" s="20"/>
      <c r="K30" s="17" t="str" cm="1">
        <f t="array" ref="K30">IF(H30="?",INDEX($H$2:$H$2336,MODE(MATCH($H$2:$H$2336,$H$2:$H$2336,0))),H30)</f>
        <v>yes</v>
      </c>
      <c r="L30" s="18">
        <f t="shared" si="0"/>
        <v>2</v>
      </c>
      <c r="M30" s="18" t="s">
        <v>2382</v>
      </c>
      <c r="N30" s="18" t="s">
        <v>2382</v>
      </c>
      <c r="O30" s="17" t="str" cm="1">
        <f t="array" ref="O30">_xlfn.IFS(B30&lt;18.5,"Underweight",B30&lt;=24.99,"Normal weight",B30&lt;=29.99,"Over weight",B30&gt;=30,"Obesity")</f>
        <v>Obesity</v>
      </c>
      <c r="P30" s="30" t="str" cm="1">
        <f t="array" ref="P30">_xlfn.IFS(C30&lt;5.7,"Normal",C30&lt;=6.49,"Prediabetes",C30&gt;=6.5,"Diabetes")</f>
        <v>Diabetes</v>
      </c>
    </row>
    <row r="31" spans="1:16" x14ac:dyDescent="0.25">
      <c r="A31" s="54" t="s">
        <v>2343</v>
      </c>
      <c r="B31" s="54">
        <v>37.049999999999997</v>
      </c>
      <c r="C31" s="54">
        <v>8.44</v>
      </c>
      <c r="D31" s="54" t="s">
        <v>2380</v>
      </c>
      <c r="E31" s="54" t="s">
        <v>2380</v>
      </c>
      <c r="F31" s="54" t="s">
        <v>2380</v>
      </c>
      <c r="G31" s="54" t="s">
        <v>2381</v>
      </c>
      <c r="H31" s="54" t="s">
        <v>8367</v>
      </c>
      <c r="I31" s="17"/>
      <c r="J31" s="19"/>
      <c r="K31" s="15" t="str" cm="1">
        <f t="array" ref="K31">IF(H31="?",INDEX($H$2:$H$2336,MODE(MATCH($H$2:$H$2336,$H$2:$H$2336,0))),H31)</f>
        <v>yes</v>
      </c>
      <c r="L31" s="16" t="str">
        <f t="shared" si="0"/>
        <v>0</v>
      </c>
      <c r="M31" s="16" t="s">
        <v>2380</v>
      </c>
      <c r="N31" s="16" t="s">
        <v>2382</v>
      </c>
      <c r="O31" s="15" t="str" cm="1">
        <f t="array" ref="O31">_xlfn.IFS(B31&lt;18.5,"Underweight",B31&lt;=24.99,"Normal weight",B31&lt;=29.99,"Over weight",B31&gt;=30,"Obesity")</f>
        <v>Obesity</v>
      </c>
      <c r="P31" s="29" t="str" cm="1">
        <f t="array" ref="P31">_xlfn.IFS(C31&lt;5.7,"Normal",C31&lt;=6.49,"Prediabetes",C31&gt;=6.5,"Diabetes")</f>
        <v>Diabetes</v>
      </c>
    </row>
    <row r="32" spans="1:16" x14ac:dyDescent="0.25">
      <c r="A32" s="54" t="s">
        <v>2342</v>
      </c>
      <c r="B32" s="54">
        <v>43.89</v>
      </c>
      <c r="C32" s="54">
        <v>8.7100000000000009</v>
      </c>
      <c r="D32" s="54" t="s">
        <v>2380</v>
      </c>
      <c r="E32" s="54" t="s">
        <v>2380</v>
      </c>
      <c r="F32" s="54" t="s">
        <v>2380</v>
      </c>
      <c r="G32" s="54" t="s">
        <v>2381</v>
      </c>
      <c r="H32" s="54" t="s">
        <v>8367</v>
      </c>
      <c r="I32" s="15"/>
      <c r="J32" s="20"/>
      <c r="K32" s="17" t="str" cm="1">
        <f t="array" ref="K32">IF(H32="?",INDEX($H$2:$H$2336,MODE(MATCH($H$2:$H$2336,$H$2:$H$2336,0))),H32)</f>
        <v>yes</v>
      </c>
      <c r="L32" s="18" t="str">
        <f t="shared" si="0"/>
        <v>0</v>
      </c>
      <c r="M32" s="18" t="s">
        <v>2380</v>
      </c>
      <c r="N32" s="18" t="s">
        <v>2382</v>
      </c>
      <c r="O32" s="17" t="str" cm="1">
        <f t="array" ref="O32">_xlfn.IFS(B32&lt;18.5,"Underweight",B32&lt;=24.99,"Normal weight",B32&lt;=29.99,"Over weight",B32&gt;=30,"Obesity")</f>
        <v>Obesity</v>
      </c>
      <c r="P32" s="30" t="str" cm="1">
        <f t="array" ref="P32">_xlfn.IFS(C32&lt;5.7,"Normal",C32&lt;=6.49,"Prediabetes",C32&gt;=6.5,"Diabetes")</f>
        <v>Diabetes</v>
      </c>
    </row>
    <row r="33" spans="1:16" x14ac:dyDescent="0.25">
      <c r="A33" s="54" t="s">
        <v>2341</v>
      </c>
      <c r="B33" s="54">
        <v>42.35</v>
      </c>
      <c r="C33" s="54">
        <v>5.08</v>
      </c>
      <c r="D33" s="54" t="s">
        <v>8367</v>
      </c>
      <c r="E33" s="54" t="s">
        <v>2380</v>
      </c>
      <c r="F33" s="54" t="s">
        <v>2380</v>
      </c>
      <c r="G33" s="54" t="s">
        <v>2381</v>
      </c>
      <c r="H33" s="54" t="s">
        <v>8367</v>
      </c>
      <c r="I33" s="17"/>
      <c r="J33" s="19"/>
      <c r="K33" s="15" t="str" cm="1">
        <f t="array" ref="K33">IF(H33="?",INDEX($H$2:$H$2336,MODE(MATCH($H$2:$H$2336,$H$2:$H$2336,0))),H33)</f>
        <v>yes</v>
      </c>
      <c r="L33" s="16" t="str">
        <f t="shared" si="0"/>
        <v>0</v>
      </c>
      <c r="M33" s="16" t="s">
        <v>2382</v>
      </c>
      <c r="N33" s="16" t="s">
        <v>2382</v>
      </c>
      <c r="O33" s="15" t="str" cm="1">
        <f t="array" ref="O33">_xlfn.IFS(B33&lt;18.5,"Underweight",B33&lt;=24.99,"Normal weight",B33&lt;=29.99,"Over weight",B33&gt;=30,"Obesity")</f>
        <v>Obesity</v>
      </c>
      <c r="P33" s="29" t="str" cm="1">
        <f t="array" ref="P33">_xlfn.IFS(C33&lt;5.7,"Normal",C33&lt;=6.49,"Prediabetes",C33&gt;=6.5,"Diabetes")</f>
        <v>Normal</v>
      </c>
    </row>
    <row r="34" spans="1:16" x14ac:dyDescent="0.25">
      <c r="A34" s="54" t="s">
        <v>2340</v>
      </c>
      <c r="B34" s="54">
        <v>31.35</v>
      </c>
      <c r="C34" s="54">
        <v>6.86</v>
      </c>
      <c r="D34" s="54" t="s">
        <v>2380</v>
      </c>
      <c r="E34" s="54" t="s">
        <v>2380</v>
      </c>
      <c r="F34" s="54" t="s">
        <v>2380</v>
      </c>
      <c r="G34" s="54" t="s">
        <v>2381</v>
      </c>
      <c r="H34" s="54" t="s">
        <v>8367</v>
      </c>
      <c r="I34" s="15"/>
      <c r="J34" s="20"/>
      <c r="K34" s="17" t="str" cm="1">
        <f t="array" ref="K34">IF(H34="?",INDEX($H$2:$H$2336,MODE(MATCH($H$2:$H$2336,$H$2:$H$2336,0))),H34)</f>
        <v>yes</v>
      </c>
      <c r="L34" s="18" t="str">
        <f t="shared" si="0"/>
        <v>0</v>
      </c>
      <c r="M34" s="18" t="s">
        <v>2380</v>
      </c>
      <c r="N34" s="18" t="s">
        <v>2382</v>
      </c>
      <c r="O34" s="17" t="str" cm="1">
        <f t="array" ref="O34">_xlfn.IFS(B34&lt;18.5,"Underweight",B34&lt;=24.99,"Normal weight",B34&lt;=29.99,"Over weight",B34&gt;=30,"Obesity")</f>
        <v>Obesity</v>
      </c>
      <c r="P34" s="30" t="str" cm="1">
        <f t="array" ref="P34">_xlfn.IFS(C34&lt;5.7,"Normal",C34&lt;=6.49,"Prediabetes",C34&gt;=6.5,"Diabetes")</f>
        <v>Diabetes</v>
      </c>
    </row>
    <row r="35" spans="1:16" x14ac:dyDescent="0.25">
      <c r="A35" s="54" t="s">
        <v>2339</v>
      </c>
      <c r="B35" s="54">
        <v>47.6</v>
      </c>
      <c r="C35" s="54">
        <v>5.95</v>
      </c>
      <c r="D35" s="54" t="s">
        <v>8367</v>
      </c>
      <c r="E35" s="54" t="s">
        <v>2380</v>
      </c>
      <c r="F35" s="54" t="s">
        <v>2380</v>
      </c>
      <c r="G35" s="54" t="s">
        <v>2381</v>
      </c>
      <c r="H35" s="54" t="s">
        <v>8367</v>
      </c>
      <c r="I35" s="17"/>
      <c r="J35" s="19"/>
      <c r="K35" s="15" t="str" cm="1">
        <f t="array" ref="K35">IF(H35="?",INDEX($H$2:$H$2336,MODE(MATCH($H$2:$H$2336,$H$2:$H$2336,0))),H35)</f>
        <v>yes</v>
      </c>
      <c r="L35" s="16" t="str">
        <f t="shared" si="0"/>
        <v>0</v>
      </c>
      <c r="M35" s="16" t="s">
        <v>2382</v>
      </c>
      <c r="N35" s="16" t="s">
        <v>2382</v>
      </c>
      <c r="O35" s="15" t="str" cm="1">
        <f t="array" ref="O35">_xlfn.IFS(B35&lt;18.5,"Underweight",B35&lt;=24.99,"Normal weight",B35&lt;=29.99,"Over weight",B35&gt;=30,"Obesity")</f>
        <v>Obesity</v>
      </c>
      <c r="P35" s="29" t="str" cm="1">
        <f t="array" ref="P35">_xlfn.IFS(C35&lt;5.7,"Normal",C35&lt;=6.49,"Prediabetes",C35&gt;=6.5,"Diabetes")</f>
        <v>Prediabetes</v>
      </c>
    </row>
    <row r="36" spans="1:16" x14ac:dyDescent="0.25">
      <c r="A36" s="54" t="s">
        <v>2338</v>
      </c>
      <c r="B36" s="54">
        <v>46.2</v>
      </c>
      <c r="C36" s="54">
        <v>6.09</v>
      </c>
      <c r="D36" s="54" t="s">
        <v>2380</v>
      </c>
      <c r="E36" s="54" t="s">
        <v>2380</v>
      </c>
      <c r="F36" s="54" t="s">
        <v>2382</v>
      </c>
      <c r="G36" s="54">
        <v>1</v>
      </c>
      <c r="H36" s="54" t="s">
        <v>8367</v>
      </c>
      <c r="I36" s="15"/>
      <c r="J36" s="20"/>
      <c r="K36" s="17" t="str" cm="1">
        <f t="array" ref="K36">IF(H36="?",INDEX($H$2:$H$2336,MODE(MATCH($H$2:$H$2336,$H$2:$H$2336,0))),H36)</f>
        <v>yes</v>
      </c>
      <c r="L36" s="18">
        <f t="shared" si="0"/>
        <v>1</v>
      </c>
      <c r="M36" s="18" t="s">
        <v>2380</v>
      </c>
      <c r="N36" s="18" t="s">
        <v>2382</v>
      </c>
      <c r="O36" s="17" t="str" cm="1">
        <f t="array" ref="O36">_xlfn.IFS(B36&lt;18.5,"Underweight",B36&lt;=24.99,"Normal weight",B36&lt;=29.99,"Over weight",B36&gt;=30,"Obesity")</f>
        <v>Obesity</v>
      </c>
      <c r="P36" s="30" t="str" cm="1">
        <f t="array" ref="P36">_xlfn.IFS(C36&lt;5.7,"Normal",C36&lt;=6.49,"Prediabetes",C36&gt;=6.5,"Diabetes")</f>
        <v>Prediabetes</v>
      </c>
    </row>
    <row r="37" spans="1:16" x14ac:dyDescent="0.25">
      <c r="A37" s="54" t="s">
        <v>2337</v>
      </c>
      <c r="B37" s="54">
        <v>32.015000000000001</v>
      </c>
      <c r="C37" s="54">
        <v>11.75</v>
      </c>
      <c r="D37" s="54" t="s">
        <v>2380</v>
      </c>
      <c r="E37" s="54" t="s">
        <v>2380</v>
      </c>
      <c r="F37" s="54" t="s">
        <v>2380</v>
      </c>
      <c r="G37" s="54" t="s">
        <v>2381</v>
      </c>
      <c r="H37" s="54" t="s">
        <v>8367</v>
      </c>
      <c r="I37" s="17"/>
      <c r="J37" s="19"/>
      <c r="K37" s="15" t="str" cm="1">
        <f t="array" ref="K37">IF(H37="?",INDEX($H$2:$H$2336,MODE(MATCH($H$2:$H$2336,$H$2:$H$2336,0))),H37)</f>
        <v>yes</v>
      </c>
      <c r="L37" s="16" t="str">
        <f t="shared" si="0"/>
        <v>0</v>
      </c>
      <c r="M37" s="16" t="s">
        <v>2380</v>
      </c>
      <c r="N37" s="16" t="s">
        <v>2382</v>
      </c>
      <c r="O37" s="15" t="str" cm="1">
        <f t="array" ref="O37">_xlfn.IFS(B37&lt;18.5,"Underweight",B37&lt;=24.99,"Normal weight",B37&lt;=29.99,"Over weight",B37&gt;=30,"Obesity")</f>
        <v>Obesity</v>
      </c>
      <c r="P37" s="29" t="str" cm="1">
        <f t="array" ref="P37">_xlfn.IFS(C37&lt;5.7,"Normal",C37&lt;=6.49,"Prediabetes",C37&gt;=6.5,"Diabetes")</f>
        <v>Diabetes</v>
      </c>
    </row>
    <row r="38" spans="1:16" x14ac:dyDescent="0.25">
      <c r="A38" s="54" t="s">
        <v>2336</v>
      </c>
      <c r="B38" s="54">
        <v>40.564999999999998</v>
      </c>
      <c r="C38" s="54">
        <v>7.37</v>
      </c>
      <c r="D38" s="54" t="s">
        <v>2380</v>
      </c>
      <c r="E38" s="54" t="s">
        <v>2380</v>
      </c>
      <c r="F38" s="54" t="s">
        <v>2380</v>
      </c>
      <c r="G38" s="54" t="s">
        <v>2381</v>
      </c>
      <c r="H38" s="54" t="s">
        <v>8367</v>
      </c>
      <c r="I38" s="15"/>
      <c r="J38" s="20"/>
      <c r="K38" s="17" t="str" cm="1">
        <f t="array" ref="K38">IF(H38="?",INDEX($H$2:$H$2336,MODE(MATCH($H$2:$H$2336,$H$2:$H$2336,0))),H38)</f>
        <v>yes</v>
      </c>
      <c r="L38" s="18" t="str">
        <f t="shared" si="0"/>
        <v>0</v>
      </c>
      <c r="M38" s="18" t="s">
        <v>2380</v>
      </c>
      <c r="N38" s="18" t="s">
        <v>2382</v>
      </c>
      <c r="O38" s="17" t="str" cm="1">
        <f t="array" ref="O38">_xlfn.IFS(B38&lt;18.5,"Underweight",B38&lt;=24.99,"Normal weight",B38&lt;=29.99,"Over weight",B38&gt;=30,"Obesity")</f>
        <v>Obesity</v>
      </c>
      <c r="P38" s="30" t="str" cm="1">
        <f t="array" ref="P38">_xlfn.IFS(C38&lt;5.7,"Normal",C38&lt;=6.49,"Prediabetes",C38&gt;=6.5,"Diabetes")</f>
        <v>Diabetes</v>
      </c>
    </row>
    <row r="39" spans="1:16" x14ac:dyDescent="0.25">
      <c r="A39" s="54" t="s">
        <v>2335</v>
      </c>
      <c r="B39" s="54">
        <v>32.450000000000003</v>
      </c>
      <c r="C39" s="54">
        <v>11.91</v>
      </c>
      <c r="D39" s="54" t="s">
        <v>2380</v>
      </c>
      <c r="E39" s="54" t="s">
        <v>2380</v>
      </c>
      <c r="F39" s="54" t="s">
        <v>2380</v>
      </c>
      <c r="G39" s="54" t="s">
        <v>2381</v>
      </c>
      <c r="H39" s="54" t="s">
        <v>8367</v>
      </c>
      <c r="I39" s="17"/>
      <c r="J39" s="19"/>
      <c r="K39" s="15" t="str" cm="1">
        <f t="array" ref="K39">IF(H39="?",INDEX($H$2:$H$2336,MODE(MATCH($H$2:$H$2336,$H$2:$H$2336,0))),H39)</f>
        <v>yes</v>
      </c>
      <c r="L39" s="16" t="str">
        <f t="shared" si="0"/>
        <v>0</v>
      </c>
      <c r="M39" s="16" t="s">
        <v>2380</v>
      </c>
      <c r="N39" s="16" t="s">
        <v>2382</v>
      </c>
      <c r="O39" s="15" t="str" cm="1">
        <f t="array" ref="O39">_xlfn.IFS(B39&lt;18.5,"Underweight",B39&lt;=24.99,"Normal weight",B39&lt;=29.99,"Over weight",B39&gt;=30,"Obesity")</f>
        <v>Obesity</v>
      </c>
      <c r="P39" s="29" t="str" cm="1">
        <f t="array" ref="P39">_xlfn.IFS(C39&lt;5.7,"Normal",C39&lt;=6.49,"Prediabetes",C39&gt;=6.5,"Diabetes")</f>
        <v>Diabetes</v>
      </c>
    </row>
    <row r="40" spans="1:16" x14ac:dyDescent="0.25">
      <c r="A40" s="54" t="s">
        <v>2334</v>
      </c>
      <c r="B40" s="54">
        <v>34.96</v>
      </c>
      <c r="C40" s="54">
        <v>6.52</v>
      </c>
      <c r="D40" s="54" t="s">
        <v>2380</v>
      </c>
      <c r="E40" s="54" t="s">
        <v>2380</v>
      </c>
      <c r="F40" s="54" t="s">
        <v>2380</v>
      </c>
      <c r="G40" s="54" t="s">
        <v>2381</v>
      </c>
      <c r="H40" s="54" t="s">
        <v>8367</v>
      </c>
      <c r="I40" s="15"/>
      <c r="J40" s="20"/>
      <c r="K40" s="17" t="str" cm="1">
        <f t="array" ref="K40">IF(H40="?",INDEX($H$2:$H$2336,MODE(MATCH($H$2:$H$2336,$H$2:$H$2336,0))),H40)</f>
        <v>yes</v>
      </c>
      <c r="L40" s="18" t="str">
        <f t="shared" si="0"/>
        <v>0</v>
      </c>
      <c r="M40" s="18" t="s">
        <v>2380</v>
      </c>
      <c r="N40" s="18" t="s">
        <v>2382</v>
      </c>
      <c r="O40" s="17" t="str" cm="1">
        <f t="array" ref="O40">_xlfn.IFS(B40&lt;18.5,"Underweight",B40&lt;=24.99,"Normal weight",B40&lt;=29.99,"Over weight",B40&gt;=30,"Obesity")</f>
        <v>Obesity</v>
      </c>
      <c r="P40" s="30" t="str" cm="1">
        <f t="array" ref="P40">_xlfn.IFS(C40&lt;5.7,"Normal",C40&lt;=6.49,"Prediabetes",C40&gt;=6.5,"Diabetes")</f>
        <v>Diabetes</v>
      </c>
    </row>
    <row r="41" spans="1:16" x14ac:dyDescent="0.25">
      <c r="A41" s="54" t="s">
        <v>2333</v>
      </c>
      <c r="B41" s="54">
        <v>35.5</v>
      </c>
      <c r="C41" s="54">
        <v>5.14</v>
      </c>
      <c r="D41" s="54" t="s">
        <v>2380</v>
      </c>
      <c r="E41" s="54" t="s">
        <v>2380</v>
      </c>
      <c r="F41" s="54" t="s">
        <v>2382</v>
      </c>
      <c r="G41" s="54">
        <v>1</v>
      </c>
      <c r="H41" s="54" t="s">
        <v>8367</v>
      </c>
      <c r="I41" s="17"/>
      <c r="J41" s="19"/>
      <c r="K41" s="15" t="str" cm="1">
        <f t="array" ref="K41">IF(H41="?",INDEX($H$2:$H$2336,MODE(MATCH($H$2:$H$2336,$H$2:$H$2336,0))),H41)</f>
        <v>yes</v>
      </c>
      <c r="L41" s="16">
        <f t="shared" si="0"/>
        <v>1</v>
      </c>
      <c r="M41" s="16" t="s">
        <v>2380</v>
      </c>
      <c r="N41" s="16" t="s">
        <v>2382</v>
      </c>
      <c r="O41" s="15" t="str" cm="1">
        <f t="array" ref="O41">_xlfn.IFS(B41&lt;18.5,"Underweight",B41&lt;=24.99,"Normal weight",B41&lt;=29.99,"Over weight",B41&gt;=30,"Obesity")</f>
        <v>Obesity</v>
      </c>
      <c r="P41" s="29" t="str" cm="1">
        <f t="array" ref="P41">_xlfn.IFS(C41&lt;5.7,"Normal",C41&lt;=6.49,"Prediabetes",C41&gt;=6.5,"Diabetes")</f>
        <v>Normal</v>
      </c>
    </row>
    <row r="42" spans="1:16" x14ac:dyDescent="0.25">
      <c r="A42" s="54" t="s">
        <v>2332</v>
      </c>
      <c r="B42" s="54">
        <v>52.58</v>
      </c>
      <c r="C42" s="54">
        <v>4.1900000000000004</v>
      </c>
      <c r="D42" s="54" t="s">
        <v>2380</v>
      </c>
      <c r="E42" s="54" t="s">
        <v>8367</v>
      </c>
      <c r="F42" s="54" t="s">
        <v>2380</v>
      </c>
      <c r="G42" s="54">
        <v>1</v>
      </c>
      <c r="H42" s="54" t="s">
        <v>8367</v>
      </c>
      <c r="I42" s="15"/>
      <c r="J42" s="20"/>
      <c r="K42" s="17" t="str" cm="1">
        <f t="array" ref="K42">IF(H42="?",INDEX($H$2:$H$2336,MODE(MATCH($H$2:$H$2336,$H$2:$H$2336,0))),H42)</f>
        <v>yes</v>
      </c>
      <c r="L42" s="18">
        <f t="shared" si="0"/>
        <v>1</v>
      </c>
      <c r="M42" s="18" t="s">
        <v>2380</v>
      </c>
      <c r="N42" s="18" t="s">
        <v>2382</v>
      </c>
      <c r="O42" s="17" t="str" cm="1">
        <f t="array" ref="O42">_xlfn.IFS(B42&lt;18.5,"Underweight",B42&lt;=24.99,"Normal weight",B42&lt;=29.99,"Over weight",B42&gt;=30,"Obesity")</f>
        <v>Obesity</v>
      </c>
      <c r="P42" s="30" t="str" cm="1">
        <f t="array" ref="P42">_xlfn.IFS(C42&lt;5.7,"Normal",C42&lt;=6.49,"Prediabetes",C42&gt;=6.5,"Diabetes")</f>
        <v>Normal</v>
      </c>
    </row>
    <row r="43" spans="1:16" x14ac:dyDescent="0.25">
      <c r="A43" s="54" t="s">
        <v>2331</v>
      </c>
      <c r="B43" s="54">
        <v>35.200000000000003</v>
      </c>
      <c r="C43" s="54">
        <v>11.68</v>
      </c>
      <c r="D43" s="54" t="s">
        <v>8367</v>
      </c>
      <c r="E43" s="54" t="s">
        <v>2380</v>
      </c>
      <c r="F43" s="54" t="s">
        <v>2380</v>
      </c>
      <c r="G43" s="54" t="s">
        <v>2381</v>
      </c>
      <c r="H43" s="54" t="s">
        <v>8367</v>
      </c>
      <c r="I43" s="17"/>
      <c r="J43" s="19"/>
      <c r="K43" s="15" t="str" cm="1">
        <f t="array" ref="K43">IF(H43="?",INDEX($H$2:$H$2336,MODE(MATCH($H$2:$H$2336,$H$2:$H$2336,0))),H43)</f>
        <v>yes</v>
      </c>
      <c r="L43" s="16" t="str">
        <f t="shared" si="0"/>
        <v>0</v>
      </c>
      <c r="M43" s="16" t="s">
        <v>2382</v>
      </c>
      <c r="N43" s="16" t="s">
        <v>2382</v>
      </c>
      <c r="O43" s="15" t="str" cm="1">
        <f t="array" ref="O43">_xlfn.IFS(B43&lt;18.5,"Underweight",B43&lt;=24.99,"Normal weight",B43&lt;=29.99,"Over weight",B43&gt;=30,"Obesity")</f>
        <v>Obesity</v>
      </c>
      <c r="P43" s="29" t="str" cm="1">
        <f t="array" ref="P43">_xlfn.IFS(C43&lt;5.7,"Normal",C43&lt;=6.49,"Prediabetes",C43&gt;=6.5,"Diabetes")</f>
        <v>Diabetes</v>
      </c>
    </row>
    <row r="44" spans="1:16" x14ac:dyDescent="0.25">
      <c r="A44" s="54" t="s">
        <v>2330</v>
      </c>
      <c r="B44" s="54">
        <v>38.06</v>
      </c>
      <c r="C44" s="54">
        <v>6.98</v>
      </c>
      <c r="D44" s="54" t="s">
        <v>2380</v>
      </c>
      <c r="E44" s="54" t="s">
        <v>2380</v>
      </c>
      <c r="F44" s="54" t="s">
        <v>2380</v>
      </c>
      <c r="G44" s="54" t="s">
        <v>2381</v>
      </c>
      <c r="H44" s="54" t="s">
        <v>8367</v>
      </c>
      <c r="I44" s="15"/>
      <c r="J44" s="20"/>
      <c r="K44" s="17" t="str" cm="1">
        <f t="array" ref="K44">IF(H44="?",INDEX($H$2:$H$2336,MODE(MATCH($H$2:$H$2336,$H$2:$H$2336,0))),H44)</f>
        <v>yes</v>
      </c>
      <c r="L44" s="18" t="str">
        <f t="shared" si="0"/>
        <v>0</v>
      </c>
      <c r="M44" s="18" t="s">
        <v>2380</v>
      </c>
      <c r="N44" s="18" t="s">
        <v>2382</v>
      </c>
      <c r="O44" s="17" t="str" cm="1">
        <f t="array" ref="O44">_xlfn.IFS(B44&lt;18.5,"Underweight",B44&lt;=24.99,"Normal weight",B44&lt;=29.99,"Over weight",B44&gt;=30,"Obesity")</f>
        <v>Obesity</v>
      </c>
      <c r="P44" s="30" t="str" cm="1">
        <f t="array" ref="P44">_xlfn.IFS(C44&lt;5.7,"Normal",C44&lt;=6.49,"Prediabetes",C44&gt;=6.5,"Diabetes")</f>
        <v>Diabetes</v>
      </c>
    </row>
    <row r="45" spans="1:16" x14ac:dyDescent="0.25">
      <c r="A45" s="54" t="s">
        <v>2329</v>
      </c>
      <c r="B45" s="54">
        <v>34.21</v>
      </c>
      <c r="C45" s="54">
        <v>8.34</v>
      </c>
      <c r="D45" s="54" t="s">
        <v>2380</v>
      </c>
      <c r="E45" s="54" t="s">
        <v>2380</v>
      </c>
      <c r="F45" s="54" t="s">
        <v>2380</v>
      </c>
      <c r="G45" s="54" t="s">
        <v>2381</v>
      </c>
      <c r="H45" s="54" t="s">
        <v>8367</v>
      </c>
      <c r="I45" s="17"/>
      <c r="J45" s="19"/>
      <c r="K45" s="15" t="str" cm="1">
        <f t="array" ref="K45">IF(H45="?",INDEX($H$2:$H$2336,MODE(MATCH($H$2:$H$2336,$H$2:$H$2336,0))),H45)</f>
        <v>yes</v>
      </c>
      <c r="L45" s="16" t="str">
        <f t="shared" si="0"/>
        <v>0</v>
      </c>
      <c r="M45" s="16" t="s">
        <v>2380</v>
      </c>
      <c r="N45" s="16" t="s">
        <v>2382</v>
      </c>
      <c r="O45" s="15" t="str" cm="1">
        <f t="array" ref="O45">_xlfn.IFS(B45&lt;18.5,"Underweight",B45&lt;=24.99,"Normal weight",B45&lt;=29.99,"Over weight",B45&gt;=30,"Obesity")</f>
        <v>Obesity</v>
      </c>
      <c r="P45" s="29" t="str" cm="1">
        <f t="array" ref="P45">_xlfn.IFS(C45&lt;5.7,"Normal",C45&lt;=6.49,"Prediabetes",C45&gt;=6.5,"Diabetes")</f>
        <v>Diabetes</v>
      </c>
    </row>
    <row r="46" spans="1:16" x14ac:dyDescent="0.25">
      <c r="A46" s="54" t="s">
        <v>2328</v>
      </c>
      <c r="B46" s="54">
        <v>38.94</v>
      </c>
      <c r="C46" s="54">
        <v>8.49</v>
      </c>
      <c r="D46" s="54" t="s">
        <v>8367</v>
      </c>
      <c r="E46" s="54" t="s">
        <v>2380</v>
      </c>
      <c r="F46" s="54" t="s">
        <v>2380</v>
      </c>
      <c r="G46" s="54">
        <v>1</v>
      </c>
      <c r="H46" s="54" t="s">
        <v>8367</v>
      </c>
      <c r="I46" s="15"/>
      <c r="J46" s="20"/>
      <c r="K46" s="17" t="str" cm="1">
        <f t="array" ref="K46">IF(H46="?",INDEX($H$2:$H$2336,MODE(MATCH($H$2:$H$2336,$H$2:$H$2336,0))),H46)</f>
        <v>yes</v>
      </c>
      <c r="L46" s="18">
        <f t="shared" si="0"/>
        <v>1</v>
      </c>
      <c r="M46" s="18" t="s">
        <v>2382</v>
      </c>
      <c r="N46" s="18" t="s">
        <v>2382</v>
      </c>
      <c r="O46" s="17" t="str" cm="1">
        <f t="array" ref="O46">_xlfn.IFS(B46&lt;18.5,"Underweight",B46&lt;=24.99,"Normal weight",B46&lt;=29.99,"Over weight",B46&gt;=30,"Obesity")</f>
        <v>Obesity</v>
      </c>
      <c r="P46" s="30" t="str" cm="1">
        <f t="array" ref="P46">_xlfn.IFS(C46&lt;5.7,"Normal",C46&lt;=6.49,"Prediabetes",C46&gt;=6.5,"Diabetes")</f>
        <v>Diabetes</v>
      </c>
    </row>
    <row r="47" spans="1:16" x14ac:dyDescent="0.25">
      <c r="A47" s="54" t="s">
        <v>2327</v>
      </c>
      <c r="B47" s="54">
        <v>30.21</v>
      </c>
      <c r="C47" s="54">
        <v>5.34</v>
      </c>
      <c r="D47" s="54" t="s">
        <v>8367</v>
      </c>
      <c r="E47" s="54" t="s">
        <v>2380</v>
      </c>
      <c r="F47" s="54" t="s">
        <v>2380</v>
      </c>
      <c r="G47" s="54">
        <v>1</v>
      </c>
      <c r="H47" s="54" t="s">
        <v>8367</v>
      </c>
      <c r="I47" s="17"/>
      <c r="J47" s="19"/>
      <c r="K47" s="15" t="str" cm="1">
        <f t="array" ref="K47">IF(H47="?",INDEX($H$2:$H$2336,MODE(MATCH($H$2:$H$2336,$H$2:$H$2336,0))),H47)</f>
        <v>yes</v>
      </c>
      <c r="L47" s="16">
        <f t="shared" si="0"/>
        <v>1</v>
      </c>
      <c r="M47" s="16" t="s">
        <v>2382</v>
      </c>
      <c r="N47" s="16" t="s">
        <v>2382</v>
      </c>
      <c r="O47" s="15" t="str" cm="1">
        <f t="array" ref="O47">_xlfn.IFS(B47&lt;18.5,"Underweight",B47&lt;=24.99,"Normal weight",B47&lt;=29.99,"Over weight",B47&gt;=30,"Obesity")</f>
        <v>Obesity</v>
      </c>
      <c r="P47" s="29" t="str" cm="1">
        <f t="array" ref="P47">_xlfn.IFS(C47&lt;5.7,"Normal",C47&lt;=6.49,"Prediabetes",C47&gt;=6.5,"Diabetes")</f>
        <v>Normal</v>
      </c>
    </row>
    <row r="48" spans="1:16" x14ac:dyDescent="0.25">
      <c r="A48" s="54" t="s">
        <v>2326</v>
      </c>
      <c r="B48" s="54">
        <v>33.630000000000003</v>
      </c>
      <c r="C48" s="54">
        <v>4.43</v>
      </c>
      <c r="D48" s="54" t="s">
        <v>8367</v>
      </c>
      <c r="E48" s="54" t="s">
        <v>2380</v>
      </c>
      <c r="F48" s="54" t="s">
        <v>2380</v>
      </c>
      <c r="G48" s="54">
        <v>2</v>
      </c>
      <c r="H48" s="54" t="s">
        <v>8367</v>
      </c>
      <c r="I48" s="15"/>
      <c r="J48" s="20"/>
      <c r="K48" s="17" t="str" cm="1">
        <f t="array" ref="K48">IF(H48="?",INDEX($H$2:$H$2336,MODE(MATCH($H$2:$H$2336,$H$2:$H$2336,0))),H48)</f>
        <v>yes</v>
      </c>
      <c r="L48" s="18">
        <f t="shared" si="0"/>
        <v>2</v>
      </c>
      <c r="M48" s="18" t="s">
        <v>2382</v>
      </c>
      <c r="N48" s="18" t="s">
        <v>2382</v>
      </c>
      <c r="O48" s="17" t="str" cm="1">
        <f t="array" ref="O48">_xlfn.IFS(B48&lt;18.5,"Underweight",B48&lt;=24.99,"Normal weight",B48&lt;=29.99,"Over weight",B48&gt;=30,"Obesity")</f>
        <v>Obesity</v>
      </c>
      <c r="P48" s="30" t="str" cm="1">
        <f t="array" ref="P48">_xlfn.IFS(C48&lt;5.7,"Normal",C48&lt;=6.49,"Prediabetes",C48&gt;=6.5,"Diabetes")</f>
        <v>Normal</v>
      </c>
    </row>
    <row r="49" spans="1:16" x14ac:dyDescent="0.25">
      <c r="A49" s="54" t="s">
        <v>2325</v>
      </c>
      <c r="B49" s="54">
        <v>40.369999999999997</v>
      </c>
      <c r="C49" s="54">
        <v>4.47</v>
      </c>
      <c r="D49" s="54" t="s">
        <v>2380</v>
      </c>
      <c r="E49" s="54" t="s">
        <v>2380</v>
      </c>
      <c r="F49" s="54" t="s">
        <v>2380</v>
      </c>
      <c r="G49" s="54" t="s">
        <v>2381</v>
      </c>
      <c r="H49" s="54" t="s">
        <v>8367</v>
      </c>
      <c r="I49" s="17"/>
      <c r="J49" s="19"/>
      <c r="K49" s="15" t="str" cm="1">
        <f t="array" ref="K49">IF(H49="?",INDEX($H$2:$H$2336,MODE(MATCH($H$2:$H$2336,$H$2:$H$2336,0))),H49)</f>
        <v>yes</v>
      </c>
      <c r="L49" s="16" t="str">
        <f t="shared" si="0"/>
        <v>0</v>
      </c>
      <c r="M49" s="16" t="s">
        <v>2380</v>
      </c>
      <c r="N49" s="16" t="s">
        <v>2382</v>
      </c>
      <c r="O49" s="15" t="str" cm="1">
        <f t="array" ref="O49">_xlfn.IFS(B49&lt;18.5,"Underweight",B49&lt;=24.99,"Normal weight",B49&lt;=29.99,"Over weight",B49&gt;=30,"Obesity")</f>
        <v>Obesity</v>
      </c>
      <c r="P49" s="29" t="str" cm="1">
        <f t="array" ref="P49">_xlfn.IFS(C49&lt;5.7,"Normal",C49&lt;=6.49,"Prediabetes",C49&gt;=6.5,"Diabetes")</f>
        <v>Normal</v>
      </c>
    </row>
    <row r="50" spans="1:16" x14ac:dyDescent="0.25">
      <c r="A50" s="54" t="s">
        <v>2324</v>
      </c>
      <c r="B50" s="54">
        <v>53.09</v>
      </c>
      <c r="C50" s="54">
        <v>4.82</v>
      </c>
      <c r="D50" s="54" t="s">
        <v>8367</v>
      </c>
      <c r="E50" s="54" t="s">
        <v>2380</v>
      </c>
      <c r="F50" s="54" t="s">
        <v>2380</v>
      </c>
      <c r="G50" s="54">
        <v>2</v>
      </c>
      <c r="H50" s="54" t="s">
        <v>8367</v>
      </c>
      <c r="I50" s="15"/>
      <c r="J50" s="20"/>
      <c r="K50" s="17" t="str" cm="1">
        <f t="array" ref="K50">IF(H50="?",INDEX($H$2:$H$2336,MODE(MATCH($H$2:$H$2336,$H$2:$H$2336,0))),H50)</f>
        <v>yes</v>
      </c>
      <c r="L50" s="18">
        <f t="shared" si="0"/>
        <v>2</v>
      </c>
      <c r="M50" s="18" t="s">
        <v>2382</v>
      </c>
      <c r="N50" s="18" t="s">
        <v>2382</v>
      </c>
      <c r="O50" s="17" t="str" cm="1">
        <f t="array" ref="O50">_xlfn.IFS(B50&lt;18.5,"Underweight",B50&lt;=24.99,"Normal weight",B50&lt;=29.99,"Over weight",B50&gt;=30,"Obesity")</f>
        <v>Obesity</v>
      </c>
      <c r="P50" s="30" t="str" cm="1">
        <f t="array" ref="P50">_xlfn.IFS(C50&lt;5.7,"Normal",C50&lt;=6.49,"Prediabetes",C50&gt;=6.5,"Diabetes")</f>
        <v>Normal</v>
      </c>
    </row>
    <row r="51" spans="1:16" x14ac:dyDescent="0.25">
      <c r="A51" s="54" t="s">
        <v>2323</v>
      </c>
      <c r="B51" s="54">
        <v>31.79</v>
      </c>
      <c r="C51" s="54">
        <v>5.51</v>
      </c>
      <c r="D51" s="54" t="s">
        <v>8367</v>
      </c>
      <c r="E51" s="54" t="s">
        <v>2380</v>
      </c>
      <c r="F51" s="54" t="s">
        <v>2380</v>
      </c>
      <c r="G51" s="54">
        <v>2</v>
      </c>
      <c r="H51" s="54" t="s">
        <v>8367</v>
      </c>
      <c r="I51" s="17"/>
      <c r="J51" s="19"/>
      <c r="K51" s="15" t="str" cm="1">
        <f t="array" ref="K51">IF(H51="?",INDEX($H$2:$H$2336,MODE(MATCH($H$2:$H$2336,$H$2:$H$2336,0))),H51)</f>
        <v>yes</v>
      </c>
      <c r="L51" s="16">
        <f t="shared" si="0"/>
        <v>2</v>
      </c>
      <c r="M51" s="16" t="s">
        <v>2382</v>
      </c>
      <c r="N51" s="16" t="s">
        <v>2382</v>
      </c>
      <c r="O51" s="15" t="str" cm="1">
        <f t="array" ref="O51">_xlfn.IFS(B51&lt;18.5,"Underweight",B51&lt;=24.99,"Normal weight",B51&lt;=29.99,"Over weight",B51&gt;=30,"Obesity")</f>
        <v>Obesity</v>
      </c>
      <c r="P51" s="29" t="str" cm="1">
        <f t="array" ref="P51">_xlfn.IFS(C51&lt;5.7,"Normal",C51&lt;=6.49,"Prediabetes",C51&gt;=6.5,"Diabetes")</f>
        <v>Normal</v>
      </c>
    </row>
    <row r="52" spans="1:16" x14ac:dyDescent="0.25">
      <c r="A52" s="54" t="s">
        <v>2322</v>
      </c>
      <c r="B52" s="54">
        <v>41.895000000000003</v>
      </c>
      <c r="C52" s="54">
        <v>10.87</v>
      </c>
      <c r="D52" s="54" t="s">
        <v>8367</v>
      </c>
      <c r="E52" s="54" t="s">
        <v>2380</v>
      </c>
      <c r="F52" s="54" t="s">
        <v>2380</v>
      </c>
      <c r="G52" s="54">
        <v>1</v>
      </c>
      <c r="H52" s="54" t="s">
        <v>8367</v>
      </c>
      <c r="I52" s="15"/>
      <c r="J52" s="20"/>
      <c r="K52" s="17" t="str" cm="1">
        <f t="array" ref="K52">IF(H52="?",INDEX($H$2:$H$2336,MODE(MATCH($H$2:$H$2336,$H$2:$H$2336,0))),H52)</f>
        <v>yes</v>
      </c>
      <c r="L52" s="18">
        <f t="shared" si="0"/>
        <v>1</v>
      </c>
      <c r="M52" s="18" t="s">
        <v>2382</v>
      </c>
      <c r="N52" s="18" t="s">
        <v>2382</v>
      </c>
      <c r="O52" s="17" t="str" cm="1">
        <f t="array" ref="O52">_xlfn.IFS(B52&lt;18.5,"Underweight",B52&lt;=24.99,"Normal weight",B52&lt;=29.99,"Over weight",B52&gt;=30,"Obesity")</f>
        <v>Obesity</v>
      </c>
      <c r="P52" s="30" t="str" cm="1">
        <f t="array" ref="P52">_xlfn.IFS(C52&lt;5.7,"Normal",C52&lt;=6.49,"Prediabetes",C52&gt;=6.5,"Diabetes")</f>
        <v>Diabetes</v>
      </c>
    </row>
    <row r="53" spans="1:16" x14ac:dyDescent="0.25">
      <c r="A53" s="54" t="s">
        <v>2321</v>
      </c>
      <c r="B53" s="54">
        <v>31.16</v>
      </c>
      <c r="C53" s="54">
        <v>9.34</v>
      </c>
      <c r="D53" s="54" t="s">
        <v>2380</v>
      </c>
      <c r="E53" s="54" t="s">
        <v>2380</v>
      </c>
      <c r="F53" s="54" t="s">
        <v>2380</v>
      </c>
      <c r="G53" s="54" t="s">
        <v>2381</v>
      </c>
      <c r="H53" s="54" t="s">
        <v>8367</v>
      </c>
      <c r="I53" s="17"/>
      <c r="J53" s="19"/>
      <c r="K53" s="15" t="str" cm="1">
        <f t="array" ref="K53">IF(H53="?",INDEX($H$2:$H$2336,MODE(MATCH($H$2:$H$2336,$H$2:$H$2336,0))),H53)</f>
        <v>yes</v>
      </c>
      <c r="L53" s="16" t="str">
        <f t="shared" si="0"/>
        <v>0</v>
      </c>
      <c r="M53" s="16" t="s">
        <v>2380</v>
      </c>
      <c r="N53" s="16" t="s">
        <v>2382</v>
      </c>
      <c r="O53" s="15" t="str" cm="1">
        <f t="array" ref="O53">_xlfn.IFS(B53&lt;18.5,"Underweight",B53&lt;=24.99,"Normal weight",B53&lt;=29.99,"Over weight",B53&gt;=30,"Obesity")</f>
        <v>Obesity</v>
      </c>
      <c r="P53" s="29" t="str" cm="1">
        <f t="array" ref="P53">_xlfn.IFS(C53&lt;5.7,"Normal",C53&lt;=6.49,"Prediabetes",C53&gt;=6.5,"Diabetes")</f>
        <v>Diabetes</v>
      </c>
    </row>
    <row r="54" spans="1:16" x14ac:dyDescent="0.25">
      <c r="A54" s="54" t="s">
        <v>2320</v>
      </c>
      <c r="B54" s="54">
        <v>34.104999999999997</v>
      </c>
      <c r="C54" s="54">
        <v>5.03</v>
      </c>
      <c r="D54" s="54" t="s">
        <v>8367</v>
      </c>
      <c r="E54" s="54" t="s">
        <v>2380</v>
      </c>
      <c r="F54" s="54" t="s">
        <v>2382</v>
      </c>
      <c r="G54" s="54">
        <v>1</v>
      </c>
      <c r="H54" s="54" t="s">
        <v>8367</v>
      </c>
      <c r="I54" s="15"/>
      <c r="J54" s="20"/>
      <c r="K54" s="17" t="str" cm="1">
        <f t="array" ref="K54">IF(H54="?",INDEX($H$2:$H$2336,MODE(MATCH($H$2:$H$2336,$H$2:$H$2336,0))),H54)</f>
        <v>yes</v>
      </c>
      <c r="L54" s="18">
        <f t="shared" si="0"/>
        <v>1</v>
      </c>
      <c r="M54" s="18" t="s">
        <v>2382</v>
      </c>
      <c r="N54" s="18" t="s">
        <v>2382</v>
      </c>
      <c r="O54" s="17" t="str" cm="1">
        <f t="array" ref="O54">_xlfn.IFS(B54&lt;18.5,"Underweight",B54&lt;=24.99,"Normal weight",B54&lt;=29.99,"Over weight",B54&gt;=30,"Obesity")</f>
        <v>Obesity</v>
      </c>
      <c r="P54" s="30" t="str" cm="1">
        <f t="array" ref="P54">_xlfn.IFS(C54&lt;5.7,"Normal",C54&lt;=6.49,"Prediabetes",C54&gt;=6.5,"Diabetes")</f>
        <v>Normal</v>
      </c>
    </row>
    <row r="55" spans="1:16" x14ac:dyDescent="0.25">
      <c r="A55" s="54" t="s">
        <v>2319</v>
      </c>
      <c r="B55" s="54">
        <v>51.93</v>
      </c>
      <c r="C55" s="54">
        <v>11.05</v>
      </c>
      <c r="D55" s="54" t="s">
        <v>2380</v>
      </c>
      <c r="E55" s="54" t="s">
        <v>2380</v>
      </c>
      <c r="F55" s="54" t="s">
        <v>2380</v>
      </c>
      <c r="G55" s="54" t="s">
        <v>2381</v>
      </c>
      <c r="H55" s="54" t="s">
        <v>8367</v>
      </c>
      <c r="I55" s="17"/>
      <c r="J55" s="19"/>
      <c r="K55" s="15" t="str" cm="1">
        <f t="array" ref="K55">IF(H55="?",INDEX($H$2:$H$2336,MODE(MATCH($H$2:$H$2336,$H$2:$H$2336,0))),H55)</f>
        <v>yes</v>
      </c>
      <c r="L55" s="16" t="str">
        <f t="shared" si="0"/>
        <v>0</v>
      </c>
      <c r="M55" s="16" t="s">
        <v>2380</v>
      </c>
      <c r="N55" s="16" t="s">
        <v>2382</v>
      </c>
      <c r="O55" s="15" t="str" cm="1">
        <f t="array" ref="O55">_xlfn.IFS(B55&lt;18.5,"Underweight",B55&lt;=24.99,"Normal weight",B55&lt;=29.99,"Over weight",B55&gt;=30,"Obesity")</f>
        <v>Obesity</v>
      </c>
      <c r="P55" s="29" t="str" cm="1">
        <f t="array" ref="P55">_xlfn.IFS(C55&lt;5.7,"Normal",C55&lt;=6.49,"Prediabetes",C55&gt;=6.5,"Diabetes")</f>
        <v>Diabetes</v>
      </c>
    </row>
    <row r="56" spans="1:16" x14ac:dyDescent="0.25">
      <c r="A56" s="54" t="s">
        <v>2318</v>
      </c>
      <c r="B56" s="54">
        <v>38.950000000000003</v>
      </c>
      <c r="C56" s="54">
        <v>11.95</v>
      </c>
      <c r="D56" s="54" t="s">
        <v>2380</v>
      </c>
      <c r="E56" s="54" t="s">
        <v>2380</v>
      </c>
      <c r="F56" s="54" t="s">
        <v>2380</v>
      </c>
      <c r="G56" s="54" t="s">
        <v>2381</v>
      </c>
      <c r="H56" s="54" t="s">
        <v>8367</v>
      </c>
      <c r="I56" s="15"/>
      <c r="J56" s="20"/>
      <c r="K56" s="17" t="str" cm="1">
        <f t="array" ref="K56">IF(H56="?",INDEX($H$2:$H$2336,MODE(MATCH($H$2:$H$2336,$H$2:$H$2336,0))),H56)</f>
        <v>yes</v>
      </c>
      <c r="L56" s="18" t="str">
        <f t="shared" si="0"/>
        <v>0</v>
      </c>
      <c r="M56" s="18" t="s">
        <v>2380</v>
      </c>
      <c r="N56" s="18" t="s">
        <v>2382</v>
      </c>
      <c r="O56" s="17" t="str" cm="1">
        <f t="array" ref="O56">_xlfn.IFS(B56&lt;18.5,"Underweight",B56&lt;=24.99,"Normal weight",B56&lt;=29.99,"Over weight",B56&gt;=30,"Obesity")</f>
        <v>Obesity</v>
      </c>
      <c r="P56" s="30" t="str" cm="1">
        <f t="array" ref="P56">_xlfn.IFS(C56&lt;5.7,"Normal",C56&lt;=6.49,"Prediabetes",C56&gt;=6.5,"Diabetes")</f>
        <v>Diabetes</v>
      </c>
    </row>
    <row r="57" spans="1:16" x14ac:dyDescent="0.25">
      <c r="A57" s="54" t="s">
        <v>2317</v>
      </c>
      <c r="B57" s="54">
        <v>36.630000000000003</v>
      </c>
      <c r="C57" s="54">
        <v>7.72</v>
      </c>
      <c r="D57" s="54" t="s">
        <v>8367</v>
      </c>
      <c r="E57" s="54" t="s">
        <v>2380</v>
      </c>
      <c r="F57" s="54" t="s">
        <v>2380</v>
      </c>
      <c r="G57" s="54">
        <v>1</v>
      </c>
      <c r="H57" s="54" t="s">
        <v>8367</v>
      </c>
      <c r="I57" s="17"/>
      <c r="J57" s="19"/>
      <c r="K57" s="15" t="str" cm="1">
        <f t="array" ref="K57">IF(H57="?",INDEX($H$2:$H$2336,MODE(MATCH($H$2:$H$2336,$H$2:$H$2336,0))),H57)</f>
        <v>yes</v>
      </c>
      <c r="L57" s="16">
        <f t="shared" si="0"/>
        <v>1</v>
      </c>
      <c r="M57" s="16" t="s">
        <v>2382</v>
      </c>
      <c r="N57" s="16" t="s">
        <v>2382</v>
      </c>
      <c r="O57" s="15" t="str" cm="1">
        <f t="array" ref="O57">_xlfn.IFS(B57&lt;18.5,"Underweight",B57&lt;=24.99,"Normal weight",B57&lt;=29.99,"Over weight",B57&gt;=30,"Obesity")</f>
        <v>Obesity</v>
      </c>
      <c r="P57" s="29" t="str" cm="1">
        <f t="array" ref="P57">_xlfn.IFS(C57&lt;5.7,"Normal",C57&lt;=6.49,"Prediabetes",C57&gt;=6.5,"Diabetes")</f>
        <v>Diabetes</v>
      </c>
    </row>
    <row r="58" spans="1:16" x14ac:dyDescent="0.25">
      <c r="A58" s="54" t="s">
        <v>2316</v>
      </c>
      <c r="B58" s="54">
        <v>34.200000000000003</v>
      </c>
      <c r="C58" s="54">
        <v>5.75</v>
      </c>
      <c r="D58" s="54" t="s">
        <v>2380</v>
      </c>
      <c r="E58" s="54" t="s">
        <v>2380</v>
      </c>
      <c r="F58" s="54" t="s">
        <v>2380</v>
      </c>
      <c r="G58" s="54">
        <v>2</v>
      </c>
      <c r="H58" s="54" t="s">
        <v>8367</v>
      </c>
      <c r="I58" s="15"/>
      <c r="J58" s="20"/>
      <c r="K58" s="17" t="str" cm="1">
        <f t="array" ref="K58">IF(H58="?",INDEX($H$2:$H$2336,MODE(MATCH($H$2:$H$2336,$H$2:$H$2336,0))),H58)</f>
        <v>yes</v>
      </c>
      <c r="L58" s="18">
        <f t="shared" si="0"/>
        <v>2</v>
      </c>
      <c r="M58" s="18" t="s">
        <v>2380</v>
      </c>
      <c r="N58" s="18" t="s">
        <v>2382</v>
      </c>
      <c r="O58" s="17" t="str" cm="1">
        <f t="array" ref="O58">_xlfn.IFS(B58&lt;18.5,"Underweight",B58&lt;=24.99,"Normal weight",B58&lt;=29.99,"Over weight",B58&gt;=30,"Obesity")</f>
        <v>Obesity</v>
      </c>
      <c r="P58" s="30" t="str" cm="1">
        <f t="array" ref="P58">_xlfn.IFS(C58&lt;5.7,"Normal",C58&lt;=6.49,"Prediabetes",C58&gt;=6.5,"Diabetes")</f>
        <v>Prediabetes</v>
      </c>
    </row>
    <row r="59" spans="1:16" x14ac:dyDescent="0.25">
      <c r="A59" s="54" t="s">
        <v>2315</v>
      </c>
      <c r="B59" s="54">
        <v>50.63</v>
      </c>
      <c r="C59" s="54">
        <v>11.89</v>
      </c>
      <c r="D59" s="54" t="s">
        <v>2380</v>
      </c>
      <c r="E59" s="54" t="s">
        <v>2380</v>
      </c>
      <c r="F59" s="54" t="s">
        <v>2380</v>
      </c>
      <c r="G59" s="54" t="s">
        <v>2381</v>
      </c>
      <c r="H59" s="54" t="s">
        <v>8367</v>
      </c>
      <c r="I59" s="17"/>
      <c r="J59" s="19"/>
      <c r="K59" s="15" t="str" cm="1">
        <f t="array" ref="K59">IF(H59="?",INDEX($H$2:$H$2336,MODE(MATCH($H$2:$H$2336,$H$2:$H$2336,0))),H59)</f>
        <v>yes</v>
      </c>
      <c r="L59" s="16" t="str">
        <f t="shared" si="0"/>
        <v>0</v>
      </c>
      <c r="M59" s="16" t="s">
        <v>2380</v>
      </c>
      <c r="N59" s="16" t="s">
        <v>2382</v>
      </c>
      <c r="O59" s="15" t="str" cm="1">
        <f t="array" ref="O59">_xlfn.IFS(B59&lt;18.5,"Underweight",B59&lt;=24.99,"Normal weight",B59&lt;=29.99,"Over weight",B59&gt;=30,"Obesity")</f>
        <v>Obesity</v>
      </c>
      <c r="P59" s="29" t="str" cm="1">
        <f t="array" ref="P59">_xlfn.IFS(C59&lt;5.7,"Normal",C59&lt;=6.49,"Prediabetes",C59&gt;=6.5,"Diabetes")</f>
        <v>Diabetes</v>
      </c>
    </row>
    <row r="60" spans="1:16" x14ac:dyDescent="0.25">
      <c r="A60" s="54" t="s">
        <v>2314</v>
      </c>
      <c r="B60" s="54">
        <v>36.479999999999997</v>
      </c>
      <c r="C60" s="54">
        <v>6.2</v>
      </c>
      <c r="D60" s="54" t="s">
        <v>2380</v>
      </c>
      <c r="E60" s="54" t="s">
        <v>2380</v>
      </c>
      <c r="F60" s="54" t="s">
        <v>2380</v>
      </c>
      <c r="G60" s="54" t="s">
        <v>2381</v>
      </c>
      <c r="H60" s="54" t="s">
        <v>8367</v>
      </c>
      <c r="I60" s="15"/>
      <c r="J60" s="20"/>
      <c r="K60" s="17" t="str" cm="1">
        <f t="array" ref="K60">IF(H60="?",INDEX($H$2:$H$2336,MODE(MATCH($H$2:$H$2336,$H$2:$H$2336,0))),H60)</f>
        <v>yes</v>
      </c>
      <c r="L60" s="18" t="str">
        <f t="shared" si="0"/>
        <v>0</v>
      </c>
      <c r="M60" s="18" t="s">
        <v>2380</v>
      </c>
      <c r="N60" s="18" t="s">
        <v>2382</v>
      </c>
      <c r="O60" s="17" t="str" cm="1">
        <f t="array" ref="O60">_xlfn.IFS(B60&lt;18.5,"Underweight",B60&lt;=24.99,"Normal weight",B60&lt;=29.99,"Over weight",B60&gt;=30,"Obesity")</f>
        <v>Obesity</v>
      </c>
      <c r="P60" s="30" t="str" cm="1">
        <f t="array" ref="P60">_xlfn.IFS(C60&lt;5.7,"Normal",C60&lt;=6.49,"Prediabetes",C60&gt;=6.5,"Diabetes")</f>
        <v>Prediabetes</v>
      </c>
    </row>
    <row r="61" spans="1:16" x14ac:dyDescent="0.25">
      <c r="A61" s="54" t="s">
        <v>2313</v>
      </c>
      <c r="B61" s="54">
        <v>54.82</v>
      </c>
      <c r="C61" s="54">
        <v>10.61</v>
      </c>
      <c r="D61" s="54" t="s">
        <v>2380</v>
      </c>
      <c r="E61" s="54" t="s">
        <v>2380</v>
      </c>
      <c r="F61" s="54" t="s">
        <v>2380</v>
      </c>
      <c r="G61" s="54" t="s">
        <v>2381</v>
      </c>
      <c r="H61" s="54" t="s">
        <v>8367</v>
      </c>
      <c r="I61" s="17"/>
      <c r="J61" s="19"/>
      <c r="K61" s="15" t="str" cm="1">
        <f t="array" ref="K61">IF(H61="?",INDEX($H$2:$H$2336,MODE(MATCH($H$2:$H$2336,$H$2:$H$2336,0))),H61)</f>
        <v>yes</v>
      </c>
      <c r="L61" s="16" t="str">
        <f t="shared" si="0"/>
        <v>0</v>
      </c>
      <c r="M61" s="16" t="s">
        <v>2380</v>
      </c>
      <c r="N61" s="16" t="s">
        <v>2382</v>
      </c>
      <c r="O61" s="15" t="str" cm="1">
        <f t="array" ref="O61">_xlfn.IFS(B61&lt;18.5,"Underweight",B61&lt;=24.99,"Normal weight",B61&lt;=29.99,"Over weight",B61&gt;=30,"Obesity")</f>
        <v>Obesity</v>
      </c>
      <c r="P61" s="29" t="str" cm="1">
        <f t="array" ref="P61">_xlfn.IFS(C61&lt;5.7,"Normal",C61&lt;=6.49,"Prediabetes",C61&gt;=6.5,"Diabetes")</f>
        <v>Diabetes</v>
      </c>
    </row>
    <row r="62" spans="1:16" x14ac:dyDescent="0.25">
      <c r="A62" s="54" t="s">
        <v>2312</v>
      </c>
      <c r="B62" s="54">
        <v>38.06</v>
      </c>
      <c r="C62" s="54">
        <v>6.04</v>
      </c>
      <c r="D62" s="54" t="s">
        <v>2380</v>
      </c>
      <c r="E62" s="54" t="s">
        <v>2380</v>
      </c>
      <c r="F62" s="54" t="s">
        <v>2382</v>
      </c>
      <c r="G62" s="54">
        <v>1</v>
      </c>
      <c r="H62" s="54" t="s">
        <v>8367</v>
      </c>
      <c r="I62" s="15"/>
      <c r="J62" s="20"/>
      <c r="K62" s="17" t="str" cm="1">
        <f t="array" ref="K62">IF(H62="?",INDEX($H$2:$H$2336,MODE(MATCH($H$2:$H$2336,$H$2:$H$2336,0))),H62)</f>
        <v>yes</v>
      </c>
      <c r="L62" s="18">
        <f t="shared" si="0"/>
        <v>1</v>
      </c>
      <c r="M62" s="18" t="s">
        <v>2380</v>
      </c>
      <c r="N62" s="18" t="s">
        <v>2382</v>
      </c>
      <c r="O62" s="17" t="str" cm="1">
        <f t="array" ref="O62">_xlfn.IFS(B62&lt;18.5,"Underweight",B62&lt;=24.99,"Normal weight",B62&lt;=29.99,"Over weight",B62&gt;=30,"Obesity")</f>
        <v>Obesity</v>
      </c>
      <c r="P62" s="30" t="str" cm="1">
        <f t="array" ref="P62">_xlfn.IFS(C62&lt;5.7,"Normal",C62&lt;=6.49,"Prediabetes",C62&gt;=6.5,"Diabetes")</f>
        <v>Prediabetes</v>
      </c>
    </row>
    <row r="63" spans="1:16" x14ac:dyDescent="0.25">
      <c r="A63" s="54" t="s">
        <v>2311</v>
      </c>
      <c r="B63" s="54">
        <v>51.48</v>
      </c>
      <c r="C63" s="54">
        <v>9.33</v>
      </c>
      <c r="D63" s="54" t="s">
        <v>8367</v>
      </c>
      <c r="E63" s="54" t="s">
        <v>2380</v>
      </c>
      <c r="F63" s="54" t="s">
        <v>2380</v>
      </c>
      <c r="G63" s="54" t="s">
        <v>2381</v>
      </c>
      <c r="H63" s="54" t="s">
        <v>8367</v>
      </c>
      <c r="I63" s="17"/>
      <c r="J63" s="19"/>
      <c r="K63" s="15" t="str" cm="1">
        <f t="array" ref="K63">IF(H63="?",INDEX($H$2:$H$2336,MODE(MATCH($H$2:$H$2336,$H$2:$H$2336,0))),H63)</f>
        <v>yes</v>
      </c>
      <c r="L63" s="16" t="str">
        <f t="shared" si="0"/>
        <v>0</v>
      </c>
      <c r="M63" s="16" t="s">
        <v>2382</v>
      </c>
      <c r="N63" s="16" t="s">
        <v>2382</v>
      </c>
      <c r="O63" s="15" t="str" cm="1">
        <f t="array" ref="O63">_xlfn.IFS(B63&lt;18.5,"Underweight",B63&lt;=24.99,"Normal weight",B63&lt;=29.99,"Over weight",B63&gt;=30,"Obesity")</f>
        <v>Obesity</v>
      </c>
      <c r="P63" s="29" t="str" cm="1">
        <f t="array" ref="P63">_xlfn.IFS(C63&lt;5.7,"Normal",C63&lt;=6.49,"Prediabetes",C63&gt;=6.5,"Diabetes")</f>
        <v>Diabetes</v>
      </c>
    </row>
    <row r="64" spans="1:16" x14ac:dyDescent="0.25">
      <c r="A64" s="54" t="s">
        <v>2310</v>
      </c>
      <c r="B64" s="54">
        <v>52.06</v>
      </c>
      <c r="C64" s="54">
        <v>11.47</v>
      </c>
      <c r="D64" s="54" t="s">
        <v>2380</v>
      </c>
      <c r="E64" s="54" t="s">
        <v>2380</v>
      </c>
      <c r="F64" s="54" t="s">
        <v>2380</v>
      </c>
      <c r="G64" s="54" t="s">
        <v>2381</v>
      </c>
      <c r="H64" s="54" t="s">
        <v>8367</v>
      </c>
      <c r="I64" s="15"/>
      <c r="J64" s="20"/>
      <c r="K64" s="17" t="str" cm="1">
        <f t="array" ref="K64">IF(H64="?",INDEX($H$2:$H$2336,MODE(MATCH($H$2:$H$2336,$H$2:$H$2336,0))),H64)</f>
        <v>yes</v>
      </c>
      <c r="L64" s="18" t="str">
        <f t="shared" si="0"/>
        <v>0</v>
      </c>
      <c r="M64" s="18" t="s">
        <v>2380</v>
      </c>
      <c r="N64" s="18" t="s">
        <v>2382</v>
      </c>
      <c r="O64" s="17" t="str" cm="1">
        <f t="array" ref="O64">_xlfn.IFS(B64&lt;18.5,"Underweight",B64&lt;=24.99,"Normal weight",B64&lt;=29.99,"Over weight",B64&gt;=30,"Obesity")</f>
        <v>Obesity</v>
      </c>
      <c r="P64" s="30" t="str" cm="1">
        <f t="array" ref="P64">_xlfn.IFS(C64&lt;5.7,"Normal",C64&lt;=6.49,"Prediabetes",C64&gt;=6.5,"Diabetes")</f>
        <v>Diabetes</v>
      </c>
    </row>
    <row r="65" spans="1:16" x14ac:dyDescent="0.25">
      <c r="A65" s="54" t="s">
        <v>2309</v>
      </c>
      <c r="B65" s="54">
        <v>30.684999999999999</v>
      </c>
      <c r="C65" s="54">
        <v>7.02</v>
      </c>
      <c r="D65" s="54" t="s">
        <v>8367</v>
      </c>
      <c r="E65" s="54" t="s">
        <v>2380</v>
      </c>
      <c r="F65" s="54" t="s">
        <v>2380</v>
      </c>
      <c r="G65" s="54" t="s">
        <v>2381</v>
      </c>
      <c r="H65" s="54" t="s">
        <v>8367</v>
      </c>
      <c r="I65" s="17"/>
      <c r="J65" s="19"/>
      <c r="K65" s="15" t="str" cm="1">
        <f t="array" ref="K65">IF(H65="?",INDEX($H$2:$H$2336,MODE(MATCH($H$2:$H$2336,$H$2:$H$2336,0))),H65)</f>
        <v>yes</v>
      </c>
      <c r="L65" s="16" t="str">
        <f t="shared" si="0"/>
        <v>0</v>
      </c>
      <c r="M65" s="16" t="s">
        <v>2382</v>
      </c>
      <c r="N65" s="16" t="s">
        <v>2382</v>
      </c>
      <c r="O65" s="15" t="str" cm="1">
        <f t="array" ref="O65">_xlfn.IFS(B65&lt;18.5,"Underweight",B65&lt;=24.99,"Normal weight",B65&lt;=29.99,"Over weight",B65&gt;=30,"Obesity")</f>
        <v>Obesity</v>
      </c>
      <c r="P65" s="29" t="str" cm="1">
        <f t="array" ref="P65">_xlfn.IFS(C65&lt;5.7,"Normal",C65&lt;=6.49,"Prediabetes",C65&gt;=6.5,"Diabetes")</f>
        <v>Diabetes</v>
      </c>
    </row>
    <row r="66" spans="1:16" x14ac:dyDescent="0.25">
      <c r="A66" s="54" t="s">
        <v>2308</v>
      </c>
      <c r="B66" s="54">
        <v>36.08</v>
      </c>
      <c r="C66" s="54">
        <v>8.8000000000000007</v>
      </c>
      <c r="D66" s="54" t="s">
        <v>8367</v>
      </c>
      <c r="E66" s="54" t="s">
        <v>2380</v>
      </c>
      <c r="F66" s="54" t="s">
        <v>2380</v>
      </c>
      <c r="G66" s="54">
        <v>1</v>
      </c>
      <c r="H66" s="54" t="s">
        <v>8367</v>
      </c>
      <c r="I66" s="15"/>
      <c r="J66" s="20"/>
      <c r="K66" s="17" t="str" cm="1">
        <f t="array" ref="K66">IF(H66="?",INDEX($H$2:$H$2336,MODE(MATCH($H$2:$H$2336,$H$2:$H$2336,0))),H66)</f>
        <v>yes</v>
      </c>
      <c r="L66" s="18">
        <f t="shared" ref="L66:L129" si="1">IF(G66="No major surgery","0",G66)</f>
        <v>1</v>
      </c>
      <c r="M66" s="18" t="s">
        <v>2382</v>
      </c>
      <c r="N66" s="18" t="s">
        <v>2382</v>
      </c>
      <c r="O66" s="17" t="str" cm="1">
        <f t="array" ref="O66">_xlfn.IFS(B66&lt;18.5,"Underweight",B66&lt;=24.99,"Normal weight",B66&lt;=29.99,"Over weight",B66&gt;=30,"Obesity")</f>
        <v>Obesity</v>
      </c>
      <c r="P66" s="30" t="str" cm="1">
        <f t="array" ref="P66">_xlfn.IFS(C66&lt;5.7,"Normal",C66&lt;=6.49,"Prediabetes",C66&gt;=6.5,"Diabetes")</f>
        <v>Diabetes</v>
      </c>
    </row>
    <row r="67" spans="1:16" x14ac:dyDescent="0.25">
      <c r="A67" s="54" t="s">
        <v>2307</v>
      </c>
      <c r="B67" s="54">
        <v>54.99</v>
      </c>
      <c r="C67" s="54">
        <v>8.68</v>
      </c>
      <c r="D67" s="54" t="s">
        <v>2380</v>
      </c>
      <c r="E67" s="54" t="s">
        <v>2380</v>
      </c>
      <c r="F67" s="54" t="s">
        <v>2380</v>
      </c>
      <c r="G67" s="54">
        <v>2</v>
      </c>
      <c r="H67" s="54" t="s">
        <v>8367</v>
      </c>
      <c r="I67" s="17"/>
      <c r="J67" s="19"/>
      <c r="K67" s="15" t="str" cm="1">
        <f t="array" ref="K67">IF(H67="?",INDEX($H$2:$H$2336,MODE(MATCH($H$2:$H$2336,$H$2:$H$2336,0))),H67)</f>
        <v>yes</v>
      </c>
      <c r="L67" s="16">
        <f t="shared" si="1"/>
        <v>2</v>
      </c>
      <c r="M67" s="16" t="s">
        <v>2380</v>
      </c>
      <c r="N67" s="16" t="s">
        <v>2382</v>
      </c>
      <c r="O67" s="15" t="str" cm="1">
        <f t="array" ref="O67">_xlfn.IFS(B67&lt;18.5,"Underweight",B67&lt;=24.99,"Normal weight",B67&lt;=29.99,"Over weight",B67&gt;=30,"Obesity")</f>
        <v>Obesity</v>
      </c>
      <c r="P67" s="29" t="str" cm="1">
        <f t="array" ref="P67">_xlfn.IFS(C67&lt;5.7,"Normal",C67&lt;=6.49,"Prediabetes",C67&gt;=6.5,"Diabetes")</f>
        <v>Diabetes</v>
      </c>
    </row>
    <row r="68" spans="1:16" x14ac:dyDescent="0.25">
      <c r="A68" s="54" t="s">
        <v>2306</v>
      </c>
      <c r="B68" s="54">
        <v>35.97</v>
      </c>
      <c r="C68" s="54">
        <v>6.12</v>
      </c>
      <c r="D68" s="54" t="s">
        <v>2380</v>
      </c>
      <c r="E68" s="54" t="s">
        <v>2380</v>
      </c>
      <c r="F68" s="54" t="s">
        <v>2382</v>
      </c>
      <c r="G68" s="54">
        <v>1</v>
      </c>
      <c r="H68" s="54" t="s">
        <v>8367</v>
      </c>
      <c r="I68" s="15"/>
      <c r="J68" s="20"/>
      <c r="K68" s="17" t="str" cm="1">
        <f t="array" ref="K68">IF(H68="?",INDEX($H$2:$H$2336,MODE(MATCH($H$2:$H$2336,$H$2:$H$2336,0))),H68)</f>
        <v>yes</v>
      </c>
      <c r="L68" s="18">
        <f t="shared" si="1"/>
        <v>1</v>
      </c>
      <c r="M68" s="18" t="s">
        <v>2380</v>
      </c>
      <c r="N68" s="18" t="s">
        <v>2382</v>
      </c>
      <c r="O68" s="17" t="str" cm="1">
        <f t="array" ref="O68">_xlfn.IFS(B68&lt;18.5,"Underweight",B68&lt;=24.99,"Normal weight",B68&lt;=29.99,"Over weight",B68&gt;=30,"Obesity")</f>
        <v>Obesity</v>
      </c>
      <c r="P68" s="30" t="str" cm="1">
        <f t="array" ref="P68">_xlfn.IFS(C68&lt;5.7,"Normal",C68&lt;=6.49,"Prediabetes",C68&gt;=6.5,"Diabetes")</f>
        <v>Prediabetes</v>
      </c>
    </row>
    <row r="69" spans="1:16" x14ac:dyDescent="0.25">
      <c r="A69" s="54" t="s">
        <v>2305</v>
      </c>
      <c r="B69" s="54">
        <v>45.54</v>
      </c>
      <c r="C69" s="54">
        <v>5.4</v>
      </c>
      <c r="D69" s="54" t="s">
        <v>8367</v>
      </c>
      <c r="E69" s="54" t="s">
        <v>2380</v>
      </c>
      <c r="F69" s="54" t="s">
        <v>2382</v>
      </c>
      <c r="G69" s="54">
        <v>1</v>
      </c>
      <c r="H69" s="54" t="s">
        <v>8367</v>
      </c>
      <c r="I69" s="17"/>
      <c r="J69" s="19"/>
      <c r="K69" s="15" t="str" cm="1">
        <f t="array" ref="K69">IF(H69="?",INDEX($H$2:$H$2336,MODE(MATCH($H$2:$H$2336,$H$2:$H$2336,0))),H69)</f>
        <v>yes</v>
      </c>
      <c r="L69" s="16">
        <f t="shared" si="1"/>
        <v>1</v>
      </c>
      <c r="M69" s="16" t="s">
        <v>2382</v>
      </c>
      <c r="N69" s="16" t="s">
        <v>2382</v>
      </c>
      <c r="O69" s="15" t="str" cm="1">
        <f t="array" ref="O69">_xlfn.IFS(B69&lt;18.5,"Underweight",B69&lt;=24.99,"Normal weight",B69&lt;=29.99,"Over weight",B69&gt;=30,"Obesity")</f>
        <v>Obesity</v>
      </c>
      <c r="P69" s="29" t="str" cm="1">
        <f t="array" ref="P69">_xlfn.IFS(C69&lt;5.7,"Normal",C69&lt;=6.49,"Prediabetes",C69&gt;=6.5,"Diabetes")</f>
        <v>Normal</v>
      </c>
    </row>
    <row r="70" spans="1:16" x14ac:dyDescent="0.25">
      <c r="A70" s="54" t="s">
        <v>2304</v>
      </c>
      <c r="B70" s="54">
        <v>35.53</v>
      </c>
      <c r="C70" s="54">
        <v>4.3600000000000003</v>
      </c>
      <c r="D70" s="54" t="s">
        <v>8367</v>
      </c>
      <c r="E70" s="54" t="s">
        <v>2380</v>
      </c>
      <c r="F70" s="54" t="s">
        <v>2380</v>
      </c>
      <c r="G70" s="54" t="s">
        <v>2381</v>
      </c>
      <c r="H70" s="54" t="s">
        <v>8367</v>
      </c>
      <c r="I70" s="15"/>
      <c r="J70" s="20"/>
      <c r="K70" s="17" t="str" cm="1">
        <f t="array" ref="K70">IF(H70="?",INDEX($H$2:$H$2336,MODE(MATCH($H$2:$H$2336,$H$2:$H$2336,0))),H70)</f>
        <v>yes</v>
      </c>
      <c r="L70" s="18" t="str">
        <f t="shared" si="1"/>
        <v>0</v>
      </c>
      <c r="M70" s="18" t="s">
        <v>2382</v>
      </c>
      <c r="N70" s="18" t="s">
        <v>2382</v>
      </c>
      <c r="O70" s="17" t="str" cm="1">
        <f t="array" ref="O70">_xlfn.IFS(B70&lt;18.5,"Underweight",B70&lt;=24.99,"Normal weight",B70&lt;=29.99,"Over weight",B70&gt;=30,"Obesity")</f>
        <v>Obesity</v>
      </c>
      <c r="P70" s="30" t="str" cm="1">
        <f t="array" ref="P70">_xlfn.IFS(C70&lt;5.7,"Normal",C70&lt;=6.49,"Prediabetes",C70&gt;=6.5,"Diabetes")</f>
        <v>Normal</v>
      </c>
    </row>
    <row r="71" spans="1:16" x14ac:dyDescent="0.25">
      <c r="A71" s="54" t="s">
        <v>2303</v>
      </c>
      <c r="B71" s="54">
        <v>30.8</v>
      </c>
      <c r="C71" s="54">
        <v>9.77</v>
      </c>
      <c r="D71" s="54" t="s">
        <v>2380</v>
      </c>
      <c r="E71" s="54" t="s">
        <v>2380</v>
      </c>
      <c r="F71" s="54" t="s">
        <v>2380</v>
      </c>
      <c r="G71" s="54" t="s">
        <v>2381</v>
      </c>
      <c r="H71" s="54" t="s">
        <v>8367</v>
      </c>
      <c r="I71" s="17"/>
      <c r="J71" s="19"/>
      <c r="K71" s="15" t="str" cm="1">
        <f t="array" ref="K71">IF(H71="?",INDEX($H$2:$H$2336,MODE(MATCH($H$2:$H$2336,$H$2:$H$2336,0))),H71)</f>
        <v>yes</v>
      </c>
      <c r="L71" s="16" t="str">
        <f t="shared" si="1"/>
        <v>0</v>
      </c>
      <c r="M71" s="16" t="s">
        <v>2380</v>
      </c>
      <c r="N71" s="16" t="s">
        <v>2382</v>
      </c>
      <c r="O71" s="15" t="str" cm="1">
        <f t="array" ref="O71">_xlfn.IFS(B71&lt;18.5,"Underweight",B71&lt;=24.99,"Normal weight",B71&lt;=29.99,"Over weight",B71&gt;=30,"Obesity")</f>
        <v>Obesity</v>
      </c>
      <c r="P71" s="29" t="str" cm="1">
        <f t="array" ref="P71">_xlfn.IFS(C71&lt;5.7,"Normal",C71&lt;=6.49,"Prediabetes",C71&gt;=6.5,"Diabetes")</f>
        <v>Diabetes</v>
      </c>
    </row>
    <row r="72" spans="1:16" x14ac:dyDescent="0.25">
      <c r="A72" s="54" t="s">
        <v>2302</v>
      </c>
      <c r="B72" s="54">
        <v>38.39</v>
      </c>
      <c r="C72" s="54">
        <v>4.25</v>
      </c>
      <c r="D72" s="54" t="s">
        <v>2380</v>
      </c>
      <c r="E72" s="54" t="s">
        <v>2380</v>
      </c>
      <c r="F72" s="54" t="s">
        <v>2380</v>
      </c>
      <c r="G72" s="54">
        <v>1</v>
      </c>
      <c r="H72" s="54" t="s">
        <v>8367</v>
      </c>
      <c r="I72" s="15"/>
      <c r="J72" s="20"/>
      <c r="K72" s="17" t="str" cm="1">
        <f t="array" ref="K72">IF(H72="?",INDEX($H$2:$H$2336,MODE(MATCH($H$2:$H$2336,$H$2:$H$2336,0))),H72)</f>
        <v>yes</v>
      </c>
      <c r="L72" s="18">
        <f t="shared" si="1"/>
        <v>1</v>
      </c>
      <c r="M72" s="18" t="s">
        <v>2380</v>
      </c>
      <c r="N72" s="18" t="s">
        <v>2382</v>
      </c>
      <c r="O72" s="17" t="str" cm="1">
        <f t="array" ref="O72">_xlfn.IFS(B72&lt;18.5,"Underweight",B72&lt;=24.99,"Normal weight",B72&lt;=29.99,"Over weight",B72&gt;=30,"Obesity")</f>
        <v>Obesity</v>
      </c>
      <c r="P72" s="30" t="str" cm="1">
        <f t="array" ref="P72">_xlfn.IFS(C72&lt;5.7,"Normal",C72&lt;=6.49,"Prediabetes",C72&gt;=6.5,"Diabetes")</f>
        <v>Normal</v>
      </c>
    </row>
    <row r="73" spans="1:16" x14ac:dyDescent="0.25">
      <c r="A73" s="54" t="s">
        <v>2301</v>
      </c>
      <c r="B73" s="54">
        <v>32.299999999999997</v>
      </c>
      <c r="C73" s="54">
        <v>4.76</v>
      </c>
      <c r="D73" s="54" t="s">
        <v>2380</v>
      </c>
      <c r="E73" s="54" t="s">
        <v>2380</v>
      </c>
      <c r="F73" s="54" t="s">
        <v>2380</v>
      </c>
      <c r="G73" s="54">
        <v>2</v>
      </c>
      <c r="H73" s="54" t="s">
        <v>8367</v>
      </c>
      <c r="I73" s="17"/>
      <c r="J73" s="19"/>
      <c r="K73" s="15" t="str" cm="1">
        <f t="array" ref="K73">IF(H73="?",INDEX($H$2:$H$2336,MODE(MATCH($H$2:$H$2336,$H$2:$H$2336,0))),H73)</f>
        <v>yes</v>
      </c>
      <c r="L73" s="16">
        <f t="shared" si="1"/>
        <v>2</v>
      </c>
      <c r="M73" s="16" t="s">
        <v>2380</v>
      </c>
      <c r="N73" s="16" t="s">
        <v>2382</v>
      </c>
      <c r="O73" s="15" t="str" cm="1">
        <f t="array" ref="O73">_xlfn.IFS(B73&lt;18.5,"Underweight",B73&lt;=24.99,"Normal weight",B73&lt;=29.99,"Over weight",B73&gt;=30,"Obesity")</f>
        <v>Obesity</v>
      </c>
      <c r="P73" s="29" t="str" cm="1">
        <f t="array" ref="P73">_xlfn.IFS(C73&lt;5.7,"Normal",C73&lt;=6.49,"Prediabetes",C73&gt;=6.5,"Diabetes")</f>
        <v>Normal</v>
      </c>
    </row>
    <row r="74" spans="1:16" x14ac:dyDescent="0.25">
      <c r="A74" s="54" t="s">
        <v>2300</v>
      </c>
      <c r="B74" s="54">
        <v>48.8</v>
      </c>
      <c r="C74" s="54">
        <v>6.22</v>
      </c>
      <c r="D74" s="54" t="s">
        <v>8367</v>
      </c>
      <c r="E74" s="54" t="s">
        <v>2380</v>
      </c>
      <c r="F74" s="54" t="s">
        <v>2380</v>
      </c>
      <c r="G74" s="54">
        <v>2</v>
      </c>
      <c r="H74" s="54" t="s">
        <v>8367</v>
      </c>
      <c r="I74" s="15"/>
      <c r="J74" s="20"/>
      <c r="K74" s="17" t="str" cm="1">
        <f t="array" ref="K74">IF(H74="?",INDEX($H$2:$H$2336,MODE(MATCH($H$2:$H$2336,$H$2:$H$2336,0))),H74)</f>
        <v>yes</v>
      </c>
      <c r="L74" s="18">
        <f t="shared" si="1"/>
        <v>2</v>
      </c>
      <c r="M74" s="18" t="s">
        <v>2382</v>
      </c>
      <c r="N74" s="18" t="s">
        <v>2382</v>
      </c>
      <c r="O74" s="17" t="str" cm="1">
        <f t="array" ref="O74">_xlfn.IFS(B74&lt;18.5,"Underweight",B74&lt;=24.99,"Normal weight",B74&lt;=29.99,"Over weight",B74&gt;=30,"Obesity")</f>
        <v>Obesity</v>
      </c>
      <c r="P74" s="30" t="str" cm="1">
        <f t="array" ref="P74">_xlfn.IFS(C74&lt;5.7,"Normal",C74&lt;=6.49,"Prediabetes",C74&gt;=6.5,"Diabetes")</f>
        <v>Prediabetes</v>
      </c>
    </row>
    <row r="75" spans="1:16" x14ac:dyDescent="0.25">
      <c r="A75" s="54" t="s">
        <v>2299</v>
      </c>
      <c r="B75" s="54">
        <v>45.5</v>
      </c>
      <c r="C75" s="54">
        <v>7.96</v>
      </c>
      <c r="D75" s="54" t="s">
        <v>2380</v>
      </c>
      <c r="E75" s="54" t="s">
        <v>2380</v>
      </c>
      <c r="F75" s="54" t="s">
        <v>2380</v>
      </c>
      <c r="G75" s="54" t="s">
        <v>2381</v>
      </c>
      <c r="H75" s="54" t="s">
        <v>8367</v>
      </c>
      <c r="I75" s="17"/>
      <c r="J75" s="19"/>
      <c r="K75" s="15" t="str" cm="1">
        <f t="array" ref="K75">IF(H75="?",INDEX($H$2:$H$2336,MODE(MATCH($H$2:$H$2336,$H$2:$H$2336,0))),H75)</f>
        <v>yes</v>
      </c>
      <c r="L75" s="16" t="str">
        <f t="shared" si="1"/>
        <v>0</v>
      </c>
      <c r="M75" s="16" t="s">
        <v>2380</v>
      </c>
      <c r="N75" s="16" t="s">
        <v>2382</v>
      </c>
      <c r="O75" s="15" t="str" cm="1">
        <f t="array" ref="O75">_xlfn.IFS(B75&lt;18.5,"Underweight",B75&lt;=24.99,"Normal weight",B75&lt;=29.99,"Over weight",B75&gt;=30,"Obesity")</f>
        <v>Obesity</v>
      </c>
      <c r="P75" s="29" t="str" cm="1">
        <f t="array" ref="P75">_xlfn.IFS(C75&lt;5.7,"Normal",C75&lt;=6.49,"Prediabetes",C75&gt;=6.5,"Diabetes")</f>
        <v>Diabetes</v>
      </c>
    </row>
    <row r="76" spans="1:16" x14ac:dyDescent="0.25">
      <c r="A76" s="54" t="s">
        <v>2298</v>
      </c>
      <c r="B76" s="54">
        <v>53.61</v>
      </c>
      <c r="C76" s="54">
        <v>10.92</v>
      </c>
      <c r="D76" s="54" t="s">
        <v>8367</v>
      </c>
      <c r="E76" s="54" t="s">
        <v>2380</v>
      </c>
      <c r="F76" s="54" t="s">
        <v>2380</v>
      </c>
      <c r="G76" s="54">
        <v>1</v>
      </c>
      <c r="H76" s="54" t="s">
        <v>8367</v>
      </c>
      <c r="I76" s="15"/>
      <c r="J76" s="20"/>
      <c r="K76" s="17" t="str" cm="1">
        <f t="array" ref="K76">IF(H76="?",INDEX($H$2:$H$2336,MODE(MATCH($H$2:$H$2336,$H$2:$H$2336,0))),H76)</f>
        <v>yes</v>
      </c>
      <c r="L76" s="18">
        <f t="shared" si="1"/>
        <v>1</v>
      </c>
      <c r="M76" s="18" t="s">
        <v>2382</v>
      </c>
      <c r="N76" s="18" t="s">
        <v>2382</v>
      </c>
      <c r="O76" s="17" t="str" cm="1">
        <f t="array" ref="O76">_xlfn.IFS(B76&lt;18.5,"Underweight",B76&lt;=24.99,"Normal weight",B76&lt;=29.99,"Over weight",B76&gt;=30,"Obesity")</f>
        <v>Obesity</v>
      </c>
      <c r="P76" s="30" t="str" cm="1">
        <f t="array" ref="P76">_xlfn.IFS(C76&lt;5.7,"Normal",C76&lt;=6.49,"Prediabetes",C76&gt;=6.5,"Diabetes")</f>
        <v>Diabetes</v>
      </c>
    </row>
    <row r="77" spans="1:16" x14ac:dyDescent="0.25">
      <c r="A77" s="54" t="s">
        <v>2297</v>
      </c>
      <c r="B77" s="54">
        <v>36.19</v>
      </c>
      <c r="C77" s="54">
        <v>11.51</v>
      </c>
      <c r="D77" s="54" t="s">
        <v>8367</v>
      </c>
      <c r="E77" s="54" t="s">
        <v>2380</v>
      </c>
      <c r="F77" s="54" t="s">
        <v>2380</v>
      </c>
      <c r="G77" s="54">
        <v>1</v>
      </c>
      <c r="H77" s="54" t="s">
        <v>8367</v>
      </c>
      <c r="I77" s="17"/>
      <c r="J77" s="19"/>
      <c r="K77" s="15" t="str" cm="1">
        <f t="array" ref="K77">IF(H77="?",INDEX($H$2:$H$2336,MODE(MATCH($H$2:$H$2336,$H$2:$H$2336,0))),H77)</f>
        <v>yes</v>
      </c>
      <c r="L77" s="16">
        <f t="shared" si="1"/>
        <v>1</v>
      </c>
      <c r="M77" s="16" t="s">
        <v>2382</v>
      </c>
      <c r="N77" s="16" t="s">
        <v>2382</v>
      </c>
      <c r="O77" s="15" t="str" cm="1">
        <f t="array" ref="O77">_xlfn.IFS(B77&lt;18.5,"Underweight",B77&lt;=24.99,"Normal weight",B77&lt;=29.99,"Over weight",B77&gt;=30,"Obesity")</f>
        <v>Obesity</v>
      </c>
      <c r="P77" s="29" t="str" cm="1">
        <f t="array" ref="P77">_xlfn.IFS(C77&lt;5.7,"Normal",C77&lt;=6.49,"Prediabetes",C77&gt;=6.5,"Diabetes")</f>
        <v>Diabetes</v>
      </c>
    </row>
    <row r="78" spans="1:16" x14ac:dyDescent="0.25">
      <c r="A78" s="54" t="s">
        <v>2296</v>
      </c>
      <c r="B78" s="54">
        <v>34.6</v>
      </c>
      <c r="C78" s="54">
        <v>5.99</v>
      </c>
      <c r="D78" s="54" t="s">
        <v>8367</v>
      </c>
      <c r="E78" s="54" t="s">
        <v>2380</v>
      </c>
      <c r="F78" s="54" t="s">
        <v>2380</v>
      </c>
      <c r="G78" s="54" t="s">
        <v>2381</v>
      </c>
      <c r="H78" s="54" t="s">
        <v>8367</v>
      </c>
      <c r="I78" s="15"/>
      <c r="J78" s="20"/>
      <c r="K78" s="17" t="str" cm="1">
        <f t="array" ref="K78">IF(H78="?",INDEX($H$2:$H$2336,MODE(MATCH($H$2:$H$2336,$H$2:$H$2336,0))),H78)</f>
        <v>yes</v>
      </c>
      <c r="L78" s="18" t="str">
        <f t="shared" si="1"/>
        <v>0</v>
      </c>
      <c r="M78" s="18" t="s">
        <v>2382</v>
      </c>
      <c r="N78" s="18" t="s">
        <v>2382</v>
      </c>
      <c r="O78" s="17" t="str" cm="1">
        <f t="array" ref="O78">_xlfn.IFS(B78&lt;18.5,"Underweight",B78&lt;=24.99,"Normal weight",B78&lt;=29.99,"Over weight",B78&gt;=30,"Obesity")</f>
        <v>Obesity</v>
      </c>
      <c r="P78" s="30" t="str" cm="1">
        <f t="array" ref="P78">_xlfn.IFS(C78&lt;5.7,"Normal",C78&lt;=6.49,"Prediabetes",C78&gt;=6.5,"Diabetes")</f>
        <v>Prediabetes</v>
      </c>
    </row>
    <row r="79" spans="1:16" x14ac:dyDescent="0.25">
      <c r="A79" s="54" t="s">
        <v>2295</v>
      </c>
      <c r="B79" s="54">
        <v>54.12</v>
      </c>
      <c r="C79" s="54">
        <v>11.57</v>
      </c>
      <c r="D79" s="54" t="s">
        <v>2380</v>
      </c>
      <c r="E79" s="54" t="s">
        <v>2380</v>
      </c>
      <c r="F79" s="54" t="s">
        <v>2380</v>
      </c>
      <c r="G79" s="54" t="s">
        <v>2381</v>
      </c>
      <c r="H79" s="54" t="s">
        <v>8367</v>
      </c>
      <c r="I79" s="17"/>
      <c r="J79" s="19"/>
      <c r="K79" s="15" t="str" cm="1">
        <f t="array" ref="K79">IF(H79="?",INDEX($H$2:$H$2336,MODE(MATCH($H$2:$H$2336,$H$2:$H$2336,0))),H79)</f>
        <v>yes</v>
      </c>
      <c r="L79" s="16" t="str">
        <f t="shared" si="1"/>
        <v>0</v>
      </c>
      <c r="M79" s="16" t="s">
        <v>2380</v>
      </c>
      <c r="N79" s="16" t="s">
        <v>2382</v>
      </c>
      <c r="O79" s="15" t="str" cm="1">
        <f t="array" ref="O79">_xlfn.IFS(B79&lt;18.5,"Underweight",B79&lt;=24.99,"Normal weight",B79&lt;=29.99,"Over weight",B79&gt;=30,"Obesity")</f>
        <v>Obesity</v>
      </c>
      <c r="P79" s="29" t="str" cm="1">
        <f t="array" ref="P79">_xlfn.IFS(C79&lt;5.7,"Normal",C79&lt;=6.49,"Prediabetes",C79&gt;=6.5,"Diabetes")</f>
        <v>Diabetes</v>
      </c>
    </row>
    <row r="80" spans="1:16" x14ac:dyDescent="0.25">
      <c r="A80" s="54" t="s">
        <v>2294</v>
      </c>
      <c r="B80" s="54">
        <v>48.82</v>
      </c>
      <c r="C80" s="54">
        <v>6.67</v>
      </c>
      <c r="D80" s="54" t="s">
        <v>8367</v>
      </c>
      <c r="E80" s="54" t="s">
        <v>2380</v>
      </c>
      <c r="F80" s="54" t="s">
        <v>2380</v>
      </c>
      <c r="G80" s="54" t="s">
        <v>2381</v>
      </c>
      <c r="H80" s="54" t="s">
        <v>8367</v>
      </c>
      <c r="I80" s="15"/>
      <c r="J80" s="20"/>
      <c r="K80" s="17" t="str" cm="1">
        <f t="array" ref="K80">IF(H80="?",INDEX($H$2:$H$2336,MODE(MATCH($H$2:$H$2336,$H$2:$H$2336,0))),H80)</f>
        <v>yes</v>
      </c>
      <c r="L80" s="18" t="str">
        <f t="shared" si="1"/>
        <v>0</v>
      </c>
      <c r="M80" s="18" t="s">
        <v>2382</v>
      </c>
      <c r="N80" s="18" t="s">
        <v>2382</v>
      </c>
      <c r="O80" s="17" t="str" cm="1">
        <f t="array" ref="O80">_xlfn.IFS(B80&lt;18.5,"Underweight",B80&lt;=24.99,"Normal weight",B80&lt;=29.99,"Over weight",B80&gt;=30,"Obesity")</f>
        <v>Obesity</v>
      </c>
      <c r="P80" s="30" t="str" cm="1">
        <f t="array" ref="P80">_xlfn.IFS(C80&lt;5.7,"Normal",C80&lt;=6.49,"Prediabetes",C80&gt;=6.5,"Diabetes")</f>
        <v>Diabetes</v>
      </c>
    </row>
    <row r="81" spans="1:16" x14ac:dyDescent="0.25">
      <c r="A81" s="54" t="s">
        <v>2293</v>
      </c>
      <c r="B81" s="54">
        <v>51.01</v>
      </c>
      <c r="C81" s="54">
        <v>9.1999999999999993</v>
      </c>
      <c r="D81" s="54" t="s">
        <v>2380</v>
      </c>
      <c r="E81" s="54" t="s">
        <v>2380</v>
      </c>
      <c r="F81" s="54" t="s">
        <v>2380</v>
      </c>
      <c r="G81" s="54" t="s">
        <v>2381</v>
      </c>
      <c r="H81" s="54" t="s">
        <v>8367</v>
      </c>
      <c r="I81" s="17"/>
      <c r="J81" s="19"/>
      <c r="K81" s="15" t="str" cm="1">
        <f t="array" ref="K81">IF(H81="?",INDEX($H$2:$H$2336,MODE(MATCH($H$2:$H$2336,$H$2:$H$2336,0))),H81)</f>
        <v>yes</v>
      </c>
      <c r="L81" s="16" t="str">
        <f t="shared" si="1"/>
        <v>0</v>
      </c>
      <c r="M81" s="16" t="s">
        <v>2380</v>
      </c>
      <c r="N81" s="16" t="s">
        <v>2382</v>
      </c>
      <c r="O81" s="15" t="str" cm="1">
        <f t="array" ref="O81">_xlfn.IFS(B81&lt;18.5,"Underweight",B81&lt;=24.99,"Normal weight",B81&lt;=29.99,"Over weight",B81&gt;=30,"Obesity")</f>
        <v>Obesity</v>
      </c>
      <c r="P81" s="29" t="str" cm="1">
        <f t="array" ref="P81">_xlfn.IFS(C81&lt;5.7,"Normal",C81&lt;=6.49,"Prediabetes",C81&gt;=6.5,"Diabetes")</f>
        <v>Diabetes</v>
      </c>
    </row>
    <row r="82" spans="1:16" x14ac:dyDescent="0.25">
      <c r="A82" s="54" t="s">
        <v>2292</v>
      </c>
      <c r="B82" s="54">
        <v>45.65</v>
      </c>
      <c r="C82" s="54">
        <v>5.1100000000000003</v>
      </c>
      <c r="D82" s="54" t="s">
        <v>8367</v>
      </c>
      <c r="E82" s="54" t="s">
        <v>2380</v>
      </c>
      <c r="F82" s="54" t="s">
        <v>2380</v>
      </c>
      <c r="G82" s="54">
        <v>1</v>
      </c>
      <c r="H82" s="54" t="s">
        <v>8367</v>
      </c>
      <c r="I82" s="15"/>
      <c r="J82" s="20"/>
      <c r="K82" s="17" t="str" cm="1">
        <f t="array" ref="K82">IF(H82="?",INDEX($H$2:$H$2336,MODE(MATCH($H$2:$H$2336,$H$2:$H$2336,0))),H82)</f>
        <v>yes</v>
      </c>
      <c r="L82" s="18">
        <f t="shared" si="1"/>
        <v>1</v>
      </c>
      <c r="M82" s="18" t="s">
        <v>2382</v>
      </c>
      <c r="N82" s="18" t="s">
        <v>2382</v>
      </c>
      <c r="O82" s="17" t="str" cm="1">
        <f t="array" ref="O82">_xlfn.IFS(B82&lt;18.5,"Underweight",B82&lt;=24.99,"Normal weight",B82&lt;=29.99,"Over weight",B82&gt;=30,"Obesity")</f>
        <v>Obesity</v>
      </c>
      <c r="P82" s="30" t="str" cm="1">
        <f t="array" ref="P82">_xlfn.IFS(C82&lt;5.7,"Normal",C82&lt;=6.49,"Prediabetes",C82&gt;=6.5,"Diabetes")</f>
        <v>Normal</v>
      </c>
    </row>
    <row r="83" spans="1:16" x14ac:dyDescent="0.25">
      <c r="A83" s="54" t="s">
        <v>2291</v>
      </c>
      <c r="B83" s="54">
        <v>52.9</v>
      </c>
      <c r="C83" s="54">
        <v>5.34</v>
      </c>
      <c r="D83" s="54" t="s">
        <v>2380</v>
      </c>
      <c r="E83" s="54" t="s">
        <v>2380</v>
      </c>
      <c r="F83" s="54" t="s">
        <v>2380</v>
      </c>
      <c r="G83" s="54" t="s">
        <v>2381</v>
      </c>
      <c r="H83" s="54" t="s">
        <v>8367</v>
      </c>
      <c r="I83" s="17"/>
      <c r="J83" s="19"/>
      <c r="K83" s="15" t="str" cm="1">
        <f t="array" ref="K83">IF(H83="?",INDEX($H$2:$H$2336,MODE(MATCH($H$2:$H$2336,$H$2:$H$2336,0))),H83)</f>
        <v>yes</v>
      </c>
      <c r="L83" s="16" t="str">
        <f t="shared" si="1"/>
        <v>0</v>
      </c>
      <c r="M83" s="16" t="s">
        <v>2380</v>
      </c>
      <c r="N83" s="16" t="s">
        <v>2382</v>
      </c>
      <c r="O83" s="15" t="str" cm="1">
        <f t="array" ref="O83">_xlfn.IFS(B83&lt;18.5,"Underweight",B83&lt;=24.99,"Normal weight",B83&lt;=29.99,"Over weight",B83&gt;=30,"Obesity")</f>
        <v>Obesity</v>
      </c>
      <c r="P83" s="29" t="str" cm="1">
        <f t="array" ref="P83">_xlfn.IFS(C83&lt;5.7,"Normal",C83&lt;=6.49,"Prediabetes",C83&gt;=6.5,"Diabetes")</f>
        <v>Normal</v>
      </c>
    </row>
    <row r="84" spans="1:16" x14ac:dyDescent="0.25">
      <c r="A84" s="54" t="s">
        <v>2290</v>
      </c>
      <c r="B84" s="54">
        <v>45.41</v>
      </c>
      <c r="C84" s="54">
        <v>4.03</v>
      </c>
      <c r="D84" s="54" t="s">
        <v>8367</v>
      </c>
      <c r="E84" s="54" t="s">
        <v>2380</v>
      </c>
      <c r="F84" s="54" t="s">
        <v>2380</v>
      </c>
      <c r="G84" s="54">
        <v>1</v>
      </c>
      <c r="H84" s="54" t="s">
        <v>8367</v>
      </c>
      <c r="I84" s="15"/>
      <c r="J84" s="20"/>
      <c r="K84" s="17" t="str" cm="1">
        <f t="array" ref="K84">IF(H84="?",INDEX($H$2:$H$2336,MODE(MATCH($H$2:$H$2336,$H$2:$H$2336,0))),H84)</f>
        <v>yes</v>
      </c>
      <c r="L84" s="18">
        <f t="shared" si="1"/>
        <v>1</v>
      </c>
      <c r="M84" s="18" t="s">
        <v>2382</v>
      </c>
      <c r="N84" s="18" t="s">
        <v>2382</v>
      </c>
      <c r="O84" s="17" t="str" cm="1">
        <f t="array" ref="O84">_xlfn.IFS(B84&lt;18.5,"Underweight",B84&lt;=24.99,"Normal weight",B84&lt;=29.99,"Over weight",B84&gt;=30,"Obesity")</f>
        <v>Obesity</v>
      </c>
      <c r="P84" s="30" t="str" cm="1">
        <f t="array" ref="P84">_xlfn.IFS(C84&lt;5.7,"Normal",C84&lt;=6.49,"Prediabetes",C84&gt;=6.5,"Diabetes")</f>
        <v>Normal</v>
      </c>
    </row>
    <row r="85" spans="1:16" x14ac:dyDescent="0.25">
      <c r="A85" s="54" t="s">
        <v>2289</v>
      </c>
      <c r="B85" s="54">
        <v>49.41</v>
      </c>
      <c r="C85" s="54">
        <v>4.2300000000000004</v>
      </c>
      <c r="D85" s="54" t="s">
        <v>8367</v>
      </c>
      <c r="E85" s="54" t="s">
        <v>2380</v>
      </c>
      <c r="F85" s="54" t="s">
        <v>2382</v>
      </c>
      <c r="G85" s="54">
        <v>1</v>
      </c>
      <c r="H85" s="54" t="s">
        <v>8367</v>
      </c>
      <c r="I85" s="17"/>
      <c r="J85" s="19"/>
      <c r="K85" s="15" t="str" cm="1">
        <f t="array" ref="K85">IF(H85="?",INDEX($H$2:$H$2336,MODE(MATCH($H$2:$H$2336,$H$2:$H$2336,0))),H85)</f>
        <v>yes</v>
      </c>
      <c r="L85" s="16">
        <f t="shared" si="1"/>
        <v>1</v>
      </c>
      <c r="M85" s="16" t="s">
        <v>2382</v>
      </c>
      <c r="N85" s="16" t="s">
        <v>2382</v>
      </c>
      <c r="O85" s="15" t="str" cm="1">
        <f t="array" ref="O85">_xlfn.IFS(B85&lt;18.5,"Underweight",B85&lt;=24.99,"Normal weight",B85&lt;=29.99,"Over weight",B85&gt;=30,"Obesity")</f>
        <v>Obesity</v>
      </c>
      <c r="P85" s="29" t="str" cm="1">
        <f t="array" ref="P85">_xlfn.IFS(C85&lt;5.7,"Normal",C85&lt;=6.49,"Prediabetes",C85&gt;=6.5,"Diabetes")</f>
        <v>Normal</v>
      </c>
    </row>
    <row r="86" spans="1:16" x14ac:dyDescent="0.25">
      <c r="A86" s="54" t="s">
        <v>2288</v>
      </c>
      <c r="B86" s="54">
        <v>31.824999999999999</v>
      </c>
      <c r="C86" s="54">
        <v>4.0599999999999996</v>
      </c>
      <c r="D86" s="54" t="s">
        <v>2380</v>
      </c>
      <c r="E86" s="54" t="s">
        <v>2380</v>
      </c>
      <c r="F86" s="54" t="s">
        <v>2380</v>
      </c>
      <c r="G86" s="54">
        <v>2</v>
      </c>
      <c r="H86" s="54" t="s">
        <v>8367</v>
      </c>
      <c r="I86" s="15"/>
      <c r="J86" s="20"/>
      <c r="K86" s="17" t="str" cm="1">
        <f t="array" ref="K86">IF(H86="?",INDEX($H$2:$H$2336,MODE(MATCH($H$2:$H$2336,$H$2:$H$2336,0))),H86)</f>
        <v>yes</v>
      </c>
      <c r="L86" s="18">
        <f t="shared" si="1"/>
        <v>2</v>
      </c>
      <c r="M86" s="18" t="s">
        <v>2380</v>
      </c>
      <c r="N86" s="18" t="s">
        <v>2382</v>
      </c>
      <c r="O86" s="17" t="str" cm="1">
        <f t="array" ref="O86">_xlfn.IFS(B86&lt;18.5,"Underweight",B86&lt;=24.99,"Normal weight",B86&lt;=29.99,"Over weight",B86&gt;=30,"Obesity")</f>
        <v>Obesity</v>
      </c>
      <c r="P86" s="30" t="str" cm="1">
        <f t="array" ref="P86">_xlfn.IFS(C86&lt;5.7,"Normal",C86&lt;=6.49,"Prediabetes",C86&gt;=6.5,"Diabetes")</f>
        <v>Normal</v>
      </c>
    </row>
    <row r="87" spans="1:16" x14ac:dyDescent="0.25">
      <c r="A87" s="54" t="s">
        <v>2287</v>
      </c>
      <c r="B87" s="54">
        <v>51.28</v>
      </c>
      <c r="C87" s="54">
        <v>4.68</v>
      </c>
      <c r="D87" s="54" t="s">
        <v>2380</v>
      </c>
      <c r="E87" s="54" t="s">
        <v>2380</v>
      </c>
      <c r="F87" s="54" t="s">
        <v>2380</v>
      </c>
      <c r="G87" s="54">
        <v>2</v>
      </c>
      <c r="H87" s="54" t="s">
        <v>8367</v>
      </c>
      <c r="I87" s="17"/>
      <c r="J87" s="19"/>
      <c r="K87" s="15" t="str" cm="1">
        <f t="array" ref="K87">IF(H87="?",INDEX($H$2:$H$2336,MODE(MATCH($H$2:$H$2336,$H$2:$H$2336,0))),H87)</f>
        <v>yes</v>
      </c>
      <c r="L87" s="16">
        <f t="shared" si="1"/>
        <v>2</v>
      </c>
      <c r="M87" s="16" t="s">
        <v>2380</v>
      </c>
      <c r="N87" s="16" t="s">
        <v>2382</v>
      </c>
      <c r="O87" s="15" t="str" cm="1">
        <f t="array" ref="O87">_xlfn.IFS(B87&lt;18.5,"Underweight",B87&lt;=24.99,"Normal weight",B87&lt;=29.99,"Over weight",B87&gt;=30,"Obesity")</f>
        <v>Obesity</v>
      </c>
      <c r="P87" s="29" t="str" cm="1">
        <f t="array" ref="P87">_xlfn.IFS(C87&lt;5.7,"Normal",C87&lt;=6.49,"Prediabetes",C87&gt;=6.5,"Diabetes")</f>
        <v>Normal</v>
      </c>
    </row>
    <row r="88" spans="1:16" x14ac:dyDescent="0.25">
      <c r="A88" s="54" t="s">
        <v>2286</v>
      </c>
      <c r="B88" s="54">
        <v>34.96</v>
      </c>
      <c r="C88" s="54">
        <v>4.34</v>
      </c>
      <c r="D88" s="54" t="s">
        <v>2380</v>
      </c>
      <c r="E88" s="54" t="s">
        <v>2380</v>
      </c>
      <c r="F88" s="54" t="s">
        <v>2382</v>
      </c>
      <c r="G88" s="54">
        <v>1</v>
      </c>
      <c r="H88" s="54" t="s">
        <v>8367</v>
      </c>
      <c r="I88" s="15"/>
      <c r="J88" s="20"/>
      <c r="K88" s="17" t="str" cm="1">
        <f t="array" ref="K88">IF(H88="?",INDEX($H$2:$H$2336,MODE(MATCH($H$2:$H$2336,$H$2:$H$2336,0))),H88)</f>
        <v>yes</v>
      </c>
      <c r="L88" s="18">
        <f t="shared" si="1"/>
        <v>1</v>
      </c>
      <c r="M88" s="18" t="s">
        <v>2380</v>
      </c>
      <c r="N88" s="18" t="s">
        <v>2382</v>
      </c>
      <c r="O88" s="17" t="str" cm="1">
        <f t="array" ref="O88">_xlfn.IFS(B88&lt;18.5,"Underweight",B88&lt;=24.99,"Normal weight",B88&lt;=29.99,"Over weight",B88&gt;=30,"Obesity")</f>
        <v>Obesity</v>
      </c>
      <c r="P88" s="30" t="str" cm="1">
        <f t="array" ref="P88">_xlfn.IFS(C88&lt;5.7,"Normal",C88&lt;=6.49,"Prediabetes",C88&gt;=6.5,"Diabetes")</f>
        <v>Normal</v>
      </c>
    </row>
    <row r="89" spans="1:16" x14ac:dyDescent="0.25">
      <c r="A89" s="54" t="s">
        <v>2285</v>
      </c>
      <c r="B89" s="54">
        <v>33.11</v>
      </c>
      <c r="C89" s="54">
        <v>10.51</v>
      </c>
      <c r="D89" s="54" t="s">
        <v>2380</v>
      </c>
      <c r="E89" s="54" t="s">
        <v>2380</v>
      </c>
      <c r="F89" s="54" t="s">
        <v>2380</v>
      </c>
      <c r="G89" s="54" t="s">
        <v>2381</v>
      </c>
      <c r="H89" s="54" t="s">
        <v>8367</v>
      </c>
      <c r="I89" s="17"/>
      <c r="J89" s="19"/>
      <c r="K89" s="15" t="str" cm="1">
        <f t="array" ref="K89">IF(H89="?",INDEX($H$2:$H$2336,MODE(MATCH($H$2:$H$2336,$H$2:$H$2336,0))),H89)</f>
        <v>yes</v>
      </c>
      <c r="L89" s="16" t="str">
        <f t="shared" si="1"/>
        <v>0</v>
      </c>
      <c r="M89" s="16" t="s">
        <v>2380</v>
      </c>
      <c r="N89" s="16" t="s">
        <v>2382</v>
      </c>
      <c r="O89" s="15" t="str" cm="1">
        <f t="array" ref="O89">_xlfn.IFS(B89&lt;18.5,"Underweight",B89&lt;=24.99,"Normal weight",B89&lt;=29.99,"Over weight",B89&gt;=30,"Obesity")</f>
        <v>Obesity</v>
      </c>
      <c r="P89" s="29" t="str" cm="1">
        <f t="array" ref="P89">_xlfn.IFS(C89&lt;5.7,"Normal",C89&lt;=6.49,"Prediabetes",C89&gt;=6.5,"Diabetes")</f>
        <v>Diabetes</v>
      </c>
    </row>
    <row r="90" spans="1:16" x14ac:dyDescent="0.25">
      <c r="A90" s="54" t="s">
        <v>2284</v>
      </c>
      <c r="B90" s="54">
        <v>54.74</v>
      </c>
      <c r="C90" s="54">
        <v>5.84</v>
      </c>
      <c r="D90" s="54" t="s">
        <v>8367</v>
      </c>
      <c r="E90" s="54" t="s">
        <v>2380</v>
      </c>
      <c r="F90" s="54" t="s">
        <v>2382</v>
      </c>
      <c r="G90" s="54">
        <v>1</v>
      </c>
      <c r="H90" s="54" t="s">
        <v>8367</v>
      </c>
      <c r="I90" s="15"/>
      <c r="J90" s="20"/>
      <c r="K90" s="17" t="str" cm="1">
        <f t="array" ref="K90">IF(H90="?",INDEX($H$2:$H$2336,MODE(MATCH($H$2:$H$2336,$H$2:$H$2336,0))),H90)</f>
        <v>yes</v>
      </c>
      <c r="L90" s="18">
        <f t="shared" si="1"/>
        <v>1</v>
      </c>
      <c r="M90" s="18" t="s">
        <v>2382</v>
      </c>
      <c r="N90" s="18" t="s">
        <v>2382</v>
      </c>
      <c r="O90" s="17" t="str" cm="1">
        <f t="array" ref="O90">_xlfn.IFS(B90&lt;18.5,"Underweight",B90&lt;=24.99,"Normal weight",B90&lt;=29.99,"Over weight",B90&gt;=30,"Obesity")</f>
        <v>Obesity</v>
      </c>
      <c r="P90" s="30" t="str" cm="1">
        <f t="array" ref="P90">_xlfn.IFS(C90&lt;5.7,"Normal",C90&lt;=6.49,"Prediabetes",C90&gt;=6.5,"Diabetes")</f>
        <v>Prediabetes</v>
      </c>
    </row>
    <row r="91" spans="1:16" x14ac:dyDescent="0.25">
      <c r="A91" s="54" t="s">
        <v>2283</v>
      </c>
      <c r="B91" s="54">
        <v>32.56</v>
      </c>
      <c r="C91" s="54">
        <v>5.41</v>
      </c>
      <c r="D91" s="54" t="s">
        <v>2380</v>
      </c>
      <c r="E91" s="54" t="s">
        <v>2380</v>
      </c>
      <c r="F91" s="54" t="s">
        <v>2382</v>
      </c>
      <c r="G91" s="54">
        <v>1</v>
      </c>
      <c r="H91" s="54" t="s">
        <v>8367</v>
      </c>
      <c r="I91" s="17"/>
      <c r="J91" s="19"/>
      <c r="K91" s="15" t="str" cm="1">
        <f t="array" ref="K91">IF(H91="?",INDEX($H$2:$H$2336,MODE(MATCH($H$2:$H$2336,$H$2:$H$2336,0))),H91)</f>
        <v>yes</v>
      </c>
      <c r="L91" s="16">
        <f t="shared" si="1"/>
        <v>1</v>
      </c>
      <c r="M91" s="16" t="s">
        <v>2380</v>
      </c>
      <c r="N91" s="16" t="s">
        <v>2382</v>
      </c>
      <c r="O91" s="15" t="str" cm="1">
        <f t="array" ref="O91">_xlfn.IFS(B91&lt;18.5,"Underweight",B91&lt;=24.99,"Normal weight",B91&lt;=29.99,"Over weight",B91&gt;=30,"Obesity")</f>
        <v>Obesity</v>
      </c>
      <c r="P91" s="29" t="str" cm="1">
        <f t="array" ref="P91">_xlfn.IFS(C91&lt;5.7,"Normal",C91&lt;=6.49,"Prediabetes",C91&gt;=6.5,"Diabetes")</f>
        <v>Normal</v>
      </c>
    </row>
    <row r="92" spans="1:16" x14ac:dyDescent="0.25">
      <c r="A92" s="54" t="s">
        <v>2282</v>
      </c>
      <c r="B92" s="54">
        <v>39.049999999999997</v>
      </c>
      <c r="C92" s="54">
        <v>6.06</v>
      </c>
      <c r="D92" s="54" t="s">
        <v>2380</v>
      </c>
      <c r="E92" s="54" t="s">
        <v>2380</v>
      </c>
      <c r="F92" s="54" t="s">
        <v>2380</v>
      </c>
      <c r="G92" s="54">
        <v>1</v>
      </c>
      <c r="H92" s="54" t="s">
        <v>8367</v>
      </c>
      <c r="I92" s="15"/>
      <c r="J92" s="20"/>
      <c r="K92" s="17" t="str" cm="1">
        <f t="array" ref="K92">IF(H92="?",INDEX($H$2:$H$2336,MODE(MATCH($H$2:$H$2336,$H$2:$H$2336,0))),H92)</f>
        <v>yes</v>
      </c>
      <c r="L92" s="18">
        <f t="shared" si="1"/>
        <v>1</v>
      </c>
      <c r="M92" s="18" t="s">
        <v>2380</v>
      </c>
      <c r="N92" s="18" t="s">
        <v>2382</v>
      </c>
      <c r="O92" s="17" t="str" cm="1">
        <f t="array" ref="O92">_xlfn.IFS(B92&lt;18.5,"Underweight",B92&lt;=24.99,"Normal weight",B92&lt;=29.99,"Over weight",B92&gt;=30,"Obesity")</f>
        <v>Obesity</v>
      </c>
      <c r="P92" s="30" t="str" cm="1">
        <f t="array" ref="P92">_xlfn.IFS(C92&lt;5.7,"Normal",C92&lt;=6.49,"Prediabetes",C92&gt;=6.5,"Diabetes")</f>
        <v>Prediabetes</v>
      </c>
    </row>
    <row r="93" spans="1:16" x14ac:dyDescent="0.25">
      <c r="A93" s="54" t="s">
        <v>2281</v>
      </c>
      <c r="B93" s="54">
        <v>42.75</v>
      </c>
      <c r="C93" s="54">
        <v>4.22</v>
      </c>
      <c r="D93" s="54" t="s">
        <v>2380</v>
      </c>
      <c r="E93" s="54" t="s">
        <v>2380</v>
      </c>
      <c r="F93" s="54" t="s">
        <v>2380</v>
      </c>
      <c r="G93" s="54" t="s">
        <v>2381</v>
      </c>
      <c r="H93" s="54" t="s">
        <v>8367</v>
      </c>
      <c r="I93" s="17"/>
      <c r="J93" s="19"/>
      <c r="K93" s="15" t="str" cm="1">
        <f t="array" ref="K93">IF(H93="?",INDEX($H$2:$H$2336,MODE(MATCH($H$2:$H$2336,$H$2:$H$2336,0))),H93)</f>
        <v>yes</v>
      </c>
      <c r="L93" s="16" t="str">
        <f t="shared" si="1"/>
        <v>0</v>
      </c>
      <c r="M93" s="16" t="s">
        <v>2380</v>
      </c>
      <c r="N93" s="16" t="s">
        <v>2382</v>
      </c>
      <c r="O93" s="15" t="str" cm="1">
        <f t="array" ref="O93">_xlfn.IFS(B93&lt;18.5,"Underweight",B93&lt;=24.99,"Normal weight",B93&lt;=29.99,"Over weight",B93&gt;=30,"Obesity")</f>
        <v>Obesity</v>
      </c>
      <c r="P93" s="29" t="str" cm="1">
        <f t="array" ref="P93">_xlfn.IFS(C93&lt;5.7,"Normal",C93&lt;=6.49,"Prediabetes",C93&gt;=6.5,"Diabetes")</f>
        <v>Normal</v>
      </c>
    </row>
    <row r="94" spans="1:16" x14ac:dyDescent="0.25">
      <c r="A94" s="54" t="s">
        <v>2280</v>
      </c>
      <c r="B94" s="54">
        <v>50.58</v>
      </c>
      <c r="C94" s="54">
        <v>5.12</v>
      </c>
      <c r="D94" s="54" t="s">
        <v>2380</v>
      </c>
      <c r="E94" s="54" t="s">
        <v>2380</v>
      </c>
      <c r="F94" s="54" t="s">
        <v>2380</v>
      </c>
      <c r="G94" s="54">
        <v>2</v>
      </c>
      <c r="H94" s="54" t="s">
        <v>8367</v>
      </c>
      <c r="I94" s="15"/>
      <c r="J94" s="20"/>
      <c r="K94" s="17" t="str" cm="1">
        <f t="array" ref="K94">IF(H94="?",INDEX($H$2:$H$2336,MODE(MATCH($H$2:$H$2336,$H$2:$H$2336,0))),H94)</f>
        <v>yes</v>
      </c>
      <c r="L94" s="18">
        <f t="shared" si="1"/>
        <v>2</v>
      </c>
      <c r="M94" s="18" t="s">
        <v>2380</v>
      </c>
      <c r="N94" s="18" t="s">
        <v>2382</v>
      </c>
      <c r="O94" s="17" t="str" cm="1">
        <f t="array" ref="O94">_xlfn.IFS(B94&lt;18.5,"Underweight",B94&lt;=24.99,"Normal weight",B94&lt;=29.99,"Over weight",B94&gt;=30,"Obesity")</f>
        <v>Obesity</v>
      </c>
      <c r="P94" s="30" t="str" cm="1">
        <f t="array" ref="P94">_xlfn.IFS(C94&lt;5.7,"Normal",C94&lt;=6.49,"Prediabetes",C94&gt;=6.5,"Diabetes")</f>
        <v>Normal</v>
      </c>
    </row>
    <row r="95" spans="1:16" x14ac:dyDescent="0.25">
      <c r="A95" s="54" t="s">
        <v>2279</v>
      </c>
      <c r="B95" s="54">
        <v>30.495000000000001</v>
      </c>
      <c r="C95" s="54">
        <v>4.57</v>
      </c>
      <c r="D95" s="54" t="s">
        <v>8367</v>
      </c>
      <c r="E95" s="54" t="s">
        <v>2380</v>
      </c>
      <c r="F95" s="54" t="s">
        <v>2380</v>
      </c>
      <c r="G95" s="54" t="s">
        <v>2381</v>
      </c>
      <c r="H95" s="54" t="s">
        <v>8367</v>
      </c>
      <c r="I95" s="17"/>
      <c r="J95" s="19"/>
      <c r="K95" s="15" t="str" cm="1">
        <f t="array" ref="K95">IF(H95="?",INDEX($H$2:$H$2336,MODE(MATCH($H$2:$H$2336,$H$2:$H$2336,0))),H95)</f>
        <v>yes</v>
      </c>
      <c r="L95" s="16" t="str">
        <f t="shared" si="1"/>
        <v>0</v>
      </c>
      <c r="M95" s="16" t="s">
        <v>2382</v>
      </c>
      <c r="N95" s="16" t="s">
        <v>2382</v>
      </c>
      <c r="O95" s="15" t="str" cm="1">
        <f t="array" ref="O95">_xlfn.IFS(B95&lt;18.5,"Underweight",B95&lt;=24.99,"Normal weight",B95&lt;=29.99,"Over weight",B95&gt;=30,"Obesity")</f>
        <v>Obesity</v>
      </c>
      <c r="P95" s="29" t="str" cm="1">
        <f t="array" ref="P95">_xlfn.IFS(C95&lt;5.7,"Normal",C95&lt;=6.49,"Prediabetes",C95&gt;=6.5,"Diabetes")</f>
        <v>Normal</v>
      </c>
    </row>
    <row r="96" spans="1:16" x14ac:dyDescent="0.25">
      <c r="A96" s="54" t="s">
        <v>2278</v>
      </c>
      <c r="B96" s="54">
        <v>48.31</v>
      </c>
      <c r="C96" s="54">
        <v>9.58</v>
      </c>
      <c r="D96" s="54" t="s">
        <v>8367</v>
      </c>
      <c r="E96" s="54" t="s">
        <v>2380</v>
      </c>
      <c r="F96" s="54" t="s">
        <v>2380</v>
      </c>
      <c r="G96" s="54">
        <v>2</v>
      </c>
      <c r="H96" s="54" t="s">
        <v>8367</v>
      </c>
      <c r="I96" s="15"/>
      <c r="J96" s="20"/>
      <c r="K96" s="17" t="str" cm="1">
        <f t="array" ref="K96">IF(H96="?",INDEX($H$2:$H$2336,MODE(MATCH($H$2:$H$2336,$H$2:$H$2336,0))),H96)</f>
        <v>yes</v>
      </c>
      <c r="L96" s="18">
        <f t="shared" si="1"/>
        <v>2</v>
      </c>
      <c r="M96" s="18" t="s">
        <v>2382</v>
      </c>
      <c r="N96" s="18" t="s">
        <v>2382</v>
      </c>
      <c r="O96" s="17" t="str" cm="1">
        <f t="array" ref="O96">_xlfn.IFS(B96&lt;18.5,"Underweight",B96&lt;=24.99,"Normal weight",B96&lt;=29.99,"Over weight",B96&gt;=30,"Obesity")</f>
        <v>Obesity</v>
      </c>
      <c r="P96" s="30" t="str" cm="1">
        <f t="array" ref="P96">_xlfn.IFS(C96&lt;5.7,"Normal",C96&lt;=6.49,"Prediabetes",C96&gt;=6.5,"Diabetes")</f>
        <v>Diabetes</v>
      </c>
    </row>
    <row r="97" spans="1:16" x14ac:dyDescent="0.25">
      <c r="A97" s="54" t="s">
        <v>2277</v>
      </c>
      <c r="B97" s="54">
        <v>48.99</v>
      </c>
      <c r="C97" s="54">
        <v>9.7799999999999994</v>
      </c>
      <c r="D97" s="54" t="s">
        <v>8367</v>
      </c>
      <c r="E97" s="54" t="s">
        <v>2380</v>
      </c>
      <c r="F97" s="54" t="s">
        <v>2380</v>
      </c>
      <c r="G97" s="54">
        <v>1</v>
      </c>
      <c r="H97" s="54" t="s">
        <v>8367</v>
      </c>
      <c r="I97" s="17"/>
      <c r="J97" s="19"/>
      <c r="K97" s="15" t="str" cm="1">
        <f t="array" ref="K97">IF(H97="?",INDEX($H$2:$H$2336,MODE(MATCH($H$2:$H$2336,$H$2:$H$2336,0))),H97)</f>
        <v>yes</v>
      </c>
      <c r="L97" s="16">
        <f t="shared" si="1"/>
        <v>1</v>
      </c>
      <c r="M97" s="16" t="s">
        <v>2382</v>
      </c>
      <c r="N97" s="16" t="s">
        <v>2382</v>
      </c>
      <c r="O97" s="15" t="str" cm="1">
        <f t="array" ref="O97">_xlfn.IFS(B97&lt;18.5,"Underweight",B97&lt;=24.99,"Normal weight",B97&lt;=29.99,"Over weight",B97&gt;=30,"Obesity")</f>
        <v>Obesity</v>
      </c>
      <c r="P97" s="29" t="str" cm="1">
        <f t="array" ref="P97">_xlfn.IFS(C97&lt;5.7,"Normal",C97&lt;=6.49,"Prediabetes",C97&gt;=6.5,"Diabetes")</f>
        <v>Diabetes</v>
      </c>
    </row>
    <row r="98" spans="1:16" x14ac:dyDescent="0.25">
      <c r="A98" s="54" t="s">
        <v>2276</v>
      </c>
      <c r="B98" s="54">
        <v>38.39</v>
      </c>
      <c r="C98" s="54">
        <v>4.1100000000000003</v>
      </c>
      <c r="D98" s="54" t="s">
        <v>8367</v>
      </c>
      <c r="E98" s="54" t="s">
        <v>2380</v>
      </c>
      <c r="F98" s="54" t="s">
        <v>2380</v>
      </c>
      <c r="G98" s="54" t="s">
        <v>2381</v>
      </c>
      <c r="H98" s="54" t="s">
        <v>8367</v>
      </c>
      <c r="I98" s="15"/>
      <c r="J98" s="20"/>
      <c r="K98" s="17" t="str" cm="1">
        <f t="array" ref="K98">IF(H98="?",INDEX($H$2:$H$2336,MODE(MATCH($H$2:$H$2336,$H$2:$H$2336,0))),H98)</f>
        <v>yes</v>
      </c>
      <c r="L98" s="18" t="str">
        <f t="shared" si="1"/>
        <v>0</v>
      </c>
      <c r="M98" s="18" t="s">
        <v>2382</v>
      </c>
      <c r="N98" s="18" t="s">
        <v>2382</v>
      </c>
      <c r="O98" s="17" t="str" cm="1">
        <f t="array" ref="O98">_xlfn.IFS(B98&lt;18.5,"Underweight",B98&lt;=24.99,"Normal weight",B98&lt;=29.99,"Over weight",B98&gt;=30,"Obesity")</f>
        <v>Obesity</v>
      </c>
      <c r="P98" s="30" t="str" cm="1">
        <f t="array" ref="P98">_xlfn.IFS(C98&lt;5.7,"Normal",C98&lt;=6.49,"Prediabetes",C98&gt;=6.5,"Diabetes")</f>
        <v>Normal</v>
      </c>
    </row>
    <row r="99" spans="1:16" x14ac:dyDescent="0.25">
      <c r="A99" s="54" t="s">
        <v>2275</v>
      </c>
      <c r="B99" s="54">
        <v>44.34</v>
      </c>
      <c r="C99" s="54">
        <v>4.0199999999999996</v>
      </c>
      <c r="D99" s="54" t="s">
        <v>8367</v>
      </c>
      <c r="E99" s="54" t="s">
        <v>2380</v>
      </c>
      <c r="F99" s="54" t="s">
        <v>2380</v>
      </c>
      <c r="G99" s="54">
        <v>2</v>
      </c>
      <c r="H99" s="54" t="s">
        <v>8367</v>
      </c>
      <c r="I99" s="17"/>
      <c r="J99" s="19"/>
      <c r="K99" s="15" t="str" cm="1">
        <f t="array" ref="K99">IF(H99="?",INDEX($H$2:$H$2336,MODE(MATCH($H$2:$H$2336,$H$2:$H$2336,0))),H99)</f>
        <v>yes</v>
      </c>
      <c r="L99" s="16">
        <f t="shared" si="1"/>
        <v>2</v>
      </c>
      <c r="M99" s="16" t="s">
        <v>2382</v>
      </c>
      <c r="N99" s="16" t="s">
        <v>2382</v>
      </c>
      <c r="O99" s="15" t="str" cm="1">
        <f t="array" ref="O99">_xlfn.IFS(B99&lt;18.5,"Underweight",B99&lt;=24.99,"Normal weight",B99&lt;=29.99,"Over weight",B99&gt;=30,"Obesity")</f>
        <v>Obesity</v>
      </c>
      <c r="P99" s="29" t="str" cm="1">
        <f t="array" ref="P99">_xlfn.IFS(C99&lt;5.7,"Normal",C99&lt;=6.49,"Prediabetes",C99&gt;=6.5,"Diabetes")</f>
        <v>Normal</v>
      </c>
    </row>
    <row r="100" spans="1:16" x14ac:dyDescent="0.25">
      <c r="A100" s="54" t="s">
        <v>2274</v>
      </c>
      <c r="B100" s="54">
        <v>41.51</v>
      </c>
      <c r="C100" s="54">
        <v>6.92</v>
      </c>
      <c r="D100" s="54" t="s">
        <v>2380</v>
      </c>
      <c r="E100" s="54" t="s">
        <v>2380</v>
      </c>
      <c r="F100" s="54" t="s">
        <v>2380</v>
      </c>
      <c r="G100" s="54" t="s">
        <v>2381</v>
      </c>
      <c r="H100" s="54" t="s">
        <v>8367</v>
      </c>
      <c r="I100" s="15"/>
      <c r="J100" s="20"/>
      <c r="K100" s="17" t="str" cm="1">
        <f t="array" ref="K100">IF(H100="?",INDEX($H$2:$H$2336,MODE(MATCH($H$2:$H$2336,$H$2:$H$2336,0))),H100)</f>
        <v>yes</v>
      </c>
      <c r="L100" s="18" t="str">
        <f t="shared" si="1"/>
        <v>0</v>
      </c>
      <c r="M100" s="18" t="s">
        <v>2380</v>
      </c>
      <c r="N100" s="18" t="s">
        <v>2382</v>
      </c>
      <c r="O100" s="17" t="str" cm="1">
        <f t="array" ref="O100">_xlfn.IFS(B100&lt;18.5,"Underweight",B100&lt;=24.99,"Normal weight",B100&lt;=29.99,"Over weight",B100&gt;=30,"Obesity")</f>
        <v>Obesity</v>
      </c>
      <c r="P100" s="30" t="str" cm="1">
        <f t="array" ref="P100">_xlfn.IFS(C100&lt;5.7,"Normal",C100&lt;=6.49,"Prediabetes",C100&gt;=6.5,"Diabetes")</f>
        <v>Diabetes</v>
      </c>
    </row>
    <row r="101" spans="1:16" x14ac:dyDescent="0.25">
      <c r="A101" s="54" t="s">
        <v>2273</v>
      </c>
      <c r="B101" s="54">
        <v>48.2</v>
      </c>
      <c r="C101" s="54">
        <v>4.84</v>
      </c>
      <c r="D101" s="54" t="s">
        <v>2380</v>
      </c>
      <c r="E101" s="54" t="s">
        <v>2380</v>
      </c>
      <c r="F101" s="54" t="s">
        <v>2380</v>
      </c>
      <c r="G101" s="54" t="s">
        <v>2381</v>
      </c>
      <c r="H101" s="54" t="s">
        <v>8367</v>
      </c>
      <c r="I101" s="17"/>
      <c r="J101" s="19"/>
      <c r="K101" s="15" t="str" cm="1">
        <f t="array" ref="K101">IF(H101="?",INDEX($H$2:$H$2336,MODE(MATCH($H$2:$H$2336,$H$2:$H$2336,0))),H101)</f>
        <v>yes</v>
      </c>
      <c r="L101" s="16" t="str">
        <f t="shared" si="1"/>
        <v>0</v>
      </c>
      <c r="M101" s="16" t="s">
        <v>2380</v>
      </c>
      <c r="N101" s="16" t="s">
        <v>2382</v>
      </c>
      <c r="O101" s="15" t="str" cm="1">
        <f t="array" ref="O101">_xlfn.IFS(B101&lt;18.5,"Underweight",B101&lt;=24.99,"Normal weight",B101&lt;=29.99,"Over weight",B101&gt;=30,"Obesity")</f>
        <v>Obesity</v>
      </c>
      <c r="P101" s="29" t="str" cm="1">
        <f t="array" ref="P101">_xlfn.IFS(C101&lt;5.7,"Normal",C101&lt;=6.49,"Prediabetes",C101&gt;=6.5,"Diabetes")</f>
        <v>Normal</v>
      </c>
    </row>
    <row r="102" spans="1:16" x14ac:dyDescent="0.25">
      <c r="A102" s="54" t="s">
        <v>2272</v>
      </c>
      <c r="B102" s="54">
        <v>35.75</v>
      </c>
      <c r="C102" s="54">
        <v>8</v>
      </c>
      <c r="D102" s="54" t="s">
        <v>8367</v>
      </c>
      <c r="E102" s="54" t="s">
        <v>2380</v>
      </c>
      <c r="F102" s="54" t="s">
        <v>2380</v>
      </c>
      <c r="G102" s="54" t="s">
        <v>2381</v>
      </c>
      <c r="H102" s="54" t="s">
        <v>8367</v>
      </c>
      <c r="I102" s="15"/>
      <c r="J102" s="20"/>
      <c r="K102" s="17" t="str" cm="1">
        <f t="array" ref="K102">IF(H102="?",INDEX($H$2:$H$2336,MODE(MATCH($H$2:$H$2336,$H$2:$H$2336,0))),H102)</f>
        <v>yes</v>
      </c>
      <c r="L102" s="18" t="str">
        <f t="shared" si="1"/>
        <v>0</v>
      </c>
      <c r="M102" s="18" t="s">
        <v>2382</v>
      </c>
      <c r="N102" s="18" t="s">
        <v>2382</v>
      </c>
      <c r="O102" s="17" t="str" cm="1">
        <f t="array" ref="O102">_xlfn.IFS(B102&lt;18.5,"Underweight",B102&lt;=24.99,"Normal weight",B102&lt;=29.99,"Over weight",B102&gt;=30,"Obesity")</f>
        <v>Obesity</v>
      </c>
      <c r="P102" s="30" t="str" cm="1">
        <f t="array" ref="P102">_xlfn.IFS(C102&lt;5.7,"Normal",C102&lt;=6.49,"Prediabetes",C102&gt;=6.5,"Diabetes")</f>
        <v>Diabetes</v>
      </c>
    </row>
    <row r="103" spans="1:16" x14ac:dyDescent="0.25">
      <c r="A103" s="54" t="s">
        <v>2271</v>
      </c>
      <c r="B103" s="54">
        <v>53.81</v>
      </c>
      <c r="C103" s="54">
        <v>8.77</v>
      </c>
      <c r="D103" s="54" t="s">
        <v>8367</v>
      </c>
      <c r="E103" s="54" t="s">
        <v>2380</v>
      </c>
      <c r="F103" s="54" t="s">
        <v>2380</v>
      </c>
      <c r="G103" s="54" t="s">
        <v>2381</v>
      </c>
      <c r="H103" s="54" t="s">
        <v>8367</v>
      </c>
      <c r="I103" s="17"/>
      <c r="J103" s="19"/>
      <c r="K103" s="15" t="str" cm="1">
        <f t="array" ref="K103">IF(H103="?",INDEX($H$2:$H$2336,MODE(MATCH($H$2:$H$2336,$H$2:$H$2336,0))),H103)</f>
        <v>yes</v>
      </c>
      <c r="L103" s="16" t="str">
        <f t="shared" si="1"/>
        <v>0</v>
      </c>
      <c r="M103" s="16" t="s">
        <v>2382</v>
      </c>
      <c r="N103" s="16" t="s">
        <v>2382</v>
      </c>
      <c r="O103" s="15" t="str" cm="1">
        <f t="array" ref="O103">_xlfn.IFS(B103&lt;18.5,"Underweight",B103&lt;=24.99,"Normal weight",B103&lt;=29.99,"Over weight",B103&gt;=30,"Obesity")</f>
        <v>Obesity</v>
      </c>
      <c r="P103" s="29" t="str" cm="1">
        <f t="array" ref="P103">_xlfn.IFS(C103&lt;5.7,"Normal",C103&lt;=6.49,"Prediabetes",C103&gt;=6.5,"Diabetes")</f>
        <v>Diabetes</v>
      </c>
    </row>
    <row r="104" spans="1:16" x14ac:dyDescent="0.25">
      <c r="A104" s="54" t="s">
        <v>2270</v>
      </c>
      <c r="B104" s="54">
        <v>49.48</v>
      </c>
      <c r="C104" s="54">
        <v>4.96</v>
      </c>
      <c r="D104" s="54" t="s">
        <v>2380</v>
      </c>
      <c r="E104" s="54" t="s">
        <v>2380</v>
      </c>
      <c r="F104" s="54" t="s">
        <v>2382</v>
      </c>
      <c r="G104" s="54">
        <v>1</v>
      </c>
      <c r="H104" s="54" t="s">
        <v>8367</v>
      </c>
      <c r="I104" s="15"/>
      <c r="J104" s="20"/>
      <c r="K104" s="17" t="str" cm="1">
        <f t="array" ref="K104">IF(H104="?",INDEX($H$2:$H$2336,MODE(MATCH($H$2:$H$2336,$H$2:$H$2336,0))),H104)</f>
        <v>yes</v>
      </c>
      <c r="L104" s="18">
        <f t="shared" si="1"/>
        <v>1</v>
      </c>
      <c r="M104" s="18" t="s">
        <v>2380</v>
      </c>
      <c r="N104" s="18" t="s">
        <v>2382</v>
      </c>
      <c r="O104" s="17" t="str" cm="1">
        <f t="array" ref="O104">_xlfn.IFS(B104&lt;18.5,"Underweight",B104&lt;=24.99,"Normal weight",B104&lt;=29.99,"Over weight",B104&gt;=30,"Obesity")</f>
        <v>Obesity</v>
      </c>
      <c r="P104" s="30" t="str" cm="1">
        <f t="array" ref="P104">_xlfn.IFS(C104&lt;5.7,"Normal",C104&lt;=6.49,"Prediabetes",C104&gt;=6.5,"Diabetes")</f>
        <v>Normal</v>
      </c>
    </row>
    <row r="105" spans="1:16" x14ac:dyDescent="0.25">
      <c r="A105" s="54" t="s">
        <v>2269</v>
      </c>
      <c r="B105" s="54">
        <v>34.1</v>
      </c>
      <c r="C105" s="54">
        <v>4.43</v>
      </c>
      <c r="D105" s="54" t="s">
        <v>8367</v>
      </c>
      <c r="E105" s="54" t="s">
        <v>2380</v>
      </c>
      <c r="F105" s="54" t="s">
        <v>2380</v>
      </c>
      <c r="G105" s="54" t="s">
        <v>2381</v>
      </c>
      <c r="H105" s="54" t="s">
        <v>8367</v>
      </c>
      <c r="I105" s="17"/>
      <c r="J105" s="19"/>
      <c r="K105" s="15" t="str" cm="1">
        <f t="array" ref="K105">IF(H105="?",INDEX($H$2:$H$2336,MODE(MATCH($H$2:$H$2336,$H$2:$H$2336,0))),H105)</f>
        <v>yes</v>
      </c>
      <c r="L105" s="16" t="str">
        <f t="shared" si="1"/>
        <v>0</v>
      </c>
      <c r="M105" s="16" t="s">
        <v>2382</v>
      </c>
      <c r="N105" s="16" t="s">
        <v>2382</v>
      </c>
      <c r="O105" s="15" t="str" cm="1">
        <f t="array" ref="O105">_xlfn.IFS(B105&lt;18.5,"Underweight",B105&lt;=24.99,"Normal weight",B105&lt;=29.99,"Over weight",B105&gt;=30,"Obesity")</f>
        <v>Obesity</v>
      </c>
      <c r="P105" s="29" t="str" cm="1">
        <f t="array" ref="P105">_xlfn.IFS(C105&lt;5.7,"Normal",C105&lt;=6.49,"Prediabetes",C105&gt;=6.5,"Diabetes")</f>
        <v>Normal</v>
      </c>
    </row>
    <row r="106" spans="1:16" x14ac:dyDescent="0.25">
      <c r="A106" s="54" t="s">
        <v>2268</v>
      </c>
      <c r="B106" s="54">
        <v>35.299999999999997</v>
      </c>
      <c r="C106" s="54">
        <v>5.82</v>
      </c>
      <c r="D106" s="54" t="s">
        <v>8367</v>
      </c>
      <c r="E106" s="54" t="s">
        <v>2380</v>
      </c>
      <c r="F106" s="54" t="s">
        <v>2382</v>
      </c>
      <c r="G106" s="54">
        <v>1</v>
      </c>
      <c r="H106" s="54" t="s">
        <v>8367</v>
      </c>
      <c r="I106" s="15"/>
      <c r="J106" s="20"/>
      <c r="K106" s="17" t="str" cm="1">
        <f t="array" ref="K106">IF(H106="?",INDEX($H$2:$H$2336,MODE(MATCH($H$2:$H$2336,$H$2:$H$2336,0))),H106)</f>
        <v>yes</v>
      </c>
      <c r="L106" s="18">
        <f t="shared" si="1"/>
        <v>1</v>
      </c>
      <c r="M106" s="18" t="s">
        <v>2382</v>
      </c>
      <c r="N106" s="18" t="s">
        <v>2382</v>
      </c>
      <c r="O106" s="17" t="str" cm="1">
        <f t="array" ref="O106">_xlfn.IFS(B106&lt;18.5,"Underweight",B106&lt;=24.99,"Normal weight",B106&lt;=29.99,"Over weight",B106&gt;=30,"Obesity")</f>
        <v>Obesity</v>
      </c>
      <c r="P106" s="30" t="str" cm="1">
        <f t="array" ref="P106">_xlfn.IFS(C106&lt;5.7,"Normal",C106&lt;=6.49,"Prediabetes",C106&gt;=6.5,"Diabetes")</f>
        <v>Prediabetes</v>
      </c>
    </row>
    <row r="107" spans="1:16" x14ac:dyDescent="0.25">
      <c r="A107" s="54" t="s">
        <v>2267</v>
      </c>
      <c r="B107" s="54">
        <v>43.83</v>
      </c>
      <c r="C107" s="54">
        <v>6.03</v>
      </c>
      <c r="D107" s="54" t="s">
        <v>8367</v>
      </c>
      <c r="E107" s="54" t="s">
        <v>2380</v>
      </c>
      <c r="F107" s="54" t="s">
        <v>2380</v>
      </c>
      <c r="G107" s="54">
        <v>2</v>
      </c>
      <c r="H107" s="54" t="s">
        <v>8367</v>
      </c>
      <c r="I107" s="17"/>
      <c r="J107" s="19"/>
      <c r="K107" s="15" t="str" cm="1">
        <f t="array" ref="K107">IF(H107="?",INDEX($H$2:$H$2336,MODE(MATCH($H$2:$H$2336,$H$2:$H$2336,0))),H107)</f>
        <v>yes</v>
      </c>
      <c r="L107" s="16">
        <f t="shared" si="1"/>
        <v>2</v>
      </c>
      <c r="M107" s="16" t="s">
        <v>2382</v>
      </c>
      <c r="N107" s="16" t="s">
        <v>2382</v>
      </c>
      <c r="O107" s="15" t="str" cm="1">
        <f t="array" ref="O107">_xlfn.IFS(B107&lt;18.5,"Underweight",B107&lt;=24.99,"Normal weight",B107&lt;=29.99,"Over weight",B107&gt;=30,"Obesity")</f>
        <v>Obesity</v>
      </c>
      <c r="P107" s="29" t="str" cm="1">
        <f t="array" ref="P107">_xlfn.IFS(C107&lt;5.7,"Normal",C107&lt;=6.49,"Prediabetes",C107&gt;=6.5,"Diabetes")</f>
        <v>Prediabetes</v>
      </c>
    </row>
    <row r="108" spans="1:16" x14ac:dyDescent="0.25">
      <c r="A108" s="54" t="s">
        <v>2266</v>
      </c>
      <c r="B108" s="54">
        <v>50.07</v>
      </c>
      <c r="C108" s="54">
        <v>9.27</v>
      </c>
      <c r="D108" s="54" t="s">
        <v>2380</v>
      </c>
      <c r="E108" s="54" t="s">
        <v>2380</v>
      </c>
      <c r="F108" s="54" t="s">
        <v>2380</v>
      </c>
      <c r="G108" s="54" t="s">
        <v>2381</v>
      </c>
      <c r="H108" s="54" t="s">
        <v>8367</v>
      </c>
      <c r="I108" s="15"/>
      <c r="J108" s="20"/>
      <c r="K108" s="17" t="str" cm="1">
        <f t="array" ref="K108">IF(H108="?",INDEX($H$2:$H$2336,MODE(MATCH($H$2:$H$2336,$H$2:$H$2336,0))),H108)</f>
        <v>yes</v>
      </c>
      <c r="L108" s="18" t="str">
        <f t="shared" si="1"/>
        <v>0</v>
      </c>
      <c r="M108" s="18" t="s">
        <v>2380</v>
      </c>
      <c r="N108" s="18" t="s">
        <v>2382</v>
      </c>
      <c r="O108" s="17" t="str" cm="1">
        <f t="array" ref="O108">_xlfn.IFS(B108&lt;18.5,"Underweight",B108&lt;=24.99,"Normal weight",B108&lt;=29.99,"Over weight",B108&gt;=30,"Obesity")</f>
        <v>Obesity</v>
      </c>
      <c r="P108" s="30" t="str" cm="1">
        <f t="array" ref="P108">_xlfn.IFS(C108&lt;5.7,"Normal",C108&lt;=6.49,"Prediabetes",C108&gt;=6.5,"Diabetes")</f>
        <v>Diabetes</v>
      </c>
    </row>
    <row r="109" spans="1:16" x14ac:dyDescent="0.25">
      <c r="A109" s="54" t="s">
        <v>2265</v>
      </c>
      <c r="B109" s="54">
        <v>32.774999999999999</v>
      </c>
      <c r="C109" s="54">
        <v>5.53</v>
      </c>
      <c r="D109" s="54" t="s">
        <v>2380</v>
      </c>
      <c r="E109" s="54" t="s">
        <v>2380</v>
      </c>
      <c r="F109" s="54" t="s">
        <v>2380</v>
      </c>
      <c r="G109" s="54" t="s">
        <v>2381</v>
      </c>
      <c r="H109" s="54" t="s">
        <v>8367</v>
      </c>
      <c r="I109" s="17"/>
      <c r="J109" s="19"/>
      <c r="K109" s="15" t="str" cm="1">
        <f t="array" ref="K109">IF(H109="?",INDEX($H$2:$H$2336,MODE(MATCH($H$2:$H$2336,$H$2:$H$2336,0))),H109)</f>
        <v>yes</v>
      </c>
      <c r="L109" s="16" t="str">
        <f t="shared" si="1"/>
        <v>0</v>
      </c>
      <c r="M109" s="16" t="s">
        <v>2380</v>
      </c>
      <c r="N109" s="16" t="s">
        <v>2382</v>
      </c>
      <c r="O109" s="15" t="str" cm="1">
        <f t="array" ref="O109">_xlfn.IFS(B109&lt;18.5,"Underweight",B109&lt;=24.99,"Normal weight",B109&lt;=29.99,"Over weight",B109&gt;=30,"Obesity")</f>
        <v>Obesity</v>
      </c>
      <c r="P109" s="29" t="str" cm="1">
        <f t="array" ref="P109">_xlfn.IFS(C109&lt;5.7,"Normal",C109&lt;=6.49,"Prediabetes",C109&gt;=6.5,"Diabetes")</f>
        <v>Normal</v>
      </c>
    </row>
    <row r="110" spans="1:16" x14ac:dyDescent="0.25">
      <c r="A110" s="54" t="s">
        <v>2264</v>
      </c>
      <c r="B110" s="54">
        <v>34.104999999999997</v>
      </c>
      <c r="C110" s="54">
        <v>5.07</v>
      </c>
      <c r="D110" s="54" t="s">
        <v>2380</v>
      </c>
      <c r="E110" s="54" t="s">
        <v>2380</v>
      </c>
      <c r="F110" s="54" t="s">
        <v>2380</v>
      </c>
      <c r="G110" s="54">
        <v>1</v>
      </c>
      <c r="H110" s="54" t="s">
        <v>8367</v>
      </c>
      <c r="I110" s="15"/>
      <c r="J110" s="20"/>
      <c r="K110" s="17" t="str" cm="1">
        <f t="array" ref="K110">IF(H110="?",INDEX($H$2:$H$2336,MODE(MATCH($H$2:$H$2336,$H$2:$H$2336,0))),H110)</f>
        <v>yes</v>
      </c>
      <c r="L110" s="18">
        <f t="shared" si="1"/>
        <v>1</v>
      </c>
      <c r="M110" s="18" t="s">
        <v>2380</v>
      </c>
      <c r="N110" s="18" t="s">
        <v>2382</v>
      </c>
      <c r="O110" s="17" t="str" cm="1">
        <f t="array" ref="O110">_xlfn.IFS(B110&lt;18.5,"Underweight",B110&lt;=24.99,"Normal weight",B110&lt;=29.99,"Over weight",B110&gt;=30,"Obesity")</f>
        <v>Obesity</v>
      </c>
      <c r="P110" s="30" t="str" cm="1">
        <f t="array" ref="P110">_xlfn.IFS(C110&lt;5.7,"Normal",C110&lt;=6.49,"Prediabetes",C110&gt;=6.5,"Diabetes")</f>
        <v>Normal</v>
      </c>
    </row>
    <row r="111" spans="1:16" x14ac:dyDescent="0.25">
      <c r="A111" s="54" t="s">
        <v>2263</v>
      </c>
      <c r="B111" s="54">
        <v>48.93</v>
      </c>
      <c r="C111" s="54">
        <v>11.17</v>
      </c>
      <c r="D111" s="54" t="s">
        <v>8367</v>
      </c>
      <c r="E111" s="54" t="s">
        <v>2380</v>
      </c>
      <c r="F111" s="54" t="s">
        <v>2380</v>
      </c>
      <c r="G111" s="54">
        <v>1</v>
      </c>
      <c r="H111" s="54" t="s">
        <v>8367</v>
      </c>
      <c r="I111" s="17"/>
      <c r="J111" s="19"/>
      <c r="K111" s="15" t="str" cm="1">
        <f t="array" ref="K111">IF(H111="?",INDEX($H$2:$H$2336,MODE(MATCH($H$2:$H$2336,$H$2:$H$2336,0))),H111)</f>
        <v>yes</v>
      </c>
      <c r="L111" s="16">
        <f t="shared" si="1"/>
        <v>1</v>
      </c>
      <c r="M111" s="16" t="s">
        <v>2382</v>
      </c>
      <c r="N111" s="16" t="s">
        <v>2382</v>
      </c>
      <c r="O111" s="15" t="str" cm="1">
        <f t="array" ref="O111">_xlfn.IFS(B111&lt;18.5,"Underweight",B111&lt;=24.99,"Normal weight",B111&lt;=29.99,"Over weight",B111&gt;=30,"Obesity")</f>
        <v>Obesity</v>
      </c>
      <c r="P111" s="29" t="str" cm="1">
        <f t="array" ref="P111">_xlfn.IFS(C111&lt;5.7,"Normal",C111&lt;=6.49,"Prediabetes",C111&gt;=6.5,"Diabetes")</f>
        <v>Diabetes</v>
      </c>
    </row>
    <row r="112" spans="1:16" x14ac:dyDescent="0.25">
      <c r="A112" s="54" t="s">
        <v>2262</v>
      </c>
      <c r="B112" s="54">
        <v>37.07</v>
      </c>
      <c r="C112" s="54">
        <v>6.14</v>
      </c>
      <c r="D112" s="54" t="s">
        <v>8367</v>
      </c>
      <c r="E112" s="54" t="s">
        <v>2380</v>
      </c>
      <c r="F112" s="54" t="s">
        <v>2380</v>
      </c>
      <c r="G112" s="54" t="s">
        <v>2381</v>
      </c>
      <c r="H112" s="54" t="s">
        <v>8367</v>
      </c>
      <c r="I112" s="15"/>
      <c r="J112" s="20"/>
      <c r="K112" s="17" t="str" cm="1">
        <f t="array" ref="K112">IF(H112="?",INDEX($H$2:$H$2336,MODE(MATCH($H$2:$H$2336,$H$2:$H$2336,0))),H112)</f>
        <v>yes</v>
      </c>
      <c r="L112" s="18" t="str">
        <f t="shared" si="1"/>
        <v>0</v>
      </c>
      <c r="M112" s="18" t="s">
        <v>2382</v>
      </c>
      <c r="N112" s="18" t="s">
        <v>2382</v>
      </c>
      <c r="O112" s="17" t="str" cm="1">
        <f t="array" ref="O112">_xlfn.IFS(B112&lt;18.5,"Underweight",B112&lt;=24.99,"Normal weight",B112&lt;=29.99,"Over weight",B112&gt;=30,"Obesity")</f>
        <v>Obesity</v>
      </c>
      <c r="P112" s="30" t="str" cm="1">
        <f t="array" ref="P112">_xlfn.IFS(C112&lt;5.7,"Normal",C112&lt;=6.49,"Prediabetes",C112&gt;=6.5,"Diabetes")</f>
        <v>Prediabetes</v>
      </c>
    </row>
    <row r="113" spans="1:16" x14ac:dyDescent="0.25">
      <c r="A113" s="54" t="s">
        <v>2261</v>
      </c>
      <c r="B113" s="54">
        <v>51.51</v>
      </c>
      <c r="C113" s="54">
        <v>6.26</v>
      </c>
      <c r="D113" s="54" t="s">
        <v>8367</v>
      </c>
      <c r="E113" s="54" t="s">
        <v>2380</v>
      </c>
      <c r="F113" s="54" t="s">
        <v>2382</v>
      </c>
      <c r="G113" s="54">
        <v>1</v>
      </c>
      <c r="H113" s="54" t="s">
        <v>8367</v>
      </c>
      <c r="I113" s="17"/>
      <c r="J113" s="19"/>
      <c r="K113" s="15" t="str" cm="1">
        <f t="array" ref="K113">IF(H113="?",INDEX($H$2:$H$2336,MODE(MATCH($H$2:$H$2336,$H$2:$H$2336,0))),H113)</f>
        <v>yes</v>
      </c>
      <c r="L113" s="16">
        <f t="shared" si="1"/>
        <v>1</v>
      </c>
      <c r="M113" s="16" t="s">
        <v>2382</v>
      </c>
      <c r="N113" s="16" t="s">
        <v>2382</v>
      </c>
      <c r="O113" s="15" t="str" cm="1">
        <f t="array" ref="O113">_xlfn.IFS(B113&lt;18.5,"Underweight",B113&lt;=24.99,"Normal weight",B113&lt;=29.99,"Over weight",B113&gt;=30,"Obesity")</f>
        <v>Obesity</v>
      </c>
      <c r="P113" s="29" t="str" cm="1">
        <f t="array" ref="P113">_xlfn.IFS(C113&lt;5.7,"Normal",C113&lt;=6.49,"Prediabetes",C113&gt;=6.5,"Diabetes")</f>
        <v>Prediabetes</v>
      </c>
    </row>
    <row r="114" spans="1:16" x14ac:dyDescent="0.25">
      <c r="A114" s="54" t="s">
        <v>2260</v>
      </c>
      <c r="B114" s="54">
        <v>34.799999999999997</v>
      </c>
      <c r="C114" s="54">
        <v>4.72</v>
      </c>
      <c r="D114" s="54" t="s">
        <v>8367</v>
      </c>
      <c r="E114" s="54" t="s">
        <v>2380</v>
      </c>
      <c r="F114" s="54" t="s">
        <v>2380</v>
      </c>
      <c r="G114" s="54" t="s">
        <v>2381</v>
      </c>
      <c r="H114" s="54" t="s">
        <v>8367</v>
      </c>
      <c r="I114" s="15"/>
      <c r="J114" s="20"/>
      <c r="K114" s="17" t="str" cm="1">
        <f t="array" ref="K114">IF(H114="?",INDEX($H$2:$H$2336,MODE(MATCH($H$2:$H$2336,$H$2:$H$2336,0))),H114)</f>
        <v>yes</v>
      </c>
      <c r="L114" s="18" t="str">
        <f t="shared" si="1"/>
        <v>0</v>
      </c>
      <c r="M114" s="18" t="s">
        <v>2382</v>
      </c>
      <c r="N114" s="18" t="s">
        <v>2382</v>
      </c>
      <c r="O114" s="17" t="str" cm="1">
        <f t="array" ref="O114">_xlfn.IFS(B114&lt;18.5,"Underweight",B114&lt;=24.99,"Normal weight",B114&lt;=29.99,"Over weight",B114&gt;=30,"Obesity")</f>
        <v>Obesity</v>
      </c>
      <c r="P114" s="30" t="str" cm="1">
        <f t="array" ref="P114">_xlfn.IFS(C114&lt;5.7,"Normal",C114&lt;=6.49,"Prediabetes",C114&gt;=6.5,"Diabetes")</f>
        <v>Normal</v>
      </c>
    </row>
    <row r="115" spans="1:16" x14ac:dyDescent="0.25">
      <c r="A115" s="54" t="s">
        <v>2259</v>
      </c>
      <c r="B115" s="54">
        <v>36.67</v>
      </c>
      <c r="C115" s="54">
        <v>5.18</v>
      </c>
      <c r="D115" s="54" t="s">
        <v>2380</v>
      </c>
      <c r="E115" s="54" t="s">
        <v>2380</v>
      </c>
      <c r="F115" s="54" t="s">
        <v>2380</v>
      </c>
      <c r="G115" s="54">
        <v>1</v>
      </c>
      <c r="H115" s="54" t="s">
        <v>8367</v>
      </c>
      <c r="I115" s="17"/>
      <c r="J115" s="19"/>
      <c r="K115" s="15" t="str" cm="1">
        <f t="array" ref="K115">IF(H115="?",INDEX($H$2:$H$2336,MODE(MATCH($H$2:$H$2336,$H$2:$H$2336,0))),H115)</f>
        <v>yes</v>
      </c>
      <c r="L115" s="16">
        <f t="shared" si="1"/>
        <v>1</v>
      </c>
      <c r="M115" s="16" t="s">
        <v>2380</v>
      </c>
      <c r="N115" s="16" t="s">
        <v>2382</v>
      </c>
      <c r="O115" s="15" t="str" cm="1">
        <f t="array" ref="O115">_xlfn.IFS(B115&lt;18.5,"Underweight",B115&lt;=24.99,"Normal weight",B115&lt;=29.99,"Over weight",B115&gt;=30,"Obesity")</f>
        <v>Obesity</v>
      </c>
      <c r="P115" s="29" t="str" cm="1">
        <f t="array" ref="P115">_xlfn.IFS(C115&lt;5.7,"Normal",C115&lt;=6.49,"Prediabetes",C115&gt;=6.5,"Diabetes")</f>
        <v>Normal</v>
      </c>
    </row>
    <row r="116" spans="1:16" x14ac:dyDescent="0.25">
      <c r="A116" s="54" t="s">
        <v>2258</v>
      </c>
      <c r="B116" s="54">
        <v>30.9</v>
      </c>
      <c r="C116" s="54">
        <v>9.4</v>
      </c>
      <c r="D116" s="54" t="s">
        <v>2380</v>
      </c>
      <c r="E116" s="54" t="s">
        <v>2380</v>
      </c>
      <c r="F116" s="54" t="s">
        <v>2380</v>
      </c>
      <c r="G116" s="54">
        <v>2</v>
      </c>
      <c r="H116" s="54" t="s">
        <v>8367</v>
      </c>
      <c r="I116" s="15"/>
      <c r="J116" s="20"/>
      <c r="K116" s="17" t="str" cm="1">
        <f t="array" ref="K116">IF(H116="?",INDEX($H$2:$H$2336,MODE(MATCH($H$2:$H$2336,$H$2:$H$2336,0))),H116)</f>
        <v>yes</v>
      </c>
      <c r="L116" s="18">
        <f t="shared" si="1"/>
        <v>2</v>
      </c>
      <c r="M116" s="18" t="s">
        <v>2380</v>
      </c>
      <c r="N116" s="18" t="s">
        <v>2382</v>
      </c>
      <c r="O116" s="17" t="str" cm="1">
        <f t="array" ref="O116">_xlfn.IFS(B116&lt;18.5,"Underweight",B116&lt;=24.99,"Normal weight",B116&lt;=29.99,"Over weight",B116&gt;=30,"Obesity")</f>
        <v>Obesity</v>
      </c>
      <c r="P116" s="30" t="str" cm="1">
        <f t="array" ref="P116">_xlfn.IFS(C116&lt;5.7,"Normal",C116&lt;=6.49,"Prediabetes",C116&gt;=6.5,"Diabetes")</f>
        <v>Diabetes</v>
      </c>
    </row>
    <row r="117" spans="1:16" x14ac:dyDescent="0.25">
      <c r="A117" s="54" t="s">
        <v>2257</v>
      </c>
      <c r="B117" s="54">
        <v>30.495000000000001</v>
      </c>
      <c r="C117" s="54">
        <v>6.29</v>
      </c>
      <c r="D117" s="54" t="s">
        <v>2380</v>
      </c>
      <c r="E117" s="54" t="s">
        <v>2380</v>
      </c>
      <c r="F117" s="54" t="s">
        <v>2380</v>
      </c>
      <c r="G117" s="54" t="s">
        <v>2381</v>
      </c>
      <c r="H117" s="54" t="s">
        <v>8367</v>
      </c>
      <c r="I117" s="17"/>
      <c r="J117" s="19"/>
      <c r="K117" s="15" t="str" cm="1">
        <f t="array" ref="K117">IF(H117="?",INDEX($H$2:$H$2336,MODE(MATCH($H$2:$H$2336,$H$2:$H$2336,0))),H117)</f>
        <v>yes</v>
      </c>
      <c r="L117" s="16" t="str">
        <f t="shared" si="1"/>
        <v>0</v>
      </c>
      <c r="M117" s="16" t="s">
        <v>2380</v>
      </c>
      <c r="N117" s="16" t="s">
        <v>2382</v>
      </c>
      <c r="O117" s="15" t="str" cm="1">
        <f t="array" ref="O117">_xlfn.IFS(B117&lt;18.5,"Underweight",B117&lt;=24.99,"Normal weight",B117&lt;=29.99,"Over weight",B117&gt;=30,"Obesity")</f>
        <v>Obesity</v>
      </c>
      <c r="P117" s="29" t="str" cm="1">
        <f t="array" ref="P117">_xlfn.IFS(C117&lt;5.7,"Normal",C117&lt;=6.49,"Prediabetes",C117&gt;=6.5,"Diabetes")</f>
        <v>Prediabetes</v>
      </c>
    </row>
    <row r="118" spans="1:16" x14ac:dyDescent="0.25">
      <c r="A118" s="54" t="s">
        <v>2256</v>
      </c>
      <c r="B118" s="54">
        <v>44.88</v>
      </c>
      <c r="C118" s="54">
        <v>6.04</v>
      </c>
      <c r="D118" s="54" t="s">
        <v>2380</v>
      </c>
      <c r="E118" s="54" t="s">
        <v>2380</v>
      </c>
      <c r="F118" s="54" t="s">
        <v>2382</v>
      </c>
      <c r="G118" s="54">
        <v>1</v>
      </c>
      <c r="H118" s="54" t="s">
        <v>8367</v>
      </c>
      <c r="I118" s="15"/>
      <c r="J118" s="20"/>
      <c r="K118" s="17" t="str" cm="1">
        <f t="array" ref="K118">IF(H118="?",INDEX($H$2:$H$2336,MODE(MATCH($H$2:$H$2336,$H$2:$H$2336,0))),H118)</f>
        <v>yes</v>
      </c>
      <c r="L118" s="18">
        <f t="shared" si="1"/>
        <v>1</v>
      </c>
      <c r="M118" s="18" t="s">
        <v>2380</v>
      </c>
      <c r="N118" s="18" t="s">
        <v>2382</v>
      </c>
      <c r="O118" s="17" t="str" cm="1">
        <f t="array" ref="O118">_xlfn.IFS(B118&lt;18.5,"Underweight",B118&lt;=24.99,"Normal weight",B118&lt;=29.99,"Over weight",B118&gt;=30,"Obesity")</f>
        <v>Obesity</v>
      </c>
      <c r="P118" s="30" t="str" cm="1">
        <f t="array" ref="P118">_xlfn.IFS(C118&lt;5.7,"Normal",C118&lt;=6.49,"Prediabetes",C118&gt;=6.5,"Diabetes")</f>
        <v>Prediabetes</v>
      </c>
    </row>
    <row r="119" spans="1:16" x14ac:dyDescent="0.25">
      <c r="A119" s="54" t="s">
        <v>2255</v>
      </c>
      <c r="B119" s="54">
        <v>44.32</v>
      </c>
      <c r="C119" s="54">
        <v>10.55</v>
      </c>
      <c r="D119" s="54" t="s">
        <v>2380</v>
      </c>
      <c r="E119" s="54" t="s">
        <v>2380</v>
      </c>
      <c r="F119" s="54" t="s">
        <v>2380</v>
      </c>
      <c r="G119" s="54" t="s">
        <v>2381</v>
      </c>
      <c r="H119" s="54" t="s">
        <v>8367</v>
      </c>
      <c r="I119" s="17"/>
      <c r="J119" s="19"/>
      <c r="K119" s="15" t="str" cm="1">
        <f t="array" ref="K119">IF(H119="?",INDEX($H$2:$H$2336,MODE(MATCH($H$2:$H$2336,$H$2:$H$2336,0))),H119)</f>
        <v>yes</v>
      </c>
      <c r="L119" s="16" t="str">
        <f t="shared" si="1"/>
        <v>0</v>
      </c>
      <c r="M119" s="16" t="s">
        <v>2380</v>
      </c>
      <c r="N119" s="16" t="s">
        <v>2382</v>
      </c>
      <c r="O119" s="15" t="str" cm="1">
        <f t="array" ref="O119">_xlfn.IFS(B119&lt;18.5,"Underweight",B119&lt;=24.99,"Normal weight",B119&lt;=29.99,"Over weight",B119&gt;=30,"Obesity")</f>
        <v>Obesity</v>
      </c>
      <c r="P119" s="29" t="str" cm="1">
        <f t="array" ref="P119">_xlfn.IFS(C119&lt;5.7,"Normal",C119&lt;=6.49,"Prediabetes",C119&gt;=6.5,"Diabetes")</f>
        <v>Diabetes</v>
      </c>
    </row>
    <row r="120" spans="1:16" x14ac:dyDescent="0.25">
      <c r="A120" s="54" t="s">
        <v>2254</v>
      </c>
      <c r="B120" s="54">
        <v>46.39</v>
      </c>
      <c r="C120" s="54">
        <v>5.09</v>
      </c>
      <c r="D120" s="54" t="s">
        <v>2380</v>
      </c>
      <c r="E120" s="54" t="s">
        <v>2380</v>
      </c>
      <c r="F120" s="54" t="s">
        <v>2380</v>
      </c>
      <c r="G120" s="54" t="s">
        <v>2381</v>
      </c>
      <c r="H120" s="54" t="s">
        <v>8367</v>
      </c>
      <c r="I120" s="15"/>
      <c r="J120" s="20"/>
      <c r="K120" s="17" t="str" cm="1">
        <f t="array" ref="K120">IF(H120="?",INDEX($H$2:$H$2336,MODE(MATCH($H$2:$H$2336,$H$2:$H$2336,0))),H120)</f>
        <v>yes</v>
      </c>
      <c r="L120" s="18" t="str">
        <f t="shared" si="1"/>
        <v>0</v>
      </c>
      <c r="M120" s="18" t="s">
        <v>2380</v>
      </c>
      <c r="N120" s="18" t="s">
        <v>2382</v>
      </c>
      <c r="O120" s="17" t="str" cm="1">
        <f t="array" ref="O120">_xlfn.IFS(B120&lt;18.5,"Underweight",B120&lt;=24.99,"Normal weight",B120&lt;=29.99,"Over weight",B120&gt;=30,"Obesity")</f>
        <v>Obesity</v>
      </c>
      <c r="P120" s="30" t="str" cm="1">
        <f t="array" ref="P120">_xlfn.IFS(C120&lt;5.7,"Normal",C120&lt;=6.49,"Prediabetes",C120&gt;=6.5,"Diabetes")</f>
        <v>Normal</v>
      </c>
    </row>
    <row r="121" spans="1:16" x14ac:dyDescent="0.25">
      <c r="A121" s="54" t="s">
        <v>2253</v>
      </c>
      <c r="B121" s="54">
        <v>42.13</v>
      </c>
      <c r="C121" s="54">
        <v>5.2</v>
      </c>
      <c r="D121" s="54" t="s">
        <v>8367</v>
      </c>
      <c r="E121" s="54" t="s">
        <v>2380</v>
      </c>
      <c r="F121" s="54" t="s">
        <v>2380</v>
      </c>
      <c r="G121" s="54">
        <v>1</v>
      </c>
      <c r="H121" s="54" t="s">
        <v>8367</v>
      </c>
      <c r="I121" s="17"/>
      <c r="J121" s="19"/>
      <c r="K121" s="15" t="str" cm="1">
        <f t="array" ref="K121">IF(H121="?",INDEX($H$2:$H$2336,MODE(MATCH($H$2:$H$2336,$H$2:$H$2336,0))),H121)</f>
        <v>yes</v>
      </c>
      <c r="L121" s="16">
        <f t="shared" si="1"/>
        <v>1</v>
      </c>
      <c r="M121" s="16" t="s">
        <v>2382</v>
      </c>
      <c r="N121" s="16" t="s">
        <v>2382</v>
      </c>
      <c r="O121" s="15" t="str" cm="1">
        <f t="array" ref="O121">_xlfn.IFS(B121&lt;18.5,"Underweight",B121&lt;=24.99,"Normal weight",B121&lt;=29.99,"Over weight",B121&gt;=30,"Obesity")</f>
        <v>Obesity</v>
      </c>
      <c r="P121" s="29" t="str" cm="1">
        <f t="array" ref="P121">_xlfn.IFS(C121&lt;5.7,"Normal",C121&lt;=6.49,"Prediabetes",C121&gt;=6.5,"Diabetes")</f>
        <v>Normal</v>
      </c>
    </row>
    <row r="122" spans="1:16" x14ac:dyDescent="0.25">
      <c r="A122" s="54" t="s">
        <v>2252</v>
      </c>
      <c r="B122" s="54">
        <v>30.78</v>
      </c>
      <c r="C122" s="54">
        <v>8.4499999999999993</v>
      </c>
      <c r="D122" s="54" t="s">
        <v>8367</v>
      </c>
      <c r="E122" s="54" t="s">
        <v>2380</v>
      </c>
      <c r="F122" s="54" t="s">
        <v>2380</v>
      </c>
      <c r="G122" s="54" t="s">
        <v>2381</v>
      </c>
      <c r="H122" s="54" t="s">
        <v>8367</v>
      </c>
      <c r="I122" s="15"/>
      <c r="J122" s="20"/>
      <c r="K122" s="17" t="str" cm="1">
        <f t="array" ref="K122">IF(H122="?",INDEX($H$2:$H$2336,MODE(MATCH($H$2:$H$2336,$H$2:$H$2336,0))),H122)</f>
        <v>yes</v>
      </c>
      <c r="L122" s="18" t="str">
        <f t="shared" si="1"/>
        <v>0</v>
      </c>
      <c r="M122" s="18" t="s">
        <v>2382</v>
      </c>
      <c r="N122" s="18" t="s">
        <v>2382</v>
      </c>
      <c r="O122" s="17" t="str" cm="1">
        <f t="array" ref="O122">_xlfn.IFS(B122&lt;18.5,"Underweight",B122&lt;=24.99,"Normal weight",B122&lt;=29.99,"Over weight",B122&gt;=30,"Obesity")</f>
        <v>Obesity</v>
      </c>
      <c r="P122" s="30" t="str" cm="1">
        <f t="array" ref="P122">_xlfn.IFS(C122&lt;5.7,"Normal",C122&lt;=6.49,"Prediabetes",C122&gt;=6.5,"Diabetes")</f>
        <v>Diabetes</v>
      </c>
    </row>
    <row r="123" spans="1:16" x14ac:dyDescent="0.25">
      <c r="A123" s="54" t="s">
        <v>2251</v>
      </c>
      <c r="B123" s="54">
        <v>31.35</v>
      </c>
      <c r="C123" s="54">
        <v>9.5399999999999991</v>
      </c>
      <c r="D123" s="54" t="s">
        <v>2380</v>
      </c>
      <c r="E123" s="54" t="s">
        <v>2380</v>
      </c>
      <c r="F123" s="54" t="s">
        <v>2380</v>
      </c>
      <c r="G123" s="54" t="s">
        <v>2381</v>
      </c>
      <c r="H123" s="54" t="s">
        <v>8367</v>
      </c>
      <c r="I123" s="17"/>
      <c r="J123" s="19"/>
      <c r="K123" s="15" t="str" cm="1">
        <f t="array" ref="K123">IF(H123="?",INDEX($H$2:$H$2336,MODE(MATCH($H$2:$H$2336,$H$2:$H$2336,0))),H123)</f>
        <v>yes</v>
      </c>
      <c r="L123" s="16" t="str">
        <f t="shared" si="1"/>
        <v>0</v>
      </c>
      <c r="M123" s="16" t="s">
        <v>2380</v>
      </c>
      <c r="N123" s="16" t="s">
        <v>2382</v>
      </c>
      <c r="O123" s="15" t="str" cm="1">
        <f t="array" ref="O123">_xlfn.IFS(B123&lt;18.5,"Underweight",B123&lt;=24.99,"Normal weight",B123&lt;=29.99,"Over weight",B123&gt;=30,"Obesity")</f>
        <v>Obesity</v>
      </c>
      <c r="P123" s="29" t="str" cm="1">
        <f t="array" ref="P123">_xlfn.IFS(C123&lt;5.7,"Normal",C123&lt;=6.49,"Prediabetes",C123&gt;=6.5,"Diabetes")</f>
        <v>Diabetes</v>
      </c>
    </row>
    <row r="124" spans="1:16" x14ac:dyDescent="0.25">
      <c r="A124" s="54" t="s">
        <v>2250</v>
      </c>
      <c r="B124" s="54">
        <v>41.46</v>
      </c>
      <c r="C124" s="54">
        <v>4.99</v>
      </c>
      <c r="D124" s="54" t="s">
        <v>8367</v>
      </c>
      <c r="E124" s="54" t="s">
        <v>2380</v>
      </c>
      <c r="F124" s="54" t="s">
        <v>2380</v>
      </c>
      <c r="G124" s="54">
        <v>2</v>
      </c>
      <c r="H124" s="54" t="s">
        <v>8367</v>
      </c>
      <c r="I124" s="15"/>
      <c r="J124" s="20"/>
      <c r="K124" s="17" t="str" cm="1">
        <f t="array" ref="K124">IF(H124="?",INDEX($H$2:$H$2336,MODE(MATCH($H$2:$H$2336,$H$2:$H$2336,0))),H124)</f>
        <v>yes</v>
      </c>
      <c r="L124" s="18">
        <f t="shared" si="1"/>
        <v>2</v>
      </c>
      <c r="M124" s="18" t="s">
        <v>2382</v>
      </c>
      <c r="N124" s="18" t="s">
        <v>2382</v>
      </c>
      <c r="O124" s="17" t="str" cm="1">
        <f t="array" ref="O124">_xlfn.IFS(B124&lt;18.5,"Underweight",B124&lt;=24.99,"Normal weight",B124&lt;=29.99,"Over weight",B124&gt;=30,"Obesity")</f>
        <v>Obesity</v>
      </c>
      <c r="P124" s="30" t="str" cm="1">
        <f t="array" ref="P124">_xlfn.IFS(C124&lt;5.7,"Normal",C124&lt;=6.49,"Prediabetes",C124&gt;=6.5,"Diabetes")</f>
        <v>Normal</v>
      </c>
    </row>
    <row r="125" spans="1:16" x14ac:dyDescent="0.25">
      <c r="A125" s="54" t="s">
        <v>2249</v>
      </c>
      <c r="B125" s="54">
        <v>48</v>
      </c>
      <c r="C125" s="54">
        <v>10.54</v>
      </c>
      <c r="D125" s="54" t="s">
        <v>2380</v>
      </c>
      <c r="E125" s="54" t="s">
        <v>2380</v>
      </c>
      <c r="F125" s="54" t="s">
        <v>2380</v>
      </c>
      <c r="G125" s="54" t="s">
        <v>2381</v>
      </c>
      <c r="H125" s="54" t="s">
        <v>8367</v>
      </c>
      <c r="I125" s="17"/>
      <c r="J125" s="19"/>
      <c r="K125" s="15" t="str" cm="1">
        <f t="array" ref="K125">IF(H125="?",INDEX($H$2:$H$2336,MODE(MATCH($H$2:$H$2336,$H$2:$H$2336,0))),H125)</f>
        <v>yes</v>
      </c>
      <c r="L125" s="16" t="str">
        <f t="shared" si="1"/>
        <v>0</v>
      </c>
      <c r="M125" s="16" t="s">
        <v>2380</v>
      </c>
      <c r="N125" s="16" t="s">
        <v>2382</v>
      </c>
      <c r="O125" s="15" t="str" cm="1">
        <f t="array" ref="O125">_xlfn.IFS(B125&lt;18.5,"Underweight",B125&lt;=24.99,"Normal weight",B125&lt;=29.99,"Over weight",B125&gt;=30,"Obesity")</f>
        <v>Obesity</v>
      </c>
      <c r="P125" s="29" t="str" cm="1">
        <f t="array" ref="P125">_xlfn.IFS(C125&lt;5.7,"Normal",C125&lt;=6.49,"Prediabetes",C125&gt;=6.5,"Diabetes")</f>
        <v>Diabetes</v>
      </c>
    </row>
    <row r="126" spans="1:16" x14ac:dyDescent="0.25">
      <c r="A126" s="54" t="s">
        <v>2248</v>
      </c>
      <c r="B126" s="54">
        <v>49.13</v>
      </c>
      <c r="C126" s="54">
        <v>4.54</v>
      </c>
      <c r="D126" s="54" t="s">
        <v>2380</v>
      </c>
      <c r="E126" s="54" t="s">
        <v>2380</v>
      </c>
      <c r="F126" s="54" t="s">
        <v>2380</v>
      </c>
      <c r="G126" s="54" t="s">
        <v>2381</v>
      </c>
      <c r="H126" s="54" t="s">
        <v>8367</v>
      </c>
      <c r="I126" s="15"/>
      <c r="J126" s="20"/>
      <c r="K126" s="17" t="str" cm="1">
        <f t="array" ref="K126">IF(H126="?",INDEX($H$2:$H$2336,MODE(MATCH($H$2:$H$2336,$H$2:$H$2336,0))),H126)</f>
        <v>yes</v>
      </c>
      <c r="L126" s="18" t="str">
        <f t="shared" si="1"/>
        <v>0</v>
      </c>
      <c r="M126" s="18" t="s">
        <v>2380</v>
      </c>
      <c r="N126" s="18" t="s">
        <v>2382</v>
      </c>
      <c r="O126" s="17" t="str" cm="1">
        <f t="array" ref="O126">_xlfn.IFS(B126&lt;18.5,"Underweight",B126&lt;=24.99,"Normal weight",B126&lt;=29.99,"Over weight",B126&gt;=30,"Obesity")</f>
        <v>Obesity</v>
      </c>
      <c r="P126" s="30" t="str" cm="1">
        <f t="array" ref="P126">_xlfn.IFS(C126&lt;5.7,"Normal",C126&lt;=6.49,"Prediabetes",C126&gt;=6.5,"Diabetes")</f>
        <v>Normal</v>
      </c>
    </row>
    <row r="127" spans="1:16" x14ac:dyDescent="0.25">
      <c r="A127" s="54" t="s">
        <v>2247</v>
      </c>
      <c r="B127" s="54">
        <v>37.799999999999997</v>
      </c>
      <c r="C127" s="54">
        <v>6.29</v>
      </c>
      <c r="D127" s="54" t="s">
        <v>2380</v>
      </c>
      <c r="E127" s="54" t="s">
        <v>2380</v>
      </c>
      <c r="F127" s="54" t="s">
        <v>2380</v>
      </c>
      <c r="G127" s="54">
        <v>1</v>
      </c>
      <c r="H127" s="54" t="s">
        <v>8367</v>
      </c>
      <c r="I127" s="17"/>
      <c r="J127" s="19"/>
      <c r="K127" s="15" t="str" cm="1">
        <f t="array" ref="K127">IF(H127="?",INDEX($H$2:$H$2336,MODE(MATCH($H$2:$H$2336,$H$2:$H$2336,0))),H127)</f>
        <v>yes</v>
      </c>
      <c r="L127" s="16">
        <f t="shared" si="1"/>
        <v>1</v>
      </c>
      <c r="M127" s="16" t="s">
        <v>2380</v>
      </c>
      <c r="N127" s="16" t="s">
        <v>2382</v>
      </c>
      <c r="O127" s="15" t="str" cm="1">
        <f t="array" ref="O127">_xlfn.IFS(B127&lt;18.5,"Underweight",B127&lt;=24.99,"Normal weight",B127&lt;=29.99,"Over weight",B127&gt;=30,"Obesity")</f>
        <v>Obesity</v>
      </c>
      <c r="P127" s="29" t="str" cm="1">
        <f t="array" ref="P127">_xlfn.IFS(C127&lt;5.7,"Normal",C127&lt;=6.49,"Prediabetes",C127&gt;=6.5,"Diabetes")</f>
        <v>Prediabetes</v>
      </c>
    </row>
    <row r="128" spans="1:16" x14ac:dyDescent="0.25">
      <c r="A128" s="54" t="s">
        <v>2246</v>
      </c>
      <c r="B128" s="54">
        <v>38.299999999999997</v>
      </c>
      <c r="C128" s="54">
        <v>9.51</v>
      </c>
      <c r="D128" s="54" t="s">
        <v>2380</v>
      </c>
      <c r="E128" s="54" t="s">
        <v>2380</v>
      </c>
      <c r="F128" s="54" t="s">
        <v>2380</v>
      </c>
      <c r="G128" s="54" t="s">
        <v>2381</v>
      </c>
      <c r="H128" s="54" t="s">
        <v>8367</v>
      </c>
      <c r="I128" s="15"/>
      <c r="J128" s="20"/>
      <c r="K128" s="17" t="str" cm="1">
        <f t="array" ref="K128">IF(H128="?",INDEX($H$2:$H$2336,MODE(MATCH($H$2:$H$2336,$H$2:$H$2336,0))),H128)</f>
        <v>yes</v>
      </c>
      <c r="L128" s="18" t="str">
        <f t="shared" si="1"/>
        <v>0</v>
      </c>
      <c r="M128" s="18" t="s">
        <v>2380</v>
      </c>
      <c r="N128" s="18" t="s">
        <v>2382</v>
      </c>
      <c r="O128" s="17" t="str" cm="1">
        <f t="array" ref="O128">_xlfn.IFS(B128&lt;18.5,"Underweight",B128&lt;=24.99,"Normal weight",B128&lt;=29.99,"Over weight",B128&gt;=30,"Obesity")</f>
        <v>Obesity</v>
      </c>
      <c r="P128" s="30" t="str" cm="1">
        <f t="array" ref="P128">_xlfn.IFS(C128&lt;5.7,"Normal",C128&lt;=6.49,"Prediabetes",C128&gt;=6.5,"Diabetes")</f>
        <v>Diabetes</v>
      </c>
    </row>
    <row r="129" spans="1:16" x14ac:dyDescent="0.25">
      <c r="A129" s="54" t="s">
        <v>2245</v>
      </c>
      <c r="B129" s="54">
        <v>32.774999999999999</v>
      </c>
      <c r="C129" s="54">
        <v>4.72</v>
      </c>
      <c r="D129" s="54" t="s">
        <v>2380</v>
      </c>
      <c r="E129" s="54" t="s">
        <v>2380</v>
      </c>
      <c r="F129" s="54" t="s">
        <v>2380</v>
      </c>
      <c r="G129" s="54" t="s">
        <v>2381</v>
      </c>
      <c r="H129" s="54" t="s">
        <v>8367</v>
      </c>
      <c r="I129" s="17"/>
      <c r="J129" s="19"/>
      <c r="K129" s="15" t="str" cm="1">
        <f t="array" ref="K129">IF(H129="?",INDEX($H$2:$H$2336,MODE(MATCH($H$2:$H$2336,$H$2:$H$2336,0))),H129)</f>
        <v>yes</v>
      </c>
      <c r="L129" s="16" t="str">
        <f t="shared" si="1"/>
        <v>0</v>
      </c>
      <c r="M129" s="16" t="s">
        <v>2380</v>
      </c>
      <c r="N129" s="16" t="s">
        <v>2382</v>
      </c>
      <c r="O129" s="15" t="str" cm="1">
        <f t="array" ref="O129">_xlfn.IFS(B129&lt;18.5,"Underweight",B129&lt;=24.99,"Normal weight",B129&lt;=29.99,"Over weight",B129&gt;=30,"Obesity")</f>
        <v>Obesity</v>
      </c>
      <c r="P129" s="29" t="str" cm="1">
        <f t="array" ref="P129">_xlfn.IFS(C129&lt;5.7,"Normal",C129&lt;=6.49,"Prediabetes",C129&gt;=6.5,"Diabetes")</f>
        <v>Normal</v>
      </c>
    </row>
    <row r="130" spans="1:16" x14ac:dyDescent="0.25">
      <c r="A130" s="54" t="s">
        <v>2244</v>
      </c>
      <c r="B130" s="54">
        <v>34.200000000000003</v>
      </c>
      <c r="C130" s="54">
        <v>5.91</v>
      </c>
      <c r="D130" s="54" t="s">
        <v>8367</v>
      </c>
      <c r="E130" s="54" t="s">
        <v>2380</v>
      </c>
      <c r="F130" s="54" t="s">
        <v>2380</v>
      </c>
      <c r="G130" s="54" t="s">
        <v>2381</v>
      </c>
      <c r="H130" s="54" t="s">
        <v>8367</v>
      </c>
      <c r="I130" s="15"/>
      <c r="J130" s="20"/>
      <c r="K130" s="17" t="str" cm="1">
        <f t="array" ref="K130">IF(H130="?",INDEX($H$2:$H$2336,MODE(MATCH($H$2:$H$2336,$H$2:$H$2336,0))),H130)</f>
        <v>yes</v>
      </c>
      <c r="L130" s="18" t="str">
        <f t="shared" ref="L130:L193" si="2">IF(G130="No major surgery","0",G130)</f>
        <v>0</v>
      </c>
      <c r="M130" s="18" t="s">
        <v>2382</v>
      </c>
      <c r="N130" s="18" t="s">
        <v>2382</v>
      </c>
      <c r="O130" s="17" t="str" cm="1">
        <f t="array" ref="O130">_xlfn.IFS(B130&lt;18.5,"Underweight",B130&lt;=24.99,"Normal weight",B130&lt;=29.99,"Over weight",B130&gt;=30,"Obesity")</f>
        <v>Obesity</v>
      </c>
      <c r="P130" s="30" t="str" cm="1">
        <f t="array" ref="P130">_xlfn.IFS(C130&lt;5.7,"Normal",C130&lt;=6.49,"Prediabetes",C130&gt;=6.5,"Diabetes")</f>
        <v>Prediabetes</v>
      </c>
    </row>
    <row r="131" spans="1:16" x14ac:dyDescent="0.25">
      <c r="A131" s="54" t="s">
        <v>2243</v>
      </c>
      <c r="B131" s="54">
        <v>30.2</v>
      </c>
      <c r="C131" s="54">
        <v>9.58</v>
      </c>
      <c r="D131" s="54" t="s">
        <v>2380</v>
      </c>
      <c r="E131" s="54" t="s">
        <v>2380</v>
      </c>
      <c r="F131" s="54" t="s">
        <v>2380</v>
      </c>
      <c r="G131" s="54" t="s">
        <v>2381</v>
      </c>
      <c r="H131" s="54" t="s">
        <v>8367</v>
      </c>
      <c r="I131" s="17"/>
      <c r="J131" s="19"/>
      <c r="K131" s="15" t="str" cm="1">
        <f t="array" ref="K131">IF(H131="?",INDEX($H$2:$H$2336,MODE(MATCH($H$2:$H$2336,$H$2:$H$2336,0))),H131)</f>
        <v>yes</v>
      </c>
      <c r="L131" s="16" t="str">
        <f t="shared" si="2"/>
        <v>0</v>
      </c>
      <c r="M131" s="16" t="s">
        <v>2380</v>
      </c>
      <c r="N131" s="16" t="s">
        <v>2382</v>
      </c>
      <c r="O131" s="15" t="str" cm="1">
        <f t="array" ref="O131">_xlfn.IFS(B131&lt;18.5,"Underweight",B131&lt;=24.99,"Normal weight",B131&lt;=29.99,"Over weight",B131&gt;=30,"Obesity")</f>
        <v>Obesity</v>
      </c>
      <c r="P131" s="29" t="str" cm="1">
        <f t="array" ref="P131">_xlfn.IFS(C131&lt;5.7,"Normal",C131&lt;=6.49,"Prediabetes",C131&gt;=6.5,"Diabetes")</f>
        <v>Diabetes</v>
      </c>
    </row>
    <row r="132" spans="1:16" x14ac:dyDescent="0.25">
      <c r="A132" s="54" t="s">
        <v>2242</v>
      </c>
      <c r="B132" s="54">
        <v>48.32</v>
      </c>
      <c r="C132" s="54">
        <v>5.77</v>
      </c>
      <c r="D132" s="54" t="s">
        <v>2380</v>
      </c>
      <c r="E132" s="54" t="s">
        <v>2380</v>
      </c>
      <c r="F132" s="54" t="s">
        <v>2380</v>
      </c>
      <c r="G132" s="54" t="s">
        <v>2381</v>
      </c>
      <c r="H132" s="54" t="s">
        <v>8367</v>
      </c>
      <c r="I132" s="15"/>
      <c r="J132" s="20"/>
      <c r="K132" s="17" t="str" cm="1">
        <f t="array" ref="K132">IF(H132="?",INDEX($H$2:$H$2336,MODE(MATCH($H$2:$H$2336,$H$2:$H$2336,0))),H132)</f>
        <v>yes</v>
      </c>
      <c r="L132" s="18" t="str">
        <f t="shared" si="2"/>
        <v>0</v>
      </c>
      <c r="M132" s="18" t="s">
        <v>2380</v>
      </c>
      <c r="N132" s="18" t="s">
        <v>2382</v>
      </c>
      <c r="O132" s="17" t="str" cm="1">
        <f t="array" ref="O132">_xlfn.IFS(B132&lt;18.5,"Underweight",B132&lt;=24.99,"Normal weight",B132&lt;=29.99,"Over weight",B132&gt;=30,"Obesity")</f>
        <v>Obesity</v>
      </c>
      <c r="P132" s="30" t="str" cm="1">
        <f t="array" ref="P132">_xlfn.IFS(C132&lt;5.7,"Normal",C132&lt;=6.49,"Prediabetes",C132&gt;=6.5,"Diabetes")</f>
        <v>Prediabetes</v>
      </c>
    </row>
    <row r="133" spans="1:16" x14ac:dyDescent="0.25">
      <c r="A133" s="54" t="s">
        <v>2241</v>
      </c>
      <c r="B133" s="54">
        <v>44.86</v>
      </c>
      <c r="C133" s="54">
        <v>4.38</v>
      </c>
      <c r="D133" s="54" t="s">
        <v>8367</v>
      </c>
      <c r="E133" s="54" t="s">
        <v>2380</v>
      </c>
      <c r="F133" s="54" t="s">
        <v>2380</v>
      </c>
      <c r="G133" s="54" t="s">
        <v>2381</v>
      </c>
      <c r="H133" s="54" t="s">
        <v>8367</v>
      </c>
      <c r="I133" s="17"/>
      <c r="J133" s="19"/>
      <c r="K133" s="15" t="str" cm="1">
        <f t="array" ref="K133">IF(H133="?",INDEX($H$2:$H$2336,MODE(MATCH($H$2:$H$2336,$H$2:$H$2336,0))),H133)</f>
        <v>yes</v>
      </c>
      <c r="L133" s="16" t="str">
        <f t="shared" si="2"/>
        <v>0</v>
      </c>
      <c r="M133" s="16" t="s">
        <v>2382</v>
      </c>
      <c r="N133" s="16" t="s">
        <v>2382</v>
      </c>
      <c r="O133" s="15" t="str" cm="1">
        <f t="array" ref="O133">_xlfn.IFS(B133&lt;18.5,"Underweight",B133&lt;=24.99,"Normal weight",B133&lt;=29.99,"Over weight",B133&gt;=30,"Obesity")</f>
        <v>Obesity</v>
      </c>
      <c r="P133" s="29" t="str" cm="1">
        <f t="array" ref="P133">_xlfn.IFS(C133&lt;5.7,"Normal",C133&lt;=6.49,"Prediabetes",C133&gt;=6.5,"Diabetes")</f>
        <v>Normal</v>
      </c>
    </row>
    <row r="134" spans="1:16" x14ac:dyDescent="0.25">
      <c r="A134" s="54" t="s">
        <v>2240</v>
      </c>
      <c r="B134" s="54">
        <v>52.15</v>
      </c>
      <c r="C134" s="54">
        <v>5.65</v>
      </c>
      <c r="D134" s="54" t="s">
        <v>2380</v>
      </c>
      <c r="E134" s="54" t="s">
        <v>2380</v>
      </c>
      <c r="F134" s="54" t="s">
        <v>2380</v>
      </c>
      <c r="G134" s="54">
        <v>1</v>
      </c>
      <c r="H134" s="54" t="s">
        <v>8367</v>
      </c>
      <c r="I134" s="15"/>
      <c r="J134" s="20"/>
      <c r="K134" s="17" t="str" cm="1">
        <f t="array" ref="K134">IF(H134="?",INDEX($H$2:$H$2336,MODE(MATCH($H$2:$H$2336,$H$2:$H$2336,0))),H134)</f>
        <v>yes</v>
      </c>
      <c r="L134" s="18">
        <f t="shared" si="2"/>
        <v>1</v>
      </c>
      <c r="M134" s="18" t="s">
        <v>2380</v>
      </c>
      <c r="N134" s="18" t="s">
        <v>2382</v>
      </c>
      <c r="O134" s="17" t="str" cm="1">
        <f t="array" ref="O134">_xlfn.IFS(B134&lt;18.5,"Underweight",B134&lt;=24.99,"Normal weight",B134&lt;=29.99,"Over weight",B134&gt;=30,"Obesity")</f>
        <v>Obesity</v>
      </c>
      <c r="P134" s="30" t="str" cm="1">
        <f t="array" ref="P134">_xlfn.IFS(C134&lt;5.7,"Normal",C134&lt;=6.49,"Prediabetes",C134&gt;=6.5,"Diabetes")</f>
        <v>Normal</v>
      </c>
    </row>
    <row r="135" spans="1:16" x14ac:dyDescent="0.25">
      <c r="A135" s="54" t="s">
        <v>2239</v>
      </c>
      <c r="B135" s="54">
        <v>41.12</v>
      </c>
      <c r="C135" s="54">
        <v>7.54</v>
      </c>
      <c r="D135" s="54" t="s">
        <v>8367</v>
      </c>
      <c r="E135" s="54" t="s">
        <v>2380</v>
      </c>
      <c r="F135" s="54" t="s">
        <v>2380</v>
      </c>
      <c r="G135" s="54" t="s">
        <v>2381</v>
      </c>
      <c r="H135" s="54" t="s">
        <v>8367</v>
      </c>
      <c r="I135" s="17"/>
      <c r="J135" s="19"/>
      <c r="K135" s="15" t="str" cm="1">
        <f t="array" ref="K135">IF(H135="?",INDEX($H$2:$H$2336,MODE(MATCH($H$2:$H$2336,$H$2:$H$2336,0))),H135)</f>
        <v>yes</v>
      </c>
      <c r="L135" s="16" t="str">
        <f t="shared" si="2"/>
        <v>0</v>
      </c>
      <c r="M135" s="16" t="s">
        <v>2382</v>
      </c>
      <c r="N135" s="16" t="s">
        <v>2382</v>
      </c>
      <c r="O135" s="15" t="str" cm="1">
        <f t="array" ref="O135">_xlfn.IFS(B135&lt;18.5,"Underweight",B135&lt;=24.99,"Normal weight",B135&lt;=29.99,"Over weight",B135&gt;=30,"Obesity")</f>
        <v>Obesity</v>
      </c>
      <c r="P135" s="29" t="str" cm="1">
        <f t="array" ref="P135">_xlfn.IFS(C135&lt;5.7,"Normal",C135&lt;=6.49,"Prediabetes",C135&gt;=6.5,"Diabetes")</f>
        <v>Diabetes</v>
      </c>
    </row>
    <row r="136" spans="1:16" x14ac:dyDescent="0.25">
      <c r="A136" s="54" t="s">
        <v>2238</v>
      </c>
      <c r="B136" s="54">
        <v>38.39</v>
      </c>
      <c r="C136" s="54">
        <v>5.1100000000000003</v>
      </c>
      <c r="D136" s="54" t="s">
        <v>8367</v>
      </c>
      <c r="E136" s="54" t="s">
        <v>2380</v>
      </c>
      <c r="F136" s="54" t="s">
        <v>2380</v>
      </c>
      <c r="G136" s="54">
        <v>1</v>
      </c>
      <c r="H136" s="54" t="s">
        <v>8367</v>
      </c>
      <c r="I136" s="15"/>
      <c r="J136" s="20"/>
      <c r="K136" s="17" t="str" cm="1">
        <f t="array" ref="K136">IF(H136="?",INDEX($H$2:$H$2336,MODE(MATCH($H$2:$H$2336,$H$2:$H$2336,0))),H136)</f>
        <v>yes</v>
      </c>
      <c r="L136" s="18">
        <f t="shared" si="2"/>
        <v>1</v>
      </c>
      <c r="M136" s="18" t="s">
        <v>2382</v>
      </c>
      <c r="N136" s="18" t="s">
        <v>2382</v>
      </c>
      <c r="O136" s="17" t="str" cm="1">
        <f t="array" ref="O136">_xlfn.IFS(B136&lt;18.5,"Underweight",B136&lt;=24.99,"Normal weight",B136&lt;=29.99,"Over weight",B136&gt;=30,"Obesity")</f>
        <v>Obesity</v>
      </c>
      <c r="P136" s="30" t="str" cm="1">
        <f t="array" ref="P136">_xlfn.IFS(C136&lt;5.7,"Normal",C136&lt;=6.49,"Prediabetes",C136&gt;=6.5,"Diabetes")</f>
        <v>Normal</v>
      </c>
    </row>
    <row r="137" spans="1:16" x14ac:dyDescent="0.25">
      <c r="A137" s="54" t="s">
        <v>2237</v>
      </c>
      <c r="B137" s="54">
        <v>46.85</v>
      </c>
      <c r="C137" s="54">
        <v>4.25</v>
      </c>
      <c r="D137" s="54" t="s">
        <v>2380</v>
      </c>
      <c r="E137" s="54" t="s">
        <v>2380</v>
      </c>
      <c r="F137" s="54" t="s">
        <v>2382</v>
      </c>
      <c r="G137" s="54">
        <v>1</v>
      </c>
      <c r="H137" s="54" t="s">
        <v>8367</v>
      </c>
      <c r="I137" s="17"/>
      <c r="J137" s="19"/>
      <c r="K137" s="15" t="str" cm="1">
        <f t="array" ref="K137">IF(H137="?",INDEX($H$2:$H$2336,MODE(MATCH($H$2:$H$2336,$H$2:$H$2336,0))),H137)</f>
        <v>yes</v>
      </c>
      <c r="L137" s="16">
        <f t="shared" si="2"/>
        <v>1</v>
      </c>
      <c r="M137" s="16" t="s">
        <v>2380</v>
      </c>
      <c r="N137" s="16" t="s">
        <v>2382</v>
      </c>
      <c r="O137" s="15" t="str" cm="1">
        <f t="array" ref="O137">_xlfn.IFS(B137&lt;18.5,"Underweight",B137&lt;=24.99,"Normal weight",B137&lt;=29.99,"Over weight",B137&gt;=30,"Obesity")</f>
        <v>Obesity</v>
      </c>
      <c r="P137" s="29" t="str" cm="1">
        <f t="array" ref="P137">_xlfn.IFS(C137&lt;5.7,"Normal",C137&lt;=6.49,"Prediabetes",C137&gt;=6.5,"Diabetes")</f>
        <v>Normal</v>
      </c>
    </row>
    <row r="138" spans="1:16" x14ac:dyDescent="0.25">
      <c r="A138" s="54" t="s">
        <v>2236</v>
      </c>
      <c r="B138" s="54">
        <v>42.24</v>
      </c>
      <c r="C138" s="54">
        <v>5.55</v>
      </c>
      <c r="D138" s="54" t="s">
        <v>2380</v>
      </c>
      <c r="E138" s="54" t="s">
        <v>8367</v>
      </c>
      <c r="F138" s="54" t="s">
        <v>2380</v>
      </c>
      <c r="G138" s="54">
        <v>1</v>
      </c>
      <c r="H138" s="54" t="s">
        <v>8367</v>
      </c>
      <c r="I138" s="15"/>
      <c r="J138" s="20"/>
      <c r="K138" s="17" t="str" cm="1">
        <f t="array" ref="K138">IF(H138="?",INDEX($H$2:$H$2336,MODE(MATCH($H$2:$H$2336,$H$2:$H$2336,0))),H138)</f>
        <v>yes</v>
      </c>
      <c r="L138" s="18">
        <f t="shared" si="2"/>
        <v>1</v>
      </c>
      <c r="M138" s="18" t="s">
        <v>2380</v>
      </c>
      <c r="N138" s="18" t="s">
        <v>2382</v>
      </c>
      <c r="O138" s="17" t="str" cm="1">
        <f t="array" ref="O138">_xlfn.IFS(B138&lt;18.5,"Underweight",B138&lt;=24.99,"Normal weight",B138&lt;=29.99,"Over weight",B138&gt;=30,"Obesity")</f>
        <v>Obesity</v>
      </c>
      <c r="P138" s="30" t="str" cm="1">
        <f t="array" ref="P138">_xlfn.IFS(C138&lt;5.7,"Normal",C138&lt;=6.49,"Prediabetes",C138&gt;=6.5,"Diabetes")</f>
        <v>Normal</v>
      </c>
    </row>
    <row r="139" spans="1:16" x14ac:dyDescent="0.25">
      <c r="A139" s="54" t="s">
        <v>2235</v>
      </c>
      <c r="B139" s="54">
        <v>34.39</v>
      </c>
      <c r="C139" s="54">
        <v>5.78</v>
      </c>
      <c r="D139" s="54" t="s">
        <v>2380</v>
      </c>
      <c r="E139" s="54" t="s">
        <v>2380</v>
      </c>
      <c r="F139" s="54" t="s">
        <v>2380</v>
      </c>
      <c r="G139" s="54" t="s">
        <v>2381</v>
      </c>
      <c r="H139" s="54" t="s">
        <v>8367</v>
      </c>
      <c r="I139" s="17"/>
      <c r="J139" s="19"/>
      <c r="K139" s="15" t="str" cm="1">
        <f t="array" ref="K139">IF(H139="?",INDEX($H$2:$H$2336,MODE(MATCH($H$2:$H$2336,$H$2:$H$2336,0))),H139)</f>
        <v>yes</v>
      </c>
      <c r="L139" s="16" t="str">
        <f t="shared" si="2"/>
        <v>0</v>
      </c>
      <c r="M139" s="16" t="s">
        <v>2380</v>
      </c>
      <c r="N139" s="16" t="s">
        <v>2382</v>
      </c>
      <c r="O139" s="15" t="str" cm="1">
        <f t="array" ref="O139">_xlfn.IFS(B139&lt;18.5,"Underweight",B139&lt;=24.99,"Normal weight",B139&lt;=29.99,"Over weight",B139&gt;=30,"Obesity")</f>
        <v>Obesity</v>
      </c>
      <c r="P139" s="29" t="str" cm="1">
        <f t="array" ref="P139">_xlfn.IFS(C139&lt;5.7,"Normal",C139&lt;=6.49,"Prediabetes",C139&gt;=6.5,"Diabetes")</f>
        <v>Prediabetes</v>
      </c>
    </row>
    <row r="140" spans="1:16" x14ac:dyDescent="0.25">
      <c r="A140" s="54" t="s">
        <v>2234</v>
      </c>
      <c r="B140" s="54">
        <v>42.89</v>
      </c>
      <c r="C140" s="54">
        <v>5.28</v>
      </c>
      <c r="D140" s="54" t="s">
        <v>8367</v>
      </c>
      <c r="E140" s="54" t="s">
        <v>2380</v>
      </c>
      <c r="F140" s="54" t="s">
        <v>2380</v>
      </c>
      <c r="G140" s="54" t="s">
        <v>2381</v>
      </c>
      <c r="H140" s="54" t="s">
        <v>8367</v>
      </c>
      <c r="I140" s="15"/>
      <c r="J140" s="20"/>
      <c r="K140" s="17" t="str" cm="1">
        <f t="array" ref="K140">IF(H140="?",INDEX($H$2:$H$2336,MODE(MATCH($H$2:$H$2336,$H$2:$H$2336,0))),H140)</f>
        <v>yes</v>
      </c>
      <c r="L140" s="18" t="str">
        <f t="shared" si="2"/>
        <v>0</v>
      </c>
      <c r="M140" s="18" t="s">
        <v>2382</v>
      </c>
      <c r="N140" s="18" t="s">
        <v>2382</v>
      </c>
      <c r="O140" s="17" t="str" cm="1">
        <f t="array" ref="O140">_xlfn.IFS(B140&lt;18.5,"Underweight",B140&lt;=24.99,"Normal weight",B140&lt;=29.99,"Over weight",B140&gt;=30,"Obesity")</f>
        <v>Obesity</v>
      </c>
      <c r="P140" s="30" t="str" cm="1">
        <f t="array" ref="P140">_xlfn.IFS(C140&lt;5.7,"Normal",C140&lt;=6.49,"Prediabetes",C140&gt;=6.5,"Diabetes")</f>
        <v>Normal</v>
      </c>
    </row>
    <row r="141" spans="1:16" x14ac:dyDescent="0.25">
      <c r="A141" s="54" t="s">
        <v>2233</v>
      </c>
      <c r="B141" s="54">
        <v>36.299999999999997</v>
      </c>
      <c r="C141" s="54">
        <v>5.39</v>
      </c>
      <c r="D141" s="54" t="s">
        <v>2380</v>
      </c>
      <c r="E141" s="54" t="s">
        <v>2380</v>
      </c>
      <c r="F141" s="54" t="s">
        <v>2380</v>
      </c>
      <c r="G141" s="54" t="s">
        <v>2381</v>
      </c>
      <c r="H141" s="54" t="s">
        <v>8367</v>
      </c>
      <c r="I141" s="17"/>
      <c r="J141" s="19"/>
      <c r="K141" s="15" t="str" cm="1">
        <f t="array" ref="K141">IF(H141="?",INDEX($H$2:$H$2336,MODE(MATCH($H$2:$H$2336,$H$2:$H$2336,0))),H141)</f>
        <v>yes</v>
      </c>
      <c r="L141" s="16" t="str">
        <f t="shared" si="2"/>
        <v>0</v>
      </c>
      <c r="M141" s="16" t="s">
        <v>2380</v>
      </c>
      <c r="N141" s="16" t="s">
        <v>2382</v>
      </c>
      <c r="O141" s="15" t="str" cm="1">
        <f t="array" ref="O141">_xlfn.IFS(B141&lt;18.5,"Underweight",B141&lt;=24.99,"Normal weight",B141&lt;=29.99,"Over weight",B141&gt;=30,"Obesity")</f>
        <v>Obesity</v>
      </c>
      <c r="P141" s="29" t="str" cm="1">
        <f t="array" ref="P141">_xlfn.IFS(C141&lt;5.7,"Normal",C141&lt;=6.49,"Prediabetes",C141&gt;=6.5,"Diabetes")</f>
        <v>Normal</v>
      </c>
    </row>
    <row r="142" spans="1:16" x14ac:dyDescent="0.25">
      <c r="A142" s="54" t="s">
        <v>2232</v>
      </c>
      <c r="B142" s="54">
        <v>35.200000000000003</v>
      </c>
      <c r="C142" s="54">
        <v>8.01</v>
      </c>
      <c r="D142" s="54" t="s">
        <v>8367</v>
      </c>
      <c r="E142" s="54" t="s">
        <v>2380</v>
      </c>
      <c r="F142" s="54" t="s">
        <v>2380</v>
      </c>
      <c r="G142" s="54">
        <v>1</v>
      </c>
      <c r="H142" s="54" t="s">
        <v>8367</v>
      </c>
      <c r="I142" s="15"/>
      <c r="J142" s="20"/>
      <c r="K142" s="17" t="str" cm="1">
        <f t="array" ref="K142">IF(H142="?",INDEX($H$2:$H$2336,MODE(MATCH($H$2:$H$2336,$H$2:$H$2336,0))),H142)</f>
        <v>yes</v>
      </c>
      <c r="L142" s="18">
        <f t="shared" si="2"/>
        <v>1</v>
      </c>
      <c r="M142" s="18" t="s">
        <v>2382</v>
      </c>
      <c r="N142" s="18" t="s">
        <v>2382</v>
      </c>
      <c r="O142" s="17" t="str" cm="1">
        <f t="array" ref="O142">_xlfn.IFS(B142&lt;18.5,"Underweight",B142&lt;=24.99,"Normal weight",B142&lt;=29.99,"Over weight",B142&gt;=30,"Obesity")</f>
        <v>Obesity</v>
      </c>
      <c r="P142" s="30" t="str" cm="1">
        <f t="array" ref="P142">_xlfn.IFS(C142&lt;5.7,"Normal",C142&lt;=6.49,"Prediabetes",C142&gt;=6.5,"Diabetes")</f>
        <v>Diabetes</v>
      </c>
    </row>
    <row r="143" spans="1:16" x14ac:dyDescent="0.25">
      <c r="A143" s="54" t="s">
        <v>2231</v>
      </c>
      <c r="B143" s="54">
        <v>53.62</v>
      </c>
      <c r="C143" s="54">
        <v>5.21</v>
      </c>
      <c r="D143" s="54" t="s">
        <v>2380</v>
      </c>
      <c r="E143" s="54" t="s">
        <v>2380</v>
      </c>
      <c r="F143" s="54" t="s">
        <v>2380</v>
      </c>
      <c r="G143" s="54" t="s">
        <v>2381</v>
      </c>
      <c r="H143" s="54" t="s">
        <v>8367</v>
      </c>
      <c r="I143" s="17"/>
      <c r="J143" s="19"/>
      <c r="K143" s="15" t="str" cm="1">
        <f t="array" ref="K143">IF(H143="?",INDEX($H$2:$H$2336,MODE(MATCH($H$2:$H$2336,$H$2:$H$2336,0))),H143)</f>
        <v>yes</v>
      </c>
      <c r="L143" s="16" t="str">
        <f t="shared" si="2"/>
        <v>0</v>
      </c>
      <c r="M143" s="16" t="s">
        <v>2380</v>
      </c>
      <c r="N143" s="16" t="s">
        <v>2382</v>
      </c>
      <c r="O143" s="15" t="str" cm="1">
        <f t="array" ref="O143">_xlfn.IFS(B143&lt;18.5,"Underweight",B143&lt;=24.99,"Normal weight",B143&lt;=29.99,"Over weight",B143&gt;=30,"Obesity")</f>
        <v>Obesity</v>
      </c>
      <c r="P143" s="29" t="str" cm="1">
        <f t="array" ref="P143">_xlfn.IFS(C143&lt;5.7,"Normal",C143&lt;=6.49,"Prediabetes",C143&gt;=6.5,"Diabetes")</f>
        <v>Normal</v>
      </c>
    </row>
    <row r="144" spans="1:16" x14ac:dyDescent="0.25">
      <c r="A144" s="54" t="s">
        <v>2230</v>
      </c>
      <c r="B144" s="54">
        <v>36.67</v>
      </c>
      <c r="C144" s="54">
        <v>6.27</v>
      </c>
      <c r="D144" s="54" t="s">
        <v>2380</v>
      </c>
      <c r="E144" s="54" t="s">
        <v>2380</v>
      </c>
      <c r="F144" s="54" t="s">
        <v>2380</v>
      </c>
      <c r="G144" s="54" t="s">
        <v>2381</v>
      </c>
      <c r="H144" s="54" t="s">
        <v>8367</v>
      </c>
      <c r="I144" s="15"/>
      <c r="J144" s="20"/>
      <c r="K144" s="17" t="str" cm="1">
        <f t="array" ref="K144">IF(H144="?",INDEX($H$2:$H$2336,MODE(MATCH($H$2:$H$2336,$H$2:$H$2336,0))),H144)</f>
        <v>yes</v>
      </c>
      <c r="L144" s="18" t="str">
        <f t="shared" si="2"/>
        <v>0</v>
      </c>
      <c r="M144" s="18" t="s">
        <v>2380</v>
      </c>
      <c r="N144" s="18" t="s">
        <v>2382</v>
      </c>
      <c r="O144" s="17" t="str" cm="1">
        <f t="array" ref="O144">_xlfn.IFS(B144&lt;18.5,"Underweight",B144&lt;=24.99,"Normal weight",B144&lt;=29.99,"Over weight",B144&gt;=30,"Obesity")</f>
        <v>Obesity</v>
      </c>
      <c r="P144" s="30" t="str" cm="1">
        <f t="array" ref="P144">_xlfn.IFS(C144&lt;5.7,"Normal",C144&lt;=6.49,"Prediabetes",C144&gt;=6.5,"Diabetes")</f>
        <v>Prediabetes</v>
      </c>
    </row>
    <row r="145" spans="1:16" x14ac:dyDescent="0.25">
      <c r="A145" s="54" t="s">
        <v>2229</v>
      </c>
      <c r="B145" s="54">
        <v>33.4</v>
      </c>
      <c r="C145" s="54">
        <v>10.73</v>
      </c>
      <c r="D145" s="54" t="s">
        <v>8367</v>
      </c>
      <c r="E145" s="54" t="s">
        <v>2380</v>
      </c>
      <c r="F145" s="54" t="s">
        <v>2380</v>
      </c>
      <c r="G145" s="54">
        <v>1</v>
      </c>
      <c r="H145" s="54" t="s">
        <v>8367</v>
      </c>
      <c r="I145" s="17"/>
      <c r="J145" s="19"/>
      <c r="K145" s="15" t="str" cm="1">
        <f t="array" ref="K145">IF(H145="?",INDEX($H$2:$H$2336,MODE(MATCH($H$2:$H$2336,$H$2:$H$2336,0))),H145)</f>
        <v>yes</v>
      </c>
      <c r="L145" s="16">
        <f t="shared" si="2"/>
        <v>1</v>
      </c>
      <c r="M145" s="16" t="s">
        <v>2382</v>
      </c>
      <c r="N145" s="16" t="s">
        <v>2382</v>
      </c>
      <c r="O145" s="15" t="str" cm="1">
        <f t="array" ref="O145">_xlfn.IFS(B145&lt;18.5,"Underweight",B145&lt;=24.99,"Normal weight",B145&lt;=29.99,"Over weight",B145&gt;=30,"Obesity")</f>
        <v>Obesity</v>
      </c>
      <c r="P145" s="29" t="str" cm="1">
        <f t="array" ref="P145">_xlfn.IFS(C145&lt;5.7,"Normal",C145&lt;=6.49,"Prediabetes",C145&gt;=6.5,"Diabetes")</f>
        <v>Diabetes</v>
      </c>
    </row>
    <row r="146" spans="1:16" x14ac:dyDescent="0.25">
      <c r="A146" s="54" t="s">
        <v>2228</v>
      </c>
      <c r="B146" s="54">
        <v>42.71</v>
      </c>
      <c r="C146" s="54">
        <v>10.52</v>
      </c>
      <c r="D146" s="54" t="s">
        <v>2380</v>
      </c>
      <c r="E146" s="54" t="s">
        <v>2380</v>
      </c>
      <c r="F146" s="54" t="s">
        <v>2380</v>
      </c>
      <c r="G146" s="54" t="s">
        <v>2381</v>
      </c>
      <c r="H146" s="54" t="s">
        <v>8367</v>
      </c>
      <c r="I146" s="15"/>
      <c r="J146" s="20"/>
      <c r="K146" s="17" t="str" cm="1">
        <f t="array" ref="K146">IF(H146="?",INDEX($H$2:$H$2336,MODE(MATCH($H$2:$H$2336,$H$2:$H$2336,0))),H146)</f>
        <v>yes</v>
      </c>
      <c r="L146" s="18" t="str">
        <f t="shared" si="2"/>
        <v>0</v>
      </c>
      <c r="M146" s="18" t="s">
        <v>2380</v>
      </c>
      <c r="N146" s="18" t="s">
        <v>2382</v>
      </c>
      <c r="O146" s="17" t="str" cm="1">
        <f t="array" ref="O146">_xlfn.IFS(B146&lt;18.5,"Underweight",B146&lt;=24.99,"Normal weight",B146&lt;=29.99,"Over weight",B146&gt;=30,"Obesity")</f>
        <v>Obesity</v>
      </c>
      <c r="P146" s="30" t="str" cm="1">
        <f t="array" ref="P146">_xlfn.IFS(C146&lt;5.7,"Normal",C146&lt;=6.49,"Prediabetes",C146&gt;=6.5,"Diabetes")</f>
        <v>Diabetes</v>
      </c>
    </row>
    <row r="147" spans="1:16" x14ac:dyDescent="0.25">
      <c r="A147" s="54" t="s">
        <v>2227</v>
      </c>
      <c r="B147" s="54">
        <v>41.52</v>
      </c>
      <c r="C147" s="54">
        <v>11.82</v>
      </c>
      <c r="D147" s="54" t="s">
        <v>8367</v>
      </c>
      <c r="E147" s="54" t="s">
        <v>2380</v>
      </c>
      <c r="F147" s="54" t="s">
        <v>2380</v>
      </c>
      <c r="G147" s="54">
        <v>2</v>
      </c>
      <c r="H147" s="54" t="s">
        <v>8367</v>
      </c>
      <c r="I147" s="17"/>
      <c r="J147" s="19"/>
      <c r="K147" s="15" t="str" cm="1">
        <f t="array" ref="K147">IF(H147="?",INDEX($H$2:$H$2336,MODE(MATCH($H$2:$H$2336,$H$2:$H$2336,0))),H147)</f>
        <v>yes</v>
      </c>
      <c r="L147" s="16">
        <f t="shared" si="2"/>
        <v>2</v>
      </c>
      <c r="M147" s="16" t="s">
        <v>2382</v>
      </c>
      <c r="N147" s="16" t="s">
        <v>2382</v>
      </c>
      <c r="O147" s="15" t="str" cm="1">
        <f t="array" ref="O147">_xlfn.IFS(B147&lt;18.5,"Underweight",B147&lt;=24.99,"Normal weight",B147&lt;=29.99,"Over weight",B147&gt;=30,"Obesity")</f>
        <v>Obesity</v>
      </c>
      <c r="P147" s="29" t="str" cm="1">
        <f t="array" ref="P147">_xlfn.IFS(C147&lt;5.7,"Normal",C147&lt;=6.49,"Prediabetes",C147&gt;=6.5,"Diabetes")</f>
        <v>Diabetes</v>
      </c>
    </row>
    <row r="148" spans="1:16" x14ac:dyDescent="0.25">
      <c r="A148" s="54" t="s">
        <v>2226</v>
      </c>
      <c r="B148" s="54">
        <v>39.4</v>
      </c>
      <c r="C148" s="54">
        <v>6.76</v>
      </c>
      <c r="D148" s="54" t="s">
        <v>2380</v>
      </c>
      <c r="E148" s="54" t="s">
        <v>2380</v>
      </c>
      <c r="F148" s="54" t="s">
        <v>2380</v>
      </c>
      <c r="G148" s="54" t="s">
        <v>2381</v>
      </c>
      <c r="H148" s="54" t="s">
        <v>8367</v>
      </c>
      <c r="I148" s="15"/>
      <c r="J148" s="20"/>
      <c r="K148" s="17" t="str" cm="1">
        <f t="array" ref="K148">IF(H148="?",INDEX($H$2:$H$2336,MODE(MATCH($H$2:$H$2336,$H$2:$H$2336,0))),H148)</f>
        <v>yes</v>
      </c>
      <c r="L148" s="18" t="str">
        <f t="shared" si="2"/>
        <v>0</v>
      </c>
      <c r="M148" s="18" t="s">
        <v>2380</v>
      </c>
      <c r="N148" s="18" t="s">
        <v>2382</v>
      </c>
      <c r="O148" s="17" t="str" cm="1">
        <f t="array" ref="O148">_xlfn.IFS(B148&lt;18.5,"Underweight",B148&lt;=24.99,"Normal weight",B148&lt;=29.99,"Over weight",B148&gt;=30,"Obesity")</f>
        <v>Obesity</v>
      </c>
      <c r="P148" s="30" t="str" cm="1">
        <f t="array" ref="P148">_xlfn.IFS(C148&lt;5.7,"Normal",C148&lt;=6.49,"Prediabetes",C148&gt;=6.5,"Diabetes")</f>
        <v>Diabetes</v>
      </c>
    </row>
    <row r="149" spans="1:16" x14ac:dyDescent="0.25">
      <c r="A149" s="54" t="s">
        <v>2225</v>
      </c>
      <c r="B149" s="54">
        <v>46.45</v>
      </c>
      <c r="C149" s="54">
        <v>5.62</v>
      </c>
      <c r="D149" s="54" t="s">
        <v>2380</v>
      </c>
      <c r="E149" s="54" t="s">
        <v>2380</v>
      </c>
      <c r="F149" s="54" t="s">
        <v>2380</v>
      </c>
      <c r="G149" s="54" t="s">
        <v>2381</v>
      </c>
      <c r="H149" s="54" t="s">
        <v>8367</v>
      </c>
      <c r="I149" s="17"/>
      <c r="J149" s="19"/>
      <c r="K149" s="15" t="str" cm="1">
        <f t="array" ref="K149">IF(H149="?",INDEX($H$2:$H$2336,MODE(MATCH($H$2:$H$2336,$H$2:$H$2336,0))),H149)</f>
        <v>yes</v>
      </c>
      <c r="L149" s="16" t="str">
        <f t="shared" si="2"/>
        <v>0</v>
      </c>
      <c r="M149" s="16" t="s">
        <v>2380</v>
      </c>
      <c r="N149" s="16" t="s">
        <v>2382</v>
      </c>
      <c r="O149" s="15" t="str" cm="1">
        <f t="array" ref="O149">_xlfn.IFS(B149&lt;18.5,"Underweight",B149&lt;=24.99,"Normal weight",B149&lt;=29.99,"Over weight",B149&gt;=30,"Obesity")</f>
        <v>Obesity</v>
      </c>
      <c r="P149" s="29" t="str" cm="1">
        <f t="array" ref="P149">_xlfn.IFS(C149&lt;5.7,"Normal",C149&lt;=6.49,"Prediabetes",C149&gt;=6.5,"Diabetes")</f>
        <v>Normal</v>
      </c>
    </row>
    <row r="150" spans="1:16" x14ac:dyDescent="0.25">
      <c r="A150" s="54" t="s">
        <v>2224</v>
      </c>
      <c r="B150" s="54">
        <v>35.75</v>
      </c>
      <c r="C150" s="54">
        <v>4.1900000000000004</v>
      </c>
      <c r="D150" s="54" t="s">
        <v>2380</v>
      </c>
      <c r="E150" s="54" t="s">
        <v>2380</v>
      </c>
      <c r="F150" s="54" t="s">
        <v>2380</v>
      </c>
      <c r="G150" s="54" t="s">
        <v>2381</v>
      </c>
      <c r="H150" s="54" t="s">
        <v>8367</v>
      </c>
      <c r="I150" s="15"/>
      <c r="J150" s="20"/>
      <c r="K150" s="17" t="str" cm="1">
        <f t="array" ref="K150">IF(H150="?",INDEX($H$2:$H$2336,MODE(MATCH($H$2:$H$2336,$H$2:$H$2336,0))),H150)</f>
        <v>yes</v>
      </c>
      <c r="L150" s="18" t="str">
        <f t="shared" si="2"/>
        <v>0</v>
      </c>
      <c r="M150" s="18" t="s">
        <v>2380</v>
      </c>
      <c r="N150" s="18" t="s">
        <v>2382</v>
      </c>
      <c r="O150" s="17" t="str" cm="1">
        <f t="array" ref="O150">_xlfn.IFS(B150&lt;18.5,"Underweight",B150&lt;=24.99,"Normal weight",B150&lt;=29.99,"Over weight",B150&gt;=30,"Obesity")</f>
        <v>Obesity</v>
      </c>
      <c r="P150" s="30" t="str" cm="1">
        <f t="array" ref="P150">_xlfn.IFS(C150&lt;5.7,"Normal",C150&lt;=6.49,"Prediabetes",C150&gt;=6.5,"Diabetes")</f>
        <v>Normal</v>
      </c>
    </row>
    <row r="151" spans="1:16" x14ac:dyDescent="0.25">
      <c r="A151" s="54" t="s">
        <v>2223</v>
      </c>
      <c r="B151" s="54">
        <v>26.07</v>
      </c>
      <c r="C151" s="54">
        <v>5.32</v>
      </c>
      <c r="D151" s="54" t="s">
        <v>2380</v>
      </c>
      <c r="E151" s="54" t="s">
        <v>2380</v>
      </c>
      <c r="F151" s="54" t="s">
        <v>2380</v>
      </c>
      <c r="G151" s="54" t="s">
        <v>2381</v>
      </c>
      <c r="H151" s="54" t="s">
        <v>8367</v>
      </c>
      <c r="I151" s="17"/>
      <c r="J151" s="19"/>
      <c r="K151" s="15" t="str" cm="1">
        <f t="array" ref="K151">IF(H151="?",INDEX($H$2:$H$2336,MODE(MATCH($H$2:$H$2336,$H$2:$H$2336,0))),H151)</f>
        <v>yes</v>
      </c>
      <c r="L151" s="16" t="str">
        <f t="shared" si="2"/>
        <v>0</v>
      </c>
      <c r="M151" s="16" t="s">
        <v>2380</v>
      </c>
      <c r="N151" s="16" t="s">
        <v>2382</v>
      </c>
      <c r="O151" s="15" t="str" cm="1">
        <f t="array" ref="O151">_xlfn.IFS(B151&lt;18.5,"Underweight",B151&lt;=24.99,"Normal weight",B151&lt;=29.99,"Over weight",B151&gt;=30,"Obesity")</f>
        <v>Over weight</v>
      </c>
      <c r="P151" s="29" t="str" cm="1">
        <f t="array" ref="P151">_xlfn.IFS(C151&lt;5.7,"Normal",C151&lt;=6.49,"Prediabetes",C151&gt;=6.5,"Diabetes")</f>
        <v>Normal</v>
      </c>
    </row>
    <row r="152" spans="1:16" x14ac:dyDescent="0.25">
      <c r="A152" s="54" t="s">
        <v>2222</v>
      </c>
      <c r="B152" s="54">
        <v>36.54</v>
      </c>
      <c r="C152" s="54">
        <v>4.46</v>
      </c>
      <c r="D152" s="54" t="s">
        <v>8367</v>
      </c>
      <c r="E152" s="54" t="s">
        <v>2380</v>
      </c>
      <c r="F152" s="54" t="s">
        <v>2380</v>
      </c>
      <c r="G152" s="54">
        <v>1</v>
      </c>
      <c r="H152" s="54" t="s">
        <v>8367</v>
      </c>
      <c r="I152" s="15"/>
      <c r="J152" s="20"/>
      <c r="K152" s="17" t="str" cm="1">
        <f t="array" ref="K152">IF(H152="?",INDEX($H$2:$H$2336,MODE(MATCH($H$2:$H$2336,$H$2:$H$2336,0))),H152)</f>
        <v>yes</v>
      </c>
      <c r="L152" s="18">
        <f t="shared" si="2"/>
        <v>1</v>
      </c>
      <c r="M152" s="18" t="s">
        <v>2382</v>
      </c>
      <c r="N152" s="18" t="s">
        <v>2382</v>
      </c>
      <c r="O152" s="17" t="str" cm="1">
        <f t="array" ref="O152">_xlfn.IFS(B152&lt;18.5,"Underweight",B152&lt;=24.99,"Normal weight",B152&lt;=29.99,"Over weight",B152&gt;=30,"Obesity")</f>
        <v>Obesity</v>
      </c>
      <c r="P152" s="30" t="str" cm="1">
        <f t="array" ref="P152">_xlfn.IFS(C152&lt;5.7,"Normal",C152&lt;=6.49,"Prediabetes",C152&gt;=6.5,"Diabetes")</f>
        <v>Normal</v>
      </c>
    </row>
    <row r="153" spans="1:16" x14ac:dyDescent="0.25">
      <c r="A153" s="54" t="s">
        <v>2221</v>
      </c>
      <c r="B153" s="54">
        <v>51.64</v>
      </c>
      <c r="C153" s="54">
        <v>5.65</v>
      </c>
      <c r="D153" s="54" t="s">
        <v>2380</v>
      </c>
      <c r="E153" s="54" t="s">
        <v>2380</v>
      </c>
      <c r="F153" s="54" t="s">
        <v>2380</v>
      </c>
      <c r="G153" s="54" t="s">
        <v>2381</v>
      </c>
      <c r="H153" s="54" t="s">
        <v>8367</v>
      </c>
      <c r="I153" s="17"/>
      <c r="J153" s="19"/>
      <c r="K153" s="15" t="str" cm="1">
        <f t="array" ref="K153">IF(H153="?",INDEX($H$2:$H$2336,MODE(MATCH($H$2:$H$2336,$H$2:$H$2336,0))),H153)</f>
        <v>yes</v>
      </c>
      <c r="L153" s="16" t="str">
        <f t="shared" si="2"/>
        <v>0</v>
      </c>
      <c r="M153" s="16" t="s">
        <v>2380</v>
      </c>
      <c r="N153" s="16" t="s">
        <v>2382</v>
      </c>
      <c r="O153" s="15" t="str" cm="1">
        <f t="array" ref="O153">_xlfn.IFS(B153&lt;18.5,"Underweight",B153&lt;=24.99,"Normal weight",B153&lt;=29.99,"Over weight",B153&gt;=30,"Obesity")</f>
        <v>Obesity</v>
      </c>
      <c r="P153" s="29" t="str" cm="1">
        <f t="array" ref="P153">_xlfn.IFS(C153&lt;5.7,"Normal",C153&lt;=6.49,"Prediabetes",C153&gt;=6.5,"Diabetes")</f>
        <v>Normal</v>
      </c>
    </row>
    <row r="154" spans="1:16" x14ac:dyDescent="0.25">
      <c r="A154" s="54" t="s">
        <v>2220</v>
      </c>
      <c r="B154" s="54">
        <v>42.83</v>
      </c>
      <c r="C154" s="54">
        <v>6.04</v>
      </c>
      <c r="D154" s="54" t="s">
        <v>2380</v>
      </c>
      <c r="E154" s="54" t="s">
        <v>2380</v>
      </c>
      <c r="F154" s="54" t="s">
        <v>2380</v>
      </c>
      <c r="G154" s="54">
        <v>2</v>
      </c>
      <c r="H154" s="54" t="s">
        <v>8367</v>
      </c>
      <c r="I154" s="15"/>
      <c r="J154" s="20"/>
      <c r="K154" s="17" t="str" cm="1">
        <f t="array" ref="K154">IF(H154="?",INDEX($H$2:$H$2336,MODE(MATCH($H$2:$H$2336,$H$2:$H$2336,0))),H154)</f>
        <v>yes</v>
      </c>
      <c r="L154" s="18">
        <f t="shared" si="2"/>
        <v>2</v>
      </c>
      <c r="M154" s="18" t="s">
        <v>2380</v>
      </c>
      <c r="N154" s="18" t="s">
        <v>2382</v>
      </c>
      <c r="O154" s="17" t="str" cm="1">
        <f t="array" ref="O154">_xlfn.IFS(B154&lt;18.5,"Underweight",B154&lt;=24.99,"Normal weight",B154&lt;=29.99,"Over weight",B154&gt;=30,"Obesity")</f>
        <v>Obesity</v>
      </c>
      <c r="P154" s="30" t="str" cm="1">
        <f t="array" ref="P154">_xlfn.IFS(C154&lt;5.7,"Normal",C154&lt;=6.49,"Prediabetes",C154&gt;=6.5,"Diabetes")</f>
        <v>Prediabetes</v>
      </c>
    </row>
    <row r="155" spans="1:16" x14ac:dyDescent="0.25">
      <c r="A155" s="54" t="s">
        <v>2219</v>
      </c>
      <c r="B155" s="54">
        <v>40.15</v>
      </c>
      <c r="C155" s="54">
        <v>5.76</v>
      </c>
      <c r="D155" s="54" t="s">
        <v>2380</v>
      </c>
      <c r="E155" s="54" t="s">
        <v>2380</v>
      </c>
      <c r="F155" s="54" t="s">
        <v>2380</v>
      </c>
      <c r="G155" s="54">
        <v>1</v>
      </c>
      <c r="H155" s="54" t="s">
        <v>8367</v>
      </c>
      <c r="I155" s="17"/>
      <c r="J155" s="19"/>
      <c r="K155" s="15" t="str" cm="1">
        <f t="array" ref="K155">IF(H155="?",INDEX($H$2:$H$2336,MODE(MATCH($H$2:$H$2336,$H$2:$H$2336,0))),H155)</f>
        <v>yes</v>
      </c>
      <c r="L155" s="16">
        <f t="shared" si="2"/>
        <v>1</v>
      </c>
      <c r="M155" s="16" t="s">
        <v>2380</v>
      </c>
      <c r="N155" s="16" t="s">
        <v>2382</v>
      </c>
      <c r="O155" s="15" t="str" cm="1">
        <f t="array" ref="O155">_xlfn.IFS(B155&lt;18.5,"Underweight",B155&lt;=24.99,"Normal weight",B155&lt;=29.99,"Over weight",B155&gt;=30,"Obesity")</f>
        <v>Obesity</v>
      </c>
      <c r="P155" s="29" t="str" cm="1">
        <f t="array" ref="P155">_xlfn.IFS(C155&lt;5.7,"Normal",C155&lt;=6.49,"Prediabetes",C155&gt;=6.5,"Diabetes")</f>
        <v>Prediabetes</v>
      </c>
    </row>
    <row r="156" spans="1:16" x14ac:dyDescent="0.25">
      <c r="A156" s="54" t="s">
        <v>2218</v>
      </c>
      <c r="B156" s="54">
        <v>27.8</v>
      </c>
      <c r="C156" s="54">
        <v>4.3600000000000003</v>
      </c>
      <c r="D156" s="54" t="s">
        <v>2380</v>
      </c>
      <c r="E156" s="54" t="s">
        <v>2380</v>
      </c>
      <c r="F156" s="54" t="s">
        <v>2382</v>
      </c>
      <c r="G156" s="54">
        <v>1</v>
      </c>
      <c r="H156" s="54" t="s">
        <v>8367</v>
      </c>
      <c r="I156" s="15"/>
      <c r="J156" s="20"/>
      <c r="K156" s="17" t="str" cm="1">
        <f t="array" ref="K156">IF(H156="?",INDEX($H$2:$H$2336,MODE(MATCH($H$2:$H$2336,$H$2:$H$2336,0))),H156)</f>
        <v>yes</v>
      </c>
      <c r="L156" s="18">
        <f t="shared" si="2"/>
        <v>1</v>
      </c>
      <c r="M156" s="18" t="s">
        <v>2380</v>
      </c>
      <c r="N156" s="18" t="s">
        <v>2382</v>
      </c>
      <c r="O156" s="17" t="str" cm="1">
        <f t="array" ref="O156">_xlfn.IFS(B156&lt;18.5,"Underweight",B156&lt;=24.99,"Normal weight",B156&lt;=29.99,"Over weight",B156&gt;=30,"Obesity")</f>
        <v>Over weight</v>
      </c>
      <c r="P156" s="30" t="str" cm="1">
        <f t="array" ref="P156">_xlfn.IFS(C156&lt;5.7,"Normal",C156&lt;=6.49,"Prediabetes",C156&gt;=6.5,"Diabetes")</f>
        <v>Normal</v>
      </c>
    </row>
    <row r="157" spans="1:16" x14ac:dyDescent="0.25">
      <c r="A157" s="54" t="s">
        <v>2217</v>
      </c>
      <c r="B157" s="54">
        <v>45.81</v>
      </c>
      <c r="C157" s="54">
        <v>4.76</v>
      </c>
      <c r="D157" s="54" t="s">
        <v>8367</v>
      </c>
      <c r="E157" s="54" t="s">
        <v>2380</v>
      </c>
      <c r="F157" s="54" t="s">
        <v>2382</v>
      </c>
      <c r="G157" s="54">
        <v>1</v>
      </c>
      <c r="H157" s="54" t="s">
        <v>8367</v>
      </c>
      <c r="I157" s="17"/>
      <c r="J157" s="19"/>
      <c r="K157" s="15" t="str" cm="1">
        <f t="array" ref="K157">IF(H157="?",INDEX($H$2:$H$2336,MODE(MATCH($H$2:$H$2336,$H$2:$H$2336,0))),H157)</f>
        <v>yes</v>
      </c>
      <c r="L157" s="16">
        <f t="shared" si="2"/>
        <v>1</v>
      </c>
      <c r="M157" s="16" t="s">
        <v>2382</v>
      </c>
      <c r="N157" s="16" t="s">
        <v>2382</v>
      </c>
      <c r="O157" s="15" t="str" cm="1">
        <f t="array" ref="O157">_xlfn.IFS(B157&lt;18.5,"Underweight",B157&lt;=24.99,"Normal weight",B157&lt;=29.99,"Over weight",B157&gt;=30,"Obesity")</f>
        <v>Obesity</v>
      </c>
      <c r="P157" s="29" t="str" cm="1">
        <f t="array" ref="P157">_xlfn.IFS(C157&lt;5.7,"Normal",C157&lt;=6.49,"Prediabetes",C157&gt;=6.5,"Diabetes")</f>
        <v>Normal</v>
      </c>
    </row>
    <row r="158" spans="1:16" x14ac:dyDescent="0.25">
      <c r="A158" s="54" t="s">
        <v>2216</v>
      </c>
      <c r="B158" s="54">
        <v>34.43</v>
      </c>
      <c r="C158" s="54">
        <v>10.82</v>
      </c>
      <c r="D158" s="54" t="s">
        <v>8367</v>
      </c>
      <c r="E158" s="54" t="s">
        <v>2380</v>
      </c>
      <c r="F158" s="54" t="s">
        <v>2380</v>
      </c>
      <c r="G158" s="54">
        <v>1</v>
      </c>
      <c r="H158" s="54" t="s">
        <v>8367</v>
      </c>
      <c r="I158" s="15"/>
      <c r="J158" s="20"/>
      <c r="K158" s="17" t="str" cm="1">
        <f t="array" ref="K158">IF(H158="?",INDEX($H$2:$H$2336,MODE(MATCH($H$2:$H$2336,$H$2:$H$2336,0))),H158)</f>
        <v>yes</v>
      </c>
      <c r="L158" s="18">
        <f t="shared" si="2"/>
        <v>1</v>
      </c>
      <c r="M158" s="18" t="s">
        <v>2382</v>
      </c>
      <c r="N158" s="18" t="s">
        <v>2382</v>
      </c>
      <c r="O158" s="17" t="str" cm="1">
        <f t="array" ref="O158">_xlfn.IFS(B158&lt;18.5,"Underweight",B158&lt;=24.99,"Normal weight",B158&lt;=29.99,"Over weight",B158&gt;=30,"Obesity")</f>
        <v>Obesity</v>
      </c>
      <c r="P158" s="30" t="str" cm="1">
        <f t="array" ref="P158">_xlfn.IFS(C158&lt;5.7,"Normal",C158&lt;=6.49,"Prediabetes",C158&gt;=6.5,"Diabetes")</f>
        <v>Diabetes</v>
      </c>
    </row>
    <row r="159" spans="1:16" x14ac:dyDescent="0.25">
      <c r="A159" s="54" t="s">
        <v>2215</v>
      </c>
      <c r="B159" s="54">
        <v>41.33</v>
      </c>
      <c r="C159" s="54">
        <v>4.01</v>
      </c>
      <c r="D159" s="54" t="s">
        <v>8367</v>
      </c>
      <c r="E159" s="54" t="s">
        <v>2380</v>
      </c>
      <c r="F159" s="54" t="s">
        <v>2380</v>
      </c>
      <c r="G159" s="54" t="s">
        <v>2381</v>
      </c>
      <c r="H159" s="54" t="s">
        <v>8367</v>
      </c>
      <c r="I159" s="17"/>
      <c r="J159" s="19"/>
      <c r="K159" s="15" t="str" cm="1">
        <f t="array" ref="K159">IF(H159="?",INDEX($H$2:$H$2336,MODE(MATCH($H$2:$H$2336,$H$2:$H$2336,0))),H159)</f>
        <v>yes</v>
      </c>
      <c r="L159" s="16" t="str">
        <f t="shared" si="2"/>
        <v>0</v>
      </c>
      <c r="M159" s="16" t="s">
        <v>2382</v>
      </c>
      <c r="N159" s="16" t="s">
        <v>2382</v>
      </c>
      <c r="O159" s="15" t="str" cm="1">
        <f t="array" ref="O159">_xlfn.IFS(B159&lt;18.5,"Underweight",B159&lt;=24.99,"Normal weight",B159&lt;=29.99,"Over weight",B159&gt;=30,"Obesity")</f>
        <v>Obesity</v>
      </c>
      <c r="P159" s="29" t="str" cm="1">
        <f t="array" ref="P159">_xlfn.IFS(C159&lt;5.7,"Normal",C159&lt;=6.49,"Prediabetes",C159&gt;=6.5,"Diabetes")</f>
        <v>Normal</v>
      </c>
    </row>
    <row r="160" spans="1:16" x14ac:dyDescent="0.25">
      <c r="A160" s="54" t="s">
        <v>2214</v>
      </c>
      <c r="B160" s="54">
        <v>31.92</v>
      </c>
      <c r="C160" s="54">
        <v>5.12</v>
      </c>
      <c r="D160" s="54" t="s">
        <v>8367</v>
      </c>
      <c r="E160" s="54" t="s">
        <v>2380</v>
      </c>
      <c r="F160" s="54" t="s">
        <v>2380</v>
      </c>
      <c r="G160" s="54">
        <v>1</v>
      </c>
      <c r="H160" s="54" t="s">
        <v>8367</v>
      </c>
      <c r="I160" s="15"/>
      <c r="J160" s="20"/>
      <c r="K160" s="17" t="str" cm="1">
        <f t="array" ref="K160">IF(H160="?",INDEX($H$2:$H$2336,MODE(MATCH($H$2:$H$2336,$H$2:$H$2336,0))),H160)</f>
        <v>yes</v>
      </c>
      <c r="L160" s="18">
        <f t="shared" si="2"/>
        <v>1</v>
      </c>
      <c r="M160" s="18" t="s">
        <v>2382</v>
      </c>
      <c r="N160" s="18" t="s">
        <v>2382</v>
      </c>
      <c r="O160" s="17" t="str" cm="1">
        <f t="array" ref="O160">_xlfn.IFS(B160&lt;18.5,"Underweight",B160&lt;=24.99,"Normal weight",B160&lt;=29.99,"Over weight",B160&gt;=30,"Obesity")</f>
        <v>Obesity</v>
      </c>
      <c r="P160" s="30" t="str" cm="1">
        <f t="array" ref="P160">_xlfn.IFS(C160&lt;5.7,"Normal",C160&lt;=6.49,"Prediabetes",C160&gt;=6.5,"Diabetes")</f>
        <v>Normal</v>
      </c>
    </row>
    <row r="161" spans="1:16" x14ac:dyDescent="0.25">
      <c r="A161" s="54" t="s">
        <v>2213</v>
      </c>
      <c r="B161" s="54">
        <v>39.799999999999997</v>
      </c>
      <c r="C161" s="54">
        <v>10.54</v>
      </c>
      <c r="D161" s="54" t="s">
        <v>8367</v>
      </c>
      <c r="E161" s="54" t="s">
        <v>2380</v>
      </c>
      <c r="F161" s="54" t="s">
        <v>2380</v>
      </c>
      <c r="G161" s="54">
        <v>2</v>
      </c>
      <c r="H161" s="54" t="s">
        <v>8367</v>
      </c>
      <c r="I161" s="17"/>
      <c r="J161" s="19"/>
      <c r="K161" s="15" t="str" cm="1">
        <f t="array" ref="K161">IF(H161="?",INDEX($H$2:$H$2336,MODE(MATCH($H$2:$H$2336,$H$2:$H$2336,0))),H161)</f>
        <v>yes</v>
      </c>
      <c r="L161" s="16">
        <f t="shared" si="2"/>
        <v>2</v>
      </c>
      <c r="M161" s="16" t="s">
        <v>2382</v>
      </c>
      <c r="N161" s="16" t="s">
        <v>2382</v>
      </c>
      <c r="O161" s="15" t="str" cm="1">
        <f t="array" ref="O161">_xlfn.IFS(B161&lt;18.5,"Underweight",B161&lt;=24.99,"Normal weight",B161&lt;=29.99,"Over weight",B161&gt;=30,"Obesity")</f>
        <v>Obesity</v>
      </c>
      <c r="P161" s="29" t="str" cm="1">
        <f t="array" ref="P161">_xlfn.IFS(C161&lt;5.7,"Normal",C161&lt;=6.49,"Prediabetes",C161&gt;=6.5,"Diabetes")</f>
        <v>Diabetes</v>
      </c>
    </row>
    <row r="162" spans="1:16" x14ac:dyDescent="0.25">
      <c r="A162" s="54" t="s">
        <v>2212</v>
      </c>
      <c r="B162" s="54">
        <v>42.82</v>
      </c>
      <c r="C162" s="54">
        <v>4.21</v>
      </c>
      <c r="D162" s="54" t="s">
        <v>2380</v>
      </c>
      <c r="E162" s="54" t="s">
        <v>2380</v>
      </c>
      <c r="F162" s="54" t="s">
        <v>2380</v>
      </c>
      <c r="G162" s="54" t="s">
        <v>2381</v>
      </c>
      <c r="H162" s="54" t="s">
        <v>8367</v>
      </c>
      <c r="I162" s="15"/>
      <c r="J162" s="20"/>
      <c r="K162" s="17" t="str" cm="1">
        <f t="array" ref="K162">IF(H162="?",INDEX($H$2:$H$2336,MODE(MATCH($H$2:$H$2336,$H$2:$H$2336,0))),H162)</f>
        <v>yes</v>
      </c>
      <c r="L162" s="18" t="str">
        <f t="shared" si="2"/>
        <v>0</v>
      </c>
      <c r="M162" s="18" t="s">
        <v>2380</v>
      </c>
      <c r="N162" s="18" t="s">
        <v>2382</v>
      </c>
      <c r="O162" s="17" t="str" cm="1">
        <f t="array" ref="O162">_xlfn.IFS(B162&lt;18.5,"Underweight",B162&lt;=24.99,"Normal weight",B162&lt;=29.99,"Over weight",B162&gt;=30,"Obesity")</f>
        <v>Obesity</v>
      </c>
      <c r="P162" s="30" t="str" cm="1">
        <f t="array" ref="P162">_xlfn.IFS(C162&lt;5.7,"Normal",C162&lt;=6.49,"Prediabetes",C162&gt;=6.5,"Diabetes")</f>
        <v>Normal</v>
      </c>
    </row>
    <row r="163" spans="1:16" x14ac:dyDescent="0.25">
      <c r="A163" s="54" t="s">
        <v>2211</v>
      </c>
      <c r="B163" s="54">
        <v>33.630000000000003</v>
      </c>
      <c r="C163" s="54">
        <v>5.42</v>
      </c>
      <c r="D163" s="54" t="s">
        <v>2380</v>
      </c>
      <c r="E163" s="54" t="s">
        <v>2380</v>
      </c>
      <c r="F163" s="54" t="s">
        <v>2380</v>
      </c>
      <c r="G163" s="54" t="s">
        <v>2381</v>
      </c>
      <c r="H163" s="54" t="s">
        <v>8367</v>
      </c>
      <c r="I163" s="17"/>
      <c r="J163" s="19"/>
      <c r="K163" s="15" t="str" cm="1">
        <f t="array" ref="K163">IF(H163="?",INDEX($H$2:$H$2336,MODE(MATCH($H$2:$H$2336,$H$2:$H$2336,0))),H163)</f>
        <v>yes</v>
      </c>
      <c r="L163" s="16" t="str">
        <f t="shared" si="2"/>
        <v>0</v>
      </c>
      <c r="M163" s="16" t="s">
        <v>2380</v>
      </c>
      <c r="N163" s="16" t="s">
        <v>2382</v>
      </c>
      <c r="O163" s="15" t="str" cm="1">
        <f t="array" ref="O163">_xlfn.IFS(B163&lt;18.5,"Underweight",B163&lt;=24.99,"Normal weight",B163&lt;=29.99,"Over weight",B163&gt;=30,"Obesity")</f>
        <v>Obesity</v>
      </c>
      <c r="P163" s="29" t="str" cm="1">
        <f t="array" ref="P163">_xlfn.IFS(C163&lt;5.7,"Normal",C163&lt;=6.49,"Prediabetes",C163&gt;=6.5,"Diabetes")</f>
        <v>Normal</v>
      </c>
    </row>
    <row r="164" spans="1:16" x14ac:dyDescent="0.25">
      <c r="A164" s="54" t="s">
        <v>2210</v>
      </c>
      <c r="B164" s="54">
        <v>37.07</v>
      </c>
      <c r="C164" s="54">
        <v>4.28</v>
      </c>
      <c r="D164" s="54" t="s">
        <v>2380</v>
      </c>
      <c r="E164" s="54" t="s">
        <v>8367</v>
      </c>
      <c r="F164" s="54" t="s">
        <v>2380</v>
      </c>
      <c r="G164" s="54">
        <v>1</v>
      </c>
      <c r="H164" s="54" t="s">
        <v>8367</v>
      </c>
      <c r="I164" s="15"/>
      <c r="J164" s="20"/>
      <c r="K164" s="17" t="str" cm="1">
        <f t="array" ref="K164">IF(H164="?",INDEX($H$2:$H$2336,MODE(MATCH($H$2:$H$2336,$H$2:$H$2336,0))),H164)</f>
        <v>yes</v>
      </c>
      <c r="L164" s="18">
        <f t="shared" si="2"/>
        <v>1</v>
      </c>
      <c r="M164" s="18" t="s">
        <v>2380</v>
      </c>
      <c r="N164" s="18" t="s">
        <v>2382</v>
      </c>
      <c r="O164" s="17" t="str" cm="1">
        <f t="array" ref="O164">_xlfn.IFS(B164&lt;18.5,"Underweight",B164&lt;=24.99,"Normal weight",B164&lt;=29.99,"Over weight",B164&gt;=30,"Obesity")</f>
        <v>Obesity</v>
      </c>
      <c r="P164" s="30" t="str" cm="1">
        <f t="array" ref="P164">_xlfn.IFS(C164&lt;5.7,"Normal",C164&lt;=6.49,"Prediabetes",C164&gt;=6.5,"Diabetes")</f>
        <v>Normal</v>
      </c>
    </row>
    <row r="165" spans="1:16" x14ac:dyDescent="0.25">
      <c r="A165" s="54" t="s">
        <v>2209</v>
      </c>
      <c r="B165" s="54">
        <v>35.625</v>
      </c>
      <c r="C165" s="54">
        <v>8.9</v>
      </c>
      <c r="D165" s="54" t="s">
        <v>2380</v>
      </c>
      <c r="E165" s="54" t="s">
        <v>2380</v>
      </c>
      <c r="F165" s="54" t="s">
        <v>2380</v>
      </c>
      <c r="G165" s="54" t="s">
        <v>2381</v>
      </c>
      <c r="H165" s="54" t="s">
        <v>8367</v>
      </c>
      <c r="I165" s="17"/>
      <c r="J165" s="19"/>
      <c r="K165" s="15" t="str" cm="1">
        <f t="array" ref="K165">IF(H165="?",INDEX($H$2:$H$2336,MODE(MATCH($H$2:$H$2336,$H$2:$H$2336,0))),H165)</f>
        <v>yes</v>
      </c>
      <c r="L165" s="16" t="str">
        <f t="shared" si="2"/>
        <v>0</v>
      </c>
      <c r="M165" s="16" t="s">
        <v>2380</v>
      </c>
      <c r="N165" s="16" t="s">
        <v>2382</v>
      </c>
      <c r="O165" s="15" t="str" cm="1">
        <f t="array" ref="O165">_xlfn.IFS(B165&lt;18.5,"Underweight",B165&lt;=24.99,"Normal weight",B165&lt;=29.99,"Over weight",B165&gt;=30,"Obesity")</f>
        <v>Obesity</v>
      </c>
      <c r="P165" s="29" t="str" cm="1">
        <f t="array" ref="P165">_xlfn.IFS(C165&lt;5.7,"Normal",C165&lt;=6.49,"Prediabetes",C165&gt;=6.5,"Diabetes")</f>
        <v>Diabetes</v>
      </c>
    </row>
    <row r="166" spans="1:16" x14ac:dyDescent="0.25">
      <c r="A166" s="54" t="s">
        <v>2208</v>
      </c>
      <c r="B166" s="54">
        <v>42.69</v>
      </c>
      <c r="C166" s="54">
        <v>4.8899999999999997</v>
      </c>
      <c r="D166" s="54" t="s">
        <v>2380</v>
      </c>
      <c r="E166" s="54" t="s">
        <v>2380</v>
      </c>
      <c r="F166" s="54" t="s">
        <v>2382</v>
      </c>
      <c r="G166" s="54">
        <v>1</v>
      </c>
      <c r="H166" s="54" t="s">
        <v>8367</v>
      </c>
      <c r="I166" s="15"/>
      <c r="J166" s="20"/>
      <c r="K166" s="17" t="str" cm="1">
        <f t="array" ref="K166">IF(H166="?",INDEX($H$2:$H$2336,MODE(MATCH($H$2:$H$2336,$H$2:$H$2336,0))),H166)</f>
        <v>yes</v>
      </c>
      <c r="L166" s="18">
        <f t="shared" si="2"/>
        <v>1</v>
      </c>
      <c r="M166" s="18" t="s">
        <v>2380</v>
      </c>
      <c r="N166" s="18" t="s">
        <v>2382</v>
      </c>
      <c r="O166" s="17" t="str" cm="1">
        <f t="array" ref="O166">_xlfn.IFS(B166&lt;18.5,"Underweight",B166&lt;=24.99,"Normal weight",B166&lt;=29.99,"Over weight",B166&gt;=30,"Obesity")</f>
        <v>Obesity</v>
      </c>
      <c r="P166" s="30" t="str" cm="1">
        <f t="array" ref="P166">_xlfn.IFS(C166&lt;5.7,"Normal",C166&lt;=6.49,"Prediabetes",C166&gt;=6.5,"Diabetes")</f>
        <v>Normal</v>
      </c>
    </row>
    <row r="167" spans="1:16" x14ac:dyDescent="0.25">
      <c r="A167" s="54" t="s">
        <v>2207</v>
      </c>
      <c r="B167" s="54">
        <v>37.869999999999997</v>
      </c>
      <c r="C167" s="54">
        <v>4.29</v>
      </c>
      <c r="D167" s="54" t="s">
        <v>8367</v>
      </c>
      <c r="E167" s="54" t="s">
        <v>2380</v>
      </c>
      <c r="F167" s="54" t="s">
        <v>2382</v>
      </c>
      <c r="G167" s="54">
        <v>1</v>
      </c>
      <c r="H167" s="54" t="s">
        <v>8367</v>
      </c>
      <c r="I167" s="17"/>
      <c r="J167" s="19"/>
      <c r="K167" s="15" t="str" cm="1">
        <f t="array" ref="K167">IF(H167="?",INDEX($H$2:$H$2336,MODE(MATCH($H$2:$H$2336,$H$2:$H$2336,0))),H167)</f>
        <v>yes</v>
      </c>
      <c r="L167" s="16">
        <f t="shared" si="2"/>
        <v>1</v>
      </c>
      <c r="M167" s="16" t="s">
        <v>2382</v>
      </c>
      <c r="N167" s="16" t="s">
        <v>2382</v>
      </c>
      <c r="O167" s="15" t="str" cm="1">
        <f t="array" ref="O167">_xlfn.IFS(B167&lt;18.5,"Underweight",B167&lt;=24.99,"Normal weight",B167&lt;=29.99,"Over weight",B167&gt;=30,"Obesity")</f>
        <v>Obesity</v>
      </c>
      <c r="P167" s="29" t="str" cm="1">
        <f t="array" ref="P167">_xlfn.IFS(C167&lt;5.7,"Normal",C167&lt;=6.49,"Prediabetes",C167&gt;=6.5,"Diabetes")</f>
        <v>Normal</v>
      </c>
    </row>
    <row r="168" spans="1:16" x14ac:dyDescent="0.25">
      <c r="A168" s="54" t="s">
        <v>2206</v>
      </c>
      <c r="B168" s="54">
        <v>40.61</v>
      </c>
      <c r="C168" s="54">
        <v>8</v>
      </c>
      <c r="D168" s="54" t="s">
        <v>8367</v>
      </c>
      <c r="E168" s="54" t="s">
        <v>2380</v>
      </c>
      <c r="F168" s="54" t="s">
        <v>2380</v>
      </c>
      <c r="G168" s="54">
        <v>1</v>
      </c>
      <c r="H168" s="54" t="s">
        <v>8367</v>
      </c>
      <c r="I168" s="15"/>
      <c r="J168" s="20"/>
      <c r="K168" s="17" t="str" cm="1">
        <f t="array" ref="K168">IF(H168="?",INDEX($H$2:$H$2336,MODE(MATCH($H$2:$H$2336,$H$2:$H$2336,0))),H168)</f>
        <v>yes</v>
      </c>
      <c r="L168" s="18">
        <f t="shared" si="2"/>
        <v>1</v>
      </c>
      <c r="M168" s="18" t="s">
        <v>2382</v>
      </c>
      <c r="N168" s="18" t="s">
        <v>2382</v>
      </c>
      <c r="O168" s="17" t="str" cm="1">
        <f t="array" ref="O168">_xlfn.IFS(B168&lt;18.5,"Underweight",B168&lt;=24.99,"Normal weight",B168&lt;=29.99,"Over weight",B168&gt;=30,"Obesity")</f>
        <v>Obesity</v>
      </c>
      <c r="P168" s="30" t="str" cm="1">
        <f t="array" ref="P168">_xlfn.IFS(C168&lt;5.7,"Normal",C168&lt;=6.49,"Prediabetes",C168&gt;=6.5,"Diabetes")</f>
        <v>Diabetes</v>
      </c>
    </row>
    <row r="169" spans="1:16" x14ac:dyDescent="0.25">
      <c r="A169" s="54" t="s">
        <v>2205</v>
      </c>
      <c r="B169" s="54">
        <v>30.78</v>
      </c>
      <c r="C169" s="54">
        <v>4.67</v>
      </c>
      <c r="D169" s="54" t="s">
        <v>8367</v>
      </c>
      <c r="E169" s="54" t="s">
        <v>2380</v>
      </c>
      <c r="F169" s="54" t="s">
        <v>2380</v>
      </c>
      <c r="G169" s="54" t="s">
        <v>2381</v>
      </c>
      <c r="H169" s="54" t="s">
        <v>8367</v>
      </c>
      <c r="I169" s="17"/>
      <c r="J169" s="19"/>
      <c r="K169" s="15" t="str" cm="1">
        <f t="array" ref="K169">IF(H169="?",INDEX($H$2:$H$2336,MODE(MATCH($H$2:$H$2336,$H$2:$H$2336,0))),H169)</f>
        <v>yes</v>
      </c>
      <c r="L169" s="16" t="str">
        <f t="shared" si="2"/>
        <v>0</v>
      </c>
      <c r="M169" s="16" t="s">
        <v>2382</v>
      </c>
      <c r="N169" s="16" t="s">
        <v>2382</v>
      </c>
      <c r="O169" s="15" t="str" cm="1">
        <f t="array" ref="O169">_xlfn.IFS(B169&lt;18.5,"Underweight",B169&lt;=24.99,"Normal weight",B169&lt;=29.99,"Over weight",B169&gt;=30,"Obesity")</f>
        <v>Obesity</v>
      </c>
      <c r="P169" s="29" t="str" cm="1">
        <f t="array" ref="P169">_xlfn.IFS(C169&lt;5.7,"Normal",C169&lt;=6.49,"Prediabetes",C169&gt;=6.5,"Diabetes")</f>
        <v>Normal</v>
      </c>
    </row>
    <row r="170" spans="1:16" x14ac:dyDescent="0.25">
      <c r="A170" s="54" t="s">
        <v>2204</v>
      </c>
      <c r="B170" s="54">
        <v>49.49</v>
      </c>
      <c r="C170" s="54">
        <v>4.5</v>
      </c>
      <c r="D170" s="54" t="s">
        <v>2380</v>
      </c>
      <c r="E170" s="54" t="s">
        <v>2380</v>
      </c>
      <c r="F170" s="54" t="s">
        <v>2380</v>
      </c>
      <c r="G170" s="54" t="s">
        <v>2381</v>
      </c>
      <c r="H170" s="54" t="s">
        <v>8367</v>
      </c>
      <c r="I170" s="15"/>
      <c r="J170" s="20"/>
      <c r="K170" s="17" t="str" cm="1">
        <f t="array" ref="K170">IF(H170="?",INDEX($H$2:$H$2336,MODE(MATCH($H$2:$H$2336,$H$2:$H$2336,0))),H170)</f>
        <v>yes</v>
      </c>
      <c r="L170" s="18" t="str">
        <f t="shared" si="2"/>
        <v>0</v>
      </c>
      <c r="M170" s="18" t="s">
        <v>2380</v>
      </c>
      <c r="N170" s="18" t="s">
        <v>2382</v>
      </c>
      <c r="O170" s="17" t="str" cm="1">
        <f t="array" ref="O170">_xlfn.IFS(B170&lt;18.5,"Underweight",B170&lt;=24.99,"Normal weight",B170&lt;=29.99,"Over weight",B170&gt;=30,"Obesity")</f>
        <v>Obesity</v>
      </c>
      <c r="P170" s="30" t="str" cm="1">
        <f t="array" ref="P170">_xlfn.IFS(C170&lt;5.7,"Normal",C170&lt;=6.49,"Prediabetes",C170&gt;=6.5,"Diabetes")</f>
        <v>Normal</v>
      </c>
    </row>
    <row r="171" spans="1:16" x14ac:dyDescent="0.25">
      <c r="A171" s="54" t="s">
        <v>2203</v>
      </c>
      <c r="B171" s="54">
        <v>37.619999999999997</v>
      </c>
      <c r="C171" s="54">
        <v>6.32</v>
      </c>
      <c r="D171" s="54" t="s">
        <v>8367</v>
      </c>
      <c r="E171" s="54" t="s">
        <v>8367</v>
      </c>
      <c r="F171" s="54" t="s">
        <v>2380</v>
      </c>
      <c r="G171" s="54">
        <v>2</v>
      </c>
      <c r="H171" s="54" t="s">
        <v>8367</v>
      </c>
      <c r="I171" s="17"/>
      <c r="J171" s="19"/>
      <c r="K171" s="15" t="str" cm="1">
        <f t="array" ref="K171">IF(H171="?",INDEX($H$2:$H$2336,MODE(MATCH($H$2:$H$2336,$H$2:$H$2336,0))),H171)</f>
        <v>yes</v>
      </c>
      <c r="L171" s="16">
        <f t="shared" si="2"/>
        <v>2</v>
      </c>
      <c r="M171" s="16" t="s">
        <v>2382</v>
      </c>
      <c r="N171" s="16" t="s">
        <v>2382</v>
      </c>
      <c r="O171" s="15" t="str" cm="1">
        <f t="array" ref="O171">_xlfn.IFS(B171&lt;18.5,"Underweight",B171&lt;=24.99,"Normal weight",B171&lt;=29.99,"Over weight",B171&gt;=30,"Obesity")</f>
        <v>Obesity</v>
      </c>
      <c r="P171" s="29" t="str" cm="1">
        <f t="array" ref="P171">_xlfn.IFS(C171&lt;5.7,"Normal",C171&lt;=6.49,"Prediabetes",C171&gt;=6.5,"Diabetes")</f>
        <v>Prediabetes</v>
      </c>
    </row>
    <row r="172" spans="1:16" x14ac:dyDescent="0.25">
      <c r="A172" s="54" t="s">
        <v>2202</v>
      </c>
      <c r="B172" s="54">
        <v>36.08</v>
      </c>
      <c r="C172" s="54">
        <v>6.1</v>
      </c>
      <c r="D172" s="54" t="s">
        <v>8367</v>
      </c>
      <c r="E172" s="54" t="s">
        <v>2380</v>
      </c>
      <c r="F172" s="54" t="s">
        <v>2380</v>
      </c>
      <c r="G172" s="54">
        <v>1</v>
      </c>
      <c r="H172" s="54" t="s">
        <v>8367</v>
      </c>
      <c r="I172" s="15"/>
      <c r="J172" s="20"/>
      <c r="K172" s="17" t="str" cm="1">
        <f t="array" ref="K172">IF(H172="?",INDEX($H$2:$H$2336,MODE(MATCH($H$2:$H$2336,$H$2:$H$2336,0))),H172)</f>
        <v>yes</v>
      </c>
      <c r="L172" s="18">
        <f t="shared" si="2"/>
        <v>1</v>
      </c>
      <c r="M172" s="18" t="s">
        <v>2382</v>
      </c>
      <c r="N172" s="18" t="s">
        <v>2382</v>
      </c>
      <c r="O172" s="17" t="str" cm="1">
        <f t="array" ref="O172">_xlfn.IFS(B172&lt;18.5,"Underweight",B172&lt;=24.99,"Normal weight",B172&lt;=29.99,"Over weight",B172&gt;=30,"Obesity")</f>
        <v>Obesity</v>
      </c>
      <c r="P172" s="30" t="str" cm="1">
        <f t="array" ref="P172">_xlfn.IFS(C172&lt;5.7,"Normal",C172&lt;=6.49,"Prediabetes",C172&gt;=6.5,"Diabetes")</f>
        <v>Prediabetes</v>
      </c>
    </row>
    <row r="173" spans="1:16" x14ac:dyDescent="0.25">
      <c r="A173" s="54" t="s">
        <v>2201</v>
      </c>
      <c r="B173" s="54">
        <v>33.5</v>
      </c>
      <c r="C173" s="54">
        <v>5.4</v>
      </c>
      <c r="D173" s="54" t="s">
        <v>2380</v>
      </c>
      <c r="E173" s="54" t="s">
        <v>2380</v>
      </c>
      <c r="F173" s="54" t="s">
        <v>2380</v>
      </c>
      <c r="G173" s="54" t="s">
        <v>2381</v>
      </c>
      <c r="H173" s="54" t="s">
        <v>8367</v>
      </c>
      <c r="I173" s="17"/>
      <c r="J173" s="19"/>
      <c r="K173" s="15" t="str" cm="1">
        <f t="array" ref="K173">IF(H173="?",INDEX($H$2:$H$2336,MODE(MATCH($H$2:$H$2336,$H$2:$H$2336,0))),H173)</f>
        <v>yes</v>
      </c>
      <c r="L173" s="16" t="str">
        <f t="shared" si="2"/>
        <v>0</v>
      </c>
      <c r="M173" s="16" t="s">
        <v>2380</v>
      </c>
      <c r="N173" s="16" t="s">
        <v>2382</v>
      </c>
      <c r="O173" s="15" t="str" cm="1">
        <f t="array" ref="O173">_xlfn.IFS(B173&lt;18.5,"Underweight",B173&lt;=24.99,"Normal weight",B173&lt;=29.99,"Over weight",B173&gt;=30,"Obesity")</f>
        <v>Obesity</v>
      </c>
      <c r="P173" s="29" t="str" cm="1">
        <f t="array" ref="P173">_xlfn.IFS(C173&lt;5.7,"Normal",C173&lt;=6.49,"Prediabetes",C173&gt;=6.5,"Diabetes")</f>
        <v>Normal</v>
      </c>
    </row>
    <row r="174" spans="1:16" x14ac:dyDescent="0.25">
      <c r="A174" s="54" t="s">
        <v>2200</v>
      </c>
      <c r="B174" s="54">
        <v>47.46</v>
      </c>
      <c r="C174" s="54">
        <v>6.24</v>
      </c>
      <c r="D174" s="54" t="s">
        <v>8367</v>
      </c>
      <c r="E174" s="54" t="s">
        <v>2380</v>
      </c>
      <c r="F174" s="54" t="s">
        <v>2380</v>
      </c>
      <c r="G174" s="54">
        <v>1</v>
      </c>
      <c r="H174" s="54" t="s">
        <v>8367</v>
      </c>
      <c r="I174" s="15"/>
      <c r="J174" s="20"/>
      <c r="K174" s="17" t="str" cm="1">
        <f t="array" ref="K174">IF(H174="?",INDEX($H$2:$H$2336,MODE(MATCH($H$2:$H$2336,$H$2:$H$2336,0))),H174)</f>
        <v>yes</v>
      </c>
      <c r="L174" s="18">
        <f t="shared" si="2"/>
        <v>1</v>
      </c>
      <c r="M174" s="18" t="s">
        <v>2382</v>
      </c>
      <c r="N174" s="18" t="s">
        <v>2382</v>
      </c>
      <c r="O174" s="17" t="str" cm="1">
        <f t="array" ref="O174">_xlfn.IFS(B174&lt;18.5,"Underweight",B174&lt;=24.99,"Normal weight",B174&lt;=29.99,"Over weight",B174&gt;=30,"Obesity")</f>
        <v>Obesity</v>
      </c>
      <c r="P174" s="30" t="str" cm="1">
        <f t="array" ref="P174">_xlfn.IFS(C174&lt;5.7,"Normal",C174&lt;=6.49,"Prediabetes",C174&gt;=6.5,"Diabetes")</f>
        <v>Prediabetes</v>
      </c>
    </row>
    <row r="175" spans="1:16" x14ac:dyDescent="0.25">
      <c r="A175" s="54" t="s">
        <v>2199</v>
      </c>
      <c r="B175" s="54">
        <v>49.24</v>
      </c>
      <c r="C175" s="54">
        <v>4.45</v>
      </c>
      <c r="D175" s="54" t="s">
        <v>2380</v>
      </c>
      <c r="E175" s="54" t="s">
        <v>2380</v>
      </c>
      <c r="F175" s="54" t="s">
        <v>2380</v>
      </c>
      <c r="G175" s="54" t="s">
        <v>2381</v>
      </c>
      <c r="H175" s="54" t="s">
        <v>8367</v>
      </c>
      <c r="I175" s="17"/>
      <c r="J175" s="19"/>
      <c r="K175" s="15" t="str" cm="1">
        <f t="array" ref="K175">IF(H175="?",INDEX($H$2:$H$2336,MODE(MATCH($H$2:$H$2336,$H$2:$H$2336,0))),H175)</f>
        <v>yes</v>
      </c>
      <c r="L175" s="16" t="str">
        <f t="shared" si="2"/>
        <v>0</v>
      </c>
      <c r="M175" s="16" t="s">
        <v>2380</v>
      </c>
      <c r="N175" s="16" t="s">
        <v>2382</v>
      </c>
      <c r="O175" s="15" t="str" cm="1">
        <f t="array" ref="O175">_xlfn.IFS(B175&lt;18.5,"Underweight",B175&lt;=24.99,"Normal weight",B175&lt;=29.99,"Over weight",B175&gt;=30,"Obesity")</f>
        <v>Obesity</v>
      </c>
      <c r="P175" s="29" t="str" cm="1">
        <f t="array" ref="P175">_xlfn.IFS(C175&lt;5.7,"Normal",C175&lt;=6.49,"Prediabetes",C175&gt;=6.5,"Diabetes")</f>
        <v>Normal</v>
      </c>
    </row>
    <row r="176" spans="1:16" x14ac:dyDescent="0.25">
      <c r="A176" s="54" t="s">
        <v>2198</v>
      </c>
      <c r="B176" s="54">
        <v>54.4</v>
      </c>
      <c r="C176" s="54">
        <v>5.22</v>
      </c>
      <c r="D176" s="54" t="s">
        <v>2380</v>
      </c>
      <c r="E176" s="54" t="s">
        <v>2380</v>
      </c>
      <c r="F176" s="54" t="s">
        <v>2380</v>
      </c>
      <c r="G176" s="54">
        <v>1</v>
      </c>
      <c r="H176" s="54" t="s">
        <v>8367</v>
      </c>
      <c r="I176" s="15"/>
      <c r="J176" s="20"/>
      <c r="K176" s="17" t="str" cm="1">
        <f t="array" ref="K176">IF(H176="?",INDEX($H$2:$H$2336,MODE(MATCH($H$2:$H$2336,$H$2:$H$2336,0))),H176)</f>
        <v>yes</v>
      </c>
      <c r="L176" s="18">
        <f t="shared" si="2"/>
        <v>1</v>
      </c>
      <c r="M176" s="18" t="s">
        <v>2380</v>
      </c>
      <c r="N176" s="18" t="s">
        <v>2382</v>
      </c>
      <c r="O176" s="17" t="str" cm="1">
        <f t="array" ref="O176">_xlfn.IFS(B176&lt;18.5,"Underweight",B176&lt;=24.99,"Normal weight",B176&lt;=29.99,"Over weight",B176&gt;=30,"Obesity")</f>
        <v>Obesity</v>
      </c>
      <c r="P176" s="30" t="str" cm="1">
        <f t="array" ref="P176">_xlfn.IFS(C176&lt;5.7,"Normal",C176&lt;=6.49,"Prediabetes",C176&gt;=6.5,"Diabetes")</f>
        <v>Normal</v>
      </c>
    </row>
    <row r="177" spans="1:16" x14ac:dyDescent="0.25">
      <c r="A177" s="54" t="s">
        <v>2197</v>
      </c>
      <c r="B177" s="54">
        <v>35.53</v>
      </c>
      <c r="C177" s="54">
        <v>4.6100000000000003</v>
      </c>
      <c r="D177" s="54" t="s">
        <v>2380</v>
      </c>
      <c r="E177" s="54" t="s">
        <v>2380</v>
      </c>
      <c r="F177" s="54" t="s">
        <v>2380</v>
      </c>
      <c r="G177" s="54">
        <v>1</v>
      </c>
      <c r="H177" s="54" t="s">
        <v>8367</v>
      </c>
      <c r="I177" s="17"/>
      <c r="J177" s="19"/>
      <c r="K177" s="15" t="str" cm="1">
        <f t="array" ref="K177">IF(H177="?",INDEX($H$2:$H$2336,MODE(MATCH($H$2:$H$2336,$H$2:$H$2336,0))),H177)</f>
        <v>yes</v>
      </c>
      <c r="L177" s="16">
        <f t="shared" si="2"/>
        <v>1</v>
      </c>
      <c r="M177" s="16" t="s">
        <v>2380</v>
      </c>
      <c r="N177" s="16" t="s">
        <v>2382</v>
      </c>
      <c r="O177" s="15" t="str" cm="1">
        <f t="array" ref="O177">_xlfn.IFS(B177&lt;18.5,"Underweight",B177&lt;=24.99,"Normal weight",B177&lt;=29.99,"Over weight",B177&gt;=30,"Obesity")</f>
        <v>Obesity</v>
      </c>
      <c r="P177" s="29" t="str" cm="1">
        <f t="array" ref="P177">_xlfn.IFS(C177&lt;5.7,"Normal",C177&lt;=6.49,"Prediabetes",C177&gt;=6.5,"Diabetes")</f>
        <v>Normal</v>
      </c>
    </row>
    <row r="178" spans="1:16" x14ac:dyDescent="0.25">
      <c r="A178" s="54" t="s">
        <v>2196</v>
      </c>
      <c r="B178" s="54">
        <v>39.729999999999997</v>
      </c>
      <c r="C178" s="54">
        <v>6.24</v>
      </c>
      <c r="D178" s="54" t="s">
        <v>2380</v>
      </c>
      <c r="E178" s="54" t="s">
        <v>2380</v>
      </c>
      <c r="F178" s="54" t="s">
        <v>2380</v>
      </c>
      <c r="G178" s="54" t="s">
        <v>2381</v>
      </c>
      <c r="H178" s="54" t="s">
        <v>8367</v>
      </c>
      <c r="I178" s="15"/>
      <c r="J178" s="20"/>
      <c r="K178" s="17" t="str" cm="1">
        <f t="array" ref="K178">IF(H178="?",INDEX($H$2:$H$2336,MODE(MATCH($H$2:$H$2336,$H$2:$H$2336,0))),H178)</f>
        <v>yes</v>
      </c>
      <c r="L178" s="18" t="str">
        <f t="shared" si="2"/>
        <v>0</v>
      </c>
      <c r="M178" s="18" t="s">
        <v>2380</v>
      </c>
      <c r="N178" s="18" t="s">
        <v>2382</v>
      </c>
      <c r="O178" s="17" t="str" cm="1">
        <f t="array" ref="O178">_xlfn.IFS(B178&lt;18.5,"Underweight",B178&lt;=24.99,"Normal weight",B178&lt;=29.99,"Over weight",B178&gt;=30,"Obesity")</f>
        <v>Obesity</v>
      </c>
      <c r="P178" s="30" t="str" cm="1">
        <f t="array" ref="P178">_xlfn.IFS(C178&lt;5.7,"Normal",C178&lt;=6.49,"Prediabetes",C178&gt;=6.5,"Diabetes")</f>
        <v>Prediabetes</v>
      </c>
    </row>
    <row r="179" spans="1:16" x14ac:dyDescent="0.25">
      <c r="A179" s="54" t="s">
        <v>2195</v>
      </c>
      <c r="B179" s="54">
        <v>35.68</v>
      </c>
      <c r="C179" s="54">
        <v>10.039999999999999</v>
      </c>
      <c r="D179" s="54" t="s">
        <v>2380</v>
      </c>
      <c r="E179" s="54" t="s">
        <v>2380</v>
      </c>
      <c r="F179" s="54" t="s">
        <v>2380</v>
      </c>
      <c r="G179" s="54" t="s">
        <v>2381</v>
      </c>
      <c r="H179" s="54" t="s">
        <v>8367</v>
      </c>
      <c r="I179" s="17"/>
      <c r="J179" s="19"/>
      <c r="K179" s="15" t="str" cm="1">
        <f t="array" ref="K179">IF(H179="?",INDEX($H$2:$H$2336,MODE(MATCH($H$2:$H$2336,$H$2:$H$2336,0))),H179)</f>
        <v>yes</v>
      </c>
      <c r="L179" s="16" t="str">
        <f t="shared" si="2"/>
        <v>0</v>
      </c>
      <c r="M179" s="16" t="s">
        <v>2380</v>
      </c>
      <c r="N179" s="16" t="s">
        <v>2382</v>
      </c>
      <c r="O179" s="15" t="str" cm="1">
        <f t="array" ref="O179">_xlfn.IFS(B179&lt;18.5,"Underweight",B179&lt;=24.99,"Normal weight",B179&lt;=29.99,"Over weight",B179&gt;=30,"Obesity")</f>
        <v>Obesity</v>
      </c>
      <c r="P179" s="29" t="str" cm="1">
        <f t="array" ref="P179">_xlfn.IFS(C179&lt;5.7,"Normal",C179&lt;=6.49,"Prediabetes",C179&gt;=6.5,"Diabetes")</f>
        <v>Diabetes</v>
      </c>
    </row>
    <row r="180" spans="1:16" x14ac:dyDescent="0.25">
      <c r="A180" s="54" t="s">
        <v>2194</v>
      </c>
      <c r="B180" s="54">
        <v>48.86</v>
      </c>
      <c r="C180" s="54">
        <v>6.09</v>
      </c>
      <c r="D180" s="54" t="s">
        <v>2380</v>
      </c>
      <c r="E180" s="54" t="s">
        <v>2380</v>
      </c>
      <c r="F180" s="54" t="s">
        <v>2380</v>
      </c>
      <c r="G180" s="54" t="s">
        <v>2381</v>
      </c>
      <c r="H180" s="54" t="s">
        <v>8367</v>
      </c>
      <c r="I180" s="15"/>
      <c r="J180" s="20"/>
      <c r="K180" s="17" t="str" cm="1">
        <f t="array" ref="K180">IF(H180="?",INDEX($H$2:$H$2336,MODE(MATCH($H$2:$H$2336,$H$2:$H$2336,0))),H180)</f>
        <v>yes</v>
      </c>
      <c r="L180" s="18" t="str">
        <f t="shared" si="2"/>
        <v>0</v>
      </c>
      <c r="M180" s="18" t="s">
        <v>2380</v>
      </c>
      <c r="N180" s="18" t="s">
        <v>2382</v>
      </c>
      <c r="O180" s="17" t="str" cm="1">
        <f t="array" ref="O180">_xlfn.IFS(B180&lt;18.5,"Underweight",B180&lt;=24.99,"Normal weight",B180&lt;=29.99,"Over weight",B180&gt;=30,"Obesity")</f>
        <v>Obesity</v>
      </c>
      <c r="P180" s="30" t="str" cm="1">
        <f t="array" ref="P180">_xlfn.IFS(C180&lt;5.7,"Normal",C180&lt;=6.49,"Prediabetes",C180&gt;=6.5,"Diabetes")</f>
        <v>Prediabetes</v>
      </c>
    </row>
    <row r="181" spans="1:16" x14ac:dyDescent="0.25">
      <c r="A181" s="54" t="s">
        <v>2193</v>
      </c>
      <c r="B181" s="54">
        <v>34.799999999999997</v>
      </c>
      <c r="C181" s="54">
        <v>11.4</v>
      </c>
      <c r="D181" s="54" t="s">
        <v>8367</v>
      </c>
      <c r="E181" s="54" t="s">
        <v>2380</v>
      </c>
      <c r="F181" s="54" t="s">
        <v>2382</v>
      </c>
      <c r="G181" s="54">
        <v>1</v>
      </c>
      <c r="H181" s="54" t="s">
        <v>2380</v>
      </c>
      <c r="I181" s="17"/>
      <c r="J181" s="19"/>
      <c r="K181" s="15" t="str" cm="1">
        <f t="array" ref="K181">IF(H181="?",INDEX($H$2:$H$2336,MODE(MATCH($H$2:$H$2336,$H$2:$H$2336,0))),H181)</f>
        <v>No</v>
      </c>
      <c r="L181" s="16">
        <f t="shared" si="2"/>
        <v>1</v>
      </c>
      <c r="M181" s="16" t="s">
        <v>2382</v>
      </c>
      <c r="N181" s="16" t="s">
        <v>2380</v>
      </c>
      <c r="O181" s="15" t="str" cm="1">
        <f t="array" ref="O181">_xlfn.IFS(B181&lt;18.5,"Underweight",B181&lt;=24.99,"Normal weight",B181&lt;=29.99,"Over weight",B181&gt;=30,"Obesity")</f>
        <v>Obesity</v>
      </c>
      <c r="P181" s="29" t="str" cm="1">
        <f t="array" ref="P181">_xlfn.IFS(C181&lt;5.7,"Normal",C181&lt;=6.49,"Prediabetes",C181&gt;=6.5,"Diabetes")</f>
        <v>Diabetes</v>
      </c>
    </row>
    <row r="182" spans="1:16" x14ac:dyDescent="0.25">
      <c r="A182" s="54" t="s">
        <v>2192</v>
      </c>
      <c r="B182" s="54">
        <v>32.49</v>
      </c>
      <c r="C182" s="54">
        <v>4.29</v>
      </c>
      <c r="D182" s="54" t="s">
        <v>2380</v>
      </c>
      <c r="E182" s="54" t="s">
        <v>2380</v>
      </c>
      <c r="F182" s="54" t="s">
        <v>2382</v>
      </c>
      <c r="G182" s="54">
        <v>1</v>
      </c>
      <c r="H182" s="54" t="s">
        <v>8367</v>
      </c>
      <c r="I182" s="15"/>
      <c r="J182" s="20"/>
      <c r="K182" s="17" t="str" cm="1">
        <f t="array" ref="K182">IF(H182="?",INDEX($H$2:$H$2336,MODE(MATCH($H$2:$H$2336,$H$2:$H$2336,0))),H182)</f>
        <v>yes</v>
      </c>
      <c r="L182" s="18">
        <f t="shared" si="2"/>
        <v>1</v>
      </c>
      <c r="M182" s="18" t="s">
        <v>2380</v>
      </c>
      <c r="N182" s="18" t="s">
        <v>2382</v>
      </c>
      <c r="O182" s="17" t="str" cm="1">
        <f t="array" ref="O182">_xlfn.IFS(B182&lt;18.5,"Underweight",B182&lt;=24.99,"Normal weight",B182&lt;=29.99,"Over weight",B182&gt;=30,"Obesity")</f>
        <v>Obesity</v>
      </c>
      <c r="P182" s="30" t="str" cm="1">
        <f t="array" ref="P182">_xlfn.IFS(C182&lt;5.7,"Normal",C182&lt;=6.49,"Prediabetes",C182&gt;=6.5,"Diabetes")</f>
        <v>Normal</v>
      </c>
    </row>
    <row r="183" spans="1:16" x14ac:dyDescent="0.25">
      <c r="A183" s="54" t="s">
        <v>2191</v>
      </c>
      <c r="B183" s="54">
        <v>39</v>
      </c>
      <c r="C183" s="54">
        <v>5.7</v>
      </c>
      <c r="D183" s="54" t="s">
        <v>2380</v>
      </c>
      <c r="E183" s="54" t="s">
        <v>2380</v>
      </c>
      <c r="F183" s="54" t="s">
        <v>2380</v>
      </c>
      <c r="G183" s="54">
        <v>2</v>
      </c>
      <c r="H183" s="54" t="s">
        <v>8367</v>
      </c>
      <c r="I183" s="17"/>
      <c r="J183" s="19"/>
      <c r="K183" s="15" t="str" cm="1">
        <f t="array" ref="K183">IF(H183="?",INDEX($H$2:$H$2336,MODE(MATCH($H$2:$H$2336,$H$2:$H$2336,0))),H183)</f>
        <v>yes</v>
      </c>
      <c r="L183" s="16">
        <f t="shared" si="2"/>
        <v>2</v>
      </c>
      <c r="M183" s="16" t="s">
        <v>2380</v>
      </c>
      <c r="N183" s="16" t="s">
        <v>2382</v>
      </c>
      <c r="O183" s="15" t="str" cm="1">
        <f t="array" ref="O183">_xlfn.IFS(B183&lt;18.5,"Underweight",B183&lt;=24.99,"Normal weight",B183&lt;=29.99,"Over weight",B183&gt;=30,"Obesity")</f>
        <v>Obesity</v>
      </c>
      <c r="P183" s="29" t="str" cm="1">
        <f t="array" ref="P183">_xlfn.IFS(C183&lt;5.7,"Normal",C183&lt;=6.49,"Prediabetes",C183&gt;=6.5,"Diabetes")</f>
        <v>Prediabetes</v>
      </c>
    </row>
    <row r="184" spans="1:16" x14ac:dyDescent="0.25">
      <c r="A184" s="54" t="s">
        <v>2190</v>
      </c>
      <c r="B184" s="54">
        <v>35.299999999999997</v>
      </c>
      <c r="C184" s="54">
        <v>6.09</v>
      </c>
      <c r="D184" s="54" t="s">
        <v>2380</v>
      </c>
      <c r="E184" s="54" t="s">
        <v>2380</v>
      </c>
      <c r="F184" s="54" t="s">
        <v>2380</v>
      </c>
      <c r="G184" s="54">
        <v>1</v>
      </c>
      <c r="H184" s="54" t="s">
        <v>8367</v>
      </c>
      <c r="I184" s="15"/>
      <c r="J184" s="20"/>
      <c r="K184" s="17" t="str" cm="1">
        <f t="array" ref="K184">IF(H184="?",INDEX($H$2:$H$2336,MODE(MATCH($H$2:$H$2336,$H$2:$H$2336,0))),H184)</f>
        <v>yes</v>
      </c>
      <c r="L184" s="18">
        <f t="shared" si="2"/>
        <v>1</v>
      </c>
      <c r="M184" s="18" t="s">
        <v>2380</v>
      </c>
      <c r="N184" s="18" t="s">
        <v>2382</v>
      </c>
      <c r="O184" s="17" t="str" cm="1">
        <f t="array" ref="O184">_xlfn.IFS(B184&lt;18.5,"Underweight",B184&lt;=24.99,"Normal weight",B184&lt;=29.99,"Over weight",B184&gt;=30,"Obesity")</f>
        <v>Obesity</v>
      </c>
      <c r="P184" s="30" t="str" cm="1">
        <f t="array" ref="P184">_xlfn.IFS(C184&lt;5.7,"Normal",C184&lt;=6.49,"Prediabetes",C184&gt;=6.5,"Diabetes")</f>
        <v>Prediabetes</v>
      </c>
    </row>
    <row r="185" spans="1:16" x14ac:dyDescent="0.25">
      <c r="A185" s="54" t="s">
        <v>2189</v>
      </c>
      <c r="B185" s="54">
        <v>33.42</v>
      </c>
      <c r="C185" s="54">
        <v>10.67</v>
      </c>
      <c r="D185" s="54" t="s">
        <v>2380</v>
      </c>
      <c r="E185" s="54" t="s">
        <v>2380</v>
      </c>
      <c r="F185" s="54" t="s">
        <v>2380</v>
      </c>
      <c r="G185" s="54" t="s">
        <v>2381</v>
      </c>
      <c r="H185" s="54" t="s">
        <v>8367</v>
      </c>
      <c r="I185" s="17"/>
      <c r="J185" s="19"/>
      <c r="K185" s="15" t="str" cm="1">
        <f t="array" ref="K185">IF(H185="?",INDEX($H$2:$H$2336,MODE(MATCH($H$2:$H$2336,$H$2:$H$2336,0))),H185)</f>
        <v>yes</v>
      </c>
      <c r="L185" s="16" t="str">
        <f t="shared" si="2"/>
        <v>0</v>
      </c>
      <c r="M185" s="16" t="s">
        <v>2380</v>
      </c>
      <c r="N185" s="16" t="s">
        <v>2382</v>
      </c>
      <c r="O185" s="15" t="str" cm="1">
        <f t="array" ref="O185">_xlfn.IFS(B185&lt;18.5,"Underweight",B185&lt;=24.99,"Normal weight",B185&lt;=29.99,"Over weight",B185&gt;=30,"Obesity")</f>
        <v>Obesity</v>
      </c>
      <c r="P185" s="29" t="str" cm="1">
        <f t="array" ref="P185">_xlfn.IFS(C185&lt;5.7,"Normal",C185&lt;=6.49,"Prediabetes",C185&gt;=6.5,"Diabetes")</f>
        <v>Diabetes</v>
      </c>
    </row>
    <row r="186" spans="1:16" x14ac:dyDescent="0.25">
      <c r="A186" s="54" t="s">
        <v>2188</v>
      </c>
      <c r="B186" s="54">
        <v>37.18</v>
      </c>
      <c r="C186" s="54">
        <v>6.75</v>
      </c>
      <c r="D186" s="54" t="s">
        <v>8367</v>
      </c>
      <c r="E186" s="54" t="s">
        <v>2380</v>
      </c>
      <c r="F186" s="54" t="s">
        <v>2380</v>
      </c>
      <c r="G186" s="54">
        <v>2</v>
      </c>
      <c r="H186" s="54" t="s">
        <v>8367</v>
      </c>
      <c r="I186" s="15"/>
      <c r="J186" s="20"/>
      <c r="K186" s="17" t="str" cm="1">
        <f t="array" ref="K186">IF(H186="?",INDEX($H$2:$H$2336,MODE(MATCH($H$2:$H$2336,$H$2:$H$2336,0))),H186)</f>
        <v>yes</v>
      </c>
      <c r="L186" s="18">
        <f t="shared" si="2"/>
        <v>2</v>
      </c>
      <c r="M186" s="18" t="s">
        <v>2382</v>
      </c>
      <c r="N186" s="18" t="s">
        <v>2382</v>
      </c>
      <c r="O186" s="17" t="str" cm="1">
        <f t="array" ref="O186">_xlfn.IFS(B186&lt;18.5,"Underweight",B186&lt;=24.99,"Normal weight",B186&lt;=29.99,"Over weight",B186&gt;=30,"Obesity")</f>
        <v>Obesity</v>
      </c>
      <c r="P186" s="30" t="str" cm="1">
        <f t="array" ref="P186">_xlfn.IFS(C186&lt;5.7,"Normal",C186&lt;=6.49,"Prediabetes",C186&gt;=6.5,"Diabetes")</f>
        <v>Diabetes</v>
      </c>
    </row>
    <row r="187" spans="1:16" x14ac:dyDescent="0.25">
      <c r="A187" s="54" t="s">
        <v>2187</v>
      </c>
      <c r="B187" s="54">
        <v>33.33</v>
      </c>
      <c r="C187" s="54">
        <v>9.26</v>
      </c>
      <c r="D187" s="54" t="s">
        <v>8367</v>
      </c>
      <c r="E187" s="54" t="s">
        <v>2380</v>
      </c>
      <c r="F187" s="54" t="s">
        <v>2380</v>
      </c>
      <c r="G187" s="54">
        <v>2</v>
      </c>
      <c r="H187" s="54" t="s">
        <v>2380</v>
      </c>
      <c r="I187" s="17"/>
      <c r="J187" s="19"/>
      <c r="K187" s="15" t="str" cm="1">
        <f t="array" ref="K187">IF(H187="?",INDEX($H$2:$H$2336,MODE(MATCH($H$2:$H$2336,$H$2:$H$2336,0))),H187)</f>
        <v>No</v>
      </c>
      <c r="L187" s="16">
        <f t="shared" si="2"/>
        <v>2</v>
      </c>
      <c r="M187" s="16" t="s">
        <v>2382</v>
      </c>
      <c r="N187" s="16" t="s">
        <v>2380</v>
      </c>
      <c r="O187" s="15" t="str" cm="1">
        <f t="array" ref="O187">_xlfn.IFS(B187&lt;18.5,"Underweight",B187&lt;=24.99,"Normal weight",B187&lt;=29.99,"Over weight",B187&gt;=30,"Obesity")</f>
        <v>Obesity</v>
      </c>
      <c r="P187" s="29" t="str" cm="1">
        <f t="array" ref="P187">_xlfn.IFS(C187&lt;5.7,"Normal",C187&lt;=6.49,"Prediabetes",C187&gt;=6.5,"Diabetes")</f>
        <v>Diabetes</v>
      </c>
    </row>
    <row r="188" spans="1:16" x14ac:dyDescent="0.25">
      <c r="A188" s="54" t="s">
        <v>2186</v>
      </c>
      <c r="B188" s="54">
        <v>53.21</v>
      </c>
      <c r="C188" s="54">
        <v>4.2699999999999996</v>
      </c>
      <c r="D188" s="54" t="s">
        <v>2380</v>
      </c>
      <c r="E188" s="54" t="s">
        <v>2380</v>
      </c>
      <c r="F188" s="54" t="s">
        <v>2380</v>
      </c>
      <c r="G188" s="54">
        <v>1</v>
      </c>
      <c r="H188" s="54" t="s">
        <v>8367</v>
      </c>
      <c r="I188" s="15"/>
      <c r="J188" s="20"/>
      <c r="K188" s="17" t="str" cm="1">
        <f t="array" ref="K188">IF(H188="?",INDEX($H$2:$H$2336,MODE(MATCH($H$2:$H$2336,$H$2:$H$2336,0))),H188)</f>
        <v>yes</v>
      </c>
      <c r="L188" s="18">
        <f t="shared" si="2"/>
        <v>1</v>
      </c>
      <c r="M188" s="18" t="s">
        <v>2380</v>
      </c>
      <c r="N188" s="18" t="s">
        <v>2382</v>
      </c>
      <c r="O188" s="17" t="str" cm="1">
        <f t="array" ref="O188">_xlfn.IFS(B188&lt;18.5,"Underweight",B188&lt;=24.99,"Normal weight",B188&lt;=29.99,"Over weight",B188&gt;=30,"Obesity")</f>
        <v>Obesity</v>
      </c>
      <c r="P188" s="30" t="str" cm="1">
        <f t="array" ref="P188">_xlfn.IFS(C188&lt;5.7,"Normal",C188&lt;=6.49,"Prediabetes",C188&gt;=6.5,"Diabetes")</f>
        <v>Normal</v>
      </c>
    </row>
    <row r="189" spans="1:16" x14ac:dyDescent="0.25">
      <c r="A189" s="54" t="s">
        <v>2185</v>
      </c>
      <c r="B189" s="54">
        <v>38.729999999999997</v>
      </c>
      <c r="C189" s="54">
        <v>11.51</v>
      </c>
      <c r="D189" s="54" t="s">
        <v>2380</v>
      </c>
      <c r="E189" s="54" t="s">
        <v>2380</v>
      </c>
      <c r="F189" s="54" t="s">
        <v>2380</v>
      </c>
      <c r="G189" s="54">
        <v>2</v>
      </c>
      <c r="H189" s="54" t="s">
        <v>8367</v>
      </c>
      <c r="I189" s="17"/>
      <c r="J189" s="19"/>
      <c r="K189" s="15" t="str" cm="1">
        <f t="array" ref="K189">IF(H189="?",INDEX($H$2:$H$2336,MODE(MATCH($H$2:$H$2336,$H$2:$H$2336,0))),H189)</f>
        <v>yes</v>
      </c>
      <c r="L189" s="16">
        <f t="shared" si="2"/>
        <v>2</v>
      </c>
      <c r="M189" s="16" t="s">
        <v>2380</v>
      </c>
      <c r="N189" s="16" t="s">
        <v>2382</v>
      </c>
      <c r="O189" s="15" t="str" cm="1">
        <f t="array" ref="O189">_xlfn.IFS(B189&lt;18.5,"Underweight",B189&lt;=24.99,"Normal weight",B189&lt;=29.99,"Over weight",B189&gt;=30,"Obesity")</f>
        <v>Obesity</v>
      </c>
      <c r="P189" s="29" t="str" cm="1">
        <f t="array" ref="P189">_xlfn.IFS(C189&lt;5.7,"Normal",C189&lt;=6.49,"Prediabetes",C189&gt;=6.5,"Diabetes")</f>
        <v>Diabetes</v>
      </c>
    </row>
    <row r="190" spans="1:16" x14ac:dyDescent="0.25">
      <c r="A190" s="54" t="s">
        <v>2184</v>
      </c>
      <c r="B190" s="54">
        <v>29.73</v>
      </c>
      <c r="C190" s="54">
        <v>7.22</v>
      </c>
      <c r="D190" s="54" t="s">
        <v>2380</v>
      </c>
      <c r="E190" s="54" t="s">
        <v>2380</v>
      </c>
      <c r="F190" s="54" t="s">
        <v>2380</v>
      </c>
      <c r="G190" s="54" t="s">
        <v>2381</v>
      </c>
      <c r="H190" s="54" t="s">
        <v>8367</v>
      </c>
      <c r="I190" s="15"/>
      <c r="J190" s="20"/>
      <c r="K190" s="17" t="str" cm="1">
        <f t="array" ref="K190">IF(H190="?",INDEX($H$2:$H$2336,MODE(MATCH($H$2:$H$2336,$H$2:$H$2336,0))),H190)</f>
        <v>yes</v>
      </c>
      <c r="L190" s="18" t="str">
        <f t="shared" si="2"/>
        <v>0</v>
      </c>
      <c r="M190" s="18" t="s">
        <v>2380</v>
      </c>
      <c r="N190" s="18" t="s">
        <v>2382</v>
      </c>
      <c r="O190" s="17" t="str" cm="1">
        <f t="array" ref="O190">_xlfn.IFS(B190&lt;18.5,"Underweight",B190&lt;=24.99,"Normal weight",B190&lt;=29.99,"Over weight",B190&gt;=30,"Obesity")</f>
        <v>Over weight</v>
      </c>
      <c r="P190" s="30" t="str" cm="1">
        <f t="array" ref="P190">_xlfn.IFS(C190&lt;5.7,"Normal",C190&lt;=6.49,"Prediabetes",C190&gt;=6.5,"Diabetes")</f>
        <v>Diabetes</v>
      </c>
    </row>
    <row r="191" spans="1:16" x14ac:dyDescent="0.25">
      <c r="A191" s="54" t="s">
        <v>2183</v>
      </c>
      <c r="B191" s="54">
        <v>34.700000000000003</v>
      </c>
      <c r="C191" s="54">
        <v>4.37</v>
      </c>
      <c r="D191" s="54" t="s">
        <v>2380</v>
      </c>
      <c r="E191" s="54" t="s">
        <v>2380</v>
      </c>
      <c r="F191" s="54" t="s">
        <v>2382</v>
      </c>
      <c r="G191" s="54">
        <v>1</v>
      </c>
      <c r="H191" s="54" t="s">
        <v>8367</v>
      </c>
      <c r="I191" s="17"/>
      <c r="J191" s="19"/>
      <c r="K191" s="15" t="str" cm="1">
        <f t="array" ref="K191">IF(H191="?",INDEX($H$2:$H$2336,MODE(MATCH($H$2:$H$2336,$H$2:$H$2336,0))),H191)</f>
        <v>yes</v>
      </c>
      <c r="L191" s="16">
        <f t="shared" si="2"/>
        <v>1</v>
      </c>
      <c r="M191" s="16" t="s">
        <v>2380</v>
      </c>
      <c r="N191" s="16" t="s">
        <v>2382</v>
      </c>
      <c r="O191" s="15" t="str" cm="1">
        <f t="array" ref="O191">_xlfn.IFS(B191&lt;18.5,"Underweight",B191&lt;=24.99,"Normal weight",B191&lt;=29.99,"Over weight",B191&gt;=30,"Obesity")</f>
        <v>Obesity</v>
      </c>
      <c r="P191" s="29" t="str" cm="1">
        <f t="array" ref="P191">_xlfn.IFS(C191&lt;5.7,"Normal",C191&lt;=6.49,"Prediabetes",C191&gt;=6.5,"Diabetes")</f>
        <v>Normal</v>
      </c>
    </row>
    <row r="192" spans="1:16" x14ac:dyDescent="0.25">
      <c r="A192" s="54" t="s">
        <v>2182</v>
      </c>
      <c r="B192" s="54">
        <v>38.28</v>
      </c>
      <c r="C192" s="54">
        <v>11.56</v>
      </c>
      <c r="D192" s="54" t="s">
        <v>8367</v>
      </c>
      <c r="E192" s="54" t="s">
        <v>2380</v>
      </c>
      <c r="F192" s="54" t="s">
        <v>2380</v>
      </c>
      <c r="G192" s="54">
        <v>1</v>
      </c>
      <c r="H192" s="54" t="s">
        <v>8367</v>
      </c>
      <c r="I192" s="15"/>
      <c r="J192" s="20"/>
      <c r="K192" s="17" t="str" cm="1">
        <f t="array" ref="K192">IF(H192="?",INDEX($H$2:$H$2336,MODE(MATCH($H$2:$H$2336,$H$2:$H$2336,0))),H192)</f>
        <v>yes</v>
      </c>
      <c r="L192" s="18">
        <f t="shared" si="2"/>
        <v>1</v>
      </c>
      <c r="M192" s="18" t="s">
        <v>2382</v>
      </c>
      <c r="N192" s="18" t="s">
        <v>2382</v>
      </c>
      <c r="O192" s="17" t="str" cm="1">
        <f t="array" ref="O192">_xlfn.IFS(B192&lt;18.5,"Underweight",B192&lt;=24.99,"Normal weight",B192&lt;=29.99,"Over weight",B192&gt;=30,"Obesity")</f>
        <v>Obesity</v>
      </c>
      <c r="P192" s="30" t="str" cm="1">
        <f t="array" ref="P192">_xlfn.IFS(C192&lt;5.7,"Normal",C192&lt;=6.49,"Prediabetes",C192&gt;=6.5,"Diabetes")</f>
        <v>Diabetes</v>
      </c>
    </row>
    <row r="193" spans="1:16" x14ac:dyDescent="0.25">
      <c r="A193" s="54" t="s">
        <v>2181</v>
      </c>
      <c r="B193" s="54">
        <v>33.57</v>
      </c>
      <c r="C193" s="54">
        <v>8.82</v>
      </c>
      <c r="D193" s="54" t="s">
        <v>8367</v>
      </c>
      <c r="E193" s="54" t="s">
        <v>2380</v>
      </c>
      <c r="F193" s="54" t="s">
        <v>2380</v>
      </c>
      <c r="G193" s="54" t="s">
        <v>2381</v>
      </c>
      <c r="H193" s="54" t="s">
        <v>8367</v>
      </c>
      <c r="I193" s="17"/>
      <c r="J193" s="19"/>
      <c r="K193" s="15" t="str" cm="1">
        <f t="array" ref="K193">IF(H193="?",INDEX($H$2:$H$2336,MODE(MATCH($H$2:$H$2336,$H$2:$H$2336,0))),H193)</f>
        <v>yes</v>
      </c>
      <c r="L193" s="16" t="str">
        <f t="shared" si="2"/>
        <v>0</v>
      </c>
      <c r="M193" s="16" t="s">
        <v>2382</v>
      </c>
      <c r="N193" s="16" t="s">
        <v>2382</v>
      </c>
      <c r="O193" s="15" t="str" cm="1">
        <f t="array" ref="O193">_xlfn.IFS(B193&lt;18.5,"Underweight",B193&lt;=24.99,"Normal weight",B193&lt;=29.99,"Over weight",B193&gt;=30,"Obesity")</f>
        <v>Obesity</v>
      </c>
      <c r="P193" s="29" t="str" cm="1">
        <f t="array" ref="P193">_xlfn.IFS(C193&lt;5.7,"Normal",C193&lt;=6.49,"Prediabetes",C193&gt;=6.5,"Diabetes")</f>
        <v>Diabetes</v>
      </c>
    </row>
    <row r="194" spans="1:16" x14ac:dyDescent="0.25">
      <c r="A194" s="54" t="s">
        <v>2180</v>
      </c>
      <c r="B194" s="54">
        <v>52.06</v>
      </c>
      <c r="C194" s="54">
        <v>4.6900000000000004</v>
      </c>
      <c r="D194" s="54" t="s">
        <v>2380</v>
      </c>
      <c r="E194" s="54" t="s">
        <v>2380</v>
      </c>
      <c r="F194" s="54" t="s">
        <v>2380</v>
      </c>
      <c r="G194" s="54">
        <v>1</v>
      </c>
      <c r="H194" s="54" t="s">
        <v>8367</v>
      </c>
      <c r="I194" s="15"/>
      <c r="J194" s="20"/>
      <c r="K194" s="17" t="str" cm="1">
        <f t="array" ref="K194">IF(H194="?",INDEX($H$2:$H$2336,MODE(MATCH($H$2:$H$2336,$H$2:$H$2336,0))),H194)</f>
        <v>yes</v>
      </c>
      <c r="L194" s="18">
        <f t="shared" ref="L194:L257" si="3">IF(G194="No major surgery","0",G194)</f>
        <v>1</v>
      </c>
      <c r="M194" s="18" t="s">
        <v>2380</v>
      </c>
      <c r="N194" s="18" t="s">
        <v>2382</v>
      </c>
      <c r="O194" s="17" t="str" cm="1">
        <f t="array" ref="O194">_xlfn.IFS(B194&lt;18.5,"Underweight",B194&lt;=24.99,"Normal weight",B194&lt;=29.99,"Over weight",B194&gt;=30,"Obesity")</f>
        <v>Obesity</v>
      </c>
      <c r="P194" s="30" t="str" cm="1">
        <f t="array" ref="P194">_xlfn.IFS(C194&lt;5.7,"Normal",C194&lt;=6.49,"Prediabetes",C194&gt;=6.5,"Diabetes")</f>
        <v>Normal</v>
      </c>
    </row>
    <row r="195" spans="1:16" x14ac:dyDescent="0.25">
      <c r="A195" s="54" t="s">
        <v>2179</v>
      </c>
      <c r="B195" s="54">
        <v>38.17</v>
      </c>
      <c r="C195" s="54">
        <v>4.53</v>
      </c>
      <c r="D195" s="54" t="s">
        <v>2380</v>
      </c>
      <c r="E195" s="54" t="s">
        <v>8367</v>
      </c>
      <c r="F195" s="54" t="s">
        <v>2380</v>
      </c>
      <c r="G195" s="54">
        <v>1</v>
      </c>
      <c r="H195" s="54" t="s">
        <v>8367</v>
      </c>
      <c r="I195" s="17"/>
      <c r="J195" s="19"/>
      <c r="K195" s="15" t="str" cm="1">
        <f t="array" ref="K195">IF(H195="?",INDEX($H$2:$H$2336,MODE(MATCH($H$2:$H$2336,$H$2:$H$2336,0))),H195)</f>
        <v>yes</v>
      </c>
      <c r="L195" s="16">
        <f t="shared" si="3"/>
        <v>1</v>
      </c>
      <c r="M195" s="16" t="s">
        <v>2380</v>
      </c>
      <c r="N195" s="16" t="s">
        <v>2382</v>
      </c>
      <c r="O195" s="15" t="str" cm="1">
        <f t="array" ref="O195">_xlfn.IFS(B195&lt;18.5,"Underweight",B195&lt;=24.99,"Normal weight",B195&lt;=29.99,"Over weight",B195&gt;=30,"Obesity")</f>
        <v>Obesity</v>
      </c>
      <c r="P195" s="29" t="str" cm="1">
        <f t="array" ref="P195">_xlfn.IFS(C195&lt;5.7,"Normal",C195&lt;=6.49,"Prediabetes",C195&gt;=6.5,"Diabetes")</f>
        <v>Normal</v>
      </c>
    </row>
    <row r="196" spans="1:16" x14ac:dyDescent="0.25">
      <c r="A196" s="54" t="s">
        <v>2178</v>
      </c>
      <c r="B196" s="54">
        <v>36.954999999999998</v>
      </c>
      <c r="C196" s="54">
        <v>5.84</v>
      </c>
      <c r="D196" s="54" t="s">
        <v>2380</v>
      </c>
      <c r="E196" s="54" t="s">
        <v>2380</v>
      </c>
      <c r="F196" s="54" t="s">
        <v>2382</v>
      </c>
      <c r="G196" s="54">
        <v>1</v>
      </c>
      <c r="H196" s="54" t="s">
        <v>8367</v>
      </c>
      <c r="I196" s="15"/>
      <c r="J196" s="20"/>
      <c r="K196" s="17" t="str" cm="1">
        <f t="array" ref="K196">IF(H196="?",INDEX($H$2:$H$2336,MODE(MATCH($H$2:$H$2336,$H$2:$H$2336,0))),H196)</f>
        <v>yes</v>
      </c>
      <c r="L196" s="18">
        <f t="shared" si="3"/>
        <v>1</v>
      </c>
      <c r="M196" s="18" t="s">
        <v>2380</v>
      </c>
      <c r="N196" s="18" t="s">
        <v>2382</v>
      </c>
      <c r="O196" s="17" t="str" cm="1">
        <f t="array" ref="O196">_xlfn.IFS(B196&lt;18.5,"Underweight",B196&lt;=24.99,"Normal weight",B196&lt;=29.99,"Over weight",B196&gt;=30,"Obesity")</f>
        <v>Obesity</v>
      </c>
      <c r="P196" s="30" t="str" cm="1">
        <f t="array" ref="P196">_xlfn.IFS(C196&lt;5.7,"Normal",C196&lt;=6.49,"Prediabetes",C196&gt;=6.5,"Diabetes")</f>
        <v>Prediabetes</v>
      </c>
    </row>
    <row r="197" spans="1:16" x14ac:dyDescent="0.25">
      <c r="A197" s="54" t="s">
        <v>2177</v>
      </c>
      <c r="B197" s="54">
        <v>34.4</v>
      </c>
      <c r="C197" s="54">
        <v>4.9000000000000004</v>
      </c>
      <c r="D197" s="54" t="s">
        <v>2380</v>
      </c>
      <c r="E197" s="54" t="s">
        <v>2380</v>
      </c>
      <c r="F197" s="54" t="s">
        <v>2382</v>
      </c>
      <c r="G197" s="54">
        <v>1</v>
      </c>
      <c r="H197" s="54" t="s">
        <v>8367</v>
      </c>
      <c r="I197" s="17"/>
      <c r="J197" s="19"/>
      <c r="K197" s="15" t="str" cm="1">
        <f t="array" ref="K197">IF(H197="?",INDEX($H$2:$H$2336,MODE(MATCH($H$2:$H$2336,$H$2:$H$2336,0))),H197)</f>
        <v>yes</v>
      </c>
      <c r="L197" s="16">
        <f t="shared" si="3"/>
        <v>1</v>
      </c>
      <c r="M197" s="16" t="s">
        <v>2380</v>
      </c>
      <c r="N197" s="16" t="s">
        <v>2382</v>
      </c>
      <c r="O197" s="15" t="str" cm="1">
        <f t="array" ref="O197">_xlfn.IFS(B197&lt;18.5,"Underweight",B197&lt;=24.99,"Normal weight",B197&lt;=29.99,"Over weight",B197&gt;=30,"Obesity")</f>
        <v>Obesity</v>
      </c>
      <c r="P197" s="29" t="str" cm="1">
        <f t="array" ref="P197">_xlfn.IFS(C197&lt;5.7,"Normal",C197&lt;=6.49,"Prediabetes",C197&gt;=6.5,"Diabetes")</f>
        <v>Normal</v>
      </c>
    </row>
    <row r="198" spans="1:16" x14ac:dyDescent="0.25">
      <c r="A198" s="54" t="s">
        <v>2176</v>
      </c>
      <c r="B198" s="54">
        <v>31.73</v>
      </c>
      <c r="C198" s="54">
        <v>4.3</v>
      </c>
      <c r="D198" s="54" t="s">
        <v>2380</v>
      </c>
      <c r="E198" s="54" t="s">
        <v>2380</v>
      </c>
      <c r="F198" s="54" t="s">
        <v>2380</v>
      </c>
      <c r="G198" s="54" t="s">
        <v>2381</v>
      </c>
      <c r="H198" s="54" t="s">
        <v>8367</v>
      </c>
      <c r="I198" s="15"/>
      <c r="J198" s="20"/>
      <c r="K198" s="17" t="str" cm="1">
        <f t="array" ref="K198">IF(H198="?",INDEX($H$2:$H$2336,MODE(MATCH($H$2:$H$2336,$H$2:$H$2336,0))),H198)</f>
        <v>yes</v>
      </c>
      <c r="L198" s="18" t="str">
        <f t="shared" si="3"/>
        <v>0</v>
      </c>
      <c r="M198" s="18" t="s">
        <v>2380</v>
      </c>
      <c r="N198" s="18" t="s">
        <v>2382</v>
      </c>
      <c r="O198" s="17" t="str" cm="1">
        <f t="array" ref="O198">_xlfn.IFS(B198&lt;18.5,"Underweight",B198&lt;=24.99,"Normal weight",B198&lt;=29.99,"Over weight",B198&gt;=30,"Obesity")</f>
        <v>Obesity</v>
      </c>
      <c r="P198" s="30" t="str" cm="1">
        <f t="array" ref="P198">_xlfn.IFS(C198&lt;5.7,"Normal",C198&lt;=6.49,"Prediabetes",C198&gt;=6.5,"Diabetes")</f>
        <v>Normal</v>
      </c>
    </row>
    <row r="199" spans="1:16" x14ac:dyDescent="0.25">
      <c r="A199" s="54" t="s">
        <v>2175</v>
      </c>
      <c r="B199" s="54">
        <v>36.64</v>
      </c>
      <c r="C199" s="54">
        <v>11.34</v>
      </c>
      <c r="D199" s="54" t="s">
        <v>2380</v>
      </c>
      <c r="E199" s="54" t="s">
        <v>2380</v>
      </c>
      <c r="F199" s="54" t="s">
        <v>2380</v>
      </c>
      <c r="G199" s="54" t="s">
        <v>2381</v>
      </c>
      <c r="H199" s="54" t="s">
        <v>8367</v>
      </c>
      <c r="I199" s="17"/>
      <c r="J199" s="19"/>
      <c r="K199" s="15" t="str" cm="1">
        <f t="array" ref="K199">IF(H199="?",INDEX($H$2:$H$2336,MODE(MATCH($H$2:$H$2336,$H$2:$H$2336,0))),H199)</f>
        <v>yes</v>
      </c>
      <c r="L199" s="16" t="str">
        <f t="shared" si="3"/>
        <v>0</v>
      </c>
      <c r="M199" s="16" t="s">
        <v>2380</v>
      </c>
      <c r="N199" s="16" t="s">
        <v>2382</v>
      </c>
      <c r="O199" s="15" t="str" cm="1">
        <f t="array" ref="O199">_xlfn.IFS(B199&lt;18.5,"Underweight",B199&lt;=24.99,"Normal weight",B199&lt;=29.99,"Over weight",B199&gt;=30,"Obesity")</f>
        <v>Obesity</v>
      </c>
      <c r="P199" s="29" t="str" cm="1">
        <f t="array" ref="P199">_xlfn.IFS(C199&lt;5.7,"Normal",C199&lt;=6.49,"Prediabetes",C199&gt;=6.5,"Diabetes")</f>
        <v>Diabetes</v>
      </c>
    </row>
    <row r="200" spans="1:16" x14ac:dyDescent="0.25">
      <c r="A200" s="54" t="s">
        <v>2174</v>
      </c>
      <c r="B200" s="54">
        <v>36.85</v>
      </c>
      <c r="C200" s="54">
        <v>5.88</v>
      </c>
      <c r="D200" s="54" t="s">
        <v>2380</v>
      </c>
      <c r="E200" s="54" t="s">
        <v>8367</v>
      </c>
      <c r="F200" s="54" t="s">
        <v>2380</v>
      </c>
      <c r="G200" s="54">
        <v>1</v>
      </c>
      <c r="H200" s="54" t="s">
        <v>8367</v>
      </c>
      <c r="I200" s="15"/>
      <c r="J200" s="20"/>
      <c r="K200" s="17" t="str" cm="1">
        <f t="array" ref="K200">IF(H200="?",INDEX($H$2:$H$2336,MODE(MATCH($H$2:$H$2336,$H$2:$H$2336,0))),H200)</f>
        <v>yes</v>
      </c>
      <c r="L200" s="18">
        <f t="shared" si="3"/>
        <v>1</v>
      </c>
      <c r="M200" s="18" t="s">
        <v>2380</v>
      </c>
      <c r="N200" s="18" t="s">
        <v>2382</v>
      </c>
      <c r="O200" s="17" t="str" cm="1">
        <f t="array" ref="O200">_xlfn.IFS(B200&lt;18.5,"Underweight",B200&lt;=24.99,"Normal weight",B200&lt;=29.99,"Over weight",B200&gt;=30,"Obesity")</f>
        <v>Obesity</v>
      </c>
      <c r="P200" s="30" t="str" cm="1">
        <f t="array" ref="P200">_xlfn.IFS(C200&lt;5.7,"Normal",C200&lt;=6.49,"Prediabetes",C200&gt;=6.5,"Diabetes")</f>
        <v>Prediabetes</v>
      </c>
    </row>
    <row r="201" spans="1:16" x14ac:dyDescent="0.25">
      <c r="A201" s="54" t="s">
        <v>2173</v>
      </c>
      <c r="B201" s="54">
        <v>33.33</v>
      </c>
      <c r="C201" s="54">
        <v>5.01</v>
      </c>
      <c r="D201" s="54" t="s">
        <v>8367</v>
      </c>
      <c r="E201" s="54" t="s">
        <v>2380</v>
      </c>
      <c r="F201" s="54" t="s">
        <v>2382</v>
      </c>
      <c r="G201" s="54">
        <v>1</v>
      </c>
      <c r="H201" s="54" t="s">
        <v>8367</v>
      </c>
      <c r="I201" s="17"/>
      <c r="J201" s="19"/>
      <c r="K201" s="15" t="str" cm="1">
        <f t="array" ref="K201">IF(H201="?",INDEX($H$2:$H$2336,MODE(MATCH($H$2:$H$2336,$H$2:$H$2336,0))),H201)</f>
        <v>yes</v>
      </c>
      <c r="L201" s="16">
        <f t="shared" si="3"/>
        <v>1</v>
      </c>
      <c r="M201" s="16" t="s">
        <v>2382</v>
      </c>
      <c r="N201" s="16" t="s">
        <v>2382</v>
      </c>
      <c r="O201" s="15" t="str" cm="1">
        <f t="array" ref="O201">_xlfn.IFS(B201&lt;18.5,"Underweight",B201&lt;=24.99,"Normal weight",B201&lt;=29.99,"Over weight",B201&gt;=30,"Obesity")</f>
        <v>Obesity</v>
      </c>
      <c r="P201" s="29" t="str" cm="1">
        <f t="array" ref="P201">_xlfn.IFS(C201&lt;5.7,"Normal",C201&lt;=6.49,"Prediabetes",C201&gt;=6.5,"Diabetes")</f>
        <v>Normal</v>
      </c>
    </row>
    <row r="202" spans="1:16" x14ac:dyDescent="0.25">
      <c r="A202" s="54" t="s">
        <v>2172</v>
      </c>
      <c r="B202" s="54">
        <v>39.14</v>
      </c>
      <c r="C202" s="54">
        <v>4.4000000000000004</v>
      </c>
      <c r="D202" s="54" t="s">
        <v>2380</v>
      </c>
      <c r="E202" s="54" t="s">
        <v>2380</v>
      </c>
      <c r="F202" s="54" t="s">
        <v>2382</v>
      </c>
      <c r="G202" s="54">
        <v>1</v>
      </c>
      <c r="H202" s="54" t="s">
        <v>8367</v>
      </c>
      <c r="I202" s="15"/>
      <c r="J202" s="20"/>
      <c r="K202" s="17" t="str" cm="1">
        <f t="array" ref="K202">IF(H202="?",INDEX($H$2:$H$2336,MODE(MATCH($H$2:$H$2336,$H$2:$H$2336,0))),H202)</f>
        <v>yes</v>
      </c>
      <c r="L202" s="18">
        <f t="shared" si="3"/>
        <v>1</v>
      </c>
      <c r="M202" s="18" t="s">
        <v>2380</v>
      </c>
      <c r="N202" s="18" t="s">
        <v>2382</v>
      </c>
      <c r="O202" s="17" t="str" cm="1">
        <f t="array" ref="O202">_xlfn.IFS(B202&lt;18.5,"Underweight",B202&lt;=24.99,"Normal weight",B202&lt;=29.99,"Over weight",B202&gt;=30,"Obesity")</f>
        <v>Obesity</v>
      </c>
      <c r="P202" s="30" t="str" cm="1">
        <f t="array" ref="P202">_xlfn.IFS(C202&lt;5.7,"Normal",C202&lt;=6.49,"Prediabetes",C202&gt;=6.5,"Diabetes")</f>
        <v>Normal</v>
      </c>
    </row>
    <row r="203" spans="1:16" x14ac:dyDescent="0.25">
      <c r="A203" s="54" t="s">
        <v>2171</v>
      </c>
      <c r="B203" s="54">
        <v>32.9</v>
      </c>
      <c r="C203" s="54">
        <v>6.26</v>
      </c>
      <c r="D203" s="54" t="s">
        <v>8367</v>
      </c>
      <c r="E203" s="54" t="s">
        <v>2380</v>
      </c>
      <c r="F203" s="54" t="s">
        <v>2380</v>
      </c>
      <c r="G203" s="54" t="s">
        <v>2381</v>
      </c>
      <c r="H203" s="54" t="s">
        <v>8367</v>
      </c>
      <c r="I203" s="17"/>
      <c r="J203" s="19"/>
      <c r="K203" s="15" t="str" cm="1">
        <f t="array" ref="K203">IF(H203="?",INDEX($H$2:$H$2336,MODE(MATCH($H$2:$H$2336,$H$2:$H$2336,0))),H203)</f>
        <v>yes</v>
      </c>
      <c r="L203" s="16" t="str">
        <f t="shared" si="3"/>
        <v>0</v>
      </c>
      <c r="M203" s="16" t="s">
        <v>2382</v>
      </c>
      <c r="N203" s="16" t="s">
        <v>2382</v>
      </c>
      <c r="O203" s="15" t="str" cm="1">
        <f t="array" ref="O203">_xlfn.IFS(B203&lt;18.5,"Underweight",B203&lt;=24.99,"Normal weight",B203&lt;=29.99,"Over weight",B203&gt;=30,"Obesity")</f>
        <v>Obesity</v>
      </c>
      <c r="P203" s="29" t="str" cm="1">
        <f t="array" ref="P203">_xlfn.IFS(C203&lt;5.7,"Normal",C203&lt;=6.49,"Prediabetes",C203&gt;=6.5,"Diabetes")</f>
        <v>Prediabetes</v>
      </c>
    </row>
    <row r="204" spans="1:16" x14ac:dyDescent="0.25">
      <c r="A204" s="54" t="s">
        <v>2170</v>
      </c>
      <c r="B204" s="54">
        <v>29.78</v>
      </c>
      <c r="C204" s="54">
        <v>10.27</v>
      </c>
      <c r="D204" s="54" t="s">
        <v>8367</v>
      </c>
      <c r="E204" s="54" t="s">
        <v>2380</v>
      </c>
      <c r="F204" s="54" t="s">
        <v>2382</v>
      </c>
      <c r="G204" s="54">
        <v>1</v>
      </c>
      <c r="H204" s="54" t="s">
        <v>8367</v>
      </c>
      <c r="I204" s="15"/>
      <c r="J204" s="20"/>
      <c r="K204" s="17" t="str" cm="1">
        <f t="array" ref="K204">IF(H204="?",INDEX($H$2:$H$2336,MODE(MATCH($H$2:$H$2336,$H$2:$H$2336,0))),H204)</f>
        <v>yes</v>
      </c>
      <c r="L204" s="18">
        <f t="shared" si="3"/>
        <v>1</v>
      </c>
      <c r="M204" s="18" t="s">
        <v>2382</v>
      </c>
      <c r="N204" s="18" t="s">
        <v>2382</v>
      </c>
      <c r="O204" s="17" t="str" cm="1">
        <f t="array" ref="O204">_xlfn.IFS(B204&lt;18.5,"Underweight",B204&lt;=24.99,"Normal weight",B204&lt;=29.99,"Over weight",B204&gt;=30,"Obesity")</f>
        <v>Over weight</v>
      </c>
      <c r="P204" s="30" t="str" cm="1">
        <f t="array" ref="P204">_xlfn.IFS(C204&lt;5.7,"Normal",C204&lt;=6.49,"Prediabetes",C204&gt;=6.5,"Diabetes")</f>
        <v>Diabetes</v>
      </c>
    </row>
    <row r="205" spans="1:16" x14ac:dyDescent="0.25">
      <c r="A205" s="54" t="s">
        <v>2169</v>
      </c>
      <c r="B205" s="54">
        <v>32.78</v>
      </c>
      <c r="C205" s="54">
        <v>5.27</v>
      </c>
      <c r="D205" s="54" t="s">
        <v>2380</v>
      </c>
      <c r="E205" s="54" t="s">
        <v>2380</v>
      </c>
      <c r="F205" s="54" t="s">
        <v>2380</v>
      </c>
      <c r="G205" s="54" t="s">
        <v>2381</v>
      </c>
      <c r="H205" s="54" t="s">
        <v>8367</v>
      </c>
      <c r="I205" s="17"/>
      <c r="J205" s="19"/>
      <c r="K205" s="15" t="str" cm="1">
        <f t="array" ref="K205">IF(H205="?",INDEX($H$2:$H$2336,MODE(MATCH($H$2:$H$2336,$H$2:$H$2336,0))),H205)</f>
        <v>yes</v>
      </c>
      <c r="L205" s="16" t="str">
        <f t="shared" si="3"/>
        <v>0</v>
      </c>
      <c r="M205" s="16" t="s">
        <v>2380</v>
      </c>
      <c r="N205" s="16" t="s">
        <v>2382</v>
      </c>
      <c r="O205" s="15" t="str" cm="1">
        <f t="array" ref="O205">_xlfn.IFS(B205&lt;18.5,"Underweight",B205&lt;=24.99,"Normal weight",B205&lt;=29.99,"Over weight",B205&gt;=30,"Obesity")</f>
        <v>Obesity</v>
      </c>
      <c r="P205" s="29" t="str" cm="1">
        <f t="array" ref="P205">_xlfn.IFS(C205&lt;5.7,"Normal",C205&lt;=6.49,"Prediabetes",C205&gt;=6.5,"Diabetes")</f>
        <v>Normal</v>
      </c>
    </row>
    <row r="206" spans="1:16" x14ac:dyDescent="0.25">
      <c r="A206" s="54" t="s">
        <v>2168</v>
      </c>
      <c r="B206" s="54">
        <v>41.65</v>
      </c>
      <c r="C206" s="54">
        <v>10.73</v>
      </c>
      <c r="D206" s="54" t="s">
        <v>8367</v>
      </c>
      <c r="E206" s="54" t="s">
        <v>2380</v>
      </c>
      <c r="F206" s="54" t="s">
        <v>2380</v>
      </c>
      <c r="G206" s="54" t="s">
        <v>2381</v>
      </c>
      <c r="H206" s="54" t="s">
        <v>8367</v>
      </c>
      <c r="I206" s="15"/>
      <c r="J206" s="20"/>
      <c r="K206" s="17" t="str" cm="1">
        <f t="array" ref="K206">IF(H206="?",INDEX($H$2:$H$2336,MODE(MATCH($H$2:$H$2336,$H$2:$H$2336,0))),H206)</f>
        <v>yes</v>
      </c>
      <c r="L206" s="18" t="str">
        <f t="shared" si="3"/>
        <v>0</v>
      </c>
      <c r="M206" s="18" t="s">
        <v>2382</v>
      </c>
      <c r="N206" s="18" t="s">
        <v>2382</v>
      </c>
      <c r="O206" s="17" t="str" cm="1">
        <f t="array" ref="O206">_xlfn.IFS(B206&lt;18.5,"Underweight",B206&lt;=24.99,"Normal weight",B206&lt;=29.99,"Over weight",B206&gt;=30,"Obesity")</f>
        <v>Obesity</v>
      </c>
      <c r="P206" s="30" t="str" cm="1">
        <f t="array" ref="P206">_xlfn.IFS(C206&lt;5.7,"Normal",C206&lt;=6.49,"Prediabetes",C206&gt;=6.5,"Diabetes")</f>
        <v>Diabetes</v>
      </c>
    </row>
    <row r="207" spans="1:16" x14ac:dyDescent="0.25">
      <c r="A207" s="54" t="s">
        <v>2167</v>
      </c>
      <c r="B207" s="54">
        <v>50.79</v>
      </c>
      <c r="C207" s="54">
        <v>4.45</v>
      </c>
      <c r="D207" s="54" t="s">
        <v>2380</v>
      </c>
      <c r="E207" s="54" t="s">
        <v>2380</v>
      </c>
      <c r="F207" s="54" t="s">
        <v>2380</v>
      </c>
      <c r="G207" s="54">
        <v>1</v>
      </c>
      <c r="H207" s="54" t="s">
        <v>8367</v>
      </c>
      <c r="I207" s="17"/>
      <c r="J207" s="19"/>
      <c r="K207" s="15" t="str" cm="1">
        <f t="array" ref="K207">IF(H207="?",INDEX($H$2:$H$2336,MODE(MATCH($H$2:$H$2336,$H$2:$H$2336,0))),H207)</f>
        <v>yes</v>
      </c>
      <c r="L207" s="16">
        <f t="shared" si="3"/>
        <v>1</v>
      </c>
      <c r="M207" s="16" t="s">
        <v>2380</v>
      </c>
      <c r="N207" s="16" t="s">
        <v>2382</v>
      </c>
      <c r="O207" s="15" t="str" cm="1">
        <f t="array" ref="O207">_xlfn.IFS(B207&lt;18.5,"Underweight",B207&lt;=24.99,"Normal weight",B207&lt;=29.99,"Over weight",B207&gt;=30,"Obesity")</f>
        <v>Obesity</v>
      </c>
      <c r="P207" s="29" t="str" cm="1">
        <f t="array" ref="P207">_xlfn.IFS(C207&lt;5.7,"Normal",C207&lt;=6.49,"Prediabetes",C207&gt;=6.5,"Diabetes")</f>
        <v>Normal</v>
      </c>
    </row>
    <row r="208" spans="1:16" x14ac:dyDescent="0.25">
      <c r="A208" s="54" t="s">
        <v>2166</v>
      </c>
      <c r="B208" s="54">
        <v>35.43</v>
      </c>
      <c r="C208" s="54">
        <v>5.25</v>
      </c>
      <c r="D208" s="54" t="s">
        <v>8367</v>
      </c>
      <c r="E208" s="54" t="s">
        <v>2380</v>
      </c>
      <c r="F208" s="54" t="s">
        <v>2380</v>
      </c>
      <c r="G208" s="54" t="s">
        <v>2381</v>
      </c>
      <c r="H208" s="54" t="s">
        <v>8367</v>
      </c>
      <c r="I208" s="15"/>
      <c r="J208" s="20"/>
      <c r="K208" s="17" t="str" cm="1">
        <f t="array" ref="K208">IF(H208="?",INDEX($H$2:$H$2336,MODE(MATCH($H$2:$H$2336,$H$2:$H$2336,0))),H208)</f>
        <v>yes</v>
      </c>
      <c r="L208" s="18" t="str">
        <f t="shared" si="3"/>
        <v>0</v>
      </c>
      <c r="M208" s="18" t="s">
        <v>2382</v>
      </c>
      <c r="N208" s="18" t="s">
        <v>2382</v>
      </c>
      <c r="O208" s="17" t="str" cm="1">
        <f t="array" ref="O208">_xlfn.IFS(B208&lt;18.5,"Underweight",B208&lt;=24.99,"Normal weight",B208&lt;=29.99,"Over weight",B208&gt;=30,"Obesity")</f>
        <v>Obesity</v>
      </c>
      <c r="P208" s="30" t="str" cm="1">
        <f t="array" ref="P208">_xlfn.IFS(C208&lt;5.7,"Normal",C208&lt;=6.49,"Prediabetes",C208&gt;=6.5,"Diabetes")</f>
        <v>Normal</v>
      </c>
    </row>
    <row r="209" spans="1:16" x14ac:dyDescent="0.25">
      <c r="A209" s="54" t="s">
        <v>2165</v>
      </c>
      <c r="B209" s="54">
        <v>35.25</v>
      </c>
      <c r="C209" s="54">
        <v>9.51</v>
      </c>
      <c r="D209" s="54" t="s">
        <v>2380</v>
      </c>
      <c r="E209" s="54" t="s">
        <v>2380</v>
      </c>
      <c r="F209" s="54" t="s">
        <v>2380</v>
      </c>
      <c r="G209" s="54" t="s">
        <v>2381</v>
      </c>
      <c r="H209" s="54" t="s">
        <v>8367</v>
      </c>
      <c r="I209" s="17"/>
      <c r="J209" s="19"/>
      <c r="K209" s="15" t="str" cm="1">
        <f t="array" ref="K209">IF(H209="?",INDEX($H$2:$H$2336,MODE(MATCH($H$2:$H$2336,$H$2:$H$2336,0))),H209)</f>
        <v>yes</v>
      </c>
      <c r="L209" s="16" t="str">
        <f t="shared" si="3"/>
        <v>0</v>
      </c>
      <c r="M209" s="16" t="s">
        <v>2380</v>
      </c>
      <c r="N209" s="16" t="s">
        <v>2382</v>
      </c>
      <c r="O209" s="15" t="str" cm="1">
        <f t="array" ref="O209">_xlfn.IFS(B209&lt;18.5,"Underweight",B209&lt;=24.99,"Normal weight",B209&lt;=29.99,"Over weight",B209&gt;=30,"Obesity")</f>
        <v>Obesity</v>
      </c>
      <c r="P209" s="29" t="str" cm="1">
        <f t="array" ref="P209">_xlfn.IFS(C209&lt;5.7,"Normal",C209&lt;=6.49,"Prediabetes",C209&gt;=6.5,"Diabetes")</f>
        <v>Diabetes</v>
      </c>
    </row>
    <row r="210" spans="1:16" x14ac:dyDescent="0.25">
      <c r="A210" s="54" t="s">
        <v>2164</v>
      </c>
      <c r="B210" s="54">
        <v>36.85</v>
      </c>
      <c r="C210" s="54">
        <v>11.12</v>
      </c>
      <c r="D210" s="54" t="s">
        <v>2380</v>
      </c>
      <c r="E210" s="54" t="s">
        <v>2380</v>
      </c>
      <c r="F210" s="54" t="s">
        <v>2380</v>
      </c>
      <c r="G210" s="54" t="s">
        <v>2381</v>
      </c>
      <c r="H210" s="54" t="s">
        <v>8367</v>
      </c>
      <c r="I210" s="15"/>
      <c r="J210" s="20"/>
      <c r="K210" s="17" t="str" cm="1">
        <f t="array" ref="K210">IF(H210="?",INDEX($H$2:$H$2336,MODE(MATCH($H$2:$H$2336,$H$2:$H$2336,0))),H210)</f>
        <v>yes</v>
      </c>
      <c r="L210" s="18" t="str">
        <f t="shared" si="3"/>
        <v>0</v>
      </c>
      <c r="M210" s="18" t="s">
        <v>2380</v>
      </c>
      <c r="N210" s="18" t="s">
        <v>2382</v>
      </c>
      <c r="O210" s="17" t="str" cm="1">
        <f t="array" ref="O210">_xlfn.IFS(B210&lt;18.5,"Underweight",B210&lt;=24.99,"Normal weight",B210&lt;=29.99,"Over weight",B210&gt;=30,"Obesity")</f>
        <v>Obesity</v>
      </c>
      <c r="P210" s="30" t="str" cm="1">
        <f t="array" ref="P210">_xlfn.IFS(C210&lt;5.7,"Normal",C210&lt;=6.49,"Prediabetes",C210&gt;=6.5,"Diabetes")</f>
        <v>Diabetes</v>
      </c>
    </row>
    <row r="211" spans="1:16" x14ac:dyDescent="0.25">
      <c r="A211" s="54" t="s">
        <v>2163</v>
      </c>
      <c r="B211" s="54">
        <v>31.02</v>
      </c>
      <c r="C211" s="54">
        <v>4.5599999999999996</v>
      </c>
      <c r="D211" s="54" t="s">
        <v>2380</v>
      </c>
      <c r="E211" s="54" t="s">
        <v>8367</v>
      </c>
      <c r="F211" s="54" t="s">
        <v>2380</v>
      </c>
      <c r="G211" s="54">
        <v>1</v>
      </c>
      <c r="H211" s="54" t="s">
        <v>8367</v>
      </c>
      <c r="I211" s="17"/>
      <c r="J211" s="19"/>
      <c r="K211" s="15" t="str" cm="1">
        <f t="array" ref="K211">IF(H211="?",INDEX($H$2:$H$2336,MODE(MATCH($H$2:$H$2336,$H$2:$H$2336,0))),H211)</f>
        <v>yes</v>
      </c>
      <c r="L211" s="16">
        <f t="shared" si="3"/>
        <v>1</v>
      </c>
      <c r="M211" s="16" t="s">
        <v>2380</v>
      </c>
      <c r="N211" s="16" t="s">
        <v>2382</v>
      </c>
      <c r="O211" s="15" t="str" cm="1">
        <f t="array" ref="O211">_xlfn.IFS(B211&lt;18.5,"Underweight",B211&lt;=24.99,"Normal weight",B211&lt;=29.99,"Over weight",B211&gt;=30,"Obesity")</f>
        <v>Obesity</v>
      </c>
      <c r="P211" s="29" t="str" cm="1">
        <f t="array" ref="P211">_xlfn.IFS(C211&lt;5.7,"Normal",C211&lt;=6.49,"Prediabetes",C211&gt;=6.5,"Diabetes")</f>
        <v>Normal</v>
      </c>
    </row>
    <row r="212" spans="1:16" x14ac:dyDescent="0.25">
      <c r="A212" s="54" t="s">
        <v>2162</v>
      </c>
      <c r="B212" s="54">
        <v>35.6</v>
      </c>
      <c r="C212" s="54">
        <v>4.0199999999999996</v>
      </c>
      <c r="D212" s="54" t="s">
        <v>8367</v>
      </c>
      <c r="E212" s="54" t="s">
        <v>8367</v>
      </c>
      <c r="F212" s="54" t="s">
        <v>2380</v>
      </c>
      <c r="G212" s="54">
        <v>2</v>
      </c>
      <c r="H212" s="54" t="s">
        <v>8367</v>
      </c>
      <c r="I212" s="15"/>
      <c r="J212" s="20"/>
      <c r="K212" s="17" t="str" cm="1">
        <f t="array" ref="K212">IF(H212="?",INDEX($H$2:$H$2336,MODE(MATCH($H$2:$H$2336,$H$2:$H$2336,0))),H212)</f>
        <v>yes</v>
      </c>
      <c r="L212" s="18">
        <f t="shared" si="3"/>
        <v>2</v>
      </c>
      <c r="M212" s="18" t="s">
        <v>2382</v>
      </c>
      <c r="N212" s="18" t="s">
        <v>2382</v>
      </c>
      <c r="O212" s="17" t="str" cm="1">
        <f t="array" ref="O212">_xlfn.IFS(B212&lt;18.5,"Underweight",B212&lt;=24.99,"Normal weight",B212&lt;=29.99,"Over weight",B212&gt;=30,"Obesity")</f>
        <v>Obesity</v>
      </c>
      <c r="P212" s="30" t="str" cm="1">
        <f t="array" ref="P212">_xlfn.IFS(C212&lt;5.7,"Normal",C212&lt;=6.49,"Prediabetes",C212&gt;=6.5,"Diabetes")</f>
        <v>Normal</v>
      </c>
    </row>
    <row r="213" spans="1:16" x14ac:dyDescent="0.25">
      <c r="A213" s="54" t="s">
        <v>2161</v>
      </c>
      <c r="B213" s="54">
        <v>34.39</v>
      </c>
      <c r="C213" s="54">
        <v>8.7200000000000006</v>
      </c>
      <c r="D213" s="54" t="s">
        <v>2380</v>
      </c>
      <c r="E213" s="54" t="s">
        <v>2380</v>
      </c>
      <c r="F213" s="54" t="s">
        <v>2380</v>
      </c>
      <c r="G213" s="54" t="s">
        <v>2381</v>
      </c>
      <c r="H213" s="54" t="s">
        <v>8367</v>
      </c>
      <c r="I213" s="17"/>
      <c r="J213" s="19"/>
      <c r="K213" s="15" t="str" cm="1">
        <f t="array" ref="K213">IF(H213="?",INDEX($H$2:$H$2336,MODE(MATCH($H$2:$H$2336,$H$2:$H$2336,0))),H213)</f>
        <v>yes</v>
      </c>
      <c r="L213" s="16" t="str">
        <f t="shared" si="3"/>
        <v>0</v>
      </c>
      <c r="M213" s="16" t="s">
        <v>2380</v>
      </c>
      <c r="N213" s="16" t="s">
        <v>2382</v>
      </c>
      <c r="O213" s="15" t="str" cm="1">
        <f t="array" ref="O213">_xlfn.IFS(B213&lt;18.5,"Underweight",B213&lt;=24.99,"Normal weight",B213&lt;=29.99,"Over weight",B213&gt;=30,"Obesity")</f>
        <v>Obesity</v>
      </c>
      <c r="P213" s="29" t="str" cm="1">
        <f t="array" ref="P213">_xlfn.IFS(C213&lt;5.7,"Normal",C213&lt;=6.49,"Prediabetes",C213&gt;=6.5,"Diabetes")</f>
        <v>Diabetes</v>
      </c>
    </row>
    <row r="214" spans="1:16" x14ac:dyDescent="0.25">
      <c r="A214" s="54" t="s">
        <v>2160</v>
      </c>
      <c r="B214" s="54">
        <v>29.06</v>
      </c>
      <c r="C214" s="54">
        <v>6.25</v>
      </c>
      <c r="D214" s="54" t="s">
        <v>8367</v>
      </c>
      <c r="E214" s="54" t="s">
        <v>2380</v>
      </c>
      <c r="F214" s="54" t="s">
        <v>2380</v>
      </c>
      <c r="G214" s="54">
        <v>1</v>
      </c>
      <c r="H214" s="54" t="s">
        <v>8367</v>
      </c>
      <c r="I214" s="15"/>
      <c r="J214" s="20"/>
      <c r="K214" s="17" t="str" cm="1">
        <f t="array" ref="K214">IF(H214="?",INDEX($H$2:$H$2336,MODE(MATCH($H$2:$H$2336,$H$2:$H$2336,0))),H214)</f>
        <v>yes</v>
      </c>
      <c r="L214" s="18">
        <f t="shared" si="3"/>
        <v>1</v>
      </c>
      <c r="M214" s="18" t="s">
        <v>2382</v>
      </c>
      <c r="N214" s="18" t="s">
        <v>2382</v>
      </c>
      <c r="O214" s="17" t="str" cm="1">
        <f t="array" ref="O214">_xlfn.IFS(B214&lt;18.5,"Underweight",B214&lt;=24.99,"Normal weight",B214&lt;=29.99,"Over weight",B214&gt;=30,"Obesity")</f>
        <v>Over weight</v>
      </c>
      <c r="P214" s="30" t="str" cm="1">
        <f t="array" ref="P214">_xlfn.IFS(C214&lt;5.7,"Normal",C214&lt;=6.49,"Prediabetes",C214&gt;=6.5,"Diabetes")</f>
        <v>Prediabetes</v>
      </c>
    </row>
    <row r="215" spans="1:16" x14ac:dyDescent="0.25">
      <c r="A215" s="54" t="s">
        <v>2159</v>
      </c>
      <c r="B215" s="54">
        <v>35.799999999999997</v>
      </c>
      <c r="C215" s="54">
        <v>7.32</v>
      </c>
      <c r="D215" s="54" t="s">
        <v>2380</v>
      </c>
      <c r="E215" s="54" t="s">
        <v>2380</v>
      </c>
      <c r="F215" s="54" t="s">
        <v>2380</v>
      </c>
      <c r="G215" s="54">
        <v>2</v>
      </c>
      <c r="H215" s="54" t="s">
        <v>8367</v>
      </c>
      <c r="I215" s="17"/>
      <c r="J215" s="19"/>
      <c r="K215" s="15" t="str" cm="1">
        <f t="array" ref="K215">IF(H215="?",INDEX($H$2:$H$2336,MODE(MATCH($H$2:$H$2336,$H$2:$H$2336,0))),H215)</f>
        <v>yes</v>
      </c>
      <c r="L215" s="16">
        <f t="shared" si="3"/>
        <v>2</v>
      </c>
      <c r="M215" s="16" t="s">
        <v>2380</v>
      </c>
      <c r="N215" s="16" t="s">
        <v>2382</v>
      </c>
      <c r="O215" s="15" t="str" cm="1">
        <f t="array" ref="O215">_xlfn.IFS(B215&lt;18.5,"Underweight",B215&lt;=24.99,"Normal weight",B215&lt;=29.99,"Over weight",B215&gt;=30,"Obesity")</f>
        <v>Obesity</v>
      </c>
      <c r="P215" s="29" t="str" cm="1">
        <f t="array" ref="P215">_xlfn.IFS(C215&lt;5.7,"Normal",C215&lt;=6.49,"Prediabetes",C215&gt;=6.5,"Diabetes")</f>
        <v>Diabetes</v>
      </c>
    </row>
    <row r="216" spans="1:16" x14ac:dyDescent="0.25">
      <c r="A216" s="54" t="s">
        <v>2158</v>
      </c>
      <c r="B216" s="54">
        <v>49.8</v>
      </c>
      <c r="C216" s="54">
        <v>4.24</v>
      </c>
      <c r="D216" s="54" t="s">
        <v>2380</v>
      </c>
      <c r="E216" s="54" t="s">
        <v>2380</v>
      </c>
      <c r="F216" s="54" t="s">
        <v>2380</v>
      </c>
      <c r="G216" s="54">
        <v>1</v>
      </c>
      <c r="H216" s="54" t="s">
        <v>8367</v>
      </c>
      <c r="I216" s="15"/>
      <c r="J216" s="20"/>
      <c r="K216" s="17" t="str" cm="1">
        <f t="array" ref="K216">IF(H216="?",INDEX($H$2:$H$2336,MODE(MATCH($H$2:$H$2336,$H$2:$H$2336,0))),H216)</f>
        <v>yes</v>
      </c>
      <c r="L216" s="18">
        <f t="shared" si="3"/>
        <v>1</v>
      </c>
      <c r="M216" s="18" t="s">
        <v>2380</v>
      </c>
      <c r="N216" s="18" t="s">
        <v>2382</v>
      </c>
      <c r="O216" s="17" t="str" cm="1">
        <f t="array" ref="O216">_xlfn.IFS(B216&lt;18.5,"Underweight",B216&lt;=24.99,"Normal weight",B216&lt;=29.99,"Over weight",B216&gt;=30,"Obesity")</f>
        <v>Obesity</v>
      </c>
      <c r="P216" s="30" t="str" cm="1">
        <f t="array" ref="P216">_xlfn.IFS(C216&lt;5.7,"Normal",C216&lt;=6.49,"Prediabetes",C216&gt;=6.5,"Diabetes")</f>
        <v>Normal</v>
      </c>
    </row>
    <row r="217" spans="1:16" x14ac:dyDescent="0.25">
      <c r="A217" s="54" t="s">
        <v>2157</v>
      </c>
      <c r="B217" s="54">
        <v>35.71</v>
      </c>
      <c r="C217" s="54">
        <v>6.84</v>
      </c>
      <c r="D217" s="54" t="s">
        <v>2380</v>
      </c>
      <c r="E217" s="54" t="s">
        <v>2380</v>
      </c>
      <c r="F217" s="54" t="s">
        <v>2380</v>
      </c>
      <c r="G217" s="54">
        <v>2</v>
      </c>
      <c r="H217" s="54" t="s">
        <v>8367</v>
      </c>
      <c r="I217" s="17"/>
      <c r="J217" s="19"/>
      <c r="K217" s="15" t="str" cm="1">
        <f t="array" ref="K217">IF(H217="?",INDEX($H$2:$H$2336,MODE(MATCH($H$2:$H$2336,$H$2:$H$2336,0))),H217)</f>
        <v>yes</v>
      </c>
      <c r="L217" s="16">
        <f t="shared" si="3"/>
        <v>2</v>
      </c>
      <c r="M217" s="16" t="s">
        <v>2380</v>
      </c>
      <c r="N217" s="16" t="s">
        <v>2382</v>
      </c>
      <c r="O217" s="15" t="str" cm="1">
        <f t="array" ref="O217">_xlfn.IFS(B217&lt;18.5,"Underweight",B217&lt;=24.99,"Normal weight",B217&lt;=29.99,"Over weight",B217&gt;=30,"Obesity")</f>
        <v>Obesity</v>
      </c>
      <c r="P217" s="29" t="str" cm="1">
        <f t="array" ref="P217">_xlfn.IFS(C217&lt;5.7,"Normal",C217&lt;=6.49,"Prediabetes",C217&gt;=6.5,"Diabetes")</f>
        <v>Diabetes</v>
      </c>
    </row>
    <row r="218" spans="1:16" x14ac:dyDescent="0.25">
      <c r="A218" s="54" t="s">
        <v>2156</v>
      </c>
      <c r="B218" s="54">
        <v>30.8</v>
      </c>
      <c r="C218" s="54">
        <v>5.23</v>
      </c>
      <c r="D218" s="54" t="s">
        <v>8367</v>
      </c>
      <c r="E218" s="54" t="s">
        <v>2380</v>
      </c>
      <c r="F218" s="54" t="s">
        <v>2380</v>
      </c>
      <c r="G218" s="54">
        <v>1</v>
      </c>
      <c r="H218" s="54" t="s">
        <v>8367</v>
      </c>
      <c r="I218" s="15"/>
      <c r="J218" s="20"/>
      <c r="K218" s="17" t="str" cm="1">
        <f t="array" ref="K218">IF(H218="?",INDEX($H$2:$H$2336,MODE(MATCH($H$2:$H$2336,$H$2:$H$2336,0))),H218)</f>
        <v>yes</v>
      </c>
      <c r="L218" s="18">
        <f t="shared" si="3"/>
        <v>1</v>
      </c>
      <c r="M218" s="18" t="s">
        <v>2382</v>
      </c>
      <c r="N218" s="18" t="s">
        <v>2382</v>
      </c>
      <c r="O218" s="17" t="str" cm="1">
        <f t="array" ref="O218">_xlfn.IFS(B218&lt;18.5,"Underweight",B218&lt;=24.99,"Normal weight",B218&lt;=29.99,"Over weight",B218&gt;=30,"Obesity")</f>
        <v>Obesity</v>
      </c>
      <c r="P218" s="30" t="str" cm="1">
        <f t="array" ref="P218">_xlfn.IFS(C218&lt;5.7,"Normal",C218&lt;=6.49,"Prediabetes",C218&gt;=6.5,"Diabetes")</f>
        <v>Normal</v>
      </c>
    </row>
    <row r="219" spans="1:16" x14ac:dyDescent="0.25">
      <c r="A219" s="54" t="s">
        <v>2155</v>
      </c>
      <c r="B219" s="54">
        <v>33.69</v>
      </c>
      <c r="C219" s="54">
        <v>9.68</v>
      </c>
      <c r="D219" s="54" t="s">
        <v>2380</v>
      </c>
      <c r="E219" s="54" t="s">
        <v>2380</v>
      </c>
      <c r="F219" s="54" t="s">
        <v>2380</v>
      </c>
      <c r="G219" s="54" t="s">
        <v>2381</v>
      </c>
      <c r="H219" s="54" t="s">
        <v>8367</v>
      </c>
      <c r="I219" s="17"/>
      <c r="J219" s="19"/>
      <c r="K219" s="15" t="str" cm="1">
        <f t="array" ref="K219">IF(H219="?",INDEX($H$2:$H$2336,MODE(MATCH($H$2:$H$2336,$H$2:$H$2336,0))),H219)</f>
        <v>yes</v>
      </c>
      <c r="L219" s="16" t="str">
        <f t="shared" si="3"/>
        <v>0</v>
      </c>
      <c r="M219" s="16" t="s">
        <v>2380</v>
      </c>
      <c r="N219" s="16" t="s">
        <v>2382</v>
      </c>
      <c r="O219" s="15" t="str" cm="1">
        <f t="array" ref="O219">_xlfn.IFS(B219&lt;18.5,"Underweight",B219&lt;=24.99,"Normal weight",B219&lt;=29.99,"Over weight",B219&gt;=30,"Obesity")</f>
        <v>Obesity</v>
      </c>
      <c r="P219" s="29" t="str" cm="1">
        <f t="array" ref="P219">_xlfn.IFS(C219&lt;5.7,"Normal",C219&lt;=6.49,"Prediabetes",C219&gt;=6.5,"Diabetes")</f>
        <v>Diabetes</v>
      </c>
    </row>
    <row r="220" spans="1:16" x14ac:dyDescent="0.25">
      <c r="A220" s="54" t="s">
        <v>2154</v>
      </c>
      <c r="B220" s="54">
        <v>42.27</v>
      </c>
      <c r="C220" s="54">
        <v>6.05</v>
      </c>
      <c r="D220" s="54" t="s">
        <v>8367</v>
      </c>
      <c r="E220" s="54" t="s">
        <v>2380</v>
      </c>
      <c r="F220" s="54" t="s">
        <v>2380</v>
      </c>
      <c r="G220" s="54">
        <v>1</v>
      </c>
      <c r="H220" s="54" t="s">
        <v>8367</v>
      </c>
      <c r="I220" s="15"/>
      <c r="J220" s="20"/>
      <c r="K220" s="17" t="str" cm="1">
        <f t="array" ref="K220">IF(H220="?",INDEX($H$2:$H$2336,MODE(MATCH($H$2:$H$2336,$H$2:$H$2336,0))),H220)</f>
        <v>yes</v>
      </c>
      <c r="L220" s="18">
        <f t="shared" si="3"/>
        <v>1</v>
      </c>
      <c r="M220" s="18" t="s">
        <v>2382</v>
      </c>
      <c r="N220" s="18" t="s">
        <v>2382</v>
      </c>
      <c r="O220" s="17" t="str" cm="1">
        <f t="array" ref="O220">_xlfn.IFS(B220&lt;18.5,"Underweight",B220&lt;=24.99,"Normal weight",B220&lt;=29.99,"Over weight",B220&gt;=30,"Obesity")</f>
        <v>Obesity</v>
      </c>
      <c r="P220" s="30" t="str" cm="1">
        <f t="array" ref="P220">_xlfn.IFS(C220&lt;5.7,"Normal",C220&lt;=6.49,"Prediabetes",C220&gt;=6.5,"Diabetes")</f>
        <v>Prediabetes</v>
      </c>
    </row>
    <row r="221" spans="1:16" x14ac:dyDescent="0.25">
      <c r="A221" s="54" t="s">
        <v>2153</v>
      </c>
      <c r="B221" s="54">
        <v>53.25</v>
      </c>
      <c r="C221" s="54">
        <v>6.11</v>
      </c>
      <c r="D221" s="54" t="s">
        <v>8367</v>
      </c>
      <c r="E221" s="54" t="s">
        <v>2380</v>
      </c>
      <c r="F221" s="54" t="s">
        <v>2382</v>
      </c>
      <c r="G221" s="54">
        <v>1</v>
      </c>
      <c r="H221" s="54" t="s">
        <v>8367</v>
      </c>
      <c r="I221" s="17"/>
      <c r="J221" s="19"/>
      <c r="K221" s="15" t="str" cm="1">
        <f t="array" ref="K221">IF(H221="?",INDEX($H$2:$H$2336,MODE(MATCH($H$2:$H$2336,$H$2:$H$2336,0))),H221)</f>
        <v>yes</v>
      </c>
      <c r="L221" s="16">
        <f t="shared" si="3"/>
        <v>1</v>
      </c>
      <c r="M221" s="16" t="s">
        <v>2382</v>
      </c>
      <c r="N221" s="16" t="s">
        <v>2382</v>
      </c>
      <c r="O221" s="15" t="str" cm="1">
        <f t="array" ref="O221">_xlfn.IFS(B221&lt;18.5,"Underweight",B221&lt;=24.99,"Normal weight",B221&lt;=29.99,"Over weight",B221&gt;=30,"Obesity")</f>
        <v>Obesity</v>
      </c>
      <c r="P221" s="29" t="str" cm="1">
        <f t="array" ref="P221">_xlfn.IFS(C221&lt;5.7,"Normal",C221&lt;=6.49,"Prediabetes",C221&gt;=6.5,"Diabetes")</f>
        <v>Prediabetes</v>
      </c>
    </row>
    <row r="222" spans="1:16" x14ac:dyDescent="0.25">
      <c r="A222" s="54" t="s">
        <v>2152</v>
      </c>
      <c r="B222" s="54">
        <v>26.8</v>
      </c>
      <c r="C222" s="54">
        <v>10.93</v>
      </c>
      <c r="D222" s="54" t="s">
        <v>8367</v>
      </c>
      <c r="E222" s="54" t="s">
        <v>2380</v>
      </c>
      <c r="F222" s="54" t="s">
        <v>2380</v>
      </c>
      <c r="G222" s="54" t="s">
        <v>2381</v>
      </c>
      <c r="H222" s="54" t="s">
        <v>2380</v>
      </c>
      <c r="I222" s="15"/>
      <c r="J222" s="20"/>
      <c r="K222" s="17" t="str" cm="1">
        <f t="array" ref="K222">IF(H222="?",INDEX($H$2:$H$2336,MODE(MATCH($H$2:$H$2336,$H$2:$H$2336,0))),H222)</f>
        <v>No</v>
      </c>
      <c r="L222" s="18" t="str">
        <f t="shared" si="3"/>
        <v>0</v>
      </c>
      <c r="M222" s="18" t="s">
        <v>2382</v>
      </c>
      <c r="N222" s="18" t="s">
        <v>2380</v>
      </c>
      <c r="O222" s="17" t="str" cm="1">
        <f t="array" ref="O222">_xlfn.IFS(B222&lt;18.5,"Underweight",B222&lt;=24.99,"Normal weight",B222&lt;=29.99,"Over weight",B222&gt;=30,"Obesity")</f>
        <v>Over weight</v>
      </c>
      <c r="P222" s="30" t="str" cm="1">
        <f t="array" ref="P222">_xlfn.IFS(C222&lt;5.7,"Normal",C222&lt;=6.49,"Prediabetes",C222&gt;=6.5,"Diabetes")</f>
        <v>Diabetes</v>
      </c>
    </row>
    <row r="223" spans="1:16" x14ac:dyDescent="0.25">
      <c r="A223" s="54" t="s">
        <v>2151</v>
      </c>
      <c r="B223" s="54">
        <v>28.5</v>
      </c>
      <c r="C223" s="54">
        <v>5.12</v>
      </c>
      <c r="D223" s="54" t="s">
        <v>2380</v>
      </c>
      <c r="E223" s="54" t="s">
        <v>2380</v>
      </c>
      <c r="F223" s="54" t="s">
        <v>2380</v>
      </c>
      <c r="G223" s="54">
        <v>1</v>
      </c>
      <c r="H223" s="54" t="s">
        <v>8367</v>
      </c>
      <c r="I223" s="17"/>
      <c r="J223" s="19"/>
      <c r="K223" s="15" t="str" cm="1">
        <f t="array" ref="K223">IF(H223="?",INDEX($H$2:$H$2336,MODE(MATCH($H$2:$H$2336,$H$2:$H$2336,0))),H223)</f>
        <v>yes</v>
      </c>
      <c r="L223" s="16">
        <f t="shared" si="3"/>
        <v>1</v>
      </c>
      <c r="M223" s="16" t="s">
        <v>2380</v>
      </c>
      <c r="N223" s="16" t="s">
        <v>2382</v>
      </c>
      <c r="O223" s="15" t="str" cm="1">
        <f t="array" ref="O223">_xlfn.IFS(B223&lt;18.5,"Underweight",B223&lt;=24.99,"Normal weight",B223&lt;=29.99,"Over weight",B223&gt;=30,"Obesity")</f>
        <v>Over weight</v>
      </c>
      <c r="P223" s="29" t="str" cm="1">
        <f t="array" ref="P223">_xlfn.IFS(C223&lt;5.7,"Normal",C223&lt;=6.49,"Prediabetes",C223&gt;=6.5,"Diabetes")</f>
        <v>Normal</v>
      </c>
    </row>
    <row r="224" spans="1:16" x14ac:dyDescent="0.25">
      <c r="A224" s="54" t="s">
        <v>2150</v>
      </c>
      <c r="B224" s="54">
        <v>22.895</v>
      </c>
      <c r="C224" s="54">
        <v>5.72</v>
      </c>
      <c r="D224" s="54" t="s">
        <v>2380</v>
      </c>
      <c r="E224" s="54" t="s">
        <v>2380</v>
      </c>
      <c r="F224" s="54" t="s">
        <v>2380</v>
      </c>
      <c r="G224" s="54" t="s">
        <v>2381</v>
      </c>
      <c r="H224" s="54" t="s">
        <v>8367</v>
      </c>
      <c r="I224" s="15"/>
      <c r="J224" s="20"/>
      <c r="K224" s="17" t="str" cm="1">
        <f t="array" ref="K224">IF(H224="?",INDEX($H$2:$H$2336,MODE(MATCH($H$2:$H$2336,$H$2:$H$2336,0))),H224)</f>
        <v>yes</v>
      </c>
      <c r="L224" s="18" t="str">
        <f t="shared" si="3"/>
        <v>0</v>
      </c>
      <c r="M224" s="18" t="s">
        <v>2380</v>
      </c>
      <c r="N224" s="18" t="s">
        <v>2382</v>
      </c>
      <c r="O224" s="17" t="str" cm="1">
        <f t="array" ref="O224">_xlfn.IFS(B224&lt;18.5,"Underweight",B224&lt;=24.99,"Normal weight",B224&lt;=29.99,"Over weight",B224&gt;=30,"Obesity")</f>
        <v>Normal weight</v>
      </c>
      <c r="P224" s="30" t="str" cm="1">
        <f t="array" ref="P224">_xlfn.IFS(C224&lt;5.7,"Normal",C224&lt;=6.49,"Prediabetes",C224&gt;=6.5,"Diabetes")</f>
        <v>Prediabetes</v>
      </c>
    </row>
    <row r="225" spans="1:16" x14ac:dyDescent="0.25">
      <c r="A225" s="54" t="s">
        <v>2149</v>
      </c>
      <c r="B225" s="54">
        <v>34.06</v>
      </c>
      <c r="C225" s="54">
        <v>11.83</v>
      </c>
      <c r="D225" s="54" t="s">
        <v>8367</v>
      </c>
      <c r="E225" s="54" t="s">
        <v>2380</v>
      </c>
      <c r="F225" s="54" t="s">
        <v>2380</v>
      </c>
      <c r="G225" s="54">
        <v>1</v>
      </c>
      <c r="H225" s="54" t="s">
        <v>8367</v>
      </c>
      <c r="I225" s="17"/>
      <c r="J225" s="19"/>
      <c r="K225" s="15" t="str" cm="1">
        <f t="array" ref="K225">IF(H225="?",INDEX($H$2:$H$2336,MODE(MATCH($H$2:$H$2336,$H$2:$H$2336,0))),H225)</f>
        <v>yes</v>
      </c>
      <c r="L225" s="16">
        <f t="shared" si="3"/>
        <v>1</v>
      </c>
      <c r="M225" s="16" t="s">
        <v>2382</v>
      </c>
      <c r="N225" s="16" t="s">
        <v>2382</v>
      </c>
      <c r="O225" s="15" t="str" cm="1">
        <f t="array" ref="O225">_xlfn.IFS(B225&lt;18.5,"Underweight",B225&lt;=24.99,"Normal weight",B225&lt;=29.99,"Over weight",B225&gt;=30,"Obesity")</f>
        <v>Obesity</v>
      </c>
      <c r="P225" s="29" t="str" cm="1">
        <f t="array" ref="P225">_xlfn.IFS(C225&lt;5.7,"Normal",C225&lt;=6.49,"Prediabetes",C225&gt;=6.5,"Diabetes")</f>
        <v>Diabetes</v>
      </c>
    </row>
    <row r="226" spans="1:16" x14ac:dyDescent="0.25">
      <c r="A226" s="54" t="s">
        <v>2148</v>
      </c>
      <c r="B226" s="54">
        <v>36.409999999999997</v>
      </c>
      <c r="C226" s="54">
        <v>4.55</v>
      </c>
      <c r="D226" s="54" t="s">
        <v>2380</v>
      </c>
      <c r="E226" s="54" t="s">
        <v>2380</v>
      </c>
      <c r="F226" s="54" t="s">
        <v>2380</v>
      </c>
      <c r="G226" s="54" t="s">
        <v>2381</v>
      </c>
      <c r="H226" s="54" t="s">
        <v>8367</v>
      </c>
      <c r="I226" s="15"/>
      <c r="J226" s="20"/>
      <c r="K226" s="17" t="str" cm="1">
        <f t="array" ref="K226">IF(H226="?",INDEX($H$2:$H$2336,MODE(MATCH($H$2:$H$2336,$H$2:$H$2336,0))),H226)</f>
        <v>yes</v>
      </c>
      <c r="L226" s="18" t="str">
        <f t="shared" si="3"/>
        <v>0</v>
      </c>
      <c r="M226" s="18" t="s">
        <v>2380</v>
      </c>
      <c r="N226" s="18" t="s">
        <v>2382</v>
      </c>
      <c r="O226" s="17" t="str" cm="1">
        <f t="array" ref="O226">_xlfn.IFS(B226&lt;18.5,"Underweight",B226&lt;=24.99,"Normal weight",B226&lt;=29.99,"Over weight",B226&gt;=30,"Obesity")</f>
        <v>Obesity</v>
      </c>
      <c r="P226" s="30" t="str" cm="1">
        <f t="array" ref="P226">_xlfn.IFS(C226&lt;5.7,"Normal",C226&lt;=6.49,"Prediabetes",C226&gt;=6.5,"Diabetes")</f>
        <v>Normal</v>
      </c>
    </row>
    <row r="227" spans="1:16" x14ac:dyDescent="0.25">
      <c r="A227" s="54" t="s">
        <v>2147</v>
      </c>
      <c r="B227" s="54">
        <v>52.3</v>
      </c>
      <c r="C227" s="54">
        <v>4.87</v>
      </c>
      <c r="D227" s="54" t="s">
        <v>8367</v>
      </c>
      <c r="E227" s="54" t="s">
        <v>2380</v>
      </c>
      <c r="F227" s="54" t="s">
        <v>2382</v>
      </c>
      <c r="G227" s="54">
        <v>1</v>
      </c>
      <c r="H227" s="54" t="s">
        <v>8367</v>
      </c>
      <c r="I227" s="17"/>
      <c r="J227" s="19"/>
      <c r="K227" s="15" t="str" cm="1">
        <f t="array" ref="K227">IF(H227="?",INDEX($H$2:$H$2336,MODE(MATCH($H$2:$H$2336,$H$2:$H$2336,0))),H227)</f>
        <v>yes</v>
      </c>
      <c r="L227" s="16">
        <f t="shared" si="3"/>
        <v>1</v>
      </c>
      <c r="M227" s="16" t="s">
        <v>2382</v>
      </c>
      <c r="N227" s="16" t="s">
        <v>2382</v>
      </c>
      <c r="O227" s="15" t="str" cm="1">
        <f t="array" ref="O227">_xlfn.IFS(B227&lt;18.5,"Underweight",B227&lt;=24.99,"Normal weight",B227&lt;=29.99,"Over weight",B227&gt;=30,"Obesity")</f>
        <v>Obesity</v>
      </c>
      <c r="P227" s="29" t="str" cm="1">
        <f t="array" ref="P227">_xlfn.IFS(C227&lt;5.7,"Normal",C227&lt;=6.49,"Prediabetes",C227&gt;=6.5,"Diabetes")</f>
        <v>Normal</v>
      </c>
    </row>
    <row r="228" spans="1:16" x14ac:dyDescent="0.25">
      <c r="A228" s="54" t="s">
        <v>2146</v>
      </c>
      <c r="B228" s="54">
        <v>52.66</v>
      </c>
      <c r="C228" s="54">
        <v>4.45</v>
      </c>
      <c r="D228" s="54" t="s">
        <v>2380</v>
      </c>
      <c r="E228" s="54" t="s">
        <v>2380</v>
      </c>
      <c r="F228" s="54" t="s">
        <v>2380</v>
      </c>
      <c r="G228" s="54">
        <v>1</v>
      </c>
      <c r="H228" s="54" t="s">
        <v>8367</v>
      </c>
      <c r="I228" s="15"/>
      <c r="J228" s="20"/>
      <c r="K228" s="17" t="str" cm="1">
        <f t="array" ref="K228">IF(H228="?",INDEX($H$2:$H$2336,MODE(MATCH($H$2:$H$2336,$H$2:$H$2336,0))),H228)</f>
        <v>yes</v>
      </c>
      <c r="L228" s="18">
        <f t="shared" si="3"/>
        <v>1</v>
      </c>
      <c r="M228" s="18" t="s">
        <v>2380</v>
      </c>
      <c r="N228" s="18" t="s">
        <v>2382</v>
      </c>
      <c r="O228" s="17" t="str" cm="1">
        <f t="array" ref="O228">_xlfn.IFS(B228&lt;18.5,"Underweight",B228&lt;=24.99,"Normal weight",B228&lt;=29.99,"Over weight",B228&gt;=30,"Obesity")</f>
        <v>Obesity</v>
      </c>
      <c r="P228" s="30" t="str" cm="1">
        <f t="array" ref="P228">_xlfn.IFS(C228&lt;5.7,"Normal",C228&lt;=6.49,"Prediabetes",C228&gt;=6.5,"Diabetes")</f>
        <v>Normal</v>
      </c>
    </row>
    <row r="229" spans="1:16" x14ac:dyDescent="0.25">
      <c r="A229" s="54" t="s">
        <v>2145</v>
      </c>
      <c r="B229" s="54">
        <v>29.57</v>
      </c>
      <c r="C229" s="54">
        <v>9.42</v>
      </c>
      <c r="D229" s="54" t="s">
        <v>8367</v>
      </c>
      <c r="E229" s="54" t="s">
        <v>2380</v>
      </c>
      <c r="F229" s="54" t="s">
        <v>2380</v>
      </c>
      <c r="G229" s="54" t="s">
        <v>2381</v>
      </c>
      <c r="H229" s="54" t="s">
        <v>8367</v>
      </c>
      <c r="I229" s="17"/>
      <c r="J229" s="19"/>
      <c r="K229" s="15" t="str" cm="1">
        <f t="array" ref="K229">IF(H229="?",INDEX($H$2:$H$2336,MODE(MATCH($H$2:$H$2336,$H$2:$H$2336,0))),H229)</f>
        <v>yes</v>
      </c>
      <c r="L229" s="16" t="str">
        <f t="shared" si="3"/>
        <v>0</v>
      </c>
      <c r="M229" s="16" t="s">
        <v>2382</v>
      </c>
      <c r="N229" s="16" t="s">
        <v>2382</v>
      </c>
      <c r="O229" s="15" t="str" cm="1">
        <f t="array" ref="O229">_xlfn.IFS(B229&lt;18.5,"Underweight",B229&lt;=24.99,"Normal weight",B229&lt;=29.99,"Over weight",B229&gt;=30,"Obesity")</f>
        <v>Over weight</v>
      </c>
      <c r="P229" s="29" t="str" cm="1">
        <f t="array" ref="P229">_xlfn.IFS(C229&lt;5.7,"Normal",C229&lt;=6.49,"Prediabetes",C229&gt;=6.5,"Diabetes")</f>
        <v>Diabetes</v>
      </c>
    </row>
    <row r="230" spans="1:16" x14ac:dyDescent="0.25">
      <c r="A230" s="54" t="s">
        <v>2144</v>
      </c>
      <c r="B230" s="54">
        <v>36.99</v>
      </c>
      <c r="C230" s="54">
        <v>5.37</v>
      </c>
      <c r="D230" s="54" t="s">
        <v>8367</v>
      </c>
      <c r="E230" s="54" t="s">
        <v>2380</v>
      </c>
      <c r="F230" s="54" t="s">
        <v>2382</v>
      </c>
      <c r="G230" s="54">
        <v>1</v>
      </c>
      <c r="H230" s="54" t="s">
        <v>8367</v>
      </c>
      <c r="I230" s="15"/>
      <c r="J230" s="20"/>
      <c r="K230" s="17" t="str" cm="1">
        <f t="array" ref="K230">IF(H230="?",INDEX($H$2:$H$2336,MODE(MATCH($H$2:$H$2336,$H$2:$H$2336,0))),H230)</f>
        <v>yes</v>
      </c>
      <c r="L230" s="18">
        <f t="shared" si="3"/>
        <v>1</v>
      </c>
      <c r="M230" s="18" t="s">
        <v>2382</v>
      </c>
      <c r="N230" s="18" t="s">
        <v>2382</v>
      </c>
      <c r="O230" s="17" t="str" cm="1">
        <f t="array" ref="O230">_xlfn.IFS(B230&lt;18.5,"Underweight",B230&lt;=24.99,"Normal weight",B230&lt;=29.99,"Over weight",B230&gt;=30,"Obesity")</f>
        <v>Obesity</v>
      </c>
      <c r="P230" s="30" t="str" cm="1">
        <f t="array" ref="P230">_xlfn.IFS(C230&lt;5.7,"Normal",C230&lt;=6.49,"Prediabetes",C230&gt;=6.5,"Diabetes")</f>
        <v>Normal</v>
      </c>
    </row>
    <row r="231" spans="1:16" x14ac:dyDescent="0.25">
      <c r="A231" s="54" t="s">
        <v>2143</v>
      </c>
      <c r="B231" s="54">
        <v>31.4</v>
      </c>
      <c r="C231" s="54">
        <v>4.5999999999999996</v>
      </c>
      <c r="D231" s="54" t="s">
        <v>8367</v>
      </c>
      <c r="E231" s="54" t="s">
        <v>2380</v>
      </c>
      <c r="F231" s="54" t="s">
        <v>2380</v>
      </c>
      <c r="G231" s="54">
        <v>1</v>
      </c>
      <c r="H231" s="54" t="s">
        <v>8367</v>
      </c>
      <c r="I231" s="17"/>
      <c r="J231" s="19"/>
      <c r="K231" s="15" t="str" cm="1">
        <f t="array" ref="K231">IF(H231="?",INDEX($H$2:$H$2336,MODE(MATCH($H$2:$H$2336,$H$2:$H$2336,0))),H231)</f>
        <v>yes</v>
      </c>
      <c r="L231" s="16">
        <f t="shared" si="3"/>
        <v>1</v>
      </c>
      <c r="M231" s="16" t="s">
        <v>2382</v>
      </c>
      <c r="N231" s="16" t="s">
        <v>2382</v>
      </c>
      <c r="O231" s="15" t="str" cm="1">
        <f t="array" ref="O231">_xlfn.IFS(B231&lt;18.5,"Underweight",B231&lt;=24.99,"Normal weight",B231&lt;=29.99,"Over weight",B231&gt;=30,"Obesity")</f>
        <v>Obesity</v>
      </c>
      <c r="P231" s="29" t="str" cm="1">
        <f t="array" ref="P231">_xlfn.IFS(C231&lt;5.7,"Normal",C231&lt;=6.49,"Prediabetes",C231&gt;=6.5,"Diabetes")</f>
        <v>Normal</v>
      </c>
    </row>
    <row r="232" spans="1:16" x14ac:dyDescent="0.25">
      <c r="A232" s="54" t="s">
        <v>2142</v>
      </c>
      <c r="B232" s="54">
        <v>34.9</v>
      </c>
      <c r="C232" s="54">
        <v>6.22</v>
      </c>
      <c r="D232" s="54" t="s">
        <v>2380</v>
      </c>
      <c r="E232" s="54" t="s">
        <v>2380</v>
      </c>
      <c r="F232" s="54" t="s">
        <v>2382</v>
      </c>
      <c r="G232" s="54">
        <v>1</v>
      </c>
      <c r="H232" s="54" t="s">
        <v>8367</v>
      </c>
      <c r="I232" s="15"/>
      <c r="J232" s="20"/>
      <c r="K232" s="17" t="str" cm="1">
        <f t="array" ref="K232">IF(H232="?",INDEX($H$2:$H$2336,MODE(MATCH($H$2:$H$2336,$H$2:$H$2336,0))),H232)</f>
        <v>yes</v>
      </c>
      <c r="L232" s="18">
        <f t="shared" si="3"/>
        <v>1</v>
      </c>
      <c r="M232" s="18" t="s">
        <v>2380</v>
      </c>
      <c r="N232" s="18" t="s">
        <v>2382</v>
      </c>
      <c r="O232" s="17" t="str" cm="1">
        <f t="array" ref="O232">_xlfn.IFS(B232&lt;18.5,"Underweight",B232&lt;=24.99,"Normal weight",B232&lt;=29.99,"Over weight",B232&gt;=30,"Obesity")</f>
        <v>Obesity</v>
      </c>
      <c r="P232" s="30" t="str" cm="1">
        <f t="array" ref="P232">_xlfn.IFS(C232&lt;5.7,"Normal",C232&lt;=6.49,"Prediabetes",C232&gt;=6.5,"Diabetes")</f>
        <v>Prediabetes</v>
      </c>
    </row>
    <row r="233" spans="1:16" x14ac:dyDescent="0.25">
      <c r="A233" s="54" t="s">
        <v>2141</v>
      </c>
      <c r="B233" s="54">
        <v>31.13</v>
      </c>
      <c r="C233" s="54">
        <v>4.5199999999999996</v>
      </c>
      <c r="D233" s="54" t="s">
        <v>8367</v>
      </c>
      <c r="E233" s="54" t="s">
        <v>2380</v>
      </c>
      <c r="F233" s="54" t="s">
        <v>2380</v>
      </c>
      <c r="G233" s="54">
        <v>1</v>
      </c>
      <c r="H233" s="54" t="s">
        <v>8367</v>
      </c>
      <c r="I233" s="17"/>
      <c r="J233" s="19"/>
      <c r="K233" s="15" t="str" cm="1">
        <f t="array" ref="K233">IF(H233="?",INDEX($H$2:$H$2336,MODE(MATCH($H$2:$H$2336,$H$2:$H$2336,0))),H233)</f>
        <v>yes</v>
      </c>
      <c r="L233" s="16">
        <f t="shared" si="3"/>
        <v>1</v>
      </c>
      <c r="M233" s="16" t="s">
        <v>2382</v>
      </c>
      <c r="N233" s="16" t="s">
        <v>2382</v>
      </c>
      <c r="O233" s="15" t="str" cm="1">
        <f t="array" ref="O233">_xlfn.IFS(B233&lt;18.5,"Underweight",B233&lt;=24.99,"Normal weight",B233&lt;=29.99,"Over weight",B233&gt;=30,"Obesity")</f>
        <v>Obesity</v>
      </c>
      <c r="P233" s="29" t="str" cm="1">
        <f t="array" ref="P233">_xlfn.IFS(C233&lt;5.7,"Normal",C233&lt;=6.49,"Prediabetes",C233&gt;=6.5,"Diabetes")</f>
        <v>Normal</v>
      </c>
    </row>
    <row r="234" spans="1:16" x14ac:dyDescent="0.25">
      <c r="A234" s="54" t="s">
        <v>2140</v>
      </c>
      <c r="B234" s="54">
        <v>34.799999999999997</v>
      </c>
      <c r="C234" s="54">
        <v>6.18</v>
      </c>
      <c r="D234" s="54" t="s">
        <v>2380</v>
      </c>
      <c r="E234" s="54" t="s">
        <v>2380</v>
      </c>
      <c r="F234" s="54" t="s">
        <v>2382</v>
      </c>
      <c r="G234" s="54">
        <v>1</v>
      </c>
      <c r="H234" s="54" t="s">
        <v>8367</v>
      </c>
      <c r="I234" s="15"/>
      <c r="J234" s="20"/>
      <c r="K234" s="17" t="str" cm="1">
        <f t="array" ref="K234">IF(H234="?",INDEX($H$2:$H$2336,MODE(MATCH($H$2:$H$2336,$H$2:$H$2336,0))),H234)</f>
        <v>yes</v>
      </c>
      <c r="L234" s="18">
        <f t="shared" si="3"/>
        <v>1</v>
      </c>
      <c r="M234" s="18" t="s">
        <v>2380</v>
      </c>
      <c r="N234" s="18" t="s">
        <v>2382</v>
      </c>
      <c r="O234" s="17" t="str" cm="1">
        <f t="array" ref="O234">_xlfn.IFS(B234&lt;18.5,"Underweight",B234&lt;=24.99,"Normal weight",B234&lt;=29.99,"Over weight",B234&gt;=30,"Obesity")</f>
        <v>Obesity</v>
      </c>
      <c r="P234" s="30" t="str" cm="1">
        <f t="array" ref="P234">_xlfn.IFS(C234&lt;5.7,"Normal",C234&lt;=6.49,"Prediabetes",C234&gt;=6.5,"Diabetes")</f>
        <v>Prediabetes</v>
      </c>
    </row>
    <row r="235" spans="1:16" x14ac:dyDescent="0.25">
      <c r="A235" s="54" t="s">
        <v>2139</v>
      </c>
      <c r="B235" s="54">
        <v>31.68</v>
      </c>
      <c r="C235" s="54">
        <v>4.4000000000000004</v>
      </c>
      <c r="D235" s="54" t="s">
        <v>2380</v>
      </c>
      <c r="E235" s="54" t="s">
        <v>2380</v>
      </c>
      <c r="F235" s="54" t="s">
        <v>2380</v>
      </c>
      <c r="G235" s="54" t="s">
        <v>2381</v>
      </c>
      <c r="H235" s="54" t="s">
        <v>8367</v>
      </c>
      <c r="I235" s="17"/>
      <c r="J235" s="19"/>
      <c r="K235" s="15" t="str" cm="1">
        <f t="array" ref="K235">IF(H235="?",INDEX($H$2:$H$2336,MODE(MATCH($H$2:$H$2336,$H$2:$H$2336,0))),H235)</f>
        <v>yes</v>
      </c>
      <c r="L235" s="16" t="str">
        <f t="shared" si="3"/>
        <v>0</v>
      </c>
      <c r="M235" s="16" t="s">
        <v>2380</v>
      </c>
      <c r="N235" s="16" t="s">
        <v>2382</v>
      </c>
      <c r="O235" s="15" t="str" cm="1">
        <f t="array" ref="O235">_xlfn.IFS(B235&lt;18.5,"Underweight",B235&lt;=24.99,"Normal weight",B235&lt;=29.99,"Over weight",B235&gt;=30,"Obesity")</f>
        <v>Obesity</v>
      </c>
      <c r="P235" s="29" t="str" cm="1">
        <f t="array" ref="P235">_xlfn.IFS(C235&lt;5.7,"Normal",C235&lt;=6.49,"Prediabetes",C235&gt;=6.5,"Diabetes")</f>
        <v>Normal</v>
      </c>
    </row>
    <row r="236" spans="1:16" x14ac:dyDescent="0.25">
      <c r="A236" s="54" t="s">
        <v>2138</v>
      </c>
      <c r="B236" s="54">
        <v>33.534999999999997</v>
      </c>
      <c r="C236" s="54">
        <v>6.23</v>
      </c>
      <c r="D236" s="54" t="s">
        <v>2380</v>
      </c>
      <c r="E236" s="54" t="s">
        <v>8367</v>
      </c>
      <c r="F236" s="54" t="s">
        <v>2380</v>
      </c>
      <c r="G236" s="54">
        <v>1</v>
      </c>
      <c r="H236" s="54" t="s">
        <v>8367</v>
      </c>
      <c r="I236" s="15"/>
      <c r="J236" s="20"/>
      <c r="K236" s="17" t="str" cm="1">
        <f t="array" ref="K236">IF(H236="?",INDEX($H$2:$H$2336,MODE(MATCH($H$2:$H$2336,$H$2:$H$2336,0))),H236)</f>
        <v>yes</v>
      </c>
      <c r="L236" s="18">
        <f t="shared" si="3"/>
        <v>1</v>
      </c>
      <c r="M236" s="18" t="s">
        <v>2380</v>
      </c>
      <c r="N236" s="18" t="s">
        <v>2382</v>
      </c>
      <c r="O236" s="17" t="str" cm="1">
        <f t="array" ref="O236">_xlfn.IFS(B236&lt;18.5,"Underweight",B236&lt;=24.99,"Normal weight",B236&lt;=29.99,"Over weight",B236&gt;=30,"Obesity")</f>
        <v>Obesity</v>
      </c>
      <c r="P236" s="30" t="str" cm="1">
        <f t="array" ref="P236">_xlfn.IFS(C236&lt;5.7,"Normal",C236&lt;=6.49,"Prediabetes",C236&gt;=6.5,"Diabetes")</f>
        <v>Prediabetes</v>
      </c>
    </row>
    <row r="237" spans="1:16" x14ac:dyDescent="0.25">
      <c r="A237" s="54" t="s">
        <v>2137</v>
      </c>
      <c r="B237" s="54">
        <v>31.92</v>
      </c>
      <c r="C237" s="54">
        <v>5.33</v>
      </c>
      <c r="D237" s="54" t="s">
        <v>8367</v>
      </c>
      <c r="E237" s="54" t="s">
        <v>2380</v>
      </c>
      <c r="F237" s="54" t="s">
        <v>2380</v>
      </c>
      <c r="G237" s="54" t="s">
        <v>2381</v>
      </c>
      <c r="H237" s="54" t="s">
        <v>8367</v>
      </c>
      <c r="I237" s="17"/>
      <c r="J237" s="19"/>
      <c r="K237" s="15" t="str" cm="1">
        <f t="array" ref="K237">IF(H237="?",INDEX($H$2:$H$2336,MODE(MATCH($H$2:$H$2336,$H$2:$H$2336,0))),H237)</f>
        <v>yes</v>
      </c>
      <c r="L237" s="16" t="str">
        <f t="shared" si="3"/>
        <v>0</v>
      </c>
      <c r="M237" s="16" t="s">
        <v>2382</v>
      </c>
      <c r="N237" s="16" t="s">
        <v>2382</v>
      </c>
      <c r="O237" s="15" t="str" cm="1">
        <f t="array" ref="O237">_xlfn.IFS(B237&lt;18.5,"Underweight",B237&lt;=24.99,"Normal weight",B237&lt;=29.99,"Over weight",B237&gt;=30,"Obesity")</f>
        <v>Obesity</v>
      </c>
      <c r="P237" s="29" t="str" cm="1">
        <f t="array" ref="P237">_xlfn.IFS(C237&lt;5.7,"Normal",C237&lt;=6.49,"Prediabetes",C237&gt;=6.5,"Diabetes")</f>
        <v>Normal</v>
      </c>
    </row>
    <row r="238" spans="1:16" x14ac:dyDescent="0.25">
      <c r="A238" s="54" t="s">
        <v>2136</v>
      </c>
      <c r="B238" s="54">
        <v>32.700000000000003</v>
      </c>
      <c r="C238" s="54">
        <v>4.09</v>
      </c>
      <c r="D238" s="54" t="s">
        <v>2380</v>
      </c>
      <c r="E238" s="54" t="s">
        <v>2380</v>
      </c>
      <c r="F238" s="54" t="s">
        <v>2380</v>
      </c>
      <c r="G238" s="54">
        <v>1</v>
      </c>
      <c r="H238" s="54" t="s">
        <v>8367</v>
      </c>
      <c r="I238" s="15"/>
      <c r="J238" s="20"/>
      <c r="K238" s="17" t="str" cm="1">
        <f t="array" ref="K238">IF(H238="?",INDEX($H$2:$H$2336,MODE(MATCH($H$2:$H$2336,$H$2:$H$2336,0))),H238)</f>
        <v>yes</v>
      </c>
      <c r="L238" s="18">
        <f t="shared" si="3"/>
        <v>1</v>
      </c>
      <c r="M238" s="18" t="s">
        <v>2380</v>
      </c>
      <c r="N238" s="18" t="s">
        <v>2382</v>
      </c>
      <c r="O238" s="17" t="str" cm="1">
        <f t="array" ref="O238">_xlfn.IFS(B238&lt;18.5,"Underweight",B238&lt;=24.99,"Normal weight",B238&lt;=29.99,"Over weight",B238&gt;=30,"Obesity")</f>
        <v>Obesity</v>
      </c>
      <c r="P238" s="30" t="str" cm="1">
        <f t="array" ref="P238">_xlfn.IFS(C238&lt;5.7,"Normal",C238&lt;=6.49,"Prediabetes",C238&gt;=6.5,"Diabetes")</f>
        <v>Normal</v>
      </c>
    </row>
    <row r="239" spans="1:16" x14ac:dyDescent="0.25">
      <c r="A239" s="54" t="s">
        <v>2135</v>
      </c>
      <c r="B239" s="54">
        <v>41.25</v>
      </c>
      <c r="C239" s="54">
        <v>5.19</v>
      </c>
      <c r="D239" s="54" t="s">
        <v>2380</v>
      </c>
      <c r="E239" s="54" t="s">
        <v>2380</v>
      </c>
      <c r="F239" s="54" t="s">
        <v>2380</v>
      </c>
      <c r="G239" s="54" t="s">
        <v>2381</v>
      </c>
      <c r="H239" s="54" t="s">
        <v>8367</v>
      </c>
      <c r="I239" s="17"/>
      <c r="J239" s="19"/>
      <c r="K239" s="15" t="str" cm="1">
        <f t="array" ref="K239">IF(H239="?",INDEX($H$2:$H$2336,MODE(MATCH($H$2:$H$2336,$H$2:$H$2336,0))),H239)</f>
        <v>yes</v>
      </c>
      <c r="L239" s="16" t="str">
        <f t="shared" si="3"/>
        <v>0</v>
      </c>
      <c r="M239" s="16" t="s">
        <v>2380</v>
      </c>
      <c r="N239" s="16" t="s">
        <v>2382</v>
      </c>
      <c r="O239" s="15" t="str" cm="1">
        <f t="array" ref="O239">_xlfn.IFS(B239&lt;18.5,"Underweight",B239&lt;=24.99,"Normal weight",B239&lt;=29.99,"Over weight",B239&gt;=30,"Obesity")</f>
        <v>Obesity</v>
      </c>
      <c r="P239" s="29" t="str" cm="1">
        <f t="array" ref="P239">_xlfn.IFS(C239&lt;5.7,"Normal",C239&lt;=6.49,"Prediabetes",C239&gt;=6.5,"Diabetes")</f>
        <v>Normal</v>
      </c>
    </row>
    <row r="240" spans="1:16" x14ac:dyDescent="0.25">
      <c r="A240" s="54" t="s">
        <v>2134</v>
      </c>
      <c r="B240" s="54">
        <v>33.11</v>
      </c>
      <c r="C240" s="54">
        <v>4.12</v>
      </c>
      <c r="D240" s="54" t="s">
        <v>2380</v>
      </c>
      <c r="E240" s="54" t="s">
        <v>2380</v>
      </c>
      <c r="F240" s="54" t="s">
        <v>2382</v>
      </c>
      <c r="G240" s="54">
        <v>1</v>
      </c>
      <c r="H240" s="54" t="s">
        <v>8367</v>
      </c>
      <c r="I240" s="15"/>
      <c r="J240" s="20"/>
      <c r="K240" s="17" t="str" cm="1">
        <f t="array" ref="K240">IF(H240="?",INDEX($H$2:$H$2336,MODE(MATCH($H$2:$H$2336,$H$2:$H$2336,0))),H240)</f>
        <v>yes</v>
      </c>
      <c r="L240" s="18">
        <f t="shared" si="3"/>
        <v>1</v>
      </c>
      <c r="M240" s="18" t="s">
        <v>2380</v>
      </c>
      <c r="N240" s="18" t="s">
        <v>2382</v>
      </c>
      <c r="O240" s="17" t="str" cm="1">
        <f t="array" ref="O240">_xlfn.IFS(B240&lt;18.5,"Underweight",B240&lt;=24.99,"Normal weight",B240&lt;=29.99,"Over weight",B240&gt;=30,"Obesity")</f>
        <v>Obesity</v>
      </c>
      <c r="P240" s="30" t="str" cm="1">
        <f t="array" ref="P240">_xlfn.IFS(C240&lt;5.7,"Normal",C240&lt;=6.49,"Prediabetes",C240&gt;=6.5,"Diabetes")</f>
        <v>Normal</v>
      </c>
    </row>
    <row r="241" spans="1:16" x14ac:dyDescent="0.25">
      <c r="A241" s="54" t="s">
        <v>2133</v>
      </c>
      <c r="B241" s="54">
        <v>36.159999999999997</v>
      </c>
      <c r="C241" s="54">
        <v>5.0999999999999996</v>
      </c>
      <c r="D241" s="54" t="s">
        <v>2380</v>
      </c>
      <c r="E241" s="54" t="s">
        <v>2380</v>
      </c>
      <c r="F241" s="54" t="s">
        <v>2380</v>
      </c>
      <c r="G241" s="54">
        <v>1</v>
      </c>
      <c r="H241" s="54" t="s">
        <v>8367</v>
      </c>
      <c r="I241" s="17"/>
      <c r="J241" s="19"/>
      <c r="K241" s="15" t="str" cm="1">
        <f t="array" ref="K241">IF(H241="?",INDEX($H$2:$H$2336,MODE(MATCH($H$2:$H$2336,$H$2:$H$2336,0))),H241)</f>
        <v>yes</v>
      </c>
      <c r="L241" s="16">
        <f t="shared" si="3"/>
        <v>1</v>
      </c>
      <c r="M241" s="16" t="s">
        <v>2380</v>
      </c>
      <c r="N241" s="16" t="s">
        <v>2382</v>
      </c>
      <c r="O241" s="15" t="str" cm="1">
        <f t="array" ref="O241">_xlfn.IFS(B241&lt;18.5,"Underweight",B241&lt;=24.99,"Normal weight",B241&lt;=29.99,"Over weight",B241&gt;=30,"Obesity")</f>
        <v>Obesity</v>
      </c>
      <c r="P241" s="29" t="str" cm="1">
        <f t="array" ref="P241">_xlfn.IFS(C241&lt;5.7,"Normal",C241&lt;=6.49,"Prediabetes",C241&gt;=6.5,"Diabetes")</f>
        <v>Normal</v>
      </c>
    </row>
    <row r="242" spans="1:16" x14ac:dyDescent="0.25">
      <c r="A242" s="54" t="s">
        <v>2132</v>
      </c>
      <c r="B242" s="54">
        <v>33.72</v>
      </c>
      <c r="C242" s="54">
        <v>6.21</v>
      </c>
      <c r="D242" s="54" t="s">
        <v>8367</v>
      </c>
      <c r="E242" s="54" t="s">
        <v>2380</v>
      </c>
      <c r="F242" s="54" t="s">
        <v>2382</v>
      </c>
      <c r="G242" s="54">
        <v>1</v>
      </c>
      <c r="H242" s="54" t="s">
        <v>8367</v>
      </c>
      <c r="I242" s="15"/>
      <c r="J242" s="20"/>
      <c r="K242" s="17" t="str" cm="1">
        <f t="array" ref="K242">IF(H242="?",INDEX($H$2:$H$2336,MODE(MATCH($H$2:$H$2336,$H$2:$H$2336,0))),H242)</f>
        <v>yes</v>
      </c>
      <c r="L242" s="18">
        <f t="shared" si="3"/>
        <v>1</v>
      </c>
      <c r="M242" s="18" t="s">
        <v>2382</v>
      </c>
      <c r="N242" s="18" t="s">
        <v>2382</v>
      </c>
      <c r="O242" s="17" t="str" cm="1">
        <f t="array" ref="O242">_xlfn.IFS(B242&lt;18.5,"Underweight",B242&lt;=24.99,"Normal weight",B242&lt;=29.99,"Over weight",B242&gt;=30,"Obesity")</f>
        <v>Obesity</v>
      </c>
      <c r="P242" s="30" t="str" cm="1">
        <f t="array" ref="P242">_xlfn.IFS(C242&lt;5.7,"Normal",C242&lt;=6.49,"Prediabetes",C242&gt;=6.5,"Diabetes")</f>
        <v>Prediabetes</v>
      </c>
    </row>
    <row r="243" spans="1:16" x14ac:dyDescent="0.25">
      <c r="A243" s="54" t="s">
        <v>2130</v>
      </c>
      <c r="B243" s="54">
        <v>37.74</v>
      </c>
      <c r="C243" s="54">
        <v>9.5299999999999994</v>
      </c>
      <c r="D243" s="54" t="s">
        <v>8367</v>
      </c>
      <c r="E243" s="54" t="s">
        <v>2380</v>
      </c>
      <c r="F243" s="54" t="s">
        <v>2380</v>
      </c>
      <c r="G243" s="54">
        <v>1</v>
      </c>
      <c r="H243" s="54" t="s">
        <v>8367</v>
      </c>
      <c r="I243" s="17"/>
      <c r="J243" s="19"/>
      <c r="K243" s="15" t="str" cm="1">
        <f t="array" ref="K243">IF(H243="?",INDEX($H$2:$H$2336,MODE(MATCH($H$2:$H$2336,$H$2:$H$2336,0))),H243)</f>
        <v>yes</v>
      </c>
      <c r="L243" s="16">
        <f t="shared" si="3"/>
        <v>1</v>
      </c>
      <c r="M243" s="16" t="s">
        <v>2382</v>
      </c>
      <c r="N243" s="16" t="s">
        <v>2382</v>
      </c>
      <c r="O243" s="15" t="str" cm="1">
        <f t="array" ref="O243">_xlfn.IFS(B243&lt;18.5,"Underweight",B243&lt;=24.99,"Normal weight",B243&lt;=29.99,"Over weight",B243&gt;=30,"Obesity")</f>
        <v>Obesity</v>
      </c>
      <c r="P243" s="29" t="str" cm="1">
        <f t="array" ref="P243">_xlfn.IFS(C243&lt;5.7,"Normal",C243&lt;=6.49,"Prediabetes",C243&gt;=6.5,"Diabetes")</f>
        <v>Diabetes</v>
      </c>
    </row>
    <row r="244" spans="1:16" x14ac:dyDescent="0.25">
      <c r="A244" s="54" t="s">
        <v>2129</v>
      </c>
      <c r="B244" s="54">
        <v>48.75</v>
      </c>
      <c r="C244" s="54">
        <v>4.6399999999999997</v>
      </c>
      <c r="D244" s="54" t="s">
        <v>8367</v>
      </c>
      <c r="E244" s="54" t="s">
        <v>2380</v>
      </c>
      <c r="F244" s="54" t="s">
        <v>2380</v>
      </c>
      <c r="G244" s="54">
        <v>1</v>
      </c>
      <c r="H244" s="54" t="s">
        <v>8367</v>
      </c>
      <c r="I244" s="15"/>
      <c r="J244" s="20"/>
      <c r="K244" s="17" t="str" cm="1">
        <f t="array" ref="K244">IF(H244="?",INDEX($H$2:$H$2336,MODE(MATCH($H$2:$H$2336,$H$2:$H$2336,0))),H244)</f>
        <v>yes</v>
      </c>
      <c r="L244" s="18">
        <f t="shared" si="3"/>
        <v>1</v>
      </c>
      <c r="M244" s="18" t="s">
        <v>2382</v>
      </c>
      <c r="N244" s="18" t="s">
        <v>2382</v>
      </c>
      <c r="O244" s="17" t="str" cm="1">
        <f t="array" ref="O244">_xlfn.IFS(B244&lt;18.5,"Underweight",B244&lt;=24.99,"Normal weight",B244&lt;=29.99,"Over weight",B244&gt;=30,"Obesity")</f>
        <v>Obesity</v>
      </c>
      <c r="P244" s="30" t="str" cm="1">
        <f t="array" ref="P244">_xlfn.IFS(C244&lt;5.7,"Normal",C244&lt;=6.49,"Prediabetes",C244&gt;=6.5,"Diabetes")</f>
        <v>Normal</v>
      </c>
    </row>
    <row r="245" spans="1:16" x14ac:dyDescent="0.25">
      <c r="A245" s="54" t="s">
        <v>2128</v>
      </c>
      <c r="B245" s="54">
        <v>31.065000000000001</v>
      </c>
      <c r="C245" s="54">
        <v>5.05</v>
      </c>
      <c r="D245" s="54" t="s">
        <v>2380</v>
      </c>
      <c r="E245" s="54" t="s">
        <v>2380</v>
      </c>
      <c r="F245" s="54" t="s">
        <v>2380</v>
      </c>
      <c r="G245" s="54">
        <v>1</v>
      </c>
      <c r="H245" s="54" t="s">
        <v>8367</v>
      </c>
      <c r="I245" s="17"/>
      <c r="J245" s="19"/>
      <c r="K245" s="15" t="str" cm="1">
        <f t="array" ref="K245">IF(H245="?",INDEX($H$2:$H$2336,MODE(MATCH($H$2:$H$2336,$H$2:$H$2336,0))),H245)</f>
        <v>yes</v>
      </c>
      <c r="L245" s="16">
        <f t="shared" si="3"/>
        <v>1</v>
      </c>
      <c r="M245" s="16" t="s">
        <v>2380</v>
      </c>
      <c r="N245" s="16" t="s">
        <v>2382</v>
      </c>
      <c r="O245" s="15" t="str" cm="1">
        <f t="array" ref="O245">_xlfn.IFS(B245&lt;18.5,"Underweight",B245&lt;=24.99,"Normal weight",B245&lt;=29.99,"Over weight",B245&gt;=30,"Obesity")</f>
        <v>Obesity</v>
      </c>
      <c r="P245" s="29" t="str" cm="1">
        <f t="array" ref="P245">_xlfn.IFS(C245&lt;5.7,"Normal",C245&lt;=6.49,"Prediabetes",C245&gt;=6.5,"Diabetes")</f>
        <v>Normal</v>
      </c>
    </row>
    <row r="246" spans="1:16" x14ac:dyDescent="0.25">
      <c r="A246" s="54" t="s">
        <v>2127</v>
      </c>
      <c r="B246" s="54">
        <v>23.55</v>
      </c>
      <c r="C246" s="54">
        <v>10.38</v>
      </c>
      <c r="D246" s="54" t="s">
        <v>2380</v>
      </c>
      <c r="E246" s="54" t="s">
        <v>2380</v>
      </c>
      <c r="F246" s="54" t="s">
        <v>2380</v>
      </c>
      <c r="G246" s="54" t="s">
        <v>2381</v>
      </c>
      <c r="H246" s="54" t="s">
        <v>8367</v>
      </c>
      <c r="I246" s="15"/>
      <c r="J246" s="20"/>
      <c r="K246" s="17" t="str" cm="1">
        <f t="array" ref="K246">IF(H246="?",INDEX($H$2:$H$2336,MODE(MATCH($H$2:$H$2336,$H$2:$H$2336,0))),H246)</f>
        <v>yes</v>
      </c>
      <c r="L246" s="18" t="str">
        <f t="shared" si="3"/>
        <v>0</v>
      </c>
      <c r="M246" s="18" t="s">
        <v>2380</v>
      </c>
      <c r="N246" s="18" t="s">
        <v>2382</v>
      </c>
      <c r="O246" s="17" t="str" cm="1">
        <f t="array" ref="O246">_xlfn.IFS(B246&lt;18.5,"Underweight",B246&lt;=24.99,"Normal weight",B246&lt;=29.99,"Over weight",B246&gt;=30,"Obesity")</f>
        <v>Normal weight</v>
      </c>
      <c r="P246" s="30" t="str" cm="1">
        <f t="array" ref="P246">_xlfn.IFS(C246&lt;5.7,"Normal",C246&lt;=6.49,"Prediabetes",C246&gt;=6.5,"Diabetes")</f>
        <v>Diabetes</v>
      </c>
    </row>
    <row r="247" spans="1:16" x14ac:dyDescent="0.25">
      <c r="A247" s="54" t="s">
        <v>2126</v>
      </c>
      <c r="B247" s="54">
        <v>30.18</v>
      </c>
      <c r="C247" s="54">
        <v>8.31</v>
      </c>
      <c r="D247" s="54" t="s">
        <v>8367</v>
      </c>
      <c r="E247" s="54" t="s">
        <v>2380</v>
      </c>
      <c r="F247" s="54" t="s">
        <v>2380</v>
      </c>
      <c r="G247" s="54">
        <v>1</v>
      </c>
      <c r="H247" s="54" t="s">
        <v>8367</v>
      </c>
      <c r="I247" s="17"/>
      <c r="J247" s="19"/>
      <c r="K247" s="15" t="str" cm="1">
        <f t="array" ref="K247">IF(H247="?",INDEX($H$2:$H$2336,MODE(MATCH($H$2:$H$2336,$H$2:$H$2336,0))),H247)</f>
        <v>yes</v>
      </c>
      <c r="L247" s="16">
        <f t="shared" si="3"/>
        <v>1</v>
      </c>
      <c r="M247" s="16" t="s">
        <v>2382</v>
      </c>
      <c r="N247" s="16" t="s">
        <v>2382</v>
      </c>
      <c r="O247" s="15" t="str" cm="1">
        <f t="array" ref="O247">_xlfn.IFS(B247&lt;18.5,"Underweight",B247&lt;=24.99,"Normal weight",B247&lt;=29.99,"Over weight",B247&gt;=30,"Obesity")</f>
        <v>Obesity</v>
      </c>
      <c r="P247" s="29" t="str" cm="1">
        <f t="array" ref="P247">_xlfn.IFS(C247&lt;5.7,"Normal",C247&lt;=6.49,"Prediabetes",C247&gt;=6.5,"Diabetes")</f>
        <v>Diabetes</v>
      </c>
    </row>
    <row r="248" spans="1:16" x14ac:dyDescent="0.25">
      <c r="A248" s="54" t="s">
        <v>2125</v>
      </c>
      <c r="B248" s="54">
        <v>29.94</v>
      </c>
      <c r="C248" s="54">
        <v>7.59</v>
      </c>
      <c r="D248" s="54" t="s">
        <v>2380</v>
      </c>
      <c r="E248" s="54" t="s">
        <v>2380</v>
      </c>
      <c r="F248" s="54" t="s">
        <v>2380</v>
      </c>
      <c r="G248" s="54" t="s">
        <v>2381</v>
      </c>
      <c r="H248" s="54" t="s">
        <v>8367</v>
      </c>
      <c r="I248" s="15"/>
      <c r="J248" s="20"/>
      <c r="K248" s="17" t="str" cm="1">
        <f t="array" ref="K248">IF(H248="?",INDEX($H$2:$H$2336,MODE(MATCH($H$2:$H$2336,$H$2:$H$2336,0))),H248)</f>
        <v>yes</v>
      </c>
      <c r="L248" s="18" t="str">
        <f t="shared" si="3"/>
        <v>0</v>
      </c>
      <c r="M248" s="18" t="s">
        <v>2380</v>
      </c>
      <c r="N248" s="18" t="s">
        <v>2382</v>
      </c>
      <c r="O248" s="17" t="str" cm="1">
        <f t="array" ref="O248">_xlfn.IFS(B248&lt;18.5,"Underweight",B248&lt;=24.99,"Normal weight",B248&lt;=29.99,"Over weight",B248&gt;=30,"Obesity")</f>
        <v>Over weight</v>
      </c>
      <c r="P248" s="30" t="str" cm="1">
        <f t="array" ref="P248">_xlfn.IFS(C248&lt;5.7,"Normal",C248&lt;=6.49,"Prediabetes",C248&gt;=6.5,"Diabetes")</f>
        <v>Diabetes</v>
      </c>
    </row>
    <row r="249" spans="1:16" x14ac:dyDescent="0.25">
      <c r="A249" s="54" t="s">
        <v>2124</v>
      </c>
      <c r="B249" s="54">
        <v>31.4</v>
      </c>
      <c r="C249" s="54">
        <v>5.49</v>
      </c>
      <c r="D249" s="54" t="s">
        <v>2380</v>
      </c>
      <c r="E249" s="54" t="s">
        <v>2380</v>
      </c>
      <c r="F249" s="54" t="s">
        <v>2380</v>
      </c>
      <c r="G249" s="54" t="s">
        <v>2381</v>
      </c>
      <c r="H249" s="54" t="s">
        <v>8367</v>
      </c>
      <c r="I249" s="17"/>
      <c r="J249" s="19"/>
      <c r="K249" s="15" t="str" cm="1">
        <f t="array" ref="K249">IF(H249="?",INDEX($H$2:$H$2336,MODE(MATCH($H$2:$H$2336,$H$2:$H$2336,0))),H249)</f>
        <v>yes</v>
      </c>
      <c r="L249" s="16" t="str">
        <f t="shared" si="3"/>
        <v>0</v>
      </c>
      <c r="M249" s="16" t="s">
        <v>2380</v>
      </c>
      <c r="N249" s="16" t="s">
        <v>2382</v>
      </c>
      <c r="O249" s="15" t="str" cm="1">
        <f t="array" ref="O249">_xlfn.IFS(B249&lt;18.5,"Underweight",B249&lt;=24.99,"Normal weight",B249&lt;=29.99,"Over weight",B249&gt;=30,"Obesity")</f>
        <v>Obesity</v>
      </c>
      <c r="P249" s="29" t="str" cm="1">
        <f t="array" ref="P249">_xlfn.IFS(C249&lt;5.7,"Normal",C249&lt;=6.49,"Prediabetes",C249&gt;=6.5,"Diabetes")</f>
        <v>Normal</v>
      </c>
    </row>
    <row r="250" spans="1:16" x14ac:dyDescent="0.25">
      <c r="A250" s="54" t="s">
        <v>2123</v>
      </c>
      <c r="B250" s="54">
        <v>53.06</v>
      </c>
      <c r="C250" s="54">
        <v>11.68</v>
      </c>
      <c r="D250" s="54" t="s">
        <v>2380</v>
      </c>
      <c r="E250" s="54" t="s">
        <v>2380</v>
      </c>
      <c r="F250" s="54" t="s">
        <v>2380</v>
      </c>
      <c r="G250" s="54" t="s">
        <v>2381</v>
      </c>
      <c r="H250" s="54" t="s">
        <v>8367</v>
      </c>
      <c r="I250" s="15"/>
      <c r="J250" s="20"/>
      <c r="K250" s="17" t="str" cm="1">
        <f t="array" ref="K250">IF(H250="?",INDEX($H$2:$H$2336,MODE(MATCH($H$2:$H$2336,$H$2:$H$2336,0))),H250)</f>
        <v>yes</v>
      </c>
      <c r="L250" s="18" t="str">
        <f t="shared" si="3"/>
        <v>0</v>
      </c>
      <c r="M250" s="18" t="s">
        <v>2380</v>
      </c>
      <c r="N250" s="18" t="s">
        <v>2382</v>
      </c>
      <c r="O250" s="17" t="str" cm="1">
        <f t="array" ref="O250">_xlfn.IFS(B250&lt;18.5,"Underweight",B250&lt;=24.99,"Normal weight",B250&lt;=29.99,"Over weight",B250&gt;=30,"Obesity")</f>
        <v>Obesity</v>
      </c>
      <c r="P250" s="30" t="str" cm="1">
        <f t="array" ref="P250">_xlfn.IFS(C250&lt;5.7,"Normal",C250&lt;=6.49,"Prediabetes",C250&gt;=6.5,"Diabetes")</f>
        <v>Diabetes</v>
      </c>
    </row>
    <row r="251" spans="1:16" x14ac:dyDescent="0.25">
      <c r="A251" s="54" t="s">
        <v>2122</v>
      </c>
      <c r="B251" s="54">
        <v>30.25</v>
      </c>
      <c r="C251" s="54">
        <v>4.1900000000000004</v>
      </c>
      <c r="D251" s="54" t="s">
        <v>2380</v>
      </c>
      <c r="E251" s="54" t="s">
        <v>2380</v>
      </c>
      <c r="F251" s="54" t="s">
        <v>2380</v>
      </c>
      <c r="G251" s="54">
        <v>2</v>
      </c>
      <c r="H251" s="54" t="s">
        <v>8367</v>
      </c>
      <c r="I251" s="17"/>
      <c r="J251" s="19"/>
      <c r="K251" s="15" t="str" cm="1">
        <f t="array" ref="K251">IF(H251="?",INDEX($H$2:$H$2336,MODE(MATCH($H$2:$H$2336,$H$2:$H$2336,0))),H251)</f>
        <v>yes</v>
      </c>
      <c r="L251" s="16">
        <f t="shared" si="3"/>
        <v>2</v>
      </c>
      <c r="M251" s="16" t="s">
        <v>2380</v>
      </c>
      <c r="N251" s="16" t="s">
        <v>2382</v>
      </c>
      <c r="O251" s="15" t="str" cm="1">
        <f t="array" ref="O251">_xlfn.IFS(B251&lt;18.5,"Underweight",B251&lt;=24.99,"Normal weight",B251&lt;=29.99,"Over weight",B251&gt;=30,"Obesity")</f>
        <v>Obesity</v>
      </c>
      <c r="P251" s="29" t="str" cm="1">
        <f t="array" ref="P251">_xlfn.IFS(C251&lt;5.7,"Normal",C251&lt;=6.49,"Prediabetes",C251&gt;=6.5,"Diabetes")</f>
        <v>Normal</v>
      </c>
    </row>
    <row r="252" spans="1:16" x14ac:dyDescent="0.25">
      <c r="A252" s="54" t="s">
        <v>2121</v>
      </c>
      <c r="B252" s="54">
        <v>46.68</v>
      </c>
      <c r="C252" s="54">
        <v>4.01</v>
      </c>
      <c r="D252" s="54" t="s">
        <v>2380</v>
      </c>
      <c r="E252" s="54" t="s">
        <v>2380</v>
      </c>
      <c r="F252" s="54" t="s">
        <v>2380</v>
      </c>
      <c r="G252" s="54" t="s">
        <v>2381</v>
      </c>
      <c r="H252" s="54" t="s">
        <v>8367</v>
      </c>
      <c r="I252" s="15"/>
      <c r="J252" s="20"/>
      <c r="K252" s="17" t="str" cm="1">
        <f t="array" ref="K252">IF(H252="?",INDEX($H$2:$H$2336,MODE(MATCH($H$2:$H$2336,$H$2:$H$2336,0))),H252)</f>
        <v>yes</v>
      </c>
      <c r="L252" s="18" t="str">
        <f t="shared" si="3"/>
        <v>0</v>
      </c>
      <c r="M252" s="18" t="s">
        <v>2380</v>
      </c>
      <c r="N252" s="18" t="s">
        <v>2382</v>
      </c>
      <c r="O252" s="17" t="str" cm="1">
        <f t="array" ref="O252">_xlfn.IFS(B252&lt;18.5,"Underweight",B252&lt;=24.99,"Normal weight",B252&lt;=29.99,"Over weight",B252&gt;=30,"Obesity")</f>
        <v>Obesity</v>
      </c>
      <c r="P252" s="30" t="str" cm="1">
        <f t="array" ref="P252">_xlfn.IFS(C252&lt;5.7,"Normal",C252&lt;=6.49,"Prediabetes",C252&gt;=6.5,"Diabetes")</f>
        <v>Normal</v>
      </c>
    </row>
    <row r="253" spans="1:16" x14ac:dyDescent="0.25">
      <c r="A253" s="54" t="s">
        <v>2120</v>
      </c>
      <c r="B253" s="54">
        <v>30.4</v>
      </c>
      <c r="C253" s="54">
        <v>5.91</v>
      </c>
      <c r="D253" s="54" t="s">
        <v>2380</v>
      </c>
      <c r="E253" s="54" t="s">
        <v>8367</v>
      </c>
      <c r="F253" s="54" t="s">
        <v>2380</v>
      </c>
      <c r="G253" s="54">
        <v>2</v>
      </c>
      <c r="H253" s="54" t="s">
        <v>8367</v>
      </c>
      <c r="I253" s="17"/>
      <c r="J253" s="19"/>
      <c r="K253" s="15" t="str" cm="1">
        <f t="array" ref="K253">IF(H253="?",INDEX($H$2:$H$2336,MODE(MATCH($H$2:$H$2336,$H$2:$H$2336,0))),H253)</f>
        <v>yes</v>
      </c>
      <c r="L253" s="16">
        <f t="shared" si="3"/>
        <v>2</v>
      </c>
      <c r="M253" s="16" t="s">
        <v>2380</v>
      </c>
      <c r="N253" s="16" t="s">
        <v>2382</v>
      </c>
      <c r="O253" s="15" t="str" cm="1">
        <f t="array" ref="O253">_xlfn.IFS(B253&lt;18.5,"Underweight",B253&lt;=24.99,"Normal weight",B253&lt;=29.99,"Over weight",B253&gt;=30,"Obesity")</f>
        <v>Obesity</v>
      </c>
      <c r="P253" s="29" t="str" cm="1">
        <f t="array" ref="P253">_xlfn.IFS(C253&lt;5.7,"Normal",C253&lt;=6.49,"Prediabetes",C253&gt;=6.5,"Diabetes")</f>
        <v>Prediabetes</v>
      </c>
    </row>
    <row r="254" spans="1:16" x14ac:dyDescent="0.25">
      <c r="A254" s="54" t="s">
        <v>2119</v>
      </c>
      <c r="B254" s="54">
        <v>30.2</v>
      </c>
      <c r="C254" s="54">
        <v>4.47</v>
      </c>
      <c r="D254" s="54" t="s">
        <v>8367</v>
      </c>
      <c r="E254" s="54" t="s">
        <v>2380</v>
      </c>
      <c r="F254" s="54" t="s">
        <v>2382</v>
      </c>
      <c r="G254" s="54">
        <v>1</v>
      </c>
      <c r="H254" s="54" t="s">
        <v>8367</v>
      </c>
      <c r="I254" s="15"/>
      <c r="J254" s="20"/>
      <c r="K254" s="17" t="str" cm="1">
        <f t="array" ref="K254">IF(H254="?",INDEX($H$2:$H$2336,MODE(MATCH($H$2:$H$2336,$H$2:$H$2336,0))),H254)</f>
        <v>yes</v>
      </c>
      <c r="L254" s="18">
        <f t="shared" si="3"/>
        <v>1</v>
      </c>
      <c r="M254" s="18" t="s">
        <v>2382</v>
      </c>
      <c r="N254" s="18" t="s">
        <v>2382</v>
      </c>
      <c r="O254" s="17" t="str" cm="1">
        <f t="array" ref="O254">_xlfn.IFS(B254&lt;18.5,"Underweight",B254&lt;=24.99,"Normal weight",B254&lt;=29.99,"Over weight",B254&gt;=30,"Obesity")</f>
        <v>Obesity</v>
      </c>
      <c r="P254" s="30" t="str" cm="1">
        <f t="array" ref="P254">_xlfn.IFS(C254&lt;5.7,"Normal",C254&lt;=6.49,"Prediabetes",C254&gt;=6.5,"Diabetes")</f>
        <v>Normal</v>
      </c>
    </row>
    <row r="255" spans="1:16" x14ac:dyDescent="0.25">
      <c r="A255" s="54" t="s">
        <v>2118</v>
      </c>
      <c r="B255" s="54">
        <v>51.18</v>
      </c>
      <c r="C255" s="54">
        <v>4.5599999999999996</v>
      </c>
      <c r="D255" s="54" t="s">
        <v>8367</v>
      </c>
      <c r="E255" s="54" t="s">
        <v>8367</v>
      </c>
      <c r="F255" s="54" t="s">
        <v>2380</v>
      </c>
      <c r="G255" s="54">
        <v>2</v>
      </c>
      <c r="H255" s="54" t="s">
        <v>8367</v>
      </c>
      <c r="I255" s="17"/>
      <c r="J255" s="19"/>
      <c r="K255" s="15" t="str" cm="1">
        <f t="array" ref="K255">IF(H255="?",INDEX($H$2:$H$2336,MODE(MATCH($H$2:$H$2336,$H$2:$H$2336,0))),H255)</f>
        <v>yes</v>
      </c>
      <c r="L255" s="16">
        <f t="shared" si="3"/>
        <v>2</v>
      </c>
      <c r="M255" s="16" t="s">
        <v>2382</v>
      </c>
      <c r="N255" s="16" t="s">
        <v>2382</v>
      </c>
      <c r="O255" s="15" t="str" cm="1">
        <f t="array" ref="O255">_xlfn.IFS(B255&lt;18.5,"Underweight",B255&lt;=24.99,"Normal weight",B255&lt;=29.99,"Over weight",B255&gt;=30,"Obesity")</f>
        <v>Obesity</v>
      </c>
      <c r="P255" s="29" t="str" cm="1">
        <f t="array" ref="P255">_xlfn.IFS(C255&lt;5.7,"Normal",C255&lt;=6.49,"Prediabetes",C255&gt;=6.5,"Diabetes")</f>
        <v>Normal</v>
      </c>
    </row>
    <row r="256" spans="1:16" x14ac:dyDescent="0.25">
      <c r="A256" s="54" t="s">
        <v>2117</v>
      </c>
      <c r="B256" s="54">
        <v>22.18</v>
      </c>
      <c r="C256" s="54">
        <v>9.9</v>
      </c>
      <c r="D256" s="54" t="s">
        <v>2380</v>
      </c>
      <c r="E256" s="54" t="s">
        <v>2380</v>
      </c>
      <c r="F256" s="54" t="s">
        <v>2380</v>
      </c>
      <c r="G256" s="54" t="s">
        <v>2381</v>
      </c>
      <c r="H256" s="54" t="s">
        <v>8367</v>
      </c>
      <c r="I256" s="15"/>
      <c r="J256" s="20"/>
      <c r="K256" s="17" t="str" cm="1">
        <f t="array" ref="K256">IF(H256="?",INDEX($H$2:$H$2336,MODE(MATCH($H$2:$H$2336,$H$2:$H$2336,0))),H256)</f>
        <v>yes</v>
      </c>
      <c r="L256" s="18" t="str">
        <f t="shared" si="3"/>
        <v>0</v>
      </c>
      <c r="M256" s="18" t="s">
        <v>2380</v>
      </c>
      <c r="N256" s="18" t="s">
        <v>2382</v>
      </c>
      <c r="O256" s="17" t="str" cm="1">
        <f t="array" ref="O256">_xlfn.IFS(B256&lt;18.5,"Underweight",B256&lt;=24.99,"Normal weight",B256&lt;=29.99,"Over weight",B256&gt;=30,"Obesity")</f>
        <v>Normal weight</v>
      </c>
      <c r="P256" s="30" t="str" cm="1">
        <f t="array" ref="P256">_xlfn.IFS(C256&lt;5.7,"Normal",C256&lt;=6.49,"Prediabetes",C256&gt;=6.5,"Diabetes")</f>
        <v>Diabetes</v>
      </c>
    </row>
    <row r="257" spans="1:16" x14ac:dyDescent="0.25">
      <c r="A257" s="54" t="s">
        <v>2116</v>
      </c>
      <c r="B257" s="54">
        <v>31.92</v>
      </c>
      <c r="C257" s="54">
        <v>5.1100000000000003</v>
      </c>
      <c r="D257" s="54" t="s">
        <v>2380</v>
      </c>
      <c r="E257" s="54" t="s">
        <v>2380</v>
      </c>
      <c r="F257" s="54" t="s">
        <v>2382</v>
      </c>
      <c r="G257" s="54">
        <v>1</v>
      </c>
      <c r="H257" s="54" t="s">
        <v>8367</v>
      </c>
      <c r="I257" s="17"/>
      <c r="J257" s="19"/>
      <c r="K257" s="15" t="str" cm="1">
        <f t="array" ref="K257">IF(H257="?",INDEX($H$2:$H$2336,MODE(MATCH($H$2:$H$2336,$H$2:$H$2336,0))),H257)</f>
        <v>yes</v>
      </c>
      <c r="L257" s="16">
        <f t="shared" si="3"/>
        <v>1</v>
      </c>
      <c r="M257" s="16" t="s">
        <v>2380</v>
      </c>
      <c r="N257" s="16" t="s">
        <v>2382</v>
      </c>
      <c r="O257" s="15" t="str" cm="1">
        <f t="array" ref="O257">_xlfn.IFS(B257&lt;18.5,"Underweight",B257&lt;=24.99,"Normal weight",B257&lt;=29.99,"Over weight",B257&gt;=30,"Obesity")</f>
        <v>Obesity</v>
      </c>
      <c r="P257" s="29" t="str" cm="1">
        <f t="array" ref="P257">_xlfn.IFS(C257&lt;5.7,"Normal",C257&lt;=6.49,"Prediabetes",C257&gt;=6.5,"Diabetes")</f>
        <v>Normal</v>
      </c>
    </row>
    <row r="258" spans="1:16" x14ac:dyDescent="0.25">
      <c r="A258" s="54" t="s">
        <v>2115</v>
      </c>
      <c r="B258" s="54">
        <v>31.73</v>
      </c>
      <c r="C258" s="54">
        <v>5.73</v>
      </c>
      <c r="D258" s="54" t="s">
        <v>2380</v>
      </c>
      <c r="E258" s="54" t="s">
        <v>8367</v>
      </c>
      <c r="F258" s="54" t="s">
        <v>2380</v>
      </c>
      <c r="G258" s="54">
        <v>1</v>
      </c>
      <c r="H258" s="54" t="s">
        <v>8367</v>
      </c>
      <c r="I258" s="15"/>
      <c r="J258" s="20"/>
      <c r="K258" s="17" t="str" cm="1">
        <f t="array" ref="K258">IF(H258="?",INDEX($H$2:$H$2336,MODE(MATCH($H$2:$H$2336,$H$2:$H$2336,0))),H258)</f>
        <v>yes</v>
      </c>
      <c r="L258" s="18">
        <f t="shared" ref="L258:L321" si="4">IF(G258="No major surgery","0",G258)</f>
        <v>1</v>
      </c>
      <c r="M258" s="18" t="s">
        <v>2380</v>
      </c>
      <c r="N258" s="18" t="s">
        <v>2382</v>
      </c>
      <c r="O258" s="17" t="str" cm="1">
        <f t="array" ref="O258">_xlfn.IFS(B258&lt;18.5,"Underweight",B258&lt;=24.99,"Normal weight",B258&lt;=29.99,"Over weight",B258&gt;=30,"Obesity")</f>
        <v>Obesity</v>
      </c>
      <c r="P258" s="30" t="str" cm="1">
        <f t="array" ref="P258">_xlfn.IFS(C258&lt;5.7,"Normal",C258&lt;=6.49,"Prediabetes",C258&gt;=6.5,"Diabetes")</f>
        <v>Prediabetes</v>
      </c>
    </row>
    <row r="259" spans="1:16" x14ac:dyDescent="0.25">
      <c r="A259" s="54" t="s">
        <v>2114</v>
      </c>
      <c r="B259" s="54">
        <v>45.52</v>
      </c>
      <c r="C259" s="54">
        <v>6.04</v>
      </c>
      <c r="D259" s="54" t="s">
        <v>2380</v>
      </c>
      <c r="E259" s="54" t="s">
        <v>2380</v>
      </c>
      <c r="F259" s="54" t="s">
        <v>2382</v>
      </c>
      <c r="G259" s="54">
        <v>1</v>
      </c>
      <c r="H259" s="54" t="s">
        <v>8367</v>
      </c>
      <c r="I259" s="17"/>
      <c r="J259" s="19"/>
      <c r="K259" s="15" t="str" cm="1">
        <f t="array" ref="K259">IF(H259="?",INDEX($H$2:$H$2336,MODE(MATCH($H$2:$H$2336,$H$2:$H$2336,0))),H259)</f>
        <v>yes</v>
      </c>
      <c r="L259" s="16">
        <f t="shared" si="4"/>
        <v>1</v>
      </c>
      <c r="M259" s="16" t="s">
        <v>2380</v>
      </c>
      <c r="N259" s="16" t="s">
        <v>2382</v>
      </c>
      <c r="O259" s="15" t="str" cm="1">
        <f t="array" ref="O259">_xlfn.IFS(B259&lt;18.5,"Underweight",B259&lt;=24.99,"Normal weight",B259&lt;=29.99,"Over weight",B259&gt;=30,"Obesity")</f>
        <v>Obesity</v>
      </c>
      <c r="P259" s="29" t="str" cm="1">
        <f t="array" ref="P259">_xlfn.IFS(C259&lt;5.7,"Normal",C259&lt;=6.49,"Prediabetes",C259&gt;=6.5,"Diabetes")</f>
        <v>Prediabetes</v>
      </c>
    </row>
    <row r="260" spans="1:16" x14ac:dyDescent="0.25">
      <c r="A260" s="54" t="s">
        <v>2113</v>
      </c>
      <c r="B260" s="54">
        <v>52.81</v>
      </c>
      <c r="C260" s="54">
        <v>5.19</v>
      </c>
      <c r="D260" s="54" t="s">
        <v>2380</v>
      </c>
      <c r="E260" s="54" t="s">
        <v>2380</v>
      </c>
      <c r="F260" s="54" t="s">
        <v>2382</v>
      </c>
      <c r="G260" s="54">
        <v>1</v>
      </c>
      <c r="H260" s="54" t="s">
        <v>8367</v>
      </c>
      <c r="I260" s="15"/>
      <c r="J260" s="20"/>
      <c r="K260" s="17" t="str" cm="1">
        <f t="array" ref="K260">IF(H260="?",INDEX($H$2:$H$2336,MODE(MATCH($H$2:$H$2336,$H$2:$H$2336,0))),H260)</f>
        <v>yes</v>
      </c>
      <c r="L260" s="18">
        <f t="shared" si="4"/>
        <v>1</v>
      </c>
      <c r="M260" s="18" t="s">
        <v>2380</v>
      </c>
      <c r="N260" s="18" t="s">
        <v>2382</v>
      </c>
      <c r="O260" s="17" t="str" cm="1">
        <f t="array" ref="O260">_xlfn.IFS(B260&lt;18.5,"Underweight",B260&lt;=24.99,"Normal weight",B260&lt;=29.99,"Over weight",B260&gt;=30,"Obesity")</f>
        <v>Obesity</v>
      </c>
      <c r="P260" s="30" t="str" cm="1">
        <f t="array" ref="P260">_xlfn.IFS(C260&lt;5.7,"Normal",C260&lt;=6.49,"Prediabetes",C260&gt;=6.5,"Diabetes")</f>
        <v>Normal</v>
      </c>
    </row>
    <row r="261" spans="1:16" x14ac:dyDescent="0.25">
      <c r="A261" s="54" t="s">
        <v>2112</v>
      </c>
      <c r="B261" s="54">
        <v>33.58</v>
      </c>
      <c r="C261" s="54">
        <v>5.56</v>
      </c>
      <c r="D261" s="54" t="s">
        <v>2380</v>
      </c>
      <c r="E261" s="54" t="s">
        <v>2380</v>
      </c>
      <c r="F261" s="54" t="s">
        <v>2380</v>
      </c>
      <c r="G261" s="54">
        <v>1</v>
      </c>
      <c r="H261" s="54" t="s">
        <v>8367</v>
      </c>
      <c r="I261" s="17"/>
      <c r="J261" s="19"/>
      <c r="K261" s="15" t="str" cm="1">
        <f t="array" ref="K261">IF(H261="?",INDEX($H$2:$H$2336,MODE(MATCH($H$2:$H$2336,$H$2:$H$2336,0))),H261)</f>
        <v>yes</v>
      </c>
      <c r="L261" s="16">
        <f t="shared" si="4"/>
        <v>1</v>
      </c>
      <c r="M261" s="16" t="s">
        <v>2380</v>
      </c>
      <c r="N261" s="16" t="s">
        <v>2382</v>
      </c>
      <c r="O261" s="15" t="str" cm="1">
        <f t="array" ref="O261">_xlfn.IFS(B261&lt;18.5,"Underweight",B261&lt;=24.99,"Normal weight",B261&lt;=29.99,"Over weight",B261&gt;=30,"Obesity")</f>
        <v>Obesity</v>
      </c>
      <c r="P261" s="29" t="str" cm="1">
        <f t="array" ref="P261">_xlfn.IFS(C261&lt;5.7,"Normal",C261&lt;=6.49,"Prediabetes",C261&gt;=6.5,"Diabetes")</f>
        <v>Normal</v>
      </c>
    </row>
    <row r="262" spans="1:16" x14ac:dyDescent="0.25">
      <c r="A262" s="54" t="s">
        <v>2111</v>
      </c>
      <c r="B262" s="54">
        <v>30.684999999999999</v>
      </c>
      <c r="C262" s="54">
        <v>8.23</v>
      </c>
      <c r="D262" s="54" t="s">
        <v>2380</v>
      </c>
      <c r="E262" s="54" t="s">
        <v>2380</v>
      </c>
      <c r="F262" s="54" t="s">
        <v>2380</v>
      </c>
      <c r="G262" s="54" t="s">
        <v>2381</v>
      </c>
      <c r="H262" s="54" t="s">
        <v>8367</v>
      </c>
      <c r="I262" s="15"/>
      <c r="J262" s="20"/>
      <c r="K262" s="17" t="str" cm="1">
        <f t="array" ref="K262">IF(H262="?",INDEX($H$2:$H$2336,MODE(MATCH($H$2:$H$2336,$H$2:$H$2336,0))),H262)</f>
        <v>yes</v>
      </c>
      <c r="L262" s="18" t="str">
        <f t="shared" si="4"/>
        <v>0</v>
      </c>
      <c r="M262" s="18" t="s">
        <v>2380</v>
      </c>
      <c r="N262" s="18" t="s">
        <v>2382</v>
      </c>
      <c r="O262" s="17" t="str" cm="1">
        <f t="array" ref="O262">_xlfn.IFS(B262&lt;18.5,"Underweight",B262&lt;=24.99,"Normal weight",B262&lt;=29.99,"Over weight",B262&gt;=30,"Obesity")</f>
        <v>Obesity</v>
      </c>
      <c r="P262" s="30" t="str" cm="1">
        <f t="array" ref="P262">_xlfn.IFS(C262&lt;5.7,"Normal",C262&lt;=6.49,"Prediabetes",C262&gt;=6.5,"Diabetes")</f>
        <v>Diabetes</v>
      </c>
    </row>
    <row r="263" spans="1:16" x14ac:dyDescent="0.25">
      <c r="A263" s="54" t="s">
        <v>2110</v>
      </c>
      <c r="B263" s="54">
        <v>37.524999999999999</v>
      </c>
      <c r="C263" s="54">
        <v>9.0299999999999994</v>
      </c>
      <c r="D263" s="54" t="s">
        <v>8367</v>
      </c>
      <c r="E263" s="54" t="s">
        <v>2380</v>
      </c>
      <c r="F263" s="54" t="s">
        <v>2380</v>
      </c>
      <c r="G263" s="54">
        <v>2</v>
      </c>
      <c r="H263" s="54" t="s">
        <v>2380</v>
      </c>
      <c r="I263" s="17"/>
      <c r="J263" s="19"/>
      <c r="K263" s="15" t="str" cm="1">
        <f t="array" ref="K263">IF(H263="?",INDEX($H$2:$H$2336,MODE(MATCH($H$2:$H$2336,$H$2:$H$2336,0))),H263)</f>
        <v>No</v>
      </c>
      <c r="L263" s="16">
        <f t="shared" si="4"/>
        <v>2</v>
      </c>
      <c r="M263" s="16" t="s">
        <v>2382</v>
      </c>
      <c r="N263" s="16" t="s">
        <v>2380</v>
      </c>
      <c r="O263" s="15" t="str" cm="1">
        <f t="array" ref="O263">_xlfn.IFS(B263&lt;18.5,"Underweight",B263&lt;=24.99,"Normal weight",B263&lt;=29.99,"Over weight",B263&gt;=30,"Obesity")</f>
        <v>Obesity</v>
      </c>
      <c r="P263" s="29" t="str" cm="1">
        <f t="array" ref="P263">_xlfn.IFS(C263&lt;5.7,"Normal",C263&lt;=6.49,"Prediabetes",C263&gt;=6.5,"Diabetes")</f>
        <v>Diabetes</v>
      </c>
    </row>
    <row r="264" spans="1:16" x14ac:dyDescent="0.25">
      <c r="A264" s="54" t="s">
        <v>2109</v>
      </c>
      <c r="B264" s="54">
        <v>34.5</v>
      </c>
      <c r="C264" s="54">
        <v>4.07</v>
      </c>
      <c r="D264" s="54" t="s">
        <v>8367</v>
      </c>
      <c r="E264" s="54" t="s">
        <v>2380</v>
      </c>
      <c r="F264" s="54" t="s">
        <v>2380</v>
      </c>
      <c r="G264" s="54" t="s">
        <v>2381</v>
      </c>
      <c r="H264" s="54" t="s">
        <v>8367</v>
      </c>
      <c r="I264" s="15"/>
      <c r="J264" s="20"/>
      <c r="K264" s="17" t="str" cm="1">
        <f t="array" ref="K264">IF(H264="?",INDEX($H$2:$H$2336,MODE(MATCH($H$2:$H$2336,$H$2:$H$2336,0))),H264)</f>
        <v>yes</v>
      </c>
      <c r="L264" s="18" t="str">
        <f t="shared" si="4"/>
        <v>0</v>
      </c>
      <c r="M264" s="18" t="s">
        <v>2382</v>
      </c>
      <c r="N264" s="18" t="s">
        <v>2382</v>
      </c>
      <c r="O264" s="17" t="str" cm="1">
        <f t="array" ref="O264">_xlfn.IFS(B264&lt;18.5,"Underweight",B264&lt;=24.99,"Normal weight",B264&lt;=29.99,"Over weight",B264&gt;=30,"Obesity")</f>
        <v>Obesity</v>
      </c>
      <c r="P264" s="30" t="str" cm="1">
        <f t="array" ref="P264">_xlfn.IFS(C264&lt;5.7,"Normal",C264&lt;=6.49,"Prediabetes",C264&gt;=6.5,"Diabetes")</f>
        <v>Normal</v>
      </c>
    </row>
    <row r="265" spans="1:16" x14ac:dyDescent="0.25">
      <c r="A265" s="54" t="s">
        <v>2108</v>
      </c>
      <c r="B265" s="54">
        <v>28.16</v>
      </c>
      <c r="C265" s="54">
        <v>5.77</v>
      </c>
      <c r="D265" s="54" t="s">
        <v>2380</v>
      </c>
      <c r="E265" s="54" t="s">
        <v>2380</v>
      </c>
      <c r="F265" s="54" t="s">
        <v>2380</v>
      </c>
      <c r="G265" s="54">
        <v>2</v>
      </c>
      <c r="H265" s="54" t="s">
        <v>8367</v>
      </c>
      <c r="I265" s="17"/>
      <c r="J265" s="19"/>
      <c r="K265" s="15" t="str" cm="1">
        <f t="array" ref="K265">IF(H265="?",INDEX($H$2:$H$2336,MODE(MATCH($H$2:$H$2336,$H$2:$H$2336,0))),H265)</f>
        <v>yes</v>
      </c>
      <c r="L265" s="16">
        <f t="shared" si="4"/>
        <v>2</v>
      </c>
      <c r="M265" s="16" t="s">
        <v>2380</v>
      </c>
      <c r="N265" s="16" t="s">
        <v>2382</v>
      </c>
      <c r="O265" s="15" t="str" cm="1">
        <f t="array" ref="O265">_xlfn.IFS(B265&lt;18.5,"Underweight",B265&lt;=24.99,"Normal weight",B265&lt;=29.99,"Over weight",B265&gt;=30,"Obesity")</f>
        <v>Over weight</v>
      </c>
      <c r="P265" s="29" t="str" cm="1">
        <f t="array" ref="P265">_xlfn.IFS(C265&lt;5.7,"Normal",C265&lt;=6.49,"Prediabetes",C265&gt;=6.5,"Diabetes")</f>
        <v>Prediabetes</v>
      </c>
    </row>
    <row r="266" spans="1:16" x14ac:dyDescent="0.25">
      <c r="A266" s="54" t="s">
        <v>2107</v>
      </c>
      <c r="B266" s="54">
        <v>30.02</v>
      </c>
      <c r="C266" s="54">
        <v>5.98</v>
      </c>
      <c r="D266" s="54" t="s">
        <v>2380</v>
      </c>
      <c r="E266" s="54" t="s">
        <v>2380</v>
      </c>
      <c r="F266" s="54" t="s">
        <v>2382</v>
      </c>
      <c r="G266" s="54">
        <v>1</v>
      </c>
      <c r="H266" s="54" t="s">
        <v>8367</v>
      </c>
      <c r="I266" s="15"/>
      <c r="J266" s="20"/>
      <c r="K266" s="17" t="str" cm="1">
        <f t="array" ref="K266">IF(H266="?",INDEX($H$2:$H$2336,MODE(MATCH($H$2:$H$2336,$H$2:$H$2336,0))),H266)</f>
        <v>yes</v>
      </c>
      <c r="L266" s="18">
        <f t="shared" si="4"/>
        <v>1</v>
      </c>
      <c r="M266" s="18" t="s">
        <v>2380</v>
      </c>
      <c r="N266" s="18" t="s">
        <v>2382</v>
      </c>
      <c r="O266" s="17" t="str" cm="1">
        <f t="array" ref="O266">_xlfn.IFS(B266&lt;18.5,"Underweight",B266&lt;=24.99,"Normal weight",B266&lt;=29.99,"Over weight",B266&gt;=30,"Obesity")</f>
        <v>Obesity</v>
      </c>
      <c r="P266" s="30" t="str" cm="1">
        <f t="array" ref="P266">_xlfn.IFS(C266&lt;5.7,"Normal",C266&lt;=6.49,"Prediabetes",C266&gt;=6.5,"Diabetes")</f>
        <v>Prediabetes</v>
      </c>
    </row>
    <row r="267" spans="1:16" x14ac:dyDescent="0.25">
      <c r="A267" s="54" t="s">
        <v>2106</v>
      </c>
      <c r="B267" s="54">
        <v>37.82</v>
      </c>
      <c r="C267" s="54">
        <v>6.01</v>
      </c>
      <c r="D267" s="54" t="s">
        <v>2380</v>
      </c>
      <c r="E267" s="54" t="s">
        <v>2380</v>
      </c>
      <c r="F267" s="54" t="s">
        <v>2380</v>
      </c>
      <c r="G267" s="54" t="s">
        <v>2381</v>
      </c>
      <c r="H267" s="54" t="s">
        <v>8367</v>
      </c>
      <c r="I267" s="17"/>
      <c r="J267" s="19"/>
      <c r="K267" s="15" t="str" cm="1">
        <f t="array" ref="K267">IF(H267="?",INDEX($H$2:$H$2336,MODE(MATCH($H$2:$H$2336,$H$2:$H$2336,0))),H267)</f>
        <v>yes</v>
      </c>
      <c r="L267" s="16" t="str">
        <f t="shared" si="4"/>
        <v>0</v>
      </c>
      <c r="M267" s="16" t="s">
        <v>2380</v>
      </c>
      <c r="N267" s="16" t="s">
        <v>2382</v>
      </c>
      <c r="O267" s="15" t="str" cm="1">
        <f t="array" ref="O267">_xlfn.IFS(B267&lt;18.5,"Underweight",B267&lt;=24.99,"Normal weight",B267&lt;=29.99,"Over weight",B267&gt;=30,"Obesity")</f>
        <v>Obesity</v>
      </c>
      <c r="P267" s="29" t="str" cm="1">
        <f t="array" ref="P267">_xlfn.IFS(C267&lt;5.7,"Normal",C267&lt;=6.49,"Prediabetes",C267&gt;=6.5,"Diabetes")</f>
        <v>Prediabetes</v>
      </c>
    </row>
    <row r="268" spans="1:16" x14ac:dyDescent="0.25">
      <c r="A268" s="54" t="s">
        <v>2105</v>
      </c>
      <c r="B268" s="54">
        <v>33.14</v>
      </c>
      <c r="C268" s="54">
        <v>5.67</v>
      </c>
      <c r="D268" s="54" t="s">
        <v>8367</v>
      </c>
      <c r="E268" s="54" t="s">
        <v>2380</v>
      </c>
      <c r="F268" s="54" t="s">
        <v>2380</v>
      </c>
      <c r="G268" s="54" t="s">
        <v>2381</v>
      </c>
      <c r="H268" s="54" t="s">
        <v>8367</v>
      </c>
      <c r="I268" s="15"/>
      <c r="J268" s="20"/>
      <c r="K268" s="17" t="str" cm="1">
        <f t="array" ref="K268">IF(H268="?",INDEX($H$2:$H$2336,MODE(MATCH($H$2:$H$2336,$H$2:$H$2336,0))),H268)</f>
        <v>yes</v>
      </c>
      <c r="L268" s="18" t="str">
        <f t="shared" si="4"/>
        <v>0</v>
      </c>
      <c r="M268" s="18" t="s">
        <v>2382</v>
      </c>
      <c r="N268" s="18" t="s">
        <v>2382</v>
      </c>
      <c r="O268" s="17" t="str" cm="1">
        <f t="array" ref="O268">_xlfn.IFS(B268&lt;18.5,"Underweight",B268&lt;=24.99,"Normal weight",B268&lt;=29.99,"Over weight",B268&gt;=30,"Obesity")</f>
        <v>Obesity</v>
      </c>
      <c r="P268" s="30" t="str" cm="1">
        <f t="array" ref="P268">_xlfn.IFS(C268&lt;5.7,"Normal",C268&lt;=6.49,"Prediabetes",C268&gt;=6.5,"Diabetes")</f>
        <v>Normal</v>
      </c>
    </row>
    <row r="269" spans="1:16" x14ac:dyDescent="0.25">
      <c r="A269" s="54" t="s">
        <v>2104</v>
      </c>
      <c r="B269" s="54">
        <v>25.14</v>
      </c>
      <c r="C269" s="54">
        <v>6.02</v>
      </c>
      <c r="D269" s="54" t="s">
        <v>8367</v>
      </c>
      <c r="E269" s="54" t="s">
        <v>2380</v>
      </c>
      <c r="F269" s="54" t="s">
        <v>2382</v>
      </c>
      <c r="G269" s="54">
        <v>1</v>
      </c>
      <c r="H269" s="54" t="s">
        <v>8367</v>
      </c>
      <c r="I269" s="17"/>
      <c r="J269" s="19"/>
      <c r="K269" s="15" t="str" cm="1">
        <f t="array" ref="K269">IF(H269="?",INDEX($H$2:$H$2336,MODE(MATCH($H$2:$H$2336,$H$2:$H$2336,0))),H269)</f>
        <v>yes</v>
      </c>
      <c r="L269" s="16">
        <f t="shared" si="4"/>
        <v>1</v>
      </c>
      <c r="M269" s="16" t="s">
        <v>2382</v>
      </c>
      <c r="N269" s="16" t="s">
        <v>2382</v>
      </c>
      <c r="O269" s="15" t="str" cm="1">
        <f t="array" ref="O269">_xlfn.IFS(B269&lt;18.5,"Underweight",B269&lt;=24.99,"Normal weight",B269&lt;=29.99,"Over weight",B269&gt;=30,"Obesity")</f>
        <v>Over weight</v>
      </c>
      <c r="P269" s="29" t="str" cm="1">
        <f t="array" ref="P269">_xlfn.IFS(C269&lt;5.7,"Normal",C269&lt;=6.49,"Prediabetes",C269&gt;=6.5,"Diabetes")</f>
        <v>Prediabetes</v>
      </c>
    </row>
    <row r="270" spans="1:16" x14ac:dyDescent="0.25">
      <c r="A270" s="54" t="s">
        <v>2103</v>
      </c>
      <c r="B270" s="54">
        <v>20.18</v>
      </c>
      <c r="C270" s="54">
        <v>11.19</v>
      </c>
      <c r="D270" s="54" t="s">
        <v>2380</v>
      </c>
      <c r="E270" s="54" t="s">
        <v>2380</v>
      </c>
      <c r="F270" s="54" t="s">
        <v>2380</v>
      </c>
      <c r="G270" s="54" t="s">
        <v>2381</v>
      </c>
      <c r="H270" s="54" t="s">
        <v>8367</v>
      </c>
      <c r="I270" s="15"/>
      <c r="J270" s="20"/>
      <c r="K270" s="17" t="str" cm="1">
        <f t="array" ref="K270">IF(H270="?",INDEX($H$2:$H$2336,MODE(MATCH($H$2:$H$2336,$H$2:$H$2336,0))),H270)</f>
        <v>yes</v>
      </c>
      <c r="L270" s="18" t="str">
        <f t="shared" si="4"/>
        <v>0</v>
      </c>
      <c r="M270" s="18" t="s">
        <v>2380</v>
      </c>
      <c r="N270" s="18" t="s">
        <v>2382</v>
      </c>
      <c r="O270" s="17" t="str" cm="1">
        <f t="array" ref="O270">_xlfn.IFS(B270&lt;18.5,"Underweight",B270&lt;=24.99,"Normal weight",B270&lt;=29.99,"Over weight",B270&gt;=30,"Obesity")</f>
        <v>Normal weight</v>
      </c>
      <c r="P270" s="30" t="str" cm="1">
        <f t="array" ref="P270">_xlfn.IFS(C270&lt;5.7,"Normal",C270&lt;=6.49,"Prediabetes",C270&gt;=6.5,"Diabetes")</f>
        <v>Diabetes</v>
      </c>
    </row>
    <row r="271" spans="1:16" x14ac:dyDescent="0.25">
      <c r="A271" s="54" t="s">
        <v>2102</v>
      </c>
      <c r="B271" s="54">
        <v>44.36</v>
      </c>
      <c r="C271" s="54">
        <v>5.1100000000000003</v>
      </c>
      <c r="D271" s="54" t="s">
        <v>2380</v>
      </c>
      <c r="E271" s="54" t="s">
        <v>2380</v>
      </c>
      <c r="F271" s="54" t="s">
        <v>2380</v>
      </c>
      <c r="G271" s="54" t="s">
        <v>2381</v>
      </c>
      <c r="H271" s="54" t="s">
        <v>8367</v>
      </c>
      <c r="I271" s="17"/>
      <c r="J271" s="19"/>
      <c r="K271" s="15" t="str" cm="1">
        <f t="array" ref="K271">IF(H271="?",INDEX($H$2:$H$2336,MODE(MATCH($H$2:$H$2336,$H$2:$H$2336,0))),H271)</f>
        <v>yes</v>
      </c>
      <c r="L271" s="16" t="str">
        <f t="shared" si="4"/>
        <v>0</v>
      </c>
      <c r="M271" s="16" t="s">
        <v>2380</v>
      </c>
      <c r="N271" s="16" t="s">
        <v>2382</v>
      </c>
      <c r="O271" s="15" t="str" cm="1">
        <f t="array" ref="O271">_xlfn.IFS(B271&lt;18.5,"Underweight",B271&lt;=24.99,"Normal weight",B271&lt;=29.99,"Over weight",B271&gt;=30,"Obesity")</f>
        <v>Obesity</v>
      </c>
      <c r="P271" s="29" t="str" cm="1">
        <f t="array" ref="P271">_xlfn.IFS(C271&lt;5.7,"Normal",C271&lt;=6.49,"Prediabetes",C271&gt;=6.5,"Diabetes")</f>
        <v>Normal</v>
      </c>
    </row>
    <row r="272" spans="1:16" x14ac:dyDescent="0.25">
      <c r="A272" s="54" t="s">
        <v>2101</v>
      </c>
      <c r="B272" s="54">
        <v>23.82</v>
      </c>
      <c r="C272" s="54">
        <v>10.85</v>
      </c>
      <c r="D272" s="54" t="s">
        <v>8367</v>
      </c>
      <c r="E272" s="54" t="s">
        <v>2380</v>
      </c>
      <c r="F272" s="54" t="s">
        <v>2380</v>
      </c>
      <c r="G272" s="54" t="s">
        <v>2381</v>
      </c>
      <c r="H272" s="54" t="s">
        <v>8367</v>
      </c>
      <c r="I272" s="15"/>
      <c r="J272" s="20"/>
      <c r="K272" s="17" t="str" cm="1">
        <f t="array" ref="K272">IF(H272="?",INDEX($H$2:$H$2336,MODE(MATCH($H$2:$H$2336,$H$2:$H$2336,0))),H272)</f>
        <v>yes</v>
      </c>
      <c r="L272" s="18" t="str">
        <f t="shared" si="4"/>
        <v>0</v>
      </c>
      <c r="M272" s="18" t="s">
        <v>2382</v>
      </c>
      <c r="N272" s="18" t="s">
        <v>2382</v>
      </c>
      <c r="O272" s="17" t="str" cm="1">
        <f t="array" ref="O272">_xlfn.IFS(B272&lt;18.5,"Underweight",B272&lt;=24.99,"Normal weight",B272&lt;=29.99,"Over weight",B272&gt;=30,"Obesity")</f>
        <v>Normal weight</v>
      </c>
      <c r="P272" s="30" t="str" cm="1">
        <f t="array" ref="P272">_xlfn.IFS(C272&lt;5.7,"Normal",C272&lt;=6.49,"Prediabetes",C272&gt;=6.5,"Diabetes")</f>
        <v>Diabetes</v>
      </c>
    </row>
    <row r="273" spans="1:16" x14ac:dyDescent="0.25">
      <c r="A273" s="54" t="s">
        <v>2100</v>
      </c>
      <c r="B273" s="54">
        <v>45</v>
      </c>
      <c r="C273" s="54">
        <v>5.24</v>
      </c>
      <c r="D273" s="54" t="s">
        <v>8367</v>
      </c>
      <c r="E273" s="54" t="s">
        <v>2380</v>
      </c>
      <c r="F273" s="54" t="s">
        <v>2380</v>
      </c>
      <c r="G273" s="54">
        <v>1</v>
      </c>
      <c r="H273" s="54" t="s">
        <v>8367</v>
      </c>
      <c r="I273" s="17"/>
      <c r="J273" s="19"/>
      <c r="K273" s="15" t="str" cm="1">
        <f t="array" ref="K273">IF(H273="?",INDEX($H$2:$H$2336,MODE(MATCH($H$2:$H$2336,$H$2:$H$2336,0))),H273)</f>
        <v>yes</v>
      </c>
      <c r="L273" s="16">
        <f t="shared" si="4"/>
        <v>1</v>
      </c>
      <c r="M273" s="16" t="s">
        <v>2382</v>
      </c>
      <c r="N273" s="16" t="s">
        <v>2382</v>
      </c>
      <c r="O273" s="15" t="str" cm="1">
        <f t="array" ref="O273">_xlfn.IFS(B273&lt;18.5,"Underweight",B273&lt;=24.99,"Normal weight",B273&lt;=29.99,"Over weight",B273&gt;=30,"Obesity")</f>
        <v>Obesity</v>
      </c>
      <c r="P273" s="29" t="str" cm="1">
        <f t="array" ref="P273">_xlfn.IFS(C273&lt;5.7,"Normal",C273&lt;=6.49,"Prediabetes",C273&gt;=6.5,"Diabetes")</f>
        <v>Normal</v>
      </c>
    </row>
    <row r="274" spans="1:16" x14ac:dyDescent="0.25">
      <c r="A274" s="54" t="s">
        <v>2099</v>
      </c>
      <c r="B274" s="54">
        <v>26.62</v>
      </c>
      <c r="C274" s="54">
        <v>10.08</v>
      </c>
      <c r="D274" s="54" t="s">
        <v>2380</v>
      </c>
      <c r="E274" s="54" t="s">
        <v>2380</v>
      </c>
      <c r="F274" s="54" t="s">
        <v>2380</v>
      </c>
      <c r="G274" s="54" t="s">
        <v>2381</v>
      </c>
      <c r="H274" s="54" t="s">
        <v>8367</v>
      </c>
      <c r="I274" s="15"/>
      <c r="J274" s="20"/>
      <c r="K274" s="17" t="str" cm="1">
        <f t="array" ref="K274">IF(H274="?",INDEX($H$2:$H$2336,MODE(MATCH($H$2:$H$2336,$H$2:$H$2336,0))),H274)</f>
        <v>yes</v>
      </c>
      <c r="L274" s="18" t="str">
        <f t="shared" si="4"/>
        <v>0</v>
      </c>
      <c r="M274" s="18" t="s">
        <v>2380</v>
      </c>
      <c r="N274" s="18" t="s">
        <v>2382</v>
      </c>
      <c r="O274" s="17" t="str" cm="1">
        <f t="array" ref="O274">_xlfn.IFS(B274&lt;18.5,"Underweight",B274&lt;=24.99,"Normal weight",B274&lt;=29.99,"Over weight",B274&gt;=30,"Obesity")</f>
        <v>Over weight</v>
      </c>
      <c r="P274" s="30" t="str" cm="1">
        <f t="array" ref="P274">_xlfn.IFS(C274&lt;5.7,"Normal",C274&lt;=6.49,"Prediabetes",C274&gt;=6.5,"Diabetes")</f>
        <v>Diabetes</v>
      </c>
    </row>
    <row r="275" spans="1:16" x14ac:dyDescent="0.25">
      <c r="A275" s="54" t="s">
        <v>2098</v>
      </c>
      <c r="B275" s="54">
        <v>32.67</v>
      </c>
      <c r="C275" s="54">
        <v>10.97</v>
      </c>
      <c r="D275" s="54" t="s">
        <v>8367</v>
      </c>
      <c r="E275" s="54" t="s">
        <v>2380</v>
      </c>
      <c r="F275" s="54" t="s">
        <v>2380</v>
      </c>
      <c r="G275" s="54" t="s">
        <v>2381</v>
      </c>
      <c r="H275" s="54" t="s">
        <v>8367</v>
      </c>
      <c r="I275" s="17"/>
      <c r="J275" s="19"/>
      <c r="K275" s="15" t="str" cm="1">
        <f t="array" ref="K275">IF(H275="?",INDEX($H$2:$H$2336,MODE(MATCH($H$2:$H$2336,$H$2:$H$2336,0))),H275)</f>
        <v>yes</v>
      </c>
      <c r="L275" s="16" t="str">
        <f t="shared" si="4"/>
        <v>0</v>
      </c>
      <c r="M275" s="16" t="s">
        <v>2382</v>
      </c>
      <c r="N275" s="16" t="s">
        <v>2382</v>
      </c>
      <c r="O275" s="15" t="str" cm="1">
        <f t="array" ref="O275">_xlfn.IFS(B275&lt;18.5,"Underweight",B275&lt;=24.99,"Normal weight",B275&lt;=29.99,"Over weight",B275&gt;=30,"Obesity")</f>
        <v>Obesity</v>
      </c>
      <c r="P275" s="29" t="str" cm="1">
        <f t="array" ref="P275">_xlfn.IFS(C275&lt;5.7,"Normal",C275&lt;=6.49,"Prediabetes",C275&gt;=6.5,"Diabetes")</f>
        <v>Diabetes</v>
      </c>
    </row>
    <row r="276" spans="1:16" x14ac:dyDescent="0.25">
      <c r="A276" s="54" t="s">
        <v>2097</v>
      </c>
      <c r="B276" s="54">
        <v>44.44</v>
      </c>
      <c r="C276" s="54">
        <v>4.9000000000000004</v>
      </c>
      <c r="D276" s="54" t="s">
        <v>8367</v>
      </c>
      <c r="E276" s="54" t="s">
        <v>2380</v>
      </c>
      <c r="F276" s="54" t="s">
        <v>2380</v>
      </c>
      <c r="G276" s="54">
        <v>1</v>
      </c>
      <c r="H276" s="54" t="s">
        <v>8367</v>
      </c>
      <c r="I276" s="15"/>
      <c r="J276" s="20"/>
      <c r="K276" s="17" t="str" cm="1">
        <f t="array" ref="K276">IF(H276="?",INDEX($H$2:$H$2336,MODE(MATCH($H$2:$H$2336,$H$2:$H$2336,0))),H276)</f>
        <v>yes</v>
      </c>
      <c r="L276" s="18">
        <f t="shared" si="4"/>
        <v>1</v>
      </c>
      <c r="M276" s="18" t="s">
        <v>2382</v>
      </c>
      <c r="N276" s="18" t="s">
        <v>2382</v>
      </c>
      <c r="O276" s="17" t="str" cm="1">
        <f t="array" ref="O276">_xlfn.IFS(B276&lt;18.5,"Underweight",B276&lt;=24.99,"Normal weight",B276&lt;=29.99,"Over weight",B276&gt;=30,"Obesity")</f>
        <v>Obesity</v>
      </c>
      <c r="P276" s="30" t="str" cm="1">
        <f t="array" ref="P276">_xlfn.IFS(C276&lt;5.7,"Normal",C276&lt;=6.49,"Prediabetes",C276&gt;=6.5,"Diabetes")</f>
        <v>Normal</v>
      </c>
    </row>
    <row r="277" spans="1:16" x14ac:dyDescent="0.25">
      <c r="A277" s="54" t="s">
        <v>2096</v>
      </c>
      <c r="B277" s="54">
        <v>28.31</v>
      </c>
      <c r="C277" s="54">
        <v>5.33</v>
      </c>
      <c r="D277" s="54" t="s">
        <v>2380</v>
      </c>
      <c r="E277" s="54" t="s">
        <v>2380</v>
      </c>
      <c r="F277" s="54" t="s">
        <v>2380</v>
      </c>
      <c r="G277" s="54" t="s">
        <v>2381</v>
      </c>
      <c r="H277" s="54" t="s">
        <v>8367</v>
      </c>
      <c r="I277" s="17"/>
      <c r="J277" s="19"/>
      <c r="K277" s="15" t="str" cm="1">
        <f t="array" ref="K277">IF(H277="?",INDEX($H$2:$H$2336,MODE(MATCH($H$2:$H$2336,$H$2:$H$2336,0))),H277)</f>
        <v>yes</v>
      </c>
      <c r="L277" s="16" t="str">
        <f t="shared" si="4"/>
        <v>0</v>
      </c>
      <c r="M277" s="16" t="s">
        <v>2380</v>
      </c>
      <c r="N277" s="16" t="s">
        <v>2382</v>
      </c>
      <c r="O277" s="15" t="str" cm="1">
        <f t="array" ref="O277">_xlfn.IFS(B277&lt;18.5,"Underweight",B277&lt;=24.99,"Normal weight",B277&lt;=29.99,"Over weight",B277&gt;=30,"Obesity")</f>
        <v>Over weight</v>
      </c>
      <c r="P277" s="29" t="str" cm="1">
        <f t="array" ref="P277">_xlfn.IFS(C277&lt;5.7,"Normal",C277&lt;=6.49,"Prediabetes",C277&gt;=6.5,"Diabetes")</f>
        <v>Normal</v>
      </c>
    </row>
    <row r="278" spans="1:16" x14ac:dyDescent="0.25">
      <c r="A278" s="54" t="s">
        <v>2095</v>
      </c>
      <c r="B278" s="54">
        <v>25.05</v>
      </c>
      <c r="C278" s="54">
        <v>4.6100000000000003</v>
      </c>
      <c r="D278" s="54" t="s">
        <v>2380</v>
      </c>
      <c r="E278" s="54" t="s">
        <v>2380</v>
      </c>
      <c r="F278" s="54" t="s">
        <v>2380</v>
      </c>
      <c r="G278" s="54">
        <v>2</v>
      </c>
      <c r="H278" s="54" t="s">
        <v>8367</v>
      </c>
      <c r="I278" s="15"/>
      <c r="J278" s="20"/>
      <c r="K278" s="17" t="str" cm="1">
        <f t="array" ref="K278">IF(H278="?",INDEX($H$2:$H$2336,MODE(MATCH($H$2:$H$2336,$H$2:$H$2336,0))),H278)</f>
        <v>yes</v>
      </c>
      <c r="L278" s="18">
        <f t="shared" si="4"/>
        <v>2</v>
      </c>
      <c r="M278" s="18" t="s">
        <v>2380</v>
      </c>
      <c r="N278" s="18" t="s">
        <v>2382</v>
      </c>
      <c r="O278" s="17" t="str" cm="1">
        <f t="array" ref="O278">_xlfn.IFS(B278&lt;18.5,"Underweight",B278&lt;=24.99,"Normal weight",B278&lt;=29.99,"Over weight",B278&gt;=30,"Obesity")</f>
        <v>Over weight</v>
      </c>
      <c r="P278" s="30" t="str" cm="1">
        <f t="array" ref="P278">_xlfn.IFS(C278&lt;5.7,"Normal",C278&lt;=6.49,"Prediabetes",C278&gt;=6.5,"Diabetes")</f>
        <v>Normal</v>
      </c>
    </row>
    <row r="279" spans="1:16" x14ac:dyDescent="0.25">
      <c r="A279" s="54" t="s">
        <v>2094</v>
      </c>
      <c r="B279" s="54">
        <v>28.34</v>
      </c>
      <c r="C279" s="54">
        <v>8.18</v>
      </c>
      <c r="D279" s="54" t="s">
        <v>2380</v>
      </c>
      <c r="E279" s="54" t="s">
        <v>2380</v>
      </c>
      <c r="F279" s="54" t="s">
        <v>2380</v>
      </c>
      <c r="G279" s="54" t="s">
        <v>2381</v>
      </c>
      <c r="H279" s="54" t="s">
        <v>8367</v>
      </c>
      <c r="I279" s="17"/>
      <c r="J279" s="19"/>
      <c r="K279" s="15" t="str" cm="1">
        <f t="array" ref="K279">IF(H279="?",INDEX($H$2:$H$2336,MODE(MATCH($H$2:$H$2336,$H$2:$H$2336,0))),H279)</f>
        <v>yes</v>
      </c>
      <c r="L279" s="16" t="str">
        <f t="shared" si="4"/>
        <v>0</v>
      </c>
      <c r="M279" s="16" t="s">
        <v>2380</v>
      </c>
      <c r="N279" s="16" t="s">
        <v>2382</v>
      </c>
      <c r="O279" s="15" t="str" cm="1">
        <f t="array" ref="O279">_xlfn.IFS(B279&lt;18.5,"Underweight",B279&lt;=24.99,"Normal weight",B279&lt;=29.99,"Over weight",B279&gt;=30,"Obesity")</f>
        <v>Over weight</v>
      </c>
      <c r="P279" s="29" t="str" cm="1">
        <f t="array" ref="P279">_xlfn.IFS(C279&lt;5.7,"Normal",C279&lt;=6.49,"Prediabetes",C279&gt;=6.5,"Diabetes")</f>
        <v>Diabetes</v>
      </c>
    </row>
    <row r="280" spans="1:16" x14ac:dyDescent="0.25">
      <c r="A280" s="54" t="s">
        <v>2093</v>
      </c>
      <c r="B280" s="54">
        <v>17.765000000000001</v>
      </c>
      <c r="C280" s="54">
        <v>5.62</v>
      </c>
      <c r="D280" s="54" t="s">
        <v>2380</v>
      </c>
      <c r="E280" s="54" t="s">
        <v>2380</v>
      </c>
      <c r="F280" s="54" t="s">
        <v>2380</v>
      </c>
      <c r="G280" s="54" t="s">
        <v>2381</v>
      </c>
      <c r="H280" s="54" t="s">
        <v>8367</v>
      </c>
      <c r="I280" s="15"/>
      <c r="J280" s="20"/>
      <c r="K280" s="17" t="str" cm="1">
        <f t="array" ref="K280">IF(H280="?",INDEX($H$2:$H$2336,MODE(MATCH($H$2:$H$2336,$H$2:$H$2336,0))),H280)</f>
        <v>yes</v>
      </c>
      <c r="L280" s="18" t="str">
        <f t="shared" si="4"/>
        <v>0</v>
      </c>
      <c r="M280" s="18" t="s">
        <v>2380</v>
      </c>
      <c r="N280" s="18" t="s">
        <v>2382</v>
      </c>
      <c r="O280" s="17" t="str" cm="1">
        <f t="array" ref="O280">_xlfn.IFS(B280&lt;18.5,"Underweight",B280&lt;=24.99,"Normal weight",B280&lt;=29.99,"Over weight",B280&gt;=30,"Obesity")</f>
        <v>Underweight</v>
      </c>
      <c r="P280" s="30" t="str" cm="1">
        <f t="array" ref="P280">_xlfn.IFS(C280&lt;5.7,"Normal",C280&lt;=6.49,"Prediabetes",C280&gt;=6.5,"Diabetes")</f>
        <v>Normal</v>
      </c>
    </row>
    <row r="281" spans="1:16" x14ac:dyDescent="0.25">
      <c r="A281" s="54" t="s">
        <v>2092</v>
      </c>
      <c r="B281" s="54">
        <v>36.119999999999997</v>
      </c>
      <c r="C281" s="54">
        <v>5.82</v>
      </c>
      <c r="D281" s="54" t="s">
        <v>2380</v>
      </c>
      <c r="E281" s="54" t="s">
        <v>2380</v>
      </c>
      <c r="F281" s="54" t="s">
        <v>2380</v>
      </c>
      <c r="G281" s="54" t="s">
        <v>2381</v>
      </c>
      <c r="H281" s="54" t="s">
        <v>8367</v>
      </c>
      <c r="I281" s="17"/>
      <c r="J281" s="19"/>
      <c r="K281" s="15" t="str" cm="1">
        <f t="array" ref="K281">IF(H281="?",INDEX($H$2:$H$2336,MODE(MATCH($H$2:$H$2336,$H$2:$H$2336,0))),H281)</f>
        <v>yes</v>
      </c>
      <c r="L281" s="16" t="str">
        <f t="shared" si="4"/>
        <v>0</v>
      </c>
      <c r="M281" s="16" t="s">
        <v>2380</v>
      </c>
      <c r="N281" s="16" t="s">
        <v>2382</v>
      </c>
      <c r="O281" s="15" t="str" cm="1">
        <f t="array" ref="O281">_xlfn.IFS(B281&lt;18.5,"Underweight",B281&lt;=24.99,"Normal weight",B281&lt;=29.99,"Over weight",B281&gt;=30,"Obesity")</f>
        <v>Obesity</v>
      </c>
      <c r="P281" s="29" t="str" cm="1">
        <f t="array" ref="P281">_xlfn.IFS(C281&lt;5.7,"Normal",C281&lt;=6.49,"Prediabetes",C281&gt;=6.5,"Diabetes")</f>
        <v>Prediabetes</v>
      </c>
    </row>
    <row r="282" spans="1:16" x14ac:dyDescent="0.25">
      <c r="A282" s="54" t="s">
        <v>2091</v>
      </c>
      <c r="B282" s="54">
        <v>23.19</v>
      </c>
      <c r="C282" s="54">
        <v>7.66</v>
      </c>
      <c r="D282" s="54" t="s">
        <v>2380</v>
      </c>
      <c r="E282" s="54" t="s">
        <v>2380</v>
      </c>
      <c r="F282" s="54" t="s">
        <v>2380</v>
      </c>
      <c r="G282" s="54" t="s">
        <v>2381</v>
      </c>
      <c r="H282" s="54" t="s">
        <v>8367</v>
      </c>
      <c r="I282" s="15"/>
      <c r="J282" s="20"/>
      <c r="K282" s="17" t="str" cm="1">
        <f t="array" ref="K282">IF(H282="?",INDEX($H$2:$H$2336,MODE(MATCH($H$2:$H$2336,$H$2:$H$2336,0))),H282)</f>
        <v>yes</v>
      </c>
      <c r="L282" s="18" t="str">
        <f t="shared" si="4"/>
        <v>0</v>
      </c>
      <c r="M282" s="18" t="s">
        <v>2380</v>
      </c>
      <c r="N282" s="18" t="s">
        <v>2382</v>
      </c>
      <c r="O282" s="17" t="str" cm="1">
        <f t="array" ref="O282">_xlfn.IFS(B282&lt;18.5,"Underweight",B282&lt;=24.99,"Normal weight",B282&lt;=29.99,"Over weight",B282&gt;=30,"Obesity")</f>
        <v>Normal weight</v>
      </c>
      <c r="P282" s="30" t="str" cm="1">
        <f t="array" ref="P282">_xlfn.IFS(C282&lt;5.7,"Normal",C282&lt;=6.49,"Prediabetes",C282&gt;=6.5,"Diabetes")</f>
        <v>Diabetes</v>
      </c>
    </row>
    <row r="283" spans="1:16" x14ac:dyDescent="0.25">
      <c r="A283" s="54" t="s">
        <v>2090</v>
      </c>
      <c r="B283" s="54">
        <v>35.99</v>
      </c>
      <c r="C283" s="54">
        <v>4.2300000000000004</v>
      </c>
      <c r="D283" s="54" t="s">
        <v>2380</v>
      </c>
      <c r="E283" s="54" t="s">
        <v>2380</v>
      </c>
      <c r="F283" s="54" t="s">
        <v>2380</v>
      </c>
      <c r="G283" s="54" t="s">
        <v>2381</v>
      </c>
      <c r="H283" s="54" t="s">
        <v>8367</v>
      </c>
      <c r="I283" s="17"/>
      <c r="J283" s="19"/>
      <c r="K283" s="15" t="str" cm="1">
        <f t="array" ref="K283">IF(H283="?",INDEX($H$2:$H$2336,MODE(MATCH($H$2:$H$2336,$H$2:$H$2336,0))),H283)</f>
        <v>yes</v>
      </c>
      <c r="L283" s="16" t="str">
        <f t="shared" si="4"/>
        <v>0</v>
      </c>
      <c r="M283" s="16" t="s">
        <v>2380</v>
      </c>
      <c r="N283" s="16" t="s">
        <v>2382</v>
      </c>
      <c r="O283" s="15" t="str" cm="1">
        <f t="array" ref="O283">_xlfn.IFS(B283&lt;18.5,"Underweight",B283&lt;=24.99,"Normal weight",B283&lt;=29.99,"Over weight",B283&gt;=30,"Obesity")</f>
        <v>Obesity</v>
      </c>
      <c r="P283" s="29" t="str" cm="1">
        <f t="array" ref="P283">_xlfn.IFS(C283&lt;5.7,"Normal",C283&lt;=6.49,"Prediabetes",C283&gt;=6.5,"Diabetes")</f>
        <v>Normal</v>
      </c>
    </row>
    <row r="284" spans="1:16" x14ac:dyDescent="0.25">
      <c r="A284" s="54" t="s">
        <v>2089</v>
      </c>
      <c r="B284" s="54">
        <v>30.25</v>
      </c>
      <c r="C284" s="54">
        <v>5.58</v>
      </c>
      <c r="D284" s="54" t="s">
        <v>2380</v>
      </c>
      <c r="E284" s="54" t="s">
        <v>2380</v>
      </c>
      <c r="F284" s="54" t="s">
        <v>2382</v>
      </c>
      <c r="G284" s="54">
        <v>1</v>
      </c>
      <c r="H284" s="54" t="s">
        <v>8367</v>
      </c>
      <c r="I284" s="15"/>
      <c r="J284" s="20"/>
      <c r="K284" s="17" t="str" cm="1">
        <f t="array" ref="K284">IF(H284="?",INDEX($H$2:$H$2336,MODE(MATCH($H$2:$H$2336,$H$2:$H$2336,0))),H284)</f>
        <v>yes</v>
      </c>
      <c r="L284" s="18">
        <f t="shared" si="4"/>
        <v>1</v>
      </c>
      <c r="M284" s="18" t="s">
        <v>2380</v>
      </c>
      <c r="N284" s="18" t="s">
        <v>2382</v>
      </c>
      <c r="O284" s="17" t="str" cm="1">
        <f t="array" ref="O284">_xlfn.IFS(B284&lt;18.5,"Underweight",B284&lt;=24.99,"Normal weight",B284&lt;=29.99,"Over weight",B284&gt;=30,"Obesity")</f>
        <v>Obesity</v>
      </c>
      <c r="P284" s="30" t="str" cm="1">
        <f t="array" ref="P284">_xlfn.IFS(C284&lt;5.7,"Normal",C284&lt;=6.49,"Prediabetes",C284&gt;=6.5,"Diabetes")</f>
        <v>Normal</v>
      </c>
    </row>
    <row r="285" spans="1:16" x14ac:dyDescent="0.25">
      <c r="A285" s="54" t="s">
        <v>2088</v>
      </c>
      <c r="B285" s="54">
        <v>26.24</v>
      </c>
      <c r="C285" s="54">
        <v>6.26</v>
      </c>
      <c r="D285" s="54" t="s">
        <v>8367</v>
      </c>
      <c r="E285" s="54" t="s">
        <v>2380</v>
      </c>
      <c r="F285" s="54" t="s">
        <v>2380</v>
      </c>
      <c r="G285" s="54" t="s">
        <v>2381</v>
      </c>
      <c r="H285" s="54" t="s">
        <v>8367</v>
      </c>
      <c r="I285" s="17"/>
      <c r="J285" s="19"/>
      <c r="K285" s="15" t="str" cm="1">
        <f t="array" ref="K285">IF(H285="?",INDEX($H$2:$H$2336,MODE(MATCH($H$2:$H$2336,$H$2:$H$2336,0))),H285)</f>
        <v>yes</v>
      </c>
      <c r="L285" s="16" t="str">
        <f t="shared" si="4"/>
        <v>0</v>
      </c>
      <c r="M285" s="16" t="s">
        <v>2382</v>
      </c>
      <c r="N285" s="16" t="s">
        <v>2382</v>
      </c>
      <c r="O285" s="15" t="str" cm="1">
        <f t="array" ref="O285">_xlfn.IFS(B285&lt;18.5,"Underweight",B285&lt;=24.99,"Normal weight",B285&lt;=29.99,"Over weight",B285&gt;=30,"Obesity")</f>
        <v>Over weight</v>
      </c>
      <c r="P285" s="29" t="str" cm="1">
        <f t="array" ref="P285">_xlfn.IFS(C285&lt;5.7,"Normal",C285&lt;=6.49,"Prediabetes",C285&gt;=6.5,"Diabetes")</f>
        <v>Prediabetes</v>
      </c>
    </row>
    <row r="286" spans="1:16" x14ac:dyDescent="0.25">
      <c r="A286" s="54" t="s">
        <v>2087</v>
      </c>
      <c r="B286" s="54">
        <v>31.36</v>
      </c>
      <c r="C286" s="54">
        <v>10.6</v>
      </c>
      <c r="D286" s="54" t="s">
        <v>8367</v>
      </c>
      <c r="E286" s="54" t="s">
        <v>2380</v>
      </c>
      <c r="F286" s="54" t="s">
        <v>2380</v>
      </c>
      <c r="G286" s="54" t="s">
        <v>2381</v>
      </c>
      <c r="H286" s="54" t="s">
        <v>8367</v>
      </c>
      <c r="I286" s="15"/>
      <c r="J286" s="20"/>
      <c r="K286" s="17" t="str" cm="1">
        <f t="array" ref="K286">IF(H286="?",INDEX($H$2:$H$2336,MODE(MATCH($H$2:$H$2336,$H$2:$H$2336,0))),H286)</f>
        <v>yes</v>
      </c>
      <c r="L286" s="18" t="str">
        <f t="shared" si="4"/>
        <v>0</v>
      </c>
      <c r="M286" s="18" t="s">
        <v>2382</v>
      </c>
      <c r="N286" s="18" t="s">
        <v>2382</v>
      </c>
      <c r="O286" s="17" t="str" cm="1">
        <f t="array" ref="O286">_xlfn.IFS(B286&lt;18.5,"Underweight",B286&lt;=24.99,"Normal weight",B286&lt;=29.99,"Over weight",B286&gt;=30,"Obesity")</f>
        <v>Obesity</v>
      </c>
      <c r="P286" s="30" t="str" cm="1">
        <f t="array" ref="P286">_xlfn.IFS(C286&lt;5.7,"Normal",C286&lt;=6.49,"Prediabetes",C286&gt;=6.5,"Diabetes")</f>
        <v>Diabetes</v>
      </c>
    </row>
    <row r="287" spans="1:16" x14ac:dyDescent="0.25">
      <c r="A287" s="54" t="s">
        <v>2086</v>
      </c>
      <c r="B287" s="54">
        <v>25.69</v>
      </c>
      <c r="C287" s="54">
        <v>4.78</v>
      </c>
      <c r="D287" s="54" t="s">
        <v>8367</v>
      </c>
      <c r="E287" s="54" t="s">
        <v>2380</v>
      </c>
      <c r="F287" s="54" t="s">
        <v>2380</v>
      </c>
      <c r="G287" s="54" t="s">
        <v>2381</v>
      </c>
      <c r="H287" s="54" t="s">
        <v>8367</v>
      </c>
      <c r="I287" s="17"/>
      <c r="J287" s="19"/>
      <c r="K287" s="15" t="str" cm="1">
        <f t="array" ref="K287">IF(H287="?",INDEX($H$2:$H$2336,MODE(MATCH($H$2:$H$2336,$H$2:$H$2336,0))),H287)</f>
        <v>yes</v>
      </c>
      <c r="L287" s="16" t="str">
        <f t="shared" si="4"/>
        <v>0</v>
      </c>
      <c r="M287" s="16" t="s">
        <v>2382</v>
      </c>
      <c r="N287" s="16" t="s">
        <v>2382</v>
      </c>
      <c r="O287" s="15" t="str" cm="1">
        <f t="array" ref="O287">_xlfn.IFS(B287&lt;18.5,"Underweight",B287&lt;=24.99,"Normal weight",B287&lt;=29.99,"Over weight",B287&gt;=30,"Obesity")</f>
        <v>Over weight</v>
      </c>
      <c r="P287" s="29" t="str" cm="1">
        <f t="array" ref="P287">_xlfn.IFS(C287&lt;5.7,"Normal",C287&lt;=6.49,"Prediabetes",C287&gt;=6.5,"Diabetes")</f>
        <v>Normal</v>
      </c>
    </row>
    <row r="288" spans="1:16" x14ac:dyDescent="0.25">
      <c r="A288" s="54" t="s">
        <v>2085</v>
      </c>
      <c r="B288" s="54">
        <v>25.46</v>
      </c>
      <c r="C288" s="54">
        <v>6.03</v>
      </c>
      <c r="D288" s="54" t="s">
        <v>2380</v>
      </c>
      <c r="E288" s="54" t="s">
        <v>2380</v>
      </c>
      <c r="F288" s="54" t="s">
        <v>2380</v>
      </c>
      <c r="G288" s="54">
        <v>2</v>
      </c>
      <c r="H288" s="54" t="s">
        <v>8367</v>
      </c>
      <c r="I288" s="15"/>
      <c r="J288" s="20"/>
      <c r="K288" s="17" t="str" cm="1">
        <f t="array" ref="K288">IF(H288="?",INDEX($H$2:$H$2336,MODE(MATCH($H$2:$H$2336,$H$2:$H$2336,0))),H288)</f>
        <v>yes</v>
      </c>
      <c r="L288" s="18">
        <f t="shared" si="4"/>
        <v>2</v>
      </c>
      <c r="M288" s="18" t="s">
        <v>2380</v>
      </c>
      <c r="N288" s="18" t="s">
        <v>2382</v>
      </c>
      <c r="O288" s="17" t="str" cm="1">
        <f t="array" ref="O288">_xlfn.IFS(B288&lt;18.5,"Underweight",B288&lt;=24.99,"Normal weight",B288&lt;=29.99,"Over weight",B288&gt;=30,"Obesity")</f>
        <v>Over weight</v>
      </c>
      <c r="P288" s="30" t="str" cm="1">
        <f t="array" ref="P288">_xlfn.IFS(C288&lt;5.7,"Normal",C288&lt;=6.49,"Prediabetes",C288&gt;=6.5,"Diabetes")</f>
        <v>Prediabetes</v>
      </c>
    </row>
    <row r="289" spans="1:16" x14ac:dyDescent="0.25">
      <c r="A289" s="54" t="s">
        <v>2084</v>
      </c>
      <c r="B289" s="54">
        <v>31.83</v>
      </c>
      <c r="C289" s="54">
        <v>11.55</v>
      </c>
      <c r="D289" s="54" t="s">
        <v>8367</v>
      </c>
      <c r="E289" s="54" t="s">
        <v>2380</v>
      </c>
      <c r="F289" s="54" t="s">
        <v>2380</v>
      </c>
      <c r="G289" s="54">
        <v>1</v>
      </c>
      <c r="H289" s="54" t="s">
        <v>8367</v>
      </c>
      <c r="I289" s="17"/>
      <c r="J289" s="19"/>
      <c r="K289" s="15" t="str" cm="1">
        <f t="array" ref="K289">IF(H289="?",INDEX($H$2:$H$2336,MODE(MATCH($H$2:$H$2336,$H$2:$H$2336,0))),H289)</f>
        <v>yes</v>
      </c>
      <c r="L289" s="16">
        <f t="shared" si="4"/>
        <v>1</v>
      </c>
      <c r="M289" s="16" t="s">
        <v>2382</v>
      </c>
      <c r="N289" s="16" t="s">
        <v>2382</v>
      </c>
      <c r="O289" s="15" t="str" cm="1">
        <f t="array" ref="O289">_xlfn.IFS(B289&lt;18.5,"Underweight",B289&lt;=24.99,"Normal weight",B289&lt;=29.99,"Over weight",B289&gt;=30,"Obesity")</f>
        <v>Obesity</v>
      </c>
      <c r="P289" s="29" t="str" cm="1">
        <f t="array" ref="P289">_xlfn.IFS(C289&lt;5.7,"Normal",C289&lt;=6.49,"Prediabetes",C289&gt;=6.5,"Diabetes")</f>
        <v>Diabetes</v>
      </c>
    </row>
    <row r="290" spans="1:16" x14ac:dyDescent="0.25">
      <c r="A290" s="54" t="s">
        <v>2083</v>
      </c>
      <c r="B290" s="54">
        <v>24.43</v>
      </c>
      <c r="C290" s="54">
        <v>7.59</v>
      </c>
      <c r="D290" s="54" t="s">
        <v>8367</v>
      </c>
      <c r="E290" s="54" t="s">
        <v>2380</v>
      </c>
      <c r="F290" s="54" t="s">
        <v>2380</v>
      </c>
      <c r="G290" s="54">
        <v>1</v>
      </c>
      <c r="H290" s="54" t="s">
        <v>8367</v>
      </c>
      <c r="I290" s="15"/>
      <c r="J290" s="20"/>
      <c r="K290" s="17" t="str" cm="1">
        <f t="array" ref="K290">IF(H290="?",INDEX($H$2:$H$2336,MODE(MATCH($H$2:$H$2336,$H$2:$H$2336,0))),H290)</f>
        <v>yes</v>
      </c>
      <c r="L290" s="18">
        <f t="shared" si="4"/>
        <v>1</v>
      </c>
      <c r="M290" s="18" t="s">
        <v>2382</v>
      </c>
      <c r="N290" s="18" t="s">
        <v>2382</v>
      </c>
      <c r="O290" s="17" t="str" cm="1">
        <f t="array" ref="O290">_xlfn.IFS(B290&lt;18.5,"Underweight",B290&lt;=24.99,"Normal weight",B290&lt;=29.99,"Over weight",B290&gt;=30,"Obesity")</f>
        <v>Normal weight</v>
      </c>
      <c r="P290" s="30" t="str" cm="1">
        <f t="array" ref="P290">_xlfn.IFS(C290&lt;5.7,"Normal",C290&lt;=6.49,"Prediabetes",C290&gt;=6.5,"Diabetes")</f>
        <v>Diabetes</v>
      </c>
    </row>
    <row r="291" spans="1:16" x14ac:dyDescent="0.25">
      <c r="A291" s="54" t="s">
        <v>2082</v>
      </c>
      <c r="B291" s="54">
        <v>41.9</v>
      </c>
      <c r="C291" s="54">
        <v>4.26</v>
      </c>
      <c r="D291" s="54" t="s">
        <v>2380</v>
      </c>
      <c r="E291" s="54" t="s">
        <v>2380</v>
      </c>
      <c r="F291" s="54" t="s">
        <v>2380</v>
      </c>
      <c r="G291" s="54" t="s">
        <v>2381</v>
      </c>
      <c r="H291" s="54" t="s">
        <v>8367</v>
      </c>
      <c r="I291" s="17"/>
      <c r="J291" s="19"/>
      <c r="K291" s="15" t="str" cm="1">
        <f t="array" ref="K291">IF(H291="?",INDEX($H$2:$H$2336,MODE(MATCH($H$2:$H$2336,$H$2:$H$2336,0))),H291)</f>
        <v>yes</v>
      </c>
      <c r="L291" s="16" t="str">
        <f t="shared" si="4"/>
        <v>0</v>
      </c>
      <c r="M291" s="16" t="s">
        <v>2380</v>
      </c>
      <c r="N291" s="16" t="s">
        <v>2382</v>
      </c>
      <c r="O291" s="15" t="str" cm="1">
        <f t="array" ref="O291">_xlfn.IFS(B291&lt;18.5,"Underweight",B291&lt;=24.99,"Normal weight",B291&lt;=29.99,"Over weight",B291&gt;=30,"Obesity")</f>
        <v>Obesity</v>
      </c>
      <c r="P291" s="29" t="str" cm="1">
        <f t="array" ref="P291">_xlfn.IFS(C291&lt;5.7,"Normal",C291&lt;=6.49,"Prediabetes",C291&gt;=6.5,"Diabetes")</f>
        <v>Normal</v>
      </c>
    </row>
    <row r="292" spans="1:16" x14ac:dyDescent="0.25">
      <c r="A292" s="54" t="s">
        <v>2081</v>
      </c>
      <c r="B292" s="54">
        <v>22.88</v>
      </c>
      <c r="C292" s="54">
        <v>5.9</v>
      </c>
      <c r="D292" s="54" t="s">
        <v>8367</v>
      </c>
      <c r="E292" s="54" t="s">
        <v>2380</v>
      </c>
      <c r="F292" s="54" t="s">
        <v>2382</v>
      </c>
      <c r="G292" s="54">
        <v>1</v>
      </c>
      <c r="H292" s="54" t="s">
        <v>8367</v>
      </c>
      <c r="I292" s="15"/>
      <c r="J292" s="20"/>
      <c r="K292" s="17" t="str" cm="1">
        <f t="array" ref="K292">IF(H292="?",INDEX($H$2:$H$2336,MODE(MATCH($H$2:$H$2336,$H$2:$H$2336,0))),H292)</f>
        <v>yes</v>
      </c>
      <c r="L292" s="18">
        <f t="shared" si="4"/>
        <v>1</v>
      </c>
      <c r="M292" s="18" t="s">
        <v>2382</v>
      </c>
      <c r="N292" s="18" t="s">
        <v>2382</v>
      </c>
      <c r="O292" s="17" t="str" cm="1">
        <f t="array" ref="O292">_xlfn.IFS(B292&lt;18.5,"Underweight",B292&lt;=24.99,"Normal weight",B292&lt;=29.99,"Over weight",B292&gt;=30,"Obesity")</f>
        <v>Normal weight</v>
      </c>
      <c r="P292" s="30" t="str" cm="1">
        <f t="array" ref="P292">_xlfn.IFS(C292&lt;5.7,"Normal",C292&lt;=6.49,"Prediabetes",C292&gt;=6.5,"Diabetes")</f>
        <v>Prediabetes</v>
      </c>
    </row>
    <row r="293" spans="1:16" x14ac:dyDescent="0.25">
      <c r="A293" s="54" t="s">
        <v>2080</v>
      </c>
      <c r="B293" s="54">
        <v>29.734999999999999</v>
      </c>
      <c r="C293" s="54">
        <v>7.79</v>
      </c>
      <c r="D293" s="54" t="s">
        <v>2380</v>
      </c>
      <c r="E293" s="54" t="s">
        <v>2380</v>
      </c>
      <c r="F293" s="54" t="s">
        <v>2380</v>
      </c>
      <c r="G293" s="54" t="s">
        <v>2381</v>
      </c>
      <c r="H293" s="54" t="s">
        <v>2380</v>
      </c>
      <c r="I293" s="17"/>
      <c r="J293" s="19"/>
      <c r="K293" s="15" t="str" cm="1">
        <f t="array" ref="K293">IF(H293="?",INDEX($H$2:$H$2336,MODE(MATCH($H$2:$H$2336,$H$2:$H$2336,0))),H293)</f>
        <v>No</v>
      </c>
      <c r="L293" s="16" t="str">
        <f t="shared" si="4"/>
        <v>0</v>
      </c>
      <c r="M293" s="16" t="s">
        <v>2380</v>
      </c>
      <c r="N293" s="16" t="s">
        <v>2380</v>
      </c>
      <c r="O293" s="15" t="str" cm="1">
        <f t="array" ref="O293">_xlfn.IFS(B293&lt;18.5,"Underweight",B293&lt;=24.99,"Normal weight",B293&lt;=29.99,"Over weight",B293&gt;=30,"Obesity")</f>
        <v>Over weight</v>
      </c>
      <c r="P293" s="29" t="str" cm="1">
        <f t="array" ref="P293">_xlfn.IFS(C293&lt;5.7,"Normal",C293&lt;=6.49,"Prediabetes",C293&gt;=6.5,"Diabetes")</f>
        <v>Diabetes</v>
      </c>
    </row>
    <row r="294" spans="1:16" x14ac:dyDescent="0.25">
      <c r="A294" s="54" t="s">
        <v>2079</v>
      </c>
      <c r="B294" s="54">
        <v>40.74</v>
      </c>
      <c r="C294" s="54">
        <v>5.28</v>
      </c>
      <c r="D294" s="54" t="s">
        <v>2380</v>
      </c>
      <c r="E294" s="54" t="s">
        <v>2380</v>
      </c>
      <c r="F294" s="54" t="s">
        <v>2382</v>
      </c>
      <c r="G294" s="54">
        <v>1</v>
      </c>
      <c r="H294" s="54" t="s">
        <v>8367</v>
      </c>
      <c r="I294" s="15"/>
      <c r="J294" s="20"/>
      <c r="K294" s="17" t="str" cm="1">
        <f t="array" ref="K294">IF(H294="?",INDEX($H$2:$H$2336,MODE(MATCH($H$2:$H$2336,$H$2:$H$2336,0))),H294)</f>
        <v>yes</v>
      </c>
      <c r="L294" s="18">
        <f t="shared" si="4"/>
        <v>1</v>
      </c>
      <c r="M294" s="18" t="s">
        <v>2380</v>
      </c>
      <c r="N294" s="18" t="s">
        <v>2382</v>
      </c>
      <c r="O294" s="17" t="str" cm="1">
        <f t="array" ref="O294">_xlfn.IFS(B294&lt;18.5,"Underweight",B294&lt;=24.99,"Normal weight",B294&lt;=29.99,"Over weight",B294&gt;=30,"Obesity")</f>
        <v>Obesity</v>
      </c>
      <c r="P294" s="30" t="str" cm="1">
        <f t="array" ref="P294">_xlfn.IFS(C294&lt;5.7,"Normal",C294&lt;=6.49,"Prediabetes",C294&gt;=6.5,"Diabetes")</f>
        <v>Normal</v>
      </c>
    </row>
    <row r="295" spans="1:16" x14ac:dyDescent="0.25">
      <c r="A295" s="54" t="s">
        <v>2078</v>
      </c>
      <c r="B295" s="54">
        <v>24.14</v>
      </c>
      <c r="C295" s="54">
        <v>5.87</v>
      </c>
      <c r="D295" s="54" t="s">
        <v>2380</v>
      </c>
      <c r="E295" s="54" t="s">
        <v>2380</v>
      </c>
      <c r="F295" s="54" t="s">
        <v>2380</v>
      </c>
      <c r="G295" s="54">
        <v>2</v>
      </c>
      <c r="H295" s="54" t="s">
        <v>8367</v>
      </c>
      <c r="I295" s="17"/>
      <c r="J295" s="19"/>
      <c r="K295" s="15" t="str" cm="1">
        <f t="array" ref="K295">IF(H295="?",INDEX($H$2:$H$2336,MODE(MATCH($H$2:$H$2336,$H$2:$H$2336,0))),H295)</f>
        <v>yes</v>
      </c>
      <c r="L295" s="16">
        <f t="shared" si="4"/>
        <v>2</v>
      </c>
      <c r="M295" s="16" t="s">
        <v>2380</v>
      </c>
      <c r="N295" s="16" t="s">
        <v>2382</v>
      </c>
      <c r="O295" s="15" t="str" cm="1">
        <f t="array" ref="O295">_xlfn.IFS(B295&lt;18.5,"Underweight",B295&lt;=24.99,"Normal weight",B295&lt;=29.99,"Over weight",B295&gt;=30,"Obesity")</f>
        <v>Normal weight</v>
      </c>
      <c r="P295" s="29" t="str" cm="1">
        <f t="array" ref="P295">_xlfn.IFS(C295&lt;5.7,"Normal",C295&lt;=6.49,"Prediabetes",C295&gt;=6.5,"Diabetes")</f>
        <v>Prediabetes</v>
      </c>
    </row>
    <row r="296" spans="1:16" x14ac:dyDescent="0.25">
      <c r="A296" s="54" t="s">
        <v>2077</v>
      </c>
      <c r="B296" s="54">
        <v>25.15</v>
      </c>
      <c r="C296" s="54">
        <v>9.08</v>
      </c>
      <c r="D296" s="54" t="s">
        <v>8367</v>
      </c>
      <c r="E296" s="54" t="s">
        <v>2380</v>
      </c>
      <c r="F296" s="54" t="s">
        <v>2380</v>
      </c>
      <c r="G296" s="54">
        <v>1</v>
      </c>
      <c r="H296" s="54" t="s">
        <v>8367</v>
      </c>
      <c r="I296" s="15"/>
      <c r="J296" s="20"/>
      <c r="K296" s="17" t="str" cm="1">
        <f t="array" ref="K296">IF(H296="?",INDEX($H$2:$H$2336,MODE(MATCH($H$2:$H$2336,$H$2:$H$2336,0))),H296)</f>
        <v>yes</v>
      </c>
      <c r="L296" s="18">
        <f t="shared" si="4"/>
        <v>1</v>
      </c>
      <c r="M296" s="18" t="s">
        <v>2382</v>
      </c>
      <c r="N296" s="18" t="s">
        <v>2382</v>
      </c>
      <c r="O296" s="17" t="str" cm="1">
        <f t="array" ref="O296">_xlfn.IFS(B296&lt;18.5,"Underweight",B296&lt;=24.99,"Normal weight",B296&lt;=29.99,"Over weight",B296&gt;=30,"Obesity")</f>
        <v>Over weight</v>
      </c>
      <c r="P296" s="30" t="str" cm="1">
        <f t="array" ref="P296">_xlfn.IFS(C296&lt;5.7,"Normal",C296&lt;=6.49,"Prediabetes",C296&gt;=6.5,"Diabetes")</f>
        <v>Diabetes</v>
      </c>
    </row>
    <row r="297" spans="1:16" x14ac:dyDescent="0.25">
      <c r="A297" s="54" t="s">
        <v>2076</v>
      </c>
      <c r="B297" s="54">
        <v>28.71</v>
      </c>
      <c r="C297" s="54">
        <v>5.2</v>
      </c>
      <c r="D297" s="54" t="s">
        <v>2380</v>
      </c>
      <c r="E297" s="54" t="s">
        <v>2380</v>
      </c>
      <c r="F297" s="54" t="s">
        <v>2380</v>
      </c>
      <c r="G297" s="54">
        <v>1</v>
      </c>
      <c r="H297" s="54" t="s">
        <v>8367</v>
      </c>
      <c r="I297" s="17"/>
      <c r="J297" s="19"/>
      <c r="K297" s="15" t="str" cm="1">
        <f t="array" ref="K297">IF(H297="?",INDEX($H$2:$H$2336,MODE(MATCH($H$2:$H$2336,$H$2:$H$2336,0))),H297)</f>
        <v>yes</v>
      </c>
      <c r="L297" s="16">
        <f t="shared" si="4"/>
        <v>1</v>
      </c>
      <c r="M297" s="16" t="s">
        <v>2380</v>
      </c>
      <c r="N297" s="16" t="s">
        <v>2382</v>
      </c>
      <c r="O297" s="15" t="str" cm="1">
        <f t="array" ref="O297">_xlfn.IFS(B297&lt;18.5,"Underweight",B297&lt;=24.99,"Normal weight",B297&lt;=29.99,"Over weight",B297&gt;=30,"Obesity")</f>
        <v>Over weight</v>
      </c>
      <c r="P297" s="29" t="str" cm="1">
        <f t="array" ref="P297">_xlfn.IFS(C297&lt;5.7,"Normal",C297&lt;=6.49,"Prediabetes",C297&gt;=6.5,"Diabetes")</f>
        <v>Normal</v>
      </c>
    </row>
    <row r="298" spans="1:16" x14ac:dyDescent="0.25">
      <c r="A298" s="54" t="s">
        <v>2075</v>
      </c>
      <c r="B298" s="54">
        <v>23</v>
      </c>
      <c r="C298" s="54">
        <v>5.48</v>
      </c>
      <c r="D298" s="54" t="s">
        <v>2380</v>
      </c>
      <c r="E298" s="54" t="s">
        <v>2380</v>
      </c>
      <c r="F298" s="54" t="s">
        <v>2380</v>
      </c>
      <c r="G298" s="54" t="s">
        <v>2381</v>
      </c>
      <c r="H298" s="54" t="s">
        <v>8367</v>
      </c>
      <c r="I298" s="15"/>
      <c r="J298" s="20"/>
      <c r="K298" s="17" t="str" cm="1">
        <f t="array" ref="K298">IF(H298="?",INDEX($H$2:$H$2336,MODE(MATCH($H$2:$H$2336,$H$2:$H$2336,0))),H298)</f>
        <v>yes</v>
      </c>
      <c r="L298" s="18" t="str">
        <f t="shared" si="4"/>
        <v>0</v>
      </c>
      <c r="M298" s="18" t="s">
        <v>2380</v>
      </c>
      <c r="N298" s="18" t="s">
        <v>2382</v>
      </c>
      <c r="O298" s="17" t="str" cm="1">
        <f t="array" ref="O298">_xlfn.IFS(B298&lt;18.5,"Underweight",B298&lt;=24.99,"Normal weight",B298&lt;=29.99,"Over weight",B298&gt;=30,"Obesity")</f>
        <v>Normal weight</v>
      </c>
      <c r="P298" s="30" t="str" cm="1">
        <f t="array" ref="P298">_xlfn.IFS(C298&lt;5.7,"Normal",C298&lt;=6.49,"Prediabetes",C298&gt;=6.5,"Diabetes")</f>
        <v>Normal</v>
      </c>
    </row>
    <row r="299" spans="1:16" x14ac:dyDescent="0.25">
      <c r="A299" s="54" t="s">
        <v>2074</v>
      </c>
      <c r="B299" s="54">
        <v>36.86</v>
      </c>
      <c r="C299" s="54">
        <v>11.95</v>
      </c>
      <c r="D299" s="54" t="s">
        <v>2380</v>
      </c>
      <c r="E299" s="54" t="s">
        <v>2380</v>
      </c>
      <c r="F299" s="54" t="s">
        <v>2380</v>
      </c>
      <c r="G299" s="54" t="s">
        <v>2381</v>
      </c>
      <c r="H299" s="54" t="s">
        <v>2380</v>
      </c>
      <c r="I299" s="17"/>
      <c r="J299" s="19"/>
      <c r="K299" s="15" t="str" cm="1">
        <f t="array" ref="K299">IF(H299="?",INDEX($H$2:$H$2336,MODE(MATCH($H$2:$H$2336,$H$2:$H$2336,0))),H299)</f>
        <v>No</v>
      </c>
      <c r="L299" s="16" t="str">
        <f t="shared" si="4"/>
        <v>0</v>
      </c>
      <c r="M299" s="16" t="s">
        <v>2380</v>
      </c>
      <c r="N299" s="16" t="s">
        <v>2380</v>
      </c>
      <c r="O299" s="15" t="str" cm="1">
        <f t="array" ref="O299">_xlfn.IFS(B299&lt;18.5,"Underweight",B299&lt;=24.99,"Normal weight",B299&lt;=29.99,"Over weight",B299&gt;=30,"Obesity")</f>
        <v>Obesity</v>
      </c>
      <c r="P299" s="29" t="str" cm="1">
        <f t="array" ref="P299">_xlfn.IFS(C299&lt;5.7,"Normal",C299&lt;=6.49,"Prediabetes",C299&gt;=6.5,"Diabetes")</f>
        <v>Diabetes</v>
      </c>
    </row>
    <row r="300" spans="1:16" x14ac:dyDescent="0.25">
      <c r="A300" s="54" t="s">
        <v>2073</v>
      </c>
      <c r="B300" s="54">
        <v>24.25</v>
      </c>
      <c r="C300" s="54">
        <v>8.6999999999999993</v>
      </c>
      <c r="D300" s="54" t="s">
        <v>8367</v>
      </c>
      <c r="E300" s="54" t="s">
        <v>2380</v>
      </c>
      <c r="F300" s="54" t="s">
        <v>2380</v>
      </c>
      <c r="G300" s="54">
        <v>1</v>
      </c>
      <c r="H300" s="54" t="s">
        <v>8367</v>
      </c>
      <c r="I300" s="15"/>
      <c r="J300" s="20"/>
      <c r="K300" s="17" t="str" cm="1">
        <f t="array" ref="K300">IF(H300="?",INDEX($H$2:$H$2336,MODE(MATCH($H$2:$H$2336,$H$2:$H$2336,0))),H300)</f>
        <v>yes</v>
      </c>
      <c r="L300" s="18">
        <f t="shared" si="4"/>
        <v>1</v>
      </c>
      <c r="M300" s="18" t="s">
        <v>2382</v>
      </c>
      <c r="N300" s="18" t="s">
        <v>2382</v>
      </c>
      <c r="O300" s="17" t="str" cm="1">
        <f t="array" ref="O300">_xlfn.IFS(B300&lt;18.5,"Underweight",B300&lt;=24.99,"Normal weight",B300&lt;=29.99,"Over weight",B300&gt;=30,"Obesity")</f>
        <v>Normal weight</v>
      </c>
      <c r="P300" s="30" t="str" cm="1">
        <f t="array" ref="P300">_xlfn.IFS(C300&lt;5.7,"Normal",C300&lt;=6.49,"Prediabetes",C300&gt;=6.5,"Diabetes")</f>
        <v>Diabetes</v>
      </c>
    </row>
    <row r="301" spans="1:16" x14ac:dyDescent="0.25">
      <c r="A301" s="54" t="s">
        <v>2072</v>
      </c>
      <c r="B301" s="54">
        <v>23.85</v>
      </c>
      <c r="C301" s="54">
        <v>7.84</v>
      </c>
      <c r="D301" s="54" t="s">
        <v>2380</v>
      </c>
      <c r="E301" s="54" t="s">
        <v>2380</v>
      </c>
      <c r="F301" s="54" t="s">
        <v>2380</v>
      </c>
      <c r="G301" s="54" t="s">
        <v>2381</v>
      </c>
      <c r="H301" s="54" t="s">
        <v>8367</v>
      </c>
      <c r="I301" s="17"/>
      <c r="J301" s="19"/>
      <c r="K301" s="15" t="str" cm="1">
        <f t="array" ref="K301">IF(H301="?",INDEX($H$2:$H$2336,MODE(MATCH($H$2:$H$2336,$H$2:$H$2336,0))),H301)</f>
        <v>yes</v>
      </c>
      <c r="L301" s="16" t="str">
        <f t="shared" si="4"/>
        <v>0</v>
      </c>
      <c r="M301" s="16" t="s">
        <v>2380</v>
      </c>
      <c r="N301" s="16" t="s">
        <v>2382</v>
      </c>
      <c r="O301" s="15" t="str" cm="1">
        <f t="array" ref="O301">_xlfn.IFS(B301&lt;18.5,"Underweight",B301&lt;=24.99,"Normal weight",B301&lt;=29.99,"Over weight",B301&gt;=30,"Obesity")</f>
        <v>Normal weight</v>
      </c>
      <c r="P301" s="29" t="str" cm="1">
        <f t="array" ref="P301">_xlfn.IFS(C301&lt;5.7,"Normal",C301&lt;=6.49,"Prediabetes",C301&gt;=6.5,"Diabetes")</f>
        <v>Diabetes</v>
      </c>
    </row>
    <row r="302" spans="1:16" x14ac:dyDescent="0.25">
      <c r="A302" s="54" t="s">
        <v>2071</v>
      </c>
      <c r="B302" s="54">
        <v>40.020000000000003</v>
      </c>
      <c r="C302" s="54">
        <v>5.19</v>
      </c>
      <c r="D302" s="54" t="s">
        <v>8367</v>
      </c>
      <c r="E302" s="54" t="s">
        <v>2380</v>
      </c>
      <c r="F302" s="54" t="s">
        <v>2380</v>
      </c>
      <c r="G302" s="54">
        <v>1</v>
      </c>
      <c r="H302" s="54" t="s">
        <v>8367</v>
      </c>
      <c r="I302" s="15"/>
      <c r="J302" s="20"/>
      <c r="K302" s="17" t="str" cm="1">
        <f t="array" ref="K302">IF(H302="?",INDEX($H$2:$H$2336,MODE(MATCH($H$2:$H$2336,$H$2:$H$2336,0))),H302)</f>
        <v>yes</v>
      </c>
      <c r="L302" s="18">
        <f t="shared" si="4"/>
        <v>1</v>
      </c>
      <c r="M302" s="18" t="s">
        <v>2382</v>
      </c>
      <c r="N302" s="18" t="s">
        <v>2382</v>
      </c>
      <c r="O302" s="17" t="str" cm="1">
        <f t="array" ref="O302">_xlfn.IFS(B302&lt;18.5,"Underweight",B302&lt;=24.99,"Normal weight",B302&lt;=29.99,"Over weight",B302&gt;=30,"Obesity")</f>
        <v>Obesity</v>
      </c>
      <c r="P302" s="30" t="str" cm="1">
        <f t="array" ref="P302">_xlfn.IFS(C302&lt;5.7,"Normal",C302&lt;=6.49,"Prediabetes",C302&gt;=6.5,"Diabetes")</f>
        <v>Normal</v>
      </c>
    </row>
    <row r="303" spans="1:16" x14ac:dyDescent="0.25">
      <c r="A303" s="54" t="s">
        <v>2070</v>
      </c>
      <c r="B303" s="54">
        <v>19.170000000000002</v>
      </c>
      <c r="C303" s="54">
        <v>8.41</v>
      </c>
      <c r="D303" s="54" t="s">
        <v>2380</v>
      </c>
      <c r="E303" s="54" t="s">
        <v>2380</v>
      </c>
      <c r="F303" s="54" t="s">
        <v>2380</v>
      </c>
      <c r="G303" s="54" t="s">
        <v>2381</v>
      </c>
      <c r="H303" s="54" t="s">
        <v>8367</v>
      </c>
      <c r="I303" s="17"/>
      <c r="J303" s="19"/>
      <c r="K303" s="15" t="str" cm="1">
        <f t="array" ref="K303">IF(H303="?",INDEX($H$2:$H$2336,MODE(MATCH($H$2:$H$2336,$H$2:$H$2336,0))),H303)</f>
        <v>yes</v>
      </c>
      <c r="L303" s="16" t="str">
        <f t="shared" si="4"/>
        <v>0</v>
      </c>
      <c r="M303" s="16" t="s">
        <v>2380</v>
      </c>
      <c r="N303" s="16" t="s">
        <v>2382</v>
      </c>
      <c r="O303" s="15" t="str" cm="1">
        <f t="array" ref="O303">_xlfn.IFS(B303&lt;18.5,"Underweight",B303&lt;=24.99,"Normal weight",B303&lt;=29.99,"Over weight",B303&gt;=30,"Obesity")</f>
        <v>Normal weight</v>
      </c>
      <c r="P303" s="29" t="str" cm="1">
        <f t="array" ref="P303">_xlfn.IFS(C303&lt;5.7,"Normal",C303&lt;=6.49,"Prediabetes",C303&gt;=6.5,"Diabetes")</f>
        <v>Diabetes</v>
      </c>
    </row>
    <row r="304" spans="1:16" x14ac:dyDescent="0.25">
      <c r="A304" s="54" t="s">
        <v>2069</v>
      </c>
      <c r="B304" s="54">
        <v>43.53</v>
      </c>
      <c r="C304" s="54">
        <v>5.86</v>
      </c>
      <c r="D304" s="54" t="s">
        <v>8367</v>
      </c>
      <c r="E304" s="54" t="s">
        <v>8367</v>
      </c>
      <c r="F304" s="54" t="s">
        <v>2380</v>
      </c>
      <c r="G304" s="54">
        <v>2</v>
      </c>
      <c r="H304" s="54" t="s">
        <v>8367</v>
      </c>
      <c r="I304" s="15"/>
      <c r="J304" s="20"/>
      <c r="K304" s="17" t="str" cm="1">
        <f t="array" ref="K304">IF(H304="?",INDEX($H$2:$H$2336,MODE(MATCH($H$2:$H$2336,$H$2:$H$2336,0))),H304)</f>
        <v>yes</v>
      </c>
      <c r="L304" s="18">
        <f t="shared" si="4"/>
        <v>2</v>
      </c>
      <c r="M304" s="18" t="s">
        <v>2382</v>
      </c>
      <c r="N304" s="18" t="s">
        <v>2382</v>
      </c>
      <c r="O304" s="17" t="str" cm="1">
        <f t="array" ref="O304">_xlfn.IFS(B304&lt;18.5,"Underweight",B304&lt;=24.99,"Normal weight",B304&lt;=29.99,"Over weight",B304&gt;=30,"Obesity")</f>
        <v>Obesity</v>
      </c>
      <c r="P304" s="30" t="str" cm="1">
        <f t="array" ref="P304">_xlfn.IFS(C304&lt;5.7,"Normal",C304&lt;=6.49,"Prediabetes",C304&gt;=6.5,"Diabetes")</f>
        <v>Prediabetes</v>
      </c>
    </row>
    <row r="305" spans="1:16" x14ac:dyDescent="0.25">
      <c r="A305" s="54" t="s">
        <v>2068</v>
      </c>
      <c r="B305" s="54">
        <v>46.06</v>
      </c>
      <c r="C305" s="54">
        <v>4.18</v>
      </c>
      <c r="D305" s="54" t="s">
        <v>2380</v>
      </c>
      <c r="E305" s="54" t="s">
        <v>8367</v>
      </c>
      <c r="F305" s="54" t="s">
        <v>2380</v>
      </c>
      <c r="G305" s="54">
        <v>1</v>
      </c>
      <c r="H305" s="54" t="s">
        <v>8367</v>
      </c>
      <c r="I305" s="17"/>
      <c r="J305" s="19"/>
      <c r="K305" s="15" t="str" cm="1">
        <f t="array" ref="K305">IF(H305="?",INDEX($H$2:$H$2336,MODE(MATCH($H$2:$H$2336,$H$2:$H$2336,0))),H305)</f>
        <v>yes</v>
      </c>
      <c r="L305" s="16">
        <f t="shared" si="4"/>
        <v>1</v>
      </c>
      <c r="M305" s="16" t="s">
        <v>2380</v>
      </c>
      <c r="N305" s="16" t="s">
        <v>2382</v>
      </c>
      <c r="O305" s="15" t="str" cm="1">
        <f t="array" ref="O305">_xlfn.IFS(B305&lt;18.5,"Underweight",B305&lt;=24.99,"Normal weight",B305&lt;=29.99,"Over weight",B305&gt;=30,"Obesity")</f>
        <v>Obesity</v>
      </c>
      <c r="P305" s="29" t="str" cm="1">
        <f t="array" ref="P305">_xlfn.IFS(C305&lt;5.7,"Normal",C305&lt;=6.49,"Prediabetes",C305&gt;=6.5,"Diabetes")</f>
        <v>Normal</v>
      </c>
    </row>
    <row r="306" spans="1:16" x14ac:dyDescent="0.25">
      <c r="A306" s="54" t="s">
        <v>2067</v>
      </c>
      <c r="B306" s="54">
        <v>29.92</v>
      </c>
      <c r="C306" s="54">
        <v>11.99</v>
      </c>
      <c r="D306" s="54" t="s">
        <v>8367</v>
      </c>
      <c r="E306" s="54" t="s">
        <v>2380</v>
      </c>
      <c r="F306" s="54" t="s">
        <v>2380</v>
      </c>
      <c r="G306" s="54">
        <v>2</v>
      </c>
      <c r="H306" s="54" t="s">
        <v>8367</v>
      </c>
      <c r="I306" s="15"/>
      <c r="J306" s="20"/>
      <c r="K306" s="17" t="str" cm="1">
        <f t="array" ref="K306">IF(H306="?",INDEX($H$2:$H$2336,MODE(MATCH($H$2:$H$2336,$H$2:$H$2336,0))),H306)</f>
        <v>yes</v>
      </c>
      <c r="L306" s="18">
        <f t="shared" si="4"/>
        <v>2</v>
      </c>
      <c r="M306" s="18" t="s">
        <v>2382</v>
      </c>
      <c r="N306" s="18" t="s">
        <v>2382</v>
      </c>
      <c r="O306" s="17" t="str" cm="1">
        <f t="array" ref="O306">_xlfn.IFS(B306&lt;18.5,"Underweight",B306&lt;=24.99,"Normal weight",B306&lt;=29.99,"Over weight",B306&gt;=30,"Obesity")</f>
        <v>Over weight</v>
      </c>
      <c r="P306" s="30" t="str" cm="1">
        <f t="array" ref="P306">_xlfn.IFS(C306&lt;5.7,"Normal",C306&lt;=6.49,"Prediabetes",C306&gt;=6.5,"Diabetes")</f>
        <v>Diabetes</v>
      </c>
    </row>
    <row r="307" spans="1:16" x14ac:dyDescent="0.25">
      <c r="A307" s="54" t="s">
        <v>2066</v>
      </c>
      <c r="B307" s="54">
        <v>28.46</v>
      </c>
      <c r="C307" s="54">
        <v>4.8499999999999996</v>
      </c>
      <c r="D307" s="54" t="s">
        <v>8367</v>
      </c>
      <c r="E307" s="54" t="s">
        <v>2380</v>
      </c>
      <c r="F307" s="54" t="s">
        <v>2380</v>
      </c>
      <c r="G307" s="54">
        <v>1</v>
      </c>
      <c r="H307" s="54" t="s">
        <v>8367</v>
      </c>
      <c r="I307" s="17"/>
      <c r="J307" s="19"/>
      <c r="K307" s="15" t="str" cm="1">
        <f t="array" ref="K307">IF(H307="?",INDEX($H$2:$H$2336,MODE(MATCH($H$2:$H$2336,$H$2:$H$2336,0))),H307)</f>
        <v>yes</v>
      </c>
      <c r="L307" s="16">
        <f t="shared" si="4"/>
        <v>1</v>
      </c>
      <c r="M307" s="16" t="s">
        <v>2382</v>
      </c>
      <c r="N307" s="16" t="s">
        <v>2382</v>
      </c>
      <c r="O307" s="15" t="str" cm="1">
        <f t="array" ref="O307">_xlfn.IFS(B307&lt;18.5,"Underweight",B307&lt;=24.99,"Normal weight",B307&lt;=29.99,"Over weight",B307&gt;=30,"Obesity")</f>
        <v>Over weight</v>
      </c>
      <c r="P307" s="29" t="str" cm="1">
        <f t="array" ref="P307">_xlfn.IFS(C307&lt;5.7,"Normal",C307&lt;=6.49,"Prediabetes",C307&gt;=6.5,"Diabetes")</f>
        <v>Normal</v>
      </c>
    </row>
    <row r="308" spans="1:16" x14ac:dyDescent="0.25">
      <c r="A308" s="54" t="s">
        <v>2065</v>
      </c>
      <c r="B308" s="54">
        <v>24.56</v>
      </c>
      <c r="C308" s="54">
        <v>6.18</v>
      </c>
      <c r="D308" s="54" t="s">
        <v>8367</v>
      </c>
      <c r="E308" s="54" t="s">
        <v>2380</v>
      </c>
      <c r="F308" s="54" t="s">
        <v>2382</v>
      </c>
      <c r="G308" s="54">
        <v>1</v>
      </c>
      <c r="H308" s="54" t="s">
        <v>8367</v>
      </c>
      <c r="I308" s="15"/>
      <c r="J308" s="20"/>
      <c r="K308" s="17" t="str" cm="1">
        <f t="array" ref="K308">IF(H308="?",INDEX($H$2:$H$2336,MODE(MATCH($H$2:$H$2336,$H$2:$H$2336,0))),H308)</f>
        <v>yes</v>
      </c>
      <c r="L308" s="18">
        <f t="shared" si="4"/>
        <v>1</v>
      </c>
      <c r="M308" s="18" t="s">
        <v>2382</v>
      </c>
      <c r="N308" s="18" t="s">
        <v>2382</v>
      </c>
      <c r="O308" s="17" t="str" cm="1">
        <f t="array" ref="O308">_xlfn.IFS(B308&lt;18.5,"Underweight",B308&lt;=24.99,"Normal weight",B308&lt;=29.99,"Over weight",B308&gt;=30,"Obesity")</f>
        <v>Normal weight</v>
      </c>
      <c r="P308" s="30" t="str" cm="1">
        <f t="array" ref="P308">_xlfn.IFS(C308&lt;5.7,"Normal",C308&lt;=6.49,"Prediabetes",C308&gt;=6.5,"Diabetes")</f>
        <v>Prediabetes</v>
      </c>
    </row>
    <row r="309" spans="1:16" x14ac:dyDescent="0.25">
      <c r="A309" s="54" t="s">
        <v>2064</v>
      </c>
      <c r="B309" s="54">
        <v>41.19</v>
      </c>
      <c r="C309" s="54">
        <v>6.37</v>
      </c>
      <c r="D309" s="54" t="s">
        <v>2380</v>
      </c>
      <c r="E309" s="54" t="s">
        <v>2380</v>
      </c>
      <c r="F309" s="54" t="s">
        <v>2380</v>
      </c>
      <c r="G309" s="54" t="s">
        <v>2381</v>
      </c>
      <c r="H309" s="54" t="s">
        <v>8367</v>
      </c>
      <c r="I309" s="17"/>
      <c r="J309" s="19"/>
      <c r="K309" s="15" t="str" cm="1">
        <f t="array" ref="K309">IF(H309="?",INDEX($H$2:$H$2336,MODE(MATCH($H$2:$H$2336,$H$2:$H$2336,0))),H309)</f>
        <v>yes</v>
      </c>
      <c r="L309" s="16" t="str">
        <f t="shared" si="4"/>
        <v>0</v>
      </c>
      <c r="M309" s="16" t="s">
        <v>2380</v>
      </c>
      <c r="N309" s="16" t="s">
        <v>2382</v>
      </c>
      <c r="O309" s="15" t="str" cm="1">
        <f t="array" ref="O309">_xlfn.IFS(B309&lt;18.5,"Underweight",B309&lt;=24.99,"Normal weight",B309&lt;=29.99,"Over weight",B309&gt;=30,"Obesity")</f>
        <v>Obesity</v>
      </c>
      <c r="P309" s="29" t="str" cm="1">
        <f t="array" ref="P309">_xlfn.IFS(C309&lt;5.7,"Normal",C309&lt;=6.49,"Prediabetes",C309&gt;=6.5,"Diabetes")</f>
        <v>Prediabetes</v>
      </c>
    </row>
    <row r="310" spans="1:16" x14ac:dyDescent="0.25">
      <c r="A310" s="54" t="s">
        <v>2063</v>
      </c>
      <c r="B310" s="54">
        <v>18.63</v>
      </c>
      <c r="C310" s="54">
        <v>9.81</v>
      </c>
      <c r="D310" s="54" t="s">
        <v>8367</v>
      </c>
      <c r="E310" s="54" t="s">
        <v>2380</v>
      </c>
      <c r="F310" s="54" t="s">
        <v>2380</v>
      </c>
      <c r="G310" s="54">
        <v>2</v>
      </c>
      <c r="H310" s="54" t="s">
        <v>8367</v>
      </c>
      <c r="I310" s="15"/>
      <c r="J310" s="20"/>
      <c r="K310" s="17" t="str" cm="1">
        <f t="array" ref="K310">IF(H310="?",INDEX($H$2:$H$2336,MODE(MATCH($H$2:$H$2336,$H$2:$H$2336,0))),H310)</f>
        <v>yes</v>
      </c>
      <c r="L310" s="18">
        <f t="shared" si="4"/>
        <v>2</v>
      </c>
      <c r="M310" s="18" t="s">
        <v>2382</v>
      </c>
      <c r="N310" s="18" t="s">
        <v>2382</v>
      </c>
      <c r="O310" s="17" t="str" cm="1">
        <f t="array" ref="O310">_xlfn.IFS(B310&lt;18.5,"Underweight",B310&lt;=24.99,"Normal weight",B310&lt;=29.99,"Over weight",B310&gt;=30,"Obesity")</f>
        <v>Normal weight</v>
      </c>
      <c r="P310" s="30" t="str" cm="1">
        <f t="array" ref="P310">_xlfn.IFS(C310&lt;5.7,"Normal",C310&lt;=6.49,"Prediabetes",C310&gt;=6.5,"Diabetes")</f>
        <v>Diabetes</v>
      </c>
    </row>
    <row r="311" spans="1:16" x14ac:dyDescent="0.25">
      <c r="A311" s="54" t="s">
        <v>2062</v>
      </c>
      <c r="B311" s="54">
        <v>26.26</v>
      </c>
      <c r="C311" s="54">
        <v>11.8</v>
      </c>
      <c r="D311" s="54" t="s">
        <v>8367</v>
      </c>
      <c r="E311" s="54" t="s">
        <v>2380</v>
      </c>
      <c r="F311" s="54" t="s">
        <v>2380</v>
      </c>
      <c r="G311" s="54">
        <v>1</v>
      </c>
      <c r="H311" s="54" t="s">
        <v>8367</v>
      </c>
      <c r="I311" s="17"/>
      <c r="J311" s="19"/>
      <c r="K311" s="15" t="str" cm="1">
        <f t="array" ref="K311">IF(H311="?",INDEX($H$2:$H$2336,MODE(MATCH($H$2:$H$2336,$H$2:$H$2336,0))),H311)</f>
        <v>yes</v>
      </c>
      <c r="L311" s="16">
        <f t="shared" si="4"/>
        <v>1</v>
      </c>
      <c r="M311" s="16" t="s">
        <v>2382</v>
      </c>
      <c r="N311" s="16" t="s">
        <v>2382</v>
      </c>
      <c r="O311" s="15" t="str" cm="1">
        <f t="array" ref="O311">_xlfn.IFS(B311&lt;18.5,"Underweight",B311&lt;=24.99,"Normal weight",B311&lt;=29.99,"Over weight",B311&gt;=30,"Obesity")</f>
        <v>Over weight</v>
      </c>
      <c r="P311" s="29" t="str" cm="1">
        <f t="array" ref="P311">_xlfn.IFS(C311&lt;5.7,"Normal",C311&lt;=6.49,"Prediabetes",C311&gt;=6.5,"Diabetes")</f>
        <v>Diabetes</v>
      </c>
    </row>
    <row r="312" spans="1:16" x14ac:dyDescent="0.25">
      <c r="A312" s="54" t="s">
        <v>2061</v>
      </c>
      <c r="B312" s="54">
        <v>22.37</v>
      </c>
      <c r="C312" s="54">
        <v>5.86</v>
      </c>
      <c r="D312" s="54" t="s">
        <v>8367</v>
      </c>
      <c r="E312" s="54" t="s">
        <v>2380</v>
      </c>
      <c r="F312" s="54" t="s">
        <v>2382</v>
      </c>
      <c r="G312" s="54">
        <v>1</v>
      </c>
      <c r="H312" s="54" t="s">
        <v>8367</v>
      </c>
      <c r="I312" s="15"/>
      <c r="J312" s="20"/>
      <c r="K312" s="17" t="str" cm="1">
        <f t="array" ref="K312">IF(H312="?",INDEX($H$2:$H$2336,MODE(MATCH($H$2:$H$2336,$H$2:$H$2336,0))),H312)</f>
        <v>yes</v>
      </c>
      <c r="L312" s="18">
        <f t="shared" si="4"/>
        <v>1</v>
      </c>
      <c r="M312" s="18" t="s">
        <v>2382</v>
      </c>
      <c r="N312" s="18" t="s">
        <v>2382</v>
      </c>
      <c r="O312" s="17" t="str" cm="1">
        <f t="array" ref="O312">_xlfn.IFS(B312&lt;18.5,"Underweight",B312&lt;=24.99,"Normal weight",B312&lt;=29.99,"Over weight",B312&gt;=30,"Obesity")</f>
        <v>Normal weight</v>
      </c>
      <c r="P312" s="30" t="str" cm="1">
        <f t="array" ref="P312">_xlfn.IFS(C312&lt;5.7,"Normal",C312&lt;=6.49,"Prediabetes",C312&gt;=6.5,"Diabetes")</f>
        <v>Prediabetes</v>
      </c>
    </row>
    <row r="313" spans="1:16" x14ac:dyDescent="0.25">
      <c r="A313" s="54" t="s">
        <v>2060</v>
      </c>
      <c r="B313" s="54">
        <v>39.619999999999997</v>
      </c>
      <c r="C313" s="54">
        <v>4.28</v>
      </c>
      <c r="D313" s="54" t="s">
        <v>2380</v>
      </c>
      <c r="E313" s="54" t="s">
        <v>2380</v>
      </c>
      <c r="F313" s="54" t="s">
        <v>2380</v>
      </c>
      <c r="G313" s="54">
        <v>1</v>
      </c>
      <c r="H313" s="54" t="s">
        <v>8367</v>
      </c>
      <c r="I313" s="17"/>
      <c r="J313" s="19"/>
      <c r="K313" s="15" t="str" cm="1">
        <f t="array" ref="K313">IF(H313="?",INDEX($H$2:$H$2336,MODE(MATCH($H$2:$H$2336,$H$2:$H$2336,0))),H313)</f>
        <v>yes</v>
      </c>
      <c r="L313" s="16">
        <f t="shared" si="4"/>
        <v>1</v>
      </c>
      <c r="M313" s="16" t="s">
        <v>2380</v>
      </c>
      <c r="N313" s="16" t="s">
        <v>2382</v>
      </c>
      <c r="O313" s="15" t="str" cm="1">
        <f t="array" ref="O313">_xlfn.IFS(B313&lt;18.5,"Underweight",B313&lt;=24.99,"Normal weight",B313&lt;=29.99,"Over weight",B313&gt;=30,"Obesity")</f>
        <v>Obesity</v>
      </c>
      <c r="P313" s="29" t="str" cm="1">
        <f t="array" ref="P313">_xlfn.IFS(C313&lt;5.7,"Normal",C313&lt;=6.49,"Prediabetes",C313&gt;=6.5,"Diabetes")</f>
        <v>Normal</v>
      </c>
    </row>
    <row r="314" spans="1:16" x14ac:dyDescent="0.25">
      <c r="A314" s="54" t="s">
        <v>2059</v>
      </c>
      <c r="B314" s="54">
        <v>18.329999999999998</v>
      </c>
      <c r="C314" s="54">
        <v>4.16</v>
      </c>
      <c r="D314" s="54" t="s">
        <v>8367</v>
      </c>
      <c r="E314" s="54" t="s">
        <v>2380</v>
      </c>
      <c r="F314" s="54" t="s">
        <v>2380</v>
      </c>
      <c r="G314" s="54" t="s">
        <v>2381</v>
      </c>
      <c r="H314" s="54" t="s">
        <v>8367</v>
      </c>
      <c r="I314" s="15"/>
      <c r="J314" s="20"/>
      <c r="K314" s="17" t="str" cm="1">
        <f t="array" ref="K314">IF(H314="?",INDEX($H$2:$H$2336,MODE(MATCH($H$2:$H$2336,$H$2:$H$2336,0))),H314)</f>
        <v>yes</v>
      </c>
      <c r="L314" s="18" t="str">
        <f t="shared" si="4"/>
        <v>0</v>
      </c>
      <c r="M314" s="18" t="s">
        <v>2382</v>
      </c>
      <c r="N314" s="18" t="s">
        <v>2382</v>
      </c>
      <c r="O314" s="17" t="str" cm="1">
        <f t="array" ref="O314">_xlfn.IFS(B314&lt;18.5,"Underweight",B314&lt;=24.99,"Normal weight",B314&lt;=29.99,"Over weight",B314&gt;=30,"Obesity")</f>
        <v>Underweight</v>
      </c>
      <c r="P314" s="30" t="str" cm="1">
        <f t="array" ref="P314">_xlfn.IFS(C314&lt;5.7,"Normal",C314&lt;=6.49,"Prediabetes",C314&gt;=6.5,"Diabetes")</f>
        <v>Normal</v>
      </c>
    </row>
    <row r="315" spans="1:16" x14ac:dyDescent="0.25">
      <c r="A315" s="54" t="s">
        <v>2058</v>
      </c>
      <c r="B315" s="54">
        <v>17.11</v>
      </c>
      <c r="C315" s="54">
        <v>4.9800000000000004</v>
      </c>
      <c r="D315" s="54" t="s">
        <v>8367</v>
      </c>
      <c r="E315" s="54" t="s">
        <v>2380</v>
      </c>
      <c r="F315" s="54" t="s">
        <v>2382</v>
      </c>
      <c r="G315" s="54">
        <v>1</v>
      </c>
      <c r="H315" s="54" t="s">
        <v>8367</v>
      </c>
      <c r="I315" s="17"/>
      <c r="J315" s="19"/>
      <c r="K315" s="15" t="str" cm="1">
        <f t="array" ref="K315">IF(H315="?",INDEX($H$2:$H$2336,MODE(MATCH($H$2:$H$2336,$H$2:$H$2336,0))),H315)</f>
        <v>yes</v>
      </c>
      <c r="L315" s="16">
        <f t="shared" si="4"/>
        <v>1</v>
      </c>
      <c r="M315" s="16" t="s">
        <v>2382</v>
      </c>
      <c r="N315" s="16" t="s">
        <v>2382</v>
      </c>
      <c r="O315" s="15" t="str" cm="1">
        <f t="array" ref="O315">_xlfn.IFS(B315&lt;18.5,"Underweight",B315&lt;=24.99,"Normal weight",B315&lt;=29.99,"Over weight",B315&gt;=30,"Obesity")</f>
        <v>Underweight</v>
      </c>
      <c r="P315" s="29" t="str" cm="1">
        <f t="array" ref="P315">_xlfn.IFS(C315&lt;5.7,"Normal",C315&lt;=6.49,"Prediabetes",C315&gt;=6.5,"Diabetes")</f>
        <v>Normal</v>
      </c>
    </row>
    <row r="316" spans="1:16" x14ac:dyDescent="0.25">
      <c r="A316" s="54" t="s">
        <v>2057</v>
      </c>
      <c r="B316" s="54">
        <v>43.5</v>
      </c>
      <c r="C316" s="54">
        <v>6.38</v>
      </c>
      <c r="D316" s="54" t="s">
        <v>2380</v>
      </c>
      <c r="E316" s="54" t="s">
        <v>8367</v>
      </c>
      <c r="F316" s="54" t="s">
        <v>2380</v>
      </c>
      <c r="G316" s="54">
        <v>1</v>
      </c>
      <c r="H316" s="54" t="s">
        <v>8367</v>
      </c>
      <c r="I316" s="15"/>
      <c r="J316" s="20"/>
      <c r="K316" s="17" t="str" cm="1">
        <f t="array" ref="K316">IF(H316="?",INDEX($H$2:$H$2336,MODE(MATCH($H$2:$H$2336,$H$2:$H$2336,0))),H316)</f>
        <v>yes</v>
      </c>
      <c r="L316" s="18">
        <f t="shared" si="4"/>
        <v>1</v>
      </c>
      <c r="M316" s="18" t="s">
        <v>2380</v>
      </c>
      <c r="N316" s="18" t="s">
        <v>2382</v>
      </c>
      <c r="O316" s="17" t="str" cm="1">
        <f t="array" ref="O316">_xlfn.IFS(B316&lt;18.5,"Underweight",B316&lt;=24.99,"Normal weight",B316&lt;=29.99,"Over weight",B316&gt;=30,"Obesity")</f>
        <v>Obesity</v>
      </c>
      <c r="P316" s="30" t="str" cm="1">
        <f t="array" ref="P316">_xlfn.IFS(C316&lt;5.7,"Normal",C316&lt;=6.49,"Prediabetes",C316&gt;=6.5,"Diabetes")</f>
        <v>Prediabetes</v>
      </c>
    </row>
    <row r="317" spans="1:16" x14ac:dyDescent="0.25">
      <c r="A317" s="54" t="s">
        <v>2056</v>
      </c>
      <c r="B317" s="54">
        <v>25.364999999999998</v>
      </c>
      <c r="C317" s="54">
        <v>5.19</v>
      </c>
      <c r="D317" s="54" t="s">
        <v>2380</v>
      </c>
      <c r="E317" s="54" t="s">
        <v>2380</v>
      </c>
      <c r="F317" s="54" t="s">
        <v>2380</v>
      </c>
      <c r="G317" s="54">
        <v>2</v>
      </c>
      <c r="H317" s="54" t="s">
        <v>2380</v>
      </c>
      <c r="I317" s="17"/>
      <c r="J317" s="19"/>
      <c r="K317" s="15" t="str" cm="1">
        <f t="array" ref="K317">IF(H317="?",INDEX($H$2:$H$2336,MODE(MATCH($H$2:$H$2336,$H$2:$H$2336,0))),H317)</f>
        <v>No</v>
      </c>
      <c r="L317" s="16">
        <f t="shared" si="4"/>
        <v>2</v>
      </c>
      <c r="M317" s="16" t="s">
        <v>2380</v>
      </c>
      <c r="N317" s="16" t="s">
        <v>2380</v>
      </c>
      <c r="O317" s="15" t="str" cm="1">
        <f t="array" ref="O317">_xlfn.IFS(B317&lt;18.5,"Underweight",B317&lt;=24.99,"Normal weight",B317&lt;=29.99,"Over weight",B317&gt;=30,"Obesity")</f>
        <v>Over weight</v>
      </c>
      <c r="P317" s="29" t="str" cm="1">
        <f t="array" ref="P317">_xlfn.IFS(C317&lt;5.7,"Normal",C317&lt;=6.49,"Prediabetes",C317&gt;=6.5,"Diabetes")</f>
        <v>Normal</v>
      </c>
    </row>
    <row r="318" spans="1:16" x14ac:dyDescent="0.25">
      <c r="A318" s="54" t="s">
        <v>2055</v>
      </c>
      <c r="B318" s="54">
        <v>28.594999999999999</v>
      </c>
      <c r="C318" s="54">
        <v>10.210000000000001</v>
      </c>
      <c r="D318" s="54" t="s">
        <v>2380</v>
      </c>
      <c r="E318" s="54" t="s">
        <v>2380</v>
      </c>
      <c r="F318" s="54" t="s">
        <v>2380</v>
      </c>
      <c r="G318" s="54" t="s">
        <v>2381</v>
      </c>
      <c r="H318" s="54" t="s">
        <v>2380</v>
      </c>
      <c r="I318" s="15"/>
      <c r="J318" s="20"/>
      <c r="K318" s="17" t="str" cm="1">
        <f t="array" ref="K318">IF(H318="?",INDEX($H$2:$H$2336,MODE(MATCH($H$2:$H$2336,$H$2:$H$2336,0))),H318)</f>
        <v>No</v>
      </c>
      <c r="L318" s="18" t="str">
        <f t="shared" si="4"/>
        <v>0</v>
      </c>
      <c r="M318" s="18" t="s">
        <v>2380</v>
      </c>
      <c r="N318" s="18" t="s">
        <v>2380</v>
      </c>
      <c r="O318" s="17" t="str" cm="1">
        <f t="array" ref="O318">_xlfn.IFS(B318&lt;18.5,"Underweight",B318&lt;=24.99,"Normal weight",B318&lt;=29.99,"Over weight",B318&gt;=30,"Obesity")</f>
        <v>Over weight</v>
      </c>
      <c r="P318" s="30" t="str" cm="1">
        <f t="array" ref="P318">_xlfn.IFS(C318&lt;5.7,"Normal",C318&lt;=6.49,"Prediabetes",C318&gt;=6.5,"Diabetes")</f>
        <v>Diabetes</v>
      </c>
    </row>
    <row r="319" spans="1:16" x14ac:dyDescent="0.25">
      <c r="A319" s="54" t="s">
        <v>2054</v>
      </c>
      <c r="B319" s="54">
        <v>29.83</v>
      </c>
      <c r="C319" s="54">
        <v>9.6999999999999993</v>
      </c>
      <c r="D319" s="54" t="s">
        <v>8367</v>
      </c>
      <c r="E319" s="54" t="s">
        <v>2380</v>
      </c>
      <c r="F319" s="54" t="s">
        <v>2382</v>
      </c>
      <c r="G319" s="54">
        <v>1</v>
      </c>
      <c r="H319" s="54" t="s">
        <v>8367</v>
      </c>
      <c r="I319" s="17"/>
      <c r="J319" s="19"/>
      <c r="K319" s="15" t="str" cm="1">
        <f t="array" ref="K319">IF(H319="?",INDEX($H$2:$H$2336,MODE(MATCH($H$2:$H$2336,$H$2:$H$2336,0))),H319)</f>
        <v>yes</v>
      </c>
      <c r="L319" s="16">
        <f t="shared" si="4"/>
        <v>1</v>
      </c>
      <c r="M319" s="16" t="s">
        <v>2382</v>
      </c>
      <c r="N319" s="16" t="s">
        <v>2382</v>
      </c>
      <c r="O319" s="15" t="str" cm="1">
        <f t="array" ref="O319">_xlfn.IFS(B319&lt;18.5,"Underweight",B319&lt;=24.99,"Normal weight",B319&lt;=29.99,"Over weight",B319&gt;=30,"Obesity")</f>
        <v>Over weight</v>
      </c>
      <c r="P319" s="29" t="str" cm="1">
        <f t="array" ref="P319">_xlfn.IFS(C319&lt;5.7,"Normal",C319&lt;=6.49,"Prediabetes",C319&gt;=6.5,"Diabetes")</f>
        <v>Diabetes</v>
      </c>
    </row>
    <row r="320" spans="1:16" x14ac:dyDescent="0.25">
      <c r="A320" s="54" t="s">
        <v>2053</v>
      </c>
      <c r="B320" s="54">
        <v>24.7</v>
      </c>
      <c r="C320" s="54">
        <v>10.25</v>
      </c>
      <c r="D320" s="54" t="s">
        <v>2380</v>
      </c>
      <c r="E320" s="54" t="s">
        <v>2380</v>
      </c>
      <c r="F320" s="54" t="s">
        <v>2380</v>
      </c>
      <c r="G320" s="54">
        <v>3</v>
      </c>
      <c r="H320" s="54" t="s">
        <v>2380</v>
      </c>
      <c r="I320" s="15"/>
      <c r="J320" s="20"/>
      <c r="K320" s="17" t="str" cm="1">
        <f t="array" ref="K320">IF(H320="?",INDEX($H$2:$H$2336,MODE(MATCH($H$2:$H$2336,$H$2:$H$2336,0))),H320)</f>
        <v>No</v>
      </c>
      <c r="L320" s="18">
        <f t="shared" si="4"/>
        <v>3</v>
      </c>
      <c r="M320" s="18" t="s">
        <v>2380</v>
      </c>
      <c r="N320" s="18" t="s">
        <v>2380</v>
      </c>
      <c r="O320" s="17" t="str" cm="1">
        <f t="array" ref="O320">_xlfn.IFS(B320&lt;18.5,"Underweight",B320&lt;=24.99,"Normal weight",B320&lt;=29.99,"Over weight",B320&gt;=30,"Obesity")</f>
        <v>Normal weight</v>
      </c>
      <c r="P320" s="30" t="str" cm="1">
        <f t="array" ref="P320">_xlfn.IFS(C320&lt;5.7,"Normal",C320&lt;=6.49,"Prediabetes",C320&gt;=6.5,"Diabetes")</f>
        <v>Diabetes</v>
      </c>
    </row>
    <row r="321" spans="1:16" x14ac:dyDescent="0.25">
      <c r="A321" s="54" t="s">
        <v>2052</v>
      </c>
      <c r="B321" s="54">
        <v>17.940000000000001</v>
      </c>
      <c r="C321" s="54">
        <v>9.77</v>
      </c>
      <c r="D321" s="54" t="s">
        <v>2380</v>
      </c>
      <c r="E321" s="54" t="s">
        <v>2380</v>
      </c>
      <c r="F321" s="54" t="s">
        <v>2380</v>
      </c>
      <c r="G321" s="54" t="s">
        <v>2381</v>
      </c>
      <c r="H321" s="54" t="s">
        <v>8367</v>
      </c>
      <c r="I321" s="17"/>
      <c r="J321" s="19"/>
      <c r="K321" s="15" t="str" cm="1">
        <f t="array" ref="K321">IF(H321="?",INDEX($H$2:$H$2336,MODE(MATCH($H$2:$H$2336,$H$2:$H$2336,0))),H321)</f>
        <v>yes</v>
      </c>
      <c r="L321" s="16" t="str">
        <f t="shared" si="4"/>
        <v>0</v>
      </c>
      <c r="M321" s="16" t="s">
        <v>2380</v>
      </c>
      <c r="N321" s="16" t="s">
        <v>2382</v>
      </c>
      <c r="O321" s="15" t="str" cm="1">
        <f t="array" ref="O321">_xlfn.IFS(B321&lt;18.5,"Underweight",B321&lt;=24.99,"Normal weight",B321&lt;=29.99,"Over weight",B321&gt;=30,"Obesity")</f>
        <v>Underweight</v>
      </c>
      <c r="P321" s="29" t="str" cm="1">
        <f t="array" ref="P321">_xlfn.IFS(C321&lt;5.7,"Normal",C321&lt;=6.49,"Prediabetes",C321&gt;=6.5,"Diabetes")</f>
        <v>Diabetes</v>
      </c>
    </row>
    <row r="322" spans="1:16" x14ac:dyDescent="0.25">
      <c r="A322" s="54" t="s">
        <v>2051</v>
      </c>
      <c r="B322" s="54">
        <v>21.08</v>
      </c>
      <c r="C322" s="54">
        <v>4.83</v>
      </c>
      <c r="D322" s="54" t="s">
        <v>2380</v>
      </c>
      <c r="E322" s="54" t="s">
        <v>2380</v>
      </c>
      <c r="F322" s="54" t="s">
        <v>2382</v>
      </c>
      <c r="G322" s="54">
        <v>1</v>
      </c>
      <c r="H322" s="54" t="s">
        <v>8367</v>
      </c>
      <c r="I322" s="15"/>
      <c r="J322" s="20"/>
      <c r="K322" s="17" t="str" cm="1">
        <f t="array" ref="K322">IF(H322="?",INDEX($H$2:$H$2336,MODE(MATCH($H$2:$H$2336,$H$2:$H$2336,0))),H322)</f>
        <v>yes</v>
      </c>
      <c r="L322" s="18">
        <f t="shared" ref="L322:L385" si="5">IF(G322="No major surgery","0",G322)</f>
        <v>1</v>
      </c>
      <c r="M322" s="18" t="s">
        <v>2380</v>
      </c>
      <c r="N322" s="18" t="s">
        <v>2382</v>
      </c>
      <c r="O322" s="17" t="str" cm="1">
        <f t="array" ref="O322">_xlfn.IFS(B322&lt;18.5,"Underweight",B322&lt;=24.99,"Normal weight",B322&lt;=29.99,"Over weight",B322&gt;=30,"Obesity")</f>
        <v>Normal weight</v>
      </c>
      <c r="P322" s="30" t="str" cm="1">
        <f t="array" ref="P322">_xlfn.IFS(C322&lt;5.7,"Normal",C322&lt;=6.49,"Prediabetes",C322&gt;=6.5,"Diabetes")</f>
        <v>Normal</v>
      </c>
    </row>
    <row r="323" spans="1:16" x14ac:dyDescent="0.25">
      <c r="A323" s="54" t="s">
        <v>2050</v>
      </c>
      <c r="B323" s="54">
        <v>37.715000000000003</v>
      </c>
      <c r="C323" s="54">
        <v>10.86</v>
      </c>
      <c r="D323" s="54" t="s">
        <v>8367</v>
      </c>
      <c r="E323" s="54" t="s">
        <v>2380</v>
      </c>
      <c r="F323" s="54" t="s">
        <v>2380</v>
      </c>
      <c r="G323" s="54" t="s">
        <v>2381</v>
      </c>
      <c r="H323" s="54" t="s">
        <v>2380</v>
      </c>
      <c r="I323" s="17"/>
      <c r="J323" s="19"/>
      <c r="K323" s="15" t="str" cm="1">
        <f t="array" ref="K323">IF(H323="?",INDEX($H$2:$H$2336,MODE(MATCH($H$2:$H$2336,$H$2:$H$2336,0))),H323)</f>
        <v>No</v>
      </c>
      <c r="L323" s="16" t="str">
        <f t="shared" si="5"/>
        <v>0</v>
      </c>
      <c r="M323" s="16" t="s">
        <v>2382</v>
      </c>
      <c r="N323" s="16" t="s">
        <v>2380</v>
      </c>
      <c r="O323" s="15" t="str" cm="1">
        <f t="array" ref="O323">_xlfn.IFS(B323&lt;18.5,"Underweight",B323&lt;=24.99,"Normal weight",B323&lt;=29.99,"Over weight",B323&gt;=30,"Obesity")</f>
        <v>Obesity</v>
      </c>
      <c r="P323" s="29" t="str" cm="1">
        <f t="array" ref="P323">_xlfn.IFS(C323&lt;5.7,"Normal",C323&lt;=6.49,"Prediabetes",C323&gt;=6.5,"Diabetes")</f>
        <v>Diabetes</v>
      </c>
    </row>
    <row r="324" spans="1:16" x14ac:dyDescent="0.25">
      <c r="A324" s="54" t="s">
        <v>2049</v>
      </c>
      <c r="B324" s="54">
        <v>22.39</v>
      </c>
      <c r="C324" s="54">
        <v>9.5299999999999994</v>
      </c>
      <c r="D324" s="54" t="s">
        <v>8367</v>
      </c>
      <c r="E324" s="54" t="s">
        <v>2380</v>
      </c>
      <c r="F324" s="54" t="s">
        <v>2380</v>
      </c>
      <c r="G324" s="54" t="s">
        <v>2381</v>
      </c>
      <c r="H324" s="54" t="s">
        <v>8367</v>
      </c>
      <c r="I324" s="15"/>
      <c r="J324" s="20"/>
      <c r="K324" s="17" t="str" cm="1">
        <f t="array" ref="K324">IF(H324="?",INDEX($H$2:$H$2336,MODE(MATCH($H$2:$H$2336,$H$2:$H$2336,0))),H324)</f>
        <v>yes</v>
      </c>
      <c r="L324" s="18" t="str">
        <f t="shared" si="5"/>
        <v>0</v>
      </c>
      <c r="M324" s="18" t="s">
        <v>2382</v>
      </c>
      <c r="N324" s="18" t="s">
        <v>2382</v>
      </c>
      <c r="O324" s="17" t="str" cm="1">
        <f t="array" ref="O324">_xlfn.IFS(B324&lt;18.5,"Underweight",B324&lt;=24.99,"Normal weight",B324&lt;=29.99,"Over weight",B324&gt;=30,"Obesity")</f>
        <v>Normal weight</v>
      </c>
      <c r="P324" s="30" t="str" cm="1">
        <f t="array" ref="P324">_xlfn.IFS(C324&lt;5.7,"Normal",C324&lt;=6.49,"Prediabetes",C324&gt;=6.5,"Diabetes")</f>
        <v>Diabetes</v>
      </c>
    </row>
    <row r="325" spans="1:16" x14ac:dyDescent="0.25">
      <c r="A325" s="54" t="s">
        <v>2048</v>
      </c>
      <c r="B325" s="54">
        <v>28.78</v>
      </c>
      <c r="C325" s="54">
        <v>5.68</v>
      </c>
      <c r="D325" s="54" t="s">
        <v>2380</v>
      </c>
      <c r="E325" s="54" t="s">
        <v>2380</v>
      </c>
      <c r="F325" s="54" t="s">
        <v>2380</v>
      </c>
      <c r="G325" s="54" t="s">
        <v>2381</v>
      </c>
      <c r="H325" s="54" t="s">
        <v>8367</v>
      </c>
      <c r="I325" s="17"/>
      <c r="J325" s="19"/>
      <c r="K325" s="15" t="str" cm="1">
        <f t="array" ref="K325">IF(H325="?",INDEX($H$2:$H$2336,MODE(MATCH($H$2:$H$2336,$H$2:$H$2336,0))),H325)</f>
        <v>yes</v>
      </c>
      <c r="L325" s="16" t="str">
        <f t="shared" si="5"/>
        <v>0</v>
      </c>
      <c r="M325" s="16" t="s">
        <v>2380</v>
      </c>
      <c r="N325" s="16" t="s">
        <v>2382</v>
      </c>
      <c r="O325" s="15" t="str" cm="1">
        <f t="array" ref="O325">_xlfn.IFS(B325&lt;18.5,"Underweight",B325&lt;=24.99,"Normal weight",B325&lt;=29.99,"Over weight",B325&gt;=30,"Obesity")</f>
        <v>Over weight</v>
      </c>
      <c r="P325" s="29" t="str" cm="1">
        <f t="array" ref="P325">_xlfn.IFS(C325&lt;5.7,"Normal",C325&lt;=6.49,"Prediabetes",C325&gt;=6.5,"Diabetes")</f>
        <v>Normal</v>
      </c>
    </row>
    <row r="326" spans="1:16" x14ac:dyDescent="0.25">
      <c r="A326" s="54" t="s">
        <v>2047</v>
      </c>
      <c r="B326" s="54">
        <v>18.329999999999998</v>
      </c>
      <c r="C326" s="54">
        <v>5.57</v>
      </c>
      <c r="D326" s="54" t="s">
        <v>8367</v>
      </c>
      <c r="E326" s="54" t="s">
        <v>2380</v>
      </c>
      <c r="F326" s="54" t="s">
        <v>2380</v>
      </c>
      <c r="G326" s="54" t="s">
        <v>2381</v>
      </c>
      <c r="H326" s="54" t="s">
        <v>8367</v>
      </c>
      <c r="I326" s="15"/>
      <c r="J326" s="20"/>
      <c r="K326" s="17" t="str" cm="1">
        <f t="array" ref="K326">IF(H326="?",INDEX($H$2:$H$2336,MODE(MATCH($H$2:$H$2336,$H$2:$H$2336,0))),H326)</f>
        <v>yes</v>
      </c>
      <c r="L326" s="18" t="str">
        <f t="shared" si="5"/>
        <v>0</v>
      </c>
      <c r="M326" s="18" t="s">
        <v>2382</v>
      </c>
      <c r="N326" s="18" t="s">
        <v>2382</v>
      </c>
      <c r="O326" s="17" t="str" cm="1">
        <f t="array" ref="O326">_xlfn.IFS(B326&lt;18.5,"Underweight",B326&lt;=24.99,"Normal weight",B326&lt;=29.99,"Over weight",B326&gt;=30,"Obesity")</f>
        <v>Underweight</v>
      </c>
      <c r="P326" s="30" t="str" cm="1">
        <f t="array" ref="P326">_xlfn.IFS(C326&lt;5.7,"Normal",C326&lt;=6.49,"Prediabetes",C326&gt;=6.5,"Diabetes")</f>
        <v>Normal</v>
      </c>
    </row>
    <row r="327" spans="1:16" x14ac:dyDescent="0.25">
      <c r="A327" s="54" t="s">
        <v>2046</v>
      </c>
      <c r="B327" s="54">
        <v>26.39</v>
      </c>
      <c r="C327" s="54">
        <v>4.58</v>
      </c>
      <c r="D327" s="54" t="s">
        <v>8367</v>
      </c>
      <c r="E327" s="54" t="s">
        <v>2380</v>
      </c>
      <c r="F327" s="54" t="s">
        <v>2380</v>
      </c>
      <c r="G327" s="54">
        <v>1</v>
      </c>
      <c r="H327" s="54" t="s">
        <v>8367</v>
      </c>
      <c r="I327" s="17"/>
      <c r="J327" s="19"/>
      <c r="K327" s="15" t="str" cm="1">
        <f t="array" ref="K327">IF(H327="?",INDEX($H$2:$H$2336,MODE(MATCH($H$2:$H$2336,$H$2:$H$2336,0))),H327)</f>
        <v>yes</v>
      </c>
      <c r="L327" s="16">
        <f t="shared" si="5"/>
        <v>1</v>
      </c>
      <c r="M327" s="16" t="s">
        <v>2382</v>
      </c>
      <c r="N327" s="16" t="s">
        <v>2382</v>
      </c>
      <c r="O327" s="15" t="str" cm="1">
        <f t="array" ref="O327">_xlfn.IFS(B327&lt;18.5,"Underweight",B327&lt;=24.99,"Normal weight",B327&lt;=29.99,"Over weight",B327&gt;=30,"Obesity")</f>
        <v>Over weight</v>
      </c>
      <c r="P327" s="29" t="str" cm="1">
        <f t="array" ref="P327">_xlfn.IFS(C327&lt;5.7,"Normal",C327&lt;=6.49,"Prediabetes",C327&gt;=6.5,"Diabetes")</f>
        <v>Normal</v>
      </c>
    </row>
    <row r="328" spans="1:16" x14ac:dyDescent="0.25">
      <c r="A328" s="54" t="s">
        <v>2045</v>
      </c>
      <c r="B328" s="54">
        <v>19.260000000000002</v>
      </c>
      <c r="C328" s="54">
        <v>8.9600000000000009</v>
      </c>
      <c r="D328" s="54" t="s">
        <v>8367</v>
      </c>
      <c r="E328" s="54" t="s">
        <v>2380</v>
      </c>
      <c r="F328" s="54" t="s">
        <v>2380</v>
      </c>
      <c r="G328" s="54">
        <v>1</v>
      </c>
      <c r="H328" s="54" t="s">
        <v>8367</v>
      </c>
      <c r="I328" s="15"/>
      <c r="J328" s="20"/>
      <c r="K328" s="17" t="str" cm="1">
        <f t="array" ref="K328">IF(H328="?",INDEX($H$2:$H$2336,MODE(MATCH($H$2:$H$2336,$H$2:$H$2336,0))),H328)</f>
        <v>yes</v>
      </c>
      <c r="L328" s="18">
        <f t="shared" si="5"/>
        <v>1</v>
      </c>
      <c r="M328" s="18" t="s">
        <v>2382</v>
      </c>
      <c r="N328" s="18" t="s">
        <v>2382</v>
      </c>
      <c r="O328" s="17" t="str" cm="1">
        <f t="array" ref="O328">_xlfn.IFS(B328&lt;18.5,"Underweight",B328&lt;=24.99,"Normal weight",B328&lt;=29.99,"Over weight",B328&gt;=30,"Obesity")</f>
        <v>Normal weight</v>
      </c>
      <c r="P328" s="30" t="str" cm="1">
        <f t="array" ref="P328">_xlfn.IFS(C328&lt;5.7,"Normal",C328&lt;=6.49,"Prediabetes",C328&gt;=6.5,"Diabetes")</f>
        <v>Diabetes</v>
      </c>
    </row>
    <row r="329" spans="1:16" x14ac:dyDescent="0.25">
      <c r="A329" s="54" t="s">
        <v>2044</v>
      </c>
      <c r="B329" s="54">
        <v>26.92</v>
      </c>
      <c r="C329" s="54">
        <v>6.09</v>
      </c>
      <c r="D329" s="54" t="s">
        <v>2380</v>
      </c>
      <c r="E329" s="54" t="s">
        <v>2380</v>
      </c>
      <c r="F329" s="54" t="s">
        <v>2380</v>
      </c>
      <c r="G329" s="54" t="s">
        <v>2381</v>
      </c>
      <c r="H329" s="54" t="s">
        <v>8367</v>
      </c>
      <c r="I329" s="17"/>
      <c r="J329" s="19"/>
      <c r="K329" s="15" t="str" cm="1">
        <f t="array" ref="K329">IF(H329="?",INDEX($H$2:$H$2336,MODE(MATCH($H$2:$H$2336,$H$2:$H$2336,0))),H329)</f>
        <v>yes</v>
      </c>
      <c r="L329" s="16" t="str">
        <f t="shared" si="5"/>
        <v>0</v>
      </c>
      <c r="M329" s="16" t="s">
        <v>2380</v>
      </c>
      <c r="N329" s="16" t="s">
        <v>2382</v>
      </c>
      <c r="O329" s="15" t="str" cm="1">
        <f t="array" ref="O329">_xlfn.IFS(B329&lt;18.5,"Underweight",B329&lt;=24.99,"Normal weight",B329&lt;=29.99,"Over weight",B329&gt;=30,"Obesity")</f>
        <v>Over weight</v>
      </c>
      <c r="P329" s="29" t="str" cm="1">
        <f t="array" ref="P329">_xlfn.IFS(C329&lt;5.7,"Normal",C329&lt;=6.49,"Prediabetes",C329&gt;=6.5,"Diabetes")</f>
        <v>Prediabetes</v>
      </c>
    </row>
    <row r="330" spans="1:16" x14ac:dyDescent="0.25">
      <c r="A330" s="54" t="s">
        <v>2043</v>
      </c>
      <c r="B330" s="54">
        <v>19.73</v>
      </c>
      <c r="C330" s="54">
        <v>4.3600000000000003</v>
      </c>
      <c r="D330" s="54" t="s">
        <v>2380</v>
      </c>
      <c r="E330" s="54" t="s">
        <v>2380</v>
      </c>
      <c r="F330" s="54" t="s">
        <v>2380</v>
      </c>
      <c r="G330" s="54" t="s">
        <v>2381</v>
      </c>
      <c r="H330" s="54" t="s">
        <v>8367</v>
      </c>
      <c r="I330" s="15"/>
      <c r="J330" s="20"/>
      <c r="K330" s="17" t="str" cm="1">
        <f t="array" ref="K330">IF(H330="?",INDEX($H$2:$H$2336,MODE(MATCH($H$2:$H$2336,$H$2:$H$2336,0))),H330)</f>
        <v>yes</v>
      </c>
      <c r="L330" s="18" t="str">
        <f t="shared" si="5"/>
        <v>0</v>
      </c>
      <c r="M330" s="18" t="s">
        <v>2380</v>
      </c>
      <c r="N330" s="18" t="s">
        <v>2382</v>
      </c>
      <c r="O330" s="17" t="str" cm="1">
        <f t="array" ref="O330">_xlfn.IFS(B330&lt;18.5,"Underweight",B330&lt;=24.99,"Normal weight",B330&lt;=29.99,"Over weight",B330&gt;=30,"Obesity")</f>
        <v>Normal weight</v>
      </c>
      <c r="P330" s="30" t="str" cm="1">
        <f t="array" ref="P330">_xlfn.IFS(C330&lt;5.7,"Normal",C330&lt;=6.49,"Prediabetes",C330&gt;=6.5,"Diabetes")</f>
        <v>Normal</v>
      </c>
    </row>
    <row r="331" spans="1:16" x14ac:dyDescent="0.25">
      <c r="A331" s="54" t="s">
        <v>2042</v>
      </c>
      <c r="B331" s="54">
        <v>23.56</v>
      </c>
      <c r="C331" s="54">
        <v>11.74</v>
      </c>
      <c r="D331" s="54" t="s">
        <v>8367</v>
      </c>
      <c r="E331" s="54" t="s">
        <v>2380</v>
      </c>
      <c r="F331" s="54" t="s">
        <v>2380</v>
      </c>
      <c r="G331" s="54" t="s">
        <v>2381</v>
      </c>
      <c r="H331" s="54" t="s">
        <v>8367</v>
      </c>
      <c r="I331" s="17"/>
      <c r="J331" s="19"/>
      <c r="K331" s="15" t="str" cm="1">
        <f t="array" ref="K331">IF(H331="?",INDEX($H$2:$H$2336,MODE(MATCH($H$2:$H$2336,$H$2:$H$2336,0))),H331)</f>
        <v>yes</v>
      </c>
      <c r="L331" s="16" t="str">
        <f t="shared" si="5"/>
        <v>0</v>
      </c>
      <c r="M331" s="16" t="s">
        <v>2382</v>
      </c>
      <c r="N331" s="16" t="s">
        <v>2382</v>
      </c>
      <c r="O331" s="15" t="str" cm="1">
        <f t="array" ref="O331">_xlfn.IFS(B331&lt;18.5,"Underweight",B331&lt;=24.99,"Normal weight",B331&lt;=29.99,"Over weight",B331&gt;=30,"Obesity")</f>
        <v>Normal weight</v>
      </c>
      <c r="P331" s="29" t="str" cm="1">
        <f t="array" ref="P331">_xlfn.IFS(C331&lt;5.7,"Normal",C331&lt;=6.49,"Prediabetes",C331&gt;=6.5,"Diabetes")</f>
        <v>Diabetes</v>
      </c>
    </row>
    <row r="332" spans="1:16" x14ac:dyDescent="0.25">
      <c r="A332" s="54" t="s">
        <v>2041</v>
      </c>
      <c r="B332" s="54">
        <v>37.67</v>
      </c>
      <c r="C332" s="54">
        <v>5.89</v>
      </c>
      <c r="D332" s="54" t="s">
        <v>2380</v>
      </c>
      <c r="E332" s="54" t="s">
        <v>2380</v>
      </c>
      <c r="F332" s="54" t="s">
        <v>2380</v>
      </c>
      <c r="G332" s="54">
        <v>1</v>
      </c>
      <c r="H332" s="54" t="s">
        <v>8367</v>
      </c>
      <c r="I332" s="15"/>
      <c r="J332" s="20"/>
      <c r="K332" s="17" t="str" cm="1">
        <f t="array" ref="K332">IF(H332="?",INDEX($H$2:$H$2336,MODE(MATCH($H$2:$H$2336,$H$2:$H$2336,0))),H332)</f>
        <v>yes</v>
      </c>
      <c r="L332" s="18">
        <f t="shared" si="5"/>
        <v>1</v>
      </c>
      <c r="M332" s="18" t="s">
        <v>2380</v>
      </c>
      <c r="N332" s="18" t="s">
        <v>2382</v>
      </c>
      <c r="O332" s="17" t="str" cm="1">
        <f t="array" ref="O332">_xlfn.IFS(B332&lt;18.5,"Underweight",B332&lt;=24.99,"Normal weight",B332&lt;=29.99,"Over weight",B332&gt;=30,"Obesity")</f>
        <v>Obesity</v>
      </c>
      <c r="P332" s="30" t="str" cm="1">
        <f t="array" ref="P332">_xlfn.IFS(C332&lt;5.7,"Normal",C332&lt;=6.49,"Prediabetes",C332&gt;=6.5,"Diabetes")</f>
        <v>Prediabetes</v>
      </c>
    </row>
    <row r="333" spans="1:16" x14ac:dyDescent="0.25">
      <c r="A333" s="54" t="s">
        <v>2040</v>
      </c>
      <c r="B333" s="54">
        <v>18.73</v>
      </c>
      <c r="C333" s="54">
        <v>10.64</v>
      </c>
      <c r="D333" s="54" t="s">
        <v>2380</v>
      </c>
      <c r="E333" s="54" t="s">
        <v>2380</v>
      </c>
      <c r="F333" s="54" t="s">
        <v>2380</v>
      </c>
      <c r="G333" s="54">
        <v>2</v>
      </c>
      <c r="H333" s="54" t="s">
        <v>8367</v>
      </c>
      <c r="I333" s="17"/>
      <c r="J333" s="19"/>
      <c r="K333" s="15" t="str" cm="1">
        <f t="array" ref="K333">IF(H333="?",INDEX($H$2:$H$2336,MODE(MATCH($H$2:$H$2336,$H$2:$H$2336,0))),H333)</f>
        <v>yes</v>
      </c>
      <c r="L333" s="16">
        <f t="shared" si="5"/>
        <v>2</v>
      </c>
      <c r="M333" s="16" t="s">
        <v>2380</v>
      </c>
      <c r="N333" s="16" t="s">
        <v>2382</v>
      </c>
      <c r="O333" s="15" t="str" cm="1">
        <f t="array" ref="O333">_xlfn.IFS(B333&lt;18.5,"Underweight",B333&lt;=24.99,"Normal weight",B333&lt;=29.99,"Over weight",B333&gt;=30,"Obesity")</f>
        <v>Normal weight</v>
      </c>
      <c r="P333" s="29" t="str" cm="1">
        <f t="array" ref="P333">_xlfn.IFS(C333&lt;5.7,"Normal",C333&lt;=6.49,"Prediabetes",C333&gt;=6.5,"Diabetes")</f>
        <v>Diabetes</v>
      </c>
    </row>
    <row r="334" spans="1:16" x14ac:dyDescent="0.25">
      <c r="A334" s="54" t="s">
        <v>2039</v>
      </c>
      <c r="B334" s="54">
        <v>33.090000000000003</v>
      </c>
      <c r="C334" s="54">
        <v>6.06</v>
      </c>
      <c r="D334" s="54" t="s">
        <v>2380</v>
      </c>
      <c r="E334" s="54" t="s">
        <v>2380</v>
      </c>
      <c r="F334" s="54" t="s">
        <v>2382</v>
      </c>
      <c r="G334" s="54">
        <v>1</v>
      </c>
      <c r="H334" s="54" t="s">
        <v>8367</v>
      </c>
      <c r="I334" s="15"/>
      <c r="J334" s="20"/>
      <c r="K334" s="17" t="str" cm="1">
        <f t="array" ref="K334">IF(H334="?",INDEX($H$2:$H$2336,MODE(MATCH($H$2:$H$2336,$H$2:$H$2336,0))),H334)</f>
        <v>yes</v>
      </c>
      <c r="L334" s="18">
        <f t="shared" si="5"/>
        <v>1</v>
      </c>
      <c r="M334" s="18" t="s">
        <v>2380</v>
      </c>
      <c r="N334" s="18" t="s">
        <v>2382</v>
      </c>
      <c r="O334" s="17" t="str" cm="1">
        <f t="array" ref="O334">_xlfn.IFS(B334&lt;18.5,"Underweight",B334&lt;=24.99,"Normal weight",B334&lt;=29.99,"Over weight",B334&gt;=30,"Obesity")</f>
        <v>Obesity</v>
      </c>
      <c r="P334" s="30" t="str" cm="1">
        <f t="array" ref="P334">_xlfn.IFS(C334&lt;5.7,"Normal",C334&lt;=6.49,"Prediabetes",C334&gt;=6.5,"Diabetes")</f>
        <v>Prediabetes</v>
      </c>
    </row>
    <row r="335" spans="1:16" x14ac:dyDescent="0.25">
      <c r="A335" s="54" t="s">
        <v>2038</v>
      </c>
      <c r="B335" s="54">
        <v>18.329999999999998</v>
      </c>
      <c r="C335" s="54">
        <v>7.46</v>
      </c>
      <c r="D335" s="54" t="s">
        <v>8367</v>
      </c>
      <c r="E335" s="54" t="s">
        <v>2380</v>
      </c>
      <c r="F335" s="54" t="s">
        <v>2380</v>
      </c>
      <c r="G335" s="54">
        <v>1</v>
      </c>
      <c r="H335" s="54" t="s">
        <v>8367</v>
      </c>
      <c r="I335" s="17"/>
      <c r="J335" s="19"/>
      <c r="K335" s="15" t="str" cm="1">
        <f t="array" ref="K335">IF(H335="?",INDEX($H$2:$H$2336,MODE(MATCH($H$2:$H$2336,$H$2:$H$2336,0))),H335)</f>
        <v>yes</v>
      </c>
      <c r="L335" s="16">
        <f t="shared" si="5"/>
        <v>1</v>
      </c>
      <c r="M335" s="16" t="s">
        <v>2382</v>
      </c>
      <c r="N335" s="16" t="s">
        <v>2382</v>
      </c>
      <c r="O335" s="15" t="str" cm="1">
        <f t="array" ref="O335">_xlfn.IFS(B335&lt;18.5,"Underweight",B335&lt;=24.99,"Normal weight",B335&lt;=29.99,"Over weight",B335&gt;=30,"Obesity")</f>
        <v>Underweight</v>
      </c>
      <c r="P335" s="29" t="str" cm="1">
        <f t="array" ref="P335">_xlfn.IFS(C335&lt;5.7,"Normal",C335&lt;=6.49,"Prediabetes",C335&gt;=6.5,"Diabetes")</f>
        <v>Diabetes</v>
      </c>
    </row>
    <row r="336" spans="1:16" x14ac:dyDescent="0.25">
      <c r="A336" s="54" t="s">
        <v>2037</v>
      </c>
      <c r="B336" s="54">
        <v>27.74</v>
      </c>
      <c r="C336" s="54">
        <v>4.68</v>
      </c>
      <c r="D336" s="54" t="s">
        <v>8367</v>
      </c>
      <c r="E336" s="54" t="s">
        <v>2380</v>
      </c>
      <c r="F336" s="54" t="s">
        <v>2380</v>
      </c>
      <c r="G336" s="54">
        <v>2</v>
      </c>
      <c r="H336" s="54" t="s">
        <v>8367</v>
      </c>
      <c r="I336" s="15"/>
      <c r="J336" s="20"/>
      <c r="K336" s="17" t="str" cm="1">
        <f t="array" ref="K336">IF(H336="?",INDEX($H$2:$H$2336,MODE(MATCH($H$2:$H$2336,$H$2:$H$2336,0))),H336)</f>
        <v>yes</v>
      </c>
      <c r="L336" s="18">
        <f t="shared" si="5"/>
        <v>2</v>
      </c>
      <c r="M336" s="18" t="s">
        <v>2382</v>
      </c>
      <c r="N336" s="18" t="s">
        <v>2382</v>
      </c>
      <c r="O336" s="17" t="str" cm="1">
        <f t="array" ref="O336">_xlfn.IFS(B336&lt;18.5,"Underweight",B336&lt;=24.99,"Normal weight",B336&lt;=29.99,"Over weight",B336&gt;=30,"Obesity")</f>
        <v>Over weight</v>
      </c>
      <c r="P336" s="30" t="str" cm="1">
        <f t="array" ref="P336">_xlfn.IFS(C336&lt;5.7,"Normal",C336&lt;=6.49,"Prediabetes",C336&gt;=6.5,"Diabetes")</f>
        <v>Normal</v>
      </c>
    </row>
    <row r="337" spans="1:16" x14ac:dyDescent="0.25">
      <c r="A337" s="54" t="s">
        <v>2036</v>
      </c>
      <c r="B337" s="54">
        <v>24.2</v>
      </c>
      <c r="C337" s="54">
        <v>6.15</v>
      </c>
      <c r="D337" s="54" t="s">
        <v>2380</v>
      </c>
      <c r="E337" s="54" t="s">
        <v>2380</v>
      </c>
      <c r="F337" s="54" t="s">
        <v>2380</v>
      </c>
      <c r="G337" s="54">
        <v>1</v>
      </c>
      <c r="H337" s="54" t="s">
        <v>8367</v>
      </c>
      <c r="I337" s="17"/>
      <c r="J337" s="19"/>
      <c r="K337" s="15" t="str" cm="1">
        <f t="array" ref="K337">IF(H337="?",INDEX($H$2:$H$2336,MODE(MATCH($H$2:$H$2336,$H$2:$H$2336,0))),H337)</f>
        <v>yes</v>
      </c>
      <c r="L337" s="16">
        <f t="shared" si="5"/>
        <v>1</v>
      </c>
      <c r="M337" s="16" t="s">
        <v>2380</v>
      </c>
      <c r="N337" s="16" t="s">
        <v>2382</v>
      </c>
      <c r="O337" s="15" t="str" cm="1">
        <f t="array" ref="O337">_xlfn.IFS(B337&lt;18.5,"Underweight",B337&lt;=24.99,"Normal weight",B337&lt;=29.99,"Over weight",B337&gt;=30,"Obesity")</f>
        <v>Normal weight</v>
      </c>
      <c r="P337" s="29" t="str" cm="1">
        <f t="array" ref="P337">_xlfn.IFS(C337&lt;5.7,"Normal",C337&lt;=6.49,"Prediabetes",C337&gt;=6.5,"Diabetes")</f>
        <v>Prediabetes</v>
      </c>
    </row>
    <row r="338" spans="1:16" x14ac:dyDescent="0.25">
      <c r="A338" s="54" t="s">
        <v>2035</v>
      </c>
      <c r="B338" s="54">
        <v>22.03</v>
      </c>
      <c r="C338" s="54">
        <v>4.28</v>
      </c>
      <c r="D338" s="54" t="s">
        <v>8367</v>
      </c>
      <c r="E338" s="54" t="s">
        <v>2380</v>
      </c>
      <c r="F338" s="54" t="s">
        <v>2380</v>
      </c>
      <c r="G338" s="54" t="s">
        <v>2381</v>
      </c>
      <c r="H338" s="54" t="s">
        <v>8367</v>
      </c>
      <c r="I338" s="15"/>
      <c r="J338" s="20"/>
      <c r="K338" s="17" t="str" cm="1">
        <f t="array" ref="K338">IF(H338="?",INDEX($H$2:$H$2336,MODE(MATCH($H$2:$H$2336,$H$2:$H$2336,0))),H338)</f>
        <v>yes</v>
      </c>
      <c r="L338" s="18" t="str">
        <f t="shared" si="5"/>
        <v>0</v>
      </c>
      <c r="M338" s="18" t="s">
        <v>2382</v>
      </c>
      <c r="N338" s="18" t="s">
        <v>2382</v>
      </c>
      <c r="O338" s="17" t="str" cm="1">
        <f t="array" ref="O338">_xlfn.IFS(B338&lt;18.5,"Underweight",B338&lt;=24.99,"Normal weight",B338&lt;=29.99,"Over weight",B338&gt;=30,"Obesity")</f>
        <v>Normal weight</v>
      </c>
      <c r="P338" s="30" t="str" cm="1">
        <f t="array" ref="P338">_xlfn.IFS(C338&lt;5.7,"Normal",C338&lt;=6.49,"Prediabetes",C338&gt;=6.5,"Diabetes")</f>
        <v>Normal</v>
      </c>
    </row>
    <row r="339" spans="1:16" x14ac:dyDescent="0.25">
      <c r="A339" s="54" t="s">
        <v>2034</v>
      </c>
      <c r="B339" s="54">
        <v>26.885000000000002</v>
      </c>
      <c r="C339" s="54">
        <v>9.86</v>
      </c>
      <c r="D339" s="54" t="s">
        <v>2380</v>
      </c>
      <c r="E339" s="54" t="s">
        <v>2380</v>
      </c>
      <c r="F339" s="54" t="s">
        <v>2380</v>
      </c>
      <c r="G339" s="54">
        <v>3</v>
      </c>
      <c r="H339" s="54" t="s">
        <v>8367</v>
      </c>
      <c r="I339" s="17"/>
      <c r="J339" s="19"/>
      <c r="K339" s="15" t="str" cm="1">
        <f t="array" ref="K339">IF(H339="?",INDEX($H$2:$H$2336,MODE(MATCH($H$2:$H$2336,$H$2:$H$2336,0))),H339)</f>
        <v>yes</v>
      </c>
      <c r="L339" s="16">
        <f t="shared" si="5"/>
        <v>3</v>
      </c>
      <c r="M339" s="16" t="s">
        <v>2380</v>
      </c>
      <c r="N339" s="16" t="s">
        <v>2382</v>
      </c>
      <c r="O339" s="15" t="str" cm="1">
        <f t="array" ref="O339">_xlfn.IFS(B339&lt;18.5,"Underweight",B339&lt;=24.99,"Normal weight",B339&lt;=29.99,"Over weight",B339&gt;=30,"Obesity")</f>
        <v>Over weight</v>
      </c>
      <c r="P339" s="29" t="str" cm="1">
        <f t="array" ref="P339">_xlfn.IFS(C339&lt;5.7,"Normal",C339&lt;=6.49,"Prediabetes",C339&gt;=6.5,"Diabetes")</f>
        <v>Diabetes</v>
      </c>
    </row>
    <row r="340" spans="1:16" x14ac:dyDescent="0.25">
      <c r="A340" s="54" t="s">
        <v>2033</v>
      </c>
      <c r="B340" s="54">
        <v>16.36</v>
      </c>
      <c r="C340" s="54">
        <v>11.19</v>
      </c>
      <c r="D340" s="54" t="s">
        <v>2380</v>
      </c>
      <c r="E340" s="54" t="s">
        <v>2380</v>
      </c>
      <c r="F340" s="54" t="s">
        <v>2380</v>
      </c>
      <c r="G340" s="54" t="s">
        <v>2381</v>
      </c>
      <c r="H340" s="54" t="s">
        <v>8367</v>
      </c>
      <c r="I340" s="15"/>
      <c r="J340" s="20"/>
      <c r="K340" s="17" t="str" cm="1">
        <f t="array" ref="K340">IF(H340="?",INDEX($H$2:$H$2336,MODE(MATCH($H$2:$H$2336,$H$2:$H$2336,0))),H340)</f>
        <v>yes</v>
      </c>
      <c r="L340" s="18" t="str">
        <f t="shared" si="5"/>
        <v>0</v>
      </c>
      <c r="M340" s="18" t="s">
        <v>2380</v>
      </c>
      <c r="N340" s="18" t="s">
        <v>2382</v>
      </c>
      <c r="O340" s="17" t="str" cm="1">
        <f t="array" ref="O340">_xlfn.IFS(B340&lt;18.5,"Underweight",B340&lt;=24.99,"Normal weight",B340&lt;=29.99,"Over weight",B340&gt;=30,"Obesity")</f>
        <v>Underweight</v>
      </c>
      <c r="P340" s="30" t="str" cm="1">
        <f t="array" ref="P340">_xlfn.IFS(C340&lt;5.7,"Normal",C340&lt;=6.49,"Prediabetes",C340&gt;=6.5,"Diabetes")</f>
        <v>Diabetes</v>
      </c>
    </row>
    <row r="341" spans="1:16" x14ac:dyDescent="0.25">
      <c r="A341" s="54" t="s">
        <v>2032</v>
      </c>
      <c r="B341" s="54">
        <v>32.299999999999997</v>
      </c>
      <c r="C341" s="54">
        <v>4.8899999999999997</v>
      </c>
      <c r="D341" s="54" t="s">
        <v>8367</v>
      </c>
      <c r="E341" s="54" t="s">
        <v>2380</v>
      </c>
      <c r="F341" s="54" t="s">
        <v>2382</v>
      </c>
      <c r="G341" s="54">
        <v>1</v>
      </c>
      <c r="H341" s="54" t="s">
        <v>2380</v>
      </c>
      <c r="I341" s="17"/>
      <c r="J341" s="19"/>
      <c r="K341" s="15" t="str" cm="1">
        <f t="array" ref="K341">IF(H341="?",INDEX($H$2:$H$2336,MODE(MATCH($H$2:$H$2336,$H$2:$H$2336,0))),H341)</f>
        <v>No</v>
      </c>
      <c r="L341" s="16">
        <f t="shared" si="5"/>
        <v>1</v>
      </c>
      <c r="M341" s="16" t="s">
        <v>2382</v>
      </c>
      <c r="N341" s="16" t="s">
        <v>2380</v>
      </c>
      <c r="O341" s="15" t="str" cm="1">
        <f t="array" ref="O341">_xlfn.IFS(B341&lt;18.5,"Underweight",B341&lt;=24.99,"Normal weight",B341&lt;=29.99,"Over weight",B341&gt;=30,"Obesity")</f>
        <v>Obesity</v>
      </c>
      <c r="P341" s="29" t="str" cm="1">
        <f t="array" ref="P341">_xlfn.IFS(C341&lt;5.7,"Normal",C341&lt;=6.49,"Prediabetes",C341&gt;=6.5,"Diabetes")</f>
        <v>Normal</v>
      </c>
    </row>
    <row r="342" spans="1:16" x14ac:dyDescent="0.25">
      <c r="A342" s="54" t="s">
        <v>2031</v>
      </c>
      <c r="B342" s="54">
        <v>16.05</v>
      </c>
      <c r="C342" s="54">
        <v>4.3499999999999996</v>
      </c>
      <c r="D342" s="54" t="s">
        <v>8367</v>
      </c>
      <c r="E342" s="54" t="s">
        <v>2380</v>
      </c>
      <c r="F342" s="54" t="s">
        <v>2380</v>
      </c>
      <c r="G342" s="54" t="s">
        <v>2381</v>
      </c>
      <c r="H342" s="54" t="s">
        <v>8367</v>
      </c>
      <c r="I342" s="15"/>
      <c r="J342" s="20"/>
      <c r="K342" s="17" t="str" cm="1">
        <f t="array" ref="K342">IF(H342="?",INDEX($H$2:$H$2336,MODE(MATCH($H$2:$H$2336,$H$2:$H$2336,0))),H342)</f>
        <v>yes</v>
      </c>
      <c r="L342" s="18" t="str">
        <f t="shared" si="5"/>
        <v>0</v>
      </c>
      <c r="M342" s="18" t="s">
        <v>2382</v>
      </c>
      <c r="N342" s="18" t="s">
        <v>2382</v>
      </c>
      <c r="O342" s="17" t="str" cm="1">
        <f t="array" ref="O342">_xlfn.IFS(B342&lt;18.5,"Underweight",B342&lt;=24.99,"Normal weight",B342&lt;=29.99,"Over weight",B342&gt;=30,"Obesity")</f>
        <v>Underweight</v>
      </c>
      <c r="P342" s="30" t="str" cm="1">
        <f t="array" ref="P342">_xlfn.IFS(C342&lt;5.7,"Normal",C342&lt;=6.49,"Prediabetes",C342&gt;=6.5,"Diabetes")</f>
        <v>Normal</v>
      </c>
    </row>
    <row r="343" spans="1:16" x14ac:dyDescent="0.25">
      <c r="A343" s="54" t="s">
        <v>2030</v>
      </c>
      <c r="B343" s="54">
        <v>29.07</v>
      </c>
      <c r="C343" s="54">
        <v>8.66</v>
      </c>
      <c r="D343" s="54" t="s">
        <v>8367</v>
      </c>
      <c r="E343" s="54" t="s">
        <v>2380</v>
      </c>
      <c r="F343" s="54" t="s">
        <v>2380</v>
      </c>
      <c r="G343" s="54">
        <v>2</v>
      </c>
      <c r="H343" s="54" t="s">
        <v>8367</v>
      </c>
      <c r="I343" s="17"/>
      <c r="J343" s="19"/>
      <c r="K343" s="15" t="str" cm="1">
        <f t="array" ref="K343">IF(H343="?",INDEX($H$2:$H$2336,MODE(MATCH($H$2:$H$2336,$H$2:$H$2336,0))),H343)</f>
        <v>yes</v>
      </c>
      <c r="L343" s="16">
        <f t="shared" si="5"/>
        <v>2</v>
      </c>
      <c r="M343" s="16" t="s">
        <v>2382</v>
      </c>
      <c r="N343" s="16" t="s">
        <v>2382</v>
      </c>
      <c r="O343" s="15" t="str" cm="1">
        <f t="array" ref="O343">_xlfn.IFS(B343&lt;18.5,"Underweight",B343&lt;=24.99,"Normal weight",B343&lt;=29.99,"Over weight",B343&gt;=30,"Obesity")</f>
        <v>Over weight</v>
      </c>
      <c r="P343" s="29" t="str" cm="1">
        <f t="array" ref="P343">_xlfn.IFS(C343&lt;5.7,"Normal",C343&lt;=6.49,"Prediabetes",C343&gt;=6.5,"Diabetes")</f>
        <v>Diabetes</v>
      </c>
    </row>
    <row r="344" spans="1:16" x14ac:dyDescent="0.25">
      <c r="A344" s="54" t="s">
        <v>2029</v>
      </c>
      <c r="B344" s="54">
        <v>17.43</v>
      </c>
      <c r="C344" s="54">
        <v>8.64</v>
      </c>
      <c r="D344" s="54" t="s">
        <v>2380</v>
      </c>
      <c r="E344" s="54" t="s">
        <v>2380</v>
      </c>
      <c r="F344" s="54" t="s">
        <v>2380</v>
      </c>
      <c r="G344" s="54" t="s">
        <v>2381</v>
      </c>
      <c r="H344" s="54" t="s">
        <v>8367</v>
      </c>
      <c r="I344" s="15"/>
      <c r="J344" s="20"/>
      <c r="K344" s="17" t="str" cm="1">
        <f t="array" ref="K344">IF(H344="?",INDEX($H$2:$H$2336,MODE(MATCH($H$2:$H$2336,$H$2:$H$2336,0))),H344)</f>
        <v>yes</v>
      </c>
      <c r="L344" s="18" t="str">
        <f t="shared" si="5"/>
        <v>0</v>
      </c>
      <c r="M344" s="18" t="s">
        <v>2380</v>
      </c>
      <c r="N344" s="18" t="s">
        <v>2382</v>
      </c>
      <c r="O344" s="17" t="str" cm="1">
        <f t="array" ref="O344">_xlfn.IFS(B344&lt;18.5,"Underweight",B344&lt;=24.99,"Normal weight",B344&lt;=29.99,"Over weight",B344&gt;=30,"Obesity")</f>
        <v>Underweight</v>
      </c>
      <c r="P344" s="30" t="str" cm="1">
        <f t="array" ref="P344">_xlfn.IFS(C344&lt;5.7,"Normal",C344&lt;=6.49,"Prediabetes",C344&gt;=6.5,"Diabetes")</f>
        <v>Diabetes</v>
      </c>
    </row>
    <row r="345" spans="1:16" x14ac:dyDescent="0.25">
      <c r="A345" s="54" t="s">
        <v>2028</v>
      </c>
      <c r="B345" s="54">
        <v>19.329999999999998</v>
      </c>
      <c r="C345" s="54">
        <v>4.2699999999999996</v>
      </c>
      <c r="D345" s="54" t="s">
        <v>2380</v>
      </c>
      <c r="E345" s="54" t="s">
        <v>2380</v>
      </c>
      <c r="F345" s="54" t="s">
        <v>2380</v>
      </c>
      <c r="G345" s="54" t="s">
        <v>2381</v>
      </c>
      <c r="H345" s="54" t="s">
        <v>8367</v>
      </c>
      <c r="I345" s="17"/>
      <c r="J345" s="19"/>
      <c r="K345" s="15" t="str" cm="1">
        <f t="array" ref="K345">IF(H345="?",INDEX($H$2:$H$2336,MODE(MATCH($H$2:$H$2336,$H$2:$H$2336,0))),H345)</f>
        <v>yes</v>
      </c>
      <c r="L345" s="16" t="str">
        <f t="shared" si="5"/>
        <v>0</v>
      </c>
      <c r="M345" s="16" t="s">
        <v>2380</v>
      </c>
      <c r="N345" s="16" t="s">
        <v>2382</v>
      </c>
      <c r="O345" s="15" t="str" cm="1">
        <f t="array" ref="O345">_xlfn.IFS(B345&lt;18.5,"Underweight",B345&lt;=24.99,"Normal weight",B345&lt;=29.99,"Over weight",B345&gt;=30,"Obesity")</f>
        <v>Normal weight</v>
      </c>
      <c r="P345" s="29" t="str" cm="1">
        <f t="array" ref="P345">_xlfn.IFS(C345&lt;5.7,"Normal",C345&lt;=6.49,"Prediabetes",C345&gt;=6.5,"Diabetes")</f>
        <v>Normal</v>
      </c>
    </row>
    <row r="346" spans="1:16" x14ac:dyDescent="0.25">
      <c r="A346" s="54" t="s">
        <v>2027</v>
      </c>
      <c r="B346" s="54">
        <v>30.52</v>
      </c>
      <c r="C346" s="54">
        <v>4.21</v>
      </c>
      <c r="D346" s="54" t="s">
        <v>2380</v>
      </c>
      <c r="E346" s="54" t="s">
        <v>2380</v>
      </c>
      <c r="F346" s="54" t="s">
        <v>2380</v>
      </c>
      <c r="G346" s="54">
        <v>1</v>
      </c>
      <c r="H346" s="54" t="s">
        <v>8367</v>
      </c>
      <c r="I346" s="15"/>
      <c r="J346" s="20"/>
      <c r="K346" s="17" t="str" cm="1">
        <f t="array" ref="K346">IF(H346="?",INDEX($H$2:$H$2336,MODE(MATCH($H$2:$H$2336,$H$2:$H$2336,0))),H346)</f>
        <v>yes</v>
      </c>
      <c r="L346" s="18">
        <f t="shared" si="5"/>
        <v>1</v>
      </c>
      <c r="M346" s="18" t="s">
        <v>2380</v>
      </c>
      <c r="N346" s="18" t="s">
        <v>2382</v>
      </c>
      <c r="O346" s="17" t="str" cm="1">
        <f t="array" ref="O346">_xlfn.IFS(B346&lt;18.5,"Underweight",B346&lt;=24.99,"Normal weight",B346&lt;=29.99,"Over weight",B346&gt;=30,"Obesity")</f>
        <v>Obesity</v>
      </c>
      <c r="P346" s="30" t="str" cm="1">
        <f t="array" ref="P346">_xlfn.IFS(C346&lt;5.7,"Normal",C346&lt;=6.49,"Prediabetes",C346&gt;=6.5,"Diabetes")</f>
        <v>Normal</v>
      </c>
    </row>
    <row r="347" spans="1:16" x14ac:dyDescent="0.25">
      <c r="A347" s="54" t="s">
        <v>2026</v>
      </c>
      <c r="B347" s="54">
        <v>39.21</v>
      </c>
      <c r="C347" s="54">
        <v>5.04</v>
      </c>
      <c r="D347" s="54" t="s">
        <v>2380</v>
      </c>
      <c r="E347" s="54" t="s">
        <v>2380</v>
      </c>
      <c r="F347" s="54" t="s">
        <v>2382</v>
      </c>
      <c r="G347" s="54">
        <v>1</v>
      </c>
      <c r="H347" s="54" t="s">
        <v>8367</v>
      </c>
      <c r="I347" s="17"/>
      <c r="J347" s="19"/>
      <c r="K347" s="15" t="str" cm="1">
        <f t="array" ref="K347">IF(H347="?",INDEX($H$2:$H$2336,MODE(MATCH($H$2:$H$2336,$H$2:$H$2336,0))),H347)</f>
        <v>yes</v>
      </c>
      <c r="L347" s="16">
        <f t="shared" si="5"/>
        <v>1</v>
      </c>
      <c r="M347" s="16" t="s">
        <v>2380</v>
      </c>
      <c r="N347" s="16" t="s">
        <v>2382</v>
      </c>
      <c r="O347" s="15" t="str" cm="1">
        <f t="array" ref="O347">_xlfn.IFS(B347&lt;18.5,"Underweight",B347&lt;=24.99,"Normal weight",B347&lt;=29.99,"Over weight",B347&gt;=30,"Obesity")</f>
        <v>Obesity</v>
      </c>
      <c r="P347" s="29" t="str" cm="1">
        <f t="array" ref="P347">_xlfn.IFS(C347&lt;5.7,"Normal",C347&lt;=6.49,"Prediabetes",C347&gt;=6.5,"Diabetes")</f>
        <v>Normal</v>
      </c>
    </row>
    <row r="348" spans="1:16" x14ac:dyDescent="0.25">
      <c r="A348" s="54" t="s">
        <v>2025</v>
      </c>
      <c r="B348" s="54">
        <v>26.98</v>
      </c>
      <c r="C348" s="54">
        <v>5.21</v>
      </c>
      <c r="D348" s="54" t="s">
        <v>8367</v>
      </c>
      <c r="E348" s="54" t="s">
        <v>2380</v>
      </c>
      <c r="F348" s="54" t="s">
        <v>2380</v>
      </c>
      <c r="G348" s="54">
        <v>2</v>
      </c>
      <c r="H348" s="54" t="s">
        <v>8367</v>
      </c>
      <c r="I348" s="15"/>
      <c r="J348" s="20"/>
      <c r="K348" s="17" t="str" cm="1">
        <f t="array" ref="K348">IF(H348="?",INDEX($H$2:$H$2336,MODE(MATCH($H$2:$H$2336,$H$2:$H$2336,0))),H348)</f>
        <v>yes</v>
      </c>
      <c r="L348" s="18">
        <f t="shared" si="5"/>
        <v>2</v>
      </c>
      <c r="M348" s="18" t="s">
        <v>2382</v>
      </c>
      <c r="N348" s="18" t="s">
        <v>2382</v>
      </c>
      <c r="O348" s="17" t="str" cm="1">
        <f t="array" ref="O348">_xlfn.IFS(B348&lt;18.5,"Underweight",B348&lt;=24.99,"Normal weight",B348&lt;=29.99,"Over weight",B348&gt;=30,"Obesity")</f>
        <v>Over weight</v>
      </c>
      <c r="P348" s="30" t="str" cm="1">
        <f t="array" ref="P348">_xlfn.IFS(C348&lt;5.7,"Normal",C348&lt;=6.49,"Prediabetes",C348&gt;=6.5,"Diabetes")</f>
        <v>Normal</v>
      </c>
    </row>
    <row r="349" spans="1:16" x14ac:dyDescent="0.25">
      <c r="A349" s="54" t="s">
        <v>2024</v>
      </c>
      <c r="B349" s="54">
        <v>25.84</v>
      </c>
      <c r="C349" s="54">
        <v>8.83</v>
      </c>
      <c r="D349" s="54" t="s">
        <v>2380</v>
      </c>
      <c r="E349" s="54" t="s">
        <v>2380</v>
      </c>
      <c r="F349" s="54" t="s">
        <v>2380</v>
      </c>
      <c r="G349" s="54" t="s">
        <v>2381</v>
      </c>
      <c r="H349" s="54" t="s">
        <v>2380</v>
      </c>
      <c r="I349" s="17"/>
      <c r="J349" s="19"/>
      <c r="K349" s="15" t="str" cm="1">
        <f t="array" ref="K349">IF(H349="?",INDEX($H$2:$H$2336,MODE(MATCH($H$2:$H$2336,$H$2:$H$2336,0))),H349)</f>
        <v>No</v>
      </c>
      <c r="L349" s="16" t="str">
        <f t="shared" si="5"/>
        <v>0</v>
      </c>
      <c r="M349" s="16" t="s">
        <v>2380</v>
      </c>
      <c r="N349" s="16" t="s">
        <v>2380</v>
      </c>
      <c r="O349" s="15" t="str" cm="1">
        <f t="array" ref="O349">_xlfn.IFS(B349&lt;18.5,"Underweight",B349&lt;=24.99,"Normal weight",B349&lt;=29.99,"Over weight",B349&gt;=30,"Obesity")</f>
        <v>Over weight</v>
      </c>
      <c r="P349" s="29" t="str" cm="1">
        <f t="array" ref="P349">_xlfn.IFS(C349&lt;5.7,"Normal",C349&lt;=6.49,"Prediabetes",C349&gt;=6.5,"Diabetes")</f>
        <v>Diabetes</v>
      </c>
    </row>
    <row r="350" spans="1:16" x14ac:dyDescent="0.25">
      <c r="A350" s="54" t="s">
        <v>2023</v>
      </c>
      <c r="B350" s="54">
        <v>28.31</v>
      </c>
      <c r="C350" s="54">
        <v>8.4700000000000006</v>
      </c>
      <c r="D350" s="54" t="s">
        <v>8367</v>
      </c>
      <c r="E350" s="54" t="s">
        <v>2380</v>
      </c>
      <c r="F350" s="54" t="s">
        <v>2380</v>
      </c>
      <c r="G350" s="54">
        <v>2</v>
      </c>
      <c r="H350" s="54" t="s">
        <v>8367</v>
      </c>
      <c r="I350" s="15"/>
      <c r="J350" s="20"/>
      <c r="K350" s="17" t="str" cm="1">
        <f t="array" ref="K350">IF(H350="?",INDEX($H$2:$H$2336,MODE(MATCH($H$2:$H$2336,$H$2:$H$2336,0))),H350)</f>
        <v>yes</v>
      </c>
      <c r="L350" s="18">
        <f t="shared" si="5"/>
        <v>2</v>
      </c>
      <c r="M350" s="18" t="s">
        <v>2382</v>
      </c>
      <c r="N350" s="18" t="s">
        <v>2382</v>
      </c>
      <c r="O350" s="17" t="str" cm="1">
        <f t="array" ref="O350">_xlfn.IFS(B350&lt;18.5,"Underweight",B350&lt;=24.99,"Normal weight",B350&lt;=29.99,"Over weight",B350&gt;=30,"Obesity")</f>
        <v>Over weight</v>
      </c>
      <c r="P350" s="30" t="str" cm="1">
        <f t="array" ref="P350">_xlfn.IFS(C350&lt;5.7,"Normal",C350&lt;=6.49,"Prediabetes",C350&gt;=6.5,"Diabetes")</f>
        <v>Diabetes</v>
      </c>
    </row>
    <row r="351" spans="1:16" x14ac:dyDescent="0.25">
      <c r="A351" s="54" t="s">
        <v>2022</v>
      </c>
      <c r="B351" s="54">
        <v>23.94</v>
      </c>
      <c r="C351" s="54">
        <v>4.2</v>
      </c>
      <c r="D351" s="54" t="s">
        <v>2380</v>
      </c>
      <c r="E351" s="54" t="s">
        <v>2380</v>
      </c>
      <c r="F351" s="54" t="s">
        <v>2380</v>
      </c>
      <c r="G351" s="54" t="s">
        <v>2381</v>
      </c>
      <c r="H351" s="54" t="s">
        <v>8367</v>
      </c>
      <c r="I351" s="17"/>
      <c r="J351" s="19"/>
      <c r="K351" s="15" t="str" cm="1">
        <f t="array" ref="K351">IF(H351="?",INDEX($H$2:$H$2336,MODE(MATCH($H$2:$H$2336,$H$2:$H$2336,0))),H351)</f>
        <v>yes</v>
      </c>
      <c r="L351" s="16" t="str">
        <f t="shared" si="5"/>
        <v>0</v>
      </c>
      <c r="M351" s="16" t="s">
        <v>2380</v>
      </c>
      <c r="N351" s="16" t="s">
        <v>2382</v>
      </c>
      <c r="O351" s="15" t="str" cm="1">
        <f t="array" ref="O351">_xlfn.IFS(B351&lt;18.5,"Underweight",B351&lt;=24.99,"Normal weight",B351&lt;=29.99,"Over weight",B351&gt;=30,"Obesity")</f>
        <v>Normal weight</v>
      </c>
      <c r="P351" s="29" t="str" cm="1">
        <f t="array" ref="P351">_xlfn.IFS(C351&lt;5.7,"Normal",C351&lt;=6.49,"Prediabetes",C351&gt;=6.5,"Diabetes")</f>
        <v>Normal</v>
      </c>
    </row>
    <row r="352" spans="1:16" x14ac:dyDescent="0.25">
      <c r="A352" s="54" t="s">
        <v>2021</v>
      </c>
      <c r="B352" s="54">
        <v>20.03</v>
      </c>
      <c r="C352" s="54">
        <v>6.14</v>
      </c>
      <c r="D352" s="54" t="s">
        <v>8367</v>
      </c>
      <c r="E352" s="54" t="s">
        <v>2380</v>
      </c>
      <c r="F352" s="54" t="s">
        <v>2380</v>
      </c>
      <c r="G352" s="54" t="s">
        <v>2381</v>
      </c>
      <c r="H352" s="54" t="s">
        <v>8367</v>
      </c>
      <c r="I352" s="15"/>
      <c r="J352" s="20"/>
      <c r="K352" s="17" t="str" cm="1">
        <f t="array" ref="K352">IF(H352="?",INDEX($H$2:$H$2336,MODE(MATCH($H$2:$H$2336,$H$2:$H$2336,0))),H352)</f>
        <v>yes</v>
      </c>
      <c r="L352" s="18" t="str">
        <f t="shared" si="5"/>
        <v>0</v>
      </c>
      <c r="M352" s="18" t="s">
        <v>2382</v>
      </c>
      <c r="N352" s="18" t="s">
        <v>2382</v>
      </c>
      <c r="O352" s="17" t="str" cm="1">
        <f t="array" ref="O352">_xlfn.IFS(B352&lt;18.5,"Underweight",B352&lt;=24.99,"Normal weight",B352&lt;=29.99,"Over weight",B352&gt;=30,"Obesity")</f>
        <v>Normal weight</v>
      </c>
      <c r="P352" s="30" t="str" cm="1">
        <f t="array" ref="P352">_xlfn.IFS(C352&lt;5.7,"Normal",C352&lt;=6.49,"Prediabetes",C352&gt;=6.5,"Diabetes")</f>
        <v>Prediabetes</v>
      </c>
    </row>
    <row r="353" spans="1:16" x14ac:dyDescent="0.25">
      <c r="A353" s="54" t="s">
        <v>2020</v>
      </c>
      <c r="B353" s="54">
        <v>41.42</v>
      </c>
      <c r="C353" s="54">
        <v>6.07</v>
      </c>
      <c r="D353" s="54" t="s">
        <v>2380</v>
      </c>
      <c r="E353" s="54" t="s">
        <v>2380</v>
      </c>
      <c r="F353" s="54" t="s">
        <v>2380</v>
      </c>
      <c r="G353" s="54" t="s">
        <v>2381</v>
      </c>
      <c r="H353" s="54" t="s">
        <v>2380</v>
      </c>
      <c r="I353" s="17"/>
      <c r="J353" s="19"/>
      <c r="K353" s="15" t="str" cm="1">
        <f t="array" ref="K353">IF(H353="?",INDEX($H$2:$H$2336,MODE(MATCH($H$2:$H$2336,$H$2:$H$2336,0))),H353)</f>
        <v>No</v>
      </c>
      <c r="L353" s="16" t="str">
        <f t="shared" si="5"/>
        <v>0</v>
      </c>
      <c r="M353" s="16" t="s">
        <v>2380</v>
      </c>
      <c r="N353" s="16" t="s">
        <v>2380</v>
      </c>
      <c r="O353" s="15" t="str" cm="1">
        <f t="array" ref="O353">_xlfn.IFS(B353&lt;18.5,"Underweight",B353&lt;=24.99,"Normal weight",B353&lt;=29.99,"Over weight",B353&gt;=30,"Obesity")</f>
        <v>Obesity</v>
      </c>
      <c r="P353" s="29" t="str" cm="1">
        <f t="array" ref="P353">_xlfn.IFS(C353&lt;5.7,"Normal",C353&lt;=6.49,"Prediabetes",C353&gt;=6.5,"Diabetes")</f>
        <v>Prediabetes</v>
      </c>
    </row>
    <row r="354" spans="1:16" x14ac:dyDescent="0.25">
      <c r="A354" s="54" t="s">
        <v>2019</v>
      </c>
      <c r="B354" s="54">
        <v>36.67</v>
      </c>
      <c r="C354" s="54">
        <v>10.210000000000001</v>
      </c>
      <c r="D354" s="54" t="s">
        <v>2380</v>
      </c>
      <c r="E354" s="54" t="s">
        <v>2380</v>
      </c>
      <c r="F354" s="54" t="s">
        <v>2380</v>
      </c>
      <c r="G354" s="54" t="s">
        <v>2381</v>
      </c>
      <c r="H354" s="54" t="s">
        <v>2380</v>
      </c>
      <c r="I354" s="15"/>
      <c r="J354" s="20"/>
      <c r="K354" s="17" t="str" cm="1">
        <f t="array" ref="K354">IF(H354="?",INDEX($H$2:$H$2336,MODE(MATCH($H$2:$H$2336,$H$2:$H$2336,0))),H354)</f>
        <v>No</v>
      </c>
      <c r="L354" s="18" t="str">
        <f t="shared" si="5"/>
        <v>0</v>
      </c>
      <c r="M354" s="18" t="s">
        <v>2380</v>
      </c>
      <c r="N354" s="18" t="s">
        <v>2380</v>
      </c>
      <c r="O354" s="17" t="str" cm="1">
        <f t="array" ref="O354">_xlfn.IFS(B354&lt;18.5,"Underweight",B354&lt;=24.99,"Normal weight",B354&lt;=29.99,"Over weight",B354&gt;=30,"Obesity")</f>
        <v>Obesity</v>
      </c>
      <c r="P354" s="30" t="str" cm="1">
        <f t="array" ref="P354">_xlfn.IFS(C354&lt;5.7,"Normal",C354&lt;=6.49,"Prediabetes",C354&gt;=6.5,"Diabetes")</f>
        <v>Diabetes</v>
      </c>
    </row>
    <row r="355" spans="1:16" x14ac:dyDescent="0.25">
      <c r="A355" s="54" t="s">
        <v>2018</v>
      </c>
      <c r="B355" s="54">
        <v>27.645</v>
      </c>
      <c r="C355" s="54">
        <v>4.6900000000000004</v>
      </c>
      <c r="D355" s="54" t="s">
        <v>2380</v>
      </c>
      <c r="E355" s="54" t="s">
        <v>2380</v>
      </c>
      <c r="F355" s="54" t="s">
        <v>2380</v>
      </c>
      <c r="G355" s="54" t="s">
        <v>2381</v>
      </c>
      <c r="H355" s="54" t="s">
        <v>2380</v>
      </c>
      <c r="I355" s="17"/>
      <c r="J355" s="19"/>
      <c r="K355" s="15" t="str" cm="1">
        <f t="array" ref="K355">IF(H355="?",INDEX($H$2:$H$2336,MODE(MATCH($H$2:$H$2336,$H$2:$H$2336,0))),H355)</f>
        <v>No</v>
      </c>
      <c r="L355" s="16" t="str">
        <f t="shared" si="5"/>
        <v>0</v>
      </c>
      <c r="M355" s="16" t="s">
        <v>2380</v>
      </c>
      <c r="N355" s="16" t="s">
        <v>2380</v>
      </c>
      <c r="O355" s="15" t="str" cm="1">
        <f t="array" ref="O355">_xlfn.IFS(B355&lt;18.5,"Underweight",B355&lt;=24.99,"Normal weight",B355&lt;=29.99,"Over weight",B355&gt;=30,"Obesity")</f>
        <v>Over weight</v>
      </c>
      <c r="P355" s="29" t="str" cm="1">
        <f t="array" ref="P355">_xlfn.IFS(C355&lt;5.7,"Normal",C355&lt;=6.49,"Prediabetes",C355&gt;=6.5,"Diabetes")</f>
        <v>Normal</v>
      </c>
    </row>
    <row r="356" spans="1:16" x14ac:dyDescent="0.25">
      <c r="A356" s="54" t="s">
        <v>2017</v>
      </c>
      <c r="B356" s="54">
        <v>22.72</v>
      </c>
      <c r="C356" s="54">
        <v>5.71</v>
      </c>
      <c r="D356" s="54" t="s">
        <v>2380</v>
      </c>
      <c r="E356" s="54" t="s">
        <v>2380</v>
      </c>
      <c r="F356" s="54" t="s">
        <v>2380</v>
      </c>
      <c r="G356" s="54" t="s">
        <v>2381</v>
      </c>
      <c r="H356" s="54" t="s">
        <v>8367</v>
      </c>
      <c r="I356" s="15"/>
      <c r="J356" s="20"/>
      <c r="K356" s="17" t="str" cm="1">
        <f t="array" ref="K356">IF(H356="?",INDEX($H$2:$H$2336,MODE(MATCH($H$2:$H$2336,$H$2:$H$2336,0))),H356)</f>
        <v>yes</v>
      </c>
      <c r="L356" s="18" t="str">
        <f t="shared" si="5"/>
        <v>0</v>
      </c>
      <c r="M356" s="18" t="s">
        <v>2380</v>
      </c>
      <c r="N356" s="18" t="s">
        <v>2382</v>
      </c>
      <c r="O356" s="17" t="str" cm="1">
        <f t="array" ref="O356">_xlfn.IFS(B356&lt;18.5,"Underweight",B356&lt;=24.99,"Normal weight",B356&lt;=29.99,"Over weight",B356&gt;=30,"Obesity")</f>
        <v>Normal weight</v>
      </c>
      <c r="P356" s="30" t="str" cm="1">
        <f t="array" ref="P356">_xlfn.IFS(C356&lt;5.7,"Normal",C356&lt;=6.49,"Prediabetes",C356&gt;=6.5,"Diabetes")</f>
        <v>Prediabetes</v>
      </c>
    </row>
    <row r="357" spans="1:16" x14ac:dyDescent="0.25">
      <c r="A357" s="54" t="s">
        <v>2016</v>
      </c>
      <c r="B357" s="54">
        <v>36.520000000000003</v>
      </c>
      <c r="C357" s="54">
        <v>9.07</v>
      </c>
      <c r="D357" s="54" t="s">
        <v>8367</v>
      </c>
      <c r="E357" s="54" t="s">
        <v>2380</v>
      </c>
      <c r="F357" s="54" t="s">
        <v>2382</v>
      </c>
      <c r="G357" s="54">
        <v>1</v>
      </c>
      <c r="H357" s="54" t="s">
        <v>2380</v>
      </c>
      <c r="I357" s="17"/>
      <c r="J357" s="19"/>
      <c r="K357" s="15" t="str" cm="1">
        <f t="array" ref="K357">IF(H357="?",INDEX($H$2:$H$2336,MODE(MATCH($H$2:$H$2336,$H$2:$H$2336,0))),H357)</f>
        <v>No</v>
      </c>
      <c r="L357" s="16">
        <f t="shared" si="5"/>
        <v>1</v>
      </c>
      <c r="M357" s="16" t="s">
        <v>2382</v>
      </c>
      <c r="N357" s="16" t="s">
        <v>2380</v>
      </c>
      <c r="O357" s="15" t="str" cm="1">
        <f t="array" ref="O357">_xlfn.IFS(B357&lt;18.5,"Underweight",B357&lt;=24.99,"Normal weight",B357&lt;=29.99,"Over weight",B357&gt;=30,"Obesity")</f>
        <v>Obesity</v>
      </c>
      <c r="P357" s="29" t="str" cm="1">
        <f t="array" ref="P357">_xlfn.IFS(C357&lt;5.7,"Normal",C357&lt;=6.49,"Prediabetes",C357&gt;=6.5,"Diabetes")</f>
        <v>Diabetes</v>
      </c>
    </row>
    <row r="358" spans="1:16" x14ac:dyDescent="0.25">
      <c r="A358" s="54" t="s">
        <v>2015</v>
      </c>
      <c r="B358" s="54">
        <v>33.96</v>
      </c>
      <c r="C358" s="54">
        <v>4.99</v>
      </c>
      <c r="D358" s="54" t="s">
        <v>2380</v>
      </c>
      <c r="E358" s="54" t="s">
        <v>2380</v>
      </c>
      <c r="F358" s="54" t="s">
        <v>2380</v>
      </c>
      <c r="G358" s="54" t="s">
        <v>2381</v>
      </c>
      <c r="H358" s="54" t="s">
        <v>8367</v>
      </c>
      <c r="I358" s="15"/>
      <c r="J358" s="20"/>
      <c r="K358" s="17" t="str" cm="1">
        <f t="array" ref="K358">IF(H358="?",INDEX($H$2:$H$2336,MODE(MATCH($H$2:$H$2336,$H$2:$H$2336,0))),H358)</f>
        <v>yes</v>
      </c>
      <c r="L358" s="18" t="str">
        <f t="shared" si="5"/>
        <v>0</v>
      </c>
      <c r="M358" s="18" t="s">
        <v>2380</v>
      </c>
      <c r="N358" s="18" t="s">
        <v>2382</v>
      </c>
      <c r="O358" s="17" t="str" cm="1">
        <f t="array" ref="O358">_xlfn.IFS(B358&lt;18.5,"Underweight",B358&lt;=24.99,"Normal weight",B358&lt;=29.99,"Over weight",B358&gt;=30,"Obesity")</f>
        <v>Obesity</v>
      </c>
      <c r="P358" s="30" t="str" cm="1">
        <f t="array" ref="P358">_xlfn.IFS(C358&lt;5.7,"Normal",C358&lt;=6.49,"Prediabetes",C358&gt;=6.5,"Diabetes")</f>
        <v>Normal</v>
      </c>
    </row>
    <row r="359" spans="1:16" x14ac:dyDescent="0.25">
      <c r="A359" s="54" t="s">
        <v>2014</v>
      </c>
      <c r="B359" s="54">
        <v>26.695</v>
      </c>
      <c r="C359" s="54">
        <v>8.31</v>
      </c>
      <c r="D359" s="54" t="s">
        <v>2380</v>
      </c>
      <c r="E359" s="54" t="s">
        <v>2380</v>
      </c>
      <c r="F359" s="54" t="s">
        <v>2380</v>
      </c>
      <c r="G359" s="54" t="s">
        <v>2381</v>
      </c>
      <c r="H359" s="54" t="s">
        <v>8367</v>
      </c>
      <c r="I359" s="17"/>
      <c r="J359" s="19"/>
      <c r="K359" s="15" t="str" cm="1">
        <f t="array" ref="K359">IF(H359="?",INDEX($H$2:$H$2336,MODE(MATCH($H$2:$H$2336,$H$2:$H$2336,0))),H359)</f>
        <v>yes</v>
      </c>
      <c r="L359" s="16" t="str">
        <f t="shared" si="5"/>
        <v>0</v>
      </c>
      <c r="M359" s="16" t="s">
        <v>2380</v>
      </c>
      <c r="N359" s="16" t="s">
        <v>2382</v>
      </c>
      <c r="O359" s="15" t="str" cm="1">
        <f t="array" ref="O359">_xlfn.IFS(B359&lt;18.5,"Underweight",B359&lt;=24.99,"Normal weight",B359&lt;=29.99,"Over weight",B359&gt;=30,"Obesity")</f>
        <v>Over weight</v>
      </c>
      <c r="P359" s="29" t="str" cm="1">
        <f t="array" ref="P359">_xlfn.IFS(C359&lt;5.7,"Normal",C359&lt;=6.49,"Prediabetes",C359&gt;=6.5,"Diabetes")</f>
        <v>Diabetes</v>
      </c>
    </row>
    <row r="360" spans="1:16" x14ac:dyDescent="0.25">
      <c r="A360" s="54" t="s">
        <v>2013</v>
      </c>
      <c r="B360" s="54">
        <v>18.45</v>
      </c>
      <c r="C360" s="54">
        <v>5.07</v>
      </c>
      <c r="D360" s="54" t="s">
        <v>8367</v>
      </c>
      <c r="E360" s="54" t="s">
        <v>2380</v>
      </c>
      <c r="F360" s="54" t="s">
        <v>2380</v>
      </c>
      <c r="G360" s="54" t="s">
        <v>2381</v>
      </c>
      <c r="H360" s="54" t="s">
        <v>8367</v>
      </c>
      <c r="I360" s="15"/>
      <c r="J360" s="20"/>
      <c r="K360" s="17" t="str" cm="1">
        <f t="array" ref="K360">IF(H360="?",INDEX($H$2:$H$2336,MODE(MATCH($H$2:$H$2336,$H$2:$H$2336,0))),H360)</f>
        <v>yes</v>
      </c>
      <c r="L360" s="18" t="str">
        <f t="shared" si="5"/>
        <v>0</v>
      </c>
      <c r="M360" s="18" t="s">
        <v>2382</v>
      </c>
      <c r="N360" s="18" t="s">
        <v>2382</v>
      </c>
      <c r="O360" s="17" t="str" cm="1">
        <f t="array" ref="O360">_xlfn.IFS(B360&lt;18.5,"Underweight",B360&lt;=24.99,"Normal weight",B360&lt;=29.99,"Over weight",B360&gt;=30,"Obesity")</f>
        <v>Underweight</v>
      </c>
      <c r="P360" s="30" t="str" cm="1">
        <f t="array" ref="P360">_xlfn.IFS(C360&lt;5.7,"Normal",C360&lt;=6.49,"Prediabetes",C360&gt;=6.5,"Diabetes")</f>
        <v>Normal</v>
      </c>
    </row>
    <row r="361" spans="1:16" x14ac:dyDescent="0.25">
      <c r="A361" s="54" t="s">
        <v>2012</v>
      </c>
      <c r="B361" s="54">
        <v>33.18</v>
      </c>
      <c r="C361" s="54">
        <v>4.79</v>
      </c>
      <c r="D361" s="54" t="s">
        <v>2380</v>
      </c>
      <c r="E361" s="54" t="s">
        <v>2380</v>
      </c>
      <c r="F361" s="54" t="s">
        <v>2380</v>
      </c>
      <c r="G361" s="54" t="s">
        <v>2381</v>
      </c>
      <c r="H361" s="54" t="s">
        <v>8367</v>
      </c>
      <c r="I361" s="17"/>
      <c r="J361" s="19"/>
      <c r="K361" s="15" t="str" cm="1">
        <f t="array" ref="K361">IF(H361="?",INDEX($H$2:$H$2336,MODE(MATCH($H$2:$H$2336,$H$2:$H$2336,0))),H361)</f>
        <v>yes</v>
      </c>
      <c r="L361" s="16" t="str">
        <f t="shared" si="5"/>
        <v>0</v>
      </c>
      <c r="M361" s="16" t="s">
        <v>2380</v>
      </c>
      <c r="N361" s="16" t="s">
        <v>2382</v>
      </c>
      <c r="O361" s="15" t="str" cm="1">
        <f t="array" ref="O361">_xlfn.IFS(B361&lt;18.5,"Underweight",B361&lt;=24.99,"Normal weight",B361&lt;=29.99,"Over weight",B361&gt;=30,"Obesity")</f>
        <v>Obesity</v>
      </c>
      <c r="P361" s="29" t="str" cm="1">
        <f t="array" ref="P361">_xlfn.IFS(C361&lt;5.7,"Normal",C361&lt;=6.49,"Prediabetes",C361&gt;=6.5,"Diabetes")</f>
        <v>Normal</v>
      </c>
    </row>
    <row r="362" spans="1:16" x14ac:dyDescent="0.25">
      <c r="A362" s="54" t="s">
        <v>2011</v>
      </c>
      <c r="B362" s="54">
        <v>36.1</v>
      </c>
      <c r="C362" s="54">
        <v>11.39</v>
      </c>
      <c r="D362" s="54" t="s">
        <v>8367</v>
      </c>
      <c r="E362" s="54" t="s">
        <v>2380</v>
      </c>
      <c r="F362" s="54" t="s">
        <v>2380</v>
      </c>
      <c r="G362" s="54">
        <v>2</v>
      </c>
      <c r="H362" s="54" t="s">
        <v>2380</v>
      </c>
      <c r="I362" s="15"/>
      <c r="J362" s="20"/>
      <c r="K362" s="17" t="str" cm="1">
        <f t="array" ref="K362">IF(H362="?",INDEX($H$2:$H$2336,MODE(MATCH($H$2:$H$2336,$H$2:$H$2336,0))),H362)</f>
        <v>No</v>
      </c>
      <c r="L362" s="18">
        <f t="shared" si="5"/>
        <v>2</v>
      </c>
      <c r="M362" s="18" t="s">
        <v>2382</v>
      </c>
      <c r="N362" s="18" t="s">
        <v>2380</v>
      </c>
      <c r="O362" s="17" t="str" cm="1">
        <f t="array" ref="O362">_xlfn.IFS(B362&lt;18.5,"Underweight",B362&lt;=24.99,"Normal weight",B362&lt;=29.99,"Over weight",B362&gt;=30,"Obesity")</f>
        <v>Obesity</v>
      </c>
      <c r="P362" s="30" t="str" cm="1">
        <f t="array" ref="P362">_xlfn.IFS(C362&lt;5.7,"Normal",C362&lt;=6.49,"Prediabetes",C362&gt;=6.5,"Diabetes")</f>
        <v>Diabetes</v>
      </c>
    </row>
    <row r="363" spans="1:16" x14ac:dyDescent="0.25">
      <c r="A363" s="54" t="s">
        <v>2010</v>
      </c>
      <c r="B363" s="54">
        <v>22.77</v>
      </c>
      <c r="C363" s="54">
        <v>6</v>
      </c>
      <c r="D363" s="54" t="s">
        <v>2380</v>
      </c>
      <c r="E363" s="54" t="s">
        <v>2380</v>
      </c>
      <c r="F363" s="54" t="s">
        <v>2380</v>
      </c>
      <c r="G363" s="54" t="s">
        <v>2381</v>
      </c>
      <c r="H363" s="54" t="s">
        <v>8367</v>
      </c>
      <c r="I363" s="17"/>
      <c r="J363" s="19"/>
      <c r="K363" s="15" t="str" cm="1">
        <f t="array" ref="K363">IF(H363="?",INDEX($H$2:$H$2336,MODE(MATCH($H$2:$H$2336,$H$2:$H$2336,0))),H363)</f>
        <v>yes</v>
      </c>
      <c r="L363" s="16" t="str">
        <f t="shared" si="5"/>
        <v>0</v>
      </c>
      <c r="M363" s="16" t="s">
        <v>2380</v>
      </c>
      <c r="N363" s="16" t="s">
        <v>2382</v>
      </c>
      <c r="O363" s="15" t="str" cm="1">
        <f t="array" ref="O363">_xlfn.IFS(B363&lt;18.5,"Underweight",B363&lt;=24.99,"Normal weight",B363&lt;=29.99,"Over weight",B363&gt;=30,"Obesity")</f>
        <v>Normal weight</v>
      </c>
      <c r="P363" s="29" t="str" cm="1">
        <f t="array" ref="P363">_xlfn.IFS(C363&lt;5.7,"Normal",C363&lt;=6.49,"Prediabetes",C363&gt;=6.5,"Diabetes")</f>
        <v>Prediabetes</v>
      </c>
    </row>
    <row r="364" spans="1:16" x14ac:dyDescent="0.25">
      <c r="A364" s="54" t="s">
        <v>2009</v>
      </c>
      <c r="B364" s="54">
        <v>21.24</v>
      </c>
      <c r="C364" s="54">
        <v>5.13</v>
      </c>
      <c r="D364" s="54" t="s">
        <v>2380</v>
      </c>
      <c r="E364" s="54" t="s">
        <v>2380</v>
      </c>
      <c r="F364" s="54" t="s">
        <v>2380</v>
      </c>
      <c r="G364" s="54" t="s">
        <v>2381</v>
      </c>
      <c r="H364" s="54" t="s">
        <v>8367</v>
      </c>
      <c r="I364" s="15"/>
      <c r="J364" s="20"/>
      <c r="K364" s="17" t="str" cm="1">
        <f t="array" ref="K364">IF(H364="?",INDEX($H$2:$H$2336,MODE(MATCH($H$2:$H$2336,$H$2:$H$2336,0))),H364)</f>
        <v>yes</v>
      </c>
      <c r="L364" s="18" t="str">
        <f t="shared" si="5"/>
        <v>0</v>
      </c>
      <c r="M364" s="18" t="s">
        <v>2380</v>
      </c>
      <c r="N364" s="18" t="s">
        <v>2382</v>
      </c>
      <c r="O364" s="17" t="str" cm="1">
        <f t="array" ref="O364">_xlfn.IFS(B364&lt;18.5,"Underweight",B364&lt;=24.99,"Normal weight",B364&lt;=29.99,"Over weight",B364&gt;=30,"Obesity")</f>
        <v>Normal weight</v>
      </c>
      <c r="P364" s="30" t="str" cm="1">
        <f t="array" ref="P364">_xlfn.IFS(C364&lt;5.7,"Normal",C364&lt;=6.49,"Prediabetes",C364&gt;=6.5,"Diabetes")</f>
        <v>Normal</v>
      </c>
    </row>
    <row r="365" spans="1:16" x14ac:dyDescent="0.25">
      <c r="A365" s="54" t="s">
        <v>2008</v>
      </c>
      <c r="B365" s="54">
        <v>17.600000000000001</v>
      </c>
      <c r="C365" s="54">
        <v>5.26</v>
      </c>
      <c r="D365" s="54" t="s">
        <v>8367</v>
      </c>
      <c r="E365" s="54" t="s">
        <v>2380</v>
      </c>
      <c r="F365" s="54" t="s">
        <v>2380</v>
      </c>
      <c r="G365" s="54" t="s">
        <v>2381</v>
      </c>
      <c r="H365" s="54" t="s">
        <v>8367</v>
      </c>
      <c r="I365" s="17"/>
      <c r="J365" s="19"/>
      <c r="K365" s="15" t="str" cm="1">
        <f t="array" ref="K365">IF(H365="?",INDEX($H$2:$H$2336,MODE(MATCH($H$2:$H$2336,$H$2:$H$2336,0))),H365)</f>
        <v>yes</v>
      </c>
      <c r="L365" s="16" t="str">
        <f t="shared" si="5"/>
        <v>0</v>
      </c>
      <c r="M365" s="16" t="s">
        <v>2382</v>
      </c>
      <c r="N365" s="16" t="s">
        <v>2382</v>
      </c>
      <c r="O365" s="15" t="str" cm="1">
        <f t="array" ref="O365">_xlfn.IFS(B365&lt;18.5,"Underweight",B365&lt;=24.99,"Normal weight",B365&lt;=29.99,"Over weight",B365&gt;=30,"Obesity")</f>
        <v>Underweight</v>
      </c>
      <c r="P365" s="29" t="str" cm="1">
        <f t="array" ref="P365">_xlfn.IFS(C365&lt;5.7,"Normal",C365&lt;=6.49,"Prediabetes",C365&gt;=6.5,"Diabetes")</f>
        <v>Normal</v>
      </c>
    </row>
    <row r="366" spans="1:16" x14ac:dyDescent="0.25">
      <c r="A366" s="54" t="s">
        <v>2007</v>
      </c>
      <c r="B366" s="54">
        <v>26.29</v>
      </c>
      <c r="C366" s="54">
        <v>6.84</v>
      </c>
      <c r="D366" s="54" t="s">
        <v>2380</v>
      </c>
      <c r="E366" s="54" t="s">
        <v>2380</v>
      </c>
      <c r="F366" s="54" t="s">
        <v>2380</v>
      </c>
      <c r="G366" s="54" t="s">
        <v>2381</v>
      </c>
      <c r="H366" s="54" t="s">
        <v>8367</v>
      </c>
      <c r="I366" s="15"/>
      <c r="J366" s="20"/>
      <c r="K366" s="17" t="str" cm="1">
        <f t="array" ref="K366">IF(H366="?",INDEX($H$2:$H$2336,MODE(MATCH($H$2:$H$2336,$H$2:$H$2336,0))),H366)</f>
        <v>yes</v>
      </c>
      <c r="L366" s="18" t="str">
        <f t="shared" si="5"/>
        <v>0</v>
      </c>
      <c r="M366" s="18" t="s">
        <v>2380</v>
      </c>
      <c r="N366" s="18" t="s">
        <v>2382</v>
      </c>
      <c r="O366" s="17" t="str" cm="1">
        <f t="array" ref="O366">_xlfn.IFS(B366&lt;18.5,"Underweight",B366&lt;=24.99,"Normal weight",B366&lt;=29.99,"Over weight",B366&gt;=30,"Obesity")</f>
        <v>Over weight</v>
      </c>
      <c r="P366" s="30" t="str" cm="1">
        <f t="array" ref="P366">_xlfn.IFS(C366&lt;5.7,"Normal",C366&lt;=6.49,"Prediabetes",C366&gt;=6.5,"Diabetes")</f>
        <v>Diabetes</v>
      </c>
    </row>
    <row r="367" spans="1:16" x14ac:dyDescent="0.25">
      <c r="A367" s="54" t="s">
        <v>2006</v>
      </c>
      <c r="B367" s="54">
        <v>35.31</v>
      </c>
      <c r="C367" s="54">
        <v>9.0399999999999991</v>
      </c>
      <c r="D367" s="54" t="s">
        <v>2380</v>
      </c>
      <c r="E367" s="54" t="s">
        <v>2380</v>
      </c>
      <c r="F367" s="54" t="s">
        <v>2380</v>
      </c>
      <c r="G367" s="54" t="s">
        <v>2381</v>
      </c>
      <c r="H367" s="54" t="s">
        <v>2380</v>
      </c>
      <c r="I367" s="17"/>
      <c r="J367" s="19"/>
      <c r="K367" s="15" t="str" cm="1">
        <f t="array" ref="K367">IF(H367="?",INDEX($H$2:$H$2336,MODE(MATCH($H$2:$H$2336,$H$2:$H$2336,0))),H367)</f>
        <v>No</v>
      </c>
      <c r="L367" s="16" t="str">
        <f t="shared" si="5"/>
        <v>0</v>
      </c>
      <c r="M367" s="16" t="s">
        <v>2380</v>
      </c>
      <c r="N367" s="16" t="s">
        <v>2380</v>
      </c>
      <c r="O367" s="15" t="str" cm="1">
        <f t="array" ref="O367">_xlfn.IFS(B367&lt;18.5,"Underweight",B367&lt;=24.99,"Normal weight",B367&lt;=29.99,"Over weight",B367&gt;=30,"Obesity")</f>
        <v>Obesity</v>
      </c>
      <c r="P367" s="29" t="str" cm="1">
        <f t="array" ref="P367">_xlfn.IFS(C367&lt;5.7,"Normal",C367&lt;=6.49,"Prediabetes",C367&gt;=6.5,"Diabetes")</f>
        <v>Diabetes</v>
      </c>
    </row>
    <row r="368" spans="1:16" x14ac:dyDescent="0.25">
      <c r="A368" s="54" t="s">
        <v>2005</v>
      </c>
      <c r="B368" s="54">
        <v>27.04</v>
      </c>
      <c r="C368" s="54">
        <v>4.0999999999999996</v>
      </c>
      <c r="D368" s="54" t="s">
        <v>2380</v>
      </c>
      <c r="E368" s="54" t="s">
        <v>2380</v>
      </c>
      <c r="F368" s="54" t="s">
        <v>2380</v>
      </c>
      <c r="G368" s="54">
        <v>1</v>
      </c>
      <c r="H368" s="54" t="s">
        <v>8367</v>
      </c>
      <c r="I368" s="15"/>
      <c r="J368" s="20"/>
      <c r="K368" s="17" t="str" cm="1">
        <f t="array" ref="K368">IF(H368="?",INDEX($H$2:$H$2336,MODE(MATCH($H$2:$H$2336,$H$2:$H$2336,0))),H368)</f>
        <v>yes</v>
      </c>
      <c r="L368" s="18">
        <f t="shared" si="5"/>
        <v>1</v>
      </c>
      <c r="M368" s="18" t="s">
        <v>2380</v>
      </c>
      <c r="N368" s="18" t="s">
        <v>2382</v>
      </c>
      <c r="O368" s="17" t="str" cm="1">
        <f t="array" ref="O368">_xlfn.IFS(B368&lt;18.5,"Underweight",B368&lt;=24.99,"Normal weight",B368&lt;=29.99,"Over weight",B368&gt;=30,"Obesity")</f>
        <v>Over weight</v>
      </c>
      <c r="P368" s="30" t="str" cm="1">
        <f t="array" ref="P368">_xlfn.IFS(C368&lt;5.7,"Normal",C368&lt;=6.49,"Prediabetes",C368&gt;=6.5,"Diabetes")</f>
        <v>Normal</v>
      </c>
    </row>
    <row r="369" spans="1:16" x14ac:dyDescent="0.25">
      <c r="A369" s="54" t="s">
        <v>2004</v>
      </c>
      <c r="B369" s="54">
        <v>30.23</v>
      </c>
      <c r="C369" s="54">
        <v>4.2300000000000004</v>
      </c>
      <c r="D369" s="54" t="s">
        <v>8367</v>
      </c>
      <c r="E369" s="54" t="s">
        <v>2380</v>
      </c>
      <c r="F369" s="54" t="s">
        <v>2382</v>
      </c>
      <c r="G369" s="54">
        <v>1</v>
      </c>
      <c r="H369" s="54" t="s">
        <v>8367</v>
      </c>
      <c r="I369" s="17"/>
      <c r="J369" s="19"/>
      <c r="K369" s="15" t="str" cm="1">
        <f t="array" ref="K369">IF(H369="?",INDEX($H$2:$H$2336,MODE(MATCH($H$2:$H$2336,$H$2:$H$2336,0))),H369)</f>
        <v>yes</v>
      </c>
      <c r="L369" s="16">
        <f t="shared" si="5"/>
        <v>1</v>
      </c>
      <c r="M369" s="16" t="s">
        <v>2382</v>
      </c>
      <c r="N369" s="16" t="s">
        <v>2382</v>
      </c>
      <c r="O369" s="15" t="str" cm="1">
        <f t="array" ref="O369">_xlfn.IFS(B369&lt;18.5,"Underweight",B369&lt;=24.99,"Normal weight",B369&lt;=29.99,"Over weight",B369&gt;=30,"Obesity")</f>
        <v>Obesity</v>
      </c>
      <c r="P369" s="29" t="str" cm="1">
        <f t="array" ref="P369">_xlfn.IFS(C369&lt;5.7,"Normal",C369&lt;=6.49,"Prediabetes",C369&gt;=6.5,"Diabetes")</f>
        <v>Normal</v>
      </c>
    </row>
    <row r="370" spans="1:16" x14ac:dyDescent="0.25">
      <c r="A370" s="54" t="s">
        <v>2003</v>
      </c>
      <c r="B370" s="54">
        <v>30.6</v>
      </c>
      <c r="C370" s="54">
        <v>6.48</v>
      </c>
      <c r="D370" s="54" t="s">
        <v>8367</v>
      </c>
      <c r="E370" s="54" t="s">
        <v>2380</v>
      </c>
      <c r="F370" s="54" t="s">
        <v>2382</v>
      </c>
      <c r="G370" s="54">
        <v>1</v>
      </c>
      <c r="H370" s="54" t="s">
        <v>8367</v>
      </c>
      <c r="I370" s="15"/>
      <c r="J370" s="20"/>
      <c r="K370" s="17" t="str" cm="1">
        <f t="array" ref="K370">IF(H370="?",INDEX($H$2:$H$2336,MODE(MATCH($H$2:$H$2336,$H$2:$H$2336,0))),H370)</f>
        <v>yes</v>
      </c>
      <c r="L370" s="18">
        <f t="shared" si="5"/>
        <v>1</v>
      </c>
      <c r="M370" s="18" t="s">
        <v>2382</v>
      </c>
      <c r="N370" s="18" t="s">
        <v>2382</v>
      </c>
      <c r="O370" s="17" t="str" cm="1">
        <f t="array" ref="O370">_xlfn.IFS(B370&lt;18.5,"Underweight",B370&lt;=24.99,"Normal weight",B370&lt;=29.99,"Over weight",B370&gt;=30,"Obesity")</f>
        <v>Obesity</v>
      </c>
      <c r="P370" s="30" t="str" cm="1">
        <f t="array" ref="P370">_xlfn.IFS(C370&lt;5.7,"Normal",C370&lt;=6.49,"Prediabetes",C370&gt;=6.5,"Diabetes")</f>
        <v>Prediabetes</v>
      </c>
    </row>
    <row r="371" spans="1:16" x14ac:dyDescent="0.25">
      <c r="A371" s="54" t="s">
        <v>2002</v>
      </c>
      <c r="B371" s="54">
        <v>26.8</v>
      </c>
      <c r="C371" s="54">
        <v>5.53</v>
      </c>
      <c r="D371" s="54" t="s">
        <v>2380</v>
      </c>
      <c r="E371" s="54" t="s">
        <v>2380</v>
      </c>
      <c r="F371" s="54" t="s">
        <v>2380</v>
      </c>
      <c r="G371" s="54">
        <v>1</v>
      </c>
      <c r="H371" s="54" t="s">
        <v>8367</v>
      </c>
      <c r="I371" s="17"/>
      <c r="J371" s="19"/>
      <c r="K371" s="15" t="str" cm="1">
        <f t="array" ref="K371">IF(H371="?",INDEX($H$2:$H$2336,MODE(MATCH($H$2:$H$2336,$H$2:$H$2336,0))),H371)</f>
        <v>yes</v>
      </c>
      <c r="L371" s="16">
        <f t="shared" si="5"/>
        <v>1</v>
      </c>
      <c r="M371" s="16" t="s">
        <v>2380</v>
      </c>
      <c r="N371" s="16" t="s">
        <v>2382</v>
      </c>
      <c r="O371" s="15" t="str" cm="1">
        <f t="array" ref="O371">_xlfn.IFS(B371&lt;18.5,"Underweight",B371&lt;=24.99,"Normal weight",B371&lt;=29.99,"Over weight",B371&gt;=30,"Obesity")</f>
        <v>Over weight</v>
      </c>
      <c r="P371" s="29" t="str" cm="1">
        <f t="array" ref="P371">_xlfn.IFS(C371&lt;5.7,"Normal",C371&lt;=6.49,"Prediabetes",C371&gt;=6.5,"Diabetes")</f>
        <v>Normal</v>
      </c>
    </row>
    <row r="372" spans="1:16" x14ac:dyDescent="0.25">
      <c r="A372" s="54" t="s">
        <v>2001</v>
      </c>
      <c r="B372" s="54">
        <v>16.86</v>
      </c>
      <c r="C372" s="54">
        <v>4.07</v>
      </c>
      <c r="D372" s="54" t="s">
        <v>8367</v>
      </c>
      <c r="E372" s="54" t="s">
        <v>2380</v>
      </c>
      <c r="F372" s="54" t="s">
        <v>2380</v>
      </c>
      <c r="G372" s="54" t="s">
        <v>2381</v>
      </c>
      <c r="H372" s="54" t="s">
        <v>8367</v>
      </c>
      <c r="I372" s="15"/>
      <c r="J372" s="20"/>
      <c r="K372" s="17" t="str" cm="1">
        <f t="array" ref="K372">IF(H372="?",INDEX($H$2:$H$2336,MODE(MATCH($H$2:$H$2336,$H$2:$H$2336,0))),H372)</f>
        <v>yes</v>
      </c>
      <c r="L372" s="18" t="str">
        <f t="shared" si="5"/>
        <v>0</v>
      </c>
      <c r="M372" s="18" t="s">
        <v>2382</v>
      </c>
      <c r="N372" s="18" t="s">
        <v>2382</v>
      </c>
      <c r="O372" s="17" t="str" cm="1">
        <f t="array" ref="O372">_xlfn.IFS(B372&lt;18.5,"Underweight",B372&lt;=24.99,"Normal weight",B372&lt;=29.99,"Over weight",B372&gt;=30,"Obesity")</f>
        <v>Underweight</v>
      </c>
      <c r="P372" s="30" t="str" cm="1">
        <f t="array" ref="P372">_xlfn.IFS(C372&lt;5.7,"Normal",C372&lt;=6.49,"Prediabetes",C372&gt;=6.5,"Diabetes")</f>
        <v>Normal</v>
      </c>
    </row>
    <row r="373" spans="1:16" x14ac:dyDescent="0.25">
      <c r="A373" s="54" t="s">
        <v>2000</v>
      </c>
      <c r="B373" s="54">
        <v>16.3</v>
      </c>
      <c r="C373" s="54">
        <v>5.51</v>
      </c>
      <c r="D373" s="54" t="s">
        <v>2380</v>
      </c>
      <c r="E373" s="54" t="s">
        <v>2380</v>
      </c>
      <c r="F373" s="54" t="s">
        <v>2380</v>
      </c>
      <c r="G373" s="54">
        <v>1</v>
      </c>
      <c r="H373" s="54" t="s">
        <v>8367</v>
      </c>
      <c r="I373" s="17"/>
      <c r="J373" s="19"/>
      <c r="K373" s="15" t="str" cm="1">
        <f t="array" ref="K373">IF(H373="?",INDEX($H$2:$H$2336,MODE(MATCH($H$2:$H$2336,$H$2:$H$2336,0))),H373)</f>
        <v>yes</v>
      </c>
      <c r="L373" s="16">
        <f t="shared" si="5"/>
        <v>1</v>
      </c>
      <c r="M373" s="16" t="s">
        <v>2380</v>
      </c>
      <c r="N373" s="16" t="s">
        <v>2382</v>
      </c>
      <c r="O373" s="15" t="str" cm="1">
        <f t="array" ref="O373">_xlfn.IFS(B373&lt;18.5,"Underweight",B373&lt;=24.99,"Normal weight",B373&lt;=29.99,"Over weight",B373&gt;=30,"Obesity")</f>
        <v>Underweight</v>
      </c>
      <c r="P373" s="29" t="str" cm="1">
        <f t="array" ref="P373">_xlfn.IFS(C373&lt;5.7,"Normal",C373&lt;=6.49,"Prediabetes",C373&gt;=6.5,"Diabetes")</f>
        <v>Normal</v>
      </c>
    </row>
    <row r="374" spans="1:16" x14ac:dyDescent="0.25">
      <c r="A374" s="54" t="s">
        <v>1999</v>
      </c>
      <c r="B374" s="54">
        <v>29.81</v>
      </c>
      <c r="C374" s="54">
        <v>11.66</v>
      </c>
      <c r="D374" s="54" t="s">
        <v>2380</v>
      </c>
      <c r="E374" s="54" t="s">
        <v>2380</v>
      </c>
      <c r="F374" s="54" t="s">
        <v>2380</v>
      </c>
      <c r="G374" s="54" t="s">
        <v>2381</v>
      </c>
      <c r="H374" s="54" t="s">
        <v>8367</v>
      </c>
      <c r="I374" s="15"/>
      <c r="J374" s="20"/>
      <c r="K374" s="17" t="str" cm="1">
        <f t="array" ref="K374">IF(H374="?",INDEX($H$2:$H$2336,MODE(MATCH($H$2:$H$2336,$H$2:$H$2336,0))),H374)</f>
        <v>yes</v>
      </c>
      <c r="L374" s="18" t="str">
        <f t="shared" si="5"/>
        <v>0</v>
      </c>
      <c r="M374" s="18" t="s">
        <v>2380</v>
      </c>
      <c r="N374" s="18" t="s">
        <v>2382</v>
      </c>
      <c r="O374" s="17" t="str" cm="1">
        <f t="array" ref="O374">_xlfn.IFS(B374&lt;18.5,"Underweight",B374&lt;=24.99,"Normal weight",B374&lt;=29.99,"Over weight",B374&gt;=30,"Obesity")</f>
        <v>Over weight</v>
      </c>
      <c r="P374" s="30" t="str" cm="1">
        <f t="array" ref="P374">_xlfn.IFS(C374&lt;5.7,"Normal",C374&lt;=6.49,"Prediabetes",C374&gt;=6.5,"Diabetes")</f>
        <v>Diabetes</v>
      </c>
    </row>
    <row r="375" spans="1:16" x14ac:dyDescent="0.25">
      <c r="A375" s="54" t="s">
        <v>1998</v>
      </c>
      <c r="B375" s="54">
        <v>16.329999999999998</v>
      </c>
      <c r="C375" s="54">
        <v>7.26</v>
      </c>
      <c r="D375" s="54" t="s">
        <v>8367</v>
      </c>
      <c r="E375" s="54" t="s">
        <v>2380</v>
      </c>
      <c r="F375" s="54" t="s">
        <v>2380</v>
      </c>
      <c r="G375" s="54" t="s">
        <v>2381</v>
      </c>
      <c r="H375" s="54" t="s">
        <v>8367</v>
      </c>
      <c r="I375" s="17"/>
      <c r="J375" s="19"/>
      <c r="K375" s="15" t="str" cm="1">
        <f t="array" ref="K375">IF(H375="?",INDEX($H$2:$H$2336,MODE(MATCH($H$2:$H$2336,$H$2:$H$2336,0))),H375)</f>
        <v>yes</v>
      </c>
      <c r="L375" s="16" t="str">
        <f t="shared" si="5"/>
        <v>0</v>
      </c>
      <c r="M375" s="16" t="s">
        <v>2382</v>
      </c>
      <c r="N375" s="16" t="s">
        <v>2382</v>
      </c>
      <c r="O375" s="15" t="str" cm="1">
        <f t="array" ref="O375">_xlfn.IFS(B375&lt;18.5,"Underweight",B375&lt;=24.99,"Normal weight",B375&lt;=29.99,"Over weight",B375&gt;=30,"Obesity")</f>
        <v>Underweight</v>
      </c>
      <c r="P375" s="29" t="str" cm="1">
        <f t="array" ref="P375">_xlfn.IFS(C375&lt;5.7,"Normal",C375&lt;=6.49,"Prediabetes",C375&gt;=6.5,"Diabetes")</f>
        <v>Diabetes</v>
      </c>
    </row>
    <row r="376" spans="1:16" x14ac:dyDescent="0.25">
      <c r="A376" s="54" t="s">
        <v>1997</v>
      </c>
      <c r="B376" s="54">
        <v>16.37</v>
      </c>
      <c r="C376" s="54">
        <v>4.79</v>
      </c>
      <c r="D376" s="54" t="s">
        <v>8367</v>
      </c>
      <c r="E376" s="54" t="s">
        <v>2380</v>
      </c>
      <c r="F376" s="54" t="s">
        <v>2380</v>
      </c>
      <c r="G376" s="54" t="s">
        <v>2381</v>
      </c>
      <c r="H376" s="54" t="s">
        <v>8367</v>
      </c>
      <c r="I376" s="15"/>
      <c r="J376" s="20"/>
      <c r="K376" s="17" t="str" cm="1">
        <f t="array" ref="K376">IF(H376="?",INDEX($H$2:$H$2336,MODE(MATCH($H$2:$H$2336,$H$2:$H$2336,0))),H376)</f>
        <v>yes</v>
      </c>
      <c r="L376" s="18" t="str">
        <f t="shared" si="5"/>
        <v>0</v>
      </c>
      <c r="M376" s="18" t="s">
        <v>2382</v>
      </c>
      <c r="N376" s="18" t="s">
        <v>2382</v>
      </c>
      <c r="O376" s="17" t="str" cm="1">
        <f t="array" ref="O376">_xlfn.IFS(B376&lt;18.5,"Underweight",B376&lt;=24.99,"Normal weight",B376&lt;=29.99,"Over weight",B376&gt;=30,"Obesity")</f>
        <v>Underweight</v>
      </c>
      <c r="P376" s="30" t="str" cm="1">
        <f t="array" ref="P376">_xlfn.IFS(C376&lt;5.7,"Normal",C376&lt;=6.49,"Prediabetes",C376&gt;=6.5,"Diabetes")</f>
        <v>Normal</v>
      </c>
    </row>
    <row r="377" spans="1:16" x14ac:dyDescent="0.25">
      <c r="A377" s="54" t="s">
        <v>1996</v>
      </c>
      <c r="B377" s="54">
        <v>22.42</v>
      </c>
      <c r="C377" s="54">
        <v>4.68</v>
      </c>
      <c r="D377" s="54" t="s">
        <v>8367</v>
      </c>
      <c r="E377" s="54" t="s">
        <v>2380</v>
      </c>
      <c r="F377" s="54" t="s">
        <v>2380</v>
      </c>
      <c r="G377" s="54">
        <v>1</v>
      </c>
      <c r="H377" s="54" t="s">
        <v>2380</v>
      </c>
      <c r="I377" s="17"/>
      <c r="J377" s="19"/>
      <c r="K377" s="15" t="str" cm="1">
        <f t="array" ref="K377">IF(H377="?",INDEX($H$2:$H$2336,MODE(MATCH($H$2:$H$2336,$H$2:$H$2336,0))),H377)</f>
        <v>No</v>
      </c>
      <c r="L377" s="16">
        <f t="shared" si="5"/>
        <v>1</v>
      </c>
      <c r="M377" s="16" t="s">
        <v>2382</v>
      </c>
      <c r="N377" s="16" t="s">
        <v>2380</v>
      </c>
      <c r="O377" s="15" t="str" cm="1">
        <f t="array" ref="O377">_xlfn.IFS(B377&lt;18.5,"Underweight",B377&lt;=24.99,"Normal weight",B377&lt;=29.99,"Over weight",B377&gt;=30,"Obesity")</f>
        <v>Normal weight</v>
      </c>
      <c r="P377" s="29" t="str" cm="1">
        <f t="array" ref="P377">_xlfn.IFS(C377&lt;5.7,"Normal",C377&lt;=6.49,"Prediabetes",C377&gt;=6.5,"Diabetes")</f>
        <v>Normal</v>
      </c>
    </row>
    <row r="378" spans="1:16" x14ac:dyDescent="0.25">
      <c r="A378" s="54" t="s">
        <v>1995</v>
      </c>
      <c r="B378" s="54">
        <v>31.35</v>
      </c>
      <c r="C378" s="54">
        <v>4.33</v>
      </c>
      <c r="D378" s="54" t="s">
        <v>8367</v>
      </c>
      <c r="E378" s="54" t="s">
        <v>2380</v>
      </c>
      <c r="F378" s="54" t="s">
        <v>2382</v>
      </c>
      <c r="G378" s="54">
        <v>1</v>
      </c>
      <c r="H378" s="54" t="s">
        <v>2380</v>
      </c>
      <c r="I378" s="15"/>
      <c r="J378" s="20"/>
      <c r="K378" s="17" t="str" cm="1">
        <f t="array" ref="K378">IF(H378="?",INDEX($H$2:$H$2336,MODE(MATCH($H$2:$H$2336,$H$2:$H$2336,0))),H378)</f>
        <v>No</v>
      </c>
      <c r="L378" s="18">
        <f t="shared" si="5"/>
        <v>1</v>
      </c>
      <c r="M378" s="18" t="s">
        <v>2382</v>
      </c>
      <c r="N378" s="18" t="s">
        <v>2380</v>
      </c>
      <c r="O378" s="17" t="str" cm="1">
        <f t="array" ref="O378">_xlfn.IFS(B378&lt;18.5,"Underweight",B378&lt;=24.99,"Normal weight",B378&lt;=29.99,"Over weight",B378&gt;=30,"Obesity")</f>
        <v>Obesity</v>
      </c>
      <c r="P378" s="30" t="str" cm="1">
        <f t="array" ref="P378">_xlfn.IFS(C378&lt;5.7,"Normal",C378&lt;=6.49,"Prediabetes",C378&gt;=6.5,"Diabetes")</f>
        <v>Normal</v>
      </c>
    </row>
    <row r="379" spans="1:16" x14ac:dyDescent="0.25">
      <c r="A379" s="54" t="s">
        <v>1994</v>
      </c>
      <c r="B379" s="54">
        <v>31.9</v>
      </c>
      <c r="C379" s="54">
        <v>11.89</v>
      </c>
      <c r="D379" s="54" t="s">
        <v>2380</v>
      </c>
      <c r="E379" s="54" t="s">
        <v>2380</v>
      </c>
      <c r="F379" s="54" t="s">
        <v>2380</v>
      </c>
      <c r="G379" s="54" t="s">
        <v>2381</v>
      </c>
      <c r="H379" s="54" t="s">
        <v>2380</v>
      </c>
      <c r="I379" s="17"/>
      <c r="J379" s="19"/>
      <c r="K379" s="15" t="str" cm="1">
        <f t="array" ref="K379">IF(H379="?",INDEX($H$2:$H$2336,MODE(MATCH($H$2:$H$2336,$H$2:$H$2336,0))),H379)</f>
        <v>No</v>
      </c>
      <c r="L379" s="16" t="str">
        <f t="shared" si="5"/>
        <v>0</v>
      </c>
      <c r="M379" s="16" t="s">
        <v>2380</v>
      </c>
      <c r="N379" s="16" t="s">
        <v>2380</v>
      </c>
      <c r="O379" s="15" t="str" cm="1">
        <f t="array" ref="O379">_xlfn.IFS(B379&lt;18.5,"Underweight",B379&lt;=24.99,"Normal weight",B379&lt;=29.99,"Over weight",B379&gt;=30,"Obesity")</f>
        <v>Obesity</v>
      </c>
      <c r="P379" s="29" t="str" cm="1">
        <f t="array" ref="P379">_xlfn.IFS(C379&lt;5.7,"Normal",C379&lt;=6.49,"Prediabetes",C379&gt;=6.5,"Diabetes")</f>
        <v>Diabetes</v>
      </c>
    </row>
    <row r="380" spans="1:16" x14ac:dyDescent="0.25">
      <c r="A380" s="54" t="s">
        <v>1993</v>
      </c>
      <c r="B380" s="54">
        <v>30.6</v>
      </c>
      <c r="C380" s="54">
        <v>5.24</v>
      </c>
      <c r="D380" s="54" t="s">
        <v>2380</v>
      </c>
      <c r="E380" s="54" t="s">
        <v>2380</v>
      </c>
      <c r="F380" s="54" t="s">
        <v>2380</v>
      </c>
      <c r="G380" s="54" t="s">
        <v>2381</v>
      </c>
      <c r="H380" s="54" t="s">
        <v>8367</v>
      </c>
      <c r="I380" s="15"/>
      <c r="J380" s="20"/>
      <c r="K380" s="17" t="str" cm="1">
        <f t="array" ref="K380">IF(H380="?",INDEX($H$2:$H$2336,MODE(MATCH($H$2:$H$2336,$H$2:$H$2336,0))),H380)</f>
        <v>yes</v>
      </c>
      <c r="L380" s="18" t="str">
        <f t="shared" si="5"/>
        <v>0</v>
      </c>
      <c r="M380" s="18" t="s">
        <v>2380</v>
      </c>
      <c r="N380" s="18" t="s">
        <v>2382</v>
      </c>
      <c r="O380" s="17" t="str" cm="1">
        <f t="array" ref="O380">_xlfn.IFS(B380&lt;18.5,"Underweight",B380&lt;=24.99,"Normal weight",B380&lt;=29.99,"Over weight",B380&gt;=30,"Obesity")</f>
        <v>Obesity</v>
      </c>
      <c r="P380" s="30" t="str" cm="1">
        <f t="array" ref="P380">_xlfn.IFS(C380&lt;5.7,"Normal",C380&lt;=6.49,"Prediabetes",C380&gt;=6.5,"Diabetes")</f>
        <v>Normal</v>
      </c>
    </row>
    <row r="381" spans="1:16" x14ac:dyDescent="0.25">
      <c r="A381" s="54" t="s">
        <v>1992</v>
      </c>
      <c r="B381" s="54">
        <v>28.975000000000001</v>
      </c>
      <c r="C381" s="54">
        <v>7.63</v>
      </c>
      <c r="D381" s="54" t="s">
        <v>2380</v>
      </c>
      <c r="E381" s="54" t="s">
        <v>2380</v>
      </c>
      <c r="F381" s="54" t="s">
        <v>2380</v>
      </c>
      <c r="G381" s="54" t="s">
        <v>2381</v>
      </c>
      <c r="H381" s="54" t="s">
        <v>8367</v>
      </c>
      <c r="I381" s="17"/>
      <c r="J381" s="19"/>
      <c r="K381" s="15" t="str" cm="1">
        <f t="array" ref="K381">IF(H381="?",INDEX($H$2:$H$2336,MODE(MATCH($H$2:$H$2336,$H$2:$H$2336,0))),H381)</f>
        <v>yes</v>
      </c>
      <c r="L381" s="16" t="str">
        <f t="shared" si="5"/>
        <v>0</v>
      </c>
      <c r="M381" s="16" t="s">
        <v>2380</v>
      </c>
      <c r="N381" s="16" t="s">
        <v>2382</v>
      </c>
      <c r="O381" s="15" t="str" cm="1">
        <f t="array" ref="O381">_xlfn.IFS(B381&lt;18.5,"Underweight",B381&lt;=24.99,"Normal weight",B381&lt;=29.99,"Over weight",B381&gt;=30,"Obesity")</f>
        <v>Over weight</v>
      </c>
      <c r="P381" s="29" t="str" cm="1">
        <f t="array" ref="P381">_xlfn.IFS(C381&lt;5.7,"Normal",C381&lt;=6.49,"Prediabetes",C381&gt;=6.5,"Diabetes")</f>
        <v>Diabetes</v>
      </c>
    </row>
    <row r="382" spans="1:16" x14ac:dyDescent="0.25">
      <c r="A382" s="54" t="s">
        <v>1991</v>
      </c>
      <c r="B382" s="54">
        <v>24.86</v>
      </c>
      <c r="C382" s="54">
        <v>8.92</v>
      </c>
      <c r="D382" s="54" t="s">
        <v>8367</v>
      </c>
      <c r="E382" s="54" t="s">
        <v>2380</v>
      </c>
      <c r="F382" s="54" t="s">
        <v>2380</v>
      </c>
      <c r="G382" s="54">
        <v>2</v>
      </c>
      <c r="H382" s="54" t="s">
        <v>2380</v>
      </c>
      <c r="I382" s="15"/>
      <c r="J382" s="20"/>
      <c r="K382" s="17" t="str" cm="1">
        <f t="array" ref="K382">IF(H382="?",INDEX($H$2:$H$2336,MODE(MATCH($H$2:$H$2336,$H$2:$H$2336,0))),H382)</f>
        <v>No</v>
      </c>
      <c r="L382" s="18">
        <f t="shared" si="5"/>
        <v>2</v>
      </c>
      <c r="M382" s="18" t="s">
        <v>2382</v>
      </c>
      <c r="N382" s="18" t="s">
        <v>2380</v>
      </c>
      <c r="O382" s="17" t="str" cm="1">
        <f t="array" ref="O382">_xlfn.IFS(B382&lt;18.5,"Underweight",B382&lt;=24.99,"Normal weight",B382&lt;=29.99,"Over weight",B382&gt;=30,"Obesity")</f>
        <v>Normal weight</v>
      </c>
      <c r="P382" s="30" t="str" cm="1">
        <f t="array" ref="P382">_xlfn.IFS(C382&lt;5.7,"Normal",C382&lt;=6.49,"Prediabetes",C382&gt;=6.5,"Diabetes")</f>
        <v>Diabetes</v>
      </c>
    </row>
    <row r="383" spans="1:16" x14ac:dyDescent="0.25">
      <c r="A383" s="54" t="s">
        <v>1990</v>
      </c>
      <c r="B383" s="54">
        <v>19.54</v>
      </c>
      <c r="C383" s="54">
        <v>5.37</v>
      </c>
      <c r="D383" s="54" t="s">
        <v>2380</v>
      </c>
      <c r="E383" s="54" t="s">
        <v>2380</v>
      </c>
      <c r="F383" s="54" t="s">
        <v>2380</v>
      </c>
      <c r="G383" s="54" t="s">
        <v>2381</v>
      </c>
      <c r="H383" s="54" t="s">
        <v>8367</v>
      </c>
      <c r="I383" s="17"/>
      <c r="J383" s="19"/>
      <c r="K383" s="15" t="str" cm="1">
        <f t="array" ref="K383">IF(H383="?",INDEX($H$2:$H$2336,MODE(MATCH($H$2:$H$2336,$H$2:$H$2336,0))),H383)</f>
        <v>yes</v>
      </c>
      <c r="L383" s="16" t="str">
        <f t="shared" si="5"/>
        <v>0</v>
      </c>
      <c r="M383" s="16" t="s">
        <v>2380</v>
      </c>
      <c r="N383" s="16" t="s">
        <v>2382</v>
      </c>
      <c r="O383" s="15" t="str" cm="1">
        <f t="array" ref="O383">_xlfn.IFS(B383&lt;18.5,"Underweight",B383&lt;=24.99,"Normal weight",B383&lt;=29.99,"Over weight",B383&gt;=30,"Obesity")</f>
        <v>Normal weight</v>
      </c>
      <c r="P383" s="29" t="str" cm="1">
        <f t="array" ref="P383">_xlfn.IFS(C383&lt;5.7,"Normal",C383&lt;=6.49,"Prediabetes",C383&gt;=6.5,"Diabetes")</f>
        <v>Normal</v>
      </c>
    </row>
    <row r="384" spans="1:16" x14ac:dyDescent="0.25">
      <c r="A384" s="54" t="s">
        <v>1989</v>
      </c>
      <c r="B384" s="54">
        <v>26.74</v>
      </c>
      <c r="C384" s="54">
        <v>4.3099999999999996</v>
      </c>
      <c r="D384" s="54" t="s">
        <v>2380</v>
      </c>
      <c r="E384" s="54" t="s">
        <v>2380</v>
      </c>
      <c r="F384" s="54" t="s">
        <v>2380</v>
      </c>
      <c r="G384" s="54" t="s">
        <v>2381</v>
      </c>
      <c r="H384" s="54" t="s">
        <v>8367</v>
      </c>
      <c r="I384" s="15"/>
      <c r="J384" s="20"/>
      <c r="K384" s="17" t="str" cm="1">
        <f t="array" ref="K384">IF(H384="?",INDEX($H$2:$H$2336,MODE(MATCH($H$2:$H$2336,$H$2:$H$2336,0))),H384)</f>
        <v>yes</v>
      </c>
      <c r="L384" s="18" t="str">
        <f t="shared" si="5"/>
        <v>0</v>
      </c>
      <c r="M384" s="18" t="s">
        <v>2380</v>
      </c>
      <c r="N384" s="18" t="s">
        <v>2382</v>
      </c>
      <c r="O384" s="17" t="str" cm="1">
        <f t="array" ref="O384">_xlfn.IFS(B384&lt;18.5,"Underweight",B384&lt;=24.99,"Normal weight",B384&lt;=29.99,"Over weight",B384&gt;=30,"Obesity")</f>
        <v>Over weight</v>
      </c>
      <c r="P384" s="30" t="str" cm="1">
        <f t="array" ref="P384">_xlfn.IFS(C384&lt;5.7,"Normal",C384&lt;=6.49,"Prediabetes",C384&gt;=6.5,"Diabetes")</f>
        <v>Normal</v>
      </c>
    </row>
    <row r="385" spans="1:16" x14ac:dyDescent="0.25">
      <c r="A385" s="54" t="s">
        <v>1988</v>
      </c>
      <c r="B385" s="54">
        <v>22.99</v>
      </c>
      <c r="C385" s="54">
        <v>10.46</v>
      </c>
      <c r="D385" s="54" t="s">
        <v>2380</v>
      </c>
      <c r="E385" s="54" t="s">
        <v>2380</v>
      </c>
      <c r="F385" s="54" t="s">
        <v>2380</v>
      </c>
      <c r="G385" s="54">
        <v>3</v>
      </c>
      <c r="H385" s="54" t="s">
        <v>8367</v>
      </c>
      <c r="I385" s="17"/>
      <c r="J385" s="19"/>
      <c r="K385" s="15" t="str" cm="1">
        <f t="array" ref="K385">IF(H385="?",INDEX($H$2:$H$2336,MODE(MATCH($H$2:$H$2336,$H$2:$H$2336,0))),H385)</f>
        <v>yes</v>
      </c>
      <c r="L385" s="16">
        <f t="shared" si="5"/>
        <v>3</v>
      </c>
      <c r="M385" s="16" t="s">
        <v>2380</v>
      </c>
      <c r="N385" s="16" t="s">
        <v>2382</v>
      </c>
      <c r="O385" s="15" t="str" cm="1">
        <f t="array" ref="O385">_xlfn.IFS(B385&lt;18.5,"Underweight",B385&lt;=24.99,"Normal weight",B385&lt;=29.99,"Over weight",B385&gt;=30,"Obesity")</f>
        <v>Normal weight</v>
      </c>
      <c r="P385" s="29" t="str" cm="1">
        <f t="array" ref="P385">_xlfn.IFS(C385&lt;5.7,"Normal",C385&lt;=6.49,"Prediabetes",C385&gt;=6.5,"Diabetes")</f>
        <v>Diabetes</v>
      </c>
    </row>
    <row r="386" spans="1:16" x14ac:dyDescent="0.25">
      <c r="A386" s="54" t="s">
        <v>1987</v>
      </c>
      <c r="B386" s="54">
        <v>31.46</v>
      </c>
      <c r="C386" s="54">
        <v>7.39</v>
      </c>
      <c r="D386" s="54" t="s">
        <v>2380</v>
      </c>
      <c r="E386" s="54" t="s">
        <v>2380</v>
      </c>
      <c r="F386" s="54" t="s">
        <v>2380</v>
      </c>
      <c r="G386" s="54" t="s">
        <v>2381</v>
      </c>
      <c r="H386" s="54" t="s">
        <v>2380</v>
      </c>
      <c r="I386" s="15"/>
      <c r="J386" s="20"/>
      <c r="K386" s="17" t="str" cm="1">
        <f t="array" ref="K386">IF(H386="?",INDEX($H$2:$H$2336,MODE(MATCH($H$2:$H$2336,$H$2:$H$2336,0))),H386)</f>
        <v>No</v>
      </c>
      <c r="L386" s="18" t="str">
        <f t="shared" ref="L386:L449" si="6">IF(G386="No major surgery","0",G386)</f>
        <v>0</v>
      </c>
      <c r="M386" s="18" t="s">
        <v>2380</v>
      </c>
      <c r="N386" s="18" t="s">
        <v>2380</v>
      </c>
      <c r="O386" s="17" t="str" cm="1">
        <f t="array" ref="O386">_xlfn.IFS(B386&lt;18.5,"Underweight",B386&lt;=24.99,"Normal weight",B386&lt;=29.99,"Over weight",B386&gt;=30,"Obesity")</f>
        <v>Obesity</v>
      </c>
      <c r="P386" s="30" t="str" cm="1">
        <f t="array" ref="P386">_xlfn.IFS(C386&lt;5.7,"Normal",C386&lt;=6.49,"Prediabetes",C386&gt;=6.5,"Diabetes")</f>
        <v>Diabetes</v>
      </c>
    </row>
    <row r="387" spans="1:16" x14ac:dyDescent="0.25">
      <c r="A387" s="54" t="s">
        <v>1986</v>
      </c>
      <c r="B387" s="54">
        <v>30.86</v>
      </c>
      <c r="C387" s="54">
        <v>6.18</v>
      </c>
      <c r="D387" s="54" t="s">
        <v>2380</v>
      </c>
      <c r="E387" s="54" t="s">
        <v>8367</v>
      </c>
      <c r="F387" s="54" t="s">
        <v>2380</v>
      </c>
      <c r="G387" s="54">
        <v>2</v>
      </c>
      <c r="H387" s="54" t="s">
        <v>8367</v>
      </c>
      <c r="I387" s="17"/>
      <c r="J387" s="19"/>
      <c r="K387" s="15" t="str" cm="1">
        <f t="array" ref="K387">IF(H387="?",INDEX($H$2:$H$2336,MODE(MATCH($H$2:$H$2336,$H$2:$H$2336,0))),H387)</f>
        <v>yes</v>
      </c>
      <c r="L387" s="16">
        <f t="shared" si="6"/>
        <v>2</v>
      </c>
      <c r="M387" s="16" t="s">
        <v>2380</v>
      </c>
      <c r="N387" s="16" t="s">
        <v>2382</v>
      </c>
      <c r="O387" s="15" t="str" cm="1">
        <f t="array" ref="O387">_xlfn.IFS(B387&lt;18.5,"Underweight",B387&lt;=24.99,"Normal weight",B387&lt;=29.99,"Over weight",B387&gt;=30,"Obesity")</f>
        <v>Obesity</v>
      </c>
      <c r="P387" s="29" t="str" cm="1">
        <f t="array" ref="P387">_xlfn.IFS(C387&lt;5.7,"Normal",C387&lt;=6.49,"Prediabetes",C387&gt;=6.5,"Diabetes")</f>
        <v>Prediabetes</v>
      </c>
    </row>
    <row r="388" spans="1:16" x14ac:dyDescent="0.25">
      <c r="A388" s="54" t="s">
        <v>1985</v>
      </c>
      <c r="B388" s="54">
        <v>31.96</v>
      </c>
      <c r="C388" s="54">
        <v>8.86</v>
      </c>
      <c r="D388" s="54" t="s">
        <v>2380</v>
      </c>
      <c r="E388" s="54" t="s">
        <v>2380</v>
      </c>
      <c r="F388" s="54" t="s">
        <v>2380</v>
      </c>
      <c r="G388" s="54" t="s">
        <v>2381</v>
      </c>
      <c r="H388" s="54" t="s">
        <v>8367</v>
      </c>
      <c r="I388" s="15"/>
      <c r="J388" s="20"/>
      <c r="K388" s="17" t="str" cm="1">
        <f t="array" ref="K388">IF(H388="?",INDEX($H$2:$H$2336,MODE(MATCH($H$2:$H$2336,$H$2:$H$2336,0))),H388)</f>
        <v>yes</v>
      </c>
      <c r="L388" s="18" t="str">
        <f t="shared" si="6"/>
        <v>0</v>
      </c>
      <c r="M388" s="18" t="s">
        <v>2380</v>
      </c>
      <c r="N388" s="18" t="s">
        <v>2382</v>
      </c>
      <c r="O388" s="17" t="str" cm="1">
        <f t="array" ref="O388">_xlfn.IFS(B388&lt;18.5,"Underweight",B388&lt;=24.99,"Normal weight",B388&lt;=29.99,"Over weight",B388&gt;=30,"Obesity")</f>
        <v>Obesity</v>
      </c>
      <c r="P388" s="30" t="str" cm="1">
        <f t="array" ref="P388">_xlfn.IFS(C388&lt;5.7,"Normal",C388&lt;=6.49,"Prediabetes",C388&gt;=6.5,"Diabetes")</f>
        <v>Diabetes</v>
      </c>
    </row>
    <row r="389" spans="1:16" x14ac:dyDescent="0.25">
      <c r="A389" s="54" t="s">
        <v>1984</v>
      </c>
      <c r="B389" s="54">
        <v>23.76</v>
      </c>
      <c r="C389" s="54">
        <v>10.96</v>
      </c>
      <c r="D389" s="54" t="s">
        <v>2380</v>
      </c>
      <c r="E389" s="54" t="s">
        <v>2380</v>
      </c>
      <c r="F389" s="54" t="s">
        <v>2380</v>
      </c>
      <c r="G389" s="54">
        <v>3</v>
      </c>
      <c r="H389" s="54" t="s">
        <v>8367</v>
      </c>
      <c r="I389" s="17"/>
      <c r="J389" s="19"/>
      <c r="K389" s="15" t="str" cm="1">
        <f t="array" ref="K389">IF(H389="?",INDEX($H$2:$H$2336,MODE(MATCH($H$2:$H$2336,$H$2:$H$2336,0))),H389)</f>
        <v>yes</v>
      </c>
      <c r="L389" s="16">
        <f t="shared" si="6"/>
        <v>3</v>
      </c>
      <c r="M389" s="16" t="s">
        <v>2380</v>
      </c>
      <c r="N389" s="16" t="s">
        <v>2382</v>
      </c>
      <c r="O389" s="15" t="str" cm="1">
        <f t="array" ref="O389">_xlfn.IFS(B389&lt;18.5,"Underweight",B389&lt;=24.99,"Normal weight",B389&lt;=29.99,"Over weight",B389&gt;=30,"Obesity")</f>
        <v>Normal weight</v>
      </c>
      <c r="P389" s="29" t="str" cm="1">
        <f t="array" ref="P389">_xlfn.IFS(C389&lt;5.7,"Normal",C389&lt;=6.49,"Prediabetes",C389&gt;=6.5,"Diabetes")</f>
        <v>Diabetes</v>
      </c>
    </row>
    <row r="390" spans="1:16" x14ac:dyDescent="0.25">
      <c r="A390" s="54" t="s">
        <v>1983</v>
      </c>
      <c r="B390" s="54">
        <v>19.38</v>
      </c>
      <c r="C390" s="54">
        <v>6.28</v>
      </c>
      <c r="D390" s="54" t="s">
        <v>2380</v>
      </c>
      <c r="E390" s="54" t="s">
        <v>2380</v>
      </c>
      <c r="F390" s="54" t="s">
        <v>2380</v>
      </c>
      <c r="G390" s="54" t="s">
        <v>2381</v>
      </c>
      <c r="H390" s="54" t="s">
        <v>8367</v>
      </c>
      <c r="I390" s="15"/>
      <c r="J390" s="20"/>
      <c r="K390" s="17" t="str" cm="1">
        <f t="array" ref="K390">IF(H390="?",INDEX($H$2:$H$2336,MODE(MATCH($H$2:$H$2336,$H$2:$H$2336,0))),H390)</f>
        <v>yes</v>
      </c>
      <c r="L390" s="18" t="str">
        <f t="shared" si="6"/>
        <v>0</v>
      </c>
      <c r="M390" s="18" t="s">
        <v>2380</v>
      </c>
      <c r="N390" s="18" t="s">
        <v>2382</v>
      </c>
      <c r="O390" s="17" t="str" cm="1">
        <f t="array" ref="O390">_xlfn.IFS(B390&lt;18.5,"Underweight",B390&lt;=24.99,"Normal weight",B390&lt;=29.99,"Over weight",B390&gt;=30,"Obesity")</f>
        <v>Normal weight</v>
      </c>
      <c r="P390" s="30" t="str" cm="1">
        <f t="array" ref="P390">_xlfn.IFS(C390&lt;5.7,"Normal",C390&lt;=6.49,"Prediabetes",C390&gt;=6.5,"Diabetes")</f>
        <v>Prediabetes</v>
      </c>
    </row>
    <row r="391" spans="1:16" x14ac:dyDescent="0.25">
      <c r="A391" s="54" t="s">
        <v>1982</v>
      </c>
      <c r="B391" s="54">
        <v>16.21</v>
      </c>
      <c r="C391" s="54">
        <v>6.29</v>
      </c>
      <c r="D391" s="54" t="s">
        <v>8367</v>
      </c>
      <c r="E391" s="54" t="s">
        <v>2380</v>
      </c>
      <c r="F391" s="54" t="s">
        <v>2380</v>
      </c>
      <c r="G391" s="54">
        <v>1</v>
      </c>
      <c r="H391" s="54" t="s">
        <v>8367</v>
      </c>
      <c r="I391" s="17"/>
      <c r="J391" s="19"/>
      <c r="K391" s="15" t="str" cm="1">
        <f t="array" ref="K391">IF(H391="?",INDEX($H$2:$H$2336,MODE(MATCH($H$2:$H$2336,$H$2:$H$2336,0))),H391)</f>
        <v>yes</v>
      </c>
      <c r="L391" s="16">
        <f t="shared" si="6"/>
        <v>1</v>
      </c>
      <c r="M391" s="16" t="s">
        <v>2382</v>
      </c>
      <c r="N391" s="16" t="s">
        <v>2382</v>
      </c>
      <c r="O391" s="15" t="str" cm="1">
        <f t="array" ref="O391">_xlfn.IFS(B391&lt;18.5,"Underweight",B391&lt;=24.99,"Normal weight",B391&lt;=29.99,"Over weight",B391&gt;=30,"Obesity")</f>
        <v>Underweight</v>
      </c>
      <c r="P391" s="29" t="str" cm="1">
        <f t="array" ref="P391">_xlfn.IFS(C391&lt;5.7,"Normal",C391&lt;=6.49,"Prediabetes",C391&gt;=6.5,"Diabetes")</f>
        <v>Prediabetes</v>
      </c>
    </row>
    <row r="392" spans="1:16" x14ac:dyDescent="0.25">
      <c r="A392" s="54" t="s">
        <v>1981</v>
      </c>
      <c r="B392" s="54">
        <v>32.54</v>
      </c>
      <c r="C392" s="54">
        <v>4.0199999999999996</v>
      </c>
      <c r="D392" s="54" t="s">
        <v>2380</v>
      </c>
      <c r="E392" s="54" t="s">
        <v>8367</v>
      </c>
      <c r="F392" s="54" t="s">
        <v>2380</v>
      </c>
      <c r="G392" s="54">
        <v>1</v>
      </c>
      <c r="H392" s="54" t="s">
        <v>8367</v>
      </c>
      <c r="I392" s="15"/>
      <c r="J392" s="20"/>
      <c r="K392" s="17" t="str" cm="1">
        <f t="array" ref="K392">IF(H392="?",INDEX($H$2:$H$2336,MODE(MATCH($H$2:$H$2336,$H$2:$H$2336,0))),H392)</f>
        <v>yes</v>
      </c>
      <c r="L392" s="18">
        <f t="shared" si="6"/>
        <v>1</v>
      </c>
      <c r="M392" s="18" t="s">
        <v>2380</v>
      </c>
      <c r="N392" s="18" t="s">
        <v>2382</v>
      </c>
      <c r="O392" s="17" t="str" cm="1">
        <f t="array" ref="O392">_xlfn.IFS(B392&lt;18.5,"Underweight",B392&lt;=24.99,"Normal weight",B392&lt;=29.99,"Over weight",B392&gt;=30,"Obesity")</f>
        <v>Obesity</v>
      </c>
      <c r="P392" s="30" t="str" cm="1">
        <f t="array" ref="P392">_xlfn.IFS(C392&lt;5.7,"Normal",C392&lt;=6.49,"Prediabetes",C392&gt;=6.5,"Diabetes")</f>
        <v>Normal</v>
      </c>
    </row>
    <row r="393" spans="1:16" x14ac:dyDescent="0.25">
      <c r="A393" s="54" t="s">
        <v>1980</v>
      </c>
      <c r="B393" s="54">
        <v>36.765000000000001</v>
      </c>
      <c r="C393" s="54">
        <v>11.95</v>
      </c>
      <c r="D393" s="54" t="s">
        <v>8367</v>
      </c>
      <c r="E393" s="54" t="s">
        <v>2380</v>
      </c>
      <c r="F393" s="54" t="s">
        <v>2380</v>
      </c>
      <c r="G393" s="54">
        <v>2</v>
      </c>
      <c r="H393" s="54" t="s">
        <v>2380</v>
      </c>
      <c r="I393" s="17"/>
      <c r="J393" s="19"/>
      <c r="K393" s="15" t="str" cm="1">
        <f t="array" ref="K393">IF(H393="?",INDEX($H$2:$H$2336,MODE(MATCH($H$2:$H$2336,$H$2:$H$2336,0))),H393)</f>
        <v>No</v>
      </c>
      <c r="L393" s="16">
        <f t="shared" si="6"/>
        <v>2</v>
      </c>
      <c r="M393" s="16" t="s">
        <v>2382</v>
      </c>
      <c r="N393" s="16" t="s">
        <v>2380</v>
      </c>
      <c r="O393" s="15" t="str" cm="1">
        <f t="array" ref="O393">_xlfn.IFS(B393&lt;18.5,"Underweight",B393&lt;=24.99,"Normal weight",B393&lt;=29.99,"Over weight",B393&gt;=30,"Obesity")</f>
        <v>Obesity</v>
      </c>
      <c r="P393" s="29" t="str" cm="1">
        <f t="array" ref="P393">_xlfn.IFS(C393&lt;5.7,"Normal",C393&lt;=6.49,"Prediabetes",C393&gt;=6.5,"Diabetes")</f>
        <v>Diabetes</v>
      </c>
    </row>
    <row r="394" spans="1:16" x14ac:dyDescent="0.25">
      <c r="A394" s="54" t="s">
        <v>1979</v>
      </c>
      <c r="B394" s="54">
        <v>35.909999999999997</v>
      </c>
      <c r="C394" s="54">
        <v>8.7100000000000009</v>
      </c>
      <c r="D394" s="54" t="s">
        <v>2380</v>
      </c>
      <c r="E394" s="54" t="s">
        <v>2380</v>
      </c>
      <c r="F394" s="54" t="s">
        <v>2380</v>
      </c>
      <c r="G394" s="54" t="s">
        <v>2381</v>
      </c>
      <c r="H394" s="54" t="s">
        <v>2380</v>
      </c>
      <c r="I394" s="15"/>
      <c r="J394" s="20"/>
      <c r="K394" s="17" t="str" cm="1">
        <f t="array" ref="K394">IF(H394="?",INDEX($H$2:$H$2336,MODE(MATCH($H$2:$H$2336,$H$2:$H$2336,0))),H394)</f>
        <v>No</v>
      </c>
      <c r="L394" s="18" t="str">
        <f t="shared" si="6"/>
        <v>0</v>
      </c>
      <c r="M394" s="18" t="s">
        <v>2380</v>
      </c>
      <c r="N394" s="18" t="s">
        <v>2380</v>
      </c>
      <c r="O394" s="17" t="str" cm="1">
        <f t="array" ref="O394">_xlfn.IFS(B394&lt;18.5,"Underweight",B394&lt;=24.99,"Normal weight",B394&lt;=29.99,"Over weight",B394&gt;=30,"Obesity")</f>
        <v>Obesity</v>
      </c>
      <c r="P394" s="30" t="str" cm="1">
        <f t="array" ref="P394">_xlfn.IFS(C394&lt;5.7,"Normal",C394&lt;=6.49,"Prediabetes",C394&gt;=6.5,"Diabetes")</f>
        <v>Diabetes</v>
      </c>
    </row>
    <row r="395" spans="1:16" x14ac:dyDescent="0.25">
      <c r="A395" s="54" t="s">
        <v>1978</v>
      </c>
      <c r="B395" s="54">
        <v>32.06</v>
      </c>
      <c r="C395" s="54">
        <v>4.67</v>
      </c>
      <c r="D395" s="54" t="s">
        <v>2380</v>
      </c>
      <c r="E395" s="54" t="s">
        <v>8367</v>
      </c>
      <c r="F395" s="54" t="s">
        <v>2380</v>
      </c>
      <c r="G395" s="54">
        <v>1</v>
      </c>
      <c r="H395" s="54" t="s">
        <v>8367</v>
      </c>
      <c r="I395" s="17"/>
      <c r="J395" s="19"/>
      <c r="K395" s="15" t="str" cm="1">
        <f t="array" ref="K395">IF(H395="?",INDEX($H$2:$H$2336,MODE(MATCH($H$2:$H$2336,$H$2:$H$2336,0))),H395)</f>
        <v>yes</v>
      </c>
      <c r="L395" s="16">
        <f t="shared" si="6"/>
        <v>1</v>
      </c>
      <c r="M395" s="16" t="s">
        <v>2380</v>
      </c>
      <c r="N395" s="16" t="s">
        <v>2382</v>
      </c>
      <c r="O395" s="15" t="str" cm="1">
        <f t="array" ref="O395">_xlfn.IFS(B395&lt;18.5,"Underweight",B395&lt;=24.99,"Normal weight",B395&lt;=29.99,"Over weight",B395&gt;=30,"Obesity")</f>
        <v>Obesity</v>
      </c>
      <c r="P395" s="29" t="str" cm="1">
        <f t="array" ref="P395">_xlfn.IFS(C395&lt;5.7,"Normal",C395&lt;=6.49,"Prediabetes",C395&gt;=6.5,"Diabetes")</f>
        <v>Normal</v>
      </c>
    </row>
    <row r="396" spans="1:16" x14ac:dyDescent="0.25">
      <c r="A396" s="54" t="s">
        <v>1977</v>
      </c>
      <c r="B396" s="54">
        <v>24.1</v>
      </c>
      <c r="C396" s="54">
        <v>11.14</v>
      </c>
      <c r="D396" s="54" t="s">
        <v>8367</v>
      </c>
      <c r="E396" s="54" t="s">
        <v>2380</v>
      </c>
      <c r="F396" s="54" t="s">
        <v>2380</v>
      </c>
      <c r="G396" s="54">
        <v>1</v>
      </c>
      <c r="H396" s="54" t="s">
        <v>2380</v>
      </c>
      <c r="I396" s="15"/>
      <c r="J396" s="20"/>
      <c r="K396" s="17" t="str" cm="1">
        <f t="array" ref="K396">IF(H396="?",INDEX($H$2:$H$2336,MODE(MATCH($H$2:$H$2336,$H$2:$H$2336,0))),H396)</f>
        <v>No</v>
      </c>
      <c r="L396" s="18">
        <f t="shared" si="6"/>
        <v>1</v>
      </c>
      <c r="M396" s="18" t="s">
        <v>2382</v>
      </c>
      <c r="N396" s="18" t="s">
        <v>2380</v>
      </c>
      <c r="O396" s="17" t="str" cm="1">
        <f t="array" ref="O396">_xlfn.IFS(B396&lt;18.5,"Underweight",B396&lt;=24.99,"Normal weight",B396&lt;=29.99,"Over weight",B396&gt;=30,"Obesity")</f>
        <v>Normal weight</v>
      </c>
      <c r="P396" s="30" t="str" cm="1">
        <f t="array" ref="P396">_xlfn.IFS(C396&lt;5.7,"Normal",C396&lt;=6.49,"Prediabetes",C396&gt;=6.5,"Diabetes")</f>
        <v>Diabetes</v>
      </c>
    </row>
    <row r="397" spans="1:16" x14ac:dyDescent="0.25">
      <c r="A397" s="54" t="s">
        <v>1976</v>
      </c>
      <c r="B397" s="54">
        <v>27.1</v>
      </c>
      <c r="C397" s="54">
        <v>9.0500000000000007</v>
      </c>
      <c r="D397" s="54" t="s">
        <v>2380</v>
      </c>
      <c r="E397" s="54" t="s">
        <v>2380</v>
      </c>
      <c r="F397" s="54" t="s">
        <v>2380</v>
      </c>
      <c r="G397" s="54">
        <v>2</v>
      </c>
      <c r="H397" s="54" t="s">
        <v>2380</v>
      </c>
      <c r="I397" s="17"/>
      <c r="J397" s="19"/>
      <c r="K397" s="15" t="str" cm="1">
        <f t="array" ref="K397">IF(H397="?",INDEX($H$2:$H$2336,MODE(MATCH($H$2:$H$2336,$H$2:$H$2336,0))),H397)</f>
        <v>No</v>
      </c>
      <c r="L397" s="16">
        <f t="shared" si="6"/>
        <v>2</v>
      </c>
      <c r="M397" s="16" t="s">
        <v>2380</v>
      </c>
      <c r="N397" s="16" t="s">
        <v>2380</v>
      </c>
      <c r="O397" s="15" t="str" cm="1">
        <f t="array" ref="O397">_xlfn.IFS(B397&lt;18.5,"Underweight",B397&lt;=24.99,"Normal weight",B397&lt;=29.99,"Over weight",B397&gt;=30,"Obesity")</f>
        <v>Over weight</v>
      </c>
      <c r="P397" s="29" t="str" cm="1">
        <f t="array" ref="P397">_xlfn.IFS(C397&lt;5.7,"Normal",C397&lt;=6.49,"Prediabetes",C397&gt;=6.5,"Diabetes")</f>
        <v>Diabetes</v>
      </c>
    </row>
    <row r="398" spans="1:16" x14ac:dyDescent="0.25">
      <c r="A398" s="54" t="s">
        <v>1975</v>
      </c>
      <c r="B398" s="54">
        <v>24.42</v>
      </c>
      <c r="C398" s="54">
        <v>11.31</v>
      </c>
      <c r="D398" s="54" t="s">
        <v>2380</v>
      </c>
      <c r="E398" s="54" t="s">
        <v>2380</v>
      </c>
      <c r="F398" s="54" t="s">
        <v>2380</v>
      </c>
      <c r="G398" s="54" t="s">
        <v>2381</v>
      </c>
      <c r="H398" s="54" t="s">
        <v>8367</v>
      </c>
      <c r="I398" s="15"/>
      <c r="J398" s="20"/>
      <c r="K398" s="17" t="str" cm="1">
        <f t="array" ref="K398">IF(H398="?",INDEX($H$2:$H$2336,MODE(MATCH($H$2:$H$2336,$H$2:$H$2336,0))),H398)</f>
        <v>yes</v>
      </c>
      <c r="L398" s="18" t="str">
        <f t="shared" si="6"/>
        <v>0</v>
      </c>
      <c r="M398" s="18" t="s">
        <v>2380</v>
      </c>
      <c r="N398" s="18" t="s">
        <v>2382</v>
      </c>
      <c r="O398" s="17" t="str" cm="1">
        <f t="array" ref="O398">_xlfn.IFS(B398&lt;18.5,"Underweight",B398&lt;=24.99,"Normal weight",B398&lt;=29.99,"Over weight",B398&gt;=30,"Obesity")</f>
        <v>Normal weight</v>
      </c>
      <c r="P398" s="30" t="str" cm="1">
        <f t="array" ref="P398">_xlfn.IFS(C398&lt;5.7,"Normal",C398&lt;=6.49,"Prediabetes",C398&gt;=6.5,"Diabetes")</f>
        <v>Diabetes</v>
      </c>
    </row>
    <row r="399" spans="1:16" x14ac:dyDescent="0.25">
      <c r="A399" s="54" t="s">
        <v>1974</v>
      </c>
      <c r="B399" s="54">
        <v>26.695</v>
      </c>
      <c r="C399" s="54">
        <v>4.68</v>
      </c>
      <c r="D399" s="54" t="s">
        <v>8367</v>
      </c>
      <c r="E399" s="54" t="s">
        <v>2380</v>
      </c>
      <c r="F399" s="54" t="s">
        <v>2380</v>
      </c>
      <c r="G399" s="54">
        <v>2</v>
      </c>
      <c r="H399" s="54" t="s">
        <v>8367</v>
      </c>
      <c r="I399" s="17"/>
      <c r="J399" s="19"/>
      <c r="K399" s="15" t="str" cm="1">
        <f t="array" ref="K399">IF(H399="?",INDEX($H$2:$H$2336,MODE(MATCH($H$2:$H$2336,$H$2:$H$2336,0))),H399)</f>
        <v>yes</v>
      </c>
      <c r="L399" s="16">
        <f t="shared" si="6"/>
        <v>2</v>
      </c>
      <c r="M399" s="16" t="s">
        <v>2382</v>
      </c>
      <c r="N399" s="16" t="s">
        <v>2382</v>
      </c>
      <c r="O399" s="15" t="str" cm="1">
        <f t="array" ref="O399">_xlfn.IFS(B399&lt;18.5,"Underweight",B399&lt;=24.99,"Normal weight",B399&lt;=29.99,"Over weight",B399&gt;=30,"Obesity")</f>
        <v>Over weight</v>
      </c>
      <c r="P399" s="29" t="str" cm="1">
        <f t="array" ref="P399">_xlfn.IFS(C399&lt;5.7,"Normal",C399&lt;=6.49,"Prediabetes",C399&gt;=6.5,"Diabetes")</f>
        <v>Normal</v>
      </c>
    </row>
    <row r="400" spans="1:16" x14ac:dyDescent="0.25">
      <c r="A400" s="54" t="s">
        <v>1973</v>
      </c>
      <c r="B400" s="54">
        <v>27.79</v>
      </c>
      <c r="C400" s="54">
        <v>6.05</v>
      </c>
      <c r="D400" s="54" t="s">
        <v>8367</v>
      </c>
      <c r="E400" s="54" t="s">
        <v>8367</v>
      </c>
      <c r="F400" s="54" t="s">
        <v>2380</v>
      </c>
      <c r="G400" s="54">
        <v>1</v>
      </c>
      <c r="H400" s="54" t="s">
        <v>8367</v>
      </c>
      <c r="I400" s="15"/>
      <c r="J400" s="20"/>
      <c r="K400" s="17" t="str" cm="1">
        <f t="array" ref="K400">IF(H400="?",INDEX($H$2:$H$2336,MODE(MATCH($H$2:$H$2336,$H$2:$H$2336,0))),H400)</f>
        <v>yes</v>
      </c>
      <c r="L400" s="18">
        <f t="shared" si="6"/>
        <v>1</v>
      </c>
      <c r="M400" s="18" t="s">
        <v>2382</v>
      </c>
      <c r="N400" s="18" t="s">
        <v>2382</v>
      </c>
      <c r="O400" s="17" t="str" cm="1">
        <f t="array" ref="O400">_xlfn.IFS(B400&lt;18.5,"Underweight",B400&lt;=24.99,"Normal weight",B400&lt;=29.99,"Over weight",B400&gt;=30,"Obesity")</f>
        <v>Over weight</v>
      </c>
      <c r="P400" s="30" t="str" cm="1">
        <f t="array" ref="P400">_xlfn.IFS(C400&lt;5.7,"Normal",C400&lt;=6.49,"Prediabetes",C400&gt;=6.5,"Diabetes")</f>
        <v>Prediabetes</v>
      </c>
    </row>
    <row r="401" spans="1:16" x14ac:dyDescent="0.25">
      <c r="A401" s="54" t="s">
        <v>1972</v>
      </c>
      <c r="B401" s="54">
        <v>32.68</v>
      </c>
      <c r="C401" s="54">
        <v>4.68</v>
      </c>
      <c r="D401" s="54" t="s">
        <v>8367</v>
      </c>
      <c r="E401" s="54" t="s">
        <v>2380</v>
      </c>
      <c r="F401" s="54" t="s">
        <v>2380</v>
      </c>
      <c r="G401" s="54" t="s">
        <v>2381</v>
      </c>
      <c r="H401" s="54" t="s">
        <v>2380</v>
      </c>
      <c r="I401" s="17"/>
      <c r="J401" s="19"/>
      <c r="K401" s="15" t="str" cm="1">
        <f t="array" ref="K401">IF(H401="?",INDEX($H$2:$H$2336,MODE(MATCH($H$2:$H$2336,$H$2:$H$2336,0))),H401)</f>
        <v>No</v>
      </c>
      <c r="L401" s="16" t="str">
        <f t="shared" si="6"/>
        <v>0</v>
      </c>
      <c r="M401" s="16" t="s">
        <v>2382</v>
      </c>
      <c r="N401" s="16" t="s">
        <v>2380</v>
      </c>
      <c r="O401" s="15" t="str" cm="1">
        <f t="array" ref="O401">_xlfn.IFS(B401&lt;18.5,"Underweight",B401&lt;=24.99,"Normal weight",B401&lt;=29.99,"Over weight",B401&gt;=30,"Obesity")</f>
        <v>Obesity</v>
      </c>
      <c r="P401" s="29" t="str" cm="1">
        <f t="array" ref="P401">_xlfn.IFS(C401&lt;5.7,"Normal",C401&lt;=6.49,"Prediabetes",C401&gt;=6.5,"Diabetes")</f>
        <v>Normal</v>
      </c>
    </row>
    <row r="402" spans="1:16" x14ac:dyDescent="0.25">
      <c r="A402" s="54" t="s">
        <v>1971</v>
      </c>
      <c r="B402" s="54">
        <v>26.4</v>
      </c>
      <c r="C402" s="54">
        <v>9.5</v>
      </c>
      <c r="D402" s="54" t="s">
        <v>8367</v>
      </c>
      <c r="E402" s="54" t="s">
        <v>2380</v>
      </c>
      <c r="F402" s="54" t="s">
        <v>2380</v>
      </c>
      <c r="G402" s="54">
        <v>2</v>
      </c>
      <c r="H402" s="54" t="s">
        <v>2380</v>
      </c>
      <c r="I402" s="15"/>
      <c r="J402" s="20"/>
      <c r="K402" s="17" t="str" cm="1">
        <f t="array" ref="K402">IF(H402="?",INDEX($H$2:$H$2336,MODE(MATCH($H$2:$H$2336,$H$2:$H$2336,0))),H402)</f>
        <v>No</v>
      </c>
      <c r="L402" s="18">
        <f t="shared" si="6"/>
        <v>2</v>
      </c>
      <c r="M402" s="18" t="s">
        <v>2382</v>
      </c>
      <c r="N402" s="18" t="s">
        <v>2380</v>
      </c>
      <c r="O402" s="17" t="str" cm="1">
        <f t="array" ref="O402">_xlfn.IFS(B402&lt;18.5,"Underweight",B402&lt;=24.99,"Normal weight",B402&lt;=29.99,"Over weight",B402&gt;=30,"Obesity")</f>
        <v>Over weight</v>
      </c>
      <c r="P402" s="30" t="str" cm="1">
        <f t="array" ref="P402">_xlfn.IFS(C402&lt;5.7,"Normal",C402&lt;=6.49,"Prediabetes",C402&gt;=6.5,"Diabetes")</f>
        <v>Diabetes</v>
      </c>
    </row>
    <row r="403" spans="1:16" x14ac:dyDescent="0.25">
      <c r="A403" s="54" t="s">
        <v>1970</v>
      </c>
      <c r="B403" s="54">
        <v>23.655000000000001</v>
      </c>
      <c r="C403" s="54">
        <v>10.84</v>
      </c>
      <c r="D403" s="54" t="s">
        <v>8367</v>
      </c>
      <c r="E403" s="54" t="s">
        <v>2380</v>
      </c>
      <c r="F403" s="54" t="s">
        <v>2382</v>
      </c>
      <c r="G403" s="54">
        <v>1</v>
      </c>
      <c r="H403" s="54" t="s">
        <v>8367</v>
      </c>
      <c r="I403" s="17"/>
      <c r="J403" s="19"/>
      <c r="K403" s="15" t="str" cm="1">
        <f t="array" ref="K403">IF(H403="?",INDEX($H$2:$H$2336,MODE(MATCH($H$2:$H$2336,$H$2:$H$2336,0))),H403)</f>
        <v>yes</v>
      </c>
      <c r="L403" s="16">
        <f t="shared" si="6"/>
        <v>1</v>
      </c>
      <c r="M403" s="16" t="s">
        <v>2382</v>
      </c>
      <c r="N403" s="16" t="s">
        <v>2382</v>
      </c>
      <c r="O403" s="15" t="str" cm="1">
        <f t="array" ref="O403">_xlfn.IFS(B403&lt;18.5,"Underweight",B403&lt;=24.99,"Normal weight",B403&lt;=29.99,"Over weight",B403&gt;=30,"Obesity")</f>
        <v>Normal weight</v>
      </c>
      <c r="P403" s="29" t="str" cm="1">
        <f t="array" ref="P403">_xlfn.IFS(C403&lt;5.7,"Normal",C403&lt;=6.49,"Prediabetes",C403&gt;=6.5,"Diabetes")</f>
        <v>Diabetes</v>
      </c>
    </row>
    <row r="404" spans="1:16" x14ac:dyDescent="0.25">
      <c r="A404" s="54" t="s">
        <v>1969</v>
      </c>
      <c r="B404" s="54">
        <v>27.36</v>
      </c>
      <c r="C404" s="54">
        <v>5.88</v>
      </c>
      <c r="D404" s="54" t="s">
        <v>2380</v>
      </c>
      <c r="E404" s="54" t="s">
        <v>2380</v>
      </c>
      <c r="F404" s="54" t="s">
        <v>2380</v>
      </c>
      <c r="G404" s="54">
        <v>2</v>
      </c>
      <c r="H404" s="54" t="s">
        <v>2380</v>
      </c>
      <c r="I404" s="15"/>
      <c r="J404" s="20"/>
      <c r="K404" s="17" t="str" cm="1">
        <f t="array" ref="K404">IF(H404="?",INDEX($H$2:$H$2336,MODE(MATCH($H$2:$H$2336,$H$2:$H$2336,0))),H404)</f>
        <v>No</v>
      </c>
      <c r="L404" s="18">
        <f t="shared" si="6"/>
        <v>2</v>
      </c>
      <c r="M404" s="18" t="s">
        <v>2380</v>
      </c>
      <c r="N404" s="18" t="s">
        <v>2380</v>
      </c>
      <c r="O404" s="17" t="str" cm="1">
        <f t="array" ref="O404">_xlfn.IFS(B404&lt;18.5,"Underweight",B404&lt;=24.99,"Normal weight",B404&lt;=29.99,"Over weight",B404&gt;=30,"Obesity")</f>
        <v>Over weight</v>
      </c>
      <c r="P404" s="30" t="str" cm="1">
        <f t="array" ref="P404">_xlfn.IFS(C404&lt;5.7,"Normal",C404&lt;=6.49,"Prediabetes",C404&gt;=6.5,"Diabetes")</f>
        <v>Prediabetes</v>
      </c>
    </row>
    <row r="405" spans="1:16" x14ac:dyDescent="0.25">
      <c r="A405" s="54" t="s">
        <v>1968</v>
      </c>
      <c r="B405" s="54">
        <v>27.82</v>
      </c>
      <c r="C405" s="54">
        <v>5.24</v>
      </c>
      <c r="D405" s="54" t="s">
        <v>8367</v>
      </c>
      <c r="E405" s="54" t="s">
        <v>2380</v>
      </c>
      <c r="F405" s="54" t="s">
        <v>2380</v>
      </c>
      <c r="G405" s="54" t="s">
        <v>2381</v>
      </c>
      <c r="H405" s="54" t="s">
        <v>8367</v>
      </c>
      <c r="I405" s="17"/>
      <c r="J405" s="19"/>
      <c r="K405" s="15" t="str" cm="1">
        <f t="array" ref="K405">IF(H405="?",INDEX($H$2:$H$2336,MODE(MATCH($H$2:$H$2336,$H$2:$H$2336,0))),H405)</f>
        <v>yes</v>
      </c>
      <c r="L405" s="16" t="str">
        <f t="shared" si="6"/>
        <v>0</v>
      </c>
      <c r="M405" s="16" t="s">
        <v>2382</v>
      </c>
      <c r="N405" s="16" t="s">
        <v>2382</v>
      </c>
      <c r="O405" s="15" t="str" cm="1">
        <f t="array" ref="O405">_xlfn.IFS(B405&lt;18.5,"Underweight",B405&lt;=24.99,"Normal weight",B405&lt;=29.99,"Over weight",B405&gt;=30,"Obesity")</f>
        <v>Over weight</v>
      </c>
      <c r="P405" s="29" t="str" cm="1">
        <f t="array" ref="P405">_xlfn.IFS(C405&lt;5.7,"Normal",C405&lt;=6.49,"Prediabetes",C405&gt;=6.5,"Diabetes")</f>
        <v>Normal</v>
      </c>
    </row>
    <row r="406" spans="1:16" x14ac:dyDescent="0.25">
      <c r="A406" s="54" t="s">
        <v>1967</v>
      </c>
      <c r="B406" s="54">
        <v>25.46</v>
      </c>
      <c r="C406" s="54">
        <v>11.75</v>
      </c>
      <c r="D406" s="54" t="s">
        <v>2380</v>
      </c>
      <c r="E406" s="54" t="s">
        <v>2380</v>
      </c>
      <c r="F406" s="54" t="s">
        <v>2380</v>
      </c>
      <c r="G406" s="54" t="s">
        <v>2381</v>
      </c>
      <c r="H406" s="54" t="s">
        <v>2380</v>
      </c>
      <c r="I406" s="15"/>
      <c r="J406" s="20"/>
      <c r="K406" s="17" t="str" cm="1">
        <f t="array" ref="K406">IF(H406="?",INDEX($H$2:$H$2336,MODE(MATCH($H$2:$H$2336,$H$2:$H$2336,0))),H406)</f>
        <v>No</v>
      </c>
      <c r="L406" s="18" t="str">
        <f t="shared" si="6"/>
        <v>0</v>
      </c>
      <c r="M406" s="18" t="s">
        <v>2380</v>
      </c>
      <c r="N406" s="18" t="s">
        <v>2380</v>
      </c>
      <c r="O406" s="17" t="str" cm="1">
        <f t="array" ref="O406">_xlfn.IFS(B406&lt;18.5,"Underweight",B406&lt;=24.99,"Normal weight",B406&lt;=29.99,"Over weight",B406&gt;=30,"Obesity")</f>
        <v>Over weight</v>
      </c>
      <c r="P406" s="30" t="str" cm="1">
        <f t="array" ref="P406">_xlfn.IFS(C406&lt;5.7,"Normal",C406&lt;=6.49,"Prediabetes",C406&gt;=6.5,"Diabetes")</f>
        <v>Diabetes</v>
      </c>
    </row>
    <row r="407" spans="1:16" x14ac:dyDescent="0.25">
      <c r="A407" s="54" t="s">
        <v>1966</v>
      </c>
      <c r="B407" s="54">
        <v>25.1</v>
      </c>
      <c r="C407" s="54">
        <v>6.97</v>
      </c>
      <c r="D407" s="54" t="s">
        <v>2380</v>
      </c>
      <c r="E407" s="54" t="s">
        <v>2380</v>
      </c>
      <c r="F407" s="54" t="s">
        <v>2380</v>
      </c>
      <c r="G407" s="54" t="s">
        <v>2381</v>
      </c>
      <c r="H407" s="54" t="s">
        <v>8367</v>
      </c>
      <c r="I407" s="17"/>
      <c r="J407" s="19"/>
      <c r="K407" s="15" t="str" cm="1">
        <f t="array" ref="K407">IF(H407="?",INDEX($H$2:$H$2336,MODE(MATCH($H$2:$H$2336,$H$2:$H$2336,0))),H407)</f>
        <v>yes</v>
      </c>
      <c r="L407" s="16" t="str">
        <f t="shared" si="6"/>
        <v>0</v>
      </c>
      <c r="M407" s="16" t="s">
        <v>2380</v>
      </c>
      <c r="N407" s="16" t="s">
        <v>2382</v>
      </c>
      <c r="O407" s="15" t="str" cm="1">
        <f t="array" ref="O407">_xlfn.IFS(B407&lt;18.5,"Underweight",B407&lt;=24.99,"Normal weight",B407&lt;=29.99,"Over weight",B407&gt;=30,"Obesity")</f>
        <v>Over weight</v>
      </c>
      <c r="P407" s="29" t="str" cm="1">
        <f t="array" ref="P407">_xlfn.IFS(C407&lt;5.7,"Normal",C407&lt;=6.49,"Prediabetes",C407&gt;=6.5,"Diabetes")</f>
        <v>Diabetes</v>
      </c>
    </row>
    <row r="408" spans="1:16" x14ac:dyDescent="0.25">
      <c r="A408" s="54" t="s">
        <v>1965</v>
      </c>
      <c r="B408" s="54">
        <v>32.11</v>
      </c>
      <c r="C408" s="54">
        <v>4.76</v>
      </c>
      <c r="D408" s="54" t="s">
        <v>2380</v>
      </c>
      <c r="E408" s="54" t="s">
        <v>2380</v>
      </c>
      <c r="F408" s="54" t="s">
        <v>2380</v>
      </c>
      <c r="G408" s="54">
        <v>2</v>
      </c>
      <c r="H408" s="54" t="s">
        <v>2380</v>
      </c>
      <c r="I408" s="15"/>
      <c r="J408" s="20"/>
      <c r="K408" s="17" t="str" cm="1">
        <f t="array" ref="K408">IF(H408="?",INDEX($H$2:$H$2336,MODE(MATCH($H$2:$H$2336,$H$2:$H$2336,0))),H408)</f>
        <v>No</v>
      </c>
      <c r="L408" s="18">
        <f t="shared" si="6"/>
        <v>2</v>
      </c>
      <c r="M408" s="18" t="s">
        <v>2380</v>
      </c>
      <c r="N408" s="18" t="s">
        <v>2380</v>
      </c>
      <c r="O408" s="17" t="str" cm="1">
        <f t="array" ref="O408">_xlfn.IFS(B408&lt;18.5,"Underweight",B408&lt;=24.99,"Normal weight",B408&lt;=29.99,"Over weight",B408&gt;=30,"Obesity")</f>
        <v>Obesity</v>
      </c>
      <c r="P408" s="30" t="str" cm="1">
        <f t="array" ref="P408">_xlfn.IFS(C408&lt;5.7,"Normal",C408&lt;=6.49,"Prediabetes",C408&gt;=6.5,"Diabetes")</f>
        <v>Normal</v>
      </c>
    </row>
    <row r="409" spans="1:16" x14ac:dyDescent="0.25">
      <c r="A409" s="54" t="s">
        <v>1964</v>
      </c>
      <c r="B409" s="54">
        <v>29.8</v>
      </c>
      <c r="C409" s="54">
        <v>8.24</v>
      </c>
      <c r="D409" s="54" t="s">
        <v>8367</v>
      </c>
      <c r="E409" s="54" t="s">
        <v>2380</v>
      </c>
      <c r="F409" s="54" t="s">
        <v>2380</v>
      </c>
      <c r="G409" s="54">
        <v>1</v>
      </c>
      <c r="H409" s="54" t="s">
        <v>8367</v>
      </c>
      <c r="I409" s="17"/>
      <c r="J409" s="19"/>
      <c r="K409" s="15" t="str" cm="1">
        <f t="array" ref="K409">IF(H409="?",INDEX($H$2:$H$2336,MODE(MATCH($H$2:$H$2336,$H$2:$H$2336,0))),H409)</f>
        <v>yes</v>
      </c>
      <c r="L409" s="16">
        <f t="shared" si="6"/>
        <v>1</v>
      </c>
      <c r="M409" s="16" t="s">
        <v>2382</v>
      </c>
      <c r="N409" s="16" t="s">
        <v>2382</v>
      </c>
      <c r="O409" s="15" t="str" cm="1">
        <f t="array" ref="O409">_xlfn.IFS(B409&lt;18.5,"Underweight",B409&lt;=24.99,"Normal weight",B409&lt;=29.99,"Over weight",B409&gt;=30,"Obesity")</f>
        <v>Over weight</v>
      </c>
      <c r="P409" s="29" t="str" cm="1">
        <f t="array" ref="P409">_xlfn.IFS(C409&lt;5.7,"Normal",C409&lt;=6.49,"Prediabetes",C409&gt;=6.5,"Diabetes")</f>
        <v>Diabetes</v>
      </c>
    </row>
    <row r="410" spans="1:16" x14ac:dyDescent="0.25">
      <c r="A410" s="54" t="s">
        <v>1963</v>
      </c>
      <c r="B410" s="54">
        <v>24.01</v>
      </c>
      <c r="C410" s="54">
        <v>4.76</v>
      </c>
      <c r="D410" s="54" t="s">
        <v>2380</v>
      </c>
      <c r="E410" s="54" t="s">
        <v>2380</v>
      </c>
      <c r="F410" s="54" t="s">
        <v>2380</v>
      </c>
      <c r="G410" s="54">
        <v>1</v>
      </c>
      <c r="H410" s="54" t="s">
        <v>8367</v>
      </c>
      <c r="I410" s="15"/>
      <c r="J410" s="20"/>
      <c r="K410" s="17" t="str" cm="1">
        <f t="array" ref="K410">IF(H410="?",INDEX($H$2:$H$2336,MODE(MATCH($H$2:$H$2336,$H$2:$H$2336,0))),H410)</f>
        <v>yes</v>
      </c>
      <c r="L410" s="18">
        <f t="shared" si="6"/>
        <v>1</v>
      </c>
      <c r="M410" s="18" t="s">
        <v>2380</v>
      </c>
      <c r="N410" s="18" t="s">
        <v>2382</v>
      </c>
      <c r="O410" s="17" t="str" cm="1">
        <f t="array" ref="O410">_xlfn.IFS(B410&lt;18.5,"Underweight",B410&lt;=24.99,"Normal weight",B410&lt;=29.99,"Over weight",B410&gt;=30,"Obesity")</f>
        <v>Normal weight</v>
      </c>
      <c r="P410" s="30" t="str" cm="1">
        <f t="array" ref="P410">_xlfn.IFS(C410&lt;5.7,"Normal",C410&lt;=6.49,"Prediabetes",C410&gt;=6.5,"Diabetes")</f>
        <v>Normal</v>
      </c>
    </row>
    <row r="411" spans="1:16" x14ac:dyDescent="0.25">
      <c r="A411" s="54" t="s">
        <v>1962</v>
      </c>
      <c r="B411" s="54">
        <v>23.21</v>
      </c>
      <c r="C411" s="54">
        <v>6.03</v>
      </c>
      <c r="D411" s="54" t="s">
        <v>2380</v>
      </c>
      <c r="E411" s="54" t="s">
        <v>2380</v>
      </c>
      <c r="F411" s="54" t="s">
        <v>2380</v>
      </c>
      <c r="G411" s="54">
        <v>1</v>
      </c>
      <c r="H411" s="54" t="s">
        <v>2380</v>
      </c>
      <c r="I411" s="17"/>
      <c r="J411" s="19"/>
      <c r="K411" s="15" t="str" cm="1">
        <f t="array" ref="K411">IF(H411="?",INDEX($H$2:$H$2336,MODE(MATCH($H$2:$H$2336,$H$2:$H$2336,0))),H411)</f>
        <v>No</v>
      </c>
      <c r="L411" s="16">
        <f t="shared" si="6"/>
        <v>1</v>
      </c>
      <c r="M411" s="16" t="s">
        <v>2380</v>
      </c>
      <c r="N411" s="16" t="s">
        <v>2380</v>
      </c>
      <c r="O411" s="15" t="str" cm="1">
        <f t="array" ref="O411">_xlfn.IFS(B411&lt;18.5,"Underweight",B411&lt;=24.99,"Normal weight",B411&lt;=29.99,"Over weight",B411&gt;=30,"Obesity")</f>
        <v>Normal weight</v>
      </c>
      <c r="P411" s="29" t="str" cm="1">
        <f t="array" ref="P411">_xlfn.IFS(C411&lt;5.7,"Normal",C411&lt;=6.49,"Prediabetes",C411&gt;=6.5,"Diabetes")</f>
        <v>Prediabetes</v>
      </c>
    </row>
    <row r="412" spans="1:16" x14ac:dyDescent="0.25">
      <c r="A412" s="54" t="s">
        <v>1961</v>
      </c>
      <c r="B412" s="54">
        <v>21.2</v>
      </c>
      <c r="C412" s="54">
        <v>4.07</v>
      </c>
      <c r="D412" s="54" t="s">
        <v>8367</v>
      </c>
      <c r="E412" s="54" t="s">
        <v>2380</v>
      </c>
      <c r="F412" s="54" t="s">
        <v>2380</v>
      </c>
      <c r="G412" s="54">
        <v>1</v>
      </c>
      <c r="H412" s="54" t="s">
        <v>8367</v>
      </c>
      <c r="I412" s="15"/>
      <c r="J412" s="20"/>
      <c r="K412" s="17" t="str" cm="1">
        <f t="array" ref="K412">IF(H412="?",INDEX($H$2:$H$2336,MODE(MATCH($H$2:$H$2336,$H$2:$H$2336,0))),H412)</f>
        <v>yes</v>
      </c>
      <c r="L412" s="18">
        <f t="shared" si="6"/>
        <v>1</v>
      </c>
      <c r="M412" s="18" t="s">
        <v>2382</v>
      </c>
      <c r="N412" s="18" t="s">
        <v>2382</v>
      </c>
      <c r="O412" s="17" t="str" cm="1">
        <f t="array" ref="O412">_xlfn.IFS(B412&lt;18.5,"Underweight",B412&lt;=24.99,"Normal weight",B412&lt;=29.99,"Over weight",B412&gt;=30,"Obesity")</f>
        <v>Normal weight</v>
      </c>
      <c r="P412" s="30" t="str" cm="1">
        <f t="array" ref="P412">_xlfn.IFS(C412&lt;5.7,"Normal",C412&lt;=6.49,"Prediabetes",C412&gt;=6.5,"Diabetes")</f>
        <v>Normal</v>
      </c>
    </row>
    <row r="413" spans="1:16" x14ac:dyDescent="0.25">
      <c r="A413" s="54" t="s">
        <v>1960</v>
      </c>
      <c r="B413" s="54">
        <v>28.215</v>
      </c>
      <c r="C413" s="54">
        <v>8.26</v>
      </c>
      <c r="D413" s="54" t="s">
        <v>8367</v>
      </c>
      <c r="E413" s="54" t="s">
        <v>2380</v>
      </c>
      <c r="F413" s="54" t="s">
        <v>2380</v>
      </c>
      <c r="G413" s="54">
        <v>1</v>
      </c>
      <c r="H413" s="54" t="s">
        <v>8367</v>
      </c>
      <c r="I413" s="17"/>
      <c r="J413" s="19"/>
      <c r="K413" s="15" t="str" cm="1">
        <f t="array" ref="K413">IF(H413="?",INDEX($H$2:$H$2336,MODE(MATCH($H$2:$H$2336,$H$2:$H$2336,0))),H413)</f>
        <v>yes</v>
      </c>
      <c r="L413" s="16">
        <f t="shared" si="6"/>
        <v>1</v>
      </c>
      <c r="M413" s="16" t="s">
        <v>2382</v>
      </c>
      <c r="N413" s="16" t="s">
        <v>2382</v>
      </c>
      <c r="O413" s="15" t="str" cm="1">
        <f t="array" ref="O413">_xlfn.IFS(B413&lt;18.5,"Underweight",B413&lt;=24.99,"Normal weight",B413&lt;=29.99,"Over weight",B413&gt;=30,"Obesity")</f>
        <v>Over weight</v>
      </c>
      <c r="P413" s="29" t="str" cm="1">
        <f t="array" ref="P413">_xlfn.IFS(C413&lt;5.7,"Normal",C413&lt;=6.49,"Prediabetes",C413&gt;=6.5,"Diabetes")</f>
        <v>Diabetes</v>
      </c>
    </row>
    <row r="414" spans="1:16" x14ac:dyDescent="0.25">
      <c r="A414" s="54" t="s">
        <v>1959</v>
      </c>
      <c r="B414" s="54">
        <v>38.094999999999999</v>
      </c>
      <c r="C414" s="54">
        <v>4.76</v>
      </c>
      <c r="D414" s="54" t="s">
        <v>2380</v>
      </c>
      <c r="E414" s="54" t="s">
        <v>2380</v>
      </c>
      <c r="F414" s="54" t="s">
        <v>2380</v>
      </c>
      <c r="G414" s="54">
        <v>1</v>
      </c>
      <c r="H414" s="54" t="s">
        <v>2380</v>
      </c>
      <c r="I414" s="15"/>
      <c r="J414" s="20"/>
      <c r="K414" s="17" t="str" cm="1">
        <f t="array" ref="K414">IF(H414="?",INDEX($H$2:$H$2336,MODE(MATCH($H$2:$H$2336,$H$2:$H$2336,0))),H414)</f>
        <v>No</v>
      </c>
      <c r="L414" s="18">
        <f t="shared" si="6"/>
        <v>1</v>
      </c>
      <c r="M414" s="18" t="s">
        <v>2380</v>
      </c>
      <c r="N414" s="18" t="s">
        <v>2380</v>
      </c>
      <c r="O414" s="17" t="str" cm="1">
        <f t="array" ref="O414">_xlfn.IFS(B414&lt;18.5,"Underweight",B414&lt;=24.99,"Normal weight",B414&lt;=29.99,"Over weight",B414&gt;=30,"Obesity")</f>
        <v>Obesity</v>
      </c>
      <c r="P414" s="30" t="str" cm="1">
        <f t="array" ref="P414">_xlfn.IFS(C414&lt;5.7,"Normal",C414&lt;=6.49,"Prediabetes",C414&gt;=6.5,"Diabetes")</f>
        <v>Normal</v>
      </c>
    </row>
    <row r="415" spans="1:16" x14ac:dyDescent="0.25">
      <c r="A415" s="54" t="s">
        <v>1958</v>
      </c>
      <c r="B415" s="54">
        <v>22.61</v>
      </c>
      <c r="C415" s="54">
        <v>6.13</v>
      </c>
      <c r="D415" s="54" t="s">
        <v>8367</v>
      </c>
      <c r="E415" s="54" t="s">
        <v>2380</v>
      </c>
      <c r="F415" s="54" t="s">
        <v>2382</v>
      </c>
      <c r="G415" s="54">
        <v>1</v>
      </c>
      <c r="H415" s="54" t="s">
        <v>8367</v>
      </c>
      <c r="I415" s="17"/>
      <c r="J415" s="19"/>
      <c r="K415" s="15" t="str" cm="1">
        <f t="array" ref="K415">IF(H415="?",INDEX($H$2:$H$2336,MODE(MATCH($H$2:$H$2336,$H$2:$H$2336,0))),H415)</f>
        <v>yes</v>
      </c>
      <c r="L415" s="16">
        <f t="shared" si="6"/>
        <v>1</v>
      </c>
      <c r="M415" s="16" t="s">
        <v>2382</v>
      </c>
      <c r="N415" s="16" t="s">
        <v>2382</v>
      </c>
      <c r="O415" s="15" t="str" cm="1">
        <f t="array" ref="O415">_xlfn.IFS(B415&lt;18.5,"Underweight",B415&lt;=24.99,"Normal weight",B415&lt;=29.99,"Over weight",B415&gt;=30,"Obesity")</f>
        <v>Normal weight</v>
      </c>
      <c r="P415" s="29" t="str" cm="1">
        <f t="array" ref="P415">_xlfn.IFS(C415&lt;5.7,"Normal",C415&lt;=6.49,"Prediabetes",C415&gt;=6.5,"Diabetes")</f>
        <v>Prediabetes</v>
      </c>
    </row>
    <row r="416" spans="1:16" x14ac:dyDescent="0.25">
      <c r="A416" s="54" t="s">
        <v>1957</v>
      </c>
      <c r="B416" s="54">
        <v>24.32</v>
      </c>
      <c r="C416" s="54">
        <v>10.47</v>
      </c>
      <c r="D416" s="54" t="s">
        <v>8367</v>
      </c>
      <c r="E416" s="54" t="s">
        <v>2380</v>
      </c>
      <c r="F416" s="54" t="s">
        <v>2380</v>
      </c>
      <c r="G416" s="54">
        <v>2</v>
      </c>
      <c r="H416" s="54" t="s">
        <v>8367</v>
      </c>
      <c r="I416" s="15"/>
      <c r="J416" s="20"/>
      <c r="K416" s="17" t="str" cm="1">
        <f t="array" ref="K416">IF(H416="?",INDEX($H$2:$H$2336,MODE(MATCH($H$2:$H$2336,$H$2:$H$2336,0))),H416)</f>
        <v>yes</v>
      </c>
      <c r="L416" s="18">
        <f t="shared" si="6"/>
        <v>2</v>
      </c>
      <c r="M416" s="18" t="s">
        <v>2382</v>
      </c>
      <c r="N416" s="18" t="s">
        <v>2382</v>
      </c>
      <c r="O416" s="17" t="str" cm="1">
        <f t="array" ref="O416">_xlfn.IFS(B416&lt;18.5,"Underweight",B416&lt;=24.99,"Normal weight",B416&lt;=29.99,"Over weight",B416&gt;=30,"Obesity")</f>
        <v>Normal weight</v>
      </c>
      <c r="P416" s="30" t="str" cm="1">
        <f t="array" ref="P416">_xlfn.IFS(C416&lt;5.7,"Normal",C416&lt;=6.49,"Prediabetes",C416&gt;=6.5,"Diabetes")</f>
        <v>Diabetes</v>
      </c>
    </row>
    <row r="417" spans="1:16" x14ac:dyDescent="0.25">
      <c r="A417" s="54" t="s">
        <v>1956</v>
      </c>
      <c r="B417" s="54">
        <v>20.96</v>
      </c>
      <c r="C417" s="54">
        <v>4.04</v>
      </c>
      <c r="D417" s="54" t="s">
        <v>8367</v>
      </c>
      <c r="E417" s="54" t="s">
        <v>2380</v>
      </c>
      <c r="F417" s="54" t="s">
        <v>2380</v>
      </c>
      <c r="G417" s="54">
        <v>1</v>
      </c>
      <c r="H417" s="54" t="s">
        <v>8367</v>
      </c>
      <c r="I417" s="17"/>
      <c r="J417" s="19"/>
      <c r="K417" s="15" t="str" cm="1">
        <f t="array" ref="K417">IF(H417="?",INDEX($H$2:$H$2336,MODE(MATCH($H$2:$H$2336,$H$2:$H$2336,0))),H417)</f>
        <v>yes</v>
      </c>
      <c r="L417" s="16">
        <f t="shared" si="6"/>
        <v>1</v>
      </c>
      <c r="M417" s="16" t="s">
        <v>2382</v>
      </c>
      <c r="N417" s="16" t="s">
        <v>2382</v>
      </c>
      <c r="O417" s="15" t="str" cm="1">
        <f t="array" ref="O417">_xlfn.IFS(B417&lt;18.5,"Underweight",B417&lt;=24.99,"Normal weight",B417&lt;=29.99,"Over weight",B417&gt;=30,"Obesity")</f>
        <v>Normal weight</v>
      </c>
      <c r="P417" s="29" t="str" cm="1">
        <f t="array" ref="P417">_xlfn.IFS(C417&lt;5.7,"Normal",C417&lt;=6.49,"Prediabetes",C417&gt;=6.5,"Diabetes")</f>
        <v>Normal</v>
      </c>
    </row>
    <row r="418" spans="1:16" x14ac:dyDescent="0.25">
      <c r="A418" s="54" t="s">
        <v>1955</v>
      </c>
      <c r="B418" s="54">
        <v>19.68</v>
      </c>
      <c r="C418" s="54">
        <v>5.74</v>
      </c>
      <c r="D418" s="54" t="s">
        <v>2380</v>
      </c>
      <c r="E418" s="54" t="s">
        <v>2380</v>
      </c>
      <c r="F418" s="54" t="s">
        <v>2380</v>
      </c>
      <c r="G418" s="54" t="s">
        <v>2381</v>
      </c>
      <c r="H418" s="54" t="s">
        <v>8367</v>
      </c>
      <c r="I418" s="15"/>
      <c r="J418" s="20"/>
      <c r="K418" s="17" t="str" cm="1">
        <f t="array" ref="K418">IF(H418="?",INDEX($H$2:$H$2336,MODE(MATCH($H$2:$H$2336,$H$2:$H$2336,0))),H418)</f>
        <v>yes</v>
      </c>
      <c r="L418" s="18" t="str">
        <f t="shared" si="6"/>
        <v>0</v>
      </c>
      <c r="M418" s="18" t="s">
        <v>2380</v>
      </c>
      <c r="N418" s="18" t="s">
        <v>2382</v>
      </c>
      <c r="O418" s="17" t="str" cm="1">
        <f t="array" ref="O418">_xlfn.IFS(B418&lt;18.5,"Underweight",B418&lt;=24.99,"Normal weight",B418&lt;=29.99,"Over weight",B418&gt;=30,"Obesity")</f>
        <v>Normal weight</v>
      </c>
      <c r="P418" s="30" t="str" cm="1">
        <f t="array" ref="P418">_xlfn.IFS(C418&lt;5.7,"Normal",C418&lt;=6.49,"Prediabetes",C418&gt;=6.5,"Diabetes")</f>
        <v>Prediabetes</v>
      </c>
    </row>
    <row r="419" spans="1:16" x14ac:dyDescent="0.25">
      <c r="A419" s="54" t="s">
        <v>1954</v>
      </c>
      <c r="B419" s="54">
        <v>18.100000000000001</v>
      </c>
      <c r="C419" s="54">
        <v>6.33</v>
      </c>
      <c r="D419" s="54" t="s">
        <v>2380</v>
      </c>
      <c r="E419" s="54" t="s">
        <v>2380</v>
      </c>
      <c r="F419" s="54" t="s">
        <v>2380</v>
      </c>
      <c r="G419" s="54">
        <v>1</v>
      </c>
      <c r="H419" s="54" t="s">
        <v>8367</v>
      </c>
      <c r="I419" s="17"/>
      <c r="J419" s="19"/>
      <c r="K419" s="15" t="str" cm="1">
        <f t="array" ref="K419">IF(H419="?",INDEX($H$2:$H$2336,MODE(MATCH($H$2:$H$2336,$H$2:$H$2336,0))),H419)</f>
        <v>yes</v>
      </c>
      <c r="L419" s="16">
        <f t="shared" si="6"/>
        <v>1</v>
      </c>
      <c r="M419" s="16" t="s">
        <v>2380</v>
      </c>
      <c r="N419" s="16" t="s">
        <v>2382</v>
      </c>
      <c r="O419" s="15" t="str" cm="1">
        <f t="array" ref="O419">_xlfn.IFS(B419&lt;18.5,"Underweight",B419&lt;=24.99,"Normal weight",B419&lt;=29.99,"Over weight",B419&gt;=30,"Obesity")</f>
        <v>Underweight</v>
      </c>
      <c r="P419" s="29" t="str" cm="1">
        <f t="array" ref="P419">_xlfn.IFS(C419&lt;5.7,"Normal",C419&lt;=6.49,"Prediabetes",C419&gt;=6.5,"Diabetes")</f>
        <v>Prediabetes</v>
      </c>
    </row>
    <row r="420" spans="1:16" x14ac:dyDescent="0.25">
      <c r="A420" s="54" t="s">
        <v>1953</v>
      </c>
      <c r="B420" s="54">
        <v>29.64</v>
      </c>
      <c r="C420" s="54">
        <v>4.28</v>
      </c>
      <c r="D420" s="54" t="s">
        <v>8367</v>
      </c>
      <c r="E420" s="54" t="s">
        <v>2380</v>
      </c>
      <c r="F420" s="54" t="s">
        <v>2380</v>
      </c>
      <c r="G420" s="54" t="s">
        <v>2381</v>
      </c>
      <c r="H420" s="54" t="s">
        <v>2380</v>
      </c>
      <c r="I420" s="15"/>
      <c r="J420" s="20"/>
      <c r="K420" s="17" t="str" cm="1">
        <f t="array" ref="K420">IF(H420="?",INDEX($H$2:$H$2336,MODE(MATCH($H$2:$H$2336,$H$2:$H$2336,0))),H420)</f>
        <v>No</v>
      </c>
      <c r="L420" s="18" t="str">
        <f t="shared" si="6"/>
        <v>0</v>
      </c>
      <c r="M420" s="18" t="s">
        <v>2382</v>
      </c>
      <c r="N420" s="18" t="s">
        <v>2380</v>
      </c>
      <c r="O420" s="17" t="str" cm="1">
        <f t="array" ref="O420">_xlfn.IFS(B420&lt;18.5,"Underweight",B420&lt;=24.99,"Normal weight",B420&lt;=29.99,"Over weight",B420&gt;=30,"Obesity")</f>
        <v>Over weight</v>
      </c>
      <c r="P420" s="30" t="str" cm="1">
        <f t="array" ref="P420">_xlfn.IFS(C420&lt;5.7,"Normal",C420&lt;=6.49,"Prediabetes",C420&gt;=6.5,"Diabetes")</f>
        <v>Normal</v>
      </c>
    </row>
    <row r="421" spans="1:16" x14ac:dyDescent="0.25">
      <c r="A421" s="54" t="s">
        <v>1952</v>
      </c>
      <c r="B421" s="54">
        <v>25.3</v>
      </c>
      <c r="C421" s="54">
        <v>9.4700000000000006</v>
      </c>
      <c r="D421" s="54" t="s">
        <v>8367</v>
      </c>
      <c r="E421" s="54" t="s">
        <v>2380</v>
      </c>
      <c r="F421" s="54" t="s">
        <v>2380</v>
      </c>
      <c r="G421" s="54">
        <v>2</v>
      </c>
      <c r="H421" s="54" t="s">
        <v>8367</v>
      </c>
      <c r="I421" s="17"/>
      <c r="J421" s="19"/>
      <c r="K421" s="15" t="str" cm="1">
        <f t="array" ref="K421">IF(H421="?",INDEX($H$2:$H$2336,MODE(MATCH($H$2:$H$2336,$H$2:$H$2336,0))),H421)</f>
        <v>yes</v>
      </c>
      <c r="L421" s="16">
        <f t="shared" si="6"/>
        <v>2</v>
      </c>
      <c r="M421" s="16" t="s">
        <v>2382</v>
      </c>
      <c r="N421" s="16" t="s">
        <v>2382</v>
      </c>
      <c r="O421" s="15" t="str" cm="1">
        <f t="array" ref="O421">_xlfn.IFS(B421&lt;18.5,"Underweight",B421&lt;=24.99,"Normal weight",B421&lt;=29.99,"Over weight",B421&gt;=30,"Obesity")</f>
        <v>Over weight</v>
      </c>
      <c r="P421" s="29" t="str" cm="1">
        <f t="array" ref="P421">_xlfn.IFS(C421&lt;5.7,"Normal",C421&lt;=6.49,"Prediabetes",C421&gt;=6.5,"Diabetes")</f>
        <v>Diabetes</v>
      </c>
    </row>
    <row r="422" spans="1:16" x14ac:dyDescent="0.25">
      <c r="A422" s="54" t="s">
        <v>1951</v>
      </c>
      <c r="B422" s="54">
        <v>27.6</v>
      </c>
      <c r="C422" s="54">
        <v>4.8499999999999996</v>
      </c>
      <c r="D422" s="54" t="s">
        <v>8367</v>
      </c>
      <c r="E422" s="54" t="s">
        <v>2380</v>
      </c>
      <c r="F422" s="54" t="s">
        <v>2380</v>
      </c>
      <c r="G422" s="54" t="s">
        <v>2381</v>
      </c>
      <c r="H422" s="54" t="s">
        <v>2380</v>
      </c>
      <c r="I422" s="15"/>
      <c r="J422" s="20"/>
      <c r="K422" s="17" t="str" cm="1">
        <f t="array" ref="K422">IF(H422="?",INDEX($H$2:$H$2336,MODE(MATCH($H$2:$H$2336,$H$2:$H$2336,0))),H422)</f>
        <v>No</v>
      </c>
      <c r="L422" s="18" t="str">
        <f t="shared" si="6"/>
        <v>0</v>
      </c>
      <c r="M422" s="18" t="s">
        <v>2382</v>
      </c>
      <c r="N422" s="18" t="s">
        <v>2380</v>
      </c>
      <c r="O422" s="17" t="str" cm="1">
        <f t="array" ref="O422">_xlfn.IFS(B422&lt;18.5,"Underweight",B422&lt;=24.99,"Normal weight",B422&lt;=29.99,"Over weight",B422&gt;=30,"Obesity")</f>
        <v>Over weight</v>
      </c>
      <c r="P422" s="30" t="str" cm="1">
        <f t="array" ref="P422">_xlfn.IFS(C422&lt;5.7,"Normal",C422&lt;=6.49,"Prediabetes",C422&gt;=6.5,"Diabetes")</f>
        <v>Normal</v>
      </c>
    </row>
    <row r="423" spans="1:16" x14ac:dyDescent="0.25">
      <c r="A423" s="54" t="s">
        <v>1950</v>
      </c>
      <c r="B423" s="54">
        <v>27.645</v>
      </c>
      <c r="C423" s="54">
        <v>11.03</v>
      </c>
      <c r="D423" s="54" t="s">
        <v>8367</v>
      </c>
      <c r="E423" s="54" t="s">
        <v>2380</v>
      </c>
      <c r="F423" s="54" t="s">
        <v>2380</v>
      </c>
      <c r="G423" s="54">
        <v>1</v>
      </c>
      <c r="H423" s="54" t="s">
        <v>8367</v>
      </c>
      <c r="I423" s="17"/>
      <c r="J423" s="19"/>
      <c r="K423" s="15" t="str" cm="1">
        <f t="array" ref="K423">IF(H423="?",INDEX($H$2:$H$2336,MODE(MATCH($H$2:$H$2336,$H$2:$H$2336,0))),H423)</f>
        <v>yes</v>
      </c>
      <c r="L423" s="16">
        <f t="shared" si="6"/>
        <v>1</v>
      </c>
      <c r="M423" s="16" t="s">
        <v>2382</v>
      </c>
      <c r="N423" s="16" t="s">
        <v>2382</v>
      </c>
      <c r="O423" s="15" t="str" cm="1">
        <f t="array" ref="O423">_xlfn.IFS(B423&lt;18.5,"Underweight",B423&lt;=24.99,"Normal weight",B423&lt;=29.99,"Over weight",B423&gt;=30,"Obesity")</f>
        <v>Over weight</v>
      </c>
      <c r="P423" s="29" t="str" cm="1">
        <f t="array" ref="P423">_xlfn.IFS(C423&lt;5.7,"Normal",C423&lt;=6.49,"Prediabetes",C423&gt;=6.5,"Diabetes")</f>
        <v>Diabetes</v>
      </c>
    </row>
    <row r="424" spans="1:16" x14ac:dyDescent="0.25">
      <c r="A424" s="54" t="s">
        <v>1949</v>
      </c>
      <c r="B424" s="54">
        <v>27.6</v>
      </c>
      <c r="C424" s="54">
        <v>5.22</v>
      </c>
      <c r="D424" s="54" t="s">
        <v>2380</v>
      </c>
      <c r="E424" s="54" t="s">
        <v>2380</v>
      </c>
      <c r="F424" s="54" t="s">
        <v>2380</v>
      </c>
      <c r="G424" s="54">
        <v>2</v>
      </c>
      <c r="H424" s="54" t="s">
        <v>8367</v>
      </c>
      <c r="I424" s="15"/>
      <c r="J424" s="20"/>
      <c r="K424" s="17" t="str" cm="1">
        <f t="array" ref="K424">IF(H424="?",INDEX($H$2:$H$2336,MODE(MATCH($H$2:$H$2336,$H$2:$H$2336,0))),H424)</f>
        <v>yes</v>
      </c>
      <c r="L424" s="18">
        <f t="shared" si="6"/>
        <v>2</v>
      </c>
      <c r="M424" s="18" t="s">
        <v>2380</v>
      </c>
      <c r="N424" s="18" t="s">
        <v>2382</v>
      </c>
      <c r="O424" s="17" t="str" cm="1">
        <f t="array" ref="O424">_xlfn.IFS(B424&lt;18.5,"Underweight",B424&lt;=24.99,"Normal weight",B424&lt;=29.99,"Over weight",B424&gt;=30,"Obesity")</f>
        <v>Over weight</v>
      </c>
      <c r="P424" s="30" t="str" cm="1">
        <f t="array" ref="P424">_xlfn.IFS(C424&lt;5.7,"Normal",C424&lt;=6.49,"Prediabetes",C424&gt;=6.5,"Diabetes")</f>
        <v>Normal</v>
      </c>
    </row>
    <row r="425" spans="1:16" x14ac:dyDescent="0.25">
      <c r="A425" s="54" t="s">
        <v>1948</v>
      </c>
      <c r="B425" s="54">
        <v>25.08</v>
      </c>
      <c r="C425" s="54">
        <v>9.52</v>
      </c>
      <c r="D425" s="54" t="s">
        <v>8367</v>
      </c>
      <c r="E425" s="54" t="s">
        <v>2380</v>
      </c>
      <c r="F425" s="54" t="s">
        <v>2380</v>
      </c>
      <c r="G425" s="54">
        <v>2</v>
      </c>
      <c r="H425" s="54" t="s">
        <v>2380</v>
      </c>
      <c r="I425" s="17"/>
      <c r="J425" s="19"/>
      <c r="K425" s="15" t="str" cm="1">
        <f t="array" ref="K425">IF(H425="?",INDEX($H$2:$H$2336,MODE(MATCH($H$2:$H$2336,$H$2:$H$2336,0))),H425)</f>
        <v>No</v>
      </c>
      <c r="L425" s="16">
        <f t="shared" si="6"/>
        <v>2</v>
      </c>
      <c r="M425" s="16" t="s">
        <v>2382</v>
      </c>
      <c r="N425" s="16" t="s">
        <v>2380</v>
      </c>
      <c r="O425" s="15" t="str" cm="1">
        <f t="array" ref="O425">_xlfn.IFS(B425&lt;18.5,"Underweight",B425&lt;=24.99,"Normal weight",B425&lt;=29.99,"Over weight",B425&gt;=30,"Obesity")</f>
        <v>Over weight</v>
      </c>
      <c r="P425" s="29" t="str" cm="1">
        <f t="array" ref="P425">_xlfn.IFS(C425&lt;5.7,"Normal",C425&lt;=6.49,"Prediabetes",C425&gt;=6.5,"Diabetes")</f>
        <v>Diabetes</v>
      </c>
    </row>
    <row r="426" spans="1:16" x14ac:dyDescent="0.25">
      <c r="A426" s="54" t="s">
        <v>1947</v>
      </c>
      <c r="B426" s="54">
        <v>30.02</v>
      </c>
      <c r="C426" s="54">
        <v>11.09</v>
      </c>
      <c r="D426" s="54" t="s">
        <v>2380</v>
      </c>
      <c r="E426" s="54" t="s">
        <v>2380</v>
      </c>
      <c r="F426" s="54" t="s">
        <v>2380</v>
      </c>
      <c r="G426" s="54" t="s">
        <v>2381</v>
      </c>
      <c r="H426" s="54" t="s">
        <v>2380</v>
      </c>
      <c r="I426" s="15"/>
      <c r="J426" s="20"/>
      <c r="K426" s="17" t="str" cm="1">
        <f t="array" ref="K426">IF(H426="?",INDEX($H$2:$H$2336,MODE(MATCH($H$2:$H$2336,$H$2:$H$2336,0))),H426)</f>
        <v>No</v>
      </c>
      <c r="L426" s="18" t="str">
        <f t="shared" si="6"/>
        <v>0</v>
      </c>
      <c r="M426" s="18" t="s">
        <v>2380</v>
      </c>
      <c r="N426" s="18" t="s">
        <v>2380</v>
      </c>
      <c r="O426" s="17" t="str" cm="1">
        <f t="array" ref="O426">_xlfn.IFS(B426&lt;18.5,"Underweight",B426&lt;=24.99,"Normal weight",B426&lt;=29.99,"Over weight",B426&gt;=30,"Obesity")</f>
        <v>Obesity</v>
      </c>
      <c r="P426" s="30" t="str" cm="1">
        <f t="array" ref="P426">_xlfn.IFS(C426&lt;5.7,"Normal",C426&lt;=6.49,"Prediabetes",C426&gt;=6.5,"Diabetes")</f>
        <v>Diabetes</v>
      </c>
    </row>
    <row r="427" spans="1:16" x14ac:dyDescent="0.25">
      <c r="A427" s="54" t="s">
        <v>1946</v>
      </c>
      <c r="B427" s="54">
        <v>27.36</v>
      </c>
      <c r="C427" s="54">
        <v>9.4499999999999993</v>
      </c>
      <c r="D427" s="54" t="s">
        <v>8367</v>
      </c>
      <c r="E427" s="54" t="s">
        <v>2380</v>
      </c>
      <c r="F427" s="54" t="s">
        <v>2380</v>
      </c>
      <c r="G427" s="54">
        <v>2</v>
      </c>
      <c r="H427" s="54" t="s">
        <v>8367</v>
      </c>
      <c r="I427" s="17"/>
      <c r="J427" s="19"/>
      <c r="K427" s="15" t="str" cm="1">
        <f t="array" ref="K427">IF(H427="?",INDEX($H$2:$H$2336,MODE(MATCH($H$2:$H$2336,$H$2:$H$2336,0))),H427)</f>
        <v>yes</v>
      </c>
      <c r="L427" s="16">
        <f t="shared" si="6"/>
        <v>2</v>
      </c>
      <c r="M427" s="16" t="s">
        <v>2382</v>
      </c>
      <c r="N427" s="16" t="s">
        <v>2382</v>
      </c>
      <c r="O427" s="15" t="str" cm="1">
        <f t="array" ref="O427">_xlfn.IFS(B427&lt;18.5,"Underweight",B427&lt;=24.99,"Normal weight",B427&lt;=29.99,"Over weight",B427&gt;=30,"Obesity")</f>
        <v>Over weight</v>
      </c>
      <c r="P427" s="29" t="str" cm="1">
        <f t="array" ref="P427">_xlfn.IFS(C427&lt;5.7,"Normal",C427&lt;=6.49,"Prediabetes",C427&gt;=6.5,"Diabetes")</f>
        <v>Diabetes</v>
      </c>
    </row>
    <row r="428" spans="1:16" x14ac:dyDescent="0.25">
      <c r="A428" s="54" t="s">
        <v>1945</v>
      </c>
      <c r="B428" s="54">
        <v>22.2</v>
      </c>
      <c r="C428" s="54">
        <v>5.51</v>
      </c>
      <c r="D428" s="54" t="s">
        <v>2380</v>
      </c>
      <c r="E428" s="54" t="s">
        <v>2380</v>
      </c>
      <c r="F428" s="54" t="s">
        <v>2380</v>
      </c>
      <c r="G428" s="54" t="s">
        <v>2381</v>
      </c>
      <c r="H428" s="54" t="s">
        <v>8367</v>
      </c>
      <c r="I428" s="15"/>
      <c r="J428" s="20"/>
      <c r="K428" s="17" t="str" cm="1">
        <f t="array" ref="K428">IF(H428="?",INDEX($H$2:$H$2336,MODE(MATCH($H$2:$H$2336,$H$2:$H$2336,0))),H428)</f>
        <v>yes</v>
      </c>
      <c r="L428" s="18" t="str">
        <f t="shared" si="6"/>
        <v>0</v>
      </c>
      <c r="M428" s="18" t="s">
        <v>2380</v>
      </c>
      <c r="N428" s="18" t="s">
        <v>2382</v>
      </c>
      <c r="O428" s="17" t="str" cm="1">
        <f t="array" ref="O428">_xlfn.IFS(B428&lt;18.5,"Underweight",B428&lt;=24.99,"Normal weight",B428&lt;=29.99,"Over weight",B428&gt;=30,"Obesity")</f>
        <v>Normal weight</v>
      </c>
      <c r="P428" s="30" t="str" cm="1">
        <f t="array" ref="P428">_xlfn.IFS(C428&lt;5.7,"Normal",C428&lt;=6.49,"Prediabetes",C428&gt;=6.5,"Diabetes")</f>
        <v>Normal</v>
      </c>
    </row>
    <row r="429" spans="1:16" x14ac:dyDescent="0.25">
      <c r="A429" s="54" t="s">
        <v>1944</v>
      </c>
      <c r="B429" s="54">
        <v>25.71</v>
      </c>
      <c r="C429" s="54">
        <v>4.18</v>
      </c>
      <c r="D429" s="54" t="s">
        <v>2380</v>
      </c>
      <c r="E429" s="54" t="s">
        <v>8367</v>
      </c>
      <c r="F429" s="54" t="s">
        <v>2380</v>
      </c>
      <c r="G429" s="54">
        <v>1</v>
      </c>
      <c r="H429" s="54" t="s">
        <v>8367</v>
      </c>
      <c r="I429" s="17"/>
      <c r="J429" s="19"/>
      <c r="K429" s="15" t="str" cm="1">
        <f t="array" ref="K429">IF(H429="?",INDEX($H$2:$H$2336,MODE(MATCH($H$2:$H$2336,$H$2:$H$2336,0))),H429)</f>
        <v>yes</v>
      </c>
      <c r="L429" s="16">
        <f t="shared" si="6"/>
        <v>1</v>
      </c>
      <c r="M429" s="16" t="s">
        <v>2380</v>
      </c>
      <c r="N429" s="16" t="s">
        <v>2382</v>
      </c>
      <c r="O429" s="15" t="str" cm="1">
        <f t="array" ref="O429">_xlfn.IFS(B429&lt;18.5,"Underweight",B429&lt;=24.99,"Normal weight",B429&lt;=29.99,"Over weight",B429&gt;=30,"Obesity")</f>
        <v>Over weight</v>
      </c>
      <c r="P429" s="29" t="str" cm="1">
        <f t="array" ref="P429">_xlfn.IFS(C429&lt;5.7,"Normal",C429&lt;=6.49,"Prediabetes",C429&gt;=6.5,"Diabetes")</f>
        <v>Normal</v>
      </c>
    </row>
    <row r="430" spans="1:16" x14ac:dyDescent="0.25">
      <c r="A430" s="54" t="s">
        <v>1943</v>
      </c>
      <c r="B430" s="54">
        <v>41.91</v>
      </c>
      <c r="C430" s="54">
        <v>5.98</v>
      </c>
      <c r="D430" s="54" t="s">
        <v>8367</v>
      </c>
      <c r="E430" s="54" t="s">
        <v>2380</v>
      </c>
      <c r="F430" s="54" t="s">
        <v>2380</v>
      </c>
      <c r="G430" s="54">
        <v>1</v>
      </c>
      <c r="H430" s="54" t="s">
        <v>2380</v>
      </c>
      <c r="I430" s="15"/>
      <c r="J430" s="20"/>
      <c r="K430" s="17" t="str" cm="1">
        <f t="array" ref="K430">IF(H430="?",INDEX($H$2:$H$2336,MODE(MATCH($H$2:$H$2336,$H$2:$H$2336,0))),H430)</f>
        <v>No</v>
      </c>
      <c r="L430" s="18">
        <f t="shared" si="6"/>
        <v>1</v>
      </c>
      <c r="M430" s="18" t="s">
        <v>2382</v>
      </c>
      <c r="N430" s="18" t="s">
        <v>2380</v>
      </c>
      <c r="O430" s="17" t="str" cm="1">
        <f t="array" ref="O430">_xlfn.IFS(B430&lt;18.5,"Underweight",B430&lt;=24.99,"Normal weight",B430&lt;=29.99,"Over weight",B430&gt;=30,"Obesity")</f>
        <v>Obesity</v>
      </c>
      <c r="P430" s="30" t="str" cm="1">
        <f t="array" ref="P430">_xlfn.IFS(C430&lt;5.7,"Normal",C430&lt;=6.49,"Prediabetes",C430&gt;=6.5,"Diabetes")</f>
        <v>Prediabetes</v>
      </c>
    </row>
    <row r="431" spans="1:16" x14ac:dyDescent="0.25">
      <c r="A431" s="54" t="s">
        <v>1942</v>
      </c>
      <c r="B431" s="54">
        <v>25.85</v>
      </c>
      <c r="C431" s="54">
        <v>10.16</v>
      </c>
      <c r="D431" s="54" t="s">
        <v>2380</v>
      </c>
      <c r="E431" s="54" t="s">
        <v>2380</v>
      </c>
      <c r="F431" s="54" t="s">
        <v>2380</v>
      </c>
      <c r="G431" s="54" t="s">
        <v>2381</v>
      </c>
      <c r="H431" s="54" t="s">
        <v>8367</v>
      </c>
      <c r="I431" s="17"/>
      <c r="J431" s="19"/>
      <c r="K431" s="15" t="str" cm="1">
        <f t="array" ref="K431">IF(H431="?",INDEX($H$2:$H$2336,MODE(MATCH($H$2:$H$2336,$H$2:$H$2336,0))),H431)</f>
        <v>yes</v>
      </c>
      <c r="L431" s="16" t="str">
        <f t="shared" si="6"/>
        <v>0</v>
      </c>
      <c r="M431" s="16" t="s">
        <v>2380</v>
      </c>
      <c r="N431" s="16" t="s">
        <v>2382</v>
      </c>
      <c r="O431" s="15" t="str" cm="1">
        <f t="array" ref="O431">_xlfn.IFS(B431&lt;18.5,"Underweight",B431&lt;=24.99,"Normal weight",B431&lt;=29.99,"Over weight",B431&gt;=30,"Obesity")</f>
        <v>Over weight</v>
      </c>
      <c r="P431" s="29" t="str" cm="1">
        <f t="array" ref="P431">_xlfn.IFS(C431&lt;5.7,"Normal",C431&lt;=6.49,"Prediabetes",C431&gt;=6.5,"Diabetes")</f>
        <v>Diabetes</v>
      </c>
    </row>
    <row r="432" spans="1:16" x14ac:dyDescent="0.25">
      <c r="A432" s="54" t="s">
        <v>1941</v>
      </c>
      <c r="B432" s="54">
        <v>23.844999999999999</v>
      </c>
      <c r="C432" s="54">
        <v>11.71</v>
      </c>
      <c r="D432" s="54" t="s">
        <v>2380</v>
      </c>
      <c r="E432" s="54" t="s">
        <v>2380</v>
      </c>
      <c r="F432" s="54" t="s">
        <v>2380</v>
      </c>
      <c r="G432" s="54">
        <v>2</v>
      </c>
      <c r="H432" s="54" t="s">
        <v>8367</v>
      </c>
      <c r="I432" s="15"/>
      <c r="J432" s="20"/>
      <c r="K432" s="17" t="str" cm="1">
        <f t="array" ref="K432">IF(H432="?",INDEX($H$2:$H$2336,MODE(MATCH($H$2:$H$2336,$H$2:$H$2336,0))),H432)</f>
        <v>yes</v>
      </c>
      <c r="L432" s="18">
        <f t="shared" si="6"/>
        <v>2</v>
      </c>
      <c r="M432" s="18" t="s">
        <v>2380</v>
      </c>
      <c r="N432" s="18" t="s">
        <v>2382</v>
      </c>
      <c r="O432" s="17" t="str" cm="1">
        <f t="array" ref="O432">_xlfn.IFS(B432&lt;18.5,"Underweight",B432&lt;=24.99,"Normal weight",B432&lt;=29.99,"Over weight",B432&gt;=30,"Obesity")</f>
        <v>Normal weight</v>
      </c>
      <c r="P432" s="30" t="str" cm="1">
        <f t="array" ref="P432">_xlfn.IFS(C432&lt;5.7,"Normal",C432&lt;=6.49,"Prediabetes",C432&gt;=6.5,"Diabetes")</f>
        <v>Diabetes</v>
      </c>
    </row>
    <row r="433" spans="1:16" x14ac:dyDescent="0.25">
      <c r="A433" s="54" t="s">
        <v>1940</v>
      </c>
      <c r="B433" s="54">
        <v>30.59</v>
      </c>
      <c r="C433" s="54">
        <v>5.23</v>
      </c>
      <c r="D433" s="54" t="s">
        <v>2380</v>
      </c>
      <c r="E433" s="54" t="s">
        <v>2380</v>
      </c>
      <c r="F433" s="54" t="s">
        <v>2382</v>
      </c>
      <c r="G433" s="54">
        <v>1</v>
      </c>
      <c r="H433" s="54" t="s">
        <v>2380</v>
      </c>
      <c r="I433" s="17"/>
      <c r="J433" s="19"/>
      <c r="K433" s="15" t="str" cm="1">
        <f t="array" ref="K433">IF(H433="?",INDEX($H$2:$H$2336,MODE(MATCH($H$2:$H$2336,$H$2:$H$2336,0))),H433)</f>
        <v>No</v>
      </c>
      <c r="L433" s="16">
        <f t="shared" si="6"/>
        <v>1</v>
      </c>
      <c r="M433" s="16" t="s">
        <v>2380</v>
      </c>
      <c r="N433" s="16" t="s">
        <v>2380</v>
      </c>
      <c r="O433" s="15" t="str" cm="1">
        <f t="array" ref="O433">_xlfn.IFS(B433&lt;18.5,"Underweight",B433&lt;=24.99,"Normal weight",B433&lt;=29.99,"Over weight",B433&gt;=30,"Obesity")</f>
        <v>Obesity</v>
      </c>
      <c r="P433" s="29" t="str" cm="1">
        <f t="array" ref="P433">_xlfn.IFS(C433&lt;5.7,"Normal",C433&lt;=6.49,"Prediabetes",C433&gt;=6.5,"Diabetes")</f>
        <v>Normal</v>
      </c>
    </row>
    <row r="434" spans="1:16" x14ac:dyDescent="0.25">
      <c r="A434" s="54" t="s">
        <v>1939</v>
      </c>
      <c r="B434" s="54">
        <v>24.795000000000002</v>
      </c>
      <c r="C434" s="54">
        <v>6.85</v>
      </c>
      <c r="D434" s="54" t="s">
        <v>2380</v>
      </c>
      <c r="E434" s="54" t="s">
        <v>2380</v>
      </c>
      <c r="F434" s="54" t="s">
        <v>2380</v>
      </c>
      <c r="G434" s="54" t="s">
        <v>2381</v>
      </c>
      <c r="H434" s="54" t="s">
        <v>8367</v>
      </c>
      <c r="I434" s="15"/>
      <c r="J434" s="20"/>
      <c r="K434" s="17" t="str" cm="1">
        <f t="array" ref="K434">IF(H434="?",INDEX($H$2:$H$2336,MODE(MATCH($H$2:$H$2336,$H$2:$H$2336,0))),H434)</f>
        <v>yes</v>
      </c>
      <c r="L434" s="18" t="str">
        <f t="shared" si="6"/>
        <v>0</v>
      </c>
      <c r="M434" s="18" t="s">
        <v>2380</v>
      </c>
      <c r="N434" s="18" t="s">
        <v>2382</v>
      </c>
      <c r="O434" s="17" t="str" cm="1">
        <f t="array" ref="O434">_xlfn.IFS(B434&lt;18.5,"Underweight",B434&lt;=24.99,"Normal weight",B434&lt;=29.99,"Over weight",B434&gt;=30,"Obesity")</f>
        <v>Normal weight</v>
      </c>
      <c r="P434" s="30" t="str" cm="1">
        <f t="array" ref="P434">_xlfn.IFS(C434&lt;5.7,"Normal",C434&lt;=6.49,"Prediabetes",C434&gt;=6.5,"Diabetes")</f>
        <v>Diabetes</v>
      </c>
    </row>
    <row r="435" spans="1:16" x14ac:dyDescent="0.25">
      <c r="A435" s="54" t="s">
        <v>1938</v>
      </c>
      <c r="B435" s="54">
        <v>24.13</v>
      </c>
      <c r="C435" s="54">
        <v>7.05</v>
      </c>
      <c r="D435" s="54" t="s">
        <v>8367</v>
      </c>
      <c r="E435" s="54" t="s">
        <v>2380</v>
      </c>
      <c r="F435" s="54" t="s">
        <v>2380</v>
      </c>
      <c r="G435" s="54">
        <v>2</v>
      </c>
      <c r="H435" s="54" t="s">
        <v>8367</v>
      </c>
      <c r="I435" s="17"/>
      <c r="J435" s="19"/>
      <c r="K435" s="15" t="str" cm="1">
        <f t="array" ref="K435">IF(H435="?",INDEX($H$2:$H$2336,MODE(MATCH($H$2:$H$2336,$H$2:$H$2336,0))),H435)</f>
        <v>yes</v>
      </c>
      <c r="L435" s="16">
        <f t="shared" si="6"/>
        <v>2</v>
      </c>
      <c r="M435" s="16" t="s">
        <v>2382</v>
      </c>
      <c r="N435" s="16" t="s">
        <v>2382</v>
      </c>
      <c r="O435" s="15" t="str" cm="1">
        <f t="array" ref="O435">_xlfn.IFS(B435&lt;18.5,"Underweight",B435&lt;=24.99,"Normal weight",B435&lt;=29.99,"Over weight",B435&gt;=30,"Obesity")</f>
        <v>Normal weight</v>
      </c>
      <c r="P435" s="29" t="str" cm="1">
        <f t="array" ref="P435">_xlfn.IFS(C435&lt;5.7,"Normal",C435&lt;=6.49,"Prediabetes",C435&gt;=6.5,"Diabetes")</f>
        <v>Diabetes</v>
      </c>
    </row>
    <row r="436" spans="1:16" x14ac:dyDescent="0.25">
      <c r="A436" s="54" t="s">
        <v>1937</v>
      </c>
      <c r="B436" s="54">
        <v>25.84</v>
      </c>
      <c r="C436" s="54">
        <v>11.64</v>
      </c>
      <c r="D436" s="54" t="s">
        <v>2380</v>
      </c>
      <c r="E436" s="54" t="s">
        <v>2380</v>
      </c>
      <c r="F436" s="54" t="s">
        <v>2380</v>
      </c>
      <c r="G436" s="54">
        <v>2</v>
      </c>
      <c r="H436" s="54" t="s">
        <v>8367</v>
      </c>
      <c r="I436" s="15"/>
      <c r="J436" s="20"/>
      <c r="K436" s="17" t="str" cm="1">
        <f t="array" ref="K436">IF(H436="?",INDEX($H$2:$H$2336,MODE(MATCH($H$2:$H$2336,$H$2:$H$2336,0))),H436)</f>
        <v>yes</v>
      </c>
      <c r="L436" s="18">
        <f t="shared" si="6"/>
        <v>2</v>
      </c>
      <c r="M436" s="18" t="s">
        <v>2380</v>
      </c>
      <c r="N436" s="18" t="s">
        <v>2382</v>
      </c>
      <c r="O436" s="17" t="str" cm="1">
        <f t="array" ref="O436">_xlfn.IFS(B436&lt;18.5,"Underweight",B436&lt;=24.99,"Normal weight",B436&lt;=29.99,"Over weight",B436&gt;=30,"Obesity")</f>
        <v>Over weight</v>
      </c>
      <c r="P436" s="30" t="str" cm="1">
        <f t="array" ref="P436">_xlfn.IFS(C436&lt;5.7,"Normal",C436&lt;=6.49,"Prediabetes",C436&gt;=6.5,"Diabetes")</f>
        <v>Diabetes</v>
      </c>
    </row>
    <row r="437" spans="1:16" x14ac:dyDescent="0.25">
      <c r="A437" s="54" t="s">
        <v>1936</v>
      </c>
      <c r="B437" s="54">
        <v>28</v>
      </c>
      <c r="C437" s="54">
        <v>10.52</v>
      </c>
      <c r="D437" s="54" t="s">
        <v>2380</v>
      </c>
      <c r="E437" s="54" t="s">
        <v>2380</v>
      </c>
      <c r="F437" s="54" t="s">
        <v>2380</v>
      </c>
      <c r="G437" s="54" t="s">
        <v>2381</v>
      </c>
      <c r="H437" s="54" t="s">
        <v>8367</v>
      </c>
      <c r="I437" s="17"/>
      <c r="J437" s="19"/>
      <c r="K437" s="15" t="str" cm="1">
        <f t="array" ref="K437">IF(H437="?",INDEX($H$2:$H$2336,MODE(MATCH($H$2:$H$2336,$H$2:$H$2336,0))),H437)</f>
        <v>yes</v>
      </c>
      <c r="L437" s="16" t="str">
        <f t="shared" si="6"/>
        <v>0</v>
      </c>
      <c r="M437" s="16" t="s">
        <v>2380</v>
      </c>
      <c r="N437" s="16" t="s">
        <v>2382</v>
      </c>
      <c r="O437" s="15" t="str" cm="1">
        <f t="array" ref="O437">_xlfn.IFS(B437&lt;18.5,"Underweight",B437&lt;=24.99,"Normal weight",B437&lt;=29.99,"Over weight",B437&gt;=30,"Obesity")</f>
        <v>Over weight</v>
      </c>
      <c r="P437" s="29" t="str" cm="1">
        <f t="array" ref="P437">_xlfn.IFS(C437&lt;5.7,"Normal",C437&lt;=6.49,"Prediabetes",C437&gt;=6.5,"Diabetes")</f>
        <v>Diabetes</v>
      </c>
    </row>
    <row r="438" spans="1:16" x14ac:dyDescent="0.25">
      <c r="A438" s="54" t="s">
        <v>1935</v>
      </c>
      <c r="B438" s="54">
        <v>34.1</v>
      </c>
      <c r="C438" s="54">
        <v>4.01</v>
      </c>
      <c r="D438" s="54" t="s">
        <v>8367</v>
      </c>
      <c r="E438" s="54" t="s">
        <v>2380</v>
      </c>
      <c r="F438" s="54" t="s">
        <v>2382</v>
      </c>
      <c r="G438" s="54">
        <v>1</v>
      </c>
      <c r="H438" s="54" t="s">
        <v>2380</v>
      </c>
      <c r="I438" s="15"/>
      <c r="J438" s="20"/>
      <c r="K438" s="17" t="str" cm="1">
        <f t="array" ref="K438">IF(H438="?",INDEX($H$2:$H$2336,MODE(MATCH($H$2:$H$2336,$H$2:$H$2336,0))),H438)</f>
        <v>No</v>
      </c>
      <c r="L438" s="18">
        <f t="shared" si="6"/>
        <v>1</v>
      </c>
      <c r="M438" s="18" t="s">
        <v>2382</v>
      </c>
      <c r="N438" s="18" t="s">
        <v>2380</v>
      </c>
      <c r="O438" s="17" t="str" cm="1">
        <f t="array" ref="O438">_xlfn.IFS(B438&lt;18.5,"Underweight",B438&lt;=24.99,"Normal weight",B438&lt;=29.99,"Over weight",B438&gt;=30,"Obesity")</f>
        <v>Obesity</v>
      </c>
      <c r="P438" s="30" t="str" cm="1">
        <f t="array" ref="P438">_xlfn.IFS(C438&lt;5.7,"Normal",C438&lt;=6.49,"Prediabetes",C438&gt;=6.5,"Diabetes")</f>
        <v>Normal</v>
      </c>
    </row>
    <row r="439" spans="1:16" x14ac:dyDescent="0.25">
      <c r="A439" s="54" t="s">
        <v>1934</v>
      </c>
      <c r="B439" s="54">
        <v>26.125</v>
      </c>
      <c r="C439" s="54">
        <v>8.56</v>
      </c>
      <c r="D439" s="54" t="s">
        <v>8367</v>
      </c>
      <c r="E439" s="54" t="s">
        <v>2380</v>
      </c>
      <c r="F439" s="54" t="s">
        <v>2380</v>
      </c>
      <c r="G439" s="54">
        <v>1</v>
      </c>
      <c r="H439" s="54" t="s">
        <v>8367</v>
      </c>
      <c r="I439" s="17"/>
      <c r="J439" s="19"/>
      <c r="K439" s="15" t="str" cm="1">
        <f t="array" ref="K439">IF(H439="?",INDEX($H$2:$H$2336,MODE(MATCH($H$2:$H$2336,$H$2:$H$2336,0))),H439)</f>
        <v>yes</v>
      </c>
      <c r="L439" s="16">
        <f t="shared" si="6"/>
        <v>1</v>
      </c>
      <c r="M439" s="16" t="s">
        <v>2382</v>
      </c>
      <c r="N439" s="16" t="s">
        <v>2382</v>
      </c>
      <c r="O439" s="15" t="str" cm="1">
        <f t="array" ref="O439">_xlfn.IFS(B439&lt;18.5,"Underweight",B439&lt;=24.99,"Normal weight",B439&lt;=29.99,"Over weight",B439&gt;=30,"Obesity")</f>
        <v>Over weight</v>
      </c>
      <c r="P439" s="29" t="str" cm="1">
        <f t="array" ref="P439">_xlfn.IFS(C439&lt;5.7,"Normal",C439&lt;=6.49,"Prediabetes",C439&gt;=6.5,"Diabetes")</f>
        <v>Diabetes</v>
      </c>
    </row>
    <row r="440" spans="1:16" x14ac:dyDescent="0.25">
      <c r="A440" s="54" t="s">
        <v>1933</v>
      </c>
      <c r="B440" s="54">
        <v>25.6</v>
      </c>
      <c r="C440" s="54">
        <v>10.5</v>
      </c>
      <c r="D440" s="54" t="s">
        <v>2380</v>
      </c>
      <c r="E440" s="54" t="s">
        <v>2380</v>
      </c>
      <c r="F440" s="54" t="s">
        <v>2380</v>
      </c>
      <c r="G440" s="54">
        <v>2</v>
      </c>
      <c r="H440" s="54" t="s">
        <v>8367</v>
      </c>
      <c r="I440" s="15"/>
      <c r="J440" s="20"/>
      <c r="K440" s="17" t="str" cm="1">
        <f t="array" ref="K440">IF(H440="?",INDEX($H$2:$H$2336,MODE(MATCH($H$2:$H$2336,$H$2:$H$2336,0))),H440)</f>
        <v>yes</v>
      </c>
      <c r="L440" s="18">
        <f t="shared" si="6"/>
        <v>2</v>
      </c>
      <c r="M440" s="18" t="s">
        <v>2380</v>
      </c>
      <c r="N440" s="18" t="s">
        <v>2382</v>
      </c>
      <c r="O440" s="17" t="str" cm="1">
        <f t="array" ref="O440">_xlfn.IFS(B440&lt;18.5,"Underweight",B440&lt;=24.99,"Normal weight",B440&lt;=29.99,"Over weight",B440&gt;=30,"Obesity")</f>
        <v>Over weight</v>
      </c>
      <c r="P440" s="30" t="str" cm="1">
        <f t="array" ref="P440">_xlfn.IFS(C440&lt;5.7,"Normal",C440&lt;=6.49,"Prediabetes",C440&gt;=6.5,"Diabetes")</f>
        <v>Diabetes</v>
      </c>
    </row>
    <row r="441" spans="1:16" x14ac:dyDescent="0.25">
      <c r="A441" s="54" t="s">
        <v>1932</v>
      </c>
      <c r="B441" s="54">
        <v>24.32</v>
      </c>
      <c r="C441" s="54">
        <v>6.39</v>
      </c>
      <c r="D441" s="54" t="s">
        <v>2380</v>
      </c>
      <c r="E441" s="54" t="s">
        <v>2380</v>
      </c>
      <c r="F441" s="54" t="s">
        <v>2380</v>
      </c>
      <c r="G441" s="54" t="s">
        <v>2381</v>
      </c>
      <c r="H441" s="54" t="s">
        <v>2380</v>
      </c>
      <c r="I441" s="17"/>
      <c r="J441" s="19"/>
      <c r="K441" s="15" t="str" cm="1">
        <f t="array" ref="K441">IF(H441="?",INDEX($H$2:$H$2336,MODE(MATCH($H$2:$H$2336,$H$2:$H$2336,0))),H441)</f>
        <v>No</v>
      </c>
      <c r="L441" s="16" t="str">
        <f t="shared" si="6"/>
        <v>0</v>
      </c>
      <c r="M441" s="16" t="s">
        <v>2380</v>
      </c>
      <c r="N441" s="16" t="s">
        <v>2380</v>
      </c>
      <c r="O441" s="15" t="str" cm="1">
        <f t="array" ref="O441">_xlfn.IFS(B441&lt;18.5,"Underweight",B441&lt;=24.99,"Normal weight",B441&lt;=29.99,"Over weight",B441&gt;=30,"Obesity")</f>
        <v>Normal weight</v>
      </c>
      <c r="P441" s="29" t="str" cm="1">
        <f t="array" ref="P441">_xlfn.IFS(C441&lt;5.7,"Normal",C441&lt;=6.49,"Prediabetes",C441&gt;=6.5,"Diabetes")</f>
        <v>Prediabetes</v>
      </c>
    </row>
    <row r="442" spans="1:16" x14ac:dyDescent="0.25">
      <c r="A442" s="54" t="s">
        <v>1931</v>
      </c>
      <c r="B442" s="54">
        <v>22.88</v>
      </c>
      <c r="C442" s="54">
        <v>5.71</v>
      </c>
      <c r="D442" s="54" t="s">
        <v>8367</v>
      </c>
      <c r="E442" s="54" t="s">
        <v>2380</v>
      </c>
      <c r="F442" s="54" t="s">
        <v>2382</v>
      </c>
      <c r="G442" s="54">
        <v>1</v>
      </c>
      <c r="H442" s="54" t="s">
        <v>8367</v>
      </c>
      <c r="I442" s="15"/>
      <c r="J442" s="20"/>
      <c r="K442" s="17" t="str" cm="1">
        <f t="array" ref="K442">IF(H442="?",INDEX($H$2:$H$2336,MODE(MATCH($H$2:$H$2336,$H$2:$H$2336,0))),H442)</f>
        <v>yes</v>
      </c>
      <c r="L442" s="18">
        <f t="shared" si="6"/>
        <v>1</v>
      </c>
      <c r="M442" s="18" t="s">
        <v>2382</v>
      </c>
      <c r="N442" s="18" t="s">
        <v>2382</v>
      </c>
      <c r="O442" s="17" t="str" cm="1">
        <f t="array" ref="O442">_xlfn.IFS(B442&lt;18.5,"Underweight",B442&lt;=24.99,"Normal weight",B442&lt;=29.99,"Over weight",B442&gt;=30,"Obesity")</f>
        <v>Normal weight</v>
      </c>
      <c r="P442" s="30" t="str" cm="1">
        <f t="array" ref="P442">_xlfn.IFS(C442&lt;5.7,"Normal",C442&lt;=6.49,"Prediabetes",C442&gt;=6.5,"Diabetes")</f>
        <v>Prediabetes</v>
      </c>
    </row>
    <row r="443" spans="1:16" x14ac:dyDescent="0.25">
      <c r="A443" s="54" t="s">
        <v>1930</v>
      </c>
      <c r="B443" s="54">
        <v>24.984999999999999</v>
      </c>
      <c r="C443" s="54">
        <v>4.43</v>
      </c>
      <c r="D443" s="54" t="s">
        <v>8367</v>
      </c>
      <c r="E443" s="54" t="s">
        <v>2380</v>
      </c>
      <c r="F443" s="54" t="s">
        <v>2382</v>
      </c>
      <c r="G443" s="54">
        <v>1</v>
      </c>
      <c r="H443" s="54" t="s">
        <v>2380</v>
      </c>
      <c r="I443" s="17"/>
      <c r="J443" s="19"/>
      <c r="K443" s="15" t="str" cm="1">
        <f t="array" ref="K443">IF(H443="?",INDEX($H$2:$H$2336,MODE(MATCH($H$2:$H$2336,$H$2:$H$2336,0))),H443)</f>
        <v>No</v>
      </c>
      <c r="L443" s="16">
        <f t="shared" si="6"/>
        <v>1</v>
      </c>
      <c r="M443" s="16" t="s">
        <v>2382</v>
      </c>
      <c r="N443" s="16" t="s">
        <v>2380</v>
      </c>
      <c r="O443" s="15" t="str" cm="1">
        <f t="array" ref="O443">_xlfn.IFS(B443&lt;18.5,"Underweight",B443&lt;=24.99,"Normal weight",B443&lt;=29.99,"Over weight",B443&gt;=30,"Obesity")</f>
        <v>Normal weight</v>
      </c>
      <c r="P443" s="29" t="str" cm="1">
        <f t="array" ref="P443">_xlfn.IFS(C443&lt;5.7,"Normal",C443&lt;=6.49,"Prediabetes",C443&gt;=6.5,"Diabetes")</f>
        <v>Normal</v>
      </c>
    </row>
    <row r="444" spans="1:16" x14ac:dyDescent="0.25">
      <c r="A444" s="54" t="s">
        <v>1929</v>
      </c>
      <c r="B444" s="54">
        <v>33.1</v>
      </c>
      <c r="C444" s="54">
        <v>5.52</v>
      </c>
      <c r="D444" s="54" t="s">
        <v>2380</v>
      </c>
      <c r="E444" s="54" t="s">
        <v>2380</v>
      </c>
      <c r="F444" s="54" t="s">
        <v>2382</v>
      </c>
      <c r="G444" s="54">
        <v>1</v>
      </c>
      <c r="H444" s="54" t="s">
        <v>2380</v>
      </c>
      <c r="I444" s="15"/>
      <c r="J444" s="20"/>
      <c r="K444" s="17" t="str" cm="1">
        <f t="array" ref="K444">IF(H444="?",INDEX($H$2:$H$2336,MODE(MATCH($H$2:$H$2336,$H$2:$H$2336,0))),H444)</f>
        <v>No</v>
      </c>
      <c r="L444" s="18">
        <f t="shared" si="6"/>
        <v>1</v>
      </c>
      <c r="M444" s="18" t="s">
        <v>2380</v>
      </c>
      <c r="N444" s="18" t="s">
        <v>2380</v>
      </c>
      <c r="O444" s="17" t="str" cm="1">
        <f t="array" ref="O444">_xlfn.IFS(B444&lt;18.5,"Underweight",B444&lt;=24.99,"Normal weight",B444&lt;=29.99,"Over weight",B444&gt;=30,"Obesity")</f>
        <v>Obesity</v>
      </c>
      <c r="P444" s="30" t="str" cm="1">
        <f t="array" ref="P444">_xlfn.IFS(C444&lt;5.7,"Normal",C444&lt;=6.49,"Prediabetes",C444&gt;=6.5,"Diabetes")</f>
        <v>Normal</v>
      </c>
    </row>
    <row r="445" spans="1:16" x14ac:dyDescent="0.25">
      <c r="A445" s="54" t="s">
        <v>1928</v>
      </c>
      <c r="B445" s="54">
        <v>27.83</v>
      </c>
      <c r="C445" s="54">
        <v>9.1999999999999993</v>
      </c>
      <c r="D445" s="54" t="s">
        <v>8367</v>
      </c>
      <c r="E445" s="54" t="s">
        <v>2380</v>
      </c>
      <c r="F445" s="54" t="s">
        <v>2380</v>
      </c>
      <c r="G445" s="54">
        <v>1</v>
      </c>
      <c r="H445" s="54" t="s">
        <v>8367</v>
      </c>
      <c r="I445" s="17"/>
      <c r="J445" s="19"/>
      <c r="K445" s="15" t="str" cm="1">
        <f t="array" ref="K445">IF(H445="?",INDEX($H$2:$H$2336,MODE(MATCH($H$2:$H$2336,$H$2:$H$2336,0))),H445)</f>
        <v>yes</v>
      </c>
      <c r="L445" s="16">
        <f t="shared" si="6"/>
        <v>1</v>
      </c>
      <c r="M445" s="16" t="s">
        <v>2382</v>
      </c>
      <c r="N445" s="16" t="s">
        <v>2382</v>
      </c>
      <c r="O445" s="15" t="str" cm="1">
        <f t="array" ref="O445">_xlfn.IFS(B445&lt;18.5,"Underweight",B445&lt;=24.99,"Normal weight",B445&lt;=29.99,"Over weight",B445&gt;=30,"Obesity")</f>
        <v>Over weight</v>
      </c>
      <c r="P445" s="29" t="str" cm="1">
        <f t="array" ref="P445">_xlfn.IFS(C445&lt;5.7,"Normal",C445&lt;=6.49,"Prediabetes",C445&gt;=6.5,"Diabetes")</f>
        <v>Diabetes</v>
      </c>
    </row>
    <row r="446" spans="1:16" x14ac:dyDescent="0.25">
      <c r="A446" s="54" t="s">
        <v>1927</v>
      </c>
      <c r="B446" s="54">
        <v>30.875</v>
      </c>
      <c r="C446" s="54">
        <v>10.97</v>
      </c>
      <c r="D446" s="54" t="s">
        <v>8367</v>
      </c>
      <c r="E446" s="54" t="s">
        <v>2380</v>
      </c>
      <c r="F446" s="54" t="s">
        <v>2380</v>
      </c>
      <c r="G446" s="54">
        <v>2</v>
      </c>
      <c r="H446" s="54" t="s">
        <v>2380</v>
      </c>
      <c r="I446" s="15"/>
      <c r="J446" s="20"/>
      <c r="K446" s="17" t="str" cm="1">
        <f t="array" ref="K446">IF(H446="?",INDEX($H$2:$H$2336,MODE(MATCH($H$2:$H$2336,$H$2:$H$2336,0))),H446)</f>
        <v>No</v>
      </c>
      <c r="L446" s="18">
        <f t="shared" si="6"/>
        <v>2</v>
      </c>
      <c r="M446" s="18" t="s">
        <v>2382</v>
      </c>
      <c r="N446" s="18" t="s">
        <v>2380</v>
      </c>
      <c r="O446" s="17" t="str" cm="1">
        <f t="array" ref="O446">_xlfn.IFS(B446&lt;18.5,"Underweight",B446&lt;=24.99,"Normal weight",B446&lt;=29.99,"Over weight",B446&gt;=30,"Obesity")</f>
        <v>Obesity</v>
      </c>
      <c r="P446" s="30" t="str" cm="1">
        <f t="array" ref="P446">_xlfn.IFS(C446&lt;5.7,"Normal",C446&lt;=6.49,"Prediabetes",C446&gt;=6.5,"Diabetes")</f>
        <v>Diabetes</v>
      </c>
    </row>
    <row r="447" spans="1:16" x14ac:dyDescent="0.25">
      <c r="A447" s="54" t="s">
        <v>1926</v>
      </c>
      <c r="B447" s="54">
        <v>27.265000000000001</v>
      </c>
      <c r="C447" s="54">
        <v>4.25</v>
      </c>
      <c r="D447" s="54" t="s">
        <v>2380</v>
      </c>
      <c r="E447" s="54" t="s">
        <v>2380</v>
      </c>
      <c r="F447" s="54" t="s">
        <v>2382</v>
      </c>
      <c r="G447" s="54">
        <v>1</v>
      </c>
      <c r="H447" s="54" t="s">
        <v>2380</v>
      </c>
      <c r="I447" s="17"/>
      <c r="J447" s="19"/>
      <c r="K447" s="15" t="str" cm="1">
        <f t="array" ref="K447">IF(H447="?",INDEX($H$2:$H$2336,MODE(MATCH($H$2:$H$2336,$H$2:$H$2336,0))),H447)</f>
        <v>No</v>
      </c>
      <c r="L447" s="16">
        <f t="shared" si="6"/>
        <v>1</v>
      </c>
      <c r="M447" s="16" t="s">
        <v>2380</v>
      </c>
      <c r="N447" s="16" t="s">
        <v>2380</v>
      </c>
      <c r="O447" s="15" t="str" cm="1">
        <f t="array" ref="O447">_xlfn.IFS(B447&lt;18.5,"Underweight",B447&lt;=24.99,"Normal weight",B447&lt;=29.99,"Over weight",B447&gt;=30,"Obesity")</f>
        <v>Over weight</v>
      </c>
      <c r="P447" s="29" t="str" cm="1">
        <f t="array" ref="P447">_xlfn.IFS(C447&lt;5.7,"Normal",C447&lt;=6.49,"Prediabetes",C447&gt;=6.5,"Diabetes")</f>
        <v>Normal</v>
      </c>
    </row>
    <row r="448" spans="1:16" x14ac:dyDescent="0.25">
      <c r="A448" s="54" t="s">
        <v>1925</v>
      </c>
      <c r="B448" s="54">
        <v>26.7</v>
      </c>
      <c r="C448" s="54">
        <v>5.23</v>
      </c>
      <c r="D448" s="54" t="s">
        <v>2380</v>
      </c>
      <c r="E448" s="54" t="s">
        <v>2380</v>
      </c>
      <c r="F448" s="54" t="s">
        <v>2382</v>
      </c>
      <c r="G448" s="54">
        <v>1</v>
      </c>
      <c r="H448" s="54" t="s">
        <v>8367</v>
      </c>
      <c r="I448" s="15"/>
      <c r="J448" s="20"/>
      <c r="K448" s="17" t="str" cm="1">
        <f t="array" ref="K448">IF(H448="?",INDEX($H$2:$H$2336,MODE(MATCH($H$2:$H$2336,$H$2:$H$2336,0))),H448)</f>
        <v>yes</v>
      </c>
      <c r="L448" s="18">
        <f t="shared" si="6"/>
        <v>1</v>
      </c>
      <c r="M448" s="18" t="s">
        <v>2380</v>
      </c>
      <c r="N448" s="18" t="s">
        <v>2382</v>
      </c>
      <c r="O448" s="17" t="str" cm="1">
        <f t="array" ref="O448">_xlfn.IFS(B448&lt;18.5,"Underweight",B448&lt;=24.99,"Normal weight",B448&lt;=29.99,"Over weight",B448&gt;=30,"Obesity")</f>
        <v>Over weight</v>
      </c>
      <c r="P448" s="30" t="str" cm="1">
        <f t="array" ref="P448">_xlfn.IFS(C448&lt;5.7,"Normal",C448&lt;=6.49,"Prediabetes",C448&gt;=6.5,"Diabetes")</f>
        <v>Normal</v>
      </c>
    </row>
    <row r="449" spans="1:16" x14ac:dyDescent="0.25">
      <c r="A449" s="54" t="s">
        <v>1924</v>
      </c>
      <c r="B449" s="54">
        <v>29.925000000000001</v>
      </c>
      <c r="C449" s="54">
        <v>5.96</v>
      </c>
      <c r="D449" s="54" t="s">
        <v>8367</v>
      </c>
      <c r="E449" s="54" t="s">
        <v>2380</v>
      </c>
      <c r="F449" s="54" t="s">
        <v>2382</v>
      </c>
      <c r="G449" s="54">
        <v>1</v>
      </c>
      <c r="H449" s="54" t="s">
        <v>8367</v>
      </c>
      <c r="I449" s="17"/>
      <c r="J449" s="19"/>
      <c r="K449" s="15" t="str" cm="1">
        <f t="array" ref="K449">IF(H449="?",INDEX($H$2:$H$2336,MODE(MATCH($H$2:$H$2336,$H$2:$H$2336,0))),H449)</f>
        <v>yes</v>
      </c>
      <c r="L449" s="16">
        <f t="shared" si="6"/>
        <v>1</v>
      </c>
      <c r="M449" s="16" t="s">
        <v>2382</v>
      </c>
      <c r="N449" s="16" t="s">
        <v>2382</v>
      </c>
      <c r="O449" s="15" t="str" cm="1">
        <f t="array" ref="O449">_xlfn.IFS(B449&lt;18.5,"Underweight",B449&lt;=24.99,"Normal weight",B449&lt;=29.99,"Over weight",B449&gt;=30,"Obesity")</f>
        <v>Over weight</v>
      </c>
      <c r="P449" s="29" t="str" cm="1">
        <f t="array" ref="P449">_xlfn.IFS(C449&lt;5.7,"Normal",C449&lt;=6.49,"Prediabetes",C449&gt;=6.5,"Diabetes")</f>
        <v>Prediabetes</v>
      </c>
    </row>
    <row r="450" spans="1:16" x14ac:dyDescent="0.25">
      <c r="A450" s="54" t="s">
        <v>1923</v>
      </c>
      <c r="B450" s="54">
        <v>19.95</v>
      </c>
      <c r="C450" s="54">
        <v>4.29</v>
      </c>
      <c r="D450" s="54" t="s">
        <v>8367</v>
      </c>
      <c r="E450" s="54" t="s">
        <v>2380</v>
      </c>
      <c r="F450" s="54" t="s">
        <v>2380</v>
      </c>
      <c r="G450" s="54">
        <v>2</v>
      </c>
      <c r="H450" s="54" t="s">
        <v>8367</v>
      </c>
      <c r="I450" s="15"/>
      <c r="J450" s="20"/>
      <c r="K450" s="17" t="str" cm="1">
        <f t="array" ref="K450">IF(H450="?",INDEX($H$2:$H$2336,MODE(MATCH($H$2:$H$2336,$H$2:$H$2336,0))),H450)</f>
        <v>yes</v>
      </c>
      <c r="L450" s="18">
        <f t="shared" ref="L450:L513" si="7">IF(G450="No major surgery","0",G450)</f>
        <v>2</v>
      </c>
      <c r="M450" s="18" t="s">
        <v>2382</v>
      </c>
      <c r="N450" s="18" t="s">
        <v>2382</v>
      </c>
      <c r="O450" s="17" t="str" cm="1">
        <f t="array" ref="O450">_xlfn.IFS(B450&lt;18.5,"Underweight",B450&lt;=24.99,"Normal weight",B450&lt;=29.99,"Over weight",B450&gt;=30,"Obesity")</f>
        <v>Normal weight</v>
      </c>
      <c r="P450" s="30" t="str" cm="1">
        <f t="array" ref="P450">_xlfn.IFS(C450&lt;5.7,"Normal",C450&lt;=6.49,"Prediabetes",C450&gt;=6.5,"Diabetes")</f>
        <v>Normal</v>
      </c>
    </row>
    <row r="451" spans="1:16" x14ac:dyDescent="0.25">
      <c r="A451" s="54" t="s">
        <v>1922</v>
      </c>
      <c r="B451" s="54">
        <v>24.225000000000001</v>
      </c>
      <c r="C451" s="54">
        <v>4.09</v>
      </c>
      <c r="D451" s="54" t="s">
        <v>2380</v>
      </c>
      <c r="E451" s="54" t="s">
        <v>2380</v>
      </c>
      <c r="F451" s="54" t="s">
        <v>2380</v>
      </c>
      <c r="G451" s="54" t="s">
        <v>2381</v>
      </c>
      <c r="H451" s="54" t="s">
        <v>2380</v>
      </c>
      <c r="I451" s="17"/>
      <c r="J451" s="19"/>
      <c r="K451" s="15" t="str" cm="1">
        <f t="array" ref="K451">IF(H451="?",INDEX($H$2:$H$2336,MODE(MATCH($H$2:$H$2336,$H$2:$H$2336,0))),H451)</f>
        <v>No</v>
      </c>
      <c r="L451" s="16" t="str">
        <f t="shared" si="7"/>
        <v>0</v>
      </c>
      <c r="M451" s="16" t="s">
        <v>2380</v>
      </c>
      <c r="N451" s="16" t="s">
        <v>2380</v>
      </c>
      <c r="O451" s="15" t="str" cm="1">
        <f t="array" ref="O451">_xlfn.IFS(B451&lt;18.5,"Underweight",B451&lt;=24.99,"Normal weight",B451&lt;=29.99,"Over weight",B451&gt;=30,"Obesity")</f>
        <v>Normal weight</v>
      </c>
      <c r="P451" s="29" t="str" cm="1">
        <f t="array" ref="P451">_xlfn.IFS(C451&lt;5.7,"Normal",C451&lt;=6.49,"Prediabetes",C451&gt;=6.5,"Diabetes")</f>
        <v>Normal</v>
      </c>
    </row>
    <row r="452" spans="1:16" x14ac:dyDescent="0.25">
      <c r="A452" s="54" t="s">
        <v>1921</v>
      </c>
      <c r="B452" s="54">
        <v>28.12</v>
      </c>
      <c r="C452" s="54">
        <v>4.88</v>
      </c>
      <c r="D452" s="54" t="s">
        <v>2380</v>
      </c>
      <c r="E452" s="54" t="s">
        <v>2380</v>
      </c>
      <c r="F452" s="54" t="s">
        <v>2380</v>
      </c>
      <c r="G452" s="54" t="s">
        <v>2381</v>
      </c>
      <c r="H452" s="54" t="s">
        <v>8367</v>
      </c>
      <c r="I452" s="15"/>
      <c r="J452" s="20"/>
      <c r="K452" s="17" t="str" cm="1">
        <f t="array" ref="K452">IF(H452="?",INDEX($H$2:$H$2336,MODE(MATCH($H$2:$H$2336,$H$2:$H$2336,0))),H452)</f>
        <v>yes</v>
      </c>
      <c r="L452" s="18" t="str">
        <f t="shared" si="7"/>
        <v>0</v>
      </c>
      <c r="M452" s="18" t="s">
        <v>2380</v>
      </c>
      <c r="N452" s="18" t="s">
        <v>2382</v>
      </c>
      <c r="O452" s="17" t="str" cm="1">
        <f t="array" ref="O452">_xlfn.IFS(B452&lt;18.5,"Underweight",B452&lt;=24.99,"Normal weight",B452&lt;=29.99,"Over weight",B452&gt;=30,"Obesity")</f>
        <v>Over weight</v>
      </c>
      <c r="P452" s="30" t="str" cm="1">
        <f t="array" ref="P452">_xlfn.IFS(C452&lt;5.7,"Normal",C452&lt;=6.49,"Prediabetes",C452&gt;=6.5,"Diabetes")</f>
        <v>Normal</v>
      </c>
    </row>
    <row r="453" spans="1:16" x14ac:dyDescent="0.25">
      <c r="A453" s="54" t="s">
        <v>1920</v>
      </c>
      <c r="B453" s="54">
        <v>23.21</v>
      </c>
      <c r="C453" s="54">
        <v>6.76</v>
      </c>
      <c r="D453" s="54" t="s">
        <v>2380</v>
      </c>
      <c r="E453" s="54" t="s">
        <v>2380</v>
      </c>
      <c r="F453" s="54" t="s">
        <v>2380</v>
      </c>
      <c r="G453" s="54" t="s">
        <v>2381</v>
      </c>
      <c r="H453" s="54" t="s">
        <v>8367</v>
      </c>
      <c r="I453" s="17"/>
      <c r="J453" s="19"/>
      <c r="K453" s="15" t="str" cm="1">
        <f t="array" ref="K453">IF(H453="?",INDEX($H$2:$H$2336,MODE(MATCH($H$2:$H$2336,$H$2:$H$2336,0))),H453)</f>
        <v>yes</v>
      </c>
      <c r="L453" s="16" t="str">
        <f t="shared" si="7"/>
        <v>0</v>
      </c>
      <c r="M453" s="16" t="s">
        <v>2380</v>
      </c>
      <c r="N453" s="16" t="s">
        <v>2382</v>
      </c>
      <c r="O453" s="15" t="str" cm="1">
        <f t="array" ref="O453">_xlfn.IFS(B453&lt;18.5,"Underweight",B453&lt;=24.99,"Normal weight",B453&lt;=29.99,"Over weight",B453&gt;=30,"Obesity")</f>
        <v>Normal weight</v>
      </c>
      <c r="P453" s="29" t="str" cm="1">
        <f t="array" ref="P453">_xlfn.IFS(C453&lt;5.7,"Normal",C453&lt;=6.49,"Prediabetes",C453&gt;=6.5,"Diabetes")</f>
        <v>Diabetes</v>
      </c>
    </row>
    <row r="454" spans="1:16" x14ac:dyDescent="0.25">
      <c r="A454" s="54" t="s">
        <v>1919</v>
      </c>
      <c r="B454" s="54">
        <v>23.98</v>
      </c>
      <c r="C454" s="54">
        <v>10.67</v>
      </c>
      <c r="D454" s="54" t="s">
        <v>2380</v>
      </c>
      <c r="E454" s="54" t="s">
        <v>2380</v>
      </c>
      <c r="F454" s="54" t="s">
        <v>2380</v>
      </c>
      <c r="G454" s="54" t="s">
        <v>2381</v>
      </c>
      <c r="H454" s="54" t="s">
        <v>2380</v>
      </c>
      <c r="I454" s="15"/>
      <c r="J454" s="20"/>
      <c r="K454" s="17" t="str" cm="1">
        <f t="array" ref="K454">IF(H454="?",INDEX($H$2:$H$2336,MODE(MATCH($H$2:$H$2336,$H$2:$H$2336,0))),H454)</f>
        <v>No</v>
      </c>
      <c r="L454" s="18" t="str">
        <f t="shared" si="7"/>
        <v>0</v>
      </c>
      <c r="M454" s="18" t="s">
        <v>2380</v>
      </c>
      <c r="N454" s="18" t="s">
        <v>2380</v>
      </c>
      <c r="O454" s="17" t="str" cm="1">
        <f t="array" ref="O454">_xlfn.IFS(B454&lt;18.5,"Underweight",B454&lt;=24.99,"Normal weight",B454&lt;=29.99,"Over weight",B454&gt;=30,"Obesity")</f>
        <v>Normal weight</v>
      </c>
      <c r="P454" s="30" t="str" cm="1">
        <f t="array" ref="P454">_xlfn.IFS(C454&lt;5.7,"Normal",C454&lt;=6.49,"Prediabetes",C454&gt;=6.5,"Diabetes")</f>
        <v>Diabetes</v>
      </c>
    </row>
    <row r="455" spans="1:16" x14ac:dyDescent="0.25">
      <c r="A455" s="54" t="s">
        <v>1918</v>
      </c>
      <c r="B455" s="54">
        <v>30</v>
      </c>
      <c r="C455" s="54">
        <v>6.21</v>
      </c>
      <c r="D455" s="54" t="s">
        <v>2380</v>
      </c>
      <c r="E455" s="54" t="s">
        <v>2380</v>
      </c>
      <c r="F455" s="54" t="s">
        <v>2380</v>
      </c>
      <c r="G455" s="54" t="s">
        <v>2381</v>
      </c>
      <c r="H455" s="54" t="s">
        <v>8367</v>
      </c>
      <c r="I455" s="17"/>
      <c r="J455" s="19"/>
      <c r="K455" s="15" t="str" cm="1">
        <f t="array" ref="K455">IF(H455="?",INDEX($H$2:$H$2336,MODE(MATCH($H$2:$H$2336,$H$2:$H$2336,0))),H455)</f>
        <v>yes</v>
      </c>
      <c r="L455" s="16" t="str">
        <f t="shared" si="7"/>
        <v>0</v>
      </c>
      <c r="M455" s="16" t="s">
        <v>2380</v>
      </c>
      <c r="N455" s="16" t="s">
        <v>2382</v>
      </c>
      <c r="O455" s="15" t="str" cm="1">
        <f t="array" ref="O455">_xlfn.IFS(B455&lt;18.5,"Underweight",B455&lt;=24.99,"Normal weight",B455&lt;=29.99,"Over weight",B455&gt;=30,"Obesity")</f>
        <v>Obesity</v>
      </c>
      <c r="P455" s="29" t="str" cm="1">
        <f t="array" ref="P455">_xlfn.IFS(C455&lt;5.7,"Normal",C455&lt;=6.49,"Prediabetes",C455&gt;=6.5,"Diabetes")</f>
        <v>Prediabetes</v>
      </c>
    </row>
    <row r="456" spans="1:16" x14ac:dyDescent="0.25">
      <c r="A456" s="54" t="s">
        <v>1917</v>
      </c>
      <c r="B456" s="54">
        <v>17.350000000000001</v>
      </c>
      <c r="C456" s="54">
        <v>5.03</v>
      </c>
      <c r="D456" s="54" t="s">
        <v>8367</v>
      </c>
      <c r="E456" s="54" t="s">
        <v>2380</v>
      </c>
      <c r="F456" s="54" t="s">
        <v>2380</v>
      </c>
      <c r="G456" s="54" t="s">
        <v>2381</v>
      </c>
      <c r="H456" s="54" t="s">
        <v>8367</v>
      </c>
      <c r="I456" s="15"/>
      <c r="J456" s="20"/>
      <c r="K456" s="17" t="str" cm="1">
        <f t="array" ref="K456">IF(H456="?",INDEX($H$2:$H$2336,MODE(MATCH($H$2:$H$2336,$H$2:$H$2336,0))),H456)</f>
        <v>yes</v>
      </c>
      <c r="L456" s="18" t="str">
        <f t="shared" si="7"/>
        <v>0</v>
      </c>
      <c r="M456" s="18" t="s">
        <v>2382</v>
      </c>
      <c r="N456" s="18" t="s">
        <v>2382</v>
      </c>
      <c r="O456" s="17" t="str" cm="1">
        <f t="array" ref="O456">_xlfn.IFS(B456&lt;18.5,"Underweight",B456&lt;=24.99,"Normal weight",B456&lt;=29.99,"Over weight",B456&gt;=30,"Obesity")</f>
        <v>Underweight</v>
      </c>
      <c r="P456" s="30" t="str" cm="1">
        <f t="array" ref="P456">_xlfn.IFS(C456&lt;5.7,"Normal",C456&lt;=6.49,"Prediabetes",C456&gt;=6.5,"Diabetes")</f>
        <v>Normal</v>
      </c>
    </row>
    <row r="457" spans="1:16" x14ac:dyDescent="0.25">
      <c r="A457" s="54" t="s">
        <v>1916</v>
      </c>
      <c r="B457" s="54">
        <v>22.704999999999998</v>
      </c>
      <c r="C457" s="54">
        <v>5.27</v>
      </c>
      <c r="D457" s="54" t="s">
        <v>2380</v>
      </c>
      <c r="E457" s="54" t="s">
        <v>2380</v>
      </c>
      <c r="F457" s="54" t="s">
        <v>2380</v>
      </c>
      <c r="G457" s="54" t="s">
        <v>2381</v>
      </c>
      <c r="H457" s="54" t="s">
        <v>2380</v>
      </c>
      <c r="I457" s="17"/>
      <c r="J457" s="19"/>
      <c r="K457" s="15" t="str" cm="1">
        <f t="array" ref="K457">IF(H457="?",INDEX($H$2:$H$2336,MODE(MATCH($H$2:$H$2336,$H$2:$H$2336,0))),H457)</f>
        <v>No</v>
      </c>
      <c r="L457" s="16" t="str">
        <f t="shared" si="7"/>
        <v>0</v>
      </c>
      <c r="M457" s="16" t="s">
        <v>2380</v>
      </c>
      <c r="N457" s="16" t="s">
        <v>2380</v>
      </c>
      <c r="O457" s="15" t="str" cm="1">
        <f t="array" ref="O457">_xlfn.IFS(B457&lt;18.5,"Underweight",B457&lt;=24.99,"Normal weight",B457&lt;=29.99,"Over weight",B457&gt;=30,"Obesity")</f>
        <v>Normal weight</v>
      </c>
      <c r="P457" s="29" t="str" cm="1">
        <f t="array" ref="P457">_xlfn.IFS(C457&lt;5.7,"Normal",C457&lt;=6.49,"Prediabetes",C457&gt;=6.5,"Diabetes")</f>
        <v>Normal</v>
      </c>
    </row>
    <row r="458" spans="1:16" x14ac:dyDescent="0.25">
      <c r="A458" s="54" t="s">
        <v>1915</v>
      </c>
      <c r="B458" s="54">
        <v>25.41</v>
      </c>
      <c r="C458" s="54">
        <v>10.53</v>
      </c>
      <c r="D458" s="54" t="s">
        <v>8367</v>
      </c>
      <c r="E458" s="54" t="s">
        <v>2380</v>
      </c>
      <c r="F458" s="54" t="s">
        <v>2380</v>
      </c>
      <c r="G458" s="54">
        <v>1</v>
      </c>
      <c r="H458" s="54" t="s">
        <v>8367</v>
      </c>
      <c r="I458" s="15"/>
      <c r="J458" s="20"/>
      <c r="K458" s="17" t="str" cm="1">
        <f t="array" ref="K458">IF(H458="?",INDEX($H$2:$H$2336,MODE(MATCH($H$2:$H$2336,$H$2:$H$2336,0))),H458)</f>
        <v>yes</v>
      </c>
      <c r="L458" s="18">
        <f t="shared" si="7"/>
        <v>1</v>
      </c>
      <c r="M458" s="18" t="s">
        <v>2382</v>
      </c>
      <c r="N458" s="18" t="s">
        <v>2382</v>
      </c>
      <c r="O458" s="17" t="str" cm="1">
        <f t="array" ref="O458">_xlfn.IFS(B458&lt;18.5,"Underweight",B458&lt;=24.99,"Normal weight",B458&lt;=29.99,"Over weight",B458&gt;=30,"Obesity")</f>
        <v>Over weight</v>
      </c>
      <c r="P458" s="30" t="str" cm="1">
        <f t="array" ref="P458">_xlfn.IFS(C458&lt;5.7,"Normal",C458&lt;=6.49,"Prediabetes",C458&gt;=6.5,"Diabetes")</f>
        <v>Diabetes</v>
      </c>
    </row>
    <row r="459" spans="1:16" x14ac:dyDescent="0.25">
      <c r="A459" s="54" t="s">
        <v>1914</v>
      </c>
      <c r="B459" s="54">
        <v>18.23</v>
      </c>
      <c r="C459" s="54">
        <v>5.78</v>
      </c>
      <c r="D459" s="54" t="s">
        <v>2380</v>
      </c>
      <c r="E459" s="54" t="s">
        <v>2380</v>
      </c>
      <c r="F459" s="54" t="s">
        <v>2382</v>
      </c>
      <c r="G459" s="54">
        <v>1</v>
      </c>
      <c r="H459" s="54" t="s">
        <v>8367</v>
      </c>
      <c r="I459" s="17"/>
      <c r="J459" s="19"/>
      <c r="K459" s="15" t="str" cm="1">
        <f t="array" ref="K459">IF(H459="?",INDEX($H$2:$H$2336,MODE(MATCH($H$2:$H$2336,$H$2:$H$2336,0))),H459)</f>
        <v>yes</v>
      </c>
      <c r="L459" s="16">
        <f t="shared" si="7"/>
        <v>1</v>
      </c>
      <c r="M459" s="16" t="s">
        <v>2380</v>
      </c>
      <c r="N459" s="16" t="s">
        <v>2382</v>
      </c>
      <c r="O459" s="15" t="str" cm="1">
        <f t="array" ref="O459">_xlfn.IFS(B459&lt;18.5,"Underweight",B459&lt;=24.99,"Normal weight",B459&lt;=29.99,"Over weight",B459&gt;=30,"Obesity")</f>
        <v>Underweight</v>
      </c>
      <c r="P459" s="29" t="str" cm="1">
        <f t="array" ref="P459">_xlfn.IFS(C459&lt;5.7,"Normal",C459&lt;=6.49,"Prediabetes",C459&gt;=6.5,"Diabetes")</f>
        <v>Prediabetes</v>
      </c>
    </row>
    <row r="460" spans="1:16" x14ac:dyDescent="0.25">
      <c r="A460" s="54" t="s">
        <v>1913</v>
      </c>
      <c r="B460" s="54">
        <v>24.7</v>
      </c>
      <c r="C460" s="54">
        <v>4.3600000000000003</v>
      </c>
      <c r="D460" s="54" t="s">
        <v>2380</v>
      </c>
      <c r="E460" s="54" t="s">
        <v>2380</v>
      </c>
      <c r="F460" s="54" t="s">
        <v>2382</v>
      </c>
      <c r="G460" s="54">
        <v>1</v>
      </c>
      <c r="H460" s="54" t="s">
        <v>8367</v>
      </c>
      <c r="I460" s="15"/>
      <c r="J460" s="20"/>
      <c r="K460" s="17" t="str" cm="1">
        <f t="array" ref="K460">IF(H460="?",INDEX($H$2:$H$2336,MODE(MATCH($H$2:$H$2336,$H$2:$H$2336,0))),H460)</f>
        <v>yes</v>
      </c>
      <c r="L460" s="18">
        <f t="shared" si="7"/>
        <v>1</v>
      </c>
      <c r="M460" s="18" t="s">
        <v>2380</v>
      </c>
      <c r="N460" s="18" t="s">
        <v>2382</v>
      </c>
      <c r="O460" s="17" t="str" cm="1">
        <f t="array" ref="O460">_xlfn.IFS(B460&lt;18.5,"Underweight",B460&lt;=24.99,"Normal weight",B460&lt;=29.99,"Over weight",B460&gt;=30,"Obesity")</f>
        <v>Normal weight</v>
      </c>
      <c r="P460" s="30" t="str" cm="1">
        <f t="array" ref="P460">_xlfn.IFS(C460&lt;5.7,"Normal",C460&lt;=6.49,"Prediabetes",C460&gt;=6.5,"Diabetes")</f>
        <v>Normal</v>
      </c>
    </row>
    <row r="461" spans="1:16" x14ac:dyDescent="0.25">
      <c r="A461" s="54" t="s">
        <v>1912</v>
      </c>
      <c r="B461" s="54">
        <v>37.4</v>
      </c>
      <c r="C461" s="54">
        <v>9.7200000000000006</v>
      </c>
      <c r="D461" s="54" t="s">
        <v>8367</v>
      </c>
      <c r="E461" s="54" t="s">
        <v>2380</v>
      </c>
      <c r="F461" s="54" t="s">
        <v>2382</v>
      </c>
      <c r="G461" s="54">
        <v>1</v>
      </c>
      <c r="H461" s="54" t="s">
        <v>2380</v>
      </c>
      <c r="I461" s="17"/>
      <c r="J461" s="19"/>
      <c r="K461" s="15" t="str" cm="1">
        <f t="array" ref="K461">IF(H461="?",INDEX($H$2:$H$2336,MODE(MATCH($H$2:$H$2336,$H$2:$H$2336,0))),H461)</f>
        <v>No</v>
      </c>
      <c r="L461" s="16">
        <f t="shared" si="7"/>
        <v>1</v>
      </c>
      <c r="M461" s="16" t="s">
        <v>2382</v>
      </c>
      <c r="N461" s="16" t="s">
        <v>2380</v>
      </c>
      <c r="O461" s="15" t="str" cm="1">
        <f t="array" ref="O461">_xlfn.IFS(B461&lt;18.5,"Underweight",B461&lt;=24.99,"Normal weight",B461&lt;=29.99,"Over weight",B461&gt;=30,"Obesity")</f>
        <v>Obesity</v>
      </c>
      <c r="P461" s="29" t="str" cm="1">
        <f t="array" ref="P461">_xlfn.IFS(C461&lt;5.7,"Normal",C461&lt;=6.49,"Prediabetes",C461&gt;=6.5,"Diabetes")</f>
        <v>Diabetes</v>
      </c>
    </row>
    <row r="462" spans="1:16" x14ac:dyDescent="0.25">
      <c r="A462" s="54" t="s">
        <v>1911</v>
      </c>
      <c r="B462" s="54">
        <v>26.885000000000002</v>
      </c>
      <c r="C462" s="54">
        <v>5.18</v>
      </c>
      <c r="D462" s="54" t="s">
        <v>2380</v>
      </c>
      <c r="E462" s="54" t="s">
        <v>2380</v>
      </c>
      <c r="F462" s="54" t="s">
        <v>2382</v>
      </c>
      <c r="G462" s="54">
        <v>1</v>
      </c>
      <c r="H462" s="54" t="s">
        <v>8367</v>
      </c>
      <c r="I462" s="15"/>
      <c r="J462" s="20"/>
      <c r="K462" s="17" t="str" cm="1">
        <f t="array" ref="K462">IF(H462="?",INDEX($H$2:$H$2336,MODE(MATCH($H$2:$H$2336,$H$2:$H$2336,0))),H462)</f>
        <v>yes</v>
      </c>
      <c r="L462" s="18">
        <f t="shared" si="7"/>
        <v>1</v>
      </c>
      <c r="M462" s="18" t="s">
        <v>2380</v>
      </c>
      <c r="N462" s="18" t="s">
        <v>2382</v>
      </c>
      <c r="O462" s="17" t="str" cm="1">
        <f t="array" ref="O462">_xlfn.IFS(B462&lt;18.5,"Underweight",B462&lt;=24.99,"Normal weight",B462&lt;=29.99,"Over weight",B462&gt;=30,"Obesity")</f>
        <v>Over weight</v>
      </c>
      <c r="P462" s="30" t="str" cm="1">
        <f t="array" ref="P462">_xlfn.IFS(C462&lt;5.7,"Normal",C462&lt;=6.49,"Prediabetes",C462&gt;=6.5,"Diabetes")</f>
        <v>Normal</v>
      </c>
    </row>
    <row r="463" spans="1:16" x14ac:dyDescent="0.25">
      <c r="A463" s="54" t="s">
        <v>1910</v>
      </c>
      <c r="B463" s="54">
        <v>25.27</v>
      </c>
      <c r="C463" s="54">
        <v>5.29</v>
      </c>
      <c r="D463" s="54" t="s">
        <v>2380</v>
      </c>
      <c r="E463" s="54" t="s">
        <v>2380</v>
      </c>
      <c r="F463" s="54" t="s">
        <v>2382</v>
      </c>
      <c r="G463" s="54">
        <v>1</v>
      </c>
      <c r="H463" s="54" t="s">
        <v>8367</v>
      </c>
      <c r="I463" s="17"/>
      <c r="J463" s="19"/>
      <c r="K463" s="15" t="str" cm="1">
        <f t="array" ref="K463">IF(H463="?",INDEX($H$2:$H$2336,MODE(MATCH($H$2:$H$2336,$H$2:$H$2336,0))),H463)</f>
        <v>yes</v>
      </c>
      <c r="L463" s="16">
        <f t="shared" si="7"/>
        <v>1</v>
      </c>
      <c r="M463" s="16" t="s">
        <v>2380</v>
      </c>
      <c r="N463" s="16" t="s">
        <v>2382</v>
      </c>
      <c r="O463" s="15" t="str" cm="1">
        <f t="array" ref="O463">_xlfn.IFS(B463&lt;18.5,"Underweight",B463&lt;=24.99,"Normal weight",B463&lt;=29.99,"Over weight",B463&gt;=30,"Obesity")</f>
        <v>Over weight</v>
      </c>
      <c r="P463" s="29" t="str" cm="1">
        <f t="array" ref="P463">_xlfn.IFS(C463&lt;5.7,"Normal",C463&lt;=6.49,"Prediabetes",C463&gt;=6.5,"Diabetes")</f>
        <v>Normal</v>
      </c>
    </row>
    <row r="464" spans="1:16" x14ac:dyDescent="0.25">
      <c r="A464" s="54" t="s">
        <v>1909</v>
      </c>
      <c r="B464" s="54">
        <v>23.655000000000001</v>
      </c>
      <c r="C464" s="54">
        <v>4.8600000000000003</v>
      </c>
      <c r="D464" s="54" t="s">
        <v>8367</v>
      </c>
      <c r="E464" s="54" t="s">
        <v>2380</v>
      </c>
      <c r="F464" s="54" t="s">
        <v>2380</v>
      </c>
      <c r="G464" s="54" t="s">
        <v>2381</v>
      </c>
      <c r="H464" s="54" t="s">
        <v>8367</v>
      </c>
      <c r="I464" s="15"/>
      <c r="J464" s="20"/>
      <c r="K464" s="17" t="str" cm="1">
        <f t="array" ref="K464">IF(H464="?",INDEX($H$2:$H$2336,MODE(MATCH($H$2:$H$2336,$H$2:$H$2336,0))),H464)</f>
        <v>yes</v>
      </c>
      <c r="L464" s="18" t="str">
        <f t="shared" si="7"/>
        <v>0</v>
      </c>
      <c r="M464" s="18" t="s">
        <v>2382</v>
      </c>
      <c r="N464" s="18" t="s">
        <v>2382</v>
      </c>
      <c r="O464" s="17" t="str" cm="1">
        <f t="array" ref="O464">_xlfn.IFS(B464&lt;18.5,"Underweight",B464&lt;=24.99,"Normal weight",B464&lt;=29.99,"Over weight",B464&gt;=30,"Obesity")</f>
        <v>Normal weight</v>
      </c>
      <c r="P464" s="30" t="str" cm="1">
        <f t="array" ref="P464">_xlfn.IFS(C464&lt;5.7,"Normal",C464&lt;=6.49,"Prediabetes",C464&gt;=6.5,"Diabetes")</f>
        <v>Normal</v>
      </c>
    </row>
    <row r="465" spans="1:16" x14ac:dyDescent="0.25">
      <c r="A465" s="54" t="s">
        <v>1908</v>
      </c>
      <c r="B465" s="54">
        <v>55.05</v>
      </c>
      <c r="C465" s="54">
        <v>7.66</v>
      </c>
      <c r="D465" s="54" t="s">
        <v>2380</v>
      </c>
      <c r="E465" s="54" t="s">
        <v>2380</v>
      </c>
      <c r="F465" s="54" t="s">
        <v>2380</v>
      </c>
      <c r="G465" s="54" t="s">
        <v>2381</v>
      </c>
      <c r="H465" s="54" t="s">
        <v>2380</v>
      </c>
      <c r="I465" s="17"/>
      <c r="J465" s="19"/>
      <c r="K465" s="15" t="str" cm="1">
        <f t="array" ref="K465">IF(H465="?",INDEX($H$2:$H$2336,MODE(MATCH($H$2:$H$2336,$H$2:$H$2336,0))),H465)</f>
        <v>No</v>
      </c>
      <c r="L465" s="16" t="str">
        <f t="shared" si="7"/>
        <v>0</v>
      </c>
      <c r="M465" s="16" t="s">
        <v>2380</v>
      </c>
      <c r="N465" s="16" t="s">
        <v>2380</v>
      </c>
      <c r="O465" s="15" t="str" cm="1">
        <f t="array" ref="O465">_xlfn.IFS(B465&lt;18.5,"Underweight",B465&lt;=24.99,"Normal weight",B465&lt;=29.99,"Over weight",B465&gt;=30,"Obesity")</f>
        <v>Obesity</v>
      </c>
      <c r="P465" s="29" t="str" cm="1">
        <f t="array" ref="P465">_xlfn.IFS(C465&lt;5.7,"Normal",C465&lt;=6.49,"Prediabetes",C465&gt;=6.5,"Diabetes")</f>
        <v>Diabetes</v>
      </c>
    </row>
    <row r="466" spans="1:16" x14ac:dyDescent="0.25">
      <c r="A466" s="54" t="s">
        <v>1907</v>
      </c>
      <c r="B466" s="54">
        <v>24.89</v>
      </c>
      <c r="C466" s="54">
        <v>6.1</v>
      </c>
      <c r="D466" s="54" t="s">
        <v>8367</v>
      </c>
      <c r="E466" s="54" t="s">
        <v>2380</v>
      </c>
      <c r="F466" s="54" t="s">
        <v>2382</v>
      </c>
      <c r="G466" s="54">
        <v>1</v>
      </c>
      <c r="H466" s="54" t="s">
        <v>8367</v>
      </c>
      <c r="I466" s="15"/>
      <c r="J466" s="20"/>
      <c r="K466" s="17" t="str" cm="1">
        <f t="array" ref="K466">IF(H466="?",INDEX($H$2:$H$2336,MODE(MATCH($H$2:$H$2336,$H$2:$H$2336,0))),H466)</f>
        <v>yes</v>
      </c>
      <c r="L466" s="18">
        <f t="shared" si="7"/>
        <v>1</v>
      </c>
      <c r="M466" s="18" t="s">
        <v>2382</v>
      </c>
      <c r="N466" s="18" t="s">
        <v>2382</v>
      </c>
      <c r="O466" s="17" t="str" cm="1">
        <f t="array" ref="O466">_xlfn.IFS(B466&lt;18.5,"Underweight",B466&lt;=24.99,"Normal weight",B466&lt;=29.99,"Over weight",B466&gt;=30,"Obesity")</f>
        <v>Normal weight</v>
      </c>
      <c r="P466" s="30" t="str" cm="1">
        <f t="array" ref="P466">_xlfn.IFS(C466&lt;5.7,"Normal",C466&lt;=6.49,"Prediabetes",C466&gt;=6.5,"Diabetes")</f>
        <v>Prediabetes</v>
      </c>
    </row>
    <row r="467" spans="1:16" x14ac:dyDescent="0.25">
      <c r="A467" s="54" t="s">
        <v>1906</v>
      </c>
      <c r="B467" s="54">
        <v>18.715</v>
      </c>
      <c r="C467" s="54">
        <v>4.4400000000000004</v>
      </c>
      <c r="D467" s="54" t="s">
        <v>2380</v>
      </c>
      <c r="E467" s="54" t="s">
        <v>2380</v>
      </c>
      <c r="F467" s="54" t="s">
        <v>2380</v>
      </c>
      <c r="G467" s="54" t="s">
        <v>2381</v>
      </c>
      <c r="H467" s="54" t="s">
        <v>2380</v>
      </c>
      <c r="I467" s="17"/>
      <c r="J467" s="19"/>
      <c r="K467" s="15" t="str" cm="1">
        <f t="array" ref="K467">IF(H467="?",INDEX($H$2:$H$2336,MODE(MATCH($H$2:$H$2336,$H$2:$H$2336,0))),H467)</f>
        <v>No</v>
      </c>
      <c r="L467" s="16" t="str">
        <f t="shared" si="7"/>
        <v>0</v>
      </c>
      <c r="M467" s="16" t="s">
        <v>2380</v>
      </c>
      <c r="N467" s="16" t="s">
        <v>2380</v>
      </c>
      <c r="O467" s="15" t="str" cm="1">
        <f t="array" ref="O467">_xlfn.IFS(B467&lt;18.5,"Underweight",B467&lt;=24.99,"Normal weight",B467&lt;=29.99,"Over weight",B467&gt;=30,"Obesity")</f>
        <v>Normal weight</v>
      </c>
      <c r="P467" s="29" t="str" cm="1">
        <f t="array" ref="P467">_xlfn.IFS(C467&lt;5.7,"Normal",C467&lt;=6.49,"Prediabetes",C467&gt;=6.5,"Diabetes")</f>
        <v>Normal</v>
      </c>
    </row>
    <row r="468" spans="1:16" x14ac:dyDescent="0.25">
      <c r="A468" s="54" t="s">
        <v>1905</v>
      </c>
      <c r="B468" s="54">
        <v>28.12</v>
      </c>
      <c r="C468" s="54">
        <v>6.15</v>
      </c>
      <c r="D468" s="54" t="s">
        <v>2380</v>
      </c>
      <c r="E468" s="54" t="s">
        <v>2380</v>
      </c>
      <c r="F468" s="54" t="s">
        <v>2380</v>
      </c>
      <c r="G468" s="54" t="s">
        <v>2381</v>
      </c>
      <c r="H468" s="54" t="s">
        <v>8367</v>
      </c>
      <c r="I468" s="15"/>
      <c r="J468" s="20"/>
      <c r="K468" s="17" t="str" cm="1">
        <f t="array" ref="K468">IF(H468="?",INDEX($H$2:$H$2336,MODE(MATCH($H$2:$H$2336,$H$2:$H$2336,0))),H468)</f>
        <v>yes</v>
      </c>
      <c r="L468" s="18" t="str">
        <f t="shared" si="7"/>
        <v>0</v>
      </c>
      <c r="M468" s="18" t="s">
        <v>2380</v>
      </c>
      <c r="N468" s="18" t="s">
        <v>2382</v>
      </c>
      <c r="O468" s="17" t="str" cm="1">
        <f t="array" ref="O468">_xlfn.IFS(B468&lt;18.5,"Underweight",B468&lt;=24.99,"Normal weight",B468&lt;=29.99,"Over weight",B468&gt;=30,"Obesity")</f>
        <v>Over weight</v>
      </c>
      <c r="P468" s="30" t="str" cm="1">
        <f t="array" ref="P468">_xlfn.IFS(C468&lt;5.7,"Normal",C468&lt;=6.49,"Prediabetes",C468&gt;=6.5,"Diabetes")</f>
        <v>Prediabetes</v>
      </c>
    </row>
    <row r="469" spans="1:16" x14ac:dyDescent="0.25">
      <c r="A469" s="54" t="s">
        <v>1904</v>
      </c>
      <c r="B469" s="54">
        <v>26.6</v>
      </c>
      <c r="C469" s="54">
        <v>4.53</v>
      </c>
      <c r="D469" s="54" t="s">
        <v>2380</v>
      </c>
      <c r="E469" s="54" t="s">
        <v>2380</v>
      </c>
      <c r="F469" s="54" t="s">
        <v>2380</v>
      </c>
      <c r="G469" s="54" t="s">
        <v>2381</v>
      </c>
      <c r="H469" s="54" t="s">
        <v>8367</v>
      </c>
      <c r="I469" s="17"/>
      <c r="J469" s="19"/>
      <c r="K469" s="15" t="str" cm="1">
        <f t="array" ref="K469">IF(H469="?",INDEX($H$2:$H$2336,MODE(MATCH($H$2:$H$2336,$H$2:$H$2336,0))),H469)</f>
        <v>yes</v>
      </c>
      <c r="L469" s="16" t="str">
        <f t="shared" si="7"/>
        <v>0</v>
      </c>
      <c r="M469" s="16" t="s">
        <v>2380</v>
      </c>
      <c r="N469" s="16" t="s">
        <v>2382</v>
      </c>
      <c r="O469" s="15" t="str" cm="1">
        <f t="array" ref="O469">_xlfn.IFS(B469&lt;18.5,"Underweight",B469&lt;=24.99,"Normal weight",B469&lt;=29.99,"Over weight",B469&gt;=30,"Obesity")</f>
        <v>Over weight</v>
      </c>
      <c r="P469" s="29" t="str" cm="1">
        <f t="array" ref="P469">_xlfn.IFS(C469&lt;5.7,"Normal",C469&lt;=6.49,"Prediabetes",C469&gt;=6.5,"Diabetes")</f>
        <v>Normal</v>
      </c>
    </row>
    <row r="470" spans="1:16" x14ac:dyDescent="0.25">
      <c r="A470" s="54" t="s">
        <v>1903</v>
      </c>
      <c r="B470" s="54">
        <v>30.114999999999998</v>
      </c>
      <c r="C470" s="54">
        <v>5.48</v>
      </c>
      <c r="D470" s="54" t="s">
        <v>2380</v>
      </c>
      <c r="E470" s="54" t="s">
        <v>8367</v>
      </c>
      <c r="F470" s="54" t="s">
        <v>2380</v>
      </c>
      <c r="G470" s="54">
        <v>1</v>
      </c>
      <c r="H470" s="54" t="s">
        <v>2380</v>
      </c>
      <c r="I470" s="15"/>
      <c r="J470" s="20"/>
      <c r="K470" s="17" t="str" cm="1">
        <f t="array" ref="K470">IF(H470="?",INDEX($H$2:$H$2336,MODE(MATCH($H$2:$H$2336,$H$2:$H$2336,0))),H470)</f>
        <v>No</v>
      </c>
      <c r="L470" s="18">
        <f t="shared" si="7"/>
        <v>1</v>
      </c>
      <c r="M470" s="18" t="s">
        <v>2380</v>
      </c>
      <c r="N470" s="18" t="s">
        <v>2380</v>
      </c>
      <c r="O470" s="17" t="str" cm="1">
        <f t="array" ref="O470">_xlfn.IFS(B470&lt;18.5,"Underweight",B470&lt;=24.99,"Normal weight",B470&lt;=29.99,"Over weight",B470&gt;=30,"Obesity")</f>
        <v>Obesity</v>
      </c>
      <c r="P470" s="30" t="str" cm="1">
        <f t="array" ref="P470">_xlfn.IFS(C470&lt;5.7,"Normal",C470&lt;=6.49,"Prediabetes",C470&gt;=6.5,"Diabetes")</f>
        <v>Normal</v>
      </c>
    </row>
    <row r="471" spans="1:16" x14ac:dyDescent="0.25">
      <c r="A471" s="54" t="s">
        <v>1902</v>
      </c>
      <c r="B471" s="54">
        <v>24.605</v>
      </c>
      <c r="C471" s="54">
        <v>5.48</v>
      </c>
      <c r="D471" s="54" t="s">
        <v>2380</v>
      </c>
      <c r="E471" s="54" t="s">
        <v>2380</v>
      </c>
      <c r="F471" s="54" t="s">
        <v>2380</v>
      </c>
      <c r="G471" s="54" t="s">
        <v>2381</v>
      </c>
      <c r="H471" s="54" t="s">
        <v>8367</v>
      </c>
      <c r="I471" s="17"/>
      <c r="J471" s="19"/>
      <c r="K471" s="15" t="str" cm="1">
        <f t="array" ref="K471">IF(H471="?",INDEX($H$2:$H$2336,MODE(MATCH($H$2:$H$2336,$H$2:$H$2336,0))),H471)</f>
        <v>yes</v>
      </c>
      <c r="L471" s="16" t="str">
        <f t="shared" si="7"/>
        <v>0</v>
      </c>
      <c r="M471" s="16" t="s">
        <v>2380</v>
      </c>
      <c r="N471" s="16" t="s">
        <v>2382</v>
      </c>
      <c r="O471" s="15" t="str" cm="1">
        <f t="array" ref="O471">_xlfn.IFS(B471&lt;18.5,"Underweight",B471&lt;=24.99,"Normal weight",B471&lt;=29.99,"Over weight",B471&gt;=30,"Obesity")</f>
        <v>Normal weight</v>
      </c>
      <c r="P471" s="29" t="str" cm="1">
        <f t="array" ref="P471">_xlfn.IFS(C471&lt;5.7,"Normal",C471&lt;=6.49,"Prediabetes",C471&gt;=6.5,"Diabetes")</f>
        <v>Normal</v>
      </c>
    </row>
    <row r="472" spans="1:16" x14ac:dyDescent="0.25">
      <c r="A472" s="54" t="s">
        <v>1901</v>
      </c>
      <c r="B472" s="54">
        <v>29.6</v>
      </c>
      <c r="C472" s="54">
        <v>8.1</v>
      </c>
      <c r="D472" s="54" t="s">
        <v>2380</v>
      </c>
      <c r="E472" s="54" t="s">
        <v>2380</v>
      </c>
      <c r="F472" s="54" t="s">
        <v>2380</v>
      </c>
      <c r="G472" s="54" t="s">
        <v>2381</v>
      </c>
      <c r="H472" s="54" t="s">
        <v>2380</v>
      </c>
      <c r="I472" s="15"/>
      <c r="J472" s="20"/>
      <c r="K472" s="17" t="str" cm="1">
        <f t="array" ref="K472">IF(H472="?",INDEX($H$2:$H$2336,MODE(MATCH($H$2:$H$2336,$H$2:$H$2336,0))),H472)</f>
        <v>No</v>
      </c>
      <c r="L472" s="18" t="str">
        <f t="shared" si="7"/>
        <v>0</v>
      </c>
      <c r="M472" s="18" t="s">
        <v>2380</v>
      </c>
      <c r="N472" s="18" t="s">
        <v>2380</v>
      </c>
      <c r="O472" s="17" t="str" cm="1">
        <f t="array" ref="O472">_xlfn.IFS(B472&lt;18.5,"Underweight",B472&lt;=24.99,"Normal weight",B472&lt;=29.99,"Over weight",B472&gt;=30,"Obesity")</f>
        <v>Over weight</v>
      </c>
      <c r="P472" s="30" t="str" cm="1">
        <f t="array" ref="P472">_xlfn.IFS(C472&lt;5.7,"Normal",C472&lt;=6.49,"Prediabetes",C472&gt;=6.5,"Diabetes")</f>
        <v>Diabetes</v>
      </c>
    </row>
    <row r="473" spans="1:16" x14ac:dyDescent="0.25">
      <c r="A473" s="54" t="s">
        <v>1900</v>
      </c>
      <c r="B473" s="54">
        <v>24.42</v>
      </c>
      <c r="C473" s="54">
        <v>7.16</v>
      </c>
      <c r="D473" s="54" t="s">
        <v>2380</v>
      </c>
      <c r="E473" s="54" t="s">
        <v>2380</v>
      </c>
      <c r="F473" s="54" t="s">
        <v>2380</v>
      </c>
      <c r="G473" s="54" t="s">
        <v>2381</v>
      </c>
      <c r="H473" s="54" t="s">
        <v>8367</v>
      </c>
      <c r="I473" s="17"/>
      <c r="J473" s="19"/>
      <c r="K473" s="15" t="str" cm="1">
        <f t="array" ref="K473">IF(H473="?",INDEX($H$2:$H$2336,MODE(MATCH($H$2:$H$2336,$H$2:$H$2336,0))),H473)</f>
        <v>yes</v>
      </c>
      <c r="L473" s="16" t="str">
        <f t="shared" si="7"/>
        <v>0</v>
      </c>
      <c r="M473" s="16" t="s">
        <v>2380</v>
      </c>
      <c r="N473" s="16" t="s">
        <v>2382</v>
      </c>
      <c r="O473" s="15" t="str" cm="1">
        <f t="array" ref="O473">_xlfn.IFS(B473&lt;18.5,"Underweight",B473&lt;=24.99,"Normal weight",B473&lt;=29.99,"Over weight",B473&gt;=30,"Obesity")</f>
        <v>Normal weight</v>
      </c>
      <c r="P473" s="29" t="str" cm="1">
        <f t="array" ref="P473">_xlfn.IFS(C473&lt;5.7,"Normal",C473&lt;=6.49,"Prediabetes",C473&gt;=6.5,"Diabetes")</f>
        <v>Diabetes</v>
      </c>
    </row>
    <row r="474" spans="1:16" x14ac:dyDescent="0.25">
      <c r="A474" s="54" t="s">
        <v>1899</v>
      </c>
      <c r="B474" s="54">
        <v>20.9</v>
      </c>
      <c r="C474" s="54">
        <v>4.55</v>
      </c>
      <c r="D474" s="54" t="s">
        <v>8367</v>
      </c>
      <c r="E474" s="54" t="s">
        <v>2380</v>
      </c>
      <c r="F474" s="54" t="s">
        <v>2382</v>
      </c>
      <c r="G474" s="54">
        <v>1</v>
      </c>
      <c r="H474" s="54" t="s">
        <v>8367</v>
      </c>
      <c r="I474" s="15"/>
      <c r="J474" s="20"/>
      <c r="K474" s="17" t="str" cm="1">
        <f t="array" ref="K474">IF(H474="?",INDEX($H$2:$H$2336,MODE(MATCH($H$2:$H$2336,$H$2:$H$2336,0))),H474)</f>
        <v>yes</v>
      </c>
      <c r="L474" s="18">
        <f t="shared" si="7"/>
        <v>1</v>
      </c>
      <c r="M474" s="18" t="s">
        <v>2382</v>
      </c>
      <c r="N474" s="18" t="s">
        <v>2382</v>
      </c>
      <c r="O474" s="17" t="str" cm="1">
        <f t="array" ref="O474">_xlfn.IFS(B474&lt;18.5,"Underweight",B474&lt;=24.99,"Normal weight",B474&lt;=29.99,"Over weight",B474&gt;=30,"Obesity")</f>
        <v>Normal weight</v>
      </c>
      <c r="P474" s="30" t="str" cm="1">
        <f t="array" ref="P474">_xlfn.IFS(C474&lt;5.7,"Normal",C474&lt;=6.49,"Prediabetes",C474&gt;=6.5,"Diabetes")</f>
        <v>Normal</v>
      </c>
    </row>
    <row r="475" spans="1:16" x14ac:dyDescent="0.25">
      <c r="A475" s="54" t="s">
        <v>1898</v>
      </c>
      <c r="B475" s="54">
        <v>22.895</v>
      </c>
      <c r="C475" s="54">
        <v>6.03</v>
      </c>
      <c r="D475" s="54" t="s">
        <v>2380</v>
      </c>
      <c r="E475" s="54" t="s">
        <v>2380</v>
      </c>
      <c r="F475" s="54" t="s">
        <v>2380</v>
      </c>
      <c r="G475" s="54" t="s">
        <v>2381</v>
      </c>
      <c r="H475" s="54" t="s">
        <v>8367</v>
      </c>
      <c r="I475" s="17"/>
      <c r="J475" s="19"/>
      <c r="K475" s="15" t="str" cm="1">
        <f t="array" ref="K475">IF(H475="?",INDEX($H$2:$H$2336,MODE(MATCH($H$2:$H$2336,$H$2:$H$2336,0))),H475)</f>
        <v>yes</v>
      </c>
      <c r="L475" s="16" t="str">
        <f t="shared" si="7"/>
        <v>0</v>
      </c>
      <c r="M475" s="16" t="s">
        <v>2380</v>
      </c>
      <c r="N475" s="16" t="s">
        <v>2382</v>
      </c>
      <c r="O475" s="15" t="str" cm="1">
        <f t="array" ref="O475">_xlfn.IFS(B475&lt;18.5,"Underweight",B475&lt;=24.99,"Normal weight",B475&lt;=29.99,"Over weight",B475&gt;=30,"Obesity")</f>
        <v>Normal weight</v>
      </c>
      <c r="P475" s="29" t="str" cm="1">
        <f t="array" ref="P475">_xlfn.IFS(C475&lt;5.7,"Normal",C475&lt;=6.49,"Prediabetes",C475&gt;=6.5,"Diabetes")</f>
        <v>Prediabetes</v>
      </c>
    </row>
    <row r="476" spans="1:16" x14ac:dyDescent="0.25">
      <c r="A476" s="54" t="s">
        <v>1897</v>
      </c>
      <c r="B476" s="54">
        <v>28.3</v>
      </c>
      <c r="C476" s="54">
        <v>5.47</v>
      </c>
      <c r="D476" s="54" t="s">
        <v>8367</v>
      </c>
      <c r="E476" s="54" t="s">
        <v>2380</v>
      </c>
      <c r="F476" s="54" t="s">
        <v>2382</v>
      </c>
      <c r="G476" s="54">
        <v>1</v>
      </c>
      <c r="H476" s="54" t="s">
        <v>8367</v>
      </c>
      <c r="I476" s="15"/>
      <c r="J476" s="20"/>
      <c r="K476" s="17" t="str" cm="1">
        <f t="array" ref="K476">IF(H476="?",INDEX($H$2:$H$2336,MODE(MATCH($H$2:$H$2336,$H$2:$H$2336,0))),H476)</f>
        <v>yes</v>
      </c>
      <c r="L476" s="18">
        <f t="shared" si="7"/>
        <v>1</v>
      </c>
      <c r="M476" s="18" t="s">
        <v>2382</v>
      </c>
      <c r="N476" s="18" t="s">
        <v>2382</v>
      </c>
      <c r="O476" s="17" t="str" cm="1">
        <f t="array" ref="O476">_xlfn.IFS(B476&lt;18.5,"Underweight",B476&lt;=24.99,"Normal weight",B476&lt;=29.99,"Over weight",B476&gt;=30,"Obesity")</f>
        <v>Over weight</v>
      </c>
      <c r="P476" s="30" t="str" cm="1">
        <f t="array" ref="P476">_xlfn.IFS(C476&lt;5.7,"Normal",C476&lt;=6.49,"Prediabetes",C476&gt;=6.5,"Diabetes")</f>
        <v>Normal</v>
      </c>
    </row>
    <row r="477" spans="1:16" x14ac:dyDescent="0.25">
      <c r="A477" s="54" t="s">
        <v>1895</v>
      </c>
      <c r="B477" s="54">
        <v>54.3</v>
      </c>
      <c r="C477" s="54">
        <v>4.1500000000000004</v>
      </c>
      <c r="D477" s="54" t="s">
        <v>8367</v>
      </c>
      <c r="E477" s="54" t="s">
        <v>2380</v>
      </c>
      <c r="F477" s="54" t="s">
        <v>2380</v>
      </c>
      <c r="G477" s="54">
        <v>1</v>
      </c>
      <c r="H477" s="54" t="s">
        <v>2380</v>
      </c>
      <c r="I477" s="17"/>
      <c r="J477" s="19"/>
      <c r="K477" s="15" t="str" cm="1">
        <f t="array" ref="K477">IF(H477="?",INDEX($H$2:$H$2336,MODE(MATCH($H$2:$H$2336,$H$2:$H$2336,0))),H477)</f>
        <v>No</v>
      </c>
      <c r="L477" s="16">
        <f t="shared" si="7"/>
        <v>1</v>
      </c>
      <c r="M477" s="16" t="s">
        <v>2382</v>
      </c>
      <c r="N477" s="16" t="s">
        <v>2380</v>
      </c>
      <c r="O477" s="15" t="str" cm="1">
        <f t="array" ref="O477">_xlfn.IFS(B477&lt;18.5,"Underweight",B477&lt;=24.99,"Normal weight",B477&lt;=29.99,"Over weight",B477&gt;=30,"Obesity")</f>
        <v>Obesity</v>
      </c>
      <c r="P477" s="29" t="str" cm="1">
        <f t="array" ref="P477">_xlfn.IFS(C477&lt;5.7,"Normal",C477&lt;=6.49,"Prediabetes",C477&gt;=6.5,"Diabetes")</f>
        <v>Normal</v>
      </c>
    </row>
    <row r="478" spans="1:16" x14ac:dyDescent="0.25">
      <c r="A478" s="54" t="s">
        <v>1894</v>
      </c>
      <c r="B478" s="54">
        <v>33.344999999999999</v>
      </c>
      <c r="C478" s="54">
        <v>11.32</v>
      </c>
      <c r="D478" s="54" t="s">
        <v>8367</v>
      </c>
      <c r="E478" s="54" t="s">
        <v>2380</v>
      </c>
      <c r="F478" s="54" t="s">
        <v>2380</v>
      </c>
      <c r="G478" s="54">
        <v>1</v>
      </c>
      <c r="H478" s="54" t="s">
        <v>2380</v>
      </c>
      <c r="I478" s="15"/>
      <c r="J478" s="20"/>
      <c r="K478" s="17" t="str" cm="1">
        <f t="array" ref="K478">IF(H478="?",INDEX($H$2:$H$2336,MODE(MATCH($H$2:$H$2336,$H$2:$H$2336,0))),H478)</f>
        <v>No</v>
      </c>
      <c r="L478" s="18">
        <f t="shared" si="7"/>
        <v>1</v>
      </c>
      <c r="M478" s="18" t="s">
        <v>2382</v>
      </c>
      <c r="N478" s="18" t="s">
        <v>2380</v>
      </c>
      <c r="O478" s="17" t="str" cm="1">
        <f t="array" ref="O478">_xlfn.IFS(B478&lt;18.5,"Underweight",B478&lt;=24.99,"Normal weight",B478&lt;=29.99,"Over weight",B478&gt;=30,"Obesity")</f>
        <v>Obesity</v>
      </c>
      <c r="P478" s="30" t="str" cm="1">
        <f t="array" ref="P478">_xlfn.IFS(C478&lt;5.7,"Normal",C478&lt;=6.49,"Prediabetes",C478&gt;=6.5,"Diabetes")</f>
        <v>Diabetes</v>
      </c>
    </row>
    <row r="479" spans="1:16" x14ac:dyDescent="0.25">
      <c r="A479" s="54" t="s">
        <v>1893</v>
      </c>
      <c r="B479" s="54">
        <v>33</v>
      </c>
      <c r="C479" s="54">
        <v>9.51</v>
      </c>
      <c r="D479" s="54" t="s">
        <v>8367</v>
      </c>
      <c r="E479" s="54" t="s">
        <v>2380</v>
      </c>
      <c r="F479" s="54" t="s">
        <v>2380</v>
      </c>
      <c r="G479" s="54" t="s">
        <v>2381</v>
      </c>
      <c r="H479" s="54" t="s">
        <v>2380</v>
      </c>
      <c r="I479" s="17"/>
      <c r="J479" s="19"/>
      <c r="K479" s="15" t="str" cm="1">
        <f t="array" ref="K479">IF(H479="?",INDEX($H$2:$H$2336,MODE(MATCH($H$2:$H$2336,$H$2:$H$2336,0))),H479)</f>
        <v>No</v>
      </c>
      <c r="L479" s="16" t="str">
        <f t="shared" si="7"/>
        <v>0</v>
      </c>
      <c r="M479" s="16" t="s">
        <v>2382</v>
      </c>
      <c r="N479" s="16" t="s">
        <v>2380</v>
      </c>
      <c r="O479" s="15" t="str" cm="1">
        <f t="array" ref="O479">_xlfn.IFS(B479&lt;18.5,"Underweight",B479&lt;=24.99,"Normal weight",B479&lt;=29.99,"Over weight",B479&gt;=30,"Obesity")</f>
        <v>Obesity</v>
      </c>
      <c r="P479" s="29" t="str" cm="1">
        <f t="array" ref="P479">_xlfn.IFS(C479&lt;5.7,"Normal",C479&lt;=6.49,"Prediabetes",C479&gt;=6.5,"Diabetes")</f>
        <v>Diabetes</v>
      </c>
    </row>
    <row r="480" spans="1:16" x14ac:dyDescent="0.25">
      <c r="A480" s="54" t="s">
        <v>1892</v>
      </c>
      <c r="B480" s="54">
        <v>28.024999999999999</v>
      </c>
      <c r="C480" s="54">
        <v>7.67</v>
      </c>
      <c r="D480" s="54" t="s">
        <v>8367</v>
      </c>
      <c r="E480" s="54" t="s">
        <v>2380</v>
      </c>
      <c r="F480" s="54" t="s">
        <v>2380</v>
      </c>
      <c r="G480" s="54">
        <v>1</v>
      </c>
      <c r="H480" s="54" t="s">
        <v>8367</v>
      </c>
      <c r="I480" s="15"/>
      <c r="J480" s="20"/>
      <c r="K480" s="17" t="str" cm="1">
        <f t="array" ref="K480">IF(H480="?",INDEX($H$2:$H$2336,MODE(MATCH($H$2:$H$2336,$H$2:$H$2336,0))),H480)</f>
        <v>yes</v>
      </c>
      <c r="L480" s="18">
        <f t="shared" si="7"/>
        <v>1</v>
      </c>
      <c r="M480" s="18" t="s">
        <v>2382</v>
      </c>
      <c r="N480" s="18" t="s">
        <v>2382</v>
      </c>
      <c r="O480" s="17" t="str" cm="1">
        <f t="array" ref="O480">_xlfn.IFS(B480&lt;18.5,"Underweight",B480&lt;=24.99,"Normal weight",B480&lt;=29.99,"Over weight",B480&gt;=30,"Obesity")</f>
        <v>Over weight</v>
      </c>
      <c r="P480" s="30" t="str" cm="1">
        <f t="array" ref="P480">_xlfn.IFS(C480&lt;5.7,"Normal",C480&lt;=6.49,"Prediabetes",C480&gt;=6.5,"Diabetes")</f>
        <v>Diabetes</v>
      </c>
    </row>
    <row r="481" spans="1:16" x14ac:dyDescent="0.25">
      <c r="A481" s="54" t="s">
        <v>1891</v>
      </c>
      <c r="B481" s="54">
        <v>28.69</v>
      </c>
      <c r="C481" s="54">
        <v>6.23</v>
      </c>
      <c r="D481" s="54" t="s">
        <v>2380</v>
      </c>
      <c r="E481" s="54" t="s">
        <v>2380</v>
      </c>
      <c r="F481" s="54" t="s">
        <v>2380</v>
      </c>
      <c r="G481" s="54">
        <v>1</v>
      </c>
      <c r="H481" s="54" t="s">
        <v>8367</v>
      </c>
      <c r="I481" s="17"/>
      <c r="J481" s="19"/>
      <c r="K481" s="15" t="str" cm="1">
        <f t="array" ref="K481">IF(H481="?",INDEX($H$2:$H$2336,MODE(MATCH($H$2:$H$2336,$H$2:$H$2336,0))),H481)</f>
        <v>yes</v>
      </c>
      <c r="L481" s="16">
        <f t="shared" si="7"/>
        <v>1</v>
      </c>
      <c r="M481" s="16" t="s">
        <v>2380</v>
      </c>
      <c r="N481" s="16" t="s">
        <v>2382</v>
      </c>
      <c r="O481" s="15" t="str" cm="1">
        <f t="array" ref="O481">_xlfn.IFS(B481&lt;18.5,"Underweight",B481&lt;=24.99,"Normal weight",B481&lt;=29.99,"Over weight",B481&gt;=30,"Obesity")</f>
        <v>Over weight</v>
      </c>
      <c r="P481" s="29" t="str" cm="1">
        <f t="array" ref="P481">_xlfn.IFS(C481&lt;5.7,"Normal",C481&lt;=6.49,"Prediabetes",C481&gt;=6.5,"Diabetes")</f>
        <v>Prediabetes</v>
      </c>
    </row>
    <row r="482" spans="1:16" x14ac:dyDescent="0.25">
      <c r="A482" s="54" t="s">
        <v>1890</v>
      </c>
      <c r="B482" s="54">
        <v>40.28</v>
      </c>
      <c r="C482" s="54">
        <v>8.9</v>
      </c>
      <c r="D482" s="54" t="s">
        <v>2380</v>
      </c>
      <c r="E482" s="54" t="s">
        <v>2380</v>
      </c>
      <c r="F482" s="54" t="s">
        <v>2380</v>
      </c>
      <c r="G482" s="54" t="s">
        <v>2381</v>
      </c>
      <c r="H482" s="54" t="s">
        <v>2380</v>
      </c>
      <c r="I482" s="15"/>
      <c r="J482" s="20"/>
      <c r="K482" s="17" t="str" cm="1">
        <f t="array" ref="K482">IF(H482="?",INDEX($H$2:$H$2336,MODE(MATCH($H$2:$H$2336,$H$2:$H$2336,0))),H482)</f>
        <v>No</v>
      </c>
      <c r="L482" s="18" t="str">
        <f t="shared" si="7"/>
        <v>0</v>
      </c>
      <c r="M482" s="18" t="s">
        <v>2380</v>
      </c>
      <c r="N482" s="18" t="s">
        <v>2380</v>
      </c>
      <c r="O482" s="17" t="str" cm="1">
        <f t="array" ref="O482">_xlfn.IFS(B482&lt;18.5,"Underweight",B482&lt;=24.99,"Normal weight",B482&lt;=29.99,"Over weight",B482&gt;=30,"Obesity")</f>
        <v>Obesity</v>
      </c>
      <c r="P482" s="30" t="str" cm="1">
        <f t="array" ref="P482">_xlfn.IFS(C482&lt;5.7,"Normal",C482&lt;=6.49,"Prediabetes",C482&gt;=6.5,"Diabetes")</f>
        <v>Diabetes</v>
      </c>
    </row>
    <row r="483" spans="1:16" x14ac:dyDescent="0.25">
      <c r="A483" s="54" t="s">
        <v>1889</v>
      </c>
      <c r="B483" s="54">
        <v>37.299999999999997</v>
      </c>
      <c r="C483" s="54">
        <v>7.79</v>
      </c>
      <c r="D483" s="54" t="s">
        <v>8367</v>
      </c>
      <c r="E483" s="54" t="s">
        <v>2380</v>
      </c>
      <c r="F483" s="54" t="s">
        <v>2380</v>
      </c>
      <c r="G483" s="54" t="s">
        <v>2381</v>
      </c>
      <c r="H483" s="54" t="s">
        <v>2380</v>
      </c>
      <c r="I483" s="17"/>
      <c r="J483" s="19"/>
      <c r="K483" s="15" t="str" cm="1">
        <f t="array" ref="K483">IF(H483="?",INDEX($H$2:$H$2336,MODE(MATCH($H$2:$H$2336,$H$2:$H$2336,0))),H483)</f>
        <v>No</v>
      </c>
      <c r="L483" s="16" t="str">
        <f t="shared" si="7"/>
        <v>0</v>
      </c>
      <c r="M483" s="16" t="s">
        <v>2382</v>
      </c>
      <c r="N483" s="16" t="s">
        <v>2380</v>
      </c>
      <c r="O483" s="15" t="str" cm="1">
        <f t="array" ref="O483">_xlfn.IFS(B483&lt;18.5,"Underweight",B483&lt;=24.99,"Normal weight",B483&lt;=29.99,"Over weight",B483&gt;=30,"Obesity")</f>
        <v>Obesity</v>
      </c>
      <c r="P483" s="29" t="str" cm="1">
        <f t="array" ref="P483">_xlfn.IFS(C483&lt;5.7,"Normal",C483&lt;=6.49,"Prediabetes",C483&gt;=6.5,"Diabetes")</f>
        <v>Diabetes</v>
      </c>
    </row>
    <row r="484" spans="1:16" x14ac:dyDescent="0.25">
      <c r="A484" s="54" t="s">
        <v>1888</v>
      </c>
      <c r="B484" s="54">
        <v>54.47</v>
      </c>
      <c r="C484" s="54">
        <v>4.49</v>
      </c>
      <c r="D484" s="54" t="s">
        <v>8367</v>
      </c>
      <c r="E484" s="54" t="s">
        <v>2380</v>
      </c>
      <c r="F484" s="54" t="s">
        <v>2380</v>
      </c>
      <c r="G484" s="54">
        <v>2</v>
      </c>
      <c r="H484" s="54" t="s">
        <v>2380</v>
      </c>
      <c r="I484" s="15"/>
      <c r="J484" s="20"/>
      <c r="K484" s="17" t="str" cm="1">
        <f t="array" ref="K484">IF(H484="?",INDEX($H$2:$H$2336,MODE(MATCH($H$2:$H$2336,$H$2:$H$2336,0))),H484)</f>
        <v>No</v>
      </c>
      <c r="L484" s="18">
        <f t="shared" si="7"/>
        <v>2</v>
      </c>
      <c r="M484" s="18" t="s">
        <v>2382</v>
      </c>
      <c r="N484" s="18" t="s">
        <v>2380</v>
      </c>
      <c r="O484" s="17" t="str" cm="1">
        <f t="array" ref="O484">_xlfn.IFS(B484&lt;18.5,"Underweight",B484&lt;=24.99,"Normal weight",B484&lt;=29.99,"Over weight",B484&gt;=30,"Obesity")</f>
        <v>Obesity</v>
      </c>
      <c r="P484" s="30" t="str" cm="1">
        <f t="array" ref="P484">_xlfn.IFS(C484&lt;5.7,"Normal",C484&lt;=6.49,"Prediabetes",C484&gt;=6.5,"Diabetes")</f>
        <v>Normal</v>
      </c>
    </row>
    <row r="485" spans="1:16" x14ac:dyDescent="0.25">
      <c r="A485" s="54" t="s">
        <v>1887</v>
      </c>
      <c r="B485" s="54">
        <v>38.06</v>
      </c>
      <c r="C485" s="54">
        <v>5.24</v>
      </c>
      <c r="D485" s="54" t="s">
        <v>8367</v>
      </c>
      <c r="E485" s="54" t="s">
        <v>2380</v>
      </c>
      <c r="F485" s="54" t="s">
        <v>2382</v>
      </c>
      <c r="G485" s="54">
        <v>1</v>
      </c>
      <c r="H485" s="54" t="s">
        <v>2380</v>
      </c>
      <c r="I485" s="17"/>
      <c r="J485" s="19"/>
      <c r="K485" s="15" t="str" cm="1">
        <f t="array" ref="K485">IF(H485="?",INDEX($H$2:$H$2336,MODE(MATCH($H$2:$H$2336,$H$2:$H$2336,0))),H485)</f>
        <v>No</v>
      </c>
      <c r="L485" s="16">
        <f t="shared" si="7"/>
        <v>1</v>
      </c>
      <c r="M485" s="16" t="s">
        <v>2382</v>
      </c>
      <c r="N485" s="16" t="s">
        <v>2380</v>
      </c>
      <c r="O485" s="15" t="str" cm="1">
        <f t="array" ref="O485">_xlfn.IFS(B485&lt;18.5,"Underweight",B485&lt;=24.99,"Normal weight",B485&lt;=29.99,"Over weight",B485&gt;=30,"Obesity")</f>
        <v>Obesity</v>
      </c>
      <c r="P485" s="29" t="str" cm="1">
        <f t="array" ref="P485">_xlfn.IFS(C485&lt;5.7,"Normal",C485&lt;=6.49,"Prediabetes",C485&gt;=6.5,"Diabetes")</f>
        <v>Normal</v>
      </c>
    </row>
    <row r="486" spans="1:16" x14ac:dyDescent="0.25">
      <c r="A486" s="54" t="s">
        <v>1886</v>
      </c>
      <c r="B486" s="54">
        <v>51.47</v>
      </c>
      <c r="C486" s="54">
        <v>9.6</v>
      </c>
      <c r="D486" s="54" t="s">
        <v>2380</v>
      </c>
      <c r="E486" s="54" t="s">
        <v>2380</v>
      </c>
      <c r="F486" s="54" t="s">
        <v>2380</v>
      </c>
      <c r="G486" s="54" t="s">
        <v>2381</v>
      </c>
      <c r="H486" s="54" t="s">
        <v>2380</v>
      </c>
      <c r="I486" s="15"/>
      <c r="J486" s="20"/>
      <c r="K486" s="17" t="str" cm="1">
        <f t="array" ref="K486">IF(H486="?",INDEX($H$2:$H$2336,MODE(MATCH($H$2:$H$2336,$H$2:$H$2336,0))),H486)</f>
        <v>No</v>
      </c>
      <c r="L486" s="18" t="str">
        <f t="shared" si="7"/>
        <v>0</v>
      </c>
      <c r="M486" s="18" t="s">
        <v>2380</v>
      </c>
      <c r="N486" s="18" t="s">
        <v>2380</v>
      </c>
      <c r="O486" s="17" t="str" cm="1">
        <f t="array" ref="O486">_xlfn.IFS(B486&lt;18.5,"Underweight",B486&lt;=24.99,"Normal weight",B486&lt;=29.99,"Over weight",B486&gt;=30,"Obesity")</f>
        <v>Obesity</v>
      </c>
      <c r="P486" s="30" t="str" cm="1">
        <f t="array" ref="P486">_xlfn.IFS(C486&lt;5.7,"Normal",C486&lt;=6.49,"Prediabetes",C486&gt;=6.5,"Diabetes")</f>
        <v>Diabetes</v>
      </c>
    </row>
    <row r="487" spans="1:16" x14ac:dyDescent="0.25">
      <c r="A487" s="54" t="s">
        <v>1885</v>
      </c>
      <c r="B487" s="54">
        <v>29.8</v>
      </c>
      <c r="C487" s="54">
        <v>5.78</v>
      </c>
      <c r="D487" s="54" t="s">
        <v>8367</v>
      </c>
      <c r="E487" s="54" t="s">
        <v>2380</v>
      </c>
      <c r="F487" s="54" t="s">
        <v>2380</v>
      </c>
      <c r="G487" s="54" t="s">
        <v>2381</v>
      </c>
      <c r="H487" s="54" t="s">
        <v>2380</v>
      </c>
      <c r="I487" s="17"/>
      <c r="J487" s="19"/>
      <c r="K487" s="15" t="str" cm="1">
        <f t="array" ref="K487">IF(H487="?",INDEX($H$2:$H$2336,MODE(MATCH($H$2:$H$2336,$H$2:$H$2336,0))),H487)</f>
        <v>No</v>
      </c>
      <c r="L487" s="16" t="str">
        <f t="shared" si="7"/>
        <v>0</v>
      </c>
      <c r="M487" s="16" t="s">
        <v>2382</v>
      </c>
      <c r="N487" s="16" t="s">
        <v>2380</v>
      </c>
      <c r="O487" s="15" t="str" cm="1">
        <f t="array" ref="O487">_xlfn.IFS(B487&lt;18.5,"Underweight",B487&lt;=24.99,"Normal weight",B487&lt;=29.99,"Over weight",B487&gt;=30,"Obesity")</f>
        <v>Over weight</v>
      </c>
      <c r="P487" s="29" t="str" cm="1">
        <f t="array" ref="P487">_xlfn.IFS(C487&lt;5.7,"Normal",C487&lt;=6.49,"Prediabetes",C487&gt;=6.5,"Diabetes")</f>
        <v>Prediabetes</v>
      </c>
    </row>
    <row r="488" spans="1:16" x14ac:dyDescent="0.25">
      <c r="A488" s="54" t="s">
        <v>1884</v>
      </c>
      <c r="B488" s="54">
        <v>49.77</v>
      </c>
      <c r="C488" s="54">
        <v>7.02</v>
      </c>
      <c r="D488" s="54" t="s">
        <v>2380</v>
      </c>
      <c r="E488" s="54" t="s">
        <v>2380</v>
      </c>
      <c r="F488" s="54" t="s">
        <v>2380</v>
      </c>
      <c r="G488" s="54" t="s">
        <v>2381</v>
      </c>
      <c r="H488" s="54" t="s">
        <v>2380</v>
      </c>
      <c r="I488" s="15"/>
      <c r="J488" s="20"/>
      <c r="K488" s="17" t="str" cm="1">
        <f t="array" ref="K488">IF(H488="?",INDEX($H$2:$H$2336,MODE(MATCH($H$2:$H$2336,$H$2:$H$2336,0))),H488)</f>
        <v>No</v>
      </c>
      <c r="L488" s="18" t="str">
        <f t="shared" si="7"/>
        <v>0</v>
      </c>
      <c r="M488" s="18" t="s">
        <v>2380</v>
      </c>
      <c r="N488" s="18" t="s">
        <v>2380</v>
      </c>
      <c r="O488" s="17" t="str" cm="1">
        <f t="array" ref="O488">_xlfn.IFS(B488&lt;18.5,"Underweight",B488&lt;=24.99,"Normal weight",B488&lt;=29.99,"Over weight",B488&gt;=30,"Obesity")</f>
        <v>Obesity</v>
      </c>
      <c r="P488" s="30" t="str" cm="1">
        <f t="array" ref="P488">_xlfn.IFS(C488&lt;5.7,"Normal",C488&lt;=6.49,"Prediabetes",C488&gt;=6.5,"Diabetes")</f>
        <v>Diabetes</v>
      </c>
    </row>
    <row r="489" spans="1:16" x14ac:dyDescent="0.25">
      <c r="A489" s="54" t="s">
        <v>1883</v>
      </c>
      <c r="B489" s="54">
        <v>25.555</v>
      </c>
      <c r="C489" s="54">
        <v>4.09</v>
      </c>
      <c r="D489" s="54" t="s">
        <v>8367</v>
      </c>
      <c r="E489" s="54" t="s">
        <v>2380</v>
      </c>
      <c r="F489" s="54" t="s">
        <v>2380</v>
      </c>
      <c r="G489" s="54" t="s">
        <v>2381</v>
      </c>
      <c r="H489" s="54" t="s">
        <v>8367</v>
      </c>
      <c r="I489" s="17"/>
      <c r="J489" s="19"/>
      <c r="K489" s="15" t="str" cm="1">
        <f t="array" ref="K489">IF(H489="?",INDEX($H$2:$H$2336,MODE(MATCH($H$2:$H$2336,$H$2:$H$2336,0))),H489)</f>
        <v>yes</v>
      </c>
      <c r="L489" s="16" t="str">
        <f t="shared" si="7"/>
        <v>0</v>
      </c>
      <c r="M489" s="16" t="s">
        <v>2382</v>
      </c>
      <c r="N489" s="16" t="s">
        <v>2382</v>
      </c>
      <c r="O489" s="15" t="str" cm="1">
        <f t="array" ref="O489">_xlfn.IFS(B489&lt;18.5,"Underweight",B489&lt;=24.99,"Normal weight",B489&lt;=29.99,"Over weight",B489&gt;=30,"Obesity")</f>
        <v>Over weight</v>
      </c>
      <c r="P489" s="29" t="str" cm="1">
        <f t="array" ref="P489">_xlfn.IFS(C489&lt;5.7,"Normal",C489&lt;=6.49,"Prediabetes",C489&gt;=6.5,"Diabetes")</f>
        <v>Normal</v>
      </c>
    </row>
    <row r="490" spans="1:16" x14ac:dyDescent="0.25">
      <c r="A490" s="54" t="s">
        <v>1882</v>
      </c>
      <c r="B490" s="54">
        <v>29.64</v>
      </c>
      <c r="C490" s="54">
        <v>4.93</v>
      </c>
      <c r="D490" s="54" t="s">
        <v>2380</v>
      </c>
      <c r="E490" s="54" t="s">
        <v>2380</v>
      </c>
      <c r="F490" s="54" t="s">
        <v>2382</v>
      </c>
      <c r="G490" s="54">
        <v>1</v>
      </c>
      <c r="H490" s="54" t="s">
        <v>2380</v>
      </c>
      <c r="I490" s="15"/>
      <c r="J490" s="20"/>
      <c r="K490" s="17" t="str" cm="1">
        <f t="array" ref="K490">IF(H490="?",INDEX($H$2:$H$2336,MODE(MATCH($H$2:$H$2336,$H$2:$H$2336,0))),H490)</f>
        <v>No</v>
      </c>
      <c r="L490" s="18">
        <f t="shared" si="7"/>
        <v>1</v>
      </c>
      <c r="M490" s="18" t="s">
        <v>2380</v>
      </c>
      <c r="N490" s="18" t="s">
        <v>2380</v>
      </c>
      <c r="O490" s="17" t="str" cm="1">
        <f t="array" ref="O490">_xlfn.IFS(B490&lt;18.5,"Underweight",B490&lt;=24.99,"Normal weight",B490&lt;=29.99,"Over weight",B490&gt;=30,"Obesity")</f>
        <v>Over weight</v>
      </c>
      <c r="P490" s="30" t="str" cm="1">
        <f t="array" ref="P490">_xlfn.IFS(C490&lt;5.7,"Normal",C490&lt;=6.49,"Prediabetes",C490&gt;=6.5,"Diabetes")</f>
        <v>Normal</v>
      </c>
    </row>
    <row r="491" spans="1:16" x14ac:dyDescent="0.25">
      <c r="A491" s="54" t="s">
        <v>1881</v>
      </c>
      <c r="B491" s="54">
        <v>53.93</v>
      </c>
      <c r="C491" s="54">
        <v>5.34</v>
      </c>
      <c r="D491" s="54" t="s">
        <v>8367</v>
      </c>
      <c r="E491" s="54" t="s">
        <v>2380</v>
      </c>
      <c r="F491" s="54" t="s">
        <v>2380</v>
      </c>
      <c r="G491" s="54">
        <v>2</v>
      </c>
      <c r="H491" s="54" t="s">
        <v>2380</v>
      </c>
      <c r="I491" s="17"/>
      <c r="J491" s="19"/>
      <c r="K491" s="15" t="str" cm="1">
        <f t="array" ref="K491">IF(H491="?",INDEX($H$2:$H$2336,MODE(MATCH($H$2:$H$2336,$H$2:$H$2336,0))),H491)</f>
        <v>No</v>
      </c>
      <c r="L491" s="16">
        <f t="shared" si="7"/>
        <v>2</v>
      </c>
      <c r="M491" s="16" t="s">
        <v>2382</v>
      </c>
      <c r="N491" s="16" t="s">
        <v>2380</v>
      </c>
      <c r="O491" s="15" t="str" cm="1">
        <f t="array" ref="O491">_xlfn.IFS(B491&lt;18.5,"Underweight",B491&lt;=24.99,"Normal weight",B491&lt;=29.99,"Over weight",B491&gt;=30,"Obesity")</f>
        <v>Obesity</v>
      </c>
      <c r="P491" s="29" t="str" cm="1">
        <f t="array" ref="P491">_xlfn.IFS(C491&lt;5.7,"Normal",C491&lt;=6.49,"Prediabetes",C491&gt;=6.5,"Diabetes")</f>
        <v>Normal</v>
      </c>
    </row>
    <row r="492" spans="1:16" x14ac:dyDescent="0.25">
      <c r="A492" s="54" t="s">
        <v>1880</v>
      </c>
      <c r="B492" s="54">
        <v>28.024999999999999</v>
      </c>
      <c r="C492" s="54">
        <v>5.65</v>
      </c>
      <c r="D492" s="54" t="s">
        <v>2380</v>
      </c>
      <c r="E492" s="54" t="s">
        <v>2380</v>
      </c>
      <c r="F492" s="54" t="s">
        <v>2380</v>
      </c>
      <c r="G492" s="54">
        <v>1</v>
      </c>
      <c r="H492" s="54" t="s">
        <v>8367</v>
      </c>
      <c r="I492" s="15"/>
      <c r="J492" s="20"/>
      <c r="K492" s="17" t="str" cm="1">
        <f t="array" ref="K492">IF(H492="?",INDEX($H$2:$H$2336,MODE(MATCH($H$2:$H$2336,$H$2:$H$2336,0))),H492)</f>
        <v>yes</v>
      </c>
      <c r="L492" s="18">
        <f t="shared" si="7"/>
        <v>1</v>
      </c>
      <c r="M492" s="18" t="s">
        <v>2380</v>
      </c>
      <c r="N492" s="18" t="s">
        <v>2382</v>
      </c>
      <c r="O492" s="17" t="str" cm="1">
        <f t="array" ref="O492">_xlfn.IFS(B492&lt;18.5,"Underweight",B492&lt;=24.99,"Normal weight",B492&lt;=29.99,"Over weight",B492&gt;=30,"Obesity")</f>
        <v>Over weight</v>
      </c>
      <c r="P492" s="30" t="str" cm="1">
        <f t="array" ref="P492">_xlfn.IFS(C492&lt;5.7,"Normal",C492&lt;=6.49,"Prediabetes",C492&gt;=6.5,"Diabetes")</f>
        <v>Normal</v>
      </c>
    </row>
    <row r="493" spans="1:16" x14ac:dyDescent="0.25">
      <c r="A493" s="54" t="s">
        <v>1879</v>
      </c>
      <c r="B493" s="54">
        <v>27.5</v>
      </c>
      <c r="C493" s="54">
        <v>4.49</v>
      </c>
      <c r="D493" s="54" t="s">
        <v>2380</v>
      </c>
      <c r="E493" s="54" t="s">
        <v>2380</v>
      </c>
      <c r="F493" s="54" t="s">
        <v>2380</v>
      </c>
      <c r="G493" s="54" t="s">
        <v>2381</v>
      </c>
      <c r="H493" s="54" t="s">
        <v>2380</v>
      </c>
      <c r="I493" s="17"/>
      <c r="J493" s="19"/>
      <c r="K493" s="15" t="str" cm="1">
        <f t="array" ref="K493">IF(H493="?",INDEX($H$2:$H$2336,MODE(MATCH($H$2:$H$2336,$H$2:$H$2336,0))),H493)</f>
        <v>No</v>
      </c>
      <c r="L493" s="16" t="str">
        <f t="shared" si="7"/>
        <v>0</v>
      </c>
      <c r="M493" s="16" t="s">
        <v>2380</v>
      </c>
      <c r="N493" s="16" t="s">
        <v>2380</v>
      </c>
      <c r="O493" s="15" t="str" cm="1">
        <f t="array" ref="O493">_xlfn.IFS(B493&lt;18.5,"Underweight",B493&lt;=24.99,"Normal weight",B493&lt;=29.99,"Over weight",B493&gt;=30,"Obesity")</f>
        <v>Over weight</v>
      </c>
      <c r="P493" s="29" t="str" cm="1">
        <f t="array" ref="P493">_xlfn.IFS(C493&lt;5.7,"Normal",C493&lt;=6.49,"Prediabetes",C493&gt;=6.5,"Diabetes")</f>
        <v>Normal</v>
      </c>
    </row>
    <row r="494" spans="1:16" x14ac:dyDescent="0.25">
      <c r="A494" s="54" t="s">
        <v>1878</v>
      </c>
      <c r="B494" s="54">
        <v>21.8</v>
      </c>
      <c r="C494" s="54">
        <v>10.55</v>
      </c>
      <c r="D494" s="54" t="s">
        <v>2380</v>
      </c>
      <c r="E494" s="54" t="s">
        <v>2380</v>
      </c>
      <c r="F494" s="54" t="s">
        <v>2380</v>
      </c>
      <c r="G494" s="54" t="s">
        <v>2381</v>
      </c>
      <c r="H494" s="54" t="s">
        <v>8367</v>
      </c>
      <c r="I494" s="15"/>
      <c r="J494" s="20"/>
      <c r="K494" s="17" t="str" cm="1">
        <f t="array" ref="K494">IF(H494="?",INDEX($H$2:$H$2336,MODE(MATCH($H$2:$H$2336,$H$2:$H$2336,0))),H494)</f>
        <v>yes</v>
      </c>
      <c r="L494" s="18" t="str">
        <f t="shared" si="7"/>
        <v>0</v>
      </c>
      <c r="M494" s="18" t="s">
        <v>2380</v>
      </c>
      <c r="N494" s="18" t="s">
        <v>2382</v>
      </c>
      <c r="O494" s="17" t="str" cm="1">
        <f t="array" ref="O494">_xlfn.IFS(B494&lt;18.5,"Underweight",B494&lt;=24.99,"Normal weight",B494&lt;=29.99,"Over weight",B494&gt;=30,"Obesity")</f>
        <v>Normal weight</v>
      </c>
      <c r="P494" s="30" t="str" cm="1">
        <f t="array" ref="P494">_xlfn.IFS(C494&lt;5.7,"Normal",C494&lt;=6.49,"Prediabetes",C494&gt;=6.5,"Diabetes")</f>
        <v>Diabetes</v>
      </c>
    </row>
    <row r="495" spans="1:16" x14ac:dyDescent="0.25">
      <c r="A495" s="54" t="s">
        <v>1877</v>
      </c>
      <c r="B495" s="54">
        <v>26.41</v>
      </c>
      <c r="C495" s="54">
        <v>4.92</v>
      </c>
      <c r="D495" s="54" t="s">
        <v>8367</v>
      </c>
      <c r="E495" s="54" t="s">
        <v>2380</v>
      </c>
      <c r="F495" s="54" t="s">
        <v>2382</v>
      </c>
      <c r="G495" s="54">
        <v>1</v>
      </c>
      <c r="H495" s="54" t="s">
        <v>8367</v>
      </c>
      <c r="I495" s="17"/>
      <c r="J495" s="19"/>
      <c r="K495" s="15" t="str" cm="1">
        <f t="array" ref="K495">IF(H495="?",INDEX($H$2:$H$2336,MODE(MATCH($H$2:$H$2336,$H$2:$H$2336,0))),H495)</f>
        <v>yes</v>
      </c>
      <c r="L495" s="16">
        <f t="shared" si="7"/>
        <v>1</v>
      </c>
      <c r="M495" s="16" t="s">
        <v>2382</v>
      </c>
      <c r="N495" s="16" t="s">
        <v>2382</v>
      </c>
      <c r="O495" s="15" t="str" cm="1">
        <f t="array" ref="O495">_xlfn.IFS(B495&lt;18.5,"Underweight",B495&lt;=24.99,"Normal weight",B495&lt;=29.99,"Over weight",B495&gt;=30,"Obesity")</f>
        <v>Over weight</v>
      </c>
      <c r="P495" s="29" t="str" cm="1">
        <f t="array" ref="P495">_xlfn.IFS(C495&lt;5.7,"Normal",C495&lt;=6.49,"Prediabetes",C495&gt;=6.5,"Diabetes")</f>
        <v>Normal</v>
      </c>
    </row>
    <row r="496" spans="1:16" x14ac:dyDescent="0.25">
      <c r="A496" s="54" t="s">
        <v>1876</v>
      </c>
      <c r="B496" s="54">
        <v>27.835000000000001</v>
      </c>
      <c r="C496" s="54">
        <v>5.9</v>
      </c>
      <c r="D496" s="54" t="s">
        <v>8367</v>
      </c>
      <c r="E496" s="54" t="s">
        <v>2380</v>
      </c>
      <c r="F496" s="54" t="s">
        <v>2380</v>
      </c>
      <c r="G496" s="54">
        <v>1</v>
      </c>
      <c r="H496" s="54" t="s">
        <v>8367</v>
      </c>
      <c r="I496" s="15"/>
      <c r="J496" s="20"/>
      <c r="K496" s="17" t="str" cm="1">
        <f t="array" ref="K496">IF(H496="?",INDEX($H$2:$H$2336,MODE(MATCH($H$2:$H$2336,$H$2:$H$2336,0))),H496)</f>
        <v>yes</v>
      </c>
      <c r="L496" s="18">
        <f t="shared" si="7"/>
        <v>1</v>
      </c>
      <c r="M496" s="18" t="s">
        <v>2382</v>
      </c>
      <c r="N496" s="18" t="s">
        <v>2382</v>
      </c>
      <c r="O496" s="17" t="str" cm="1">
        <f t="array" ref="O496">_xlfn.IFS(B496&lt;18.5,"Underweight",B496&lt;=24.99,"Normal weight",B496&lt;=29.99,"Over weight",B496&gt;=30,"Obesity")</f>
        <v>Over weight</v>
      </c>
      <c r="P496" s="30" t="str" cm="1">
        <f t="array" ref="P496">_xlfn.IFS(C496&lt;5.7,"Normal",C496&lt;=6.49,"Prediabetes",C496&gt;=6.5,"Diabetes")</f>
        <v>Prediabetes</v>
      </c>
    </row>
    <row r="497" spans="1:16" x14ac:dyDescent="0.25">
      <c r="A497" s="54" t="s">
        <v>1875</v>
      </c>
      <c r="B497" s="54">
        <v>51.74</v>
      </c>
      <c r="C497" s="54">
        <v>4.9800000000000004</v>
      </c>
      <c r="D497" s="54" t="s">
        <v>8367</v>
      </c>
      <c r="E497" s="54" t="s">
        <v>2380</v>
      </c>
      <c r="F497" s="54" t="s">
        <v>2380</v>
      </c>
      <c r="G497" s="54">
        <v>2</v>
      </c>
      <c r="H497" s="54" t="s">
        <v>2380</v>
      </c>
      <c r="I497" s="17"/>
      <c r="J497" s="19"/>
      <c r="K497" s="15" t="str" cm="1">
        <f t="array" ref="K497">IF(H497="?",INDEX($H$2:$H$2336,MODE(MATCH($H$2:$H$2336,$H$2:$H$2336,0))),H497)</f>
        <v>No</v>
      </c>
      <c r="L497" s="16">
        <f t="shared" si="7"/>
        <v>2</v>
      </c>
      <c r="M497" s="16" t="s">
        <v>2382</v>
      </c>
      <c r="N497" s="16" t="s">
        <v>2380</v>
      </c>
      <c r="O497" s="15" t="str" cm="1">
        <f t="array" ref="O497">_xlfn.IFS(B497&lt;18.5,"Underweight",B497&lt;=24.99,"Normal weight",B497&lt;=29.99,"Over weight",B497&gt;=30,"Obesity")</f>
        <v>Obesity</v>
      </c>
      <c r="P497" s="29" t="str" cm="1">
        <f t="array" ref="P497">_xlfn.IFS(C497&lt;5.7,"Normal",C497&lt;=6.49,"Prediabetes",C497&gt;=6.5,"Diabetes")</f>
        <v>Normal</v>
      </c>
    </row>
    <row r="498" spans="1:16" x14ac:dyDescent="0.25">
      <c r="A498" s="54" t="s">
        <v>1874</v>
      </c>
      <c r="B498" s="54">
        <v>23.37</v>
      </c>
      <c r="C498" s="54">
        <v>5.8</v>
      </c>
      <c r="D498" s="54" t="s">
        <v>2380</v>
      </c>
      <c r="E498" s="54" t="s">
        <v>2380</v>
      </c>
      <c r="F498" s="54" t="s">
        <v>2380</v>
      </c>
      <c r="G498" s="54" t="s">
        <v>2381</v>
      </c>
      <c r="H498" s="54" t="s">
        <v>8367</v>
      </c>
      <c r="I498" s="15"/>
      <c r="J498" s="20"/>
      <c r="K498" s="17" t="str" cm="1">
        <f t="array" ref="K498">IF(H498="?",INDEX($H$2:$H$2336,MODE(MATCH($H$2:$H$2336,$H$2:$H$2336,0))),H498)</f>
        <v>yes</v>
      </c>
      <c r="L498" s="18" t="str">
        <f t="shared" si="7"/>
        <v>0</v>
      </c>
      <c r="M498" s="18" t="s">
        <v>2380</v>
      </c>
      <c r="N498" s="18" t="s">
        <v>2382</v>
      </c>
      <c r="O498" s="17" t="str" cm="1">
        <f t="array" ref="O498">_xlfn.IFS(B498&lt;18.5,"Underweight",B498&lt;=24.99,"Normal weight",B498&lt;=29.99,"Over weight",B498&gt;=30,"Obesity")</f>
        <v>Normal weight</v>
      </c>
      <c r="P498" s="30" t="str" cm="1">
        <f t="array" ref="P498">_xlfn.IFS(C498&lt;5.7,"Normal",C498&lt;=6.49,"Prediabetes",C498&gt;=6.5,"Diabetes")</f>
        <v>Prediabetes</v>
      </c>
    </row>
    <row r="499" spans="1:16" x14ac:dyDescent="0.25">
      <c r="A499" s="54" t="s">
        <v>1873</v>
      </c>
      <c r="B499" s="54">
        <v>29.7</v>
      </c>
      <c r="C499" s="54">
        <v>6.21</v>
      </c>
      <c r="D499" s="54" t="s">
        <v>8367</v>
      </c>
      <c r="E499" s="54" t="s">
        <v>2380</v>
      </c>
      <c r="F499" s="54" t="s">
        <v>2382</v>
      </c>
      <c r="G499" s="54">
        <v>1</v>
      </c>
      <c r="H499" s="54" t="s">
        <v>8367</v>
      </c>
      <c r="I499" s="17"/>
      <c r="J499" s="19"/>
      <c r="K499" s="15" t="str" cm="1">
        <f t="array" ref="K499">IF(H499="?",INDEX($H$2:$H$2336,MODE(MATCH($H$2:$H$2336,$H$2:$H$2336,0))),H499)</f>
        <v>yes</v>
      </c>
      <c r="L499" s="16">
        <f t="shared" si="7"/>
        <v>1</v>
      </c>
      <c r="M499" s="16" t="s">
        <v>2382</v>
      </c>
      <c r="N499" s="16" t="s">
        <v>2382</v>
      </c>
      <c r="O499" s="15" t="str" cm="1">
        <f t="array" ref="O499">_xlfn.IFS(B499&lt;18.5,"Underweight",B499&lt;=24.99,"Normal weight",B499&lt;=29.99,"Over weight",B499&gt;=30,"Obesity")</f>
        <v>Over weight</v>
      </c>
      <c r="P499" s="29" t="str" cm="1">
        <f t="array" ref="P499">_xlfn.IFS(C499&lt;5.7,"Normal",C499&lt;=6.49,"Prediabetes",C499&gt;=6.5,"Diabetes")</f>
        <v>Prediabetes</v>
      </c>
    </row>
    <row r="500" spans="1:16" x14ac:dyDescent="0.25">
      <c r="A500" s="54" t="s">
        <v>1872</v>
      </c>
      <c r="B500" s="54">
        <v>20.045000000000002</v>
      </c>
      <c r="C500" s="54">
        <v>6.17</v>
      </c>
      <c r="D500" s="54" t="s">
        <v>2380</v>
      </c>
      <c r="E500" s="54" t="s">
        <v>2380</v>
      </c>
      <c r="F500" s="54" t="s">
        <v>2382</v>
      </c>
      <c r="G500" s="54">
        <v>1</v>
      </c>
      <c r="H500" s="54" t="s">
        <v>8367</v>
      </c>
      <c r="I500" s="15"/>
      <c r="J500" s="20"/>
      <c r="K500" s="17" t="str" cm="1">
        <f t="array" ref="K500">IF(H500="?",INDEX($H$2:$H$2336,MODE(MATCH($H$2:$H$2336,$H$2:$H$2336,0))),H500)</f>
        <v>yes</v>
      </c>
      <c r="L500" s="18">
        <f t="shared" si="7"/>
        <v>1</v>
      </c>
      <c r="M500" s="18" t="s">
        <v>2380</v>
      </c>
      <c r="N500" s="18" t="s">
        <v>2382</v>
      </c>
      <c r="O500" s="17" t="str" cm="1">
        <f t="array" ref="O500">_xlfn.IFS(B500&lt;18.5,"Underweight",B500&lt;=24.99,"Normal weight",B500&lt;=29.99,"Over weight",B500&gt;=30,"Obesity")</f>
        <v>Normal weight</v>
      </c>
      <c r="P500" s="30" t="str" cm="1">
        <f t="array" ref="P500">_xlfn.IFS(C500&lt;5.7,"Normal",C500&lt;=6.49,"Prediabetes",C500&gt;=6.5,"Diabetes")</f>
        <v>Prediabetes</v>
      </c>
    </row>
    <row r="501" spans="1:16" x14ac:dyDescent="0.25">
      <c r="A501" s="54" t="s">
        <v>1871</v>
      </c>
      <c r="B501" s="54">
        <v>27.83</v>
      </c>
      <c r="C501" s="54">
        <v>5.36</v>
      </c>
      <c r="D501" s="54" t="s">
        <v>2380</v>
      </c>
      <c r="E501" s="54" t="s">
        <v>2380</v>
      </c>
      <c r="F501" s="54" t="s">
        <v>2380</v>
      </c>
      <c r="G501" s="54">
        <v>2</v>
      </c>
      <c r="H501" s="54" t="s">
        <v>2380</v>
      </c>
      <c r="I501" s="17"/>
      <c r="J501" s="19"/>
      <c r="K501" s="15" t="str" cm="1">
        <f t="array" ref="K501">IF(H501="?",INDEX($H$2:$H$2336,MODE(MATCH($H$2:$H$2336,$H$2:$H$2336,0))),H501)</f>
        <v>No</v>
      </c>
      <c r="L501" s="16">
        <f t="shared" si="7"/>
        <v>2</v>
      </c>
      <c r="M501" s="16" t="s">
        <v>2380</v>
      </c>
      <c r="N501" s="16" t="s">
        <v>2380</v>
      </c>
      <c r="O501" s="15" t="str" cm="1">
        <f t="array" ref="O501">_xlfn.IFS(B501&lt;18.5,"Underweight",B501&lt;=24.99,"Normal weight",B501&lt;=29.99,"Over weight",B501&gt;=30,"Obesity")</f>
        <v>Over weight</v>
      </c>
      <c r="P501" s="29" t="str" cm="1">
        <f t="array" ref="P501">_xlfn.IFS(C501&lt;5.7,"Normal",C501&lt;=6.49,"Prediabetes",C501&gt;=6.5,"Diabetes")</f>
        <v>Normal</v>
      </c>
    </row>
    <row r="502" spans="1:16" x14ac:dyDescent="0.25">
      <c r="A502" s="54" t="s">
        <v>1870</v>
      </c>
      <c r="B502" s="54">
        <v>28.93</v>
      </c>
      <c r="C502" s="54">
        <v>5.2</v>
      </c>
      <c r="D502" s="54" t="s">
        <v>2380</v>
      </c>
      <c r="E502" s="54" t="s">
        <v>2380</v>
      </c>
      <c r="F502" s="54" t="s">
        <v>2380</v>
      </c>
      <c r="G502" s="54" t="s">
        <v>2381</v>
      </c>
      <c r="H502" s="54" t="s">
        <v>8367</v>
      </c>
      <c r="I502" s="15"/>
      <c r="J502" s="20"/>
      <c r="K502" s="17" t="str" cm="1">
        <f t="array" ref="K502">IF(H502="?",INDEX($H$2:$H$2336,MODE(MATCH($H$2:$H$2336,$H$2:$H$2336,0))),H502)</f>
        <v>yes</v>
      </c>
      <c r="L502" s="18" t="str">
        <f t="shared" si="7"/>
        <v>0</v>
      </c>
      <c r="M502" s="18" t="s">
        <v>2380</v>
      </c>
      <c r="N502" s="18" t="s">
        <v>2382</v>
      </c>
      <c r="O502" s="17" t="str" cm="1">
        <f t="array" ref="O502">_xlfn.IFS(B502&lt;18.5,"Underweight",B502&lt;=24.99,"Normal weight",B502&lt;=29.99,"Over weight",B502&gt;=30,"Obesity")</f>
        <v>Over weight</v>
      </c>
      <c r="P502" s="30" t="str" cm="1">
        <f t="array" ref="P502">_xlfn.IFS(C502&lt;5.7,"Normal",C502&lt;=6.49,"Prediabetes",C502&gt;=6.5,"Diabetes")</f>
        <v>Normal</v>
      </c>
    </row>
    <row r="503" spans="1:16" x14ac:dyDescent="0.25">
      <c r="A503" s="54" t="s">
        <v>1869</v>
      </c>
      <c r="B503" s="54">
        <v>33.82</v>
      </c>
      <c r="C503" s="54">
        <v>5.42</v>
      </c>
      <c r="D503" s="54" t="s">
        <v>2380</v>
      </c>
      <c r="E503" s="54" t="s">
        <v>2380</v>
      </c>
      <c r="F503" s="54" t="s">
        <v>2380</v>
      </c>
      <c r="G503" s="54" t="s">
        <v>2381</v>
      </c>
      <c r="H503" s="54" t="s">
        <v>2380</v>
      </c>
      <c r="I503" s="17"/>
      <c r="J503" s="19"/>
      <c r="K503" s="15" t="str" cm="1">
        <f t="array" ref="K503">IF(H503="?",INDEX($H$2:$H$2336,MODE(MATCH($H$2:$H$2336,$H$2:$H$2336,0))),H503)</f>
        <v>No</v>
      </c>
      <c r="L503" s="16" t="str">
        <f t="shared" si="7"/>
        <v>0</v>
      </c>
      <c r="M503" s="16" t="s">
        <v>2380</v>
      </c>
      <c r="N503" s="16" t="s">
        <v>2380</v>
      </c>
      <c r="O503" s="15" t="str" cm="1">
        <f t="array" ref="O503">_xlfn.IFS(B503&lt;18.5,"Underweight",B503&lt;=24.99,"Normal weight",B503&lt;=29.99,"Over weight",B503&gt;=30,"Obesity")</f>
        <v>Obesity</v>
      </c>
      <c r="P503" s="29" t="str" cm="1">
        <f t="array" ref="P503">_xlfn.IFS(C503&lt;5.7,"Normal",C503&lt;=6.49,"Prediabetes",C503&gt;=6.5,"Diabetes")</f>
        <v>Normal</v>
      </c>
    </row>
    <row r="504" spans="1:16" x14ac:dyDescent="0.25">
      <c r="A504" s="54" t="s">
        <v>1868</v>
      </c>
      <c r="B504" s="54">
        <v>20.234999999999999</v>
      </c>
      <c r="C504" s="54">
        <v>6.84</v>
      </c>
      <c r="D504" s="54" t="s">
        <v>2380</v>
      </c>
      <c r="E504" s="54" t="s">
        <v>2380</v>
      </c>
      <c r="F504" s="54" t="s">
        <v>2380</v>
      </c>
      <c r="G504" s="54" t="s">
        <v>2381</v>
      </c>
      <c r="H504" s="54" t="s">
        <v>8367</v>
      </c>
      <c r="I504" s="15"/>
      <c r="J504" s="20"/>
      <c r="K504" s="17" t="str" cm="1">
        <f t="array" ref="K504">IF(H504="?",INDEX($H$2:$H$2336,MODE(MATCH($H$2:$H$2336,$H$2:$H$2336,0))),H504)</f>
        <v>yes</v>
      </c>
      <c r="L504" s="18" t="str">
        <f t="shared" si="7"/>
        <v>0</v>
      </c>
      <c r="M504" s="18" t="s">
        <v>2380</v>
      </c>
      <c r="N504" s="18" t="s">
        <v>2382</v>
      </c>
      <c r="O504" s="17" t="str" cm="1">
        <f t="array" ref="O504">_xlfn.IFS(B504&lt;18.5,"Underweight",B504&lt;=24.99,"Normal weight",B504&lt;=29.99,"Over weight",B504&gt;=30,"Obesity")</f>
        <v>Normal weight</v>
      </c>
      <c r="P504" s="30" t="str" cm="1">
        <f t="array" ref="P504">_xlfn.IFS(C504&lt;5.7,"Normal",C504&lt;=6.49,"Prediabetes",C504&gt;=6.5,"Diabetes")</f>
        <v>Diabetes</v>
      </c>
    </row>
    <row r="505" spans="1:16" x14ac:dyDescent="0.25">
      <c r="A505" s="54" t="s">
        <v>1867</v>
      </c>
      <c r="B505" s="54">
        <v>49.2</v>
      </c>
      <c r="C505" s="54">
        <v>10.9</v>
      </c>
      <c r="D505" s="54" t="s">
        <v>8367</v>
      </c>
      <c r="E505" s="54" t="s">
        <v>2380</v>
      </c>
      <c r="F505" s="54" t="s">
        <v>2382</v>
      </c>
      <c r="G505" s="54">
        <v>1</v>
      </c>
      <c r="H505" s="54" t="s">
        <v>2380</v>
      </c>
      <c r="I505" s="17"/>
      <c r="J505" s="19"/>
      <c r="K505" s="15" t="str" cm="1">
        <f t="array" ref="K505">IF(H505="?",INDEX($H$2:$H$2336,MODE(MATCH($H$2:$H$2336,$H$2:$H$2336,0))),H505)</f>
        <v>No</v>
      </c>
      <c r="L505" s="16">
        <f t="shared" si="7"/>
        <v>1</v>
      </c>
      <c r="M505" s="16" t="s">
        <v>2382</v>
      </c>
      <c r="N505" s="16" t="s">
        <v>2380</v>
      </c>
      <c r="O505" s="15" t="str" cm="1">
        <f t="array" ref="O505">_xlfn.IFS(B505&lt;18.5,"Underweight",B505&lt;=24.99,"Normal weight",B505&lt;=29.99,"Over weight",B505&gt;=30,"Obesity")</f>
        <v>Obesity</v>
      </c>
      <c r="P505" s="29" t="str" cm="1">
        <f t="array" ref="P505">_xlfn.IFS(C505&lt;5.7,"Normal",C505&lt;=6.49,"Prediabetes",C505&gt;=6.5,"Diabetes")</f>
        <v>Diabetes</v>
      </c>
    </row>
    <row r="506" spans="1:16" x14ac:dyDescent="0.25">
      <c r="A506" s="54" t="s">
        <v>1866</v>
      </c>
      <c r="B506" s="54">
        <v>26.4</v>
      </c>
      <c r="C506" s="54">
        <v>4.87</v>
      </c>
      <c r="D506" s="54" t="s">
        <v>8367</v>
      </c>
      <c r="E506" s="54" t="s">
        <v>2380</v>
      </c>
      <c r="F506" s="54" t="s">
        <v>2380</v>
      </c>
      <c r="G506" s="54" t="s">
        <v>2381</v>
      </c>
      <c r="H506" s="54" t="s">
        <v>8367</v>
      </c>
      <c r="I506" s="15"/>
      <c r="J506" s="20"/>
      <c r="K506" s="17" t="str" cm="1">
        <f t="array" ref="K506">IF(H506="?",INDEX($H$2:$H$2336,MODE(MATCH($H$2:$H$2336,$H$2:$H$2336,0))),H506)</f>
        <v>yes</v>
      </c>
      <c r="L506" s="18" t="str">
        <f t="shared" si="7"/>
        <v>0</v>
      </c>
      <c r="M506" s="18" t="s">
        <v>2382</v>
      </c>
      <c r="N506" s="18" t="s">
        <v>2382</v>
      </c>
      <c r="O506" s="17" t="str" cm="1">
        <f t="array" ref="O506">_xlfn.IFS(B506&lt;18.5,"Underweight",B506&lt;=24.99,"Normal weight",B506&lt;=29.99,"Over weight",B506&gt;=30,"Obesity")</f>
        <v>Over weight</v>
      </c>
      <c r="P506" s="30" t="str" cm="1">
        <f t="array" ref="P506">_xlfn.IFS(C506&lt;5.7,"Normal",C506&lt;=6.49,"Prediabetes",C506&gt;=6.5,"Diabetes")</f>
        <v>Normal</v>
      </c>
    </row>
    <row r="507" spans="1:16" x14ac:dyDescent="0.25">
      <c r="A507" s="54" t="s">
        <v>1865</v>
      </c>
      <c r="B507" s="54">
        <v>28.38</v>
      </c>
      <c r="C507" s="54">
        <v>6.07</v>
      </c>
      <c r="D507" s="54" t="s">
        <v>2380</v>
      </c>
      <c r="E507" s="54" t="s">
        <v>2380</v>
      </c>
      <c r="F507" s="54" t="s">
        <v>2380</v>
      </c>
      <c r="G507" s="54">
        <v>1</v>
      </c>
      <c r="H507" s="54" t="s">
        <v>8367</v>
      </c>
      <c r="I507" s="17"/>
      <c r="J507" s="19"/>
      <c r="K507" s="15" t="str" cm="1">
        <f t="array" ref="K507">IF(H507="?",INDEX($H$2:$H$2336,MODE(MATCH($H$2:$H$2336,$H$2:$H$2336,0))),H507)</f>
        <v>yes</v>
      </c>
      <c r="L507" s="16">
        <f t="shared" si="7"/>
        <v>1</v>
      </c>
      <c r="M507" s="16" t="s">
        <v>2380</v>
      </c>
      <c r="N507" s="16" t="s">
        <v>2382</v>
      </c>
      <c r="O507" s="15" t="str" cm="1">
        <f t="array" ref="O507">_xlfn.IFS(B507&lt;18.5,"Underweight",B507&lt;=24.99,"Normal weight",B507&lt;=29.99,"Over weight",B507&gt;=30,"Obesity")</f>
        <v>Over weight</v>
      </c>
      <c r="P507" s="29" t="str" cm="1">
        <f t="array" ref="P507">_xlfn.IFS(C507&lt;5.7,"Normal",C507&lt;=6.49,"Prediabetes",C507&gt;=6.5,"Diabetes")</f>
        <v>Prediabetes</v>
      </c>
    </row>
    <row r="508" spans="1:16" x14ac:dyDescent="0.25">
      <c r="A508" s="54" t="s">
        <v>1864</v>
      </c>
      <c r="B508" s="54">
        <v>24.64</v>
      </c>
      <c r="C508" s="54">
        <v>4.33</v>
      </c>
      <c r="D508" s="54" t="s">
        <v>2380</v>
      </c>
      <c r="E508" s="54" t="s">
        <v>2380</v>
      </c>
      <c r="F508" s="54" t="s">
        <v>2380</v>
      </c>
      <c r="G508" s="54" t="s">
        <v>2381</v>
      </c>
      <c r="H508" s="54" t="s">
        <v>8367</v>
      </c>
      <c r="I508" s="15"/>
      <c r="J508" s="20"/>
      <c r="K508" s="17" t="str" cm="1">
        <f t="array" ref="K508">IF(H508="?",INDEX($H$2:$H$2336,MODE(MATCH($H$2:$H$2336,$H$2:$H$2336,0))),H508)</f>
        <v>yes</v>
      </c>
      <c r="L508" s="18" t="str">
        <f t="shared" si="7"/>
        <v>0</v>
      </c>
      <c r="M508" s="18" t="s">
        <v>2380</v>
      </c>
      <c r="N508" s="18" t="s">
        <v>2382</v>
      </c>
      <c r="O508" s="17" t="str" cm="1">
        <f t="array" ref="O508">_xlfn.IFS(B508&lt;18.5,"Underweight",B508&lt;=24.99,"Normal weight",B508&lt;=29.99,"Over weight",B508&gt;=30,"Obesity")</f>
        <v>Normal weight</v>
      </c>
      <c r="P508" s="30" t="str" cm="1">
        <f t="array" ref="P508">_xlfn.IFS(C508&lt;5.7,"Normal",C508&lt;=6.49,"Prediabetes",C508&gt;=6.5,"Diabetes")</f>
        <v>Normal</v>
      </c>
    </row>
    <row r="509" spans="1:16" x14ac:dyDescent="0.25">
      <c r="A509" s="54" t="s">
        <v>1863</v>
      </c>
      <c r="B509" s="54">
        <v>39.71</v>
      </c>
      <c r="C509" s="54">
        <v>5.83</v>
      </c>
      <c r="D509" s="54" t="s">
        <v>2380</v>
      </c>
      <c r="E509" s="54" t="s">
        <v>2380</v>
      </c>
      <c r="F509" s="54" t="s">
        <v>2380</v>
      </c>
      <c r="G509" s="54">
        <v>1</v>
      </c>
      <c r="H509" s="54" t="s">
        <v>2380</v>
      </c>
      <c r="I509" s="17"/>
      <c r="J509" s="19"/>
      <c r="K509" s="15" t="str" cm="1">
        <f t="array" ref="K509">IF(H509="?",INDEX($H$2:$H$2336,MODE(MATCH($H$2:$H$2336,$H$2:$H$2336,0))),H509)</f>
        <v>No</v>
      </c>
      <c r="L509" s="16">
        <f t="shared" si="7"/>
        <v>1</v>
      </c>
      <c r="M509" s="16" t="s">
        <v>2380</v>
      </c>
      <c r="N509" s="16" t="s">
        <v>2380</v>
      </c>
      <c r="O509" s="15" t="str" cm="1">
        <f t="array" ref="O509">_xlfn.IFS(B509&lt;18.5,"Underweight",B509&lt;=24.99,"Normal weight",B509&lt;=29.99,"Over weight",B509&gt;=30,"Obesity")</f>
        <v>Obesity</v>
      </c>
      <c r="P509" s="29" t="str" cm="1">
        <f t="array" ref="P509">_xlfn.IFS(C509&lt;5.7,"Normal",C509&lt;=6.49,"Prediabetes",C509&gt;=6.5,"Diabetes")</f>
        <v>Prediabetes</v>
      </c>
    </row>
    <row r="510" spans="1:16" x14ac:dyDescent="0.25">
      <c r="A510" s="54" t="s">
        <v>1862</v>
      </c>
      <c r="B510" s="54">
        <v>22.22</v>
      </c>
      <c r="C510" s="54">
        <v>5.5</v>
      </c>
      <c r="D510" s="54" t="s">
        <v>2380</v>
      </c>
      <c r="E510" s="54" t="s">
        <v>2380</v>
      </c>
      <c r="F510" s="54" t="s">
        <v>2380</v>
      </c>
      <c r="G510" s="54" t="s">
        <v>2381</v>
      </c>
      <c r="H510" s="54" t="s">
        <v>8367</v>
      </c>
      <c r="I510" s="15"/>
      <c r="J510" s="20"/>
      <c r="K510" s="17" t="str" cm="1">
        <f t="array" ref="K510">IF(H510="?",INDEX($H$2:$H$2336,MODE(MATCH($H$2:$H$2336,$H$2:$H$2336,0))),H510)</f>
        <v>yes</v>
      </c>
      <c r="L510" s="18" t="str">
        <f t="shared" si="7"/>
        <v>0</v>
      </c>
      <c r="M510" s="18" t="s">
        <v>2380</v>
      </c>
      <c r="N510" s="18" t="s">
        <v>2382</v>
      </c>
      <c r="O510" s="17" t="str" cm="1">
        <f t="array" ref="O510">_xlfn.IFS(B510&lt;18.5,"Underweight",B510&lt;=24.99,"Normal weight",B510&lt;=29.99,"Over weight",B510&gt;=30,"Obesity")</f>
        <v>Normal weight</v>
      </c>
      <c r="P510" s="30" t="str" cm="1">
        <f t="array" ref="P510">_xlfn.IFS(C510&lt;5.7,"Normal",C510&lt;=6.49,"Prediabetes",C510&gt;=6.5,"Diabetes")</f>
        <v>Normal</v>
      </c>
    </row>
    <row r="511" spans="1:16" x14ac:dyDescent="0.25">
      <c r="A511" s="54" t="s">
        <v>1861</v>
      </c>
      <c r="B511" s="54">
        <v>33.344999999999999</v>
      </c>
      <c r="C511" s="54">
        <v>4.79</v>
      </c>
      <c r="D511" s="54" t="s">
        <v>2380</v>
      </c>
      <c r="E511" s="54" t="s">
        <v>2380</v>
      </c>
      <c r="F511" s="54" t="s">
        <v>2382</v>
      </c>
      <c r="G511" s="54">
        <v>1</v>
      </c>
      <c r="H511" s="54" t="s">
        <v>2380</v>
      </c>
      <c r="I511" s="17"/>
      <c r="J511" s="19"/>
      <c r="K511" s="15" t="str" cm="1">
        <f t="array" ref="K511">IF(H511="?",INDEX($H$2:$H$2336,MODE(MATCH($H$2:$H$2336,$H$2:$H$2336,0))),H511)</f>
        <v>No</v>
      </c>
      <c r="L511" s="16">
        <f t="shared" si="7"/>
        <v>1</v>
      </c>
      <c r="M511" s="16" t="s">
        <v>2380</v>
      </c>
      <c r="N511" s="16" t="s">
        <v>2380</v>
      </c>
      <c r="O511" s="15" t="str" cm="1">
        <f t="array" ref="O511">_xlfn.IFS(B511&lt;18.5,"Underweight",B511&lt;=24.99,"Normal weight",B511&lt;=29.99,"Over weight",B511&gt;=30,"Obesity")</f>
        <v>Obesity</v>
      </c>
      <c r="P511" s="29" t="str" cm="1">
        <f t="array" ref="P511">_xlfn.IFS(C511&lt;5.7,"Normal",C511&lt;=6.49,"Prediabetes",C511&gt;=6.5,"Diabetes")</f>
        <v>Normal</v>
      </c>
    </row>
    <row r="512" spans="1:16" x14ac:dyDescent="0.25">
      <c r="A512" s="54" t="s">
        <v>1860</v>
      </c>
      <c r="B512" s="54">
        <v>24.42</v>
      </c>
      <c r="C512" s="54">
        <v>5.81</v>
      </c>
      <c r="D512" s="54" t="s">
        <v>2380</v>
      </c>
      <c r="E512" s="54" t="s">
        <v>2380</v>
      </c>
      <c r="F512" s="54" t="s">
        <v>2380</v>
      </c>
      <c r="G512" s="54">
        <v>1</v>
      </c>
      <c r="H512" s="54" t="s">
        <v>8367</v>
      </c>
      <c r="I512" s="15"/>
      <c r="J512" s="20"/>
      <c r="K512" s="17" t="str" cm="1">
        <f t="array" ref="K512">IF(H512="?",INDEX($H$2:$H$2336,MODE(MATCH($H$2:$H$2336,$H$2:$H$2336,0))),H512)</f>
        <v>yes</v>
      </c>
      <c r="L512" s="18">
        <f t="shared" si="7"/>
        <v>1</v>
      </c>
      <c r="M512" s="18" t="s">
        <v>2380</v>
      </c>
      <c r="N512" s="18" t="s">
        <v>2382</v>
      </c>
      <c r="O512" s="17" t="str" cm="1">
        <f t="array" ref="O512">_xlfn.IFS(B512&lt;18.5,"Underweight",B512&lt;=24.99,"Normal weight",B512&lt;=29.99,"Over weight",B512&gt;=30,"Obesity")</f>
        <v>Normal weight</v>
      </c>
      <c r="P512" s="30" t="str" cm="1">
        <f t="array" ref="P512">_xlfn.IFS(C512&lt;5.7,"Normal",C512&lt;=6.49,"Prediabetes",C512&gt;=6.5,"Diabetes")</f>
        <v>Prediabetes</v>
      </c>
    </row>
    <row r="513" spans="1:16" x14ac:dyDescent="0.25">
      <c r="A513" s="54" t="s">
        <v>1859</v>
      </c>
      <c r="B513" s="54">
        <v>29.81</v>
      </c>
      <c r="C513" s="54">
        <v>5.58</v>
      </c>
      <c r="D513" s="54" t="s">
        <v>2380</v>
      </c>
      <c r="E513" s="54" t="s">
        <v>2380</v>
      </c>
      <c r="F513" s="54" t="s">
        <v>2380</v>
      </c>
      <c r="G513" s="54" t="s">
        <v>2381</v>
      </c>
      <c r="H513" s="54" t="s">
        <v>8367</v>
      </c>
      <c r="I513" s="17"/>
      <c r="J513" s="19"/>
      <c r="K513" s="15" t="str" cm="1">
        <f t="array" ref="K513">IF(H513="?",INDEX($H$2:$H$2336,MODE(MATCH($H$2:$H$2336,$H$2:$H$2336,0))),H513)</f>
        <v>yes</v>
      </c>
      <c r="L513" s="16" t="str">
        <f t="shared" si="7"/>
        <v>0</v>
      </c>
      <c r="M513" s="16" t="s">
        <v>2380</v>
      </c>
      <c r="N513" s="16" t="s">
        <v>2382</v>
      </c>
      <c r="O513" s="15" t="str" cm="1">
        <f t="array" ref="O513">_xlfn.IFS(B513&lt;18.5,"Underweight",B513&lt;=24.99,"Normal weight",B513&lt;=29.99,"Over weight",B513&gt;=30,"Obesity")</f>
        <v>Over weight</v>
      </c>
      <c r="P513" s="29" t="str" cm="1">
        <f t="array" ref="P513">_xlfn.IFS(C513&lt;5.7,"Normal",C513&lt;=6.49,"Prediabetes",C513&gt;=6.5,"Diabetes")</f>
        <v>Normal</v>
      </c>
    </row>
    <row r="514" spans="1:16" x14ac:dyDescent="0.25">
      <c r="A514" s="54" t="s">
        <v>1858</v>
      </c>
      <c r="B514" s="54">
        <v>51.18</v>
      </c>
      <c r="C514" s="54">
        <v>4.4000000000000004</v>
      </c>
      <c r="D514" s="54" t="s">
        <v>8367</v>
      </c>
      <c r="E514" s="54" t="s">
        <v>2380</v>
      </c>
      <c r="F514" s="54" t="s">
        <v>2380</v>
      </c>
      <c r="G514" s="54">
        <v>2</v>
      </c>
      <c r="H514" s="54" t="s">
        <v>2380</v>
      </c>
      <c r="I514" s="15"/>
      <c r="J514" s="20"/>
      <c r="K514" s="17" t="str" cm="1">
        <f t="array" ref="K514">IF(H514="?",INDEX($H$2:$H$2336,MODE(MATCH($H$2:$H$2336,$H$2:$H$2336,0))),H514)</f>
        <v>No</v>
      </c>
      <c r="L514" s="18">
        <f t="shared" ref="L514:L577" si="8">IF(G514="No major surgery","0",G514)</f>
        <v>2</v>
      </c>
      <c r="M514" s="18" t="s">
        <v>2382</v>
      </c>
      <c r="N514" s="18" t="s">
        <v>2380</v>
      </c>
      <c r="O514" s="17" t="str" cm="1">
        <f t="array" ref="O514">_xlfn.IFS(B514&lt;18.5,"Underweight",B514&lt;=24.99,"Normal weight",B514&lt;=29.99,"Over weight",B514&gt;=30,"Obesity")</f>
        <v>Obesity</v>
      </c>
      <c r="P514" s="30" t="str" cm="1">
        <f t="array" ref="P514">_xlfn.IFS(C514&lt;5.7,"Normal",C514&lt;=6.49,"Prediabetes",C514&gt;=6.5,"Diabetes")</f>
        <v>Normal</v>
      </c>
    </row>
    <row r="515" spans="1:16" x14ac:dyDescent="0.25">
      <c r="A515" s="54" t="s">
        <v>1857</v>
      </c>
      <c r="B515" s="54">
        <v>51.37</v>
      </c>
      <c r="C515" s="54">
        <v>8.18</v>
      </c>
      <c r="D515" s="54" t="s">
        <v>8367</v>
      </c>
      <c r="E515" s="54" t="s">
        <v>2380</v>
      </c>
      <c r="F515" s="54" t="s">
        <v>2380</v>
      </c>
      <c r="G515" s="54" t="s">
        <v>2381</v>
      </c>
      <c r="H515" s="54" t="s">
        <v>2380</v>
      </c>
      <c r="I515" s="17"/>
      <c r="J515" s="19"/>
      <c r="K515" s="15" t="str" cm="1">
        <f t="array" ref="K515">IF(H515="?",INDEX($H$2:$H$2336,MODE(MATCH($H$2:$H$2336,$H$2:$H$2336,0))),H515)</f>
        <v>No</v>
      </c>
      <c r="L515" s="16" t="str">
        <f t="shared" si="8"/>
        <v>0</v>
      </c>
      <c r="M515" s="16" t="s">
        <v>2382</v>
      </c>
      <c r="N515" s="16" t="s">
        <v>2380</v>
      </c>
      <c r="O515" s="15" t="str" cm="1">
        <f t="array" ref="O515">_xlfn.IFS(B515&lt;18.5,"Underweight",B515&lt;=24.99,"Normal weight",B515&lt;=29.99,"Over weight",B515&gt;=30,"Obesity")</f>
        <v>Obesity</v>
      </c>
      <c r="P515" s="29" t="str" cm="1">
        <f t="array" ref="P515">_xlfn.IFS(C515&lt;5.7,"Normal",C515&lt;=6.49,"Prediabetes",C515&gt;=6.5,"Diabetes")</f>
        <v>Diabetes</v>
      </c>
    </row>
    <row r="516" spans="1:16" x14ac:dyDescent="0.25">
      <c r="A516" s="54" t="s">
        <v>1856</v>
      </c>
      <c r="B516" s="54">
        <v>36.19</v>
      </c>
      <c r="C516" s="54">
        <v>5.52</v>
      </c>
      <c r="D516" s="54" t="s">
        <v>8367</v>
      </c>
      <c r="E516" s="54" t="s">
        <v>2380</v>
      </c>
      <c r="F516" s="54" t="s">
        <v>2380</v>
      </c>
      <c r="G516" s="54" t="s">
        <v>2381</v>
      </c>
      <c r="H516" s="54" t="s">
        <v>2380</v>
      </c>
      <c r="I516" s="15"/>
      <c r="J516" s="20"/>
      <c r="K516" s="17" t="str" cm="1">
        <f t="array" ref="K516">IF(H516="?",INDEX($H$2:$H$2336,MODE(MATCH($H$2:$H$2336,$H$2:$H$2336,0))),H516)</f>
        <v>No</v>
      </c>
      <c r="L516" s="18" t="str">
        <f t="shared" si="8"/>
        <v>0</v>
      </c>
      <c r="M516" s="18" t="s">
        <v>2382</v>
      </c>
      <c r="N516" s="18" t="s">
        <v>2380</v>
      </c>
      <c r="O516" s="17" t="str" cm="1">
        <f t="array" ref="O516">_xlfn.IFS(B516&lt;18.5,"Underweight",B516&lt;=24.99,"Normal weight",B516&lt;=29.99,"Over weight",B516&gt;=30,"Obesity")</f>
        <v>Obesity</v>
      </c>
      <c r="P516" s="30" t="str" cm="1">
        <f t="array" ref="P516">_xlfn.IFS(C516&lt;5.7,"Normal",C516&lt;=6.49,"Prediabetes",C516&gt;=6.5,"Diabetes")</f>
        <v>Normal</v>
      </c>
    </row>
    <row r="517" spans="1:16" x14ac:dyDescent="0.25">
      <c r="A517" s="54" t="s">
        <v>1855</v>
      </c>
      <c r="B517" s="54">
        <v>25.9</v>
      </c>
      <c r="C517" s="54">
        <v>4.84</v>
      </c>
      <c r="D517" s="54" t="s">
        <v>2380</v>
      </c>
      <c r="E517" s="54" t="s">
        <v>2380</v>
      </c>
      <c r="F517" s="54" t="s">
        <v>2380</v>
      </c>
      <c r="G517" s="54" t="s">
        <v>2381</v>
      </c>
      <c r="H517" s="54" t="s">
        <v>8367</v>
      </c>
      <c r="I517" s="17"/>
      <c r="J517" s="19"/>
      <c r="K517" s="15" t="str" cm="1">
        <f t="array" ref="K517">IF(H517="?",INDEX($H$2:$H$2336,MODE(MATCH($H$2:$H$2336,$H$2:$H$2336,0))),H517)</f>
        <v>yes</v>
      </c>
      <c r="L517" s="16" t="str">
        <f t="shared" si="8"/>
        <v>0</v>
      </c>
      <c r="M517" s="16" t="s">
        <v>2380</v>
      </c>
      <c r="N517" s="16" t="s">
        <v>2382</v>
      </c>
      <c r="O517" s="15" t="str" cm="1">
        <f t="array" ref="O517">_xlfn.IFS(B517&lt;18.5,"Underweight",B517&lt;=24.99,"Normal weight",B517&lt;=29.99,"Over weight",B517&gt;=30,"Obesity")</f>
        <v>Over weight</v>
      </c>
      <c r="P517" s="29" t="str" cm="1">
        <f t="array" ref="P517">_xlfn.IFS(C517&lt;5.7,"Normal",C517&lt;=6.49,"Prediabetes",C517&gt;=6.5,"Diabetes")</f>
        <v>Normal</v>
      </c>
    </row>
    <row r="518" spans="1:16" x14ac:dyDescent="0.25">
      <c r="A518" s="54" t="s">
        <v>1854</v>
      </c>
      <c r="B518" s="54">
        <v>35.72</v>
      </c>
      <c r="C518" s="54">
        <v>4.08</v>
      </c>
      <c r="D518" s="54" t="s">
        <v>2380</v>
      </c>
      <c r="E518" s="54" t="s">
        <v>2380</v>
      </c>
      <c r="F518" s="54" t="s">
        <v>2382</v>
      </c>
      <c r="G518" s="54">
        <v>1</v>
      </c>
      <c r="H518" s="54" t="s">
        <v>2380</v>
      </c>
      <c r="I518" s="15"/>
      <c r="J518" s="20"/>
      <c r="K518" s="17" t="str" cm="1">
        <f t="array" ref="K518">IF(H518="?",INDEX($H$2:$H$2336,MODE(MATCH($H$2:$H$2336,$H$2:$H$2336,0))),H518)</f>
        <v>No</v>
      </c>
      <c r="L518" s="18">
        <f t="shared" si="8"/>
        <v>1</v>
      </c>
      <c r="M518" s="18" t="s">
        <v>2380</v>
      </c>
      <c r="N518" s="18" t="s">
        <v>2380</v>
      </c>
      <c r="O518" s="17" t="str" cm="1">
        <f t="array" ref="O518">_xlfn.IFS(B518&lt;18.5,"Underweight",B518&lt;=24.99,"Normal weight",B518&lt;=29.99,"Over weight",B518&gt;=30,"Obesity")</f>
        <v>Obesity</v>
      </c>
      <c r="P518" s="30" t="str" cm="1">
        <f t="array" ref="P518">_xlfn.IFS(C518&lt;5.7,"Normal",C518&lt;=6.49,"Prediabetes",C518&gt;=6.5,"Diabetes")</f>
        <v>Normal</v>
      </c>
    </row>
    <row r="519" spans="1:16" x14ac:dyDescent="0.25">
      <c r="A519" s="54" t="s">
        <v>1853</v>
      </c>
      <c r="B519" s="54">
        <v>27.94</v>
      </c>
      <c r="C519" s="54">
        <v>4.4800000000000004</v>
      </c>
      <c r="D519" s="54" t="s">
        <v>2380</v>
      </c>
      <c r="E519" s="54" t="s">
        <v>2380</v>
      </c>
      <c r="F519" s="54" t="s">
        <v>2382</v>
      </c>
      <c r="G519" s="54">
        <v>1</v>
      </c>
      <c r="H519" s="54" t="s">
        <v>8367</v>
      </c>
      <c r="I519" s="17"/>
      <c r="J519" s="19"/>
      <c r="K519" s="15" t="str" cm="1">
        <f t="array" ref="K519">IF(H519="?",INDEX($H$2:$H$2336,MODE(MATCH($H$2:$H$2336,$H$2:$H$2336,0))),H519)</f>
        <v>yes</v>
      </c>
      <c r="L519" s="16">
        <f t="shared" si="8"/>
        <v>1</v>
      </c>
      <c r="M519" s="16" t="s">
        <v>2380</v>
      </c>
      <c r="N519" s="16" t="s">
        <v>2382</v>
      </c>
      <c r="O519" s="15" t="str" cm="1">
        <f t="array" ref="O519">_xlfn.IFS(B519&lt;18.5,"Underweight",B519&lt;=24.99,"Normal weight",B519&lt;=29.99,"Over weight",B519&gt;=30,"Obesity")</f>
        <v>Over weight</v>
      </c>
      <c r="P519" s="29" t="str" cm="1">
        <f t="array" ref="P519">_xlfn.IFS(C519&lt;5.7,"Normal",C519&lt;=6.49,"Prediabetes",C519&gt;=6.5,"Diabetes")</f>
        <v>Normal</v>
      </c>
    </row>
    <row r="520" spans="1:16" x14ac:dyDescent="0.25">
      <c r="A520" s="54" t="s">
        <v>1852</v>
      </c>
      <c r="B520" s="54">
        <v>27.1</v>
      </c>
      <c r="C520" s="54">
        <v>5.73</v>
      </c>
      <c r="D520" s="54" t="s">
        <v>2380</v>
      </c>
      <c r="E520" s="54" t="s">
        <v>2380</v>
      </c>
      <c r="F520" s="54" t="s">
        <v>2380</v>
      </c>
      <c r="G520" s="54" t="s">
        <v>2381</v>
      </c>
      <c r="H520" s="54" t="s">
        <v>8367</v>
      </c>
      <c r="I520" s="15"/>
      <c r="J520" s="20"/>
      <c r="K520" s="17" t="str" cm="1">
        <f t="array" ref="K520">IF(H520="?",INDEX($H$2:$H$2336,MODE(MATCH($H$2:$H$2336,$H$2:$H$2336,0))),H520)</f>
        <v>yes</v>
      </c>
      <c r="L520" s="18" t="str">
        <f t="shared" si="8"/>
        <v>0</v>
      </c>
      <c r="M520" s="18" t="s">
        <v>2380</v>
      </c>
      <c r="N520" s="18" t="s">
        <v>2382</v>
      </c>
      <c r="O520" s="17" t="str" cm="1">
        <f t="array" ref="O520">_xlfn.IFS(B520&lt;18.5,"Underweight",B520&lt;=24.99,"Normal weight",B520&lt;=29.99,"Over weight",B520&gt;=30,"Obesity")</f>
        <v>Over weight</v>
      </c>
      <c r="P520" s="30" t="str" cm="1">
        <f t="array" ref="P520">_xlfn.IFS(C520&lt;5.7,"Normal",C520&lt;=6.49,"Prediabetes",C520&gt;=6.5,"Diabetes")</f>
        <v>Prediabetes</v>
      </c>
    </row>
    <row r="521" spans="1:16" x14ac:dyDescent="0.25">
      <c r="A521" s="54" t="s">
        <v>1851</v>
      </c>
      <c r="B521" s="54">
        <v>18.3</v>
      </c>
      <c r="C521" s="54">
        <v>5.46</v>
      </c>
      <c r="D521" s="54" t="s">
        <v>8367</v>
      </c>
      <c r="E521" s="54" t="s">
        <v>2380</v>
      </c>
      <c r="F521" s="54" t="s">
        <v>2382</v>
      </c>
      <c r="G521" s="54">
        <v>1</v>
      </c>
      <c r="H521" s="54" t="s">
        <v>8367</v>
      </c>
      <c r="I521" s="17"/>
      <c r="J521" s="19"/>
      <c r="K521" s="15" t="str" cm="1">
        <f t="array" ref="K521">IF(H521="?",INDEX($H$2:$H$2336,MODE(MATCH($H$2:$H$2336,$H$2:$H$2336,0))),H521)</f>
        <v>yes</v>
      </c>
      <c r="L521" s="16">
        <f t="shared" si="8"/>
        <v>1</v>
      </c>
      <c r="M521" s="16" t="s">
        <v>2382</v>
      </c>
      <c r="N521" s="16" t="s">
        <v>2382</v>
      </c>
      <c r="O521" s="15" t="str" cm="1">
        <f t="array" ref="O521">_xlfn.IFS(B521&lt;18.5,"Underweight",B521&lt;=24.99,"Normal weight",B521&lt;=29.99,"Over weight",B521&gt;=30,"Obesity")</f>
        <v>Underweight</v>
      </c>
      <c r="P521" s="29" t="str" cm="1">
        <f t="array" ref="P521">_xlfn.IFS(C521&lt;5.7,"Normal",C521&lt;=6.49,"Prediabetes",C521&gt;=6.5,"Diabetes")</f>
        <v>Normal</v>
      </c>
    </row>
    <row r="522" spans="1:16" x14ac:dyDescent="0.25">
      <c r="A522" s="54" t="s">
        <v>1850</v>
      </c>
      <c r="B522" s="54">
        <v>25.3</v>
      </c>
      <c r="C522" s="54">
        <v>5.0199999999999996</v>
      </c>
      <c r="D522" s="54" t="s">
        <v>8367</v>
      </c>
      <c r="E522" s="54" t="s">
        <v>2380</v>
      </c>
      <c r="F522" s="54" t="s">
        <v>2380</v>
      </c>
      <c r="G522" s="54">
        <v>1</v>
      </c>
      <c r="H522" s="54" t="s">
        <v>8367</v>
      </c>
      <c r="I522" s="15"/>
      <c r="J522" s="20"/>
      <c r="K522" s="17" t="str" cm="1">
        <f t="array" ref="K522">IF(H522="?",INDEX($H$2:$H$2336,MODE(MATCH($H$2:$H$2336,$H$2:$H$2336,0))),H522)</f>
        <v>yes</v>
      </c>
      <c r="L522" s="18">
        <f t="shared" si="8"/>
        <v>1</v>
      </c>
      <c r="M522" s="18" t="s">
        <v>2382</v>
      </c>
      <c r="N522" s="18" t="s">
        <v>2382</v>
      </c>
      <c r="O522" s="17" t="str" cm="1">
        <f t="array" ref="O522">_xlfn.IFS(B522&lt;18.5,"Underweight",B522&lt;=24.99,"Normal weight",B522&lt;=29.99,"Over weight",B522&gt;=30,"Obesity")</f>
        <v>Over weight</v>
      </c>
      <c r="P522" s="30" t="str" cm="1">
        <f t="array" ref="P522">_xlfn.IFS(C522&lt;5.7,"Normal",C522&lt;=6.49,"Prediabetes",C522&gt;=6.5,"Diabetes")</f>
        <v>Normal</v>
      </c>
    </row>
    <row r="523" spans="1:16" x14ac:dyDescent="0.25">
      <c r="A523" s="54" t="s">
        <v>1849</v>
      </c>
      <c r="B523" s="54">
        <v>38.83</v>
      </c>
      <c r="C523" s="54">
        <v>6.36</v>
      </c>
      <c r="D523" s="54" t="s">
        <v>2380</v>
      </c>
      <c r="E523" s="54" t="s">
        <v>2380</v>
      </c>
      <c r="F523" s="54" t="s">
        <v>2380</v>
      </c>
      <c r="G523" s="54">
        <v>1</v>
      </c>
      <c r="H523" s="54" t="s">
        <v>2380</v>
      </c>
      <c r="I523" s="17"/>
      <c r="J523" s="19"/>
      <c r="K523" s="15" t="str" cm="1">
        <f t="array" ref="K523">IF(H523="?",INDEX($H$2:$H$2336,MODE(MATCH($H$2:$H$2336,$H$2:$H$2336,0))),H523)</f>
        <v>No</v>
      </c>
      <c r="L523" s="16">
        <f t="shared" si="8"/>
        <v>1</v>
      </c>
      <c r="M523" s="16" t="s">
        <v>2380</v>
      </c>
      <c r="N523" s="16" t="s">
        <v>2380</v>
      </c>
      <c r="O523" s="15" t="str" cm="1">
        <f t="array" ref="O523">_xlfn.IFS(B523&lt;18.5,"Underweight",B523&lt;=24.99,"Normal weight",B523&lt;=29.99,"Over weight",B523&gt;=30,"Obesity")</f>
        <v>Obesity</v>
      </c>
      <c r="P523" s="29" t="str" cm="1">
        <f t="array" ref="P523">_xlfn.IFS(C523&lt;5.7,"Normal",C523&lt;=6.49,"Prediabetes",C523&gt;=6.5,"Diabetes")</f>
        <v>Prediabetes</v>
      </c>
    </row>
    <row r="524" spans="1:16" x14ac:dyDescent="0.25">
      <c r="A524" s="54" t="s">
        <v>1848</v>
      </c>
      <c r="B524" s="54">
        <v>27.6</v>
      </c>
      <c r="C524" s="54">
        <v>5.36</v>
      </c>
      <c r="D524" s="54" t="s">
        <v>2380</v>
      </c>
      <c r="E524" s="54" t="s">
        <v>2380</v>
      </c>
      <c r="F524" s="54" t="s">
        <v>2380</v>
      </c>
      <c r="G524" s="54">
        <v>1</v>
      </c>
      <c r="H524" s="54" t="s">
        <v>2380</v>
      </c>
      <c r="I524" s="15"/>
      <c r="J524" s="20"/>
      <c r="K524" s="17" t="str" cm="1">
        <f t="array" ref="K524">IF(H524="?",INDEX($H$2:$H$2336,MODE(MATCH($H$2:$H$2336,$H$2:$H$2336,0))),H524)</f>
        <v>No</v>
      </c>
      <c r="L524" s="18">
        <f t="shared" si="8"/>
        <v>1</v>
      </c>
      <c r="M524" s="18" t="s">
        <v>2380</v>
      </c>
      <c r="N524" s="18" t="s">
        <v>2380</v>
      </c>
      <c r="O524" s="17" t="str" cm="1">
        <f t="array" ref="O524">_xlfn.IFS(B524&lt;18.5,"Underweight",B524&lt;=24.99,"Normal weight",B524&lt;=29.99,"Over weight",B524&gt;=30,"Obesity")</f>
        <v>Over weight</v>
      </c>
      <c r="P524" s="30" t="str" cm="1">
        <f t="array" ref="P524">_xlfn.IFS(C524&lt;5.7,"Normal",C524&lt;=6.49,"Prediabetes",C524&gt;=6.5,"Diabetes")</f>
        <v>Normal</v>
      </c>
    </row>
    <row r="525" spans="1:16" x14ac:dyDescent="0.25">
      <c r="A525" s="54" t="s">
        <v>1847</v>
      </c>
      <c r="B525" s="54">
        <v>46.4</v>
      </c>
      <c r="C525" s="54">
        <v>8.3699999999999992</v>
      </c>
      <c r="D525" s="54" t="s">
        <v>8367</v>
      </c>
      <c r="E525" s="54" t="s">
        <v>2380</v>
      </c>
      <c r="F525" s="54" t="s">
        <v>2382</v>
      </c>
      <c r="G525" s="54">
        <v>1</v>
      </c>
      <c r="H525" s="54" t="s">
        <v>2380</v>
      </c>
      <c r="I525" s="17"/>
      <c r="J525" s="19"/>
      <c r="K525" s="15" t="str" cm="1">
        <f t="array" ref="K525">IF(H525="?",INDEX($H$2:$H$2336,MODE(MATCH($H$2:$H$2336,$H$2:$H$2336,0))),H525)</f>
        <v>No</v>
      </c>
      <c r="L525" s="16">
        <f t="shared" si="8"/>
        <v>1</v>
      </c>
      <c r="M525" s="16" t="s">
        <v>2382</v>
      </c>
      <c r="N525" s="16" t="s">
        <v>2380</v>
      </c>
      <c r="O525" s="15" t="str" cm="1">
        <f t="array" ref="O525">_xlfn.IFS(B525&lt;18.5,"Underweight",B525&lt;=24.99,"Normal weight",B525&lt;=29.99,"Over weight",B525&gt;=30,"Obesity")</f>
        <v>Obesity</v>
      </c>
      <c r="P525" s="29" t="str" cm="1">
        <f t="array" ref="P525">_xlfn.IFS(C525&lt;5.7,"Normal",C525&lt;=6.49,"Prediabetes",C525&gt;=6.5,"Diabetes")</f>
        <v>Diabetes</v>
      </c>
    </row>
    <row r="526" spans="1:16" x14ac:dyDescent="0.25">
      <c r="A526" s="54" t="s">
        <v>1846</v>
      </c>
      <c r="B526" s="54">
        <v>51.92</v>
      </c>
      <c r="C526" s="54">
        <v>5.18</v>
      </c>
      <c r="D526" s="54" t="s">
        <v>8367</v>
      </c>
      <c r="E526" s="54" t="s">
        <v>2380</v>
      </c>
      <c r="F526" s="54" t="s">
        <v>2382</v>
      </c>
      <c r="G526" s="54">
        <v>1</v>
      </c>
      <c r="H526" s="54" t="s">
        <v>2380</v>
      </c>
      <c r="I526" s="15"/>
      <c r="J526" s="20"/>
      <c r="K526" s="17" t="str" cm="1">
        <f t="array" ref="K526">IF(H526="?",INDEX($H$2:$H$2336,MODE(MATCH($H$2:$H$2336,$H$2:$H$2336,0))),H526)</f>
        <v>No</v>
      </c>
      <c r="L526" s="18">
        <f t="shared" si="8"/>
        <v>1</v>
      </c>
      <c r="M526" s="18" t="s">
        <v>2382</v>
      </c>
      <c r="N526" s="18" t="s">
        <v>2380</v>
      </c>
      <c r="O526" s="17" t="str" cm="1">
        <f t="array" ref="O526">_xlfn.IFS(B526&lt;18.5,"Underweight",B526&lt;=24.99,"Normal weight",B526&lt;=29.99,"Over weight",B526&gt;=30,"Obesity")</f>
        <v>Obesity</v>
      </c>
      <c r="P526" s="30" t="str" cm="1">
        <f t="array" ref="P526">_xlfn.IFS(C526&lt;5.7,"Normal",C526&lt;=6.49,"Prediabetes",C526&gt;=6.5,"Diabetes")</f>
        <v>Normal</v>
      </c>
    </row>
    <row r="527" spans="1:16" x14ac:dyDescent="0.25">
      <c r="A527" s="54" t="s">
        <v>1845</v>
      </c>
      <c r="B527" s="54">
        <v>32.395000000000003</v>
      </c>
      <c r="C527" s="54">
        <v>5.68</v>
      </c>
      <c r="D527" s="54" t="s">
        <v>8367</v>
      </c>
      <c r="E527" s="54" t="s">
        <v>2380</v>
      </c>
      <c r="F527" s="54" t="s">
        <v>2380</v>
      </c>
      <c r="G527" s="54">
        <v>1</v>
      </c>
      <c r="H527" s="54" t="s">
        <v>2380</v>
      </c>
      <c r="I527" s="17"/>
      <c r="J527" s="19"/>
      <c r="K527" s="15" t="str" cm="1">
        <f t="array" ref="K527">IF(H527="?",INDEX($H$2:$H$2336,MODE(MATCH($H$2:$H$2336,$H$2:$H$2336,0))),H527)</f>
        <v>No</v>
      </c>
      <c r="L527" s="16">
        <f t="shared" si="8"/>
        <v>1</v>
      </c>
      <c r="M527" s="16" t="s">
        <v>2382</v>
      </c>
      <c r="N527" s="16" t="s">
        <v>2380</v>
      </c>
      <c r="O527" s="15" t="str" cm="1">
        <f t="array" ref="O527">_xlfn.IFS(B527&lt;18.5,"Underweight",B527&lt;=24.99,"Normal weight",B527&lt;=29.99,"Over weight",B527&gt;=30,"Obesity")</f>
        <v>Obesity</v>
      </c>
      <c r="P527" s="29" t="str" cm="1">
        <f t="array" ref="P527">_xlfn.IFS(C527&lt;5.7,"Normal",C527&lt;=6.49,"Prediabetes",C527&gt;=6.5,"Diabetes")</f>
        <v>Normal</v>
      </c>
    </row>
    <row r="528" spans="1:16" x14ac:dyDescent="0.25">
      <c r="A528" s="54" t="s">
        <v>1844</v>
      </c>
      <c r="B528" s="54">
        <v>46.19</v>
      </c>
      <c r="C528" s="54">
        <v>7.31</v>
      </c>
      <c r="D528" s="54" t="s">
        <v>8367</v>
      </c>
      <c r="E528" s="54" t="s">
        <v>2380</v>
      </c>
      <c r="F528" s="54" t="s">
        <v>2382</v>
      </c>
      <c r="G528" s="54">
        <v>1</v>
      </c>
      <c r="H528" s="54" t="s">
        <v>2380</v>
      </c>
      <c r="I528" s="15"/>
      <c r="J528" s="20"/>
      <c r="K528" s="17" t="str" cm="1">
        <f t="array" ref="K528">IF(H528="?",INDEX($H$2:$H$2336,MODE(MATCH($H$2:$H$2336,$H$2:$H$2336,0))),H528)</f>
        <v>No</v>
      </c>
      <c r="L528" s="18">
        <f t="shared" si="8"/>
        <v>1</v>
      </c>
      <c r="M528" s="18" t="s">
        <v>2382</v>
      </c>
      <c r="N528" s="18" t="s">
        <v>2380</v>
      </c>
      <c r="O528" s="17" t="str" cm="1">
        <f t="array" ref="O528">_xlfn.IFS(B528&lt;18.5,"Underweight",B528&lt;=24.99,"Normal weight",B528&lt;=29.99,"Over weight",B528&gt;=30,"Obesity")</f>
        <v>Obesity</v>
      </c>
      <c r="P528" s="30" t="str" cm="1">
        <f t="array" ref="P528">_xlfn.IFS(C528&lt;5.7,"Normal",C528&lt;=6.49,"Prediabetes",C528&gt;=6.5,"Diabetes")</f>
        <v>Diabetes</v>
      </c>
    </row>
    <row r="529" spans="1:16" x14ac:dyDescent="0.25">
      <c r="A529" s="54" t="s">
        <v>1843</v>
      </c>
      <c r="B529" s="54">
        <v>27.93</v>
      </c>
      <c r="C529" s="54">
        <v>4.67</v>
      </c>
      <c r="D529" s="54" t="s">
        <v>2380</v>
      </c>
      <c r="E529" s="54" t="s">
        <v>2380</v>
      </c>
      <c r="F529" s="54" t="s">
        <v>2382</v>
      </c>
      <c r="G529" s="54">
        <v>1</v>
      </c>
      <c r="H529" s="54" t="s">
        <v>2380</v>
      </c>
      <c r="I529" s="17"/>
      <c r="J529" s="19"/>
      <c r="K529" s="15" t="str" cm="1">
        <f t="array" ref="K529">IF(H529="?",INDEX($H$2:$H$2336,MODE(MATCH($H$2:$H$2336,$H$2:$H$2336,0))),H529)</f>
        <v>No</v>
      </c>
      <c r="L529" s="16">
        <f t="shared" si="8"/>
        <v>1</v>
      </c>
      <c r="M529" s="16" t="s">
        <v>2380</v>
      </c>
      <c r="N529" s="16" t="s">
        <v>2380</v>
      </c>
      <c r="O529" s="15" t="str" cm="1">
        <f t="array" ref="O529">_xlfn.IFS(B529&lt;18.5,"Underweight",B529&lt;=24.99,"Normal weight",B529&lt;=29.99,"Over weight",B529&gt;=30,"Obesity")</f>
        <v>Over weight</v>
      </c>
      <c r="P529" s="29" t="str" cm="1">
        <f t="array" ref="P529">_xlfn.IFS(C529&lt;5.7,"Normal",C529&lt;=6.49,"Prediabetes",C529&gt;=6.5,"Diabetes")</f>
        <v>Normal</v>
      </c>
    </row>
    <row r="530" spans="1:16" x14ac:dyDescent="0.25">
      <c r="A530" s="54" t="s">
        <v>1842</v>
      </c>
      <c r="B530" s="54">
        <v>45.62</v>
      </c>
      <c r="C530" s="54">
        <v>6.87</v>
      </c>
      <c r="D530" s="54" t="s">
        <v>2380</v>
      </c>
      <c r="E530" s="54" t="s">
        <v>2380</v>
      </c>
      <c r="F530" s="54" t="s">
        <v>2380</v>
      </c>
      <c r="G530" s="54" t="s">
        <v>2381</v>
      </c>
      <c r="H530" s="54" t="s">
        <v>2380</v>
      </c>
      <c r="I530" s="15"/>
      <c r="J530" s="20"/>
      <c r="K530" s="17" t="str" cm="1">
        <f t="array" ref="K530">IF(H530="?",INDEX($H$2:$H$2336,MODE(MATCH($H$2:$H$2336,$H$2:$H$2336,0))),H530)</f>
        <v>No</v>
      </c>
      <c r="L530" s="18" t="str">
        <f t="shared" si="8"/>
        <v>0</v>
      </c>
      <c r="M530" s="18" t="s">
        <v>2380</v>
      </c>
      <c r="N530" s="18" t="s">
        <v>2380</v>
      </c>
      <c r="O530" s="17" t="str" cm="1">
        <f t="array" ref="O530">_xlfn.IFS(B530&lt;18.5,"Underweight",B530&lt;=24.99,"Normal weight",B530&lt;=29.99,"Over weight",B530&gt;=30,"Obesity")</f>
        <v>Obesity</v>
      </c>
      <c r="P530" s="30" t="str" cm="1">
        <f t="array" ref="P530">_xlfn.IFS(C530&lt;5.7,"Normal",C530&lt;=6.49,"Prediabetes",C530&gt;=6.5,"Diabetes")</f>
        <v>Diabetes</v>
      </c>
    </row>
    <row r="531" spans="1:16" x14ac:dyDescent="0.25">
      <c r="A531" s="54" t="s">
        <v>1841</v>
      </c>
      <c r="B531" s="54">
        <v>35.31</v>
      </c>
      <c r="C531" s="54">
        <v>5.87</v>
      </c>
      <c r="D531" s="54" t="s">
        <v>2380</v>
      </c>
      <c r="E531" s="54" t="s">
        <v>2380</v>
      </c>
      <c r="F531" s="54" t="s">
        <v>2382</v>
      </c>
      <c r="G531" s="54">
        <v>1</v>
      </c>
      <c r="H531" s="54" t="s">
        <v>2380</v>
      </c>
      <c r="I531" s="17"/>
      <c r="J531" s="19"/>
      <c r="K531" s="15" t="str" cm="1">
        <f t="array" ref="K531">IF(H531="?",INDEX($H$2:$H$2336,MODE(MATCH($H$2:$H$2336,$H$2:$H$2336,0))),H531)</f>
        <v>No</v>
      </c>
      <c r="L531" s="16">
        <f t="shared" si="8"/>
        <v>1</v>
      </c>
      <c r="M531" s="16" t="s">
        <v>2380</v>
      </c>
      <c r="N531" s="16" t="s">
        <v>2380</v>
      </c>
      <c r="O531" s="15" t="str" cm="1">
        <f t="array" ref="O531">_xlfn.IFS(B531&lt;18.5,"Underweight",B531&lt;=24.99,"Normal weight",B531&lt;=29.99,"Over weight",B531&gt;=30,"Obesity")</f>
        <v>Obesity</v>
      </c>
      <c r="P531" s="29" t="str" cm="1">
        <f t="array" ref="P531">_xlfn.IFS(C531&lt;5.7,"Normal",C531&lt;=6.49,"Prediabetes",C531&gt;=6.5,"Diabetes")</f>
        <v>Prediabetes</v>
      </c>
    </row>
    <row r="532" spans="1:16" x14ac:dyDescent="0.25">
      <c r="A532" s="54" t="s">
        <v>1840</v>
      </c>
      <c r="B532" s="54">
        <v>30.4</v>
      </c>
      <c r="C532" s="54">
        <v>4.07</v>
      </c>
      <c r="D532" s="54" t="s">
        <v>8367</v>
      </c>
      <c r="E532" s="54" t="s">
        <v>2380</v>
      </c>
      <c r="F532" s="54" t="s">
        <v>2380</v>
      </c>
      <c r="G532" s="54">
        <v>1</v>
      </c>
      <c r="H532" s="54" t="s">
        <v>2380</v>
      </c>
      <c r="I532" s="15"/>
      <c r="J532" s="20"/>
      <c r="K532" s="17" t="str" cm="1">
        <f t="array" ref="K532">IF(H532="?",INDEX($H$2:$H$2336,MODE(MATCH($H$2:$H$2336,$H$2:$H$2336,0))),H532)</f>
        <v>No</v>
      </c>
      <c r="L532" s="18">
        <f t="shared" si="8"/>
        <v>1</v>
      </c>
      <c r="M532" s="18" t="s">
        <v>2382</v>
      </c>
      <c r="N532" s="18" t="s">
        <v>2380</v>
      </c>
      <c r="O532" s="17" t="str" cm="1">
        <f t="array" ref="O532">_xlfn.IFS(B532&lt;18.5,"Underweight",B532&lt;=24.99,"Normal weight",B532&lt;=29.99,"Over weight",B532&gt;=30,"Obesity")</f>
        <v>Obesity</v>
      </c>
      <c r="P532" s="30" t="str" cm="1">
        <f t="array" ref="P532">_xlfn.IFS(C532&lt;5.7,"Normal",C532&lt;=6.49,"Prediabetes",C532&gt;=6.5,"Diabetes")</f>
        <v>Normal</v>
      </c>
    </row>
    <row r="533" spans="1:16" x14ac:dyDescent="0.25">
      <c r="A533" s="54" t="s">
        <v>1839</v>
      </c>
      <c r="B533" s="54">
        <v>20.13</v>
      </c>
      <c r="C533" s="54">
        <v>6.47</v>
      </c>
      <c r="D533" s="54" t="s">
        <v>2380</v>
      </c>
      <c r="E533" s="54" t="s">
        <v>2380</v>
      </c>
      <c r="F533" s="54" t="s">
        <v>2382</v>
      </c>
      <c r="G533" s="54">
        <v>1</v>
      </c>
      <c r="H533" s="54" t="s">
        <v>8367</v>
      </c>
      <c r="I533" s="17"/>
      <c r="J533" s="19"/>
      <c r="K533" s="15" t="str" cm="1">
        <f t="array" ref="K533">IF(H533="?",INDEX($H$2:$H$2336,MODE(MATCH($H$2:$H$2336,$H$2:$H$2336,0))),H533)</f>
        <v>yes</v>
      </c>
      <c r="L533" s="16">
        <f t="shared" si="8"/>
        <v>1</v>
      </c>
      <c r="M533" s="16" t="s">
        <v>2380</v>
      </c>
      <c r="N533" s="16" t="s">
        <v>2382</v>
      </c>
      <c r="O533" s="15" t="str" cm="1">
        <f t="array" ref="O533">_xlfn.IFS(B533&lt;18.5,"Underweight",B533&lt;=24.99,"Normal weight",B533&lt;=29.99,"Over weight",B533&gt;=30,"Obesity")</f>
        <v>Normal weight</v>
      </c>
      <c r="P533" s="29" t="str" cm="1">
        <f t="array" ref="P533">_xlfn.IFS(C533&lt;5.7,"Normal",C533&lt;=6.49,"Prediabetes",C533&gt;=6.5,"Diabetes")</f>
        <v>Prediabetes</v>
      </c>
    </row>
    <row r="534" spans="1:16" x14ac:dyDescent="0.25">
      <c r="A534" s="54" t="s">
        <v>1838</v>
      </c>
      <c r="B534" s="54">
        <v>23.655000000000001</v>
      </c>
      <c r="C534" s="54">
        <v>5.14</v>
      </c>
      <c r="D534" s="54" t="s">
        <v>2380</v>
      </c>
      <c r="E534" s="54" t="s">
        <v>2380</v>
      </c>
      <c r="F534" s="54" t="s">
        <v>2380</v>
      </c>
      <c r="G534" s="54">
        <v>1</v>
      </c>
      <c r="H534" s="54" t="s">
        <v>8367</v>
      </c>
      <c r="I534" s="15"/>
      <c r="J534" s="20"/>
      <c r="K534" s="17" t="str" cm="1">
        <f t="array" ref="K534">IF(H534="?",INDEX($H$2:$H$2336,MODE(MATCH($H$2:$H$2336,$H$2:$H$2336,0))),H534)</f>
        <v>yes</v>
      </c>
      <c r="L534" s="18">
        <f t="shared" si="8"/>
        <v>1</v>
      </c>
      <c r="M534" s="18" t="s">
        <v>2380</v>
      </c>
      <c r="N534" s="18" t="s">
        <v>2382</v>
      </c>
      <c r="O534" s="17" t="str" cm="1">
        <f t="array" ref="O534">_xlfn.IFS(B534&lt;18.5,"Underweight",B534&lt;=24.99,"Normal weight",B534&lt;=29.99,"Over weight",B534&gt;=30,"Obesity")</f>
        <v>Normal weight</v>
      </c>
      <c r="P534" s="30" t="str" cm="1">
        <f t="array" ref="P534">_xlfn.IFS(C534&lt;5.7,"Normal",C534&lt;=6.49,"Prediabetes",C534&gt;=6.5,"Diabetes")</f>
        <v>Normal</v>
      </c>
    </row>
    <row r="535" spans="1:16" x14ac:dyDescent="0.25">
      <c r="A535" s="54" t="s">
        <v>1837</v>
      </c>
      <c r="B535" s="54">
        <v>49.05</v>
      </c>
      <c r="C535" s="54">
        <v>9.77</v>
      </c>
      <c r="D535" s="54" t="s">
        <v>8367</v>
      </c>
      <c r="E535" s="54" t="s">
        <v>2380</v>
      </c>
      <c r="F535" s="54" t="s">
        <v>2380</v>
      </c>
      <c r="G535" s="54" t="s">
        <v>2381</v>
      </c>
      <c r="H535" s="54" t="s">
        <v>2380</v>
      </c>
      <c r="I535" s="17"/>
      <c r="J535" s="19"/>
      <c r="K535" s="15" t="str" cm="1">
        <f t="array" ref="K535">IF(H535="?",INDEX($H$2:$H$2336,MODE(MATCH($H$2:$H$2336,$H$2:$H$2336,0))),H535)</f>
        <v>No</v>
      </c>
      <c r="L535" s="16" t="str">
        <f t="shared" si="8"/>
        <v>0</v>
      </c>
      <c r="M535" s="16" t="s">
        <v>2382</v>
      </c>
      <c r="N535" s="16" t="s">
        <v>2380</v>
      </c>
      <c r="O535" s="15" t="str" cm="1">
        <f t="array" ref="O535">_xlfn.IFS(B535&lt;18.5,"Underweight",B535&lt;=24.99,"Normal weight",B535&lt;=29.99,"Over weight",B535&gt;=30,"Obesity")</f>
        <v>Obesity</v>
      </c>
      <c r="P535" s="29" t="str" cm="1">
        <f t="array" ref="P535">_xlfn.IFS(C535&lt;5.7,"Normal",C535&lt;=6.49,"Prediabetes",C535&gt;=6.5,"Diabetes")</f>
        <v>Diabetes</v>
      </c>
    </row>
    <row r="536" spans="1:16" x14ac:dyDescent="0.25">
      <c r="A536" s="54" t="s">
        <v>1836</v>
      </c>
      <c r="B536" s="54">
        <v>51.94</v>
      </c>
      <c r="C536" s="54">
        <v>8.8000000000000007</v>
      </c>
      <c r="D536" s="54" t="s">
        <v>8367</v>
      </c>
      <c r="E536" s="54" t="s">
        <v>2380</v>
      </c>
      <c r="F536" s="54" t="s">
        <v>2380</v>
      </c>
      <c r="G536" s="54">
        <v>2</v>
      </c>
      <c r="H536" s="54" t="s">
        <v>2380</v>
      </c>
      <c r="I536" s="15"/>
      <c r="J536" s="20"/>
      <c r="K536" s="17" t="str" cm="1">
        <f t="array" ref="K536">IF(H536="?",INDEX($H$2:$H$2336,MODE(MATCH($H$2:$H$2336,$H$2:$H$2336,0))),H536)</f>
        <v>No</v>
      </c>
      <c r="L536" s="18">
        <f t="shared" si="8"/>
        <v>2</v>
      </c>
      <c r="M536" s="18" t="s">
        <v>2382</v>
      </c>
      <c r="N536" s="18" t="s">
        <v>2380</v>
      </c>
      <c r="O536" s="17" t="str" cm="1">
        <f t="array" ref="O536">_xlfn.IFS(B536&lt;18.5,"Underweight",B536&lt;=24.99,"Normal weight",B536&lt;=29.99,"Over weight",B536&gt;=30,"Obesity")</f>
        <v>Obesity</v>
      </c>
      <c r="P536" s="30" t="str" cm="1">
        <f t="array" ref="P536">_xlfn.IFS(C536&lt;5.7,"Normal",C536&lt;=6.49,"Prediabetes",C536&gt;=6.5,"Diabetes")</f>
        <v>Diabetes</v>
      </c>
    </row>
    <row r="537" spans="1:16" x14ac:dyDescent="0.25">
      <c r="A537" s="54" t="s">
        <v>1835</v>
      </c>
      <c r="B537" s="54">
        <v>29.83</v>
      </c>
      <c r="C537" s="54">
        <v>5.84</v>
      </c>
      <c r="D537" s="54" t="s">
        <v>2380</v>
      </c>
      <c r="E537" s="54" t="s">
        <v>2380</v>
      </c>
      <c r="F537" s="54" t="s">
        <v>2380</v>
      </c>
      <c r="G537" s="54">
        <v>1</v>
      </c>
      <c r="H537" s="54" t="s">
        <v>8367</v>
      </c>
      <c r="I537" s="17"/>
      <c r="J537" s="19"/>
      <c r="K537" s="15" t="str" cm="1">
        <f t="array" ref="K537">IF(H537="?",INDEX($H$2:$H$2336,MODE(MATCH($H$2:$H$2336,$H$2:$H$2336,0))),H537)</f>
        <v>yes</v>
      </c>
      <c r="L537" s="16">
        <f t="shared" si="8"/>
        <v>1</v>
      </c>
      <c r="M537" s="16" t="s">
        <v>2380</v>
      </c>
      <c r="N537" s="16" t="s">
        <v>2382</v>
      </c>
      <c r="O537" s="15" t="str" cm="1">
        <f t="array" ref="O537">_xlfn.IFS(B537&lt;18.5,"Underweight",B537&lt;=24.99,"Normal weight",B537&lt;=29.99,"Over weight",B537&gt;=30,"Obesity")</f>
        <v>Over weight</v>
      </c>
      <c r="P537" s="29" t="str" cm="1">
        <f t="array" ref="P537">_xlfn.IFS(C537&lt;5.7,"Normal",C537&lt;=6.49,"Prediabetes",C537&gt;=6.5,"Diabetes")</f>
        <v>Prediabetes</v>
      </c>
    </row>
    <row r="538" spans="1:16" x14ac:dyDescent="0.25">
      <c r="A538" s="54" t="s">
        <v>1834</v>
      </c>
      <c r="B538" s="54">
        <v>22.6</v>
      </c>
      <c r="C538" s="54">
        <v>10.43</v>
      </c>
      <c r="D538" s="54" t="s">
        <v>8367</v>
      </c>
      <c r="E538" s="54" t="s">
        <v>2380</v>
      </c>
      <c r="F538" s="54" t="s">
        <v>2380</v>
      </c>
      <c r="G538" s="54">
        <v>1</v>
      </c>
      <c r="H538" s="54" t="s">
        <v>8367</v>
      </c>
      <c r="I538" s="15"/>
      <c r="J538" s="20"/>
      <c r="K538" s="17" t="str" cm="1">
        <f t="array" ref="K538">IF(H538="?",INDEX($H$2:$H$2336,MODE(MATCH($H$2:$H$2336,$H$2:$H$2336,0))),H538)</f>
        <v>yes</v>
      </c>
      <c r="L538" s="18">
        <f t="shared" si="8"/>
        <v>1</v>
      </c>
      <c r="M538" s="18" t="s">
        <v>2382</v>
      </c>
      <c r="N538" s="18" t="s">
        <v>2382</v>
      </c>
      <c r="O538" s="17" t="str" cm="1">
        <f t="array" ref="O538">_xlfn.IFS(B538&lt;18.5,"Underweight",B538&lt;=24.99,"Normal weight",B538&lt;=29.99,"Over weight",B538&gt;=30,"Obesity")</f>
        <v>Normal weight</v>
      </c>
      <c r="P538" s="30" t="str" cm="1">
        <f t="array" ref="P538">_xlfn.IFS(C538&lt;5.7,"Normal",C538&lt;=6.49,"Prediabetes",C538&gt;=6.5,"Diabetes")</f>
        <v>Diabetes</v>
      </c>
    </row>
    <row r="539" spans="1:16" x14ac:dyDescent="0.25">
      <c r="A539" s="54" t="s">
        <v>1833</v>
      </c>
      <c r="B539" s="54">
        <v>46.69</v>
      </c>
      <c r="C539" s="54">
        <v>4.25</v>
      </c>
      <c r="D539" s="54" t="s">
        <v>8367</v>
      </c>
      <c r="E539" s="54" t="s">
        <v>2380</v>
      </c>
      <c r="F539" s="54" t="s">
        <v>2380</v>
      </c>
      <c r="G539" s="54">
        <v>1</v>
      </c>
      <c r="H539" s="54" t="s">
        <v>2380</v>
      </c>
      <c r="I539" s="17"/>
      <c r="J539" s="19"/>
      <c r="K539" s="15" t="str" cm="1">
        <f t="array" ref="K539">IF(H539="?",INDEX($H$2:$H$2336,MODE(MATCH($H$2:$H$2336,$H$2:$H$2336,0))),H539)</f>
        <v>No</v>
      </c>
      <c r="L539" s="16">
        <f t="shared" si="8"/>
        <v>1</v>
      </c>
      <c r="M539" s="16" t="s">
        <v>2382</v>
      </c>
      <c r="N539" s="16" t="s">
        <v>2380</v>
      </c>
      <c r="O539" s="15" t="str" cm="1">
        <f t="array" ref="O539">_xlfn.IFS(B539&lt;18.5,"Underweight",B539&lt;=24.99,"Normal weight",B539&lt;=29.99,"Over weight",B539&gt;=30,"Obesity")</f>
        <v>Obesity</v>
      </c>
      <c r="P539" s="29" t="str" cm="1">
        <f t="array" ref="P539">_xlfn.IFS(C539&lt;5.7,"Normal",C539&lt;=6.49,"Prediabetes",C539&gt;=6.5,"Diabetes")</f>
        <v>Normal</v>
      </c>
    </row>
    <row r="540" spans="1:16" x14ac:dyDescent="0.25">
      <c r="A540" s="54" t="s">
        <v>1832</v>
      </c>
      <c r="B540" s="54">
        <v>28.49</v>
      </c>
      <c r="C540" s="54">
        <v>4.8899999999999997</v>
      </c>
      <c r="D540" s="54" t="s">
        <v>2380</v>
      </c>
      <c r="E540" s="54" t="s">
        <v>2380</v>
      </c>
      <c r="F540" s="54" t="s">
        <v>2380</v>
      </c>
      <c r="G540" s="54" t="s">
        <v>2381</v>
      </c>
      <c r="H540" s="54" t="s">
        <v>8367</v>
      </c>
      <c r="I540" s="15"/>
      <c r="J540" s="20"/>
      <c r="K540" s="17" t="str" cm="1">
        <f t="array" ref="K540">IF(H540="?",INDEX($H$2:$H$2336,MODE(MATCH($H$2:$H$2336,$H$2:$H$2336,0))),H540)</f>
        <v>yes</v>
      </c>
      <c r="L540" s="18" t="str">
        <f t="shared" si="8"/>
        <v>0</v>
      </c>
      <c r="M540" s="18" t="s">
        <v>2380</v>
      </c>
      <c r="N540" s="18" t="s">
        <v>2382</v>
      </c>
      <c r="O540" s="17" t="str" cm="1">
        <f t="array" ref="O540">_xlfn.IFS(B540&lt;18.5,"Underweight",B540&lt;=24.99,"Normal weight",B540&lt;=29.99,"Over weight",B540&gt;=30,"Obesity")</f>
        <v>Over weight</v>
      </c>
      <c r="P540" s="30" t="str" cm="1">
        <f t="array" ref="P540">_xlfn.IFS(C540&lt;5.7,"Normal",C540&lt;=6.49,"Prediabetes",C540&gt;=6.5,"Diabetes")</f>
        <v>Normal</v>
      </c>
    </row>
    <row r="541" spans="1:16" x14ac:dyDescent="0.25">
      <c r="A541" s="54" t="s">
        <v>1831</v>
      </c>
      <c r="B541" s="54">
        <v>28.5</v>
      </c>
      <c r="C541" s="54">
        <v>5.55</v>
      </c>
      <c r="D541" s="54" t="s">
        <v>8367</v>
      </c>
      <c r="E541" s="54" t="s">
        <v>2380</v>
      </c>
      <c r="F541" s="54" t="s">
        <v>2380</v>
      </c>
      <c r="G541" s="54">
        <v>1</v>
      </c>
      <c r="H541" s="54" t="s">
        <v>8367</v>
      </c>
      <c r="I541" s="17"/>
      <c r="J541" s="19"/>
      <c r="K541" s="15" t="str" cm="1">
        <f t="array" ref="K541">IF(H541="?",INDEX($H$2:$H$2336,MODE(MATCH($H$2:$H$2336,$H$2:$H$2336,0))),H541)</f>
        <v>yes</v>
      </c>
      <c r="L541" s="16">
        <f t="shared" si="8"/>
        <v>1</v>
      </c>
      <c r="M541" s="16" t="s">
        <v>2382</v>
      </c>
      <c r="N541" s="16" t="s">
        <v>2382</v>
      </c>
      <c r="O541" s="15" t="str" cm="1">
        <f t="array" ref="O541">_xlfn.IFS(B541&lt;18.5,"Underweight",B541&lt;=24.99,"Normal weight",B541&lt;=29.99,"Over weight",B541&gt;=30,"Obesity")</f>
        <v>Over weight</v>
      </c>
      <c r="P541" s="29" t="str" cm="1">
        <f t="array" ref="P541">_xlfn.IFS(C541&lt;5.7,"Normal",C541&lt;=6.49,"Prediabetes",C541&gt;=6.5,"Diabetes")</f>
        <v>Normal</v>
      </c>
    </row>
    <row r="542" spans="1:16" x14ac:dyDescent="0.25">
      <c r="A542" s="54" t="s">
        <v>1830</v>
      </c>
      <c r="B542" s="54">
        <v>24.4</v>
      </c>
      <c r="C542" s="54">
        <v>4.5199999999999996</v>
      </c>
      <c r="D542" s="54" t="s">
        <v>2380</v>
      </c>
      <c r="E542" s="54" t="s">
        <v>2380</v>
      </c>
      <c r="F542" s="54" t="s">
        <v>2380</v>
      </c>
      <c r="G542" s="54">
        <v>1</v>
      </c>
      <c r="H542" s="54" t="s">
        <v>8367</v>
      </c>
      <c r="I542" s="15"/>
      <c r="J542" s="20"/>
      <c r="K542" s="17" t="str" cm="1">
        <f t="array" ref="K542">IF(H542="?",INDEX($H$2:$H$2336,MODE(MATCH($H$2:$H$2336,$H$2:$H$2336,0))),H542)</f>
        <v>yes</v>
      </c>
      <c r="L542" s="18">
        <f t="shared" si="8"/>
        <v>1</v>
      </c>
      <c r="M542" s="18" t="s">
        <v>2380</v>
      </c>
      <c r="N542" s="18" t="s">
        <v>2382</v>
      </c>
      <c r="O542" s="17" t="str" cm="1">
        <f t="array" ref="O542">_xlfn.IFS(B542&lt;18.5,"Underweight",B542&lt;=24.99,"Normal weight",B542&lt;=29.99,"Over weight",B542&gt;=30,"Obesity")</f>
        <v>Normal weight</v>
      </c>
      <c r="P542" s="30" t="str" cm="1">
        <f t="array" ref="P542">_xlfn.IFS(C542&lt;5.7,"Normal",C542&lt;=6.49,"Prediabetes",C542&gt;=6.5,"Diabetes")</f>
        <v>Normal</v>
      </c>
    </row>
    <row r="543" spans="1:16" x14ac:dyDescent="0.25">
      <c r="A543" s="54" t="s">
        <v>1829</v>
      </c>
      <c r="B543" s="54">
        <v>29.15</v>
      </c>
      <c r="C543" s="54">
        <v>4.45</v>
      </c>
      <c r="D543" s="54" t="s">
        <v>8367</v>
      </c>
      <c r="E543" s="54" t="s">
        <v>2380</v>
      </c>
      <c r="F543" s="54" t="s">
        <v>2380</v>
      </c>
      <c r="G543" s="54">
        <v>1</v>
      </c>
      <c r="H543" s="54" t="s">
        <v>8367</v>
      </c>
      <c r="I543" s="17"/>
      <c r="J543" s="19"/>
      <c r="K543" s="15" t="str" cm="1">
        <f t="array" ref="K543">IF(H543="?",INDEX($H$2:$H$2336,MODE(MATCH($H$2:$H$2336,$H$2:$H$2336,0))),H543)</f>
        <v>yes</v>
      </c>
      <c r="L543" s="16">
        <f t="shared" si="8"/>
        <v>1</v>
      </c>
      <c r="M543" s="16" t="s">
        <v>2382</v>
      </c>
      <c r="N543" s="16" t="s">
        <v>2382</v>
      </c>
      <c r="O543" s="15" t="str" cm="1">
        <f t="array" ref="O543">_xlfn.IFS(B543&lt;18.5,"Underweight",B543&lt;=24.99,"Normal weight",B543&lt;=29.99,"Over weight",B543&gt;=30,"Obesity")</f>
        <v>Over weight</v>
      </c>
      <c r="P543" s="29" t="str" cm="1">
        <f t="array" ref="P543">_xlfn.IFS(C543&lt;5.7,"Normal",C543&lt;=6.49,"Prediabetes",C543&gt;=6.5,"Diabetes")</f>
        <v>Normal</v>
      </c>
    </row>
    <row r="544" spans="1:16" x14ac:dyDescent="0.25">
      <c r="A544" s="54" t="s">
        <v>1828</v>
      </c>
      <c r="B544" s="54">
        <v>27.28</v>
      </c>
      <c r="C544" s="54">
        <v>4.72</v>
      </c>
      <c r="D544" s="54" t="s">
        <v>2380</v>
      </c>
      <c r="E544" s="54" t="s">
        <v>8367</v>
      </c>
      <c r="F544" s="54" t="s">
        <v>2380</v>
      </c>
      <c r="G544" s="54">
        <v>1</v>
      </c>
      <c r="H544" s="54" t="s">
        <v>8367</v>
      </c>
      <c r="I544" s="15"/>
      <c r="J544" s="20"/>
      <c r="K544" s="17" t="str" cm="1">
        <f t="array" ref="K544">IF(H544="?",INDEX($H$2:$H$2336,MODE(MATCH($H$2:$H$2336,$H$2:$H$2336,0))),H544)</f>
        <v>yes</v>
      </c>
      <c r="L544" s="18">
        <f t="shared" si="8"/>
        <v>1</v>
      </c>
      <c r="M544" s="18" t="s">
        <v>2380</v>
      </c>
      <c r="N544" s="18" t="s">
        <v>2382</v>
      </c>
      <c r="O544" s="17" t="str" cm="1">
        <f t="array" ref="O544">_xlfn.IFS(B544&lt;18.5,"Underweight",B544&lt;=24.99,"Normal weight",B544&lt;=29.99,"Over weight",B544&gt;=30,"Obesity")</f>
        <v>Over weight</v>
      </c>
      <c r="P544" s="30" t="str" cm="1">
        <f t="array" ref="P544">_xlfn.IFS(C544&lt;5.7,"Normal",C544&lt;=6.49,"Prediabetes",C544&gt;=6.5,"Diabetes")</f>
        <v>Normal</v>
      </c>
    </row>
    <row r="545" spans="1:16" x14ac:dyDescent="0.25">
      <c r="A545" s="54" t="s">
        <v>1827</v>
      </c>
      <c r="B545" s="54">
        <v>32.229999999999997</v>
      </c>
      <c r="C545" s="54">
        <v>4.6500000000000004</v>
      </c>
      <c r="D545" s="54" t="s">
        <v>8367</v>
      </c>
      <c r="E545" s="54" t="s">
        <v>2380</v>
      </c>
      <c r="F545" s="54" t="s">
        <v>2382</v>
      </c>
      <c r="G545" s="54">
        <v>1</v>
      </c>
      <c r="H545" s="54" t="s">
        <v>2380</v>
      </c>
      <c r="I545" s="17"/>
      <c r="J545" s="19"/>
      <c r="K545" s="15" t="str" cm="1">
        <f t="array" ref="K545">IF(H545="?",INDEX($H$2:$H$2336,MODE(MATCH($H$2:$H$2336,$H$2:$H$2336,0))),H545)</f>
        <v>No</v>
      </c>
      <c r="L545" s="16">
        <f t="shared" si="8"/>
        <v>1</v>
      </c>
      <c r="M545" s="16" t="s">
        <v>2382</v>
      </c>
      <c r="N545" s="16" t="s">
        <v>2380</v>
      </c>
      <c r="O545" s="15" t="str" cm="1">
        <f t="array" ref="O545">_xlfn.IFS(B545&lt;18.5,"Underweight",B545&lt;=24.99,"Normal weight",B545&lt;=29.99,"Over weight",B545&gt;=30,"Obesity")</f>
        <v>Obesity</v>
      </c>
      <c r="P545" s="29" t="str" cm="1">
        <f t="array" ref="P545">_xlfn.IFS(C545&lt;5.7,"Normal",C545&lt;=6.49,"Prediabetes",C545&gt;=6.5,"Diabetes")</f>
        <v>Normal</v>
      </c>
    </row>
    <row r="546" spans="1:16" x14ac:dyDescent="0.25">
      <c r="A546" s="54" t="s">
        <v>1826</v>
      </c>
      <c r="B546" s="54">
        <v>44.2</v>
      </c>
      <c r="C546" s="54">
        <v>11.34</v>
      </c>
      <c r="D546" s="54" t="s">
        <v>8367</v>
      </c>
      <c r="E546" s="54" t="s">
        <v>2380</v>
      </c>
      <c r="F546" s="54" t="s">
        <v>2382</v>
      </c>
      <c r="G546" s="54">
        <v>1</v>
      </c>
      <c r="H546" s="54" t="s">
        <v>2380</v>
      </c>
      <c r="I546" s="15"/>
      <c r="J546" s="20"/>
      <c r="K546" s="17" t="str" cm="1">
        <f t="array" ref="K546">IF(H546="?",INDEX($H$2:$H$2336,MODE(MATCH($H$2:$H$2336,$H$2:$H$2336,0))),H546)</f>
        <v>No</v>
      </c>
      <c r="L546" s="18">
        <f t="shared" si="8"/>
        <v>1</v>
      </c>
      <c r="M546" s="18" t="s">
        <v>2382</v>
      </c>
      <c r="N546" s="18" t="s">
        <v>2380</v>
      </c>
      <c r="O546" s="17" t="str" cm="1">
        <f t="array" ref="O546">_xlfn.IFS(B546&lt;18.5,"Underweight",B546&lt;=24.99,"Normal weight",B546&lt;=29.99,"Over weight",B546&gt;=30,"Obesity")</f>
        <v>Obesity</v>
      </c>
      <c r="P546" s="30" t="str" cm="1">
        <f t="array" ref="P546">_xlfn.IFS(C546&lt;5.7,"Normal",C546&lt;=6.49,"Prediabetes",C546&gt;=6.5,"Diabetes")</f>
        <v>Diabetes</v>
      </c>
    </row>
    <row r="547" spans="1:16" x14ac:dyDescent="0.25">
      <c r="A547" s="54" t="s">
        <v>1825</v>
      </c>
      <c r="B547" s="54">
        <v>29.734999999999999</v>
      </c>
      <c r="C547" s="54">
        <v>4.53</v>
      </c>
      <c r="D547" s="54" t="s">
        <v>2380</v>
      </c>
      <c r="E547" s="54" t="s">
        <v>2380</v>
      </c>
      <c r="F547" s="54" t="s">
        <v>2382</v>
      </c>
      <c r="G547" s="54">
        <v>1</v>
      </c>
      <c r="H547" s="54" t="s">
        <v>2380</v>
      </c>
      <c r="I547" s="17"/>
      <c r="J547" s="19"/>
      <c r="K547" s="15" t="str" cm="1">
        <f t="array" ref="K547">IF(H547="?",INDEX($H$2:$H$2336,MODE(MATCH($H$2:$H$2336,$H$2:$H$2336,0))),H547)</f>
        <v>No</v>
      </c>
      <c r="L547" s="16">
        <f t="shared" si="8"/>
        <v>1</v>
      </c>
      <c r="M547" s="16" t="s">
        <v>2380</v>
      </c>
      <c r="N547" s="16" t="s">
        <v>2380</v>
      </c>
      <c r="O547" s="15" t="str" cm="1">
        <f t="array" ref="O547">_xlfn.IFS(B547&lt;18.5,"Underweight",B547&lt;=24.99,"Normal weight",B547&lt;=29.99,"Over weight",B547&gt;=30,"Obesity")</f>
        <v>Over weight</v>
      </c>
      <c r="P547" s="29" t="str" cm="1">
        <f t="array" ref="P547">_xlfn.IFS(C547&lt;5.7,"Normal",C547&lt;=6.49,"Prediabetes",C547&gt;=6.5,"Diabetes")</f>
        <v>Normal</v>
      </c>
    </row>
    <row r="548" spans="1:16" x14ac:dyDescent="0.25">
      <c r="A548" s="54" t="s">
        <v>1824</v>
      </c>
      <c r="B548" s="54">
        <v>28.31</v>
      </c>
      <c r="C548" s="54">
        <v>6.35</v>
      </c>
      <c r="D548" s="54" t="s">
        <v>2380</v>
      </c>
      <c r="E548" s="54" t="s">
        <v>2380</v>
      </c>
      <c r="F548" s="54" t="s">
        <v>2380</v>
      </c>
      <c r="G548" s="54" t="s">
        <v>2381</v>
      </c>
      <c r="H548" s="54" t="s">
        <v>8367</v>
      </c>
      <c r="I548" s="15"/>
      <c r="J548" s="20"/>
      <c r="K548" s="17" t="str" cm="1">
        <f t="array" ref="K548">IF(H548="?",INDEX($H$2:$H$2336,MODE(MATCH($H$2:$H$2336,$H$2:$H$2336,0))),H548)</f>
        <v>yes</v>
      </c>
      <c r="L548" s="18" t="str">
        <f t="shared" si="8"/>
        <v>0</v>
      </c>
      <c r="M548" s="18" t="s">
        <v>2380</v>
      </c>
      <c r="N548" s="18" t="s">
        <v>2382</v>
      </c>
      <c r="O548" s="17" t="str" cm="1">
        <f t="array" ref="O548">_xlfn.IFS(B548&lt;18.5,"Underweight",B548&lt;=24.99,"Normal weight",B548&lt;=29.99,"Over weight",B548&gt;=30,"Obesity")</f>
        <v>Over weight</v>
      </c>
      <c r="P548" s="30" t="str" cm="1">
        <f t="array" ref="P548">_xlfn.IFS(C548&lt;5.7,"Normal",C548&lt;=6.49,"Prediabetes",C548&gt;=6.5,"Diabetes")</f>
        <v>Prediabetes</v>
      </c>
    </row>
    <row r="549" spans="1:16" x14ac:dyDescent="0.25">
      <c r="A549" s="54" t="s">
        <v>1823</v>
      </c>
      <c r="B549" s="54">
        <v>46.62</v>
      </c>
      <c r="C549" s="54">
        <v>8.51</v>
      </c>
      <c r="D549" s="54" t="s">
        <v>2380</v>
      </c>
      <c r="E549" s="54" t="s">
        <v>2380</v>
      </c>
      <c r="F549" s="54" t="s">
        <v>2380</v>
      </c>
      <c r="G549" s="54" t="s">
        <v>2381</v>
      </c>
      <c r="H549" s="54" t="s">
        <v>2380</v>
      </c>
      <c r="I549" s="17"/>
      <c r="J549" s="19"/>
      <c r="K549" s="15" t="str" cm="1">
        <f t="array" ref="K549">IF(H549="?",INDEX($H$2:$H$2336,MODE(MATCH($H$2:$H$2336,$H$2:$H$2336,0))),H549)</f>
        <v>No</v>
      </c>
      <c r="L549" s="16" t="str">
        <f t="shared" si="8"/>
        <v>0</v>
      </c>
      <c r="M549" s="16" t="s">
        <v>2380</v>
      </c>
      <c r="N549" s="16" t="s">
        <v>2380</v>
      </c>
      <c r="O549" s="15" t="str" cm="1">
        <f t="array" ref="O549">_xlfn.IFS(B549&lt;18.5,"Underweight",B549&lt;=24.99,"Normal weight",B549&lt;=29.99,"Over weight",B549&gt;=30,"Obesity")</f>
        <v>Obesity</v>
      </c>
      <c r="P549" s="29" t="str" cm="1">
        <f t="array" ref="P549">_xlfn.IFS(C549&lt;5.7,"Normal",C549&lt;=6.49,"Prediabetes",C549&gt;=6.5,"Diabetes")</f>
        <v>Diabetes</v>
      </c>
    </row>
    <row r="550" spans="1:16" x14ac:dyDescent="0.25">
      <c r="A550" s="54" t="s">
        <v>1822</v>
      </c>
      <c r="B550" s="54">
        <v>51.75</v>
      </c>
      <c r="C550" s="54">
        <v>8.59</v>
      </c>
      <c r="D550" s="54" t="s">
        <v>8367</v>
      </c>
      <c r="E550" s="54" t="s">
        <v>2380</v>
      </c>
      <c r="F550" s="54" t="s">
        <v>2380</v>
      </c>
      <c r="G550" s="54">
        <v>1</v>
      </c>
      <c r="H550" s="54" t="s">
        <v>2380</v>
      </c>
      <c r="I550" s="15"/>
      <c r="J550" s="20"/>
      <c r="K550" s="17" t="str" cm="1">
        <f t="array" ref="K550">IF(H550="?",INDEX($H$2:$H$2336,MODE(MATCH($H$2:$H$2336,$H$2:$H$2336,0))),H550)</f>
        <v>No</v>
      </c>
      <c r="L550" s="18">
        <f t="shared" si="8"/>
        <v>1</v>
      </c>
      <c r="M550" s="18" t="s">
        <v>2382</v>
      </c>
      <c r="N550" s="18" t="s">
        <v>2380</v>
      </c>
      <c r="O550" s="17" t="str" cm="1">
        <f t="array" ref="O550">_xlfn.IFS(B550&lt;18.5,"Underweight",B550&lt;=24.99,"Normal weight",B550&lt;=29.99,"Over weight",B550&gt;=30,"Obesity")</f>
        <v>Obesity</v>
      </c>
      <c r="P550" s="30" t="str" cm="1">
        <f t="array" ref="P550">_xlfn.IFS(C550&lt;5.7,"Normal",C550&lt;=6.49,"Prediabetes",C550&gt;=6.5,"Diabetes")</f>
        <v>Diabetes</v>
      </c>
    </row>
    <row r="551" spans="1:16" x14ac:dyDescent="0.25">
      <c r="A551" s="54" t="s">
        <v>1821</v>
      </c>
      <c r="B551" s="54">
        <v>25.7</v>
      </c>
      <c r="C551" s="54">
        <v>4.13</v>
      </c>
      <c r="D551" s="54" t="s">
        <v>8367</v>
      </c>
      <c r="E551" s="54" t="s">
        <v>2380</v>
      </c>
      <c r="F551" s="54" t="s">
        <v>2380</v>
      </c>
      <c r="G551" s="54" t="s">
        <v>2381</v>
      </c>
      <c r="H551" s="54" t="s">
        <v>8367</v>
      </c>
      <c r="I551" s="17"/>
      <c r="J551" s="19"/>
      <c r="K551" s="15" t="str" cm="1">
        <f t="array" ref="K551">IF(H551="?",INDEX($H$2:$H$2336,MODE(MATCH($H$2:$H$2336,$H$2:$H$2336,0))),H551)</f>
        <v>yes</v>
      </c>
      <c r="L551" s="16" t="str">
        <f t="shared" si="8"/>
        <v>0</v>
      </c>
      <c r="M551" s="16" t="s">
        <v>2382</v>
      </c>
      <c r="N551" s="16" t="s">
        <v>2382</v>
      </c>
      <c r="O551" s="15" t="str" cm="1">
        <f t="array" ref="O551">_xlfn.IFS(B551&lt;18.5,"Underweight",B551&lt;=24.99,"Normal weight",B551&lt;=29.99,"Over weight",B551&gt;=30,"Obesity")</f>
        <v>Over weight</v>
      </c>
      <c r="P551" s="29" t="str" cm="1">
        <f t="array" ref="P551">_xlfn.IFS(C551&lt;5.7,"Normal",C551&lt;=6.49,"Prediabetes",C551&gt;=6.5,"Diabetes")</f>
        <v>Normal</v>
      </c>
    </row>
    <row r="552" spans="1:16" x14ac:dyDescent="0.25">
      <c r="A552" s="54" t="s">
        <v>1820</v>
      </c>
      <c r="B552" s="54">
        <v>31.79</v>
      </c>
      <c r="C552" s="54">
        <v>4.55</v>
      </c>
      <c r="D552" s="54" t="s">
        <v>2380</v>
      </c>
      <c r="E552" s="54" t="s">
        <v>2380</v>
      </c>
      <c r="F552" s="54" t="s">
        <v>2380</v>
      </c>
      <c r="G552" s="54" t="s">
        <v>2381</v>
      </c>
      <c r="H552" s="54" t="s">
        <v>2380</v>
      </c>
      <c r="I552" s="15"/>
      <c r="J552" s="20"/>
      <c r="K552" s="17" t="str" cm="1">
        <f t="array" ref="K552">IF(H552="?",INDEX($H$2:$H$2336,MODE(MATCH($H$2:$H$2336,$H$2:$H$2336,0))),H552)</f>
        <v>No</v>
      </c>
      <c r="L552" s="18" t="str">
        <f t="shared" si="8"/>
        <v>0</v>
      </c>
      <c r="M552" s="18" t="s">
        <v>2380</v>
      </c>
      <c r="N552" s="18" t="s">
        <v>2380</v>
      </c>
      <c r="O552" s="17" t="str" cm="1">
        <f t="array" ref="O552">_xlfn.IFS(B552&lt;18.5,"Underweight",B552&lt;=24.99,"Normal weight",B552&lt;=29.99,"Over weight",B552&gt;=30,"Obesity")</f>
        <v>Obesity</v>
      </c>
      <c r="P552" s="30" t="str" cm="1">
        <f t="array" ref="P552">_xlfn.IFS(C552&lt;5.7,"Normal",C552&lt;=6.49,"Prediabetes",C552&gt;=6.5,"Diabetes")</f>
        <v>Normal</v>
      </c>
    </row>
    <row r="553" spans="1:16" x14ac:dyDescent="0.25">
      <c r="A553" s="54" t="s">
        <v>1819</v>
      </c>
      <c r="B553" s="54">
        <v>24.795000000000002</v>
      </c>
      <c r="C553" s="54">
        <v>4.5199999999999996</v>
      </c>
      <c r="D553" s="54" t="s">
        <v>2380</v>
      </c>
      <c r="E553" s="54" t="s">
        <v>2380</v>
      </c>
      <c r="F553" s="54" t="s">
        <v>2380</v>
      </c>
      <c r="G553" s="54" t="s">
        <v>2381</v>
      </c>
      <c r="H553" s="54" t="s">
        <v>8367</v>
      </c>
      <c r="I553" s="17"/>
      <c r="J553" s="19"/>
      <c r="K553" s="15" t="str" cm="1">
        <f t="array" ref="K553">IF(H553="?",INDEX($H$2:$H$2336,MODE(MATCH($H$2:$H$2336,$H$2:$H$2336,0))),H553)</f>
        <v>yes</v>
      </c>
      <c r="L553" s="16" t="str">
        <f t="shared" si="8"/>
        <v>0</v>
      </c>
      <c r="M553" s="16" t="s">
        <v>2380</v>
      </c>
      <c r="N553" s="16" t="s">
        <v>2382</v>
      </c>
      <c r="O553" s="15" t="str" cm="1">
        <f t="array" ref="O553">_xlfn.IFS(B553&lt;18.5,"Underweight",B553&lt;=24.99,"Normal weight",B553&lt;=29.99,"Over weight",B553&gt;=30,"Obesity")</f>
        <v>Normal weight</v>
      </c>
      <c r="P553" s="29" t="str" cm="1">
        <f t="array" ref="P553">_xlfn.IFS(C553&lt;5.7,"Normal",C553&lt;=6.49,"Prediabetes",C553&gt;=6.5,"Diabetes")</f>
        <v>Normal</v>
      </c>
    </row>
    <row r="554" spans="1:16" x14ac:dyDescent="0.25">
      <c r="A554" s="54" t="s">
        <v>1818</v>
      </c>
      <c r="B554" s="54">
        <v>53.98</v>
      </c>
      <c r="C554" s="54">
        <v>5.07</v>
      </c>
      <c r="D554" s="54" t="s">
        <v>2380</v>
      </c>
      <c r="E554" s="54" t="s">
        <v>2380</v>
      </c>
      <c r="F554" s="54" t="s">
        <v>2382</v>
      </c>
      <c r="G554" s="54">
        <v>1</v>
      </c>
      <c r="H554" s="54" t="s">
        <v>2380</v>
      </c>
      <c r="I554" s="15"/>
      <c r="J554" s="20"/>
      <c r="K554" s="17" t="str" cm="1">
        <f t="array" ref="K554">IF(H554="?",INDEX($H$2:$H$2336,MODE(MATCH($H$2:$H$2336,$H$2:$H$2336,0))),H554)</f>
        <v>No</v>
      </c>
      <c r="L554" s="18">
        <f t="shared" si="8"/>
        <v>1</v>
      </c>
      <c r="M554" s="18" t="s">
        <v>2380</v>
      </c>
      <c r="N554" s="18" t="s">
        <v>2380</v>
      </c>
      <c r="O554" s="17" t="str" cm="1">
        <f t="array" ref="O554">_xlfn.IFS(B554&lt;18.5,"Underweight",B554&lt;=24.99,"Normal weight",B554&lt;=29.99,"Over weight",B554&gt;=30,"Obesity")</f>
        <v>Obesity</v>
      </c>
      <c r="P554" s="30" t="str" cm="1">
        <f t="array" ref="P554">_xlfn.IFS(C554&lt;5.7,"Normal",C554&lt;=6.49,"Prediabetes",C554&gt;=6.5,"Diabetes")</f>
        <v>Normal</v>
      </c>
    </row>
    <row r="555" spans="1:16" x14ac:dyDescent="0.25">
      <c r="A555" s="54" t="s">
        <v>1817</v>
      </c>
      <c r="B555" s="54">
        <v>41.325000000000003</v>
      </c>
      <c r="C555" s="54">
        <v>4.04</v>
      </c>
      <c r="D555" s="54" t="s">
        <v>8367</v>
      </c>
      <c r="E555" s="54" t="s">
        <v>2380</v>
      </c>
      <c r="F555" s="54" t="s">
        <v>2382</v>
      </c>
      <c r="G555" s="54">
        <v>1</v>
      </c>
      <c r="H555" s="54" t="s">
        <v>2380</v>
      </c>
      <c r="I555" s="17"/>
      <c r="J555" s="19"/>
      <c r="K555" s="15" t="str" cm="1">
        <f t="array" ref="K555">IF(H555="?",INDEX($H$2:$H$2336,MODE(MATCH($H$2:$H$2336,$H$2:$H$2336,0))),H555)</f>
        <v>No</v>
      </c>
      <c r="L555" s="16">
        <f t="shared" si="8"/>
        <v>1</v>
      </c>
      <c r="M555" s="16" t="s">
        <v>2382</v>
      </c>
      <c r="N555" s="16" t="s">
        <v>2380</v>
      </c>
      <c r="O555" s="15" t="str" cm="1">
        <f t="array" ref="O555">_xlfn.IFS(B555&lt;18.5,"Underweight",B555&lt;=24.99,"Normal weight",B555&lt;=29.99,"Over weight",B555&gt;=30,"Obesity")</f>
        <v>Obesity</v>
      </c>
      <c r="P555" s="29" t="str" cm="1">
        <f t="array" ref="P555">_xlfn.IFS(C555&lt;5.7,"Normal",C555&lt;=6.49,"Prediabetes",C555&gt;=6.5,"Diabetes")</f>
        <v>Normal</v>
      </c>
    </row>
    <row r="556" spans="1:16" x14ac:dyDescent="0.25">
      <c r="A556" s="54" t="s">
        <v>1816</v>
      </c>
      <c r="B556" s="54">
        <v>51.65</v>
      </c>
      <c r="C556" s="54">
        <v>5.3</v>
      </c>
      <c r="D556" s="54" t="s">
        <v>8367</v>
      </c>
      <c r="E556" s="54" t="s">
        <v>2380</v>
      </c>
      <c r="F556" s="54" t="s">
        <v>2380</v>
      </c>
      <c r="G556" s="54" t="s">
        <v>2381</v>
      </c>
      <c r="H556" s="54" t="s">
        <v>2380</v>
      </c>
      <c r="I556" s="15"/>
      <c r="J556" s="20"/>
      <c r="K556" s="17" t="str" cm="1">
        <f t="array" ref="K556">IF(H556="?",INDEX($H$2:$H$2336,MODE(MATCH($H$2:$H$2336,$H$2:$H$2336,0))),H556)</f>
        <v>No</v>
      </c>
      <c r="L556" s="18" t="str">
        <f t="shared" si="8"/>
        <v>0</v>
      </c>
      <c r="M556" s="18" t="s">
        <v>2382</v>
      </c>
      <c r="N556" s="18" t="s">
        <v>2380</v>
      </c>
      <c r="O556" s="17" t="str" cm="1">
        <f t="array" ref="O556">_xlfn.IFS(B556&lt;18.5,"Underweight",B556&lt;=24.99,"Normal weight",B556&lt;=29.99,"Over weight",B556&gt;=30,"Obesity")</f>
        <v>Obesity</v>
      </c>
      <c r="P556" s="30" t="str" cm="1">
        <f t="array" ref="P556">_xlfn.IFS(C556&lt;5.7,"Normal",C556&lt;=6.49,"Prediabetes",C556&gt;=6.5,"Diabetes")</f>
        <v>Normal</v>
      </c>
    </row>
    <row r="557" spans="1:16" x14ac:dyDescent="0.25">
      <c r="A557" s="54" t="s">
        <v>1815</v>
      </c>
      <c r="B557" s="54">
        <v>44.52</v>
      </c>
      <c r="C557" s="54">
        <v>8.64</v>
      </c>
      <c r="D557" s="54" t="s">
        <v>8367</v>
      </c>
      <c r="E557" s="54" t="s">
        <v>2380</v>
      </c>
      <c r="F557" s="54" t="s">
        <v>2382</v>
      </c>
      <c r="G557" s="54">
        <v>1</v>
      </c>
      <c r="H557" s="54" t="s">
        <v>2380</v>
      </c>
      <c r="I557" s="17"/>
      <c r="J557" s="19"/>
      <c r="K557" s="15" t="str" cm="1">
        <f t="array" ref="K557">IF(H557="?",INDEX($H$2:$H$2336,MODE(MATCH($H$2:$H$2336,$H$2:$H$2336,0))),H557)</f>
        <v>No</v>
      </c>
      <c r="L557" s="16">
        <f t="shared" si="8"/>
        <v>1</v>
      </c>
      <c r="M557" s="16" t="s">
        <v>2382</v>
      </c>
      <c r="N557" s="16" t="s">
        <v>2380</v>
      </c>
      <c r="O557" s="15" t="str" cm="1">
        <f t="array" ref="O557">_xlfn.IFS(B557&lt;18.5,"Underweight",B557&lt;=24.99,"Normal weight",B557&lt;=29.99,"Over weight",B557&gt;=30,"Obesity")</f>
        <v>Obesity</v>
      </c>
      <c r="P557" s="29" t="str" cm="1">
        <f t="array" ref="P557">_xlfn.IFS(C557&lt;5.7,"Normal",C557&lt;=6.49,"Prediabetes",C557&gt;=6.5,"Diabetes")</f>
        <v>Diabetes</v>
      </c>
    </row>
    <row r="558" spans="1:16" x14ac:dyDescent="0.25">
      <c r="A558" s="54" t="s">
        <v>1814</v>
      </c>
      <c r="B558" s="54">
        <v>53.29</v>
      </c>
      <c r="C558" s="54">
        <v>4.03</v>
      </c>
      <c r="D558" s="54" t="s">
        <v>2380</v>
      </c>
      <c r="E558" s="54" t="s">
        <v>2380</v>
      </c>
      <c r="F558" s="54" t="s">
        <v>2382</v>
      </c>
      <c r="G558" s="54">
        <v>1</v>
      </c>
      <c r="H558" s="54" t="s">
        <v>2380</v>
      </c>
      <c r="I558" s="15"/>
      <c r="J558" s="20"/>
      <c r="K558" s="17" t="str" cm="1">
        <f t="array" ref="K558">IF(H558="?",INDEX($H$2:$H$2336,MODE(MATCH($H$2:$H$2336,$H$2:$H$2336,0))),H558)</f>
        <v>No</v>
      </c>
      <c r="L558" s="18">
        <f t="shared" si="8"/>
        <v>1</v>
      </c>
      <c r="M558" s="18" t="s">
        <v>2380</v>
      </c>
      <c r="N558" s="18" t="s">
        <v>2380</v>
      </c>
      <c r="O558" s="17" t="str" cm="1">
        <f t="array" ref="O558">_xlfn.IFS(B558&lt;18.5,"Underweight",B558&lt;=24.99,"Normal weight",B558&lt;=29.99,"Over weight",B558&gt;=30,"Obesity")</f>
        <v>Obesity</v>
      </c>
      <c r="P558" s="30" t="str" cm="1">
        <f t="array" ref="P558">_xlfn.IFS(C558&lt;5.7,"Normal",C558&lt;=6.49,"Prediabetes",C558&gt;=6.5,"Diabetes")</f>
        <v>Normal</v>
      </c>
    </row>
    <row r="559" spans="1:16" x14ac:dyDescent="0.25">
      <c r="A559" s="54" t="s">
        <v>1813</v>
      </c>
      <c r="B559" s="54">
        <v>46.63</v>
      </c>
      <c r="C559" s="54">
        <v>4.26</v>
      </c>
      <c r="D559" s="54" t="s">
        <v>8367</v>
      </c>
      <c r="E559" s="54" t="s">
        <v>2380</v>
      </c>
      <c r="F559" s="54" t="s">
        <v>2380</v>
      </c>
      <c r="G559" s="54">
        <v>2</v>
      </c>
      <c r="H559" s="54" t="s">
        <v>2380</v>
      </c>
      <c r="I559" s="17"/>
      <c r="J559" s="19"/>
      <c r="K559" s="15" t="str" cm="1">
        <f t="array" ref="K559">IF(H559="?",INDEX($H$2:$H$2336,MODE(MATCH($H$2:$H$2336,$H$2:$H$2336,0))),H559)</f>
        <v>No</v>
      </c>
      <c r="L559" s="16">
        <f t="shared" si="8"/>
        <v>2</v>
      </c>
      <c r="M559" s="16" t="s">
        <v>2382</v>
      </c>
      <c r="N559" s="16" t="s">
        <v>2380</v>
      </c>
      <c r="O559" s="15" t="str" cm="1">
        <f t="array" ref="O559">_xlfn.IFS(B559&lt;18.5,"Underweight",B559&lt;=24.99,"Normal weight",B559&lt;=29.99,"Over weight",B559&gt;=30,"Obesity")</f>
        <v>Obesity</v>
      </c>
      <c r="P559" s="29" t="str" cm="1">
        <f t="array" ref="P559">_xlfn.IFS(C559&lt;5.7,"Normal",C559&lt;=6.49,"Prediabetes",C559&gt;=6.5,"Diabetes")</f>
        <v>Normal</v>
      </c>
    </row>
    <row r="560" spans="1:16" x14ac:dyDescent="0.25">
      <c r="A560" s="54" t="s">
        <v>1812</v>
      </c>
      <c r="B560" s="54">
        <v>28.88</v>
      </c>
      <c r="C560" s="54">
        <v>5.35</v>
      </c>
      <c r="D560" s="54" t="s">
        <v>2380</v>
      </c>
      <c r="E560" s="54" t="s">
        <v>2380</v>
      </c>
      <c r="F560" s="54" t="s">
        <v>2382</v>
      </c>
      <c r="G560" s="54">
        <v>1</v>
      </c>
      <c r="H560" s="54" t="s">
        <v>8367</v>
      </c>
      <c r="I560" s="15"/>
      <c r="J560" s="20"/>
      <c r="K560" s="17" t="str" cm="1">
        <f t="array" ref="K560">IF(H560="?",INDEX($H$2:$H$2336,MODE(MATCH($H$2:$H$2336,$H$2:$H$2336,0))),H560)</f>
        <v>yes</v>
      </c>
      <c r="L560" s="18">
        <f t="shared" si="8"/>
        <v>1</v>
      </c>
      <c r="M560" s="18" t="s">
        <v>2380</v>
      </c>
      <c r="N560" s="18" t="s">
        <v>2382</v>
      </c>
      <c r="O560" s="17" t="str" cm="1">
        <f t="array" ref="O560">_xlfn.IFS(B560&lt;18.5,"Underweight",B560&lt;=24.99,"Normal weight",B560&lt;=29.99,"Over weight",B560&gt;=30,"Obesity")</f>
        <v>Over weight</v>
      </c>
      <c r="P560" s="30" t="str" cm="1">
        <f t="array" ref="P560">_xlfn.IFS(C560&lt;5.7,"Normal",C560&lt;=6.49,"Prediabetes",C560&gt;=6.5,"Diabetes")</f>
        <v>Normal</v>
      </c>
    </row>
    <row r="561" spans="1:16" x14ac:dyDescent="0.25">
      <c r="A561" s="54" t="s">
        <v>1811</v>
      </c>
      <c r="B561" s="54">
        <v>23.98</v>
      </c>
      <c r="C561" s="54">
        <v>4.9000000000000004</v>
      </c>
      <c r="D561" s="54" t="s">
        <v>2380</v>
      </c>
      <c r="E561" s="54" t="s">
        <v>2380</v>
      </c>
      <c r="F561" s="54" t="s">
        <v>2380</v>
      </c>
      <c r="G561" s="54" t="s">
        <v>2381</v>
      </c>
      <c r="H561" s="54" t="s">
        <v>31</v>
      </c>
      <c r="I561" s="17"/>
      <c r="J561" s="19"/>
      <c r="K561" s="15" t="str" cm="1">
        <f t="array" ref="K561">IF(H561="?",INDEX($H$2:$H$2336,MODE(MATCH($H$2:$H$2336,$H$2:$H$2336,0))),H561)</f>
        <v>No</v>
      </c>
      <c r="L561" s="16" t="str">
        <f t="shared" si="8"/>
        <v>0</v>
      </c>
      <c r="M561" s="16" t="s">
        <v>2380</v>
      </c>
      <c r="N561" s="16" t="s">
        <v>2380</v>
      </c>
      <c r="O561" s="15" t="str" cm="1">
        <f t="array" ref="O561">_xlfn.IFS(B561&lt;18.5,"Underweight",B561&lt;=24.99,"Normal weight",B561&lt;=29.99,"Over weight",B561&gt;=30,"Obesity")</f>
        <v>Normal weight</v>
      </c>
      <c r="P561" s="29" t="str" cm="1">
        <f t="array" ref="P561">_xlfn.IFS(C561&lt;5.7,"Normal",C561&lt;=6.49,"Prediabetes",C561&gt;=6.5,"Diabetes")</f>
        <v>Normal</v>
      </c>
    </row>
    <row r="562" spans="1:16" x14ac:dyDescent="0.25">
      <c r="A562" s="54" t="s">
        <v>1810</v>
      </c>
      <c r="B562" s="54">
        <v>23.65</v>
      </c>
      <c r="C562" s="54">
        <v>4.5</v>
      </c>
      <c r="D562" s="54" t="s">
        <v>2380</v>
      </c>
      <c r="E562" s="54" t="s">
        <v>2380</v>
      </c>
      <c r="F562" s="54" t="s">
        <v>2380</v>
      </c>
      <c r="G562" s="54" t="s">
        <v>2381</v>
      </c>
      <c r="H562" s="54" t="s">
        <v>2380</v>
      </c>
      <c r="I562" s="15"/>
      <c r="J562" s="20"/>
      <c r="K562" s="17" t="str" cm="1">
        <f t="array" ref="K562">IF(H562="?",INDEX($H$2:$H$2336,MODE(MATCH($H$2:$H$2336,$H$2:$H$2336,0))),H562)</f>
        <v>No</v>
      </c>
      <c r="L562" s="18" t="str">
        <f t="shared" si="8"/>
        <v>0</v>
      </c>
      <c r="M562" s="18" t="s">
        <v>2380</v>
      </c>
      <c r="N562" s="18" t="s">
        <v>2380</v>
      </c>
      <c r="O562" s="17" t="str" cm="1">
        <f t="array" ref="O562">_xlfn.IFS(B562&lt;18.5,"Underweight",B562&lt;=24.99,"Normal weight",B562&lt;=29.99,"Over weight",B562&gt;=30,"Obesity")</f>
        <v>Normal weight</v>
      </c>
      <c r="P562" s="30" t="str" cm="1">
        <f t="array" ref="P562">_xlfn.IFS(C562&lt;5.7,"Normal",C562&lt;=6.49,"Prediabetes",C562&gt;=6.5,"Diabetes")</f>
        <v>Normal</v>
      </c>
    </row>
    <row r="563" spans="1:16" x14ac:dyDescent="0.25">
      <c r="A563" s="54" t="s">
        <v>1809</v>
      </c>
      <c r="B563" s="54">
        <v>49.09</v>
      </c>
      <c r="C563" s="54">
        <v>8.3800000000000008</v>
      </c>
      <c r="D563" s="54" t="s">
        <v>8367</v>
      </c>
      <c r="E563" s="54" t="s">
        <v>2380</v>
      </c>
      <c r="F563" s="54" t="s">
        <v>2380</v>
      </c>
      <c r="G563" s="54">
        <v>2</v>
      </c>
      <c r="H563" s="54" t="s">
        <v>2380</v>
      </c>
      <c r="I563" s="17"/>
      <c r="J563" s="19"/>
      <c r="K563" s="15" t="str" cm="1">
        <f t="array" ref="K563">IF(H563="?",INDEX($H$2:$H$2336,MODE(MATCH($H$2:$H$2336,$H$2:$H$2336,0))),H563)</f>
        <v>No</v>
      </c>
      <c r="L563" s="16">
        <f t="shared" si="8"/>
        <v>2</v>
      </c>
      <c r="M563" s="16" t="s">
        <v>2382</v>
      </c>
      <c r="N563" s="16" t="s">
        <v>2380</v>
      </c>
      <c r="O563" s="15" t="str" cm="1">
        <f t="array" ref="O563">_xlfn.IFS(B563&lt;18.5,"Underweight",B563&lt;=24.99,"Normal weight",B563&lt;=29.99,"Over weight",B563&gt;=30,"Obesity")</f>
        <v>Obesity</v>
      </c>
      <c r="P563" s="29" t="str" cm="1">
        <f t="array" ref="P563">_xlfn.IFS(C563&lt;5.7,"Normal",C563&lt;=6.49,"Prediabetes",C563&gt;=6.5,"Diabetes")</f>
        <v>Diabetes</v>
      </c>
    </row>
    <row r="564" spans="1:16" x14ac:dyDescent="0.25">
      <c r="A564" s="54" t="s">
        <v>1808</v>
      </c>
      <c r="B564" s="54">
        <v>28.024999999999999</v>
      </c>
      <c r="C564" s="54">
        <v>7.03</v>
      </c>
      <c r="D564" s="54" t="s">
        <v>2380</v>
      </c>
      <c r="E564" s="54" t="s">
        <v>2380</v>
      </c>
      <c r="F564" s="54" t="s">
        <v>2380</v>
      </c>
      <c r="G564" s="54" t="s">
        <v>2381</v>
      </c>
      <c r="H564" s="54" t="s">
        <v>8367</v>
      </c>
      <c r="I564" s="15"/>
      <c r="J564" s="20"/>
      <c r="K564" s="17" t="str" cm="1">
        <f t="array" ref="K564">IF(H564="?",INDEX($H$2:$H$2336,MODE(MATCH($H$2:$H$2336,$H$2:$H$2336,0))),H564)</f>
        <v>yes</v>
      </c>
      <c r="L564" s="18" t="str">
        <f t="shared" si="8"/>
        <v>0</v>
      </c>
      <c r="M564" s="18" t="s">
        <v>2380</v>
      </c>
      <c r="N564" s="18" t="s">
        <v>2382</v>
      </c>
      <c r="O564" s="17" t="str" cm="1">
        <f t="array" ref="O564">_xlfn.IFS(B564&lt;18.5,"Underweight",B564&lt;=24.99,"Normal weight",B564&lt;=29.99,"Over weight",B564&gt;=30,"Obesity")</f>
        <v>Over weight</v>
      </c>
      <c r="P564" s="30" t="str" cm="1">
        <f t="array" ref="P564">_xlfn.IFS(C564&lt;5.7,"Normal",C564&lt;=6.49,"Prediabetes",C564&gt;=6.5,"Diabetes")</f>
        <v>Diabetes</v>
      </c>
    </row>
    <row r="565" spans="1:16" x14ac:dyDescent="0.25">
      <c r="A565" s="54" t="s">
        <v>1807</v>
      </c>
      <c r="B565" s="54">
        <v>43.32</v>
      </c>
      <c r="C565" s="54">
        <v>8.75</v>
      </c>
      <c r="D565" s="54" t="s">
        <v>8367</v>
      </c>
      <c r="E565" s="54" t="s">
        <v>2380</v>
      </c>
      <c r="F565" s="54" t="s">
        <v>2382</v>
      </c>
      <c r="G565" s="54">
        <v>1</v>
      </c>
      <c r="H565" s="54" t="s">
        <v>2380</v>
      </c>
      <c r="I565" s="17"/>
      <c r="J565" s="19"/>
      <c r="K565" s="15" t="str" cm="1">
        <f t="array" ref="K565">IF(H565="?",INDEX($H$2:$H$2336,MODE(MATCH($H$2:$H$2336,$H$2:$H$2336,0))),H565)</f>
        <v>No</v>
      </c>
      <c r="L565" s="16">
        <f t="shared" si="8"/>
        <v>1</v>
      </c>
      <c r="M565" s="16" t="s">
        <v>2382</v>
      </c>
      <c r="N565" s="16" t="s">
        <v>2380</v>
      </c>
      <c r="O565" s="15" t="str" cm="1">
        <f t="array" ref="O565">_xlfn.IFS(B565&lt;18.5,"Underweight",B565&lt;=24.99,"Normal weight",B565&lt;=29.99,"Over weight",B565&gt;=30,"Obesity")</f>
        <v>Obesity</v>
      </c>
      <c r="P565" s="29" t="str" cm="1">
        <f t="array" ref="P565">_xlfn.IFS(C565&lt;5.7,"Normal",C565&lt;=6.49,"Prediabetes",C565&gt;=6.5,"Diabetes")</f>
        <v>Diabetes</v>
      </c>
    </row>
    <row r="566" spans="1:16" x14ac:dyDescent="0.25">
      <c r="A566" s="54" t="s">
        <v>1806</v>
      </c>
      <c r="B566" s="54">
        <v>45.92</v>
      </c>
      <c r="C566" s="54">
        <v>9.51</v>
      </c>
      <c r="D566" s="54" t="s">
        <v>2380</v>
      </c>
      <c r="E566" s="54" t="s">
        <v>2380</v>
      </c>
      <c r="F566" s="54" t="s">
        <v>2380</v>
      </c>
      <c r="G566" s="54" t="s">
        <v>2381</v>
      </c>
      <c r="H566" s="54" t="s">
        <v>2380</v>
      </c>
      <c r="I566" s="15"/>
      <c r="J566" s="20"/>
      <c r="K566" s="17" t="str" cm="1">
        <f t="array" ref="K566">IF(H566="?",INDEX($H$2:$H$2336,MODE(MATCH($H$2:$H$2336,$H$2:$H$2336,0))),H566)</f>
        <v>No</v>
      </c>
      <c r="L566" s="18" t="str">
        <f t="shared" si="8"/>
        <v>0</v>
      </c>
      <c r="M566" s="18" t="s">
        <v>2380</v>
      </c>
      <c r="N566" s="18" t="s">
        <v>2380</v>
      </c>
      <c r="O566" s="17" t="str" cm="1">
        <f t="array" ref="O566">_xlfn.IFS(B566&lt;18.5,"Underweight",B566&lt;=24.99,"Normal weight",B566&lt;=29.99,"Over weight",B566&gt;=30,"Obesity")</f>
        <v>Obesity</v>
      </c>
      <c r="P566" s="30" t="str" cm="1">
        <f t="array" ref="P566">_xlfn.IFS(C566&lt;5.7,"Normal",C566&lt;=6.49,"Prediabetes",C566&gt;=6.5,"Diabetes")</f>
        <v>Diabetes</v>
      </c>
    </row>
    <row r="567" spans="1:16" x14ac:dyDescent="0.25">
      <c r="A567" s="54" t="s">
        <v>1805</v>
      </c>
      <c r="B567" s="54">
        <v>44.03</v>
      </c>
      <c r="C567" s="54">
        <v>9.36</v>
      </c>
      <c r="D567" s="54" t="s">
        <v>2380</v>
      </c>
      <c r="E567" s="54" t="s">
        <v>2380</v>
      </c>
      <c r="F567" s="54" t="s">
        <v>2380</v>
      </c>
      <c r="G567" s="54" t="s">
        <v>2381</v>
      </c>
      <c r="H567" s="54" t="s">
        <v>2380</v>
      </c>
      <c r="I567" s="17"/>
      <c r="J567" s="19"/>
      <c r="K567" s="15" t="str" cm="1">
        <f t="array" ref="K567">IF(H567="?",INDEX($H$2:$H$2336,MODE(MATCH($H$2:$H$2336,$H$2:$H$2336,0))),H567)</f>
        <v>No</v>
      </c>
      <c r="L567" s="16" t="str">
        <f t="shared" si="8"/>
        <v>0</v>
      </c>
      <c r="M567" s="16" t="s">
        <v>2380</v>
      </c>
      <c r="N567" s="16" t="s">
        <v>2380</v>
      </c>
      <c r="O567" s="15" t="str" cm="1">
        <f t="array" ref="O567">_xlfn.IFS(B567&lt;18.5,"Underweight",B567&lt;=24.99,"Normal weight",B567&lt;=29.99,"Over weight",B567&gt;=30,"Obesity")</f>
        <v>Obesity</v>
      </c>
      <c r="P567" s="29" t="str" cm="1">
        <f t="array" ref="P567">_xlfn.IFS(C567&lt;5.7,"Normal",C567&lt;=6.49,"Prediabetes",C567&gt;=6.5,"Diabetes")</f>
        <v>Diabetes</v>
      </c>
    </row>
    <row r="568" spans="1:16" x14ac:dyDescent="0.25">
      <c r="A568" s="54" t="s">
        <v>1804</v>
      </c>
      <c r="B568" s="54">
        <v>24.6</v>
      </c>
      <c r="C568" s="54">
        <v>4.8099999999999996</v>
      </c>
      <c r="D568" s="54" t="s">
        <v>2380</v>
      </c>
      <c r="E568" s="54" t="s">
        <v>2380</v>
      </c>
      <c r="F568" s="54" t="s">
        <v>2380</v>
      </c>
      <c r="G568" s="54" t="s">
        <v>2381</v>
      </c>
      <c r="H568" s="54" t="s">
        <v>8367</v>
      </c>
      <c r="I568" s="15"/>
      <c r="J568" s="20"/>
      <c r="K568" s="17" t="str" cm="1">
        <f t="array" ref="K568">IF(H568="?",INDEX($H$2:$H$2336,MODE(MATCH($H$2:$H$2336,$H$2:$H$2336,0))),H568)</f>
        <v>yes</v>
      </c>
      <c r="L568" s="18" t="str">
        <f t="shared" si="8"/>
        <v>0</v>
      </c>
      <c r="M568" s="18" t="s">
        <v>2380</v>
      </c>
      <c r="N568" s="18" t="s">
        <v>2382</v>
      </c>
      <c r="O568" s="17" t="str" cm="1">
        <f t="array" ref="O568">_xlfn.IFS(B568&lt;18.5,"Underweight",B568&lt;=24.99,"Normal weight",B568&lt;=29.99,"Over weight",B568&gt;=30,"Obesity")</f>
        <v>Normal weight</v>
      </c>
      <c r="P568" s="30" t="str" cm="1">
        <f t="array" ref="P568">_xlfn.IFS(C568&lt;5.7,"Normal",C568&lt;=6.49,"Prediabetes",C568&gt;=6.5,"Diabetes")</f>
        <v>Normal</v>
      </c>
    </row>
    <row r="569" spans="1:16" x14ac:dyDescent="0.25">
      <c r="A569" s="54" t="s">
        <v>1803</v>
      </c>
      <c r="B569" s="54">
        <v>49.15</v>
      </c>
      <c r="C569" s="54">
        <v>8.08</v>
      </c>
      <c r="D569" s="54" t="s">
        <v>2380</v>
      </c>
      <c r="E569" s="54" t="s">
        <v>2380</v>
      </c>
      <c r="F569" s="54" t="s">
        <v>2380</v>
      </c>
      <c r="G569" s="54" t="s">
        <v>2381</v>
      </c>
      <c r="H569" s="54" t="s">
        <v>2380</v>
      </c>
      <c r="I569" s="17"/>
      <c r="J569" s="19"/>
      <c r="K569" s="15" t="str" cm="1">
        <f t="array" ref="K569">IF(H569="?",INDEX($H$2:$H$2336,MODE(MATCH($H$2:$H$2336,$H$2:$H$2336,0))),H569)</f>
        <v>No</v>
      </c>
      <c r="L569" s="16" t="str">
        <f t="shared" si="8"/>
        <v>0</v>
      </c>
      <c r="M569" s="16" t="s">
        <v>2380</v>
      </c>
      <c r="N569" s="16" t="s">
        <v>2380</v>
      </c>
      <c r="O569" s="15" t="str" cm="1">
        <f t="array" ref="O569">_xlfn.IFS(B569&lt;18.5,"Underweight",B569&lt;=24.99,"Normal weight",B569&lt;=29.99,"Over weight",B569&gt;=30,"Obesity")</f>
        <v>Obesity</v>
      </c>
      <c r="P569" s="29" t="str" cm="1">
        <f t="array" ref="P569">_xlfn.IFS(C569&lt;5.7,"Normal",C569&lt;=6.49,"Prediabetes",C569&gt;=6.5,"Diabetes")</f>
        <v>Diabetes</v>
      </c>
    </row>
    <row r="570" spans="1:16" x14ac:dyDescent="0.25">
      <c r="A570" s="54" t="s">
        <v>1802</v>
      </c>
      <c r="B570" s="54">
        <v>28.31</v>
      </c>
      <c r="C570" s="54">
        <v>6.29</v>
      </c>
      <c r="D570" s="54" t="s">
        <v>2380</v>
      </c>
      <c r="E570" s="54" t="s">
        <v>2380</v>
      </c>
      <c r="F570" s="54" t="s">
        <v>2382</v>
      </c>
      <c r="G570" s="54">
        <v>1</v>
      </c>
      <c r="H570" s="54" t="s">
        <v>8367</v>
      </c>
      <c r="I570" s="15"/>
      <c r="J570" s="20"/>
      <c r="K570" s="17" t="str" cm="1">
        <f t="array" ref="K570">IF(H570="?",INDEX($H$2:$H$2336,MODE(MATCH($H$2:$H$2336,$H$2:$H$2336,0))),H570)</f>
        <v>yes</v>
      </c>
      <c r="L570" s="18">
        <f t="shared" si="8"/>
        <v>1</v>
      </c>
      <c r="M570" s="18" t="s">
        <v>2380</v>
      </c>
      <c r="N570" s="18" t="s">
        <v>2382</v>
      </c>
      <c r="O570" s="17" t="str" cm="1">
        <f t="array" ref="O570">_xlfn.IFS(B570&lt;18.5,"Underweight",B570&lt;=24.99,"Normal weight",B570&lt;=29.99,"Over weight",B570&gt;=30,"Obesity")</f>
        <v>Over weight</v>
      </c>
      <c r="P570" s="30" t="str" cm="1">
        <f t="array" ref="P570">_xlfn.IFS(C570&lt;5.7,"Normal",C570&lt;=6.49,"Prediabetes",C570&gt;=6.5,"Diabetes")</f>
        <v>Prediabetes</v>
      </c>
    </row>
    <row r="571" spans="1:16" x14ac:dyDescent="0.25">
      <c r="A571" s="54" t="s">
        <v>1801</v>
      </c>
      <c r="B571" s="54">
        <v>22.99</v>
      </c>
      <c r="C571" s="54">
        <v>6.29</v>
      </c>
      <c r="D571" s="54" t="s">
        <v>2380</v>
      </c>
      <c r="E571" s="54" t="s">
        <v>2380</v>
      </c>
      <c r="F571" s="54" t="s">
        <v>2380</v>
      </c>
      <c r="G571" s="54">
        <v>1</v>
      </c>
      <c r="H571" s="54" t="s">
        <v>8367</v>
      </c>
      <c r="I571" s="17"/>
      <c r="J571" s="19"/>
      <c r="K571" s="15" t="str" cm="1">
        <f t="array" ref="K571">IF(H571="?",INDEX($H$2:$H$2336,MODE(MATCH($H$2:$H$2336,$H$2:$H$2336,0))),H571)</f>
        <v>yes</v>
      </c>
      <c r="L571" s="16">
        <f t="shared" si="8"/>
        <v>1</v>
      </c>
      <c r="M571" s="16" t="s">
        <v>2380</v>
      </c>
      <c r="N571" s="16" t="s">
        <v>2382</v>
      </c>
      <c r="O571" s="15" t="str" cm="1">
        <f t="array" ref="O571">_xlfn.IFS(B571&lt;18.5,"Underweight",B571&lt;=24.99,"Normal weight",B571&lt;=29.99,"Over weight",B571&gt;=30,"Obesity")</f>
        <v>Normal weight</v>
      </c>
      <c r="P571" s="29" t="str" cm="1">
        <f t="array" ref="P571">_xlfn.IFS(C571&lt;5.7,"Normal",C571&lt;=6.49,"Prediabetes",C571&gt;=6.5,"Diabetes")</f>
        <v>Prediabetes</v>
      </c>
    </row>
    <row r="572" spans="1:16" x14ac:dyDescent="0.25">
      <c r="A572" s="54" t="s">
        <v>1800</v>
      </c>
      <c r="B572" s="54">
        <v>29.07</v>
      </c>
      <c r="C572" s="54">
        <v>5.12</v>
      </c>
      <c r="D572" s="54" t="s">
        <v>2380</v>
      </c>
      <c r="E572" s="54" t="s">
        <v>2380</v>
      </c>
      <c r="F572" s="54" t="s">
        <v>2382</v>
      </c>
      <c r="G572" s="54">
        <v>1</v>
      </c>
      <c r="H572" s="54" t="s">
        <v>8367</v>
      </c>
      <c r="I572" s="15"/>
      <c r="J572" s="20"/>
      <c r="K572" s="17" t="str" cm="1">
        <f t="array" ref="K572">IF(H572="?",INDEX($H$2:$H$2336,MODE(MATCH($H$2:$H$2336,$H$2:$H$2336,0))),H572)</f>
        <v>yes</v>
      </c>
      <c r="L572" s="18">
        <f t="shared" si="8"/>
        <v>1</v>
      </c>
      <c r="M572" s="18" t="s">
        <v>2380</v>
      </c>
      <c r="N572" s="18" t="s">
        <v>2382</v>
      </c>
      <c r="O572" s="17" t="str" cm="1">
        <f t="array" ref="O572">_xlfn.IFS(B572&lt;18.5,"Underweight",B572&lt;=24.99,"Normal weight",B572&lt;=29.99,"Over weight",B572&gt;=30,"Obesity")</f>
        <v>Over weight</v>
      </c>
      <c r="P572" s="30" t="str" cm="1">
        <f t="array" ref="P572">_xlfn.IFS(C572&lt;5.7,"Normal",C572&lt;=6.49,"Prediabetes",C572&gt;=6.5,"Diabetes")</f>
        <v>Normal</v>
      </c>
    </row>
    <row r="573" spans="1:16" x14ac:dyDescent="0.25">
      <c r="A573" s="54" t="s">
        <v>1799</v>
      </c>
      <c r="B573" s="54">
        <v>42.02</v>
      </c>
      <c r="C573" s="54">
        <v>9.9499999999999993</v>
      </c>
      <c r="D573" s="54" t="s">
        <v>8367</v>
      </c>
      <c r="E573" s="54" t="s">
        <v>2380</v>
      </c>
      <c r="F573" s="54" t="s">
        <v>2382</v>
      </c>
      <c r="G573" s="54">
        <v>1</v>
      </c>
      <c r="H573" s="54" t="s">
        <v>2380</v>
      </c>
      <c r="I573" s="17"/>
      <c r="J573" s="19"/>
      <c r="K573" s="15" t="str" cm="1">
        <f t="array" ref="K573">IF(H573="?",INDEX($H$2:$H$2336,MODE(MATCH($H$2:$H$2336,$H$2:$H$2336,0))),H573)</f>
        <v>No</v>
      </c>
      <c r="L573" s="16">
        <f t="shared" si="8"/>
        <v>1</v>
      </c>
      <c r="M573" s="16" t="s">
        <v>2382</v>
      </c>
      <c r="N573" s="16" t="s">
        <v>2380</v>
      </c>
      <c r="O573" s="15" t="str" cm="1">
        <f t="array" ref="O573">_xlfn.IFS(B573&lt;18.5,"Underweight",B573&lt;=24.99,"Normal weight",B573&lt;=29.99,"Over weight",B573&gt;=30,"Obesity")</f>
        <v>Obesity</v>
      </c>
      <c r="P573" s="29" t="str" cm="1">
        <f t="array" ref="P573">_xlfn.IFS(C573&lt;5.7,"Normal",C573&lt;=6.49,"Prediabetes",C573&gt;=6.5,"Diabetes")</f>
        <v>Diabetes</v>
      </c>
    </row>
    <row r="574" spans="1:16" x14ac:dyDescent="0.25">
      <c r="A574" s="54" t="s">
        <v>1798</v>
      </c>
      <c r="B574" s="54">
        <v>49.07</v>
      </c>
      <c r="C574" s="54">
        <v>9.08</v>
      </c>
      <c r="D574" s="54" t="s">
        <v>8367</v>
      </c>
      <c r="E574" s="54" t="s">
        <v>2380</v>
      </c>
      <c r="F574" s="54" t="s">
        <v>2380</v>
      </c>
      <c r="G574" s="54">
        <v>1</v>
      </c>
      <c r="H574" s="54" t="s">
        <v>2380</v>
      </c>
      <c r="I574" s="15"/>
      <c r="J574" s="20"/>
      <c r="K574" s="17" t="str" cm="1">
        <f t="array" ref="K574">IF(H574="?",INDEX($H$2:$H$2336,MODE(MATCH($H$2:$H$2336,$H$2:$H$2336,0))),H574)</f>
        <v>No</v>
      </c>
      <c r="L574" s="18">
        <f t="shared" si="8"/>
        <v>1</v>
      </c>
      <c r="M574" s="18" t="s">
        <v>2382</v>
      </c>
      <c r="N574" s="18" t="s">
        <v>2380</v>
      </c>
      <c r="O574" s="17" t="str" cm="1">
        <f t="array" ref="O574">_xlfn.IFS(B574&lt;18.5,"Underweight",B574&lt;=24.99,"Normal weight",B574&lt;=29.99,"Over weight",B574&gt;=30,"Obesity")</f>
        <v>Obesity</v>
      </c>
      <c r="P574" s="30" t="str" cm="1">
        <f t="array" ref="P574">_xlfn.IFS(C574&lt;5.7,"Normal",C574&lt;=6.49,"Prediabetes",C574&gt;=6.5,"Diabetes")</f>
        <v>Diabetes</v>
      </c>
    </row>
    <row r="575" spans="1:16" x14ac:dyDescent="0.25">
      <c r="A575" s="54" t="s">
        <v>1797</v>
      </c>
      <c r="B575" s="54">
        <v>19.8</v>
      </c>
      <c r="C575" s="54">
        <v>4.82</v>
      </c>
      <c r="D575" s="54" t="s">
        <v>2380</v>
      </c>
      <c r="E575" s="54" t="s">
        <v>2380</v>
      </c>
      <c r="F575" s="54" t="s">
        <v>2380</v>
      </c>
      <c r="G575" s="54" t="s">
        <v>2381</v>
      </c>
      <c r="H575" s="54" t="s">
        <v>8367</v>
      </c>
      <c r="I575" s="17"/>
      <c r="J575" s="19"/>
      <c r="K575" s="15" t="str" cm="1">
        <f t="array" ref="K575">IF(H575="?",INDEX($H$2:$H$2336,MODE(MATCH($H$2:$H$2336,$H$2:$H$2336,0))),H575)</f>
        <v>yes</v>
      </c>
      <c r="L575" s="16" t="str">
        <f t="shared" si="8"/>
        <v>0</v>
      </c>
      <c r="M575" s="16" t="s">
        <v>2380</v>
      </c>
      <c r="N575" s="16" t="s">
        <v>2382</v>
      </c>
      <c r="O575" s="15" t="str" cm="1">
        <f t="array" ref="O575">_xlfn.IFS(B575&lt;18.5,"Underweight",B575&lt;=24.99,"Normal weight",B575&lt;=29.99,"Over weight",B575&gt;=30,"Obesity")</f>
        <v>Normal weight</v>
      </c>
      <c r="P575" s="29" t="str" cm="1">
        <f t="array" ref="P575">_xlfn.IFS(C575&lt;5.7,"Normal",C575&lt;=6.49,"Prediabetes",C575&gt;=6.5,"Diabetes")</f>
        <v>Normal</v>
      </c>
    </row>
    <row r="576" spans="1:16" x14ac:dyDescent="0.25">
      <c r="A576" s="54" t="s">
        <v>1796</v>
      </c>
      <c r="B576" s="54">
        <v>27.36</v>
      </c>
      <c r="C576" s="54">
        <v>4.6500000000000004</v>
      </c>
      <c r="D576" s="54" t="s">
        <v>2380</v>
      </c>
      <c r="E576" s="54" t="s">
        <v>8367</v>
      </c>
      <c r="F576" s="54" t="s">
        <v>2380</v>
      </c>
      <c r="G576" s="54">
        <v>1</v>
      </c>
      <c r="H576" s="54" t="s">
        <v>8367</v>
      </c>
      <c r="I576" s="15"/>
      <c r="J576" s="20"/>
      <c r="K576" s="17" t="str" cm="1">
        <f t="array" ref="K576">IF(H576="?",INDEX($H$2:$H$2336,MODE(MATCH($H$2:$H$2336,$H$2:$H$2336,0))),H576)</f>
        <v>yes</v>
      </c>
      <c r="L576" s="18">
        <f t="shared" si="8"/>
        <v>1</v>
      </c>
      <c r="M576" s="18" t="s">
        <v>2380</v>
      </c>
      <c r="N576" s="18" t="s">
        <v>2382</v>
      </c>
      <c r="O576" s="17" t="str" cm="1">
        <f t="array" ref="O576">_xlfn.IFS(B576&lt;18.5,"Underweight",B576&lt;=24.99,"Normal weight",B576&lt;=29.99,"Over weight",B576&gt;=30,"Obesity")</f>
        <v>Over weight</v>
      </c>
      <c r="P576" s="30" t="str" cm="1">
        <f t="array" ref="P576">_xlfn.IFS(C576&lt;5.7,"Normal",C576&lt;=6.49,"Prediabetes",C576&gt;=6.5,"Diabetes")</f>
        <v>Normal</v>
      </c>
    </row>
    <row r="577" spans="1:16" x14ac:dyDescent="0.25">
      <c r="A577" s="54" t="s">
        <v>1795</v>
      </c>
      <c r="B577" s="54">
        <v>42.95</v>
      </c>
      <c r="C577" s="54">
        <v>5.16</v>
      </c>
      <c r="D577" s="54" t="s">
        <v>8367</v>
      </c>
      <c r="E577" s="54" t="s">
        <v>2380</v>
      </c>
      <c r="F577" s="54" t="s">
        <v>2380</v>
      </c>
      <c r="G577" s="54">
        <v>1</v>
      </c>
      <c r="H577" s="54" t="s">
        <v>2380</v>
      </c>
      <c r="I577" s="17"/>
      <c r="J577" s="19"/>
      <c r="K577" s="15" t="str" cm="1">
        <f t="array" ref="K577">IF(H577="?",INDEX($H$2:$H$2336,MODE(MATCH($H$2:$H$2336,$H$2:$H$2336,0))),H577)</f>
        <v>No</v>
      </c>
      <c r="L577" s="16">
        <f t="shared" si="8"/>
        <v>1</v>
      </c>
      <c r="M577" s="16" t="s">
        <v>2382</v>
      </c>
      <c r="N577" s="16" t="s">
        <v>2380</v>
      </c>
      <c r="O577" s="15" t="str" cm="1">
        <f t="array" ref="O577">_xlfn.IFS(B577&lt;18.5,"Underweight",B577&lt;=24.99,"Normal weight",B577&lt;=29.99,"Over weight",B577&gt;=30,"Obesity")</f>
        <v>Obesity</v>
      </c>
      <c r="P577" s="29" t="str" cm="1">
        <f t="array" ref="P577">_xlfn.IFS(C577&lt;5.7,"Normal",C577&lt;=6.49,"Prediabetes",C577&gt;=6.5,"Diabetes")</f>
        <v>Normal</v>
      </c>
    </row>
    <row r="578" spans="1:16" x14ac:dyDescent="0.25">
      <c r="A578" s="54" t="s">
        <v>1794</v>
      </c>
      <c r="B578" s="54">
        <v>42.66</v>
      </c>
      <c r="C578" s="54">
        <v>10.44</v>
      </c>
      <c r="D578" s="54" t="s">
        <v>2380</v>
      </c>
      <c r="E578" s="54" t="s">
        <v>2380</v>
      </c>
      <c r="F578" s="54" t="s">
        <v>2380</v>
      </c>
      <c r="G578" s="54" t="s">
        <v>2381</v>
      </c>
      <c r="H578" s="54" t="s">
        <v>2380</v>
      </c>
      <c r="I578" s="15"/>
      <c r="J578" s="20"/>
      <c r="K578" s="17" t="str" cm="1">
        <f t="array" ref="K578">IF(H578="?",INDEX($H$2:$H$2336,MODE(MATCH($H$2:$H$2336,$H$2:$H$2336,0))),H578)</f>
        <v>No</v>
      </c>
      <c r="L578" s="18" t="str">
        <f t="shared" ref="L578:L641" si="9">IF(G578="No major surgery","0",G578)</f>
        <v>0</v>
      </c>
      <c r="M578" s="18" t="s">
        <v>2380</v>
      </c>
      <c r="N578" s="18" t="s">
        <v>2380</v>
      </c>
      <c r="O578" s="17" t="str" cm="1">
        <f t="array" ref="O578">_xlfn.IFS(B578&lt;18.5,"Underweight",B578&lt;=24.99,"Normal weight",B578&lt;=29.99,"Over weight",B578&gt;=30,"Obesity")</f>
        <v>Obesity</v>
      </c>
      <c r="P578" s="30" t="str" cm="1">
        <f t="array" ref="P578">_xlfn.IFS(C578&lt;5.7,"Normal",C578&lt;=6.49,"Prediabetes",C578&gt;=6.5,"Diabetes")</f>
        <v>Diabetes</v>
      </c>
    </row>
    <row r="579" spans="1:16" x14ac:dyDescent="0.25">
      <c r="A579" s="54" t="s">
        <v>1793</v>
      </c>
      <c r="B579" s="54">
        <v>33.630000000000003</v>
      </c>
      <c r="C579" s="54">
        <v>5.69</v>
      </c>
      <c r="D579" s="54" t="s">
        <v>2380</v>
      </c>
      <c r="E579" s="54" t="s">
        <v>2380</v>
      </c>
      <c r="F579" s="54" t="s">
        <v>2380</v>
      </c>
      <c r="G579" s="54">
        <v>1</v>
      </c>
      <c r="H579" s="54" t="s">
        <v>2380</v>
      </c>
      <c r="I579" s="17"/>
      <c r="J579" s="19"/>
      <c r="K579" s="15" t="str" cm="1">
        <f t="array" ref="K579">IF(H579="?",INDEX($H$2:$H$2336,MODE(MATCH($H$2:$H$2336,$H$2:$H$2336,0))),H579)</f>
        <v>No</v>
      </c>
      <c r="L579" s="16">
        <f t="shared" si="9"/>
        <v>1</v>
      </c>
      <c r="M579" s="16" t="s">
        <v>2380</v>
      </c>
      <c r="N579" s="16" t="s">
        <v>2380</v>
      </c>
      <c r="O579" s="15" t="str" cm="1">
        <f t="array" ref="O579">_xlfn.IFS(B579&lt;18.5,"Underweight",B579&lt;=24.99,"Normal weight",B579&lt;=29.99,"Over weight",B579&gt;=30,"Obesity")</f>
        <v>Obesity</v>
      </c>
      <c r="P579" s="29" t="str" cm="1">
        <f t="array" ref="P579">_xlfn.IFS(C579&lt;5.7,"Normal",C579&lt;=6.49,"Prediabetes",C579&gt;=6.5,"Diabetes")</f>
        <v>Normal</v>
      </c>
    </row>
    <row r="580" spans="1:16" x14ac:dyDescent="0.25">
      <c r="A580" s="54" t="s">
        <v>1792</v>
      </c>
      <c r="B580" s="54">
        <v>26.84</v>
      </c>
      <c r="C580" s="54">
        <v>6.5</v>
      </c>
      <c r="D580" s="54" t="s">
        <v>2380</v>
      </c>
      <c r="E580" s="54" t="s">
        <v>2380</v>
      </c>
      <c r="F580" s="54" t="s">
        <v>2380</v>
      </c>
      <c r="G580" s="54" t="s">
        <v>2381</v>
      </c>
      <c r="H580" s="54" t="s">
        <v>8367</v>
      </c>
      <c r="I580" s="15"/>
      <c r="J580" s="20"/>
      <c r="K580" s="17" t="str" cm="1">
        <f t="array" ref="K580">IF(H580="?",INDEX($H$2:$H$2336,MODE(MATCH($H$2:$H$2336,$H$2:$H$2336,0))),H580)</f>
        <v>yes</v>
      </c>
      <c r="L580" s="18" t="str">
        <f t="shared" si="9"/>
        <v>0</v>
      </c>
      <c r="M580" s="18" t="s">
        <v>2380</v>
      </c>
      <c r="N580" s="18" t="s">
        <v>2382</v>
      </c>
      <c r="O580" s="17" t="str" cm="1">
        <f t="array" ref="O580">_xlfn.IFS(B580&lt;18.5,"Underweight",B580&lt;=24.99,"Normal weight",B580&lt;=29.99,"Over weight",B580&gt;=30,"Obesity")</f>
        <v>Over weight</v>
      </c>
      <c r="P580" s="30" t="str" cm="1">
        <f t="array" ref="P580">_xlfn.IFS(C580&lt;5.7,"Normal",C580&lt;=6.49,"Prediabetes",C580&gt;=6.5,"Diabetes")</f>
        <v>Diabetes</v>
      </c>
    </row>
    <row r="581" spans="1:16" x14ac:dyDescent="0.25">
      <c r="A581" s="54" t="s">
        <v>1791</v>
      </c>
      <c r="B581" s="54">
        <v>28.3</v>
      </c>
      <c r="C581" s="54">
        <v>5.73</v>
      </c>
      <c r="D581" s="54" t="s">
        <v>2380</v>
      </c>
      <c r="E581" s="54" t="s">
        <v>2380</v>
      </c>
      <c r="F581" s="54" t="s">
        <v>2382</v>
      </c>
      <c r="G581" s="54">
        <v>1</v>
      </c>
      <c r="H581" s="54" t="s">
        <v>8367</v>
      </c>
      <c r="I581" s="17"/>
      <c r="J581" s="19"/>
      <c r="K581" s="15" t="str" cm="1">
        <f t="array" ref="K581">IF(H581="?",INDEX($H$2:$H$2336,MODE(MATCH($H$2:$H$2336,$H$2:$H$2336,0))),H581)</f>
        <v>yes</v>
      </c>
      <c r="L581" s="16">
        <f t="shared" si="9"/>
        <v>1</v>
      </c>
      <c r="M581" s="16" t="s">
        <v>2380</v>
      </c>
      <c r="N581" s="16" t="s">
        <v>2382</v>
      </c>
      <c r="O581" s="15" t="str" cm="1">
        <f t="array" ref="O581">_xlfn.IFS(B581&lt;18.5,"Underweight",B581&lt;=24.99,"Normal weight",B581&lt;=29.99,"Over weight",B581&gt;=30,"Obesity")</f>
        <v>Over weight</v>
      </c>
      <c r="P581" s="29" t="str" cm="1">
        <f t="array" ref="P581">_xlfn.IFS(C581&lt;5.7,"Normal",C581&lt;=6.49,"Prediabetes",C581&gt;=6.5,"Diabetes")</f>
        <v>Prediabetes</v>
      </c>
    </row>
    <row r="582" spans="1:16" x14ac:dyDescent="0.25">
      <c r="A582" s="54" t="s">
        <v>1790</v>
      </c>
      <c r="B582" s="54">
        <v>27.06</v>
      </c>
      <c r="C582" s="54">
        <v>5.74</v>
      </c>
      <c r="D582" s="54" t="s">
        <v>8367</v>
      </c>
      <c r="E582" s="54" t="s">
        <v>2380</v>
      </c>
      <c r="F582" s="54" t="s">
        <v>2380</v>
      </c>
      <c r="G582" s="54" t="s">
        <v>2381</v>
      </c>
      <c r="H582" s="54" t="s">
        <v>8367</v>
      </c>
      <c r="I582" s="15"/>
      <c r="J582" s="20"/>
      <c r="K582" s="17" t="str" cm="1">
        <f t="array" ref="K582">IF(H582="?",INDEX($H$2:$H$2336,MODE(MATCH($H$2:$H$2336,$H$2:$H$2336,0))),H582)</f>
        <v>yes</v>
      </c>
      <c r="L582" s="18" t="str">
        <f t="shared" si="9"/>
        <v>0</v>
      </c>
      <c r="M582" s="18" t="s">
        <v>2382</v>
      </c>
      <c r="N582" s="18" t="s">
        <v>2382</v>
      </c>
      <c r="O582" s="17" t="str" cm="1">
        <f t="array" ref="O582">_xlfn.IFS(B582&lt;18.5,"Underweight",B582&lt;=24.99,"Normal weight",B582&lt;=29.99,"Over weight",B582&gt;=30,"Obesity")</f>
        <v>Over weight</v>
      </c>
      <c r="P582" s="30" t="str" cm="1">
        <f t="array" ref="P582">_xlfn.IFS(C582&lt;5.7,"Normal",C582&lt;=6.49,"Prediabetes",C582&gt;=6.5,"Diabetes")</f>
        <v>Prediabetes</v>
      </c>
    </row>
    <row r="583" spans="1:16" x14ac:dyDescent="0.25">
      <c r="A583" s="54" t="s">
        <v>1789</v>
      </c>
      <c r="B583" s="54">
        <v>47.13</v>
      </c>
      <c r="C583" s="54">
        <v>8.6999999999999993</v>
      </c>
      <c r="D583" s="54" t="s">
        <v>2380</v>
      </c>
      <c r="E583" s="54" t="s">
        <v>2380</v>
      </c>
      <c r="F583" s="54" t="s">
        <v>2380</v>
      </c>
      <c r="G583" s="54" t="s">
        <v>2381</v>
      </c>
      <c r="H583" s="54" t="s">
        <v>2380</v>
      </c>
      <c r="I583" s="17"/>
      <c r="J583" s="19"/>
      <c r="K583" s="15" t="str" cm="1">
        <f t="array" ref="K583">IF(H583="?",INDEX($H$2:$H$2336,MODE(MATCH($H$2:$H$2336,$H$2:$H$2336,0))),H583)</f>
        <v>No</v>
      </c>
      <c r="L583" s="16" t="str">
        <f t="shared" si="9"/>
        <v>0</v>
      </c>
      <c r="M583" s="16" t="s">
        <v>2380</v>
      </c>
      <c r="N583" s="16" t="s">
        <v>2380</v>
      </c>
      <c r="O583" s="15" t="str" cm="1">
        <f t="array" ref="O583">_xlfn.IFS(B583&lt;18.5,"Underweight",B583&lt;=24.99,"Normal weight",B583&lt;=29.99,"Over weight",B583&gt;=30,"Obesity")</f>
        <v>Obesity</v>
      </c>
      <c r="P583" s="29" t="str" cm="1">
        <f t="array" ref="P583">_xlfn.IFS(C583&lt;5.7,"Normal",C583&lt;=6.49,"Prediabetes",C583&gt;=6.5,"Diabetes")</f>
        <v>Diabetes</v>
      </c>
    </row>
    <row r="584" spans="1:16" x14ac:dyDescent="0.25">
      <c r="A584" s="54" t="s">
        <v>1788</v>
      </c>
      <c r="B584" s="54">
        <v>51.72</v>
      </c>
      <c r="C584" s="54">
        <v>5.09</v>
      </c>
      <c r="D584" s="54" t="s">
        <v>2380</v>
      </c>
      <c r="E584" s="54" t="s">
        <v>2380</v>
      </c>
      <c r="F584" s="54" t="s">
        <v>2380</v>
      </c>
      <c r="G584" s="54" t="s">
        <v>2381</v>
      </c>
      <c r="H584" s="54" t="s">
        <v>2380</v>
      </c>
      <c r="I584" s="15"/>
      <c r="J584" s="20"/>
      <c r="K584" s="17" t="str" cm="1">
        <f t="array" ref="K584">IF(H584="?",INDEX($H$2:$H$2336,MODE(MATCH($H$2:$H$2336,$H$2:$H$2336,0))),H584)</f>
        <v>No</v>
      </c>
      <c r="L584" s="18" t="str">
        <f t="shared" si="9"/>
        <v>0</v>
      </c>
      <c r="M584" s="18" t="s">
        <v>2380</v>
      </c>
      <c r="N584" s="18" t="s">
        <v>2380</v>
      </c>
      <c r="O584" s="17" t="str" cm="1">
        <f t="array" ref="O584">_xlfn.IFS(B584&lt;18.5,"Underweight",B584&lt;=24.99,"Normal weight",B584&lt;=29.99,"Over weight",B584&gt;=30,"Obesity")</f>
        <v>Obesity</v>
      </c>
      <c r="P584" s="30" t="str" cm="1">
        <f t="array" ref="P584">_xlfn.IFS(C584&lt;5.7,"Normal",C584&lt;=6.49,"Prediabetes",C584&gt;=6.5,"Diabetes")</f>
        <v>Normal</v>
      </c>
    </row>
    <row r="585" spans="1:16" x14ac:dyDescent="0.25">
      <c r="A585" s="54" t="s">
        <v>1787</v>
      </c>
      <c r="B585" s="54">
        <v>48.59</v>
      </c>
      <c r="C585" s="54">
        <v>5.57</v>
      </c>
      <c r="D585" s="54" t="s">
        <v>2380</v>
      </c>
      <c r="E585" s="54" t="s">
        <v>2380</v>
      </c>
      <c r="F585" s="54" t="s">
        <v>2380</v>
      </c>
      <c r="G585" s="54" t="s">
        <v>2381</v>
      </c>
      <c r="H585" s="54" t="s">
        <v>2380</v>
      </c>
      <c r="I585" s="17"/>
      <c r="J585" s="19"/>
      <c r="K585" s="15" t="str" cm="1">
        <f t="array" ref="K585">IF(H585="?",INDEX($H$2:$H$2336,MODE(MATCH($H$2:$H$2336,$H$2:$H$2336,0))),H585)</f>
        <v>No</v>
      </c>
      <c r="L585" s="16" t="str">
        <f t="shared" si="9"/>
        <v>0</v>
      </c>
      <c r="M585" s="16" t="s">
        <v>2380</v>
      </c>
      <c r="N585" s="16" t="s">
        <v>2380</v>
      </c>
      <c r="O585" s="15" t="str" cm="1">
        <f t="array" ref="O585">_xlfn.IFS(B585&lt;18.5,"Underweight",B585&lt;=24.99,"Normal weight",B585&lt;=29.99,"Over weight",B585&gt;=30,"Obesity")</f>
        <v>Obesity</v>
      </c>
      <c r="P585" s="29" t="str" cm="1">
        <f t="array" ref="P585">_xlfn.IFS(C585&lt;5.7,"Normal",C585&lt;=6.49,"Prediabetes",C585&gt;=6.5,"Diabetes")</f>
        <v>Normal</v>
      </c>
    </row>
    <row r="586" spans="1:16" x14ac:dyDescent="0.25">
      <c r="A586" s="54" t="s">
        <v>1786</v>
      </c>
      <c r="B586" s="54">
        <v>45.18</v>
      </c>
      <c r="C586" s="54">
        <v>10.87</v>
      </c>
      <c r="D586" s="54" t="s">
        <v>2380</v>
      </c>
      <c r="E586" s="54" t="s">
        <v>2380</v>
      </c>
      <c r="F586" s="54" t="s">
        <v>2380</v>
      </c>
      <c r="G586" s="54" t="s">
        <v>2381</v>
      </c>
      <c r="H586" s="54" t="s">
        <v>2380</v>
      </c>
      <c r="I586" s="15"/>
      <c r="J586" s="20"/>
      <c r="K586" s="17" t="str" cm="1">
        <f t="array" ref="K586">IF(H586="?",INDEX($H$2:$H$2336,MODE(MATCH($H$2:$H$2336,$H$2:$H$2336,0))),H586)</f>
        <v>No</v>
      </c>
      <c r="L586" s="18" t="str">
        <f t="shared" si="9"/>
        <v>0</v>
      </c>
      <c r="M586" s="18" t="s">
        <v>2380</v>
      </c>
      <c r="N586" s="18" t="s">
        <v>2380</v>
      </c>
      <c r="O586" s="17" t="str" cm="1">
        <f t="array" ref="O586">_xlfn.IFS(B586&lt;18.5,"Underweight",B586&lt;=24.99,"Normal weight",B586&lt;=29.99,"Over weight",B586&gt;=30,"Obesity")</f>
        <v>Obesity</v>
      </c>
      <c r="P586" s="30" t="str" cm="1">
        <f t="array" ref="P586">_xlfn.IFS(C586&lt;5.7,"Normal",C586&lt;=6.49,"Prediabetes",C586&gt;=6.5,"Diabetes")</f>
        <v>Diabetes</v>
      </c>
    </row>
    <row r="587" spans="1:16" x14ac:dyDescent="0.25">
      <c r="A587" s="54" t="s">
        <v>1785</v>
      </c>
      <c r="B587" s="54">
        <v>27.9</v>
      </c>
      <c r="C587" s="54">
        <v>6.02</v>
      </c>
      <c r="D587" s="54" t="s">
        <v>2380</v>
      </c>
      <c r="E587" s="54" t="s">
        <v>2380</v>
      </c>
      <c r="F587" s="54" t="s">
        <v>2382</v>
      </c>
      <c r="G587" s="54">
        <v>1</v>
      </c>
      <c r="H587" s="54" t="s">
        <v>8367</v>
      </c>
      <c r="I587" s="17"/>
      <c r="J587" s="19"/>
      <c r="K587" s="15" t="str" cm="1">
        <f t="array" ref="K587">IF(H587="?",INDEX($H$2:$H$2336,MODE(MATCH($H$2:$H$2336,$H$2:$H$2336,0))),H587)</f>
        <v>yes</v>
      </c>
      <c r="L587" s="16">
        <f t="shared" si="9"/>
        <v>1</v>
      </c>
      <c r="M587" s="16" t="s">
        <v>2380</v>
      </c>
      <c r="N587" s="16" t="s">
        <v>2382</v>
      </c>
      <c r="O587" s="15" t="str" cm="1">
        <f t="array" ref="O587">_xlfn.IFS(B587&lt;18.5,"Underweight",B587&lt;=24.99,"Normal weight",B587&lt;=29.99,"Over weight",B587&gt;=30,"Obesity")</f>
        <v>Over weight</v>
      </c>
      <c r="P587" s="29" t="str" cm="1">
        <f t="array" ref="P587">_xlfn.IFS(C587&lt;5.7,"Normal",C587&lt;=6.49,"Prediabetes",C587&gt;=6.5,"Diabetes")</f>
        <v>Prediabetes</v>
      </c>
    </row>
    <row r="588" spans="1:16" x14ac:dyDescent="0.25">
      <c r="A588" s="54" t="s">
        <v>1784</v>
      </c>
      <c r="B588" s="54">
        <v>51.33</v>
      </c>
      <c r="C588" s="54">
        <v>7</v>
      </c>
      <c r="D588" s="54" t="s">
        <v>2380</v>
      </c>
      <c r="E588" s="54" t="s">
        <v>2380</v>
      </c>
      <c r="F588" s="54" t="s">
        <v>2380</v>
      </c>
      <c r="G588" s="54" t="s">
        <v>2381</v>
      </c>
      <c r="H588" s="54" t="s">
        <v>2380</v>
      </c>
      <c r="I588" s="15"/>
      <c r="J588" s="20"/>
      <c r="K588" s="17" t="str" cm="1">
        <f t="array" ref="K588">IF(H588="?",INDEX($H$2:$H$2336,MODE(MATCH($H$2:$H$2336,$H$2:$H$2336,0))),H588)</f>
        <v>No</v>
      </c>
      <c r="L588" s="18" t="str">
        <f t="shared" si="9"/>
        <v>0</v>
      </c>
      <c r="M588" s="18" t="s">
        <v>2380</v>
      </c>
      <c r="N588" s="18" t="s">
        <v>2380</v>
      </c>
      <c r="O588" s="17" t="str" cm="1">
        <f t="array" ref="O588">_xlfn.IFS(B588&lt;18.5,"Underweight",B588&lt;=24.99,"Normal weight",B588&lt;=29.99,"Over weight",B588&gt;=30,"Obesity")</f>
        <v>Obesity</v>
      </c>
      <c r="P588" s="30" t="str" cm="1">
        <f t="array" ref="P588">_xlfn.IFS(C588&lt;5.7,"Normal",C588&lt;=6.49,"Prediabetes",C588&gt;=6.5,"Diabetes")</f>
        <v>Diabetes</v>
      </c>
    </row>
    <row r="589" spans="1:16" x14ac:dyDescent="0.25">
      <c r="A589" s="54" t="s">
        <v>1783</v>
      </c>
      <c r="B589" s="54">
        <v>30.59</v>
      </c>
      <c r="C589" s="54">
        <v>5.56</v>
      </c>
      <c r="D589" s="54" t="s">
        <v>8367</v>
      </c>
      <c r="E589" s="54" t="s">
        <v>2380</v>
      </c>
      <c r="F589" s="54" t="s">
        <v>2380</v>
      </c>
      <c r="G589" s="54">
        <v>1</v>
      </c>
      <c r="H589" s="54" t="s">
        <v>2380</v>
      </c>
      <c r="I589" s="17"/>
      <c r="J589" s="19"/>
      <c r="K589" s="15" t="str" cm="1">
        <f t="array" ref="K589">IF(H589="?",INDEX($H$2:$H$2336,MODE(MATCH($H$2:$H$2336,$H$2:$H$2336,0))),H589)</f>
        <v>No</v>
      </c>
      <c r="L589" s="16">
        <f t="shared" si="9"/>
        <v>1</v>
      </c>
      <c r="M589" s="16" t="s">
        <v>2382</v>
      </c>
      <c r="N589" s="16" t="s">
        <v>2380</v>
      </c>
      <c r="O589" s="15" t="str" cm="1">
        <f t="array" ref="O589">_xlfn.IFS(B589&lt;18.5,"Underweight",B589&lt;=24.99,"Normal weight",B589&lt;=29.99,"Over weight",B589&gt;=30,"Obesity")</f>
        <v>Obesity</v>
      </c>
      <c r="P589" s="29" t="str" cm="1">
        <f t="array" ref="P589">_xlfn.IFS(C589&lt;5.7,"Normal",C589&lt;=6.49,"Prediabetes",C589&gt;=6.5,"Diabetes")</f>
        <v>Normal</v>
      </c>
    </row>
    <row r="590" spans="1:16" x14ac:dyDescent="0.25">
      <c r="A590" s="54" t="s">
        <v>1782</v>
      </c>
      <c r="B590" s="54">
        <v>39.229999999999997</v>
      </c>
      <c r="C590" s="54">
        <v>8.4499999999999993</v>
      </c>
      <c r="D590" s="54" t="s">
        <v>2380</v>
      </c>
      <c r="E590" s="54" t="s">
        <v>2380</v>
      </c>
      <c r="F590" s="54" t="s">
        <v>2380</v>
      </c>
      <c r="G590" s="54" t="s">
        <v>2381</v>
      </c>
      <c r="H590" s="54" t="s">
        <v>2380</v>
      </c>
      <c r="I590" s="15"/>
      <c r="J590" s="20"/>
      <c r="K590" s="17" t="str" cm="1">
        <f t="array" ref="K590">IF(H590="?",INDEX($H$2:$H$2336,MODE(MATCH($H$2:$H$2336,$H$2:$H$2336,0))),H590)</f>
        <v>No</v>
      </c>
      <c r="L590" s="18" t="str">
        <f t="shared" si="9"/>
        <v>0</v>
      </c>
      <c r="M590" s="18" t="s">
        <v>2380</v>
      </c>
      <c r="N590" s="18" t="s">
        <v>2380</v>
      </c>
      <c r="O590" s="17" t="str" cm="1">
        <f t="array" ref="O590">_xlfn.IFS(B590&lt;18.5,"Underweight",B590&lt;=24.99,"Normal weight",B590&lt;=29.99,"Over weight",B590&gt;=30,"Obesity")</f>
        <v>Obesity</v>
      </c>
      <c r="P590" s="30" t="str" cm="1">
        <f t="array" ref="P590">_xlfn.IFS(C590&lt;5.7,"Normal",C590&lt;=6.49,"Prediabetes",C590&gt;=6.5,"Diabetes")</f>
        <v>Diabetes</v>
      </c>
    </row>
    <row r="591" spans="1:16" x14ac:dyDescent="0.25">
      <c r="A591" s="54" t="s">
        <v>1781</v>
      </c>
      <c r="B591" s="54">
        <v>19.094999999999999</v>
      </c>
      <c r="C591" s="54">
        <v>6.19</v>
      </c>
      <c r="D591" s="54" t="s">
        <v>2380</v>
      </c>
      <c r="E591" s="54" t="s">
        <v>2380</v>
      </c>
      <c r="F591" s="54" t="s">
        <v>2380</v>
      </c>
      <c r="G591" s="54" t="s">
        <v>2381</v>
      </c>
      <c r="H591" s="54" t="s">
        <v>8367</v>
      </c>
      <c r="I591" s="17"/>
      <c r="J591" s="19"/>
      <c r="K591" s="15" t="str" cm="1">
        <f t="array" ref="K591">IF(H591="?",INDEX($H$2:$H$2336,MODE(MATCH($H$2:$H$2336,$H$2:$H$2336,0))),H591)</f>
        <v>yes</v>
      </c>
      <c r="L591" s="16" t="str">
        <f t="shared" si="9"/>
        <v>0</v>
      </c>
      <c r="M591" s="16" t="s">
        <v>2380</v>
      </c>
      <c r="N591" s="16" t="s">
        <v>2382</v>
      </c>
      <c r="O591" s="15" t="str" cm="1">
        <f t="array" ref="O591">_xlfn.IFS(B591&lt;18.5,"Underweight",B591&lt;=24.99,"Normal weight",B591&lt;=29.99,"Over weight",B591&gt;=30,"Obesity")</f>
        <v>Normal weight</v>
      </c>
      <c r="P591" s="29" t="str" cm="1">
        <f t="array" ref="P591">_xlfn.IFS(C591&lt;5.7,"Normal",C591&lt;=6.49,"Prediabetes",C591&gt;=6.5,"Diabetes")</f>
        <v>Prediabetes</v>
      </c>
    </row>
    <row r="592" spans="1:16" x14ac:dyDescent="0.25">
      <c r="A592" s="54" t="s">
        <v>1780</v>
      </c>
      <c r="B592" s="54">
        <v>49.72</v>
      </c>
      <c r="C592" s="54">
        <v>7.71</v>
      </c>
      <c r="D592" s="54" t="s">
        <v>2380</v>
      </c>
      <c r="E592" s="54" t="s">
        <v>2380</v>
      </c>
      <c r="F592" s="54" t="s">
        <v>2380</v>
      </c>
      <c r="G592" s="54" t="s">
        <v>2381</v>
      </c>
      <c r="H592" s="54" t="s">
        <v>2380</v>
      </c>
      <c r="I592" s="15"/>
      <c r="J592" s="20"/>
      <c r="K592" s="17" t="str" cm="1">
        <f t="array" ref="K592">IF(H592="?",INDEX($H$2:$H$2336,MODE(MATCH($H$2:$H$2336,$H$2:$H$2336,0))),H592)</f>
        <v>No</v>
      </c>
      <c r="L592" s="18" t="str">
        <f t="shared" si="9"/>
        <v>0</v>
      </c>
      <c r="M592" s="18" t="s">
        <v>2380</v>
      </c>
      <c r="N592" s="18" t="s">
        <v>2380</v>
      </c>
      <c r="O592" s="17" t="str" cm="1">
        <f t="array" ref="O592">_xlfn.IFS(B592&lt;18.5,"Underweight",B592&lt;=24.99,"Normal weight",B592&lt;=29.99,"Over weight",B592&gt;=30,"Obesity")</f>
        <v>Obesity</v>
      </c>
      <c r="P592" s="30" t="str" cm="1">
        <f t="array" ref="P592">_xlfn.IFS(C592&lt;5.7,"Normal",C592&lt;=6.49,"Prediabetes",C592&gt;=6.5,"Diabetes")</f>
        <v>Diabetes</v>
      </c>
    </row>
    <row r="593" spans="1:16" x14ac:dyDescent="0.25">
      <c r="A593" s="54" t="s">
        <v>1779</v>
      </c>
      <c r="B593" s="54">
        <v>21.754999999999999</v>
      </c>
      <c r="C593" s="54">
        <v>4.63</v>
      </c>
      <c r="D593" s="54" t="s">
        <v>2380</v>
      </c>
      <c r="E593" s="54" t="s">
        <v>2380</v>
      </c>
      <c r="F593" s="54" t="s">
        <v>2382</v>
      </c>
      <c r="G593" s="54">
        <v>1</v>
      </c>
      <c r="H593" s="54" t="s">
        <v>8367</v>
      </c>
      <c r="I593" s="17"/>
      <c r="J593" s="19"/>
      <c r="K593" s="15" t="str" cm="1">
        <f t="array" ref="K593">IF(H593="?",INDEX($H$2:$H$2336,MODE(MATCH($H$2:$H$2336,$H$2:$H$2336,0))),H593)</f>
        <v>yes</v>
      </c>
      <c r="L593" s="16">
        <f t="shared" si="9"/>
        <v>1</v>
      </c>
      <c r="M593" s="16" t="s">
        <v>2380</v>
      </c>
      <c r="N593" s="16" t="s">
        <v>2382</v>
      </c>
      <c r="O593" s="15" t="str" cm="1">
        <f t="array" ref="O593">_xlfn.IFS(B593&lt;18.5,"Underweight",B593&lt;=24.99,"Normal weight",B593&lt;=29.99,"Over weight",B593&gt;=30,"Obesity")</f>
        <v>Normal weight</v>
      </c>
      <c r="P593" s="29" t="str" cm="1">
        <f t="array" ref="P593">_xlfn.IFS(C593&lt;5.7,"Normal",C593&lt;=6.49,"Prediabetes",C593&gt;=6.5,"Diabetes")</f>
        <v>Normal</v>
      </c>
    </row>
    <row r="594" spans="1:16" x14ac:dyDescent="0.25">
      <c r="A594" s="54" t="s">
        <v>1778</v>
      </c>
      <c r="B594" s="54">
        <v>48.39</v>
      </c>
      <c r="C594" s="54">
        <v>4.6100000000000003</v>
      </c>
      <c r="D594" s="54" t="s">
        <v>2380</v>
      </c>
      <c r="E594" s="54" t="s">
        <v>2380</v>
      </c>
      <c r="F594" s="54" t="s">
        <v>2380</v>
      </c>
      <c r="G594" s="54" t="s">
        <v>2381</v>
      </c>
      <c r="H594" s="54" t="s">
        <v>2380</v>
      </c>
      <c r="I594" s="15"/>
      <c r="J594" s="20"/>
      <c r="K594" s="17" t="str" cm="1">
        <f t="array" ref="K594">IF(H594="?",INDEX($H$2:$H$2336,MODE(MATCH($H$2:$H$2336,$H$2:$H$2336,0))),H594)</f>
        <v>No</v>
      </c>
      <c r="L594" s="18" t="str">
        <f t="shared" si="9"/>
        <v>0</v>
      </c>
      <c r="M594" s="18" t="s">
        <v>2380</v>
      </c>
      <c r="N594" s="18" t="s">
        <v>2380</v>
      </c>
      <c r="O594" s="17" t="str" cm="1">
        <f t="array" ref="O594">_xlfn.IFS(B594&lt;18.5,"Underweight",B594&lt;=24.99,"Normal weight",B594&lt;=29.99,"Over weight",B594&gt;=30,"Obesity")</f>
        <v>Obesity</v>
      </c>
      <c r="P594" s="30" t="str" cm="1">
        <f t="array" ref="P594">_xlfn.IFS(C594&lt;5.7,"Normal",C594&lt;=6.49,"Prediabetes",C594&gt;=6.5,"Diabetes")</f>
        <v>Normal</v>
      </c>
    </row>
    <row r="595" spans="1:16" x14ac:dyDescent="0.25">
      <c r="A595" s="54" t="s">
        <v>1777</v>
      </c>
      <c r="B595" s="54">
        <v>47.15</v>
      </c>
      <c r="C595" s="54">
        <v>9.5299999999999994</v>
      </c>
      <c r="D595" s="54" t="s">
        <v>8367</v>
      </c>
      <c r="E595" s="54" t="s">
        <v>2380</v>
      </c>
      <c r="F595" s="54" t="s">
        <v>2380</v>
      </c>
      <c r="G595" s="54">
        <v>1</v>
      </c>
      <c r="H595" s="54" t="s">
        <v>2380</v>
      </c>
      <c r="I595" s="17"/>
      <c r="J595" s="19"/>
      <c r="K595" s="15" t="str" cm="1">
        <f t="array" ref="K595">IF(H595="?",INDEX($H$2:$H$2336,MODE(MATCH($H$2:$H$2336,$H$2:$H$2336,0))),H595)</f>
        <v>No</v>
      </c>
      <c r="L595" s="16">
        <f t="shared" si="9"/>
        <v>1</v>
      </c>
      <c r="M595" s="16" t="s">
        <v>2382</v>
      </c>
      <c r="N595" s="16" t="s">
        <v>2380</v>
      </c>
      <c r="O595" s="15" t="str" cm="1">
        <f t="array" ref="O595">_xlfn.IFS(B595&lt;18.5,"Underweight",B595&lt;=24.99,"Normal weight",B595&lt;=29.99,"Over weight",B595&gt;=30,"Obesity")</f>
        <v>Obesity</v>
      </c>
      <c r="P595" s="29" t="str" cm="1">
        <f t="array" ref="P595">_xlfn.IFS(C595&lt;5.7,"Normal",C595&lt;=6.49,"Prediabetes",C595&gt;=6.5,"Diabetes")</f>
        <v>Diabetes</v>
      </c>
    </row>
    <row r="596" spans="1:16" x14ac:dyDescent="0.25">
      <c r="A596" s="54" t="s">
        <v>1776</v>
      </c>
      <c r="B596" s="54">
        <v>47.59</v>
      </c>
      <c r="C596" s="54">
        <v>11.43</v>
      </c>
      <c r="D596" s="54" t="s">
        <v>8367</v>
      </c>
      <c r="E596" s="54" t="s">
        <v>2380</v>
      </c>
      <c r="F596" s="54" t="s">
        <v>2380</v>
      </c>
      <c r="G596" s="54">
        <v>2</v>
      </c>
      <c r="H596" s="54" t="s">
        <v>2380</v>
      </c>
      <c r="I596" s="15"/>
      <c r="J596" s="20"/>
      <c r="K596" s="17" t="str" cm="1">
        <f t="array" ref="K596">IF(H596="?",INDEX($H$2:$H$2336,MODE(MATCH($H$2:$H$2336,$H$2:$H$2336,0))),H596)</f>
        <v>No</v>
      </c>
      <c r="L596" s="18">
        <f t="shared" si="9"/>
        <v>2</v>
      </c>
      <c r="M596" s="18" t="s">
        <v>2382</v>
      </c>
      <c r="N596" s="18" t="s">
        <v>2380</v>
      </c>
      <c r="O596" s="17" t="str" cm="1">
        <f t="array" ref="O596">_xlfn.IFS(B596&lt;18.5,"Underweight",B596&lt;=24.99,"Normal weight",B596&lt;=29.99,"Over weight",B596&gt;=30,"Obesity")</f>
        <v>Obesity</v>
      </c>
      <c r="P596" s="30" t="str" cm="1">
        <f t="array" ref="P596">_xlfn.IFS(C596&lt;5.7,"Normal",C596&lt;=6.49,"Prediabetes",C596&gt;=6.5,"Diabetes")</f>
        <v>Diabetes</v>
      </c>
    </row>
    <row r="597" spans="1:16" x14ac:dyDescent="0.25">
      <c r="A597" s="54" t="s">
        <v>1775</v>
      </c>
      <c r="B597" s="54">
        <v>39.81</v>
      </c>
      <c r="C597" s="54">
        <v>7.65</v>
      </c>
      <c r="D597" s="54" t="s">
        <v>8367</v>
      </c>
      <c r="E597" s="54" t="s">
        <v>2380</v>
      </c>
      <c r="F597" s="54" t="s">
        <v>2382</v>
      </c>
      <c r="G597" s="54">
        <v>1</v>
      </c>
      <c r="H597" s="54" t="s">
        <v>2380</v>
      </c>
      <c r="I597" s="17"/>
      <c r="J597" s="19"/>
      <c r="K597" s="15" t="str" cm="1">
        <f t="array" ref="K597">IF(H597="?",INDEX($H$2:$H$2336,MODE(MATCH($H$2:$H$2336,$H$2:$H$2336,0))),H597)</f>
        <v>No</v>
      </c>
      <c r="L597" s="16">
        <f t="shared" si="9"/>
        <v>1</v>
      </c>
      <c r="M597" s="16" t="s">
        <v>2382</v>
      </c>
      <c r="N597" s="16" t="s">
        <v>2380</v>
      </c>
      <c r="O597" s="15" t="str" cm="1">
        <f t="array" ref="O597">_xlfn.IFS(B597&lt;18.5,"Underweight",B597&lt;=24.99,"Normal weight",B597&lt;=29.99,"Over weight",B597&gt;=30,"Obesity")</f>
        <v>Obesity</v>
      </c>
      <c r="P597" s="29" t="str" cm="1">
        <f t="array" ref="P597">_xlfn.IFS(C597&lt;5.7,"Normal",C597&lt;=6.49,"Prediabetes",C597&gt;=6.5,"Diabetes")</f>
        <v>Diabetes</v>
      </c>
    </row>
    <row r="598" spans="1:16" x14ac:dyDescent="0.25">
      <c r="A598" s="54" t="s">
        <v>1774</v>
      </c>
      <c r="B598" s="54">
        <v>31.02</v>
      </c>
      <c r="C598" s="54">
        <v>5.87</v>
      </c>
      <c r="D598" s="54" t="s">
        <v>8367</v>
      </c>
      <c r="E598" s="54" t="s">
        <v>2380</v>
      </c>
      <c r="F598" s="54" t="s">
        <v>2380</v>
      </c>
      <c r="G598" s="54" t="s">
        <v>2381</v>
      </c>
      <c r="H598" s="54" t="s">
        <v>2380</v>
      </c>
      <c r="I598" s="15"/>
      <c r="J598" s="20"/>
      <c r="K598" s="17" t="str" cm="1">
        <f t="array" ref="K598">IF(H598="?",INDEX($H$2:$H$2336,MODE(MATCH($H$2:$H$2336,$H$2:$H$2336,0))),H598)</f>
        <v>No</v>
      </c>
      <c r="L598" s="18" t="str">
        <f t="shared" si="9"/>
        <v>0</v>
      </c>
      <c r="M598" s="18" t="s">
        <v>2382</v>
      </c>
      <c r="N598" s="18" t="s">
        <v>2380</v>
      </c>
      <c r="O598" s="17" t="str" cm="1">
        <f t="array" ref="O598">_xlfn.IFS(B598&lt;18.5,"Underweight",B598&lt;=24.99,"Normal weight",B598&lt;=29.99,"Over weight",B598&gt;=30,"Obesity")</f>
        <v>Obesity</v>
      </c>
      <c r="P598" s="30" t="str" cm="1">
        <f t="array" ref="P598">_xlfn.IFS(C598&lt;5.7,"Normal",C598&lt;=6.49,"Prediabetes",C598&gt;=6.5,"Diabetes")</f>
        <v>Prediabetes</v>
      </c>
    </row>
    <row r="599" spans="1:16" x14ac:dyDescent="0.25">
      <c r="A599" s="54" t="s">
        <v>1773</v>
      </c>
      <c r="B599" s="54">
        <v>24.75</v>
      </c>
      <c r="C599" s="54">
        <v>4.3600000000000003</v>
      </c>
      <c r="D599" s="54" t="s">
        <v>8367</v>
      </c>
      <c r="E599" s="54" t="s">
        <v>2380</v>
      </c>
      <c r="F599" s="54" t="s">
        <v>2380</v>
      </c>
      <c r="G599" s="54">
        <v>1</v>
      </c>
      <c r="H599" s="54" t="s">
        <v>8367</v>
      </c>
      <c r="I599" s="17"/>
      <c r="J599" s="19"/>
      <c r="K599" s="15" t="str" cm="1">
        <f t="array" ref="K599">IF(H599="?",INDEX($H$2:$H$2336,MODE(MATCH($H$2:$H$2336,$H$2:$H$2336,0))),H599)</f>
        <v>yes</v>
      </c>
      <c r="L599" s="16">
        <f t="shared" si="9"/>
        <v>1</v>
      </c>
      <c r="M599" s="16" t="s">
        <v>2382</v>
      </c>
      <c r="N599" s="16" t="s">
        <v>2382</v>
      </c>
      <c r="O599" s="15" t="str" cm="1">
        <f t="array" ref="O599">_xlfn.IFS(B599&lt;18.5,"Underweight",B599&lt;=24.99,"Normal weight",B599&lt;=29.99,"Over weight",B599&gt;=30,"Obesity")</f>
        <v>Normal weight</v>
      </c>
      <c r="P599" s="29" t="str" cm="1">
        <f t="array" ref="P599">_xlfn.IFS(C599&lt;5.7,"Normal",C599&lt;=6.49,"Prediabetes",C599&gt;=6.5,"Diabetes")</f>
        <v>Normal</v>
      </c>
    </row>
    <row r="600" spans="1:16" x14ac:dyDescent="0.25">
      <c r="A600" s="54" t="s">
        <v>1772</v>
      </c>
      <c r="B600" s="54">
        <v>30.114999999999998</v>
      </c>
      <c r="C600" s="54">
        <v>10.119999999999999</v>
      </c>
      <c r="D600" s="54" t="s">
        <v>2380</v>
      </c>
      <c r="E600" s="54" t="s">
        <v>2380</v>
      </c>
      <c r="F600" s="54" t="s">
        <v>2380</v>
      </c>
      <c r="G600" s="54">
        <v>3</v>
      </c>
      <c r="H600" s="54" t="s">
        <v>2380</v>
      </c>
      <c r="I600" s="15"/>
      <c r="J600" s="20"/>
      <c r="K600" s="17" t="str" cm="1">
        <f t="array" ref="K600">IF(H600="?",INDEX($H$2:$H$2336,MODE(MATCH($H$2:$H$2336,$H$2:$H$2336,0))),H600)</f>
        <v>No</v>
      </c>
      <c r="L600" s="18">
        <f t="shared" si="9"/>
        <v>3</v>
      </c>
      <c r="M600" s="18" t="s">
        <v>2380</v>
      </c>
      <c r="N600" s="18" t="s">
        <v>2380</v>
      </c>
      <c r="O600" s="17" t="str" cm="1">
        <f t="array" ref="O600">_xlfn.IFS(B600&lt;18.5,"Underweight",B600&lt;=24.99,"Normal weight",B600&lt;=29.99,"Over weight",B600&gt;=30,"Obesity")</f>
        <v>Obesity</v>
      </c>
      <c r="P600" s="30" t="str" cm="1">
        <f t="array" ref="P600">_xlfn.IFS(C600&lt;5.7,"Normal",C600&lt;=6.49,"Prediabetes",C600&gt;=6.5,"Diabetes")</f>
        <v>Diabetes</v>
      </c>
    </row>
    <row r="601" spans="1:16" x14ac:dyDescent="0.25">
      <c r="A601" s="54" t="s">
        <v>1771</v>
      </c>
      <c r="B601" s="54">
        <v>26.03</v>
      </c>
      <c r="C601" s="54">
        <v>4.01</v>
      </c>
      <c r="D601" s="54" t="s">
        <v>2380</v>
      </c>
      <c r="E601" s="54" t="s">
        <v>2380</v>
      </c>
      <c r="F601" s="54" t="s">
        <v>2382</v>
      </c>
      <c r="G601" s="54">
        <v>1</v>
      </c>
      <c r="H601" s="54" t="s">
        <v>8367</v>
      </c>
      <c r="I601" s="17"/>
      <c r="J601" s="19"/>
      <c r="K601" s="15" t="str" cm="1">
        <f t="array" ref="K601">IF(H601="?",INDEX($H$2:$H$2336,MODE(MATCH($H$2:$H$2336,$H$2:$H$2336,0))),H601)</f>
        <v>yes</v>
      </c>
      <c r="L601" s="16">
        <f t="shared" si="9"/>
        <v>1</v>
      </c>
      <c r="M601" s="16" t="s">
        <v>2380</v>
      </c>
      <c r="N601" s="16" t="s">
        <v>2382</v>
      </c>
      <c r="O601" s="15" t="str" cm="1">
        <f t="array" ref="O601">_xlfn.IFS(B601&lt;18.5,"Underweight",B601&lt;=24.99,"Normal weight",B601&lt;=29.99,"Over weight",B601&gt;=30,"Obesity")</f>
        <v>Over weight</v>
      </c>
      <c r="P601" s="29" t="str" cm="1">
        <f t="array" ref="P601">_xlfn.IFS(C601&lt;5.7,"Normal",C601&lt;=6.49,"Prediabetes",C601&gt;=6.5,"Diabetes")</f>
        <v>Normal</v>
      </c>
    </row>
    <row r="602" spans="1:16" x14ac:dyDescent="0.25">
      <c r="A602" s="54" t="s">
        <v>1770</v>
      </c>
      <c r="B602" s="54">
        <v>20.045000000000002</v>
      </c>
      <c r="C602" s="54">
        <v>4.7699999999999996</v>
      </c>
      <c r="D602" s="54" t="s">
        <v>8367</v>
      </c>
      <c r="E602" s="54" t="s">
        <v>2380</v>
      </c>
      <c r="F602" s="54" t="s">
        <v>2380</v>
      </c>
      <c r="G602" s="54">
        <v>1</v>
      </c>
      <c r="H602" s="54" t="s">
        <v>8367</v>
      </c>
      <c r="I602" s="15"/>
      <c r="J602" s="20"/>
      <c r="K602" s="17" t="str" cm="1">
        <f t="array" ref="K602">IF(H602="?",INDEX($H$2:$H$2336,MODE(MATCH($H$2:$H$2336,$H$2:$H$2336,0))),H602)</f>
        <v>yes</v>
      </c>
      <c r="L602" s="18">
        <f t="shared" si="9"/>
        <v>1</v>
      </c>
      <c r="M602" s="18" t="s">
        <v>2382</v>
      </c>
      <c r="N602" s="18" t="s">
        <v>2382</v>
      </c>
      <c r="O602" s="17" t="str" cm="1">
        <f t="array" ref="O602">_xlfn.IFS(B602&lt;18.5,"Underweight",B602&lt;=24.99,"Normal weight",B602&lt;=29.99,"Over weight",B602&gt;=30,"Obesity")</f>
        <v>Normal weight</v>
      </c>
      <c r="P602" s="30" t="str" cm="1">
        <f t="array" ref="P602">_xlfn.IFS(C602&lt;5.7,"Normal",C602&lt;=6.49,"Prediabetes",C602&gt;=6.5,"Diabetes")</f>
        <v>Normal</v>
      </c>
    </row>
    <row r="603" spans="1:16" x14ac:dyDescent="0.25">
      <c r="A603" s="54" t="s">
        <v>1769</v>
      </c>
      <c r="B603" s="54">
        <v>40.24</v>
      </c>
      <c r="C603" s="54">
        <v>6.83</v>
      </c>
      <c r="D603" s="54" t="s">
        <v>2380</v>
      </c>
      <c r="E603" s="54" t="s">
        <v>2380</v>
      </c>
      <c r="F603" s="54" t="s">
        <v>2380</v>
      </c>
      <c r="G603" s="54" t="s">
        <v>2381</v>
      </c>
      <c r="H603" s="54" t="s">
        <v>2380</v>
      </c>
      <c r="I603" s="17"/>
      <c r="J603" s="19"/>
      <c r="K603" s="15" t="str" cm="1">
        <f t="array" ref="K603">IF(H603="?",INDEX($H$2:$H$2336,MODE(MATCH($H$2:$H$2336,$H$2:$H$2336,0))),H603)</f>
        <v>No</v>
      </c>
      <c r="L603" s="16" t="str">
        <f t="shared" si="9"/>
        <v>0</v>
      </c>
      <c r="M603" s="16" t="s">
        <v>2380</v>
      </c>
      <c r="N603" s="16" t="s">
        <v>2380</v>
      </c>
      <c r="O603" s="15" t="str" cm="1">
        <f t="array" ref="O603">_xlfn.IFS(B603&lt;18.5,"Underweight",B603&lt;=24.99,"Normal weight",B603&lt;=29.99,"Over weight",B603&gt;=30,"Obesity")</f>
        <v>Obesity</v>
      </c>
      <c r="P603" s="29" t="str" cm="1">
        <f t="array" ref="P603">_xlfn.IFS(C603&lt;5.7,"Normal",C603&lt;=6.49,"Prediabetes",C603&gt;=6.5,"Diabetes")</f>
        <v>Diabetes</v>
      </c>
    </row>
    <row r="604" spans="1:16" x14ac:dyDescent="0.25">
      <c r="A604" s="54" t="s">
        <v>1768</v>
      </c>
      <c r="B604" s="54">
        <v>43.15</v>
      </c>
      <c r="C604" s="54">
        <v>6.14</v>
      </c>
      <c r="D604" s="54" t="s">
        <v>8367</v>
      </c>
      <c r="E604" s="54" t="s">
        <v>2380</v>
      </c>
      <c r="F604" s="54" t="s">
        <v>2382</v>
      </c>
      <c r="G604" s="54">
        <v>1</v>
      </c>
      <c r="H604" s="54" t="s">
        <v>2380</v>
      </c>
      <c r="I604" s="15"/>
      <c r="J604" s="20"/>
      <c r="K604" s="17" t="str" cm="1">
        <f t="array" ref="K604">IF(H604="?",INDEX($H$2:$H$2336,MODE(MATCH($H$2:$H$2336,$H$2:$H$2336,0))),H604)</f>
        <v>No</v>
      </c>
      <c r="L604" s="18">
        <f t="shared" si="9"/>
        <v>1</v>
      </c>
      <c r="M604" s="18" t="s">
        <v>2382</v>
      </c>
      <c r="N604" s="18" t="s">
        <v>2380</v>
      </c>
      <c r="O604" s="17" t="str" cm="1">
        <f t="array" ref="O604">_xlfn.IFS(B604&lt;18.5,"Underweight",B604&lt;=24.99,"Normal weight",B604&lt;=29.99,"Over weight",B604&gt;=30,"Obesity")</f>
        <v>Obesity</v>
      </c>
      <c r="P604" s="30" t="str" cm="1">
        <f t="array" ref="P604">_xlfn.IFS(C604&lt;5.7,"Normal",C604&lt;=6.49,"Prediabetes",C604&gt;=6.5,"Diabetes")</f>
        <v>Prediabetes</v>
      </c>
    </row>
    <row r="605" spans="1:16" x14ac:dyDescent="0.25">
      <c r="A605" s="54" t="s">
        <v>1767</v>
      </c>
      <c r="B605" s="54">
        <v>27.7</v>
      </c>
      <c r="C605" s="54">
        <v>5.6</v>
      </c>
      <c r="D605" s="54" t="s">
        <v>2380</v>
      </c>
      <c r="E605" s="54" t="s">
        <v>2380</v>
      </c>
      <c r="F605" s="54" t="s">
        <v>2382</v>
      </c>
      <c r="G605" s="54">
        <v>1</v>
      </c>
      <c r="H605" s="54" t="s">
        <v>8367</v>
      </c>
      <c r="I605" s="17"/>
      <c r="J605" s="19"/>
      <c r="K605" s="15" t="str" cm="1">
        <f t="array" ref="K605">IF(H605="?",INDEX($H$2:$H$2336,MODE(MATCH($H$2:$H$2336,$H$2:$H$2336,0))),H605)</f>
        <v>yes</v>
      </c>
      <c r="L605" s="16">
        <f t="shared" si="9"/>
        <v>1</v>
      </c>
      <c r="M605" s="16" t="s">
        <v>2380</v>
      </c>
      <c r="N605" s="16" t="s">
        <v>2382</v>
      </c>
      <c r="O605" s="15" t="str" cm="1">
        <f t="array" ref="O605">_xlfn.IFS(B605&lt;18.5,"Underweight",B605&lt;=24.99,"Normal weight",B605&lt;=29.99,"Over weight",B605&gt;=30,"Obesity")</f>
        <v>Over weight</v>
      </c>
      <c r="P605" s="29" t="str" cm="1">
        <f t="array" ref="P605">_xlfn.IFS(C605&lt;5.7,"Normal",C605&lt;=6.49,"Prediabetes",C605&gt;=6.5,"Diabetes")</f>
        <v>Normal</v>
      </c>
    </row>
    <row r="606" spans="1:16" x14ac:dyDescent="0.25">
      <c r="A606" s="54" t="s">
        <v>1766</v>
      </c>
      <c r="B606" s="54">
        <v>45.68</v>
      </c>
      <c r="C606" s="54">
        <v>4.8</v>
      </c>
      <c r="D606" s="54" t="s">
        <v>2380</v>
      </c>
      <c r="E606" s="54" t="s">
        <v>2380</v>
      </c>
      <c r="F606" s="54" t="s">
        <v>2380</v>
      </c>
      <c r="G606" s="54">
        <v>2</v>
      </c>
      <c r="H606" s="54" t="s">
        <v>2380</v>
      </c>
      <c r="I606" s="15"/>
      <c r="J606" s="20"/>
      <c r="K606" s="17" t="str" cm="1">
        <f t="array" ref="K606">IF(H606="?",INDEX($H$2:$H$2336,MODE(MATCH($H$2:$H$2336,$H$2:$H$2336,0))),H606)</f>
        <v>No</v>
      </c>
      <c r="L606" s="18">
        <f t="shared" si="9"/>
        <v>2</v>
      </c>
      <c r="M606" s="18" t="s">
        <v>2380</v>
      </c>
      <c r="N606" s="18" t="s">
        <v>2380</v>
      </c>
      <c r="O606" s="17" t="str" cm="1">
        <f t="array" ref="O606">_xlfn.IFS(B606&lt;18.5,"Underweight",B606&lt;=24.99,"Normal weight",B606&lt;=29.99,"Over weight",B606&gt;=30,"Obesity")</f>
        <v>Obesity</v>
      </c>
      <c r="P606" s="30" t="str" cm="1">
        <f t="array" ref="P606">_xlfn.IFS(C606&lt;5.7,"Normal",C606&lt;=6.49,"Prediabetes",C606&gt;=6.5,"Diabetes")</f>
        <v>Normal</v>
      </c>
    </row>
    <row r="607" spans="1:16" x14ac:dyDescent="0.25">
      <c r="A607" s="54" t="s">
        <v>1765</v>
      </c>
      <c r="B607" s="54">
        <v>27.3</v>
      </c>
      <c r="C607" s="54">
        <v>11.89</v>
      </c>
      <c r="D607" s="54" t="s">
        <v>2380</v>
      </c>
      <c r="E607" s="54" t="s">
        <v>2380</v>
      </c>
      <c r="F607" s="54" t="s">
        <v>2380</v>
      </c>
      <c r="G607" s="54" t="s">
        <v>2381</v>
      </c>
      <c r="H607" s="54" t="s">
        <v>8367</v>
      </c>
      <c r="I607" s="17"/>
      <c r="J607" s="19"/>
      <c r="K607" s="15" t="str" cm="1">
        <f t="array" ref="K607">IF(H607="?",INDEX($H$2:$H$2336,MODE(MATCH($H$2:$H$2336,$H$2:$H$2336,0))),H607)</f>
        <v>yes</v>
      </c>
      <c r="L607" s="16" t="str">
        <f t="shared" si="9"/>
        <v>0</v>
      </c>
      <c r="M607" s="16" t="s">
        <v>2380</v>
      </c>
      <c r="N607" s="16" t="s">
        <v>2382</v>
      </c>
      <c r="O607" s="15" t="str" cm="1">
        <f t="array" ref="O607">_xlfn.IFS(B607&lt;18.5,"Underweight",B607&lt;=24.99,"Normal weight",B607&lt;=29.99,"Over weight",B607&gt;=30,"Obesity")</f>
        <v>Over weight</v>
      </c>
      <c r="P607" s="29" t="str" cm="1">
        <f t="array" ref="P607">_xlfn.IFS(C607&lt;5.7,"Normal",C607&lt;=6.49,"Prediabetes",C607&gt;=6.5,"Diabetes")</f>
        <v>Diabetes</v>
      </c>
    </row>
    <row r="608" spans="1:16" x14ac:dyDescent="0.25">
      <c r="A608" s="54" t="s">
        <v>1764</v>
      </c>
      <c r="B608" s="54">
        <v>54.45</v>
      </c>
      <c r="C608" s="54">
        <v>4.7300000000000004</v>
      </c>
      <c r="D608" s="54" t="s">
        <v>8367</v>
      </c>
      <c r="E608" s="54" t="s">
        <v>2380</v>
      </c>
      <c r="F608" s="54" t="s">
        <v>2380</v>
      </c>
      <c r="G608" s="54">
        <v>1</v>
      </c>
      <c r="H608" s="54" t="s">
        <v>2380</v>
      </c>
      <c r="I608" s="15"/>
      <c r="J608" s="20"/>
      <c r="K608" s="17" t="str" cm="1">
        <f t="array" ref="K608">IF(H608="?",INDEX($H$2:$H$2336,MODE(MATCH($H$2:$H$2336,$H$2:$H$2336,0))),H608)</f>
        <v>No</v>
      </c>
      <c r="L608" s="18">
        <f t="shared" si="9"/>
        <v>1</v>
      </c>
      <c r="M608" s="18" t="s">
        <v>2382</v>
      </c>
      <c r="N608" s="18" t="s">
        <v>2380</v>
      </c>
      <c r="O608" s="17" t="str" cm="1">
        <f t="array" ref="O608">_xlfn.IFS(B608&lt;18.5,"Underweight",B608&lt;=24.99,"Normal weight",B608&lt;=29.99,"Over weight",B608&gt;=30,"Obesity")</f>
        <v>Obesity</v>
      </c>
      <c r="P608" s="30" t="str" cm="1">
        <f t="array" ref="P608">_xlfn.IFS(C608&lt;5.7,"Normal",C608&lt;=6.49,"Prediabetes",C608&gt;=6.5,"Diabetes")</f>
        <v>Normal</v>
      </c>
    </row>
    <row r="609" spans="1:16" x14ac:dyDescent="0.25">
      <c r="A609" s="54" t="s">
        <v>1763</v>
      </c>
      <c r="B609" s="54">
        <v>54.43</v>
      </c>
      <c r="C609" s="54">
        <v>4.6100000000000003</v>
      </c>
      <c r="D609" s="54" t="s">
        <v>8367</v>
      </c>
      <c r="E609" s="54" t="s">
        <v>2380</v>
      </c>
      <c r="F609" s="54" t="s">
        <v>2380</v>
      </c>
      <c r="G609" s="54">
        <v>1</v>
      </c>
      <c r="H609" s="54" t="s">
        <v>2380</v>
      </c>
      <c r="I609" s="17"/>
      <c r="J609" s="19"/>
      <c r="K609" s="15" t="str" cm="1">
        <f t="array" ref="K609">IF(H609="?",INDEX($H$2:$H$2336,MODE(MATCH($H$2:$H$2336,$H$2:$H$2336,0))),H609)</f>
        <v>No</v>
      </c>
      <c r="L609" s="16">
        <f t="shared" si="9"/>
        <v>1</v>
      </c>
      <c r="M609" s="16" t="s">
        <v>2382</v>
      </c>
      <c r="N609" s="16" t="s">
        <v>2380</v>
      </c>
      <c r="O609" s="15" t="str" cm="1">
        <f t="array" ref="O609">_xlfn.IFS(B609&lt;18.5,"Underweight",B609&lt;=24.99,"Normal weight",B609&lt;=29.99,"Over weight",B609&gt;=30,"Obesity")</f>
        <v>Obesity</v>
      </c>
      <c r="P609" s="29" t="str" cm="1">
        <f t="array" ref="P609">_xlfn.IFS(C609&lt;5.7,"Normal",C609&lt;=6.49,"Prediabetes",C609&gt;=6.5,"Diabetes")</f>
        <v>Normal</v>
      </c>
    </row>
    <row r="610" spans="1:16" x14ac:dyDescent="0.25">
      <c r="A610" s="54" t="s">
        <v>1762</v>
      </c>
      <c r="B610" s="54">
        <v>48.01</v>
      </c>
      <c r="C610" s="54">
        <v>7.3</v>
      </c>
      <c r="D610" s="54" t="s">
        <v>2380</v>
      </c>
      <c r="E610" s="54" t="s">
        <v>2380</v>
      </c>
      <c r="F610" s="54" t="s">
        <v>2380</v>
      </c>
      <c r="G610" s="54" t="s">
        <v>2381</v>
      </c>
      <c r="H610" s="54" t="s">
        <v>2380</v>
      </c>
      <c r="I610" s="15"/>
      <c r="J610" s="20"/>
      <c r="K610" s="17" t="str" cm="1">
        <f t="array" ref="K610">IF(H610="?",INDEX($H$2:$H$2336,MODE(MATCH($H$2:$H$2336,$H$2:$H$2336,0))),H610)</f>
        <v>No</v>
      </c>
      <c r="L610" s="18" t="str">
        <f t="shared" si="9"/>
        <v>0</v>
      </c>
      <c r="M610" s="18" t="s">
        <v>2380</v>
      </c>
      <c r="N610" s="18" t="s">
        <v>2380</v>
      </c>
      <c r="O610" s="17" t="str" cm="1">
        <f t="array" ref="O610">_xlfn.IFS(B610&lt;18.5,"Underweight",B610&lt;=24.99,"Normal weight",B610&lt;=29.99,"Over weight",B610&gt;=30,"Obesity")</f>
        <v>Obesity</v>
      </c>
      <c r="P610" s="30" t="str" cm="1">
        <f t="array" ref="P610">_xlfn.IFS(C610&lt;5.7,"Normal",C610&lt;=6.49,"Prediabetes",C610&gt;=6.5,"Diabetes")</f>
        <v>Diabetes</v>
      </c>
    </row>
    <row r="611" spans="1:16" x14ac:dyDescent="0.25">
      <c r="A611" s="54" t="s">
        <v>1761</v>
      </c>
      <c r="B611" s="54">
        <v>48.32</v>
      </c>
      <c r="C611" s="54">
        <v>5.88</v>
      </c>
      <c r="D611" s="54" t="s">
        <v>2380</v>
      </c>
      <c r="E611" s="54" t="s">
        <v>2380</v>
      </c>
      <c r="F611" s="54" t="s">
        <v>2380</v>
      </c>
      <c r="G611" s="54" t="s">
        <v>2381</v>
      </c>
      <c r="H611" s="54" t="s">
        <v>2380</v>
      </c>
      <c r="I611" s="17"/>
      <c r="J611" s="19"/>
      <c r="K611" s="15" t="str" cm="1">
        <f t="array" ref="K611">IF(H611="?",INDEX($H$2:$H$2336,MODE(MATCH($H$2:$H$2336,$H$2:$H$2336,0))),H611)</f>
        <v>No</v>
      </c>
      <c r="L611" s="16" t="str">
        <f t="shared" si="9"/>
        <v>0</v>
      </c>
      <c r="M611" s="16" t="s">
        <v>2380</v>
      </c>
      <c r="N611" s="16" t="s">
        <v>2380</v>
      </c>
      <c r="O611" s="15" t="str" cm="1">
        <f t="array" ref="O611">_xlfn.IFS(B611&lt;18.5,"Underweight",B611&lt;=24.99,"Normal weight",B611&lt;=29.99,"Over weight",B611&gt;=30,"Obesity")</f>
        <v>Obesity</v>
      </c>
      <c r="P611" s="29" t="str" cm="1">
        <f t="array" ref="P611">_xlfn.IFS(C611&lt;5.7,"Normal",C611&lt;=6.49,"Prediabetes",C611&gt;=6.5,"Diabetes")</f>
        <v>Prediabetes</v>
      </c>
    </row>
    <row r="612" spans="1:16" x14ac:dyDescent="0.25">
      <c r="A612" s="54" t="s">
        <v>1760</v>
      </c>
      <c r="B612" s="54">
        <v>22.895</v>
      </c>
      <c r="C612" s="54">
        <v>4.0599999999999996</v>
      </c>
      <c r="D612" s="54" t="s">
        <v>2380</v>
      </c>
      <c r="E612" s="54" t="s">
        <v>2380</v>
      </c>
      <c r="F612" s="54" t="s">
        <v>2382</v>
      </c>
      <c r="G612" s="54">
        <v>1</v>
      </c>
      <c r="H612" s="54" t="s">
        <v>8367</v>
      </c>
      <c r="I612" s="15"/>
      <c r="J612" s="20"/>
      <c r="K612" s="17" t="str" cm="1">
        <f t="array" ref="K612">IF(H612="?",INDEX($H$2:$H$2336,MODE(MATCH($H$2:$H$2336,$H$2:$H$2336,0))),H612)</f>
        <v>yes</v>
      </c>
      <c r="L612" s="18">
        <f t="shared" si="9"/>
        <v>1</v>
      </c>
      <c r="M612" s="18" t="s">
        <v>2380</v>
      </c>
      <c r="N612" s="18" t="s">
        <v>2382</v>
      </c>
      <c r="O612" s="17" t="str" cm="1">
        <f t="array" ref="O612">_xlfn.IFS(B612&lt;18.5,"Underweight",B612&lt;=24.99,"Normal weight",B612&lt;=29.99,"Over weight",B612&gt;=30,"Obesity")</f>
        <v>Normal weight</v>
      </c>
      <c r="P612" s="30" t="str" cm="1">
        <f t="array" ref="P612">_xlfn.IFS(C612&lt;5.7,"Normal",C612&lt;=6.49,"Prediabetes",C612&gt;=6.5,"Diabetes")</f>
        <v>Normal</v>
      </c>
    </row>
    <row r="613" spans="1:16" x14ac:dyDescent="0.25">
      <c r="A613" s="54" t="s">
        <v>1759</v>
      </c>
      <c r="B613" s="54">
        <v>54.85</v>
      </c>
      <c r="C613" s="54">
        <v>4.9000000000000004</v>
      </c>
      <c r="D613" s="54" t="s">
        <v>2380</v>
      </c>
      <c r="E613" s="54" t="s">
        <v>2380</v>
      </c>
      <c r="F613" s="54" t="s">
        <v>2380</v>
      </c>
      <c r="G613" s="54">
        <v>1</v>
      </c>
      <c r="H613" s="54" t="s">
        <v>2380</v>
      </c>
      <c r="I613" s="17"/>
      <c r="J613" s="19"/>
      <c r="K613" s="15" t="str" cm="1">
        <f t="array" ref="K613">IF(H613="?",INDEX($H$2:$H$2336,MODE(MATCH($H$2:$H$2336,$H$2:$H$2336,0))),H613)</f>
        <v>No</v>
      </c>
      <c r="L613" s="16">
        <f t="shared" si="9"/>
        <v>1</v>
      </c>
      <c r="M613" s="16" t="s">
        <v>2380</v>
      </c>
      <c r="N613" s="16" t="s">
        <v>2380</v>
      </c>
      <c r="O613" s="15" t="str" cm="1">
        <f t="array" ref="O613">_xlfn.IFS(B613&lt;18.5,"Underweight",B613&lt;=24.99,"Normal weight",B613&lt;=29.99,"Over weight",B613&gt;=30,"Obesity")</f>
        <v>Obesity</v>
      </c>
      <c r="P613" s="29" t="str" cm="1">
        <f t="array" ref="P613">_xlfn.IFS(C613&lt;5.7,"Normal",C613&lt;=6.49,"Prediabetes",C613&gt;=6.5,"Diabetes")</f>
        <v>Normal</v>
      </c>
    </row>
    <row r="614" spans="1:16" x14ac:dyDescent="0.25">
      <c r="A614" s="54" t="s">
        <v>1758</v>
      </c>
      <c r="B614" s="54">
        <v>21.85</v>
      </c>
      <c r="C614" s="54">
        <v>5.52</v>
      </c>
      <c r="D614" s="54" t="s">
        <v>2380</v>
      </c>
      <c r="E614" s="54" t="s">
        <v>2380</v>
      </c>
      <c r="F614" s="54" t="s">
        <v>2382</v>
      </c>
      <c r="G614" s="54">
        <v>1</v>
      </c>
      <c r="H614" s="54" t="s">
        <v>8367</v>
      </c>
      <c r="I614" s="15"/>
      <c r="J614" s="20"/>
      <c r="K614" s="17" t="str" cm="1">
        <f t="array" ref="K614">IF(H614="?",INDEX($H$2:$H$2336,MODE(MATCH($H$2:$H$2336,$H$2:$H$2336,0))),H614)</f>
        <v>yes</v>
      </c>
      <c r="L614" s="18">
        <f t="shared" si="9"/>
        <v>1</v>
      </c>
      <c r="M614" s="18" t="s">
        <v>2380</v>
      </c>
      <c r="N614" s="18" t="s">
        <v>2382</v>
      </c>
      <c r="O614" s="17" t="str" cm="1">
        <f t="array" ref="O614">_xlfn.IFS(B614&lt;18.5,"Underweight",B614&lt;=24.99,"Normal weight",B614&lt;=29.99,"Over weight",B614&gt;=30,"Obesity")</f>
        <v>Normal weight</v>
      </c>
      <c r="P614" s="30" t="str" cm="1">
        <f t="array" ref="P614">_xlfn.IFS(C614&lt;5.7,"Normal",C614&lt;=6.49,"Prediabetes",C614&gt;=6.5,"Diabetes")</f>
        <v>Normal</v>
      </c>
    </row>
    <row r="615" spans="1:16" x14ac:dyDescent="0.25">
      <c r="A615" s="54" t="s">
        <v>1757</v>
      </c>
      <c r="B615" s="54">
        <v>51.86</v>
      </c>
      <c r="C615" s="54">
        <v>5.2</v>
      </c>
      <c r="D615" s="54" t="s">
        <v>8367</v>
      </c>
      <c r="E615" s="54" t="s">
        <v>2380</v>
      </c>
      <c r="F615" s="54" t="s">
        <v>2380</v>
      </c>
      <c r="G615" s="54" t="s">
        <v>2381</v>
      </c>
      <c r="H615" s="54" t="s">
        <v>2380</v>
      </c>
      <c r="I615" s="17"/>
      <c r="J615" s="19"/>
      <c r="K615" s="15" t="str" cm="1">
        <f t="array" ref="K615">IF(H615="?",INDEX($H$2:$H$2336,MODE(MATCH($H$2:$H$2336,$H$2:$H$2336,0))),H615)</f>
        <v>No</v>
      </c>
      <c r="L615" s="16" t="str">
        <f t="shared" si="9"/>
        <v>0</v>
      </c>
      <c r="M615" s="16" t="s">
        <v>2382</v>
      </c>
      <c r="N615" s="16" t="s">
        <v>2380</v>
      </c>
      <c r="O615" s="15" t="str" cm="1">
        <f t="array" ref="O615">_xlfn.IFS(B615&lt;18.5,"Underweight",B615&lt;=24.99,"Normal weight",B615&lt;=29.99,"Over weight",B615&gt;=30,"Obesity")</f>
        <v>Obesity</v>
      </c>
      <c r="P615" s="29" t="str" cm="1">
        <f t="array" ref="P615">_xlfn.IFS(C615&lt;5.7,"Normal",C615&lt;=6.49,"Prediabetes",C615&gt;=6.5,"Diabetes")</f>
        <v>Normal</v>
      </c>
    </row>
    <row r="616" spans="1:16" x14ac:dyDescent="0.25">
      <c r="A616" s="54" t="s">
        <v>1756</v>
      </c>
      <c r="B616" s="54">
        <v>39.049999999999997</v>
      </c>
      <c r="C616" s="54">
        <v>7.59</v>
      </c>
      <c r="D616" s="54" t="s">
        <v>2380</v>
      </c>
      <c r="E616" s="54" t="s">
        <v>2380</v>
      </c>
      <c r="F616" s="54" t="s">
        <v>2380</v>
      </c>
      <c r="G616" s="54">
        <v>3</v>
      </c>
      <c r="H616" s="54" t="s">
        <v>2380</v>
      </c>
      <c r="I616" s="15"/>
      <c r="J616" s="20"/>
      <c r="K616" s="17" t="str" cm="1">
        <f t="array" ref="K616">IF(H616="?",INDEX($H$2:$H$2336,MODE(MATCH($H$2:$H$2336,$H$2:$H$2336,0))),H616)</f>
        <v>No</v>
      </c>
      <c r="L616" s="18">
        <f t="shared" si="9"/>
        <v>3</v>
      </c>
      <c r="M616" s="18" t="s">
        <v>2380</v>
      </c>
      <c r="N616" s="18" t="s">
        <v>2380</v>
      </c>
      <c r="O616" s="17" t="str" cm="1">
        <f t="array" ref="O616">_xlfn.IFS(B616&lt;18.5,"Underweight",B616&lt;=24.99,"Normal weight",B616&lt;=29.99,"Over weight",B616&gt;=30,"Obesity")</f>
        <v>Obesity</v>
      </c>
      <c r="P616" s="30" t="str" cm="1">
        <f t="array" ref="P616">_xlfn.IFS(C616&lt;5.7,"Normal",C616&lt;=6.49,"Prediabetes",C616&gt;=6.5,"Diabetes")</f>
        <v>Diabetes</v>
      </c>
    </row>
    <row r="617" spans="1:16" x14ac:dyDescent="0.25">
      <c r="A617" s="54" t="s">
        <v>1755</v>
      </c>
      <c r="B617" s="54">
        <v>31.824999999999999</v>
      </c>
      <c r="C617" s="54">
        <v>8.2799999999999994</v>
      </c>
      <c r="D617" s="54" t="s">
        <v>2380</v>
      </c>
      <c r="E617" s="54" t="s">
        <v>2380</v>
      </c>
      <c r="F617" s="54" t="s">
        <v>2380</v>
      </c>
      <c r="G617" s="54">
        <v>3</v>
      </c>
      <c r="H617" s="54" t="s">
        <v>2380</v>
      </c>
      <c r="I617" s="17"/>
      <c r="J617" s="19"/>
      <c r="K617" s="15" t="str" cm="1">
        <f t="array" ref="K617">IF(H617="?",INDEX($H$2:$H$2336,MODE(MATCH($H$2:$H$2336,$H$2:$H$2336,0))),H617)</f>
        <v>No</v>
      </c>
      <c r="L617" s="16">
        <f t="shared" si="9"/>
        <v>3</v>
      </c>
      <c r="M617" s="16" t="s">
        <v>2380</v>
      </c>
      <c r="N617" s="16" t="s">
        <v>2380</v>
      </c>
      <c r="O617" s="15" t="str" cm="1">
        <f t="array" ref="O617">_xlfn.IFS(B617&lt;18.5,"Underweight",B617&lt;=24.99,"Normal weight",B617&lt;=29.99,"Over weight",B617&gt;=30,"Obesity")</f>
        <v>Obesity</v>
      </c>
      <c r="P617" s="29" t="str" cm="1">
        <f t="array" ref="P617">_xlfn.IFS(C617&lt;5.7,"Normal",C617&lt;=6.49,"Prediabetes",C617&gt;=6.5,"Diabetes")</f>
        <v>Diabetes</v>
      </c>
    </row>
    <row r="618" spans="1:16" x14ac:dyDescent="0.25">
      <c r="A618" s="54" t="s">
        <v>1754</v>
      </c>
      <c r="B618" s="54">
        <v>46.43</v>
      </c>
      <c r="C618" s="54">
        <v>6.72</v>
      </c>
      <c r="D618" s="54" t="s">
        <v>2380</v>
      </c>
      <c r="E618" s="54" t="s">
        <v>2380</v>
      </c>
      <c r="F618" s="54" t="s">
        <v>2380</v>
      </c>
      <c r="G618" s="54" t="s">
        <v>2381</v>
      </c>
      <c r="H618" s="54" t="s">
        <v>2380</v>
      </c>
      <c r="I618" s="15"/>
      <c r="J618" s="20"/>
      <c r="K618" s="17" t="str" cm="1">
        <f t="array" ref="K618">IF(H618="?",INDEX($H$2:$H$2336,MODE(MATCH($H$2:$H$2336,$H$2:$H$2336,0))),H618)</f>
        <v>No</v>
      </c>
      <c r="L618" s="18" t="str">
        <f t="shared" si="9"/>
        <v>0</v>
      </c>
      <c r="M618" s="18" t="s">
        <v>2380</v>
      </c>
      <c r="N618" s="18" t="s">
        <v>2380</v>
      </c>
      <c r="O618" s="17" t="str" cm="1">
        <f t="array" ref="O618">_xlfn.IFS(B618&lt;18.5,"Underweight",B618&lt;=24.99,"Normal weight",B618&lt;=29.99,"Over weight",B618&gt;=30,"Obesity")</f>
        <v>Obesity</v>
      </c>
      <c r="P618" s="30" t="str" cm="1">
        <f t="array" ref="P618">_xlfn.IFS(C618&lt;5.7,"Normal",C618&lt;=6.49,"Prediabetes",C618&gt;=6.5,"Diabetes")</f>
        <v>Diabetes</v>
      </c>
    </row>
    <row r="619" spans="1:16" x14ac:dyDescent="0.25">
      <c r="A619" s="54" t="s">
        <v>1753</v>
      </c>
      <c r="B619" s="54">
        <v>53.63</v>
      </c>
      <c r="C619" s="54">
        <v>5.47</v>
      </c>
      <c r="D619" s="54" t="s">
        <v>8367</v>
      </c>
      <c r="E619" s="54" t="s">
        <v>2380</v>
      </c>
      <c r="F619" s="54" t="s">
        <v>2380</v>
      </c>
      <c r="G619" s="54">
        <v>1</v>
      </c>
      <c r="H619" s="54" t="s">
        <v>2380</v>
      </c>
      <c r="I619" s="17"/>
      <c r="J619" s="19"/>
      <c r="K619" s="15" t="str" cm="1">
        <f t="array" ref="K619">IF(H619="?",INDEX($H$2:$H$2336,MODE(MATCH($H$2:$H$2336,$H$2:$H$2336,0))),H619)</f>
        <v>No</v>
      </c>
      <c r="L619" s="16">
        <f t="shared" si="9"/>
        <v>1</v>
      </c>
      <c r="M619" s="16" t="s">
        <v>2382</v>
      </c>
      <c r="N619" s="16" t="s">
        <v>2380</v>
      </c>
      <c r="O619" s="15" t="str" cm="1">
        <f t="array" ref="O619">_xlfn.IFS(B619&lt;18.5,"Underweight",B619&lt;=24.99,"Normal weight",B619&lt;=29.99,"Over weight",B619&gt;=30,"Obesity")</f>
        <v>Obesity</v>
      </c>
      <c r="P619" s="29" t="str" cm="1">
        <f t="array" ref="P619">_xlfn.IFS(C619&lt;5.7,"Normal",C619&lt;=6.49,"Prediabetes",C619&gt;=6.5,"Diabetes")</f>
        <v>Normal</v>
      </c>
    </row>
    <row r="620" spans="1:16" x14ac:dyDescent="0.25">
      <c r="A620" s="54" t="s">
        <v>1752</v>
      </c>
      <c r="B620" s="54">
        <v>48.7</v>
      </c>
      <c r="C620" s="54">
        <v>4.71</v>
      </c>
      <c r="D620" s="54" t="s">
        <v>2380</v>
      </c>
      <c r="E620" s="54" t="s">
        <v>2380</v>
      </c>
      <c r="F620" s="54" t="s">
        <v>2380</v>
      </c>
      <c r="G620" s="54" t="s">
        <v>2381</v>
      </c>
      <c r="H620" s="54" t="s">
        <v>2380</v>
      </c>
      <c r="I620" s="15"/>
      <c r="J620" s="20"/>
      <c r="K620" s="17" t="str" cm="1">
        <f t="array" ref="K620">IF(H620="?",INDEX($H$2:$H$2336,MODE(MATCH($H$2:$H$2336,$H$2:$H$2336,0))),H620)</f>
        <v>No</v>
      </c>
      <c r="L620" s="18" t="str">
        <f t="shared" si="9"/>
        <v>0</v>
      </c>
      <c r="M620" s="18" t="s">
        <v>2380</v>
      </c>
      <c r="N620" s="18" t="s">
        <v>2380</v>
      </c>
      <c r="O620" s="17" t="str" cm="1">
        <f t="array" ref="O620">_xlfn.IFS(B620&lt;18.5,"Underweight",B620&lt;=24.99,"Normal weight",B620&lt;=29.99,"Over weight",B620&gt;=30,"Obesity")</f>
        <v>Obesity</v>
      </c>
      <c r="P620" s="30" t="str" cm="1">
        <f t="array" ref="P620">_xlfn.IFS(C620&lt;5.7,"Normal",C620&lt;=6.49,"Prediabetes",C620&gt;=6.5,"Diabetes")</f>
        <v>Normal</v>
      </c>
    </row>
    <row r="621" spans="1:16" x14ac:dyDescent="0.25">
      <c r="A621" s="54" t="s">
        <v>1751</v>
      </c>
      <c r="B621" s="54">
        <v>48.81</v>
      </c>
      <c r="C621" s="54">
        <v>5.49</v>
      </c>
      <c r="D621" s="54" t="s">
        <v>2380</v>
      </c>
      <c r="E621" s="54" t="s">
        <v>2380</v>
      </c>
      <c r="F621" s="54" t="s">
        <v>2380</v>
      </c>
      <c r="G621" s="54" t="s">
        <v>2381</v>
      </c>
      <c r="H621" s="54" t="s">
        <v>2380</v>
      </c>
      <c r="I621" s="17"/>
      <c r="J621" s="19"/>
      <c r="K621" s="15" t="str" cm="1">
        <f t="array" ref="K621">IF(H621="?",INDEX($H$2:$H$2336,MODE(MATCH($H$2:$H$2336,$H$2:$H$2336,0))),H621)</f>
        <v>No</v>
      </c>
      <c r="L621" s="16" t="str">
        <f t="shared" si="9"/>
        <v>0</v>
      </c>
      <c r="M621" s="16" t="s">
        <v>2380</v>
      </c>
      <c r="N621" s="16" t="s">
        <v>2380</v>
      </c>
      <c r="O621" s="15" t="str" cm="1">
        <f t="array" ref="O621">_xlfn.IFS(B621&lt;18.5,"Underweight",B621&lt;=24.99,"Normal weight",B621&lt;=29.99,"Over weight",B621&gt;=30,"Obesity")</f>
        <v>Obesity</v>
      </c>
      <c r="P621" s="29" t="str" cm="1">
        <f t="array" ref="P621">_xlfn.IFS(C621&lt;5.7,"Normal",C621&lt;=6.49,"Prediabetes",C621&gt;=6.5,"Diabetes")</f>
        <v>Normal</v>
      </c>
    </row>
    <row r="622" spans="1:16" x14ac:dyDescent="0.25">
      <c r="A622" s="54" t="s">
        <v>1750</v>
      </c>
      <c r="B622" s="54">
        <v>47.53</v>
      </c>
      <c r="C622" s="54">
        <v>4.72</v>
      </c>
      <c r="D622" s="54" t="s">
        <v>2380</v>
      </c>
      <c r="E622" s="54" t="s">
        <v>2380</v>
      </c>
      <c r="F622" s="54" t="s">
        <v>2380</v>
      </c>
      <c r="G622" s="54" t="s">
        <v>2381</v>
      </c>
      <c r="H622" s="54" t="s">
        <v>2380</v>
      </c>
      <c r="I622" s="15"/>
      <c r="J622" s="20"/>
      <c r="K622" s="17" t="str" cm="1">
        <f t="array" ref="K622">IF(H622="?",INDEX($H$2:$H$2336,MODE(MATCH($H$2:$H$2336,$H$2:$H$2336,0))),H622)</f>
        <v>No</v>
      </c>
      <c r="L622" s="18" t="str">
        <f t="shared" si="9"/>
        <v>0</v>
      </c>
      <c r="M622" s="18" t="s">
        <v>2380</v>
      </c>
      <c r="N622" s="18" t="s">
        <v>2380</v>
      </c>
      <c r="O622" s="17" t="str" cm="1">
        <f t="array" ref="O622">_xlfn.IFS(B622&lt;18.5,"Underweight",B622&lt;=24.99,"Normal weight",B622&lt;=29.99,"Over weight",B622&gt;=30,"Obesity")</f>
        <v>Obesity</v>
      </c>
      <c r="P622" s="30" t="str" cm="1">
        <f t="array" ref="P622">_xlfn.IFS(C622&lt;5.7,"Normal",C622&lt;=6.49,"Prediabetes",C622&gt;=6.5,"Diabetes")</f>
        <v>Normal</v>
      </c>
    </row>
    <row r="623" spans="1:16" x14ac:dyDescent="0.25">
      <c r="A623" s="54" t="s">
        <v>1749</v>
      </c>
      <c r="B623" s="54">
        <v>36.85</v>
      </c>
      <c r="C623" s="54">
        <v>6.7</v>
      </c>
      <c r="D623" s="54" t="s">
        <v>2380</v>
      </c>
      <c r="E623" s="54" t="s">
        <v>2380</v>
      </c>
      <c r="F623" s="54" t="s">
        <v>2380</v>
      </c>
      <c r="G623" s="54" t="s">
        <v>2381</v>
      </c>
      <c r="H623" s="54" t="s">
        <v>2380</v>
      </c>
      <c r="I623" s="17"/>
      <c r="J623" s="19"/>
      <c r="K623" s="15" t="str" cm="1">
        <f t="array" ref="K623">IF(H623="?",INDEX($H$2:$H$2336,MODE(MATCH($H$2:$H$2336,$H$2:$H$2336,0))),H623)</f>
        <v>No</v>
      </c>
      <c r="L623" s="16" t="str">
        <f t="shared" si="9"/>
        <v>0</v>
      </c>
      <c r="M623" s="16" t="s">
        <v>2380</v>
      </c>
      <c r="N623" s="16" t="s">
        <v>2380</v>
      </c>
      <c r="O623" s="15" t="str" cm="1">
        <f t="array" ref="O623">_xlfn.IFS(B623&lt;18.5,"Underweight",B623&lt;=24.99,"Normal weight",B623&lt;=29.99,"Over weight",B623&gt;=30,"Obesity")</f>
        <v>Obesity</v>
      </c>
      <c r="P623" s="29" t="str" cm="1">
        <f t="array" ref="P623">_xlfn.IFS(C623&lt;5.7,"Normal",C623&lt;=6.49,"Prediabetes",C623&gt;=6.5,"Diabetes")</f>
        <v>Diabetes</v>
      </c>
    </row>
    <row r="624" spans="1:16" x14ac:dyDescent="0.25">
      <c r="A624" s="54" t="s">
        <v>1748</v>
      </c>
      <c r="B624" s="54">
        <v>29.3</v>
      </c>
      <c r="C624" s="54">
        <v>5.5</v>
      </c>
      <c r="D624" s="54" t="s">
        <v>2380</v>
      </c>
      <c r="E624" s="54" t="s">
        <v>2380</v>
      </c>
      <c r="F624" s="54" t="s">
        <v>2380</v>
      </c>
      <c r="G624" s="54" t="s">
        <v>2381</v>
      </c>
      <c r="H624" s="54" t="s">
        <v>2380</v>
      </c>
      <c r="I624" s="15"/>
      <c r="J624" s="20"/>
      <c r="K624" s="17" t="str" cm="1">
        <f t="array" ref="K624">IF(H624="?",INDEX($H$2:$H$2336,MODE(MATCH($H$2:$H$2336,$H$2:$H$2336,0))),H624)</f>
        <v>No</v>
      </c>
      <c r="L624" s="18" t="str">
        <f t="shared" si="9"/>
        <v>0</v>
      </c>
      <c r="M624" s="18" t="s">
        <v>2380</v>
      </c>
      <c r="N624" s="18" t="s">
        <v>2380</v>
      </c>
      <c r="O624" s="17" t="str" cm="1">
        <f t="array" ref="O624">_xlfn.IFS(B624&lt;18.5,"Underweight",B624&lt;=24.99,"Normal weight",B624&lt;=29.99,"Over weight",B624&gt;=30,"Obesity")</f>
        <v>Over weight</v>
      </c>
      <c r="P624" s="30" t="str" cm="1">
        <f t="array" ref="P624">_xlfn.IFS(C624&lt;5.7,"Normal",C624&lt;=6.49,"Prediabetes",C624&gt;=6.5,"Diabetes")</f>
        <v>Normal</v>
      </c>
    </row>
    <row r="625" spans="1:16" x14ac:dyDescent="0.25">
      <c r="A625" s="54" t="s">
        <v>1747</v>
      </c>
      <c r="B625" s="54">
        <v>19.3</v>
      </c>
      <c r="C625" s="54">
        <v>4.46</v>
      </c>
      <c r="D625" s="54" t="s">
        <v>2380</v>
      </c>
      <c r="E625" s="54" t="s">
        <v>2380</v>
      </c>
      <c r="F625" s="54" t="s">
        <v>2380</v>
      </c>
      <c r="G625" s="54">
        <v>1</v>
      </c>
      <c r="H625" s="54" t="s">
        <v>8367</v>
      </c>
      <c r="I625" s="17"/>
      <c r="J625" s="19"/>
      <c r="K625" s="15" t="str" cm="1">
        <f t="array" ref="K625">IF(H625="?",INDEX($H$2:$H$2336,MODE(MATCH($H$2:$H$2336,$H$2:$H$2336,0))),H625)</f>
        <v>yes</v>
      </c>
      <c r="L625" s="16">
        <f t="shared" si="9"/>
        <v>1</v>
      </c>
      <c r="M625" s="16" t="s">
        <v>2380</v>
      </c>
      <c r="N625" s="16" t="s">
        <v>2382</v>
      </c>
      <c r="O625" s="15" t="str" cm="1">
        <f t="array" ref="O625">_xlfn.IFS(B625&lt;18.5,"Underweight",B625&lt;=24.99,"Normal weight",B625&lt;=29.99,"Over weight",B625&gt;=30,"Obesity")</f>
        <v>Normal weight</v>
      </c>
      <c r="P625" s="29" t="str" cm="1">
        <f t="array" ref="P625">_xlfn.IFS(C625&lt;5.7,"Normal",C625&lt;=6.49,"Prediabetes",C625&gt;=6.5,"Diabetes")</f>
        <v>Normal</v>
      </c>
    </row>
    <row r="626" spans="1:16" x14ac:dyDescent="0.25">
      <c r="A626" s="54" t="s">
        <v>1746</v>
      </c>
      <c r="B626" s="54">
        <v>24.13</v>
      </c>
      <c r="C626" s="54">
        <v>5.29</v>
      </c>
      <c r="D626" s="54" t="s">
        <v>8367</v>
      </c>
      <c r="E626" s="54" t="s">
        <v>2380</v>
      </c>
      <c r="F626" s="54" t="s">
        <v>2382</v>
      </c>
      <c r="G626" s="54">
        <v>1</v>
      </c>
      <c r="H626" s="54" t="s">
        <v>8367</v>
      </c>
      <c r="I626" s="15"/>
      <c r="J626" s="20"/>
      <c r="K626" s="17" t="str" cm="1">
        <f t="array" ref="K626">IF(H626="?",INDEX($H$2:$H$2336,MODE(MATCH($H$2:$H$2336,$H$2:$H$2336,0))),H626)</f>
        <v>yes</v>
      </c>
      <c r="L626" s="18">
        <f t="shared" si="9"/>
        <v>1</v>
      </c>
      <c r="M626" s="18" t="s">
        <v>2382</v>
      </c>
      <c r="N626" s="18" t="s">
        <v>2382</v>
      </c>
      <c r="O626" s="17" t="str" cm="1">
        <f t="array" ref="O626">_xlfn.IFS(B626&lt;18.5,"Underweight",B626&lt;=24.99,"Normal weight",B626&lt;=29.99,"Over weight",B626&gt;=30,"Obesity")</f>
        <v>Normal weight</v>
      </c>
      <c r="P626" s="30" t="str" cm="1">
        <f t="array" ref="P626">_xlfn.IFS(C626&lt;5.7,"Normal",C626&lt;=6.49,"Prediabetes",C626&gt;=6.5,"Diabetes")</f>
        <v>Normal</v>
      </c>
    </row>
    <row r="627" spans="1:16" x14ac:dyDescent="0.25">
      <c r="A627" s="54" t="s">
        <v>1745</v>
      </c>
      <c r="B627" s="54">
        <v>46.7</v>
      </c>
      <c r="C627" s="54">
        <v>10.99</v>
      </c>
      <c r="D627" s="54" t="s">
        <v>2380</v>
      </c>
      <c r="E627" s="54" t="s">
        <v>2380</v>
      </c>
      <c r="F627" s="54" t="s">
        <v>2380</v>
      </c>
      <c r="G627" s="54" t="s">
        <v>2381</v>
      </c>
      <c r="H627" s="54" t="s">
        <v>2380</v>
      </c>
      <c r="I627" s="17"/>
      <c r="J627" s="19"/>
      <c r="K627" s="15" t="str" cm="1">
        <f t="array" ref="K627">IF(H627="?",INDEX($H$2:$H$2336,MODE(MATCH($H$2:$H$2336,$H$2:$H$2336,0))),H627)</f>
        <v>No</v>
      </c>
      <c r="L627" s="16" t="str">
        <f t="shared" si="9"/>
        <v>0</v>
      </c>
      <c r="M627" s="16" t="s">
        <v>2380</v>
      </c>
      <c r="N627" s="16" t="s">
        <v>2380</v>
      </c>
      <c r="O627" s="15" t="str" cm="1">
        <f t="array" ref="O627">_xlfn.IFS(B627&lt;18.5,"Underweight",B627&lt;=24.99,"Normal weight",B627&lt;=29.99,"Over weight",B627&gt;=30,"Obesity")</f>
        <v>Obesity</v>
      </c>
      <c r="P627" s="29" t="str" cm="1">
        <f t="array" ref="P627">_xlfn.IFS(C627&lt;5.7,"Normal",C627&lt;=6.49,"Prediabetes",C627&gt;=6.5,"Diabetes")</f>
        <v>Diabetes</v>
      </c>
    </row>
    <row r="628" spans="1:16" x14ac:dyDescent="0.25">
      <c r="A628" s="54" t="s">
        <v>1744</v>
      </c>
      <c r="B628" s="54">
        <v>45.27</v>
      </c>
      <c r="C628" s="54">
        <v>5.2</v>
      </c>
      <c r="D628" s="54" t="s">
        <v>8367</v>
      </c>
      <c r="E628" s="54" t="s">
        <v>2380</v>
      </c>
      <c r="F628" s="54" t="s">
        <v>2380</v>
      </c>
      <c r="G628" s="54" t="s">
        <v>2381</v>
      </c>
      <c r="H628" s="54" t="s">
        <v>2380</v>
      </c>
      <c r="I628" s="15"/>
      <c r="J628" s="20"/>
      <c r="K628" s="17" t="str" cm="1">
        <f t="array" ref="K628">IF(H628="?",INDEX($H$2:$H$2336,MODE(MATCH($H$2:$H$2336,$H$2:$H$2336,0))),H628)</f>
        <v>No</v>
      </c>
      <c r="L628" s="18" t="str">
        <f t="shared" si="9"/>
        <v>0</v>
      </c>
      <c r="M628" s="18" t="s">
        <v>2382</v>
      </c>
      <c r="N628" s="18" t="s">
        <v>2380</v>
      </c>
      <c r="O628" s="17" t="str" cm="1">
        <f t="array" ref="O628">_xlfn.IFS(B628&lt;18.5,"Underweight",B628&lt;=24.99,"Normal weight",B628&lt;=29.99,"Over weight",B628&gt;=30,"Obesity")</f>
        <v>Obesity</v>
      </c>
      <c r="P628" s="30" t="str" cm="1">
        <f t="array" ref="P628">_xlfn.IFS(C628&lt;5.7,"Normal",C628&lt;=6.49,"Prediabetes",C628&gt;=6.5,"Diabetes")</f>
        <v>Normal</v>
      </c>
    </row>
    <row r="629" spans="1:16" x14ac:dyDescent="0.25">
      <c r="A629" s="54" t="s">
        <v>1743</v>
      </c>
      <c r="B629" s="54">
        <v>44.29</v>
      </c>
      <c r="C629" s="54">
        <v>9.66</v>
      </c>
      <c r="D629" s="54" t="s">
        <v>2380</v>
      </c>
      <c r="E629" s="54" t="s">
        <v>2380</v>
      </c>
      <c r="F629" s="54" t="s">
        <v>2380</v>
      </c>
      <c r="G629" s="54">
        <v>2</v>
      </c>
      <c r="H629" s="54" t="s">
        <v>2380</v>
      </c>
      <c r="I629" s="17"/>
      <c r="J629" s="19"/>
      <c r="K629" s="15" t="str" cm="1">
        <f t="array" ref="K629">IF(H629="?",INDEX($H$2:$H$2336,MODE(MATCH($H$2:$H$2336,$H$2:$H$2336,0))),H629)</f>
        <v>No</v>
      </c>
      <c r="L629" s="16">
        <f t="shared" si="9"/>
        <v>2</v>
      </c>
      <c r="M629" s="16" t="s">
        <v>2380</v>
      </c>
      <c r="N629" s="16" t="s">
        <v>2380</v>
      </c>
      <c r="O629" s="15" t="str" cm="1">
        <f t="array" ref="O629">_xlfn.IFS(B629&lt;18.5,"Underweight",B629&lt;=24.99,"Normal weight",B629&lt;=29.99,"Over weight",B629&gt;=30,"Obesity")</f>
        <v>Obesity</v>
      </c>
      <c r="P629" s="29" t="str" cm="1">
        <f t="array" ref="P629">_xlfn.IFS(C629&lt;5.7,"Normal",C629&lt;=6.49,"Prediabetes",C629&gt;=6.5,"Diabetes")</f>
        <v>Diabetes</v>
      </c>
    </row>
    <row r="630" spans="1:16" x14ac:dyDescent="0.25">
      <c r="A630" s="54" t="s">
        <v>1742</v>
      </c>
      <c r="B630" s="54">
        <v>54.59</v>
      </c>
      <c r="C630" s="54">
        <v>4.22</v>
      </c>
      <c r="D630" s="54" t="s">
        <v>8367</v>
      </c>
      <c r="E630" s="54" t="s">
        <v>2380</v>
      </c>
      <c r="F630" s="54" t="s">
        <v>2380</v>
      </c>
      <c r="G630" s="54">
        <v>1</v>
      </c>
      <c r="H630" s="54" t="s">
        <v>2380</v>
      </c>
      <c r="I630" s="15"/>
      <c r="J630" s="20"/>
      <c r="K630" s="17" t="str" cm="1">
        <f t="array" ref="K630">IF(H630="?",INDEX($H$2:$H$2336,MODE(MATCH($H$2:$H$2336,$H$2:$H$2336,0))),H630)</f>
        <v>No</v>
      </c>
      <c r="L630" s="18">
        <f t="shared" si="9"/>
        <v>1</v>
      </c>
      <c r="M630" s="18" t="s">
        <v>2382</v>
      </c>
      <c r="N630" s="18" t="s">
        <v>2380</v>
      </c>
      <c r="O630" s="17" t="str" cm="1">
        <f t="array" ref="O630">_xlfn.IFS(B630&lt;18.5,"Underweight",B630&lt;=24.99,"Normal weight",B630&lt;=29.99,"Over weight",B630&gt;=30,"Obesity")</f>
        <v>Obesity</v>
      </c>
      <c r="P630" s="30" t="str" cm="1">
        <f t="array" ref="P630">_xlfn.IFS(C630&lt;5.7,"Normal",C630&lt;=6.49,"Prediabetes",C630&gt;=6.5,"Diabetes")</f>
        <v>Normal</v>
      </c>
    </row>
    <row r="631" spans="1:16" x14ac:dyDescent="0.25">
      <c r="A631" s="54" t="s">
        <v>1741</v>
      </c>
      <c r="B631" s="54">
        <v>32.965000000000003</v>
      </c>
      <c r="C631" s="54">
        <v>11.78</v>
      </c>
      <c r="D631" s="54" t="s">
        <v>2380</v>
      </c>
      <c r="E631" s="54" t="s">
        <v>2380</v>
      </c>
      <c r="F631" s="54" t="s">
        <v>2380</v>
      </c>
      <c r="G631" s="54" t="s">
        <v>2381</v>
      </c>
      <c r="H631" s="54" t="s">
        <v>2380</v>
      </c>
      <c r="I631" s="17"/>
      <c r="J631" s="19"/>
      <c r="K631" s="15" t="str" cm="1">
        <f t="array" ref="K631">IF(H631="?",INDEX($H$2:$H$2336,MODE(MATCH($H$2:$H$2336,$H$2:$H$2336,0))),H631)</f>
        <v>No</v>
      </c>
      <c r="L631" s="16" t="str">
        <f t="shared" si="9"/>
        <v>0</v>
      </c>
      <c r="M631" s="16" t="s">
        <v>2380</v>
      </c>
      <c r="N631" s="16" t="s">
        <v>2380</v>
      </c>
      <c r="O631" s="15" t="str" cm="1">
        <f t="array" ref="O631">_xlfn.IFS(B631&lt;18.5,"Underweight",B631&lt;=24.99,"Normal weight",B631&lt;=29.99,"Over weight",B631&gt;=30,"Obesity")</f>
        <v>Obesity</v>
      </c>
      <c r="P631" s="29" t="str" cm="1">
        <f t="array" ref="P631">_xlfn.IFS(C631&lt;5.7,"Normal",C631&lt;=6.49,"Prediabetes",C631&gt;=6.5,"Diabetes")</f>
        <v>Diabetes</v>
      </c>
    </row>
    <row r="632" spans="1:16" x14ac:dyDescent="0.25">
      <c r="A632" s="54" t="s">
        <v>1740</v>
      </c>
      <c r="B632" s="54">
        <v>38.049999999999997</v>
      </c>
      <c r="C632" s="54">
        <v>9.6199999999999992</v>
      </c>
      <c r="D632" s="54" t="s">
        <v>2380</v>
      </c>
      <c r="E632" s="54" t="s">
        <v>2380</v>
      </c>
      <c r="F632" s="54" t="s">
        <v>2380</v>
      </c>
      <c r="G632" s="54" t="s">
        <v>2381</v>
      </c>
      <c r="H632" s="54" t="s">
        <v>2380</v>
      </c>
      <c r="I632" s="15"/>
      <c r="J632" s="20"/>
      <c r="K632" s="17" t="str" cm="1">
        <f t="array" ref="K632">IF(H632="?",INDEX($H$2:$H$2336,MODE(MATCH($H$2:$H$2336,$H$2:$H$2336,0))),H632)</f>
        <v>No</v>
      </c>
      <c r="L632" s="18" t="str">
        <f t="shared" si="9"/>
        <v>0</v>
      </c>
      <c r="M632" s="18" t="s">
        <v>2380</v>
      </c>
      <c r="N632" s="18" t="s">
        <v>2380</v>
      </c>
      <c r="O632" s="17" t="str" cm="1">
        <f t="array" ref="O632">_xlfn.IFS(B632&lt;18.5,"Underweight",B632&lt;=24.99,"Normal weight",B632&lt;=29.99,"Over weight",B632&gt;=30,"Obesity")</f>
        <v>Obesity</v>
      </c>
      <c r="P632" s="30" t="str" cm="1">
        <f t="array" ref="P632">_xlfn.IFS(C632&lt;5.7,"Normal",C632&lt;=6.49,"Prediabetes",C632&gt;=6.5,"Diabetes")</f>
        <v>Diabetes</v>
      </c>
    </row>
    <row r="633" spans="1:16" x14ac:dyDescent="0.25">
      <c r="A633" s="54" t="s">
        <v>1739</v>
      </c>
      <c r="B633" s="54">
        <v>46.14</v>
      </c>
      <c r="C633" s="54">
        <v>10.78</v>
      </c>
      <c r="D633" s="54" t="s">
        <v>2380</v>
      </c>
      <c r="E633" s="54" t="s">
        <v>2380</v>
      </c>
      <c r="F633" s="54" t="s">
        <v>2380</v>
      </c>
      <c r="G633" s="54" t="s">
        <v>2381</v>
      </c>
      <c r="H633" s="54" t="s">
        <v>2380</v>
      </c>
      <c r="I633" s="17"/>
      <c r="J633" s="19"/>
      <c r="K633" s="15" t="str" cm="1">
        <f t="array" ref="K633">IF(H633="?",INDEX($H$2:$H$2336,MODE(MATCH($H$2:$H$2336,$H$2:$H$2336,0))),H633)</f>
        <v>No</v>
      </c>
      <c r="L633" s="16" t="str">
        <f t="shared" si="9"/>
        <v>0</v>
      </c>
      <c r="M633" s="16" t="s">
        <v>2380</v>
      </c>
      <c r="N633" s="16" t="s">
        <v>2380</v>
      </c>
      <c r="O633" s="15" t="str" cm="1">
        <f t="array" ref="O633">_xlfn.IFS(B633&lt;18.5,"Underweight",B633&lt;=24.99,"Normal weight",B633&lt;=29.99,"Over weight",B633&gt;=30,"Obesity")</f>
        <v>Obesity</v>
      </c>
      <c r="P633" s="29" t="str" cm="1">
        <f t="array" ref="P633">_xlfn.IFS(C633&lt;5.7,"Normal",C633&lt;=6.49,"Prediabetes",C633&gt;=6.5,"Diabetes")</f>
        <v>Diabetes</v>
      </c>
    </row>
    <row r="634" spans="1:16" x14ac:dyDescent="0.25">
      <c r="A634" s="54" t="s">
        <v>1738</v>
      </c>
      <c r="B634" s="54">
        <v>41.325000000000003</v>
      </c>
      <c r="C634" s="54">
        <v>5.1100000000000003</v>
      </c>
      <c r="D634" s="54" t="s">
        <v>8367</v>
      </c>
      <c r="E634" s="54" t="s">
        <v>2380</v>
      </c>
      <c r="F634" s="54" t="s">
        <v>2380</v>
      </c>
      <c r="G634" s="54">
        <v>2</v>
      </c>
      <c r="H634" s="54" t="s">
        <v>2380</v>
      </c>
      <c r="I634" s="15"/>
      <c r="J634" s="20"/>
      <c r="K634" s="17" t="str" cm="1">
        <f t="array" ref="K634">IF(H634="?",INDEX($H$2:$H$2336,MODE(MATCH($H$2:$H$2336,$H$2:$H$2336,0))),H634)</f>
        <v>No</v>
      </c>
      <c r="L634" s="18">
        <f t="shared" si="9"/>
        <v>2</v>
      </c>
      <c r="M634" s="18" t="s">
        <v>2382</v>
      </c>
      <c r="N634" s="18" t="s">
        <v>2380</v>
      </c>
      <c r="O634" s="17" t="str" cm="1">
        <f t="array" ref="O634">_xlfn.IFS(B634&lt;18.5,"Underweight",B634&lt;=24.99,"Normal weight",B634&lt;=29.99,"Over weight",B634&gt;=30,"Obesity")</f>
        <v>Obesity</v>
      </c>
      <c r="P634" s="30" t="str" cm="1">
        <f t="array" ref="P634">_xlfn.IFS(C634&lt;5.7,"Normal",C634&lt;=6.49,"Prediabetes",C634&gt;=6.5,"Diabetes")</f>
        <v>Normal</v>
      </c>
    </row>
    <row r="635" spans="1:16" x14ac:dyDescent="0.25">
      <c r="A635" s="54" t="s">
        <v>1737</v>
      </c>
      <c r="B635" s="54">
        <v>44.64</v>
      </c>
      <c r="C635" s="54">
        <v>7.18</v>
      </c>
      <c r="D635" s="54" t="s">
        <v>2380</v>
      </c>
      <c r="E635" s="54" t="s">
        <v>2380</v>
      </c>
      <c r="F635" s="54" t="s">
        <v>2380</v>
      </c>
      <c r="G635" s="54" t="s">
        <v>2381</v>
      </c>
      <c r="H635" s="54" t="s">
        <v>2380</v>
      </c>
      <c r="I635" s="17"/>
      <c r="J635" s="19"/>
      <c r="K635" s="15" t="str" cm="1">
        <f t="array" ref="K635">IF(H635="?",INDEX($H$2:$H$2336,MODE(MATCH($H$2:$H$2336,$H$2:$H$2336,0))),H635)</f>
        <v>No</v>
      </c>
      <c r="L635" s="16" t="str">
        <f t="shared" si="9"/>
        <v>0</v>
      </c>
      <c r="M635" s="16" t="s">
        <v>2380</v>
      </c>
      <c r="N635" s="16" t="s">
        <v>2380</v>
      </c>
      <c r="O635" s="15" t="str" cm="1">
        <f t="array" ref="O635">_xlfn.IFS(B635&lt;18.5,"Underweight",B635&lt;=24.99,"Normal weight",B635&lt;=29.99,"Over weight",B635&gt;=30,"Obesity")</f>
        <v>Obesity</v>
      </c>
      <c r="P635" s="29" t="str" cm="1">
        <f t="array" ref="P635">_xlfn.IFS(C635&lt;5.7,"Normal",C635&lt;=6.49,"Prediabetes",C635&gt;=6.5,"Diabetes")</f>
        <v>Diabetes</v>
      </c>
    </row>
    <row r="636" spans="1:16" x14ac:dyDescent="0.25">
      <c r="A636" s="54" t="s">
        <v>1736</v>
      </c>
      <c r="B636" s="54">
        <v>25.175000000000001</v>
      </c>
      <c r="C636" s="54">
        <v>4.96</v>
      </c>
      <c r="D636" s="54" t="s">
        <v>2380</v>
      </c>
      <c r="E636" s="54" t="s">
        <v>8367</v>
      </c>
      <c r="F636" s="54" t="s">
        <v>2380</v>
      </c>
      <c r="G636" s="54">
        <v>1</v>
      </c>
      <c r="H636" s="54" t="s">
        <v>31</v>
      </c>
      <c r="I636" s="15"/>
      <c r="J636" s="20"/>
      <c r="K636" s="17" t="str" cm="1">
        <f t="array" ref="K636">IF(H636="?",INDEX($H$2:$H$2336,MODE(MATCH($H$2:$H$2336,$H$2:$H$2336,0))),H636)</f>
        <v>No</v>
      </c>
      <c r="L636" s="18">
        <f t="shared" si="9"/>
        <v>1</v>
      </c>
      <c r="M636" s="18" t="s">
        <v>2380</v>
      </c>
      <c r="N636" s="18" t="s">
        <v>2380</v>
      </c>
      <c r="O636" s="17" t="str" cm="1">
        <f t="array" ref="O636">_xlfn.IFS(B636&lt;18.5,"Underweight",B636&lt;=24.99,"Normal weight",B636&lt;=29.99,"Over weight",B636&gt;=30,"Obesity")</f>
        <v>Over weight</v>
      </c>
      <c r="P636" s="30" t="str" cm="1">
        <f t="array" ref="P636">_xlfn.IFS(C636&lt;5.7,"Normal",C636&lt;=6.49,"Prediabetes",C636&gt;=6.5,"Diabetes")</f>
        <v>Normal</v>
      </c>
    </row>
    <row r="637" spans="1:16" x14ac:dyDescent="0.25">
      <c r="A637" s="54" t="s">
        <v>1735</v>
      </c>
      <c r="B637" s="54">
        <v>43.11</v>
      </c>
      <c r="C637" s="54">
        <v>4.67</v>
      </c>
      <c r="D637" s="54" t="s">
        <v>8367</v>
      </c>
      <c r="E637" s="54" t="s">
        <v>2380</v>
      </c>
      <c r="F637" s="54" t="s">
        <v>2380</v>
      </c>
      <c r="G637" s="54" t="s">
        <v>2381</v>
      </c>
      <c r="H637" s="54" t="s">
        <v>2380</v>
      </c>
      <c r="I637" s="17"/>
      <c r="J637" s="19"/>
      <c r="K637" s="15" t="str" cm="1">
        <f t="array" ref="K637">IF(H637="?",INDEX($H$2:$H$2336,MODE(MATCH($H$2:$H$2336,$H$2:$H$2336,0))),H637)</f>
        <v>No</v>
      </c>
      <c r="L637" s="16" t="str">
        <f t="shared" si="9"/>
        <v>0</v>
      </c>
      <c r="M637" s="16" t="s">
        <v>2382</v>
      </c>
      <c r="N637" s="16" t="s">
        <v>2380</v>
      </c>
      <c r="O637" s="15" t="str" cm="1">
        <f t="array" ref="O637">_xlfn.IFS(B637&lt;18.5,"Underweight",B637&lt;=24.99,"Normal weight",B637&lt;=29.99,"Over weight",B637&gt;=30,"Obesity")</f>
        <v>Obesity</v>
      </c>
      <c r="P637" s="29" t="str" cm="1">
        <f t="array" ref="P637">_xlfn.IFS(C637&lt;5.7,"Normal",C637&lt;=6.49,"Prediabetes",C637&gt;=6.5,"Diabetes")</f>
        <v>Normal</v>
      </c>
    </row>
    <row r="638" spans="1:16" x14ac:dyDescent="0.25">
      <c r="A638" s="54" t="s">
        <v>1734</v>
      </c>
      <c r="B638" s="54">
        <v>53.32</v>
      </c>
      <c r="C638" s="54">
        <v>5.0599999999999996</v>
      </c>
      <c r="D638" s="54" t="s">
        <v>2380</v>
      </c>
      <c r="E638" s="54" t="s">
        <v>2380</v>
      </c>
      <c r="F638" s="54" t="s">
        <v>2380</v>
      </c>
      <c r="G638" s="54" t="s">
        <v>2381</v>
      </c>
      <c r="H638" s="54" t="s">
        <v>2380</v>
      </c>
      <c r="I638" s="15"/>
      <c r="J638" s="20"/>
      <c r="K638" s="17" t="str" cm="1">
        <f t="array" ref="K638">IF(H638="?",INDEX($H$2:$H$2336,MODE(MATCH($H$2:$H$2336,$H$2:$H$2336,0))),H638)</f>
        <v>No</v>
      </c>
      <c r="L638" s="18" t="str">
        <f t="shared" si="9"/>
        <v>0</v>
      </c>
      <c r="M638" s="18" t="s">
        <v>2380</v>
      </c>
      <c r="N638" s="18" t="s">
        <v>2380</v>
      </c>
      <c r="O638" s="17" t="str" cm="1">
        <f t="array" ref="O638">_xlfn.IFS(B638&lt;18.5,"Underweight",B638&lt;=24.99,"Normal weight",B638&lt;=29.99,"Over weight",B638&gt;=30,"Obesity")</f>
        <v>Obesity</v>
      </c>
      <c r="P638" s="30" t="str" cm="1">
        <f t="array" ref="P638">_xlfn.IFS(C638&lt;5.7,"Normal",C638&lt;=6.49,"Prediabetes",C638&gt;=6.5,"Diabetes")</f>
        <v>Normal</v>
      </c>
    </row>
    <row r="639" spans="1:16" x14ac:dyDescent="0.25">
      <c r="A639" s="54" t="s">
        <v>1733</v>
      </c>
      <c r="B639" s="54">
        <v>38.04</v>
      </c>
      <c r="C639" s="54">
        <v>5.0199999999999996</v>
      </c>
      <c r="D639" s="54" t="s">
        <v>8367</v>
      </c>
      <c r="E639" s="54" t="s">
        <v>2380</v>
      </c>
      <c r="F639" s="54" t="s">
        <v>2380</v>
      </c>
      <c r="G639" s="54">
        <v>1</v>
      </c>
      <c r="H639" s="54" t="s">
        <v>2380</v>
      </c>
      <c r="I639" s="17"/>
      <c r="J639" s="19"/>
      <c r="K639" s="15" t="str" cm="1">
        <f t="array" ref="K639">IF(H639="?",INDEX($H$2:$H$2336,MODE(MATCH($H$2:$H$2336,$H$2:$H$2336,0))),H639)</f>
        <v>No</v>
      </c>
      <c r="L639" s="16">
        <f t="shared" si="9"/>
        <v>1</v>
      </c>
      <c r="M639" s="16" t="s">
        <v>2382</v>
      </c>
      <c r="N639" s="16" t="s">
        <v>2380</v>
      </c>
      <c r="O639" s="15" t="str" cm="1">
        <f t="array" ref="O639">_xlfn.IFS(B639&lt;18.5,"Underweight",B639&lt;=24.99,"Normal weight",B639&lt;=29.99,"Over weight",B639&gt;=30,"Obesity")</f>
        <v>Obesity</v>
      </c>
      <c r="P639" s="29" t="str" cm="1">
        <f t="array" ref="P639">_xlfn.IFS(C639&lt;5.7,"Normal",C639&lt;=6.49,"Prediabetes",C639&gt;=6.5,"Diabetes")</f>
        <v>Normal</v>
      </c>
    </row>
    <row r="640" spans="1:16" x14ac:dyDescent="0.25">
      <c r="A640" s="54" t="s">
        <v>1732</v>
      </c>
      <c r="B640" s="54">
        <v>37.9</v>
      </c>
      <c r="C640" s="54">
        <v>7.76</v>
      </c>
      <c r="D640" s="54" t="s">
        <v>2380</v>
      </c>
      <c r="E640" s="54" t="s">
        <v>2380</v>
      </c>
      <c r="F640" s="54" t="s">
        <v>2380</v>
      </c>
      <c r="G640" s="54" t="s">
        <v>2381</v>
      </c>
      <c r="H640" s="54" t="s">
        <v>2380</v>
      </c>
      <c r="I640" s="15"/>
      <c r="J640" s="20"/>
      <c r="K640" s="17" t="str" cm="1">
        <f t="array" ref="K640">IF(H640="?",INDEX($H$2:$H$2336,MODE(MATCH($H$2:$H$2336,$H$2:$H$2336,0))),H640)</f>
        <v>No</v>
      </c>
      <c r="L640" s="18" t="str">
        <f t="shared" si="9"/>
        <v>0</v>
      </c>
      <c r="M640" s="18" t="s">
        <v>2380</v>
      </c>
      <c r="N640" s="18" t="s">
        <v>2380</v>
      </c>
      <c r="O640" s="17" t="str" cm="1">
        <f t="array" ref="O640">_xlfn.IFS(B640&lt;18.5,"Underweight",B640&lt;=24.99,"Normal weight",B640&lt;=29.99,"Over weight",B640&gt;=30,"Obesity")</f>
        <v>Obesity</v>
      </c>
      <c r="P640" s="30" t="str" cm="1">
        <f t="array" ref="P640">_xlfn.IFS(C640&lt;5.7,"Normal",C640&lt;=6.49,"Prediabetes",C640&gt;=6.5,"Diabetes")</f>
        <v>Diabetes</v>
      </c>
    </row>
    <row r="641" spans="1:16" x14ac:dyDescent="0.25">
      <c r="A641" s="54" t="s">
        <v>1731</v>
      </c>
      <c r="B641" s="54">
        <v>39.6</v>
      </c>
      <c r="C641" s="54">
        <v>9.32</v>
      </c>
      <c r="D641" s="54" t="s">
        <v>2380</v>
      </c>
      <c r="E641" s="54" t="s">
        <v>2380</v>
      </c>
      <c r="F641" s="54" t="s">
        <v>2380</v>
      </c>
      <c r="G641" s="54" t="s">
        <v>2381</v>
      </c>
      <c r="H641" s="54" t="s">
        <v>2380</v>
      </c>
      <c r="I641" s="17"/>
      <c r="J641" s="19"/>
      <c r="K641" s="15" t="str" cm="1">
        <f t="array" ref="K641">IF(H641="?",INDEX($H$2:$H$2336,MODE(MATCH($H$2:$H$2336,$H$2:$H$2336,0))),H641)</f>
        <v>No</v>
      </c>
      <c r="L641" s="16" t="str">
        <f t="shared" si="9"/>
        <v>0</v>
      </c>
      <c r="M641" s="16" t="s">
        <v>2380</v>
      </c>
      <c r="N641" s="16" t="s">
        <v>2380</v>
      </c>
      <c r="O641" s="15" t="str" cm="1">
        <f t="array" ref="O641">_xlfn.IFS(B641&lt;18.5,"Underweight",B641&lt;=24.99,"Normal weight",B641&lt;=29.99,"Over weight",B641&gt;=30,"Obesity")</f>
        <v>Obesity</v>
      </c>
      <c r="P641" s="29" t="str" cm="1">
        <f t="array" ref="P641">_xlfn.IFS(C641&lt;5.7,"Normal",C641&lt;=6.49,"Prediabetes",C641&gt;=6.5,"Diabetes")</f>
        <v>Diabetes</v>
      </c>
    </row>
    <row r="642" spans="1:16" x14ac:dyDescent="0.25">
      <c r="A642" s="54" t="s">
        <v>1730</v>
      </c>
      <c r="B642" s="54">
        <v>50.92</v>
      </c>
      <c r="C642" s="54">
        <v>5.31</v>
      </c>
      <c r="D642" s="54" t="s">
        <v>8367</v>
      </c>
      <c r="E642" s="54" t="s">
        <v>2380</v>
      </c>
      <c r="F642" s="54" t="s">
        <v>2380</v>
      </c>
      <c r="G642" s="54">
        <v>1</v>
      </c>
      <c r="H642" s="54" t="s">
        <v>2380</v>
      </c>
      <c r="I642" s="15"/>
      <c r="J642" s="20"/>
      <c r="K642" s="17" t="str" cm="1">
        <f t="array" ref="K642">IF(H642="?",INDEX($H$2:$H$2336,MODE(MATCH($H$2:$H$2336,$H$2:$H$2336,0))),H642)</f>
        <v>No</v>
      </c>
      <c r="L642" s="18">
        <f t="shared" ref="L642:L705" si="10">IF(G642="No major surgery","0",G642)</f>
        <v>1</v>
      </c>
      <c r="M642" s="18" t="s">
        <v>2382</v>
      </c>
      <c r="N642" s="18" t="s">
        <v>2380</v>
      </c>
      <c r="O642" s="17" t="str" cm="1">
        <f t="array" ref="O642">_xlfn.IFS(B642&lt;18.5,"Underweight",B642&lt;=24.99,"Normal weight",B642&lt;=29.99,"Over weight",B642&gt;=30,"Obesity")</f>
        <v>Obesity</v>
      </c>
      <c r="P642" s="30" t="str" cm="1">
        <f t="array" ref="P642">_xlfn.IFS(C642&lt;5.7,"Normal",C642&lt;=6.49,"Prediabetes",C642&gt;=6.5,"Diabetes")</f>
        <v>Normal</v>
      </c>
    </row>
    <row r="643" spans="1:16" x14ac:dyDescent="0.25">
      <c r="A643" s="54" t="s">
        <v>1729</v>
      </c>
      <c r="B643" s="54">
        <v>21.85</v>
      </c>
      <c r="C643" s="54">
        <v>5.56</v>
      </c>
      <c r="D643" s="54" t="s">
        <v>8367</v>
      </c>
      <c r="E643" s="54" t="s">
        <v>2380</v>
      </c>
      <c r="F643" s="54" t="s">
        <v>2380</v>
      </c>
      <c r="G643" s="54" t="s">
        <v>2381</v>
      </c>
      <c r="H643" s="54" t="s">
        <v>8367</v>
      </c>
      <c r="I643" s="17"/>
      <c r="J643" s="19"/>
      <c r="K643" s="15" t="str" cm="1">
        <f t="array" ref="K643">IF(H643="?",INDEX($H$2:$H$2336,MODE(MATCH($H$2:$H$2336,$H$2:$H$2336,0))),H643)</f>
        <v>yes</v>
      </c>
      <c r="L643" s="16" t="str">
        <f t="shared" si="10"/>
        <v>0</v>
      </c>
      <c r="M643" s="16" t="s">
        <v>2382</v>
      </c>
      <c r="N643" s="16" t="s">
        <v>2382</v>
      </c>
      <c r="O643" s="15" t="str" cm="1">
        <f t="array" ref="O643">_xlfn.IFS(B643&lt;18.5,"Underweight",B643&lt;=24.99,"Normal weight",B643&lt;=29.99,"Over weight",B643&gt;=30,"Obesity")</f>
        <v>Normal weight</v>
      </c>
      <c r="P643" s="29" t="str" cm="1">
        <f t="array" ref="P643">_xlfn.IFS(C643&lt;5.7,"Normal",C643&lt;=6.49,"Prediabetes",C643&gt;=6.5,"Diabetes")</f>
        <v>Normal</v>
      </c>
    </row>
    <row r="644" spans="1:16" x14ac:dyDescent="0.25">
      <c r="A644" s="54" t="s">
        <v>1728</v>
      </c>
      <c r="B644" s="54">
        <v>36.08</v>
      </c>
      <c r="C644" s="54">
        <v>7.11</v>
      </c>
      <c r="D644" s="54" t="s">
        <v>8367</v>
      </c>
      <c r="E644" s="54" t="s">
        <v>2380</v>
      </c>
      <c r="F644" s="54" t="s">
        <v>2382</v>
      </c>
      <c r="G644" s="54">
        <v>1</v>
      </c>
      <c r="H644" s="54" t="s">
        <v>2380</v>
      </c>
      <c r="I644" s="15"/>
      <c r="J644" s="20"/>
      <c r="K644" s="17" t="str" cm="1">
        <f t="array" ref="K644">IF(H644="?",INDEX($H$2:$H$2336,MODE(MATCH($H$2:$H$2336,$H$2:$H$2336,0))),H644)</f>
        <v>No</v>
      </c>
      <c r="L644" s="18">
        <f t="shared" si="10"/>
        <v>1</v>
      </c>
      <c r="M644" s="18" t="s">
        <v>2382</v>
      </c>
      <c r="N644" s="18" t="s">
        <v>2380</v>
      </c>
      <c r="O644" s="17" t="str" cm="1">
        <f t="array" ref="O644">_xlfn.IFS(B644&lt;18.5,"Underweight",B644&lt;=24.99,"Normal weight",B644&lt;=29.99,"Over weight",B644&gt;=30,"Obesity")</f>
        <v>Obesity</v>
      </c>
      <c r="P644" s="30" t="str" cm="1">
        <f t="array" ref="P644">_xlfn.IFS(C644&lt;5.7,"Normal",C644&lt;=6.49,"Prediabetes",C644&gt;=6.5,"Diabetes")</f>
        <v>Diabetes</v>
      </c>
    </row>
    <row r="645" spans="1:16" x14ac:dyDescent="0.25">
      <c r="A645" s="54" t="s">
        <v>1727</v>
      </c>
      <c r="B645" s="54">
        <v>40.44</v>
      </c>
      <c r="C645" s="54">
        <v>5.13</v>
      </c>
      <c r="D645" s="54" t="s">
        <v>8367</v>
      </c>
      <c r="E645" s="54" t="s">
        <v>2380</v>
      </c>
      <c r="F645" s="54" t="s">
        <v>2382</v>
      </c>
      <c r="G645" s="54">
        <v>1</v>
      </c>
      <c r="H645" s="54" t="s">
        <v>2380</v>
      </c>
      <c r="I645" s="17"/>
      <c r="J645" s="19"/>
      <c r="K645" s="15" t="str" cm="1">
        <f t="array" ref="K645">IF(H645="?",INDEX($H$2:$H$2336,MODE(MATCH($H$2:$H$2336,$H$2:$H$2336,0))),H645)</f>
        <v>No</v>
      </c>
      <c r="L645" s="16">
        <f t="shared" si="10"/>
        <v>1</v>
      </c>
      <c r="M645" s="16" t="s">
        <v>2382</v>
      </c>
      <c r="N645" s="16" t="s">
        <v>2380</v>
      </c>
      <c r="O645" s="15" t="str" cm="1">
        <f t="array" ref="O645">_xlfn.IFS(B645&lt;18.5,"Underweight",B645&lt;=24.99,"Normal weight",B645&lt;=29.99,"Over weight",B645&gt;=30,"Obesity")</f>
        <v>Obesity</v>
      </c>
      <c r="P645" s="29" t="str" cm="1">
        <f t="array" ref="P645">_xlfn.IFS(C645&lt;5.7,"Normal",C645&lt;=6.49,"Prediabetes",C645&gt;=6.5,"Diabetes")</f>
        <v>Normal</v>
      </c>
    </row>
    <row r="646" spans="1:16" x14ac:dyDescent="0.25">
      <c r="A646" s="54" t="s">
        <v>1726</v>
      </c>
      <c r="B646" s="54">
        <v>38.094999999999999</v>
      </c>
      <c r="C646" s="54">
        <v>10.199999999999999</v>
      </c>
      <c r="D646" s="54" t="s">
        <v>2380</v>
      </c>
      <c r="E646" s="54" t="s">
        <v>2380</v>
      </c>
      <c r="F646" s="54" t="s">
        <v>2380</v>
      </c>
      <c r="G646" s="54" t="s">
        <v>2381</v>
      </c>
      <c r="H646" s="54" t="s">
        <v>2380</v>
      </c>
      <c r="I646" s="15"/>
      <c r="J646" s="20"/>
      <c r="K646" s="17" t="str" cm="1">
        <f t="array" ref="K646">IF(H646="?",INDEX($H$2:$H$2336,MODE(MATCH($H$2:$H$2336,$H$2:$H$2336,0))),H646)</f>
        <v>No</v>
      </c>
      <c r="L646" s="18" t="str">
        <f t="shared" si="10"/>
        <v>0</v>
      </c>
      <c r="M646" s="18" t="s">
        <v>2380</v>
      </c>
      <c r="N646" s="18" t="s">
        <v>2380</v>
      </c>
      <c r="O646" s="17" t="str" cm="1">
        <f t="array" ref="O646">_xlfn.IFS(B646&lt;18.5,"Underweight",B646&lt;=24.99,"Normal weight",B646&lt;=29.99,"Over weight",B646&gt;=30,"Obesity")</f>
        <v>Obesity</v>
      </c>
      <c r="P646" s="30" t="str" cm="1">
        <f t="array" ref="P646">_xlfn.IFS(C646&lt;5.7,"Normal",C646&lt;=6.49,"Prediabetes",C646&gt;=6.5,"Diabetes")</f>
        <v>Diabetes</v>
      </c>
    </row>
    <row r="647" spans="1:16" x14ac:dyDescent="0.25">
      <c r="A647" s="54" t="s">
        <v>1725</v>
      </c>
      <c r="B647" s="54">
        <v>44.95</v>
      </c>
      <c r="C647" s="54">
        <v>10.4</v>
      </c>
      <c r="D647" s="54" t="s">
        <v>2380</v>
      </c>
      <c r="E647" s="54" t="s">
        <v>2380</v>
      </c>
      <c r="F647" s="54" t="s">
        <v>2380</v>
      </c>
      <c r="G647" s="54" t="s">
        <v>2381</v>
      </c>
      <c r="H647" s="54" t="s">
        <v>2380</v>
      </c>
      <c r="I647" s="17"/>
      <c r="J647" s="19"/>
      <c r="K647" s="15" t="str" cm="1">
        <f t="array" ref="K647">IF(H647="?",INDEX($H$2:$H$2336,MODE(MATCH($H$2:$H$2336,$H$2:$H$2336,0))),H647)</f>
        <v>No</v>
      </c>
      <c r="L647" s="16" t="str">
        <f t="shared" si="10"/>
        <v>0</v>
      </c>
      <c r="M647" s="16" t="s">
        <v>2380</v>
      </c>
      <c r="N647" s="16" t="s">
        <v>2380</v>
      </c>
      <c r="O647" s="15" t="str" cm="1">
        <f t="array" ref="O647">_xlfn.IFS(B647&lt;18.5,"Underweight",B647&lt;=24.99,"Normal weight",B647&lt;=29.99,"Over weight",B647&gt;=30,"Obesity")</f>
        <v>Obesity</v>
      </c>
      <c r="P647" s="29" t="str" cm="1">
        <f t="array" ref="P647">_xlfn.IFS(C647&lt;5.7,"Normal",C647&lt;=6.49,"Prediabetes",C647&gt;=6.5,"Diabetes")</f>
        <v>Diabetes</v>
      </c>
    </row>
    <row r="648" spans="1:16" x14ac:dyDescent="0.25">
      <c r="A648" s="54" t="s">
        <v>1724</v>
      </c>
      <c r="B648" s="54">
        <v>35.54</v>
      </c>
      <c r="C648" s="54">
        <v>10.67</v>
      </c>
      <c r="D648" s="54" t="s">
        <v>2380</v>
      </c>
      <c r="E648" s="54" t="s">
        <v>2380</v>
      </c>
      <c r="F648" s="54" t="s">
        <v>2380</v>
      </c>
      <c r="G648" s="54" t="s">
        <v>2381</v>
      </c>
      <c r="H648" s="54" t="s">
        <v>2380</v>
      </c>
      <c r="I648" s="15"/>
      <c r="J648" s="20"/>
      <c r="K648" s="17" t="str" cm="1">
        <f t="array" ref="K648">IF(H648="?",INDEX($H$2:$H$2336,MODE(MATCH($H$2:$H$2336,$H$2:$H$2336,0))),H648)</f>
        <v>No</v>
      </c>
      <c r="L648" s="18" t="str">
        <f t="shared" si="10"/>
        <v>0</v>
      </c>
      <c r="M648" s="18" t="s">
        <v>2380</v>
      </c>
      <c r="N648" s="18" t="s">
        <v>2380</v>
      </c>
      <c r="O648" s="17" t="str" cm="1">
        <f t="array" ref="O648">_xlfn.IFS(B648&lt;18.5,"Underweight",B648&lt;=24.99,"Normal weight",B648&lt;=29.99,"Over weight",B648&gt;=30,"Obesity")</f>
        <v>Obesity</v>
      </c>
      <c r="P648" s="30" t="str" cm="1">
        <f t="array" ref="P648">_xlfn.IFS(C648&lt;5.7,"Normal",C648&lt;=6.49,"Prediabetes",C648&gt;=6.5,"Diabetes")</f>
        <v>Diabetes</v>
      </c>
    </row>
    <row r="649" spans="1:16" x14ac:dyDescent="0.25">
      <c r="A649" s="54" t="s">
        <v>1723</v>
      </c>
      <c r="B649" s="54">
        <v>39.799999999999997</v>
      </c>
      <c r="C649" s="54">
        <v>4.6500000000000004</v>
      </c>
      <c r="D649" s="54" t="s">
        <v>8367</v>
      </c>
      <c r="E649" s="54" t="s">
        <v>2380</v>
      </c>
      <c r="F649" s="54" t="s">
        <v>2380</v>
      </c>
      <c r="G649" s="54">
        <v>2</v>
      </c>
      <c r="H649" s="54" t="s">
        <v>2380</v>
      </c>
      <c r="I649" s="17"/>
      <c r="J649" s="19"/>
      <c r="K649" s="15" t="str" cm="1">
        <f t="array" ref="K649">IF(H649="?",INDEX($H$2:$H$2336,MODE(MATCH($H$2:$H$2336,$H$2:$H$2336,0))),H649)</f>
        <v>No</v>
      </c>
      <c r="L649" s="16">
        <f t="shared" si="10"/>
        <v>2</v>
      </c>
      <c r="M649" s="16" t="s">
        <v>2382</v>
      </c>
      <c r="N649" s="16" t="s">
        <v>2380</v>
      </c>
      <c r="O649" s="15" t="str" cm="1">
        <f t="array" ref="O649">_xlfn.IFS(B649&lt;18.5,"Underweight",B649&lt;=24.99,"Normal weight",B649&lt;=29.99,"Over weight",B649&gt;=30,"Obesity")</f>
        <v>Obesity</v>
      </c>
      <c r="P649" s="29" t="str" cm="1">
        <f t="array" ref="P649">_xlfn.IFS(C649&lt;5.7,"Normal",C649&lt;=6.49,"Prediabetes",C649&gt;=6.5,"Diabetes")</f>
        <v>Normal</v>
      </c>
    </row>
    <row r="650" spans="1:16" x14ac:dyDescent="0.25">
      <c r="A650" s="54" t="s">
        <v>1722</v>
      </c>
      <c r="B650" s="54">
        <v>33.659999999999997</v>
      </c>
      <c r="C650" s="54">
        <v>5.65</v>
      </c>
      <c r="D650" s="54" t="s">
        <v>8367</v>
      </c>
      <c r="E650" s="54" t="s">
        <v>2380</v>
      </c>
      <c r="F650" s="54" t="s">
        <v>2380</v>
      </c>
      <c r="G650" s="54">
        <v>2</v>
      </c>
      <c r="H650" s="54" t="s">
        <v>2380</v>
      </c>
      <c r="I650" s="15"/>
      <c r="J650" s="20"/>
      <c r="K650" s="17" t="str" cm="1">
        <f t="array" ref="K650">IF(H650="?",INDEX($H$2:$H$2336,MODE(MATCH($H$2:$H$2336,$H$2:$H$2336,0))),H650)</f>
        <v>No</v>
      </c>
      <c r="L650" s="18">
        <f t="shared" si="10"/>
        <v>2</v>
      </c>
      <c r="M650" s="18" t="s">
        <v>2382</v>
      </c>
      <c r="N650" s="18" t="s">
        <v>2380</v>
      </c>
      <c r="O650" s="17" t="str" cm="1">
        <f t="array" ref="O650">_xlfn.IFS(B650&lt;18.5,"Underweight",B650&lt;=24.99,"Normal weight",B650&lt;=29.99,"Over weight",B650&gt;=30,"Obesity")</f>
        <v>Obesity</v>
      </c>
      <c r="P650" s="30" t="str" cm="1">
        <f t="array" ref="P650">_xlfn.IFS(C650&lt;5.7,"Normal",C650&lt;=6.49,"Prediabetes",C650&gt;=6.5,"Diabetes")</f>
        <v>Normal</v>
      </c>
    </row>
    <row r="651" spans="1:16" x14ac:dyDescent="0.25">
      <c r="A651" s="54" t="s">
        <v>1721</v>
      </c>
      <c r="B651" s="54">
        <v>35.5</v>
      </c>
      <c r="C651" s="54">
        <v>11.97</v>
      </c>
      <c r="D651" s="54" t="s">
        <v>2380</v>
      </c>
      <c r="E651" s="54" t="s">
        <v>2380</v>
      </c>
      <c r="F651" s="54" t="s">
        <v>2380</v>
      </c>
      <c r="G651" s="54" t="s">
        <v>2381</v>
      </c>
      <c r="H651" s="54" t="s">
        <v>2380</v>
      </c>
      <c r="I651" s="17"/>
      <c r="J651" s="19"/>
      <c r="K651" s="15" t="str" cm="1">
        <f t="array" ref="K651">IF(H651="?",INDEX($H$2:$H$2336,MODE(MATCH($H$2:$H$2336,$H$2:$H$2336,0))),H651)</f>
        <v>No</v>
      </c>
      <c r="L651" s="16" t="str">
        <f t="shared" si="10"/>
        <v>0</v>
      </c>
      <c r="M651" s="16" t="s">
        <v>2380</v>
      </c>
      <c r="N651" s="16" t="s">
        <v>2380</v>
      </c>
      <c r="O651" s="15" t="str" cm="1">
        <f t="array" ref="O651">_xlfn.IFS(B651&lt;18.5,"Underweight",B651&lt;=24.99,"Normal weight",B651&lt;=29.99,"Over weight",B651&gt;=30,"Obesity")</f>
        <v>Obesity</v>
      </c>
      <c r="P651" s="29" t="str" cm="1">
        <f t="array" ref="P651">_xlfn.IFS(C651&lt;5.7,"Normal",C651&lt;=6.49,"Prediabetes",C651&gt;=6.5,"Diabetes")</f>
        <v>Diabetes</v>
      </c>
    </row>
    <row r="652" spans="1:16" x14ac:dyDescent="0.25">
      <c r="A652" s="54" t="s">
        <v>1720</v>
      </c>
      <c r="B652" s="54">
        <v>41.63</v>
      </c>
      <c r="C652" s="54">
        <v>6.71</v>
      </c>
      <c r="D652" s="54" t="s">
        <v>2380</v>
      </c>
      <c r="E652" s="54" t="s">
        <v>2380</v>
      </c>
      <c r="F652" s="54" t="s">
        <v>2380</v>
      </c>
      <c r="G652" s="54" t="s">
        <v>2381</v>
      </c>
      <c r="H652" s="54" t="s">
        <v>2380</v>
      </c>
      <c r="I652" s="15"/>
      <c r="J652" s="20"/>
      <c r="K652" s="17" t="str" cm="1">
        <f t="array" ref="K652">IF(H652="?",INDEX($H$2:$H$2336,MODE(MATCH($H$2:$H$2336,$H$2:$H$2336,0))),H652)</f>
        <v>No</v>
      </c>
      <c r="L652" s="18" t="str">
        <f t="shared" si="10"/>
        <v>0</v>
      </c>
      <c r="M652" s="18" t="s">
        <v>2380</v>
      </c>
      <c r="N652" s="18" t="s">
        <v>2380</v>
      </c>
      <c r="O652" s="17" t="str" cm="1">
        <f t="array" ref="O652">_xlfn.IFS(B652&lt;18.5,"Underweight",B652&lt;=24.99,"Normal weight",B652&lt;=29.99,"Over weight",B652&gt;=30,"Obesity")</f>
        <v>Obesity</v>
      </c>
      <c r="P652" s="30" t="str" cm="1">
        <f t="array" ref="P652">_xlfn.IFS(C652&lt;5.7,"Normal",C652&lt;=6.49,"Prediabetes",C652&gt;=6.5,"Diabetes")</f>
        <v>Diabetes</v>
      </c>
    </row>
    <row r="653" spans="1:16" x14ac:dyDescent="0.25">
      <c r="A653" s="54" t="s">
        <v>1719</v>
      </c>
      <c r="B653" s="54">
        <v>46.49</v>
      </c>
      <c r="C653" s="54">
        <v>11.92</v>
      </c>
      <c r="D653" s="54" t="s">
        <v>2380</v>
      </c>
      <c r="E653" s="54" t="s">
        <v>2380</v>
      </c>
      <c r="F653" s="54" t="s">
        <v>2380</v>
      </c>
      <c r="G653" s="54" t="s">
        <v>2381</v>
      </c>
      <c r="H653" s="54" t="s">
        <v>2380</v>
      </c>
      <c r="I653" s="17"/>
      <c r="J653" s="19"/>
      <c r="K653" s="15" t="str" cm="1">
        <f t="array" ref="K653">IF(H653="?",INDEX($H$2:$H$2336,MODE(MATCH($H$2:$H$2336,$H$2:$H$2336,0))),H653)</f>
        <v>No</v>
      </c>
      <c r="L653" s="16" t="str">
        <f t="shared" si="10"/>
        <v>0</v>
      </c>
      <c r="M653" s="16" t="s">
        <v>2380</v>
      </c>
      <c r="N653" s="16" t="s">
        <v>2380</v>
      </c>
      <c r="O653" s="15" t="str" cm="1">
        <f t="array" ref="O653">_xlfn.IFS(B653&lt;18.5,"Underweight",B653&lt;=24.99,"Normal weight",B653&lt;=29.99,"Over weight",B653&gt;=30,"Obesity")</f>
        <v>Obesity</v>
      </c>
      <c r="P653" s="29" t="str" cm="1">
        <f t="array" ref="P653">_xlfn.IFS(C653&lt;5.7,"Normal",C653&lt;=6.49,"Prediabetes",C653&gt;=6.5,"Diabetes")</f>
        <v>Diabetes</v>
      </c>
    </row>
    <row r="654" spans="1:16" x14ac:dyDescent="0.25">
      <c r="A654" s="54" t="s">
        <v>1718</v>
      </c>
      <c r="B654" s="54">
        <v>43.29</v>
      </c>
      <c r="C654" s="54">
        <v>5.35</v>
      </c>
      <c r="D654" s="54" t="s">
        <v>2380</v>
      </c>
      <c r="E654" s="54" t="s">
        <v>2380</v>
      </c>
      <c r="F654" s="54" t="s">
        <v>2380</v>
      </c>
      <c r="G654" s="54">
        <v>2</v>
      </c>
      <c r="H654" s="54" t="s">
        <v>2380</v>
      </c>
      <c r="I654" s="15"/>
      <c r="J654" s="20"/>
      <c r="K654" s="17" t="str" cm="1">
        <f t="array" ref="K654">IF(H654="?",INDEX($H$2:$H$2336,MODE(MATCH($H$2:$H$2336,$H$2:$H$2336,0))),H654)</f>
        <v>No</v>
      </c>
      <c r="L654" s="18">
        <f t="shared" si="10"/>
        <v>2</v>
      </c>
      <c r="M654" s="18" t="s">
        <v>2380</v>
      </c>
      <c r="N654" s="18" t="s">
        <v>2380</v>
      </c>
      <c r="O654" s="17" t="str" cm="1">
        <f t="array" ref="O654">_xlfn.IFS(B654&lt;18.5,"Underweight",B654&lt;=24.99,"Normal weight",B654&lt;=29.99,"Over weight",B654&gt;=30,"Obesity")</f>
        <v>Obesity</v>
      </c>
      <c r="P654" s="30" t="str" cm="1">
        <f t="array" ref="P654">_xlfn.IFS(C654&lt;5.7,"Normal",C654&lt;=6.49,"Prediabetes",C654&gt;=6.5,"Diabetes")</f>
        <v>Normal</v>
      </c>
    </row>
    <row r="655" spans="1:16" x14ac:dyDescent="0.25">
      <c r="A655" s="54" t="s">
        <v>1717</v>
      </c>
      <c r="B655" s="54">
        <v>43.08</v>
      </c>
      <c r="C655" s="54">
        <v>8.9600000000000009</v>
      </c>
      <c r="D655" s="54" t="s">
        <v>8367</v>
      </c>
      <c r="E655" s="54" t="s">
        <v>2380</v>
      </c>
      <c r="F655" s="54" t="s">
        <v>2380</v>
      </c>
      <c r="G655" s="54">
        <v>1</v>
      </c>
      <c r="H655" s="54" t="s">
        <v>2380</v>
      </c>
      <c r="I655" s="17"/>
      <c r="J655" s="19"/>
      <c r="K655" s="15" t="str" cm="1">
        <f t="array" ref="K655">IF(H655="?",INDEX($H$2:$H$2336,MODE(MATCH($H$2:$H$2336,$H$2:$H$2336,0))),H655)</f>
        <v>No</v>
      </c>
      <c r="L655" s="16">
        <f t="shared" si="10"/>
        <v>1</v>
      </c>
      <c r="M655" s="16" t="s">
        <v>2382</v>
      </c>
      <c r="N655" s="16" t="s">
        <v>2380</v>
      </c>
      <c r="O655" s="15" t="str" cm="1">
        <f t="array" ref="O655">_xlfn.IFS(B655&lt;18.5,"Underweight",B655&lt;=24.99,"Normal weight",B655&lt;=29.99,"Over weight",B655&gt;=30,"Obesity")</f>
        <v>Obesity</v>
      </c>
      <c r="P655" s="29" t="str" cm="1">
        <f t="array" ref="P655">_xlfn.IFS(C655&lt;5.7,"Normal",C655&lt;=6.49,"Prediabetes",C655&gt;=6.5,"Diabetes")</f>
        <v>Diabetes</v>
      </c>
    </row>
    <row r="656" spans="1:16" x14ac:dyDescent="0.25">
      <c r="A656" s="54" t="s">
        <v>1716</v>
      </c>
      <c r="B656" s="54">
        <v>39.07</v>
      </c>
      <c r="C656" s="54">
        <v>11.93</v>
      </c>
      <c r="D656" s="54" t="s">
        <v>2380</v>
      </c>
      <c r="E656" s="54" t="s">
        <v>2380</v>
      </c>
      <c r="F656" s="54" t="s">
        <v>2380</v>
      </c>
      <c r="G656" s="54" t="s">
        <v>2381</v>
      </c>
      <c r="H656" s="54" t="s">
        <v>2380</v>
      </c>
      <c r="I656" s="15"/>
      <c r="J656" s="20"/>
      <c r="K656" s="17" t="str" cm="1">
        <f t="array" ref="K656">IF(H656="?",INDEX($H$2:$H$2336,MODE(MATCH($H$2:$H$2336,$H$2:$H$2336,0))),H656)</f>
        <v>No</v>
      </c>
      <c r="L656" s="18" t="str">
        <f t="shared" si="10"/>
        <v>0</v>
      </c>
      <c r="M656" s="18" t="s">
        <v>2380</v>
      </c>
      <c r="N656" s="18" t="s">
        <v>2380</v>
      </c>
      <c r="O656" s="17" t="str" cm="1">
        <f t="array" ref="O656">_xlfn.IFS(B656&lt;18.5,"Underweight",B656&lt;=24.99,"Normal weight",B656&lt;=29.99,"Over weight",B656&gt;=30,"Obesity")</f>
        <v>Obesity</v>
      </c>
      <c r="P656" s="30" t="str" cm="1">
        <f t="array" ref="P656">_xlfn.IFS(C656&lt;5.7,"Normal",C656&lt;=6.49,"Prediabetes",C656&gt;=6.5,"Diabetes")</f>
        <v>Diabetes</v>
      </c>
    </row>
    <row r="657" spans="1:16" x14ac:dyDescent="0.25">
      <c r="A657" s="54" t="s">
        <v>1715</v>
      </c>
      <c r="B657" s="54">
        <v>41.3</v>
      </c>
      <c r="C657" s="54">
        <v>9.59</v>
      </c>
      <c r="D657" s="54" t="s">
        <v>2380</v>
      </c>
      <c r="E657" s="54" t="s">
        <v>2380</v>
      </c>
      <c r="F657" s="54" t="s">
        <v>2380</v>
      </c>
      <c r="G657" s="54" t="s">
        <v>2381</v>
      </c>
      <c r="H657" s="54" t="s">
        <v>2380</v>
      </c>
      <c r="I657" s="17"/>
      <c r="J657" s="19"/>
      <c r="K657" s="15" t="str" cm="1">
        <f t="array" ref="K657">IF(H657="?",INDEX($H$2:$H$2336,MODE(MATCH($H$2:$H$2336,$H$2:$H$2336,0))),H657)</f>
        <v>No</v>
      </c>
      <c r="L657" s="16" t="str">
        <f t="shared" si="10"/>
        <v>0</v>
      </c>
      <c r="M657" s="16" t="s">
        <v>2380</v>
      </c>
      <c r="N657" s="16" t="s">
        <v>2380</v>
      </c>
      <c r="O657" s="15" t="str" cm="1">
        <f t="array" ref="O657">_xlfn.IFS(B657&lt;18.5,"Underweight",B657&lt;=24.99,"Normal weight",B657&lt;=29.99,"Over weight",B657&gt;=30,"Obesity")</f>
        <v>Obesity</v>
      </c>
      <c r="P657" s="29" t="str" cm="1">
        <f t="array" ref="P657">_xlfn.IFS(C657&lt;5.7,"Normal",C657&lt;=6.49,"Prediabetes",C657&gt;=6.5,"Diabetes")</f>
        <v>Diabetes</v>
      </c>
    </row>
    <row r="658" spans="1:16" x14ac:dyDescent="0.25">
      <c r="A658" s="54" t="s">
        <v>1714</v>
      </c>
      <c r="B658" s="54">
        <v>42.95</v>
      </c>
      <c r="C658" s="54">
        <v>11.88</v>
      </c>
      <c r="D658" s="54" t="s">
        <v>8367</v>
      </c>
      <c r="E658" s="54" t="s">
        <v>2380</v>
      </c>
      <c r="F658" s="54" t="s">
        <v>2380</v>
      </c>
      <c r="G658" s="54">
        <v>2</v>
      </c>
      <c r="H658" s="54" t="s">
        <v>2380</v>
      </c>
      <c r="I658" s="15"/>
      <c r="J658" s="20"/>
      <c r="K658" s="17" t="str" cm="1">
        <f t="array" ref="K658">IF(H658="?",INDEX($H$2:$H$2336,MODE(MATCH($H$2:$H$2336,$H$2:$H$2336,0))),H658)</f>
        <v>No</v>
      </c>
      <c r="L658" s="18">
        <f t="shared" si="10"/>
        <v>2</v>
      </c>
      <c r="M658" s="18" t="s">
        <v>2382</v>
      </c>
      <c r="N658" s="18" t="s">
        <v>2380</v>
      </c>
      <c r="O658" s="17" t="str" cm="1">
        <f t="array" ref="O658">_xlfn.IFS(B658&lt;18.5,"Underweight",B658&lt;=24.99,"Normal weight",B658&lt;=29.99,"Over weight",B658&gt;=30,"Obesity")</f>
        <v>Obesity</v>
      </c>
      <c r="P658" s="30" t="str" cm="1">
        <f t="array" ref="P658">_xlfn.IFS(C658&lt;5.7,"Normal",C658&lt;=6.49,"Prediabetes",C658&gt;=6.5,"Diabetes")</f>
        <v>Diabetes</v>
      </c>
    </row>
    <row r="659" spans="1:16" x14ac:dyDescent="0.25">
      <c r="A659" s="54" t="s">
        <v>1713</v>
      </c>
      <c r="B659" s="54">
        <v>46.96</v>
      </c>
      <c r="C659" s="54">
        <v>4.6399999999999997</v>
      </c>
      <c r="D659" s="54" t="s">
        <v>2380</v>
      </c>
      <c r="E659" s="54" t="s">
        <v>2380</v>
      </c>
      <c r="F659" s="54" t="s">
        <v>2382</v>
      </c>
      <c r="G659" s="54">
        <v>1</v>
      </c>
      <c r="H659" s="54" t="s">
        <v>2380</v>
      </c>
      <c r="I659" s="17"/>
      <c r="J659" s="19"/>
      <c r="K659" s="15" t="str" cm="1">
        <f t="array" ref="K659">IF(H659="?",INDEX($H$2:$H$2336,MODE(MATCH($H$2:$H$2336,$H$2:$H$2336,0))),H659)</f>
        <v>No</v>
      </c>
      <c r="L659" s="16">
        <f t="shared" si="10"/>
        <v>1</v>
      </c>
      <c r="M659" s="16" t="s">
        <v>2380</v>
      </c>
      <c r="N659" s="16" t="s">
        <v>2380</v>
      </c>
      <c r="O659" s="15" t="str" cm="1">
        <f t="array" ref="O659">_xlfn.IFS(B659&lt;18.5,"Underweight",B659&lt;=24.99,"Normal weight",B659&lt;=29.99,"Over weight",B659&gt;=30,"Obesity")</f>
        <v>Obesity</v>
      </c>
      <c r="P659" s="29" t="str" cm="1">
        <f t="array" ref="P659">_xlfn.IFS(C659&lt;5.7,"Normal",C659&lt;=6.49,"Prediabetes",C659&gt;=6.5,"Diabetes")</f>
        <v>Normal</v>
      </c>
    </row>
    <row r="660" spans="1:16" x14ac:dyDescent="0.25">
      <c r="A660" s="54" t="s">
        <v>1712</v>
      </c>
      <c r="B660" s="54">
        <v>30.495000000000001</v>
      </c>
      <c r="C660" s="54">
        <v>9.5299999999999994</v>
      </c>
      <c r="D660" s="54" t="s">
        <v>2380</v>
      </c>
      <c r="E660" s="54" t="s">
        <v>2380</v>
      </c>
      <c r="F660" s="54" t="s">
        <v>2380</v>
      </c>
      <c r="G660" s="54" t="s">
        <v>2381</v>
      </c>
      <c r="H660" s="54" t="s">
        <v>2380</v>
      </c>
      <c r="I660" s="15"/>
      <c r="J660" s="20"/>
      <c r="K660" s="17" t="str" cm="1">
        <f t="array" ref="K660">IF(H660="?",INDEX($H$2:$H$2336,MODE(MATCH($H$2:$H$2336,$H$2:$H$2336,0))),H660)</f>
        <v>No</v>
      </c>
      <c r="L660" s="18" t="str">
        <f t="shared" si="10"/>
        <v>0</v>
      </c>
      <c r="M660" s="18" t="s">
        <v>2380</v>
      </c>
      <c r="N660" s="18" t="s">
        <v>2380</v>
      </c>
      <c r="O660" s="17" t="str" cm="1">
        <f t="array" ref="O660">_xlfn.IFS(B660&lt;18.5,"Underweight",B660&lt;=24.99,"Normal weight",B660&lt;=29.99,"Over weight",B660&gt;=30,"Obesity")</f>
        <v>Obesity</v>
      </c>
      <c r="P660" s="30" t="str" cm="1">
        <f t="array" ref="P660">_xlfn.IFS(C660&lt;5.7,"Normal",C660&lt;=6.49,"Prediabetes",C660&gt;=6.5,"Diabetes")</f>
        <v>Diabetes</v>
      </c>
    </row>
    <row r="661" spans="1:16" x14ac:dyDescent="0.25">
      <c r="A661" s="54" t="s">
        <v>1711</v>
      </c>
      <c r="B661" s="54">
        <v>17.954999999999998</v>
      </c>
      <c r="C661" s="54">
        <v>5.29</v>
      </c>
      <c r="D661" s="54" t="s">
        <v>8367</v>
      </c>
      <c r="E661" s="54" t="s">
        <v>2380</v>
      </c>
      <c r="F661" s="54" t="s">
        <v>2380</v>
      </c>
      <c r="G661" s="54">
        <v>1</v>
      </c>
      <c r="H661" s="54" t="s">
        <v>8367</v>
      </c>
      <c r="I661" s="17"/>
      <c r="J661" s="19"/>
      <c r="K661" s="15" t="str" cm="1">
        <f t="array" ref="K661">IF(H661="?",INDEX($H$2:$H$2336,MODE(MATCH($H$2:$H$2336,$H$2:$H$2336,0))),H661)</f>
        <v>yes</v>
      </c>
      <c r="L661" s="16">
        <f t="shared" si="10"/>
        <v>1</v>
      </c>
      <c r="M661" s="16" t="s">
        <v>2382</v>
      </c>
      <c r="N661" s="16" t="s">
        <v>2382</v>
      </c>
      <c r="O661" s="15" t="str" cm="1">
        <f t="array" ref="O661">_xlfn.IFS(B661&lt;18.5,"Underweight",B661&lt;=24.99,"Normal weight",B661&lt;=29.99,"Over weight",B661&gt;=30,"Obesity")</f>
        <v>Underweight</v>
      </c>
      <c r="P661" s="29" t="str" cm="1">
        <f t="array" ref="P661">_xlfn.IFS(C661&lt;5.7,"Normal",C661&lt;=6.49,"Prediabetes",C661&gt;=6.5,"Diabetes")</f>
        <v>Normal</v>
      </c>
    </row>
    <row r="662" spans="1:16" x14ac:dyDescent="0.25">
      <c r="A662" s="54" t="s">
        <v>1710</v>
      </c>
      <c r="B662" s="54">
        <v>25.6</v>
      </c>
      <c r="C662" s="54">
        <v>10.95</v>
      </c>
      <c r="D662" s="54" t="s">
        <v>2380</v>
      </c>
      <c r="E662" s="54" t="s">
        <v>2380</v>
      </c>
      <c r="F662" s="54" t="s">
        <v>2380</v>
      </c>
      <c r="G662" s="54">
        <v>3</v>
      </c>
      <c r="H662" s="54" t="s">
        <v>2380</v>
      </c>
      <c r="I662" s="15"/>
      <c r="J662" s="20"/>
      <c r="K662" s="17" t="str" cm="1">
        <f t="array" ref="K662">IF(H662="?",INDEX($H$2:$H$2336,MODE(MATCH($H$2:$H$2336,$H$2:$H$2336,0))),H662)</f>
        <v>No</v>
      </c>
      <c r="L662" s="18">
        <f t="shared" si="10"/>
        <v>3</v>
      </c>
      <c r="M662" s="18" t="s">
        <v>2380</v>
      </c>
      <c r="N662" s="18" t="s">
        <v>2380</v>
      </c>
      <c r="O662" s="17" t="str" cm="1">
        <f t="array" ref="O662">_xlfn.IFS(B662&lt;18.5,"Underweight",B662&lt;=24.99,"Normal weight",B662&lt;=29.99,"Over weight",B662&gt;=30,"Obesity")</f>
        <v>Over weight</v>
      </c>
      <c r="P662" s="30" t="str" cm="1">
        <f t="array" ref="P662">_xlfn.IFS(C662&lt;5.7,"Normal",C662&lt;=6.49,"Prediabetes",C662&gt;=6.5,"Diabetes")</f>
        <v>Diabetes</v>
      </c>
    </row>
    <row r="663" spans="1:16" x14ac:dyDescent="0.25">
      <c r="A663" s="54" t="s">
        <v>1709</v>
      </c>
      <c r="B663" s="54">
        <v>34.21</v>
      </c>
      <c r="C663" s="54">
        <v>9.17</v>
      </c>
      <c r="D663" s="54" t="s">
        <v>2380</v>
      </c>
      <c r="E663" s="54" t="s">
        <v>2380</v>
      </c>
      <c r="F663" s="54" t="s">
        <v>2380</v>
      </c>
      <c r="G663" s="54" t="s">
        <v>2381</v>
      </c>
      <c r="H663" s="54" t="s">
        <v>2380</v>
      </c>
      <c r="I663" s="17"/>
      <c r="J663" s="19"/>
      <c r="K663" s="15" t="str" cm="1">
        <f t="array" ref="K663">IF(H663="?",INDEX($H$2:$H$2336,MODE(MATCH($H$2:$H$2336,$H$2:$H$2336,0))),H663)</f>
        <v>No</v>
      </c>
      <c r="L663" s="16" t="str">
        <f t="shared" si="10"/>
        <v>0</v>
      </c>
      <c r="M663" s="16" t="s">
        <v>2380</v>
      </c>
      <c r="N663" s="16" t="s">
        <v>2380</v>
      </c>
      <c r="O663" s="15" t="str" cm="1">
        <f t="array" ref="O663">_xlfn.IFS(B663&lt;18.5,"Underweight",B663&lt;=24.99,"Normal weight",B663&lt;=29.99,"Over weight",B663&gt;=30,"Obesity")</f>
        <v>Obesity</v>
      </c>
      <c r="P663" s="29" t="str" cm="1">
        <f t="array" ref="P663">_xlfn.IFS(C663&lt;5.7,"Normal",C663&lt;=6.49,"Prediabetes",C663&gt;=6.5,"Diabetes")</f>
        <v>Diabetes</v>
      </c>
    </row>
    <row r="664" spans="1:16" x14ac:dyDescent="0.25">
      <c r="A664" s="54" t="s">
        <v>1708</v>
      </c>
      <c r="B664" s="54">
        <v>39.74</v>
      </c>
      <c r="C664" s="54">
        <v>7.39</v>
      </c>
      <c r="D664" s="54" t="s">
        <v>2380</v>
      </c>
      <c r="E664" s="54" t="s">
        <v>2380</v>
      </c>
      <c r="F664" s="54" t="s">
        <v>2380</v>
      </c>
      <c r="G664" s="54" t="s">
        <v>2381</v>
      </c>
      <c r="H664" s="54" t="s">
        <v>2380</v>
      </c>
      <c r="I664" s="15"/>
      <c r="J664" s="20"/>
      <c r="K664" s="17" t="str" cm="1">
        <f t="array" ref="K664">IF(H664="?",INDEX($H$2:$H$2336,MODE(MATCH($H$2:$H$2336,$H$2:$H$2336,0))),H664)</f>
        <v>No</v>
      </c>
      <c r="L664" s="18" t="str">
        <f t="shared" si="10"/>
        <v>0</v>
      </c>
      <c r="M664" s="18" t="s">
        <v>2380</v>
      </c>
      <c r="N664" s="18" t="s">
        <v>2380</v>
      </c>
      <c r="O664" s="17" t="str" cm="1">
        <f t="array" ref="O664">_xlfn.IFS(B664&lt;18.5,"Underweight",B664&lt;=24.99,"Normal weight",B664&lt;=29.99,"Over weight",B664&gt;=30,"Obesity")</f>
        <v>Obesity</v>
      </c>
      <c r="P664" s="30" t="str" cm="1">
        <f t="array" ref="P664">_xlfn.IFS(C664&lt;5.7,"Normal",C664&lt;=6.49,"Prediabetes",C664&gt;=6.5,"Diabetes")</f>
        <v>Diabetes</v>
      </c>
    </row>
    <row r="665" spans="1:16" x14ac:dyDescent="0.25">
      <c r="A665" s="54" t="s">
        <v>1707</v>
      </c>
      <c r="B665" s="54">
        <v>49.53</v>
      </c>
      <c r="C665" s="54">
        <v>9.1300000000000008</v>
      </c>
      <c r="D665" s="54" t="s">
        <v>8367</v>
      </c>
      <c r="E665" s="54" t="s">
        <v>2380</v>
      </c>
      <c r="F665" s="54" t="s">
        <v>2380</v>
      </c>
      <c r="G665" s="54" t="s">
        <v>2381</v>
      </c>
      <c r="H665" s="54" t="s">
        <v>2380</v>
      </c>
      <c r="I665" s="17"/>
      <c r="J665" s="19"/>
      <c r="K665" s="15" t="str" cm="1">
        <f t="array" ref="K665">IF(H665="?",INDEX($H$2:$H$2336,MODE(MATCH($H$2:$H$2336,$H$2:$H$2336,0))),H665)</f>
        <v>No</v>
      </c>
      <c r="L665" s="16" t="str">
        <f t="shared" si="10"/>
        <v>0</v>
      </c>
      <c r="M665" s="16" t="s">
        <v>2382</v>
      </c>
      <c r="N665" s="16" t="s">
        <v>2380</v>
      </c>
      <c r="O665" s="15" t="str" cm="1">
        <f t="array" ref="O665">_xlfn.IFS(B665&lt;18.5,"Underweight",B665&lt;=24.99,"Normal weight",B665&lt;=29.99,"Over weight",B665&gt;=30,"Obesity")</f>
        <v>Obesity</v>
      </c>
      <c r="P665" s="29" t="str" cm="1">
        <f t="array" ref="P665">_xlfn.IFS(C665&lt;5.7,"Normal",C665&lt;=6.49,"Prediabetes",C665&gt;=6.5,"Diabetes")</f>
        <v>Diabetes</v>
      </c>
    </row>
    <row r="666" spans="1:16" x14ac:dyDescent="0.25">
      <c r="A666" s="54" t="s">
        <v>1706</v>
      </c>
      <c r="B666" s="54">
        <v>39.33</v>
      </c>
      <c r="C666" s="54">
        <v>10.4</v>
      </c>
      <c r="D666" s="54" t="s">
        <v>2380</v>
      </c>
      <c r="E666" s="54" t="s">
        <v>2380</v>
      </c>
      <c r="F666" s="54" t="s">
        <v>2380</v>
      </c>
      <c r="G666" s="54">
        <v>3</v>
      </c>
      <c r="H666" s="54" t="s">
        <v>2380</v>
      </c>
      <c r="I666" s="15"/>
      <c r="J666" s="20"/>
      <c r="K666" s="17" t="str" cm="1">
        <f t="array" ref="K666">IF(H666="?",INDEX($H$2:$H$2336,MODE(MATCH($H$2:$H$2336,$H$2:$H$2336,0))),H666)</f>
        <v>No</v>
      </c>
      <c r="L666" s="18">
        <f t="shared" si="10"/>
        <v>3</v>
      </c>
      <c r="M666" s="18" t="s">
        <v>2380</v>
      </c>
      <c r="N666" s="18" t="s">
        <v>2380</v>
      </c>
      <c r="O666" s="17" t="str" cm="1">
        <f t="array" ref="O666">_xlfn.IFS(B666&lt;18.5,"Underweight",B666&lt;=24.99,"Normal weight",B666&lt;=29.99,"Over weight",B666&gt;=30,"Obesity")</f>
        <v>Obesity</v>
      </c>
      <c r="P666" s="30" t="str" cm="1">
        <f t="array" ref="P666">_xlfn.IFS(C666&lt;5.7,"Normal",C666&lt;=6.49,"Prediabetes",C666&gt;=6.5,"Diabetes")</f>
        <v>Diabetes</v>
      </c>
    </row>
    <row r="667" spans="1:16" x14ac:dyDescent="0.25">
      <c r="A667" s="54" t="s">
        <v>1705</v>
      </c>
      <c r="B667" s="54">
        <v>39.979999999999997</v>
      </c>
      <c r="C667" s="54">
        <v>9.4600000000000009</v>
      </c>
      <c r="D667" s="54" t="s">
        <v>8367</v>
      </c>
      <c r="E667" s="54" t="s">
        <v>2380</v>
      </c>
      <c r="F667" s="54" t="s">
        <v>2380</v>
      </c>
      <c r="G667" s="54">
        <v>2</v>
      </c>
      <c r="H667" s="54" t="s">
        <v>2380</v>
      </c>
      <c r="I667" s="17"/>
      <c r="J667" s="19"/>
      <c r="K667" s="15" t="str" cm="1">
        <f t="array" ref="K667">IF(H667="?",INDEX($H$2:$H$2336,MODE(MATCH($H$2:$H$2336,$H$2:$H$2336,0))),H667)</f>
        <v>No</v>
      </c>
      <c r="L667" s="16">
        <f t="shared" si="10"/>
        <v>2</v>
      </c>
      <c r="M667" s="16" t="s">
        <v>2382</v>
      </c>
      <c r="N667" s="16" t="s">
        <v>2380</v>
      </c>
      <c r="O667" s="15" t="str" cm="1">
        <f t="array" ref="O667">_xlfn.IFS(B667&lt;18.5,"Underweight",B667&lt;=24.99,"Normal weight",B667&lt;=29.99,"Over weight",B667&gt;=30,"Obesity")</f>
        <v>Obesity</v>
      </c>
      <c r="P667" s="29" t="str" cm="1">
        <f t="array" ref="P667">_xlfn.IFS(C667&lt;5.7,"Normal",C667&lt;=6.49,"Prediabetes",C667&gt;=6.5,"Diabetes")</f>
        <v>Diabetes</v>
      </c>
    </row>
    <row r="668" spans="1:16" x14ac:dyDescent="0.25">
      <c r="A668" s="54" t="s">
        <v>1704</v>
      </c>
      <c r="B668" s="54">
        <v>46.51</v>
      </c>
      <c r="C668" s="54">
        <v>8.69</v>
      </c>
      <c r="D668" s="54" t="s">
        <v>8367</v>
      </c>
      <c r="E668" s="54" t="s">
        <v>2380</v>
      </c>
      <c r="F668" s="54" t="s">
        <v>2380</v>
      </c>
      <c r="G668" s="54" t="s">
        <v>2381</v>
      </c>
      <c r="H668" s="54" t="s">
        <v>2380</v>
      </c>
      <c r="I668" s="15"/>
      <c r="J668" s="20"/>
      <c r="K668" s="17" t="str" cm="1">
        <f t="array" ref="K668">IF(H668="?",INDEX($H$2:$H$2336,MODE(MATCH($H$2:$H$2336,$H$2:$H$2336,0))),H668)</f>
        <v>No</v>
      </c>
      <c r="L668" s="18" t="str">
        <f t="shared" si="10"/>
        <v>0</v>
      </c>
      <c r="M668" s="18" t="s">
        <v>2382</v>
      </c>
      <c r="N668" s="18" t="s">
        <v>2380</v>
      </c>
      <c r="O668" s="17" t="str" cm="1">
        <f t="array" ref="O668">_xlfn.IFS(B668&lt;18.5,"Underweight",B668&lt;=24.99,"Normal weight",B668&lt;=29.99,"Over weight",B668&gt;=30,"Obesity")</f>
        <v>Obesity</v>
      </c>
      <c r="P668" s="30" t="str" cm="1">
        <f t="array" ref="P668">_xlfn.IFS(C668&lt;5.7,"Normal",C668&lt;=6.49,"Prediabetes",C668&gt;=6.5,"Diabetes")</f>
        <v>Diabetes</v>
      </c>
    </row>
    <row r="669" spans="1:16" x14ac:dyDescent="0.25">
      <c r="A669" s="54" t="s">
        <v>1703</v>
      </c>
      <c r="B669" s="54">
        <v>43.58</v>
      </c>
      <c r="C669" s="54">
        <v>4.2300000000000004</v>
      </c>
      <c r="D669" s="54" t="s">
        <v>2380</v>
      </c>
      <c r="E669" s="54" t="s">
        <v>2380</v>
      </c>
      <c r="F669" s="54" t="s">
        <v>2382</v>
      </c>
      <c r="G669" s="54">
        <v>1</v>
      </c>
      <c r="H669" s="54" t="s">
        <v>2380</v>
      </c>
      <c r="I669" s="17"/>
      <c r="J669" s="19"/>
      <c r="K669" s="15" t="str" cm="1">
        <f t="array" ref="K669">IF(H669="?",INDEX($H$2:$H$2336,MODE(MATCH($H$2:$H$2336,$H$2:$H$2336,0))),H669)</f>
        <v>No</v>
      </c>
      <c r="L669" s="16">
        <f t="shared" si="10"/>
        <v>1</v>
      </c>
      <c r="M669" s="16" t="s">
        <v>2380</v>
      </c>
      <c r="N669" s="16" t="s">
        <v>2380</v>
      </c>
      <c r="O669" s="15" t="str" cm="1">
        <f t="array" ref="O669">_xlfn.IFS(B669&lt;18.5,"Underweight",B669&lt;=24.99,"Normal weight",B669&lt;=29.99,"Over weight",B669&gt;=30,"Obesity")</f>
        <v>Obesity</v>
      </c>
      <c r="P669" s="29" t="str" cm="1">
        <f t="array" ref="P669">_xlfn.IFS(C669&lt;5.7,"Normal",C669&lt;=6.49,"Prediabetes",C669&gt;=6.5,"Diabetes")</f>
        <v>Normal</v>
      </c>
    </row>
    <row r="670" spans="1:16" x14ac:dyDescent="0.25">
      <c r="A670" s="54" t="s">
        <v>1702</v>
      </c>
      <c r="B670" s="54">
        <v>42.28</v>
      </c>
      <c r="C670" s="54">
        <v>9.16</v>
      </c>
      <c r="D670" s="54" t="s">
        <v>8367</v>
      </c>
      <c r="E670" s="54" t="s">
        <v>2380</v>
      </c>
      <c r="F670" s="54" t="s">
        <v>2380</v>
      </c>
      <c r="G670" s="54">
        <v>1</v>
      </c>
      <c r="H670" s="54" t="s">
        <v>2380</v>
      </c>
      <c r="I670" s="15"/>
      <c r="J670" s="20"/>
      <c r="K670" s="17" t="str" cm="1">
        <f t="array" ref="K670">IF(H670="?",INDEX($H$2:$H$2336,MODE(MATCH($H$2:$H$2336,$H$2:$H$2336,0))),H670)</f>
        <v>No</v>
      </c>
      <c r="L670" s="18">
        <f t="shared" si="10"/>
        <v>1</v>
      </c>
      <c r="M670" s="18" t="s">
        <v>2382</v>
      </c>
      <c r="N670" s="18" t="s">
        <v>2380</v>
      </c>
      <c r="O670" s="17" t="str" cm="1">
        <f t="array" ref="O670">_xlfn.IFS(B670&lt;18.5,"Underweight",B670&lt;=24.99,"Normal weight",B670&lt;=29.99,"Over weight",B670&gt;=30,"Obesity")</f>
        <v>Obesity</v>
      </c>
      <c r="P670" s="30" t="str" cm="1">
        <f t="array" ref="P670">_xlfn.IFS(C670&lt;5.7,"Normal",C670&lt;=6.49,"Prediabetes",C670&gt;=6.5,"Diabetes")</f>
        <v>Diabetes</v>
      </c>
    </row>
    <row r="671" spans="1:16" x14ac:dyDescent="0.25">
      <c r="A671" s="54" t="s">
        <v>1701</v>
      </c>
      <c r="B671" s="54">
        <v>35.520000000000003</v>
      </c>
      <c r="C671" s="54">
        <v>8.26</v>
      </c>
      <c r="D671" s="54" t="s">
        <v>2380</v>
      </c>
      <c r="E671" s="54" t="s">
        <v>2380</v>
      </c>
      <c r="F671" s="54" t="s">
        <v>2380</v>
      </c>
      <c r="G671" s="54" t="s">
        <v>2381</v>
      </c>
      <c r="H671" s="54" t="s">
        <v>2380</v>
      </c>
      <c r="I671" s="17"/>
      <c r="J671" s="19"/>
      <c r="K671" s="15" t="str" cm="1">
        <f t="array" ref="K671">IF(H671="?",INDEX($H$2:$H$2336,MODE(MATCH($H$2:$H$2336,$H$2:$H$2336,0))),H671)</f>
        <v>No</v>
      </c>
      <c r="L671" s="16" t="str">
        <f t="shared" si="10"/>
        <v>0</v>
      </c>
      <c r="M671" s="16" t="s">
        <v>2380</v>
      </c>
      <c r="N671" s="16" t="s">
        <v>2380</v>
      </c>
      <c r="O671" s="15" t="str" cm="1">
        <f t="array" ref="O671">_xlfn.IFS(B671&lt;18.5,"Underweight",B671&lt;=24.99,"Normal weight",B671&lt;=29.99,"Over weight",B671&gt;=30,"Obesity")</f>
        <v>Obesity</v>
      </c>
      <c r="P671" s="29" t="str" cm="1">
        <f t="array" ref="P671">_xlfn.IFS(C671&lt;5.7,"Normal",C671&lt;=6.49,"Prediabetes",C671&gt;=6.5,"Diabetes")</f>
        <v>Diabetes</v>
      </c>
    </row>
    <row r="672" spans="1:16" x14ac:dyDescent="0.25">
      <c r="A672" s="54" t="s">
        <v>1700</v>
      </c>
      <c r="B672" s="54">
        <v>33.6</v>
      </c>
      <c r="C672" s="54">
        <v>11.25</v>
      </c>
      <c r="D672" s="54" t="s">
        <v>2380</v>
      </c>
      <c r="E672" s="54" t="s">
        <v>2380</v>
      </c>
      <c r="F672" s="54" t="s">
        <v>2380</v>
      </c>
      <c r="G672" s="54" t="s">
        <v>2381</v>
      </c>
      <c r="H672" s="54" t="s">
        <v>2380</v>
      </c>
      <c r="I672" s="15"/>
      <c r="J672" s="20"/>
      <c r="K672" s="17" t="str" cm="1">
        <f t="array" ref="K672">IF(H672="?",INDEX($H$2:$H$2336,MODE(MATCH($H$2:$H$2336,$H$2:$H$2336,0))),H672)</f>
        <v>No</v>
      </c>
      <c r="L672" s="18" t="str">
        <f t="shared" si="10"/>
        <v>0</v>
      </c>
      <c r="M672" s="18" t="s">
        <v>2380</v>
      </c>
      <c r="N672" s="18" t="s">
        <v>2380</v>
      </c>
      <c r="O672" s="17" t="str" cm="1">
        <f t="array" ref="O672">_xlfn.IFS(B672&lt;18.5,"Underweight",B672&lt;=24.99,"Normal weight",B672&lt;=29.99,"Over weight",B672&gt;=30,"Obesity")</f>
        <v>Obesity</v>
      </c>
      <c r="P672" s="30" t="str" cm="1">
        <f t="array" ref="P672">_xlfn.IFS(C672&lt;5.7,"Normal",C672&lt;=6.49,"Prediabetes",C672&gt;=6.5,"Diabetes")</f>
        <v>Diabetes</v>
      </c>
    </row>
    <row r="673" spans="1:16" x14ac:dyDescent="0.25">
      <c r="A673" s="54" t="s">
        <v>1699</v>
      </c>
      <c r="B673" s="54">
        <v>22.42</v>
      </c>
      <c r="C673" s="54">
        <v>6.74</v>
      </c>
      <c r="D673" s="54" t="s">
        <v>2380</v>
      </c>
      <c r="E673" s="54" t="s">
        <v>2380</v>
      </c>
      <c r="F673" s="54" t="s">
        <v>2380</v>
      </c>
      <c r="G673" s="54" t="s">
        <v>2381</v>
      </c>
      <c r="H673" s="54" t="s">
        <v>8367</v>
      </c>
      <c r="I673" s="17"/>
      <c r="J673" s="19"/>
      <c r="K673" s="15" t="str" cm="1">
        <f t="array" ref="K673">IF(H673="?",INDEX($H$2:$H$2336,MODE(MATCH($H$2:$H$2336,$H$2:$H$2336,0))),H673)</f>
        <v>yes</v>
      </c>
      <c r="L673" s="16" t="str">
        <f t="shared" si="10"/>
        <v>0</v>
      </c>
      <c r="M673" s="16" t="s">
        <v>2380</v>
      </c>
      <c r="N673" s="16" t="s">
        <v>2382</v>
      </c>
      <c r="O673" s="15" t="str" cm="1">
        <f t="array" ref="O673">_xlfn.IFS(B673&lt;18.5,"Underweight",B673&lt;=24.99,"Normal weight",B673&lt;=29.99,"Over weight",B673&gt;=30,"Obesity")</f>
        <v>Normal weight</v>
      </c>
      <c r="P673" s="29" t="str" cm="1">
        <f t="array" ref="P673">_xlfn.IFS(C673&lt;5.7,"Normal",C673&lt;=6.49,"Prediabetes",C673&gt;=6.5,"Diabetes")</f>
        <v>Diabetes</v>
      </c>
    </row>
    <row r="674" spans="1:16" x14ac:dyDescent="0.25">
      <c r="A674" s="54" t="s">
        <v>1698</v>
      </c>
      <c r="B674" s="54">
        <v>46.86</v>
      </c>
      <c r="C674" s="54">
        <v>4.87</v>
      </c>
      <c r="D674" s="54" t="s">
        <v>2380</v>
      </c>
      <c r="E674" s="54" t="s">
        <v>2380</v>
      </c>
      <c r="F674" s="54" t="s">
        <v>2380</v>
      </c>
      <c r="G674" s="54" t="s">
        <v>2381</v>
      </c>
      <c r="H674" s="54" t="s">
        <v>2380</v>
      </c>
      <c r="I674" s="15"/>
      <c r="J674" s="20"/>
      <c r="K674" s="17" t="str" cm="1">
        <f t="array" ref="K674">IF(H674="?",INDEX($H$2:$H$2336,MODE(MATCH($H$2:$H$2336,$H$2:$H$2336,0))),H674)</f>
        <v>No</v>
      </c>
      <c r="L674" s="18" t="str">
        <f t="shared" si="10"/>
        <v>0</v>
      </c>
      <c r="M674" s="18" t="s">
        <v>2380</v>
      </c>
      <c r="N674" s="18" t="s">
        <v>2380</v>
      </c>
      <c r="O674" s="17" t="str" cm="1">
        <f t="array" ref="O674">_xlfn.IFS(B674&lt;18.5,"Underweight",B674&lt;=24.99,"Normal weight",B674&lt;=29.99,"Over weight",B674&gt;=30,"Obesity")</f>
        <v>Obesity</v>
      </c>
      <c r="P674" s="30" t="str" cm="1">
        <f t="array" ref="P674">_xlfn.IFS(C674&lt;5.7,"Normal",C674&lt;=6.49,"Prediabetes",C674&gt;=6.5,"Diabetes")</f>
        <v>Normal</v>
      </c>
    </row>
    <row r="675" spans="1:16" x14ac:dyDescent="0.25">
      <c r="A675" s="54" t="s">
        <v>1697</v>
      </c>
      <c r="B675" s="54">
        <v>32.965000000000003</v>
      </c>
      <c r="C675" s="54">
        <v>6.68</v>
      </c>
      <c r="D675" s="54" t="s">
        <v>2380</v>
      </c>
      <c r="E675" s="54" t="s">
        <v>2380</v>
      </c>
      <c r="F675" s="54" t="s">
        <v>2380</v>
      </c>
      <c r="G675" s="54">
        <v>3</v>
      </c>
      <c r="H675" s="54" t="s">
        <v>2380</v>
      </c>
      <c r="I675" s="17"/>
      <c r="J675" s="19"/>
      <c r="K675" s="15" t="str" cm="1">
        <f t="array" ref="K675">IF(H675="?",INDEX($H$2:$H$2336,MODE(MATCH($H$2:$H$2336,$H$2:$H$2336,0))),H675)</f>
        <v>No</v>
      </c>
      <c r="L675" s="16">
        <f t="shared" si="10"/>
        <v>3</v>
      </c>
      <c r="M675" s="16" t="s">
        <v>2380</v>
      </c>
      <c r="N675" s="16" t="s">
        <v>2380</v>
      </c>
      <c r="O675" s="15" t="str" cm="1">
        <f t="array" ref="O675">_xlfn.IFS(B675&lt;18.5,"Underweight",B675&lt;=24.99,"Normal weight",B675&lt;=29.99,"Over weight",B675&gt;=30,"Obesity")</f>
        <v>Obesity</v>
      </c>
      <c r="P675" s="29" t="str" cm="1">
        <f t="array" ref="P675">_xlfn.IFS(C675&lt;5.7,"Normal",C675&lt;=6.49,"Prediabetes",C675&gt;=6.5,"Diabetes")</f>
        <v>Diabetes</v>
      </c>
    </row>
    <row r="676" spans="1:16" x14ac:dyDescent="0.25">
      <c r="A676" s="54" t="s">
        <v>1696</v>
      </c>
      <c r="B676" s="54">
        <v>39.340000000000003</v>
      </c>
      <c r="C676" s="54">
        <v>5.0199999999999996</v>
      </c>
      <c r="D676" s="54" t="s">
        <v>8367</v>
      </c>
      <c r="E676" s="54" t="s">
        <v>2380</v>
      </c>
      <c r="F676" s="54" t="s">
        <v>2382</v>
      </c>
      <c r="G676" s="54">
        <v>1</v>
      </c>
      <c r="H676" s="54" t="s">
        <v>2380</v>
      </c>
      <c r="I676" s="15"/>
      <c r="J676" s="20"/>
      <c r="K676" s="17" t="str" cm="1">
        <f t="array" ref="K676">IF(H676="?",INDEX($H$2:$H$2336,MODE(MATCH($H$2:$H$2336,$H$2:$H$2336,0))),H676)</f>
        <v>No</v>
      </c>
      <c r="L676" s="18">
        <f t="shared" si="10"/>
        <v>1</v>
      </c>
      <c r="M676" s="18" t="s">
        <v>2382</v>
      </c>
      <c r="N676" s="18" t="s">
        <v>2380</v>
      </c>
      <c r="O676" s="17" t="str" cm="1">
        <f t="array" ref="O676">_xlfn.IFS(B676&lt;18.5,"Underweight",B676&lt;=24.99,"Normal weight",B676&lt;=29.99,"Over weight",B676&gt;=30,"Obesity")</f>
        <v>Obesity</v>
      </c>
      <c r="P676" s="30" t="str" cm="1">
        <f t="array" ref="P676">_xlfn.IFS(C676&lt;5.7,"Normal",C676&lt;=6.49,"Prediabetes",C676&gt;=6.5,"Diabetes")</f>
        <v>Normal</v>
      </c>
    </row>
    <row r="677" spans="1:16" x14ac:dyDescent="0.25">
      <c r="A677" s="54" t="s">
        <v>1695</v>
      </c>
      <c r="B677" s="54">
        <v>47</v>
      </c>
      <c r="C677" s="54">
        <v>10.64</v>
      </c>
      <c r="D677" s="54" t="s">
        <v>8367</v>
      </c>
      <c r="E677" s="54" t="s">
        <v>2380</v>
      </c>
      <c r="F677" s="54" t="s">
        <v>2380</v>
      </c>
      <c r="G677" s="54" t="s">
        <v>2381</v>
      </c>
      <c r="H677" s="54" t="s">
        <v>2380</v>
      </c>
      <c r="I677" s="17"/>
      <c r="J677" s="19"/>
      <c r="K677" s="15" t="str" cm="1">
        <f t="array" ref="K677">IF(H677="?",INDEX($H$2:$H$2336,MODE(MATCH($H$2:$H$2336,$H$2:$H$2336,0))),H677)</f>
        <v>No</v>
      </c>
      <c r="L677" s="16" t="str">
        <f t="shared" si="10"/>
        <v>0</v>
      </c>
      <c r="M677" s="16" t="s">
        <v>2382</v>
      </c>
      <c r="N677" s="16" t="s">
        <v>2380</v>
      </c>
      <c r="O677" s="15" t="str" cm="1">
        <f t="array" ref="O677">_xlfn.IFS(B677&lt;18.5,"Underweight",B677&lt;=24.99,"Normal weight",B677&lt;=29.99,"Over weight",B677&gt;=30,"Obesity")</f>
        <v>Obesity</v>
      </c>
      <c r="P677" s="29" t="str" cm="1">
        <f t="array" ref="P677">_xlfn.IFS(C677&lt;5.7,"Normal",C677&lt;=6.49,"Prediabetes",C677&gt;=6.5,"Diabetes")</f>
        <v>Diabetes</v>
      </c>
    </row>
    <row r="678" spans="1:16" x14ac:dyDescent="0.25">
      <c r="A678" s="54" t="s">
        <v>1694</v>
      </c>
      <c r="B678" s="54">
        <v>36.71</v>
      </c>
      <c r="C678" s="54">
        <v>8.74</v>
      </c>
      <c r="D678" s="54" t="s">
        <v>8367</v>
      </c>
      <c r="E678" s="54" t="s">
        <v>2380</v>
      </c>
      <c r="F678" s="54" t="s">
        <v>2380</v>
      </c>
      <c r="G678" s="54" t="s">
        <v>2381</v>
      </c>
      <c r="H678" s="54" t="s">
        <v>2380</v>
      </c>
      <c r="I678" s="15"/>
      <c r="J678" s="20"/>
      <c r="K678" s="17" t="str" cm="1">
        <f t="array" ref="K678">IF(H678="?",INDEX($H$2:$H$2336,MODE(MATCH($H$2:$H$2336,$H$2:$H$2336,0))),H678)</f>
        <v>No</v>
      </c>
      <c r="L678" s="18" t="str">
        <f t="shared" si="10"/>
        <v>0</v>
      </c>
      <c r="M678" s="18" t="s">
        <v>2382</v>
      </c>
      <c r="N678" s="18" t="s">
        <v>2380</v>
      </c>
      <c r="O678" s="17" t="str" cm="1">
        <f t="array" ref="O678">_xlfn.IFS(B678&lt;18.5,"Underweight",B678&lt;=24.99,"Normal weight",B678&lt;=29.99,"Over weight",B678&gt;=30,"Obesity")</f>
        <v>Obesity</v>
      </c>
      <c r="P678" s="30" t="str" cm="1">
        <f t="array" ref="P678">_xlfn.IFS(C678&lt;5.7,"Normal",C678&lt;=6.49,"Prediabetes",C678&gt;=6.5,"Diabetes")</f>
        <v>Diabetes</v>
      </c>
    </row>
    <row r="679" spans="1:16" x14ac:dyDescent="0.25">
      <c r="A679" s="54" t="s">
        <v>1693</v>
      </c>
      <c r="B679" s="54">
        <v>53.48</v>
      </c>
      <c r="C679" s="54">
        <v>5.64</v>
      </c>
      <c r="D679" s="54" t="s">
        <v>2380</v>
      </c>
      <c r="E679" s="54" t="s">
        <v>2380</v>
      </c>
      <c r="F679" s="54" t="s">
        <v>2380</v>
      </c>
      <c r="G679" s="54" t="s">
        <v>2381</v>
      </c>
      <c r="H679" s="54" t="s">
        <v>2380</v>
      </c>
      <c r="I679" s="17"/>
      <c r="J679" s="19"/>
      <c r="K679" s="15" t="str" cm="1">
        <f t="array" ref="K679">IF(H679="?",INDEX($H$2:$H$2336,MODE(MATCH($H$2:$H$2336,$H$2:$H$2336,0))),H679)</f>
        <v>No</v>
      </c>
      <c r="L679" s="16" t="str">
        <f t="shared" si="10"/>
        <v>0</v>
      </c>
      <c r="M679" s="16" t="s">
        <v>2380</v>
      </c>
      <c r="N679" s="16" t="s">
        <v>2380</v>
      </c>
      <c r="O679" s="15" t="str" cm="1">
        <f t="array" ref="O679">_xlfn.IFS(B679&lt;18.5,"Underweight",B679&lt;=24.99,"Normal weight",B679&lt;=29.99,"Over weight",B679&gt;=30,"Obesity")</f>
        <v>Obesity</v>
      </c>
      <c r="P679" s="29" t="str" cm="1">
        <f t="array" ref="P679">_xlfn.IFS(C679&lt;5.7,"Normal",C679&lt;=6.49,"Prediabetes",C679&gt;=6.5,"Diabetes")</f>
        <v>Normal</v>
      </c>
    </row>
    <row r="680" spans="1:16" x14ac:dyDescent="0.25">
      <c r="A680" s="54" t="s">
        <v>1692</v>
      </c>
      <c r="B680" s="54">
        <v>35.5</v>
      </c>
      <c r="C680" s="54">
        <v>10.37</v>
      </c>
      <c r="D680" s="54" t="s">
        <v>2380</v>
      </c>
      <c r="E680" s="54" t="s">
        <v>2380</v>
      </c>
      <c r="F680" s="54" t="s">
        <v>2380</v>
      </c>
      <c r="G680" s="54" t="s">
        <v>2381</v>
      </c>
      <c r="H680" s="54" t="s">
        <v>2380</v>
      </c>
      <c r="I680" s="15"/>
      <c r="J680" s="20"/>
      <c r="K680" s="17" t="str" cm="1">
        <f t="array" ref="K680">IF(H680="?",INDEX($H$2:$H$2336,MODE(MATCH($H$2:$H$2336,$H$2:$H$2336,0))),H680)</f>
        <v>No</v>
      </c>
      <c r="L680" s="18" t="str">
        <f t="shared" si="10"/>
        <v>0</v>
      </c>
      <c r="M680" s="18" t="s">
        <v>2380</v>
      </c>
      <c r="N680" s="18" t="s">
        <v>2380</v>
      </c>
      <c r="O680" s="17" t="str" cm="1">
        <f t="array" ref="O680">_xlfn.IFS(B680&lt;18.5,"Underweight",B680&lt;=24.99,"Normal weight",B680&lt;=29.99,"Over weight",B680&gt;=30,"Obesity")</f>
        <v>Obesity</v>
      </c>
      <c r="P680" s="30" t="str" cm="1">
        <f t="array" ref="P680">_xlfn.IFS(C680&lt;5.7,"Normal",C680&lt;=6.49,"Prediabetes",C680&gt;=6.5,"Diabetes")</f>
        <v>Diabetes</v>
      </c>
    </row>
    <row r="681" spans="1:16" x14ac:dyDescent="0.25">
      <c r="A681" s="54" t="s">
        <v>1691</v>
      </c>
      <c r="B681" s="54">
        <v>36.979999999999997</v>
      </c>
      <c r="C681" s="54">
        <v>9.56</v>
      </c>
      <c r="D681" s="54" t="s">
        <v>8367</v>
      </c>
      <c r="E681" s="54" t="s">
        <v>2380</v>
      </c>
      <c r="F681" s="54" t="s">
        <v>2380</v>
      </c>
      <c r="G681" s="54" t="s">
        <v>2381</v>
      </c>
      <c r="H681" s="54" t="s">
        <v>2380</v>
      </c>
      <c r="I681" s="17"/>
      <c r="J681" s="19"/>
      <c r="K681" s="15" t="str" cm="1">
        <f t="array" ref="K681">IF(H681="?",INDEX($H$2:$H$2336,MODE(MATCH($H$2:$H$2336,$H$2:$H$2336,0))),H681)</f>
        <v>No</v>
      </c>
      <c r="L681" s="16" t="str">
        <f t="shared" si="10"/>
        <v>0</v>
      </c>
      <c r="M681" s="16" t="s">
        <v>2382</v>
      </c>
      <c r="N681" s="16" t="s">
        <v>2380</v>
      </c>
      <c r="O681" s="15" t="str" cm="1">
        <f t="array" ref="O681">_xlfn.IFS(B681&lt;18.5,"Underweight",B681&lt;=24.99,"Normal weight",B681&lt;=29.99,"Over weight",B681&gt;=30,"Obesity")</f>
        <v>Obesity</v>
      </c>
      <c r="P681" s="29" t="str" cm="1">
        <f t="array" ref="P681">_xlfn.IFS(C681&lt;5.7,"Normal",C681&lt;=6.49,"Prediabetes",C681&gt;=6.5,"Diabetes")</f>
        <v>Diabetes</v>
      </c>
    </row>
    <row r="682" spans="1:16" x14ac:dyDescent="0.25">
      <c r="A682" s="54" t="s">
        <v>1690</v>
      </c>
      <c r="B682" s="54">
        <v>32.395000000000003</v>
      </c>
      <c r="C682" s="54">
        <v>8.23</v>
      </c>
      <c r="D682" s="54" t="s">
        <v>8367</v>
      </c>
      <c r="E682" s="54" t="s">
        <v>2380</v>
      </c>
      <c r="F682" s="54" t="s">
        <v>2382</v>
      </c>
      <c r="G682" s="54">
        <v>1</v>
      </c>
      <c r="H682" s="54" t="s">
        <v>2380</v>
      </c>
      <c r="I682" s="15"/>
      <c r="J682" s="20"/>
      <c r="K682" s="17" t="str" cm="1">
        <f t="array" ref="K682">IF(H682="?",INDEX($H$2:$H$2336,MODE(MATCH($H$2:$H$2336,$H$2:$H$2336,0))),H682)</f>
        <v>No</v>
      </c>
      <c r="L682" s="18">
        <f t="shared" si="10"/>
        <v>1</v>
      </c>
      <c r="M682" s="18" t="s">
        <v>2382</v>
      </c>
      <c r="N682" s="18" t="s">
        <v>2380</v>
      </c>
      <c r="O682" s="17" t="str" cm="1">
        <f t="array" ref="O682">_xlfn.IFS(B682&lt;18.5,"Underweight",B682&lt;=24.99,"Normal weight",B682&lt;=29.99,"Over weight",B682&gt;=30,"Obesity")</f>
        <v>Obesity</v>
      </c>
      <c r="P682" s="30" t="str" cm="1">
        <f t="array" ref="P682">_xlfn.IFS(C682&lt;5.7,"Normal",C682&lt;=6.49,"Prediabetes",C682&gt;=6.5,"Diabetes")</f>
        <v>Diabetes</v>
      </c>
    </row>
    <row r="683" spans="1:16" x14ac:dyDescent="0.25">
      <c r="A683" s="54" t="s">
        <v>1689</v>
      </c>
      <c r="B683" s="54">
        <v>32.729999999999997</v>
      </c>
      <c r="C683" s="54">
        <v>7.03</v>
      </c>
      <c r="D683" s="54" t="s">
        <v>2380</v>
      </c>
      <c r="E683" s="54" t="s">
        <v>2380</v>
      </c>
      <c r="F683" s="54" t="s">
        <v>2380</v>
      </c>
      <c r="G683" s="54" t="s">
        <v>2381</v>
      </c>
      <c r="H683" s="54" t="s">
        <v>2380</v>
      </c>
      <c r="I683" s="17"/>
      <c r="J683" s="19"/>
      <c r="K683" s="15" t="str" cm="1">
        <f t="array" ref="K683">IF(H683="?",INDEX($H$2:$H$2336,MODE(MATCH($H$2:$H$2336,$H$2:$H$2336,0))),H683)</f>
        <v>No</v>
      </c>
      <c r="L683" s="16" t="str">
        <f t="shared" si="10"/>
        <v>0</v>
      </c>
      <c r="M683" s="16" t="s">
        <v>2380</v>
      </c>
      <c r="N683" s="16" t="s">
        <v>2380</v>
      </c>
      <c r="O683" s="15" t="str" cm="1">
        <f t="array" ref="O683">_xlfn.IFS(B683&lt;18.5,"Underweight",B683&lt;=24.99,"Normal weight",B683&lt;=29.99,"Over weight",B683&gt;=30,"Obesity")</f>
        <v>Obesity</v>
      </c>
      <c r="P683" s="29" t="str" cm="1">
        <f t="array" ref="P683">_xlfn.IFS(C683&lt;5.7,"Normal",C683&lt;=6.49,"Prediabetes",C683&gt;=6.5,"Diabetes")</f>
        <v>Diabetes</v>
      </c>
    </row>
    <row r="684" spans="1:16" x14ac:dyDescent="0.25">
      <c r="A684" s="54" t="s">
        <v>1688</v>
      </c>
      <c r="B684" s="54">
        <v>20.52</v>
      </c>
      <c r="C684" s="54">
        <v>5.45</v>
      </c>
      <c r="D684" s="54" t="s">
        <v>2380</v>
      </c>
      <c r="E684" s="54" t="s">
        <v>2380</v>
      </c>
      <c r="F684" s="54" t="s">
        <v>2380</v>
      </c>
      <c r="G684" s="54">
        <v>1</v>
      </c>
      <c r="H684" s="54" t="s">
        <v>8367</v>
      </c>
      <c r="I684" s="15"/>
      <c r="J684" s="20"/>
      <c r="K684" s="17" t="str" cm="1">
        <f t="array" ref="K684">IF(H684="?",INDEX($H$2:$H$2336,MODE(MATCH($H$2:$H$2336,$H$2:$H$2336,0))),H684)</f>
        <v>yes</v>
      </c>
      <c r="L684" s="18">
        <f t="shared" si="10"/>
        <v>1</v>
      </c>
      <c r="M684" s="18" t="s">
        <v>2380</v>
      </c>
      <c r="N684" s="18" t="s">
        <v>2382</v>
      </c>
      <c r="O684" s="17" t="str" cm="1">
        <f t="array" ref="O684">_xlfn.IFS(B684&lt;18.5,"Underweight",B684&lt;=24.99,"Normal weight",B684&lt;=29.99,"Over weight",B684&gt;=30,"Obesity")</f>
        <v>Normal weight</v>
      </c>
      <c r="P684" s="30" t="str" cm="1">
        <f t="array" ref="P684">_xlfn.IFS(C684&lt;5.7,"Normal",C684&lt;=6.49,"Prediabetes",C684&gt;=6.5,"Diabetes")</f>
        <v>Normal</v>
      </c>
    </row>
    <row r="685" spans="1:16" x14ac:dyDescent="0.25">
      <c r="A685" s="54" t="s">
        <v>1687</v>
      </c>
      <c r="B685" s="54">
        <v>51.72</v>
      </c>
      <c r="C685" s="54">
        <v>5.76</v>
      </c>
      <c r="D685" s="54" t="s">
        <v>2380</v>
      </c>
      <c r="E685" s="54" t="s">
        <v>2380</v>
      </c>
      <c r="F685" s="54" t="s">
        <v>2380</v>
      </c>
      <c r="G685" s="54" t="s">
        <v>2381</v>
      </c>
      <c r="H685" s="54" t="s">
        <v>2380</v>
      </c>
      <c r="I685" s="17"/>
      <c r="J685" s="19"/>
      <c r="K685" s="15" t="str" cm="1">
        <f t="array" ref="K685">IF(H685="?",INDEX($H$2:$H$2336,MODE(MATCH($H$2:$H$2336,$H$2:$H$2336,0))),H685)</f>
        <v>No</v>
      </c>
      <c r="L685" s="16" t="str">
        <f t="shared" si="10"/>
        <v>0</v>
      </c>
      <c r="M685" s="16" t="s">
        <v>2380</v>
      </c>
      <c r="N685" s="16" t="s">
        <v>2380</v>
      </c>
      <c r="O685" s="15" t="str" cm="1">
        <f t="array" ref="O685">_xlfn.IFS(B685&lt;18.5,"Underweight",B685&lt;=24.99,"Normal weight",B685&lt;=29.99,"Over weight",B685&gt;=30,"Obesity")</f>
        <v>Obesity</v>
      </c>
      <c r="P685" s="29" t="str" cm="1">
        <f t="array" ref="P685">_xlfn.IFS(C685&lt;5.7,"Normal",C685&lt;=6.49,"Prediabetes",C685&gt;=6.5,"Diabetes")</f>
        <v>Prediabetes</v>
      </c>
    </row>
    <row r="686" spans="1:16" x14ac:dyDescent="0.25">
      <c r="A686" s="54" t="s">
        <v>1686</v>
      </c>
      <c r="B686" s="54">
        <v>50.2</v>
      </c>
      <c r="C686" s="54">
        <v>5.4</v>
      </c>
      <c r="D686" s="54" t="s">
        <v>2380</v>
      </c>
      <c r="E686" s="54" t="s">
        <v>2380</v>
      </c>
      <c r="F686" s="54" t="s">
        <v>2380</v>
      </c>
      <c r="G686" s="54" t="s">
        <v>2381</v>
      </c>
      <c r="H686" s="54" t="s">
        <v>2380</v>
      </c>
      <c r="I686" s="15"/>
      <c r="J686" s="20"/>
      <c r="K686" s="17" t="str" cm="1">
        <f t="array" ref="K686">IF(H686="?",INDEX($H$2:$H$2336,MODE(MATCH($H$2:$H$2336,$H$2:$H$2336,0))),H686)</f>
        <v>No</v>
      </c>
      <c r="L686" s="18" t="str">
        <f t="shared" si="10"/>
        <v>0</v>
      </c>
      <c r="M686" s="18" t="s">
        <v>2380</v>
      </c>
      <c r="N686" s="18" t="s">
        <v>2380</v>
      </c>
      <c r="O686" s="17" t="str" cm="1">
        <f t="array" ref="O686">_xlfn.IFS(B686&lt;18.5,"Underweight",B686&lt;=24.99,"Normal weight",B686&lt;=29.99,"Over weight",B686&gt;=30,"Obesity")</f>
        <v>Obesity</v>
      </c>
      <c r="P686" s="30" t="str" cm="1">
        <f t="array" ref="P686">_xlfn.IFS(C686&lt;5.7,"Normal",C686&lt;=6.49,"Prediabetes",C686&gt;=6.5,"Diabetes")</f>
        <v>Normal</v>
      </c>
    </row>
    <row r="687" spans="1:16" x14ac:dyDescent="0.25">
      <c r="A687" s="54" t="s">
        <v>1685</v>
      </c>
      <c r="B687" s="54">
        <v>25.52</v>
      </c>
      <c r="C687" s="54">
        <v>6.35</v>
      </c>
      <c r="D687" s="54" t="s">
        <v>2380</v>
      </c>
      <c r="E687" s="54" t="s">
        <v>2380</v>
      </c>
      <c r="F687" s="54" t="s">
        <v>2382</v>
      </c>
      <c r="G687" s="54">
        <v>1</v>
      </c>
      <c r="H687" s="54" t="s">
        <v>2380</v>
      </c>
      <c r="I687" s="17"/>
      <c r="J687" s="19"/>
      <c r="K687" s="15" t="str" cm="1">
        <f t="array" ref="K687">IF(H687="?",INDEX($H$2:$H$2336,MODE(MATCH($H$2:$H$2336,$H$2:$H$2336,0))),H687)</f>
        <v>No</v>
      </c>
      <c r="L687" s="16">
        <f t="shared" si="10"/>
        <v>1</v>
      </c>
      <c r="M687" s="16" t="s">
        <v>2380</v>
      </c>
      <c r="N687" s="16" t="s">
        <v>2380</v>
      </c>
      <c r="O687" s="15" t="str" cm="1">
        <f t="array" ref="O687">_xlfn.IFS(B687&lt;18.5,"Underweight",B687&lt;=24.99,"Normal weight",B687&lt;=29.99,"Over weight",B687&gt;=30,"Obesity")</f>
        <v>Over weight</v>
      </c>
      <c r="P687" s="29" t="str" cm="1">
        <f t="array" ref="P687">_xlfn.IFS(C687&lt;5.7,"Normal",C687&lt;=6.49,"Prediabetes",C687&gt;=6.5,"Diabetes")</f>
        <v>Prediabetes</v>
      </c>
    </row>
    <row r="688" spans="1:16" x14ac:dyDescent="0.25">
      <c r="A688" s="54" t="s">
        <v>1684</v>
      </c>
      <c r="B688" s="54">
        <v>35.200000000000003</v>
      </c>
      <c r="C688" s="54">
        <v>6.26</v>
      </c>
      <c r="D688" s="54" t="s">
        <v>8367</v>
      </c>
      <c r="E688" s="54" t="s">
        <v>2380</v>
      </c>
      <c r="F688" s="54" t="s">
        <v>2380</v>
      </c>
      <c r="G688" s="54">
        <v>2</v>
      </c>
      <c r="H688" s="54" t="s">
        <v>2380</v>
      </c>
      <c r="I688" s="15"/>
      <c r="J688" s="20"/>
      <c r="K688" s="17" t="str" cm="1">
        <f t="array" ref="K688">IF(H688="?",INDEX($H$2:$H$2336,MODE(MATCH($H$2:$H$2336,$H$2:$H$2336,0))),H688)</f>
        <v>No</v>
      </c>
      <c r="L688" s="18">
        <f t="shared" si="10"/>
        <v>2</v>
      </c>
      <c r="M688" s="18" t="s">
        <v>2382</v>
      </c>
      <c r="N688" s="18" t="s">
        <v>2380</v>
      </c>
      <c r="O688" s="17" t="str" cm="1">
        <f t="array" ref="O688">_xlfn.IFS(B688&lt;18.5,"Underweight",B688&lt;=24.99,"Normal weight",B688&lt;=29.99,"Over weight",B688&gt;=30,"Obesity")</f>
        <v>Obesity</v>
      </c>
      <c r="P688" s="30" t="str" cm="1">
        <f t="array" ref="P688">_xlfn.IFS(C688&lt;5.7,"Normal",C688&lt;=6.49,"Prediabetes",C688&gt;=6.5,"Diabetes")</f>
        <v>Prediabetes</v>
      </c>
    </row>
    <row r="689" spans="1:16" x14ac:dyDescent="0.25">
      <c r="A689" s="54" t="s">
        <v>1683</v>
      </c>
      <c r="B689" s="54">
        <v>41.26</v>
      </c>
      <c r="C689" s="54">
        <v>5.97</v>
      </c>
      <c r="D689" s="54" t="s">
        <v>8367</v>
      </c>
      <c r="E689" s="54" t="s">
        <v>2380</v>
      </c>
      <c r="F689" s="54" t="s">
        <v>2380</v>
      </c>
      <c r="G689" s="54" t="s">
        <v>2381</v>
      </c>
      <c r="H689" s="54" t="s">
        <v>2380</v>
      </c>
      <c r="I689" s="17"/>
      <c r="J689" s="19"/>
      <c r="K689" s="15" t="str" cm="1">
        <f t="array" ref="K689">IF(H689="?",INDEX($H$2:$H$2336,MODE(MATCH($H$2:$H$2336,$H$2:$H$2336,0))),H689)</f>
        <v>No</v>
      </c>
      <c r="L689" s="16" t="str">
        <f t="shared" si="10"/>
        <v>0</v>
      </c>
      <c r="M689" s="16" t="s">
        <v>2382</v>
      </c>
      <c r="N689" s="16" t="s">
        <v>2380</v>
      </c>
      <c r="O689" s="15" t="str" cm="1">
        <f t="array" ref="O689">_xlfn.IFS(B689&lt;18.5,"Underweight",B689&lt;=24.99,"Normal weight",B689&lt;=29.99,"Over weight",B689&gt;=30,"Obesity")</f>
        <v>Obesity</v>
      </c>
      <c r="P689" s="29" t="str" cm="1">
        <f t="array" ref="P689">_xlfn.IFS(C689&lt;5.7,"Normal",C689&lt;=6.49,"Prediabetes",C689&gt;=6.5,"Diabetes")</f>
        <v>Prediabetes</v>
      </c>
    </row>
    <row r="690" spans="1:16" x14ac:dyDescent="0.25">
      <c r="A690" s="54" t="s">
        <v>1682</v>
      </c>
      <c r="B690" s="54">
        <v>17.195</v>
      </c>
      <c r="C690" s="54">
        <v>5.29</v>
      </c>
      <c r="D690" s="54" t="s">
        <v>8367</v>
      </c>
      <c r="E690" s="54" t="s">
        <v>2380</v>
      </c>
      <c r="F690" s="54" t="s">
        <v>2380</v>
      </c>
      <c r="G690" s="54" t="s">
        <v>2381</v>
      </c>
      <c r="H690" s="54" t="s">
        <v>8367</v>
      </c>
      <c r="I690" s="15"/>
      <c r="J690" s="20"/>
      <c r="K690" s="17" t="str" cm="1">
        <f t="array" ref="K690">IF(H690="?",INDEX($H$2:$H$2336,MODE(MATCH($H$2:$H$2336,$H$2:$H$2336,0))),H690)</f>
        <v>yes</v>
      </c>
      <c r="L690" s="18" t="str">
        <f t="shared" si="10"/>
        <v>0</v>
      </c>
      <c r="M690" s="18" t="s">
        <v>2382</v>
      </c>
      <c r="N690" s="18" t="s">
        <v>2382</v>
      </c>
      <c r="O690" s="17" t="str" cm="1">
        <f t="array" ref="O690">_xlfn.IFS(B690&lt;18.5,"Underweight",B690&lt;=24.99,"Normal weight",B690&lt;=29.99,"Over weight",B690&gt;=30,"Obesity")</f>
        <v>Underweight</v>
      </c>
      <c r="P690" s="30" t="str" cm="1">
        <f t="array" ref="P690">_xlfn.IFS(C690&lt;5.7,"Normal",C690&lt;=6.49,"Prediabetes",C690&gt;=6.5,"Diabetes")</f>
        <v>Normal</v>
      </c>
    </row>
    <row r="691" spans="1:16" x14ac:dyDescent="0.25">
      <c r="A691" s="54" t="s">
        <v>1681</v>
      </c>
      <c r="B691" s="54">
        <v>23.085000000000001</v>
      </c>
      <c r="C691" s="54">
        <v>4.2699999999999996</v>
      </c>
      <c r="D691" s="54" t="s">
        <v>8367</v>
      </c>
      <c r="E691" s="54" t="s">
        <v>2380</v>
      </c>
      <c r="F691" s="54" t="s">
        <v>2380</v>
      </c>
      <c r="G691" s="54">
        <v>2</v>
      </c>
      <c r="H691" s="54" t="s">
        <v>2380</v>
      </c>
      <c r="I691" s="17"/>
      <c r="J691" s="19"/>
      <c r="K691" s="15" t="str" cm="1">
        <f t="array" ref="K691">IF(H691="?",INDEX($H$2:$H$2336,MODE(MATCH($H$2:$H$2336,$H$2:$H$2336,0))),H691)</f>
        <v>No</v>
      </c>
      <c r="L691" s="16">
        <f t="shared" si="10"/>
        <v>2</v>
      </c>
      <c r="M691" s="16" t="s">
        <v>2382</v>
      </c>
      <c r="N691" s="16" t="s">
        <v>2380</v>
      </c>
      <c r="O691" s="15" t="str" cm="1">
        <f t="array" ref="O691">_xlfn.IFS(B691&lt;18.5,"Underweight",B691&lt;=24.99,"Normal weight",B691&lt;=29.99,"Over weight",B691&gt;=30,"Obesity")</f>
        <v>Normal weight</v>
      </c>
      <c r="P691" s="29" t="str" cm="1">
        <f t="array" ref="P691">_xlfn.IFS(C691&lt;5.7,"Normal",C691&lt;=6.49,"Prediabetes",C691&gt;=6.5,"Diabetes")</f>
        <v>Normal</v>
      </c>
    </row>
    <row r="692" spans="1:16" x14ac:dyDescent="0.25">
      <c r="A692" s="54" t="s">
        <v>1680</v>
      </c>
      <c r="B692" s="54">
        <v>21.66</v>
      </c>
      <c r="C692" s="54">
        <v>5.2</v>
      </c>
      <c r="D692" s="54" t="s">
        <v>8367</v>
      </c>
      <c r="E692" s="54" t="s">
        <v>2380</v>
      </c>
      <c r="F692" s="54" t="s">
        <v>2380</v>
      </c>
      <c r="G692" s="54">
        <v>2</v>
      </c>
      <c r="H692" s="54" t="s">
        <v>2380</v>
      </c>
      <c r="I692" s="15"/>
      <c r="J692" s="20"/>
      <c r="K692" s="17" t="str" cm="1">
        <f t="array" ref="K692">IF(H692="?",INDEX($H$2:$H$2336,MODE(MATCH($H$2:$H$2336,$H$2:$H$2336,0))),H692)</f>
        <v>No</v>
      </c>
      <c r="L692" s="18">
        <f t="shared" si="10"/>
        <v>2</v>
      </c>
      <c r="M692" s="18" t="s">
        <v>2382</v>
      </c>
      <c r="N692" s="18" t="s">
        <v>2380</v>
      </c>
      <c r="O692" s="17" t="str" cm="1">
        <f t="array" ref="O692">_xlfn.IFS(B692&lt;18.5,"Underweight",B692&lt;=24.99,"Normal weight",B692&lt;=29.99,"Over weight",B692&gt;=30,"Obesity")</f>
        <v>Normal weight</v>
      </c>
      <c r="P692" s="30" t="str" cm="1">
        <f t="array" ref="P692">_xlfn.IFS(C692&lt;5.7,"Normal",C692&lt;=6.49,"Prediabetes",C692&gt;=6.5,"Diabetes")</f>
        <v>Normal</v>
      </c>
    </row>
    <row r="693" spans="1:16" x14ac:dyDescent="0.25">
      <c r="A693" s="54" t="s">
        <v>1679</v>
      </c>
      <c r="B693" s="54">
        <v>36.47</v>
      </c>
      <c r="C693" s="54">
        <v>8.23</v>
      </c>
      <c r="D693" s="54" t="s">
        <v>8367</v>
      </c>
      <c r="E693" s="54" t="s">
        <v>2380</v>
      </c>
      <c r="F693" s="54" t="s">
        <v>2380</v>
      </c>
      <c r="G693" s="54" t="s">
        <v>2381</v>
      </c>
      <c r="H693" s="54" t="s">
        <v>2380</v>
      </c>
      <c r="I693" s="17"/>
      <c r="J693" s="19"/>
      <c r="K693" s="15" t="str" cm="1">
        <f t="array" ref="K693">IF(H693="?",INDEX($H$2:$H$2336,MODE(MATCH($H$2:$H$2336,$H$2:$H$2336,0))),H693)</f>
        <v>No</v>
      </c>
      <c r="L693" s="16" t="str">
        <f t="shared" si="10"/>
        <v>0</v>
      </c>
      <c r="M693" s="16" t="s">
        <v>2382</v>
      </c>
      <c r="N693" s="16" t="s">
        <v>2380</v>
      </c>
      <c r="O693" s="15" t="str" cm="1">
        <f t="array" ref="O693">_xlfn.IFS(B693&lt;18.5,"Underweight",B693&lt;=24.99,"Normal weight",B693&lt;=29.99,"Over weight",B693&gt;=30,"Obesity")</f>
        <v>Obesity</v>
      </c>
      <c r="P693" s="29" t="str" cm="1">
        <f t="array" ref="P693">_xlfn.IFS(C693&lt;5.7,"Normal",C693&lt;=6.49,"Prediabetes",C693&gt;=6.5,"Diabetes")</f>
        <v>Diabetes</v>
      </c>
    </row>
    <row r="694" spans="1:16" x14ac:dyDescent="0.25">
      <c r="A694" s="54" t="s">
        <v>1678</v>
      </c>
      <c r="B694" s="54">
        <v>36.08</v>
      </c>
      <c r="C694" s="54">
        <v>10.33</v>
      </c>
      <c r="D694" s="54" t="s">
        <v>8367</v>
      </c>
      <c r="E694" s="54" t="s">
        <v>2380</v>
      </c>
      <c r="F694" s="54" t="s">
        <v>2380</v>
      </c>
      <c r="G694" s="54" t="s">
        <v>2381</v>
      </c>
      <c r="H694" s="54" t="s">
        <v>2380</v>
      </c>
      <c r="I694" s="15"/>
      <c r="J694" s="20"/>
      <c r="K694" s="17" t="str" cm="1">
        <f t="array" ref="K694">IF(H694="?",INDEX($H$2:$H$2336,MODE(MATCH($H$2:$H$2336,$H$2:$H$2336,0))),H694)</f>
        <v>No</v>
      </c>
      <c r="L694" s="18" t="str">
        <f t="shared" si="10"/>
        <v>0</v>
      </c>
      <c r="M694" s="18" t="s">
        <v>2382</v>
      </c>
      <c r="N694" s="18" t="s">
        <v>2380</v>
      </c>
      <c r="O694" s="17" t="str" cm="1">
        <f t="array" ref="O694">_xlfn.IFS(B694&lt;18.5,"Underweight",B694&lt;=24.99,"Normal weight",B694&lt;=29.99,"Over weight",B694&gt;=30,"Obesity")</f>
        <v>Obesity</v>
      </c>
      <c r="P694" s="30" t="str" cm="1">
        <f t="array" ref="P694">_xlfn.IFS(C694&lt;5.7,"Normal",C694&lt;=6.49,"Prediabetes",C694&gt;=6.5,"Diabetes")</f>
        <v>Diabetes</v>
      </c>
    </row>
    <row r="695" spans="1:16" x14ac:dyDescent="0.25">
      <c r="A695" s="54" t="s">
        <v>1677</v>
      </c>
      <c r="B695" s="54">
        <v>23.18</v>
      </c>
      <c r="C695" s="54">
        <v>6.13</v>
      </c>
      <c r="D695" s="54" t="s">
        <v>2380</v>
      </c>
      <c r="E695" s="54" t="s">
        <v>2380</v>
      </c>
      <c r="F695" s="54" t="s">
        <v>2380</v>
      </c>
      <c r="G695" s="54" t="s">
        <v>2381</v>
      </c>
      <c r="H695" s="54" t="s">
        <v>2380</v>
      </c>
      <c r="I695" s="17"/>
      <c r="J695" s="19"/>
      <c r="K695" s="15" t="str" cm="1">
        <f t="array" ref="K695">IF(H695="?",INDEX($H$2:$H$2336,MODE(MATCH($H$2:$H$2336,$H$2:$H$2336,0))),H695)</f>
        <v>No</v>
      </c>
      <c r="L695" s="16" t="str">
        <f t="shared" si="10"/>
        <v>0</v>
      </c>
      <c r="M695" s="16" t="s">
        <v>2380</v>
      </c>
      <c r="N695" s="16" t="s">
        <v>2380</v>
      </c>
      <c r="O695" s="15" t="str" cm="1">
        <f t="array" ref="O695">_xlfn.IFS(B695&lt;18.5,"Underweight",B695&lt;=24.99,"Normal weight",B695&lt;=29.99,"Over weight",B695&gt;=30,"Obesity")</f>
        <v>Normal weight</v>
      </c>
      <c r="P695" s="29" t="str" cm="1">
        <f t="array" ref="P695">_xlfn.IFS(C695&lt;5.7,"Normal",C695&lt;=6.49,"Prediabetes",C695&gt;=6.5,"Diabetes")</f>
        <v>Prediabetes</v>
      </c>
    </row>
    <row r="696" spans="1:16" x14ac:dyDescent="0.25">
      <c r="A696" s="54" t="s">
        <v>1676</v>
      </c>
      <c r="B696" s="54">
        <v>39.159999999999997</v>
      </c>
      <c r="C696" s="54">
        <v>8.08</v>
      </c>
      <c r="D696" s="54" t="s">
        <v>2380</v>
      </c>
      <c r="E696" s="54" t="s">
        <v>2380</v>
      </c>
      <c r="F696" s="54" t="s">
        <v>2380</v>
      </c>
      <c r="G696" s="54">
        <v>3</v>
      </c>
      <c r="H696" s="54" t="s">
        <v>2380</v>
      </c>
      <c r="I696" s="15"/>
      <c r="J696" s="20"/>
      <c r="K696" s="17" t="str" cm="1">
        <f t="array" ref="K696">IF(H696="?",INDEX($H$2:$H$2336,MODE(MATCH($H$2:$H$2336,$H$2:$H$2336,0))),H696)</f>
        <v>No</v>
      </c>
      <c r="L696" s="18">
        <f t="shared" si="10"/>
        <v>3</v>
      </c>
      <c r="M696" s="18" t="s">
        <v>2380</v>
      </c>
      <c r="N696" s="18" t="s">
        <v>2380</v>
      </c>
      <c r="O696" s="17" t="str" cm="1">
        <f t="array" ref="O696">_xlfn.IFS(B696&lt;18.5,"Underweight",B696&lt;=24.99,"Normal weight",B696&lt;=29.99,"Over weight",B696&gt;=30,"Obesity")</f>
        <v>Obesity</v>
      </c>
      <c r="P696" s="30" t="str" cm="1">
        <f t="array" ref="P696">_xlfn.IFS(C696&lt;5.7,"Normal",C696&lt;=6.49,"Prediabetes",C696&gt;=6.5,"Diabetes")</f>
        <v>Diabetes</v>
      </c>
    </row>
    <row r="697" spans="1:16" x14ac:dyDescent="0.25">
      <c r="A697" s="54" t="s">
        <v>1675</v>
      </c>
      <c r="B697" s="54">
        <v>38.19</v>
      </c>
      <c r="C697" s="54">
        <v>10.49</v>
      </c>
      <c r="D697" s="54" t="s">
        <v>2380</v>
      </c>
      <c r="E697" s="54" t="s">
        <v>2380</v>
      </c>
      <c r="F697" s="54" t="s">
        <v>2380</v>
      </c>
      <c r="G697" s="54">
        <v>3</v>
      </c>
      <c r="H697" s="54" t="s">
        <v>2380</v>
      </c>
      <c r="I697" s="17"/>
      <c r="J697" s="19"/>
      <c r="K697" s="15" t="str" cm="1">
        <f t="array" ref="K697">IF(H697="?",INDEX($H$2:$H$2336,MODE(MATCH($H$2:$H$2336,$H$2:$H$2336,0))),H697)</f>
        <v>No</v>
      </c>
      <c r="L697" s="16">
        <f t="shared" si="10"/>
        <v>3</v>
      </c>
      <c r="M697" s="16" t="s">
        <v>2380</v>
      </c>
      <c r="N697" s="16" t="s">
        <v>2380</v>
      </c>
      <c r="O697" s="15" t="str" cm="1">
        <f t="array" ref="O697">_xlfn.IFS(B697&lt;18.5,"Underweight",B697&lt;=24.99,"Normal weight",B697&lt;=29.99,"Over weight",B697&gt;=30,"Obesity")</f>
        <v>Obesity</v>
      </c>
      <c r="P697" s="29" t="str" cm="1">
        <f t="array" ref="P697">_xlfn.IFS(C697&lt;5.7,"Normal",C697&lt;=6.49,"Prediabetes",C697&gt;=6.5,"Diabetes")</f>
        <v>Diabetes</v>
      </c>
    </row>
    <row r="698" spans="1:16" x14ac:dyDescent="0.25">
      <c r="A698" s="54" t="s">
        <v>1674</v>
      </c>
      <c r="B698" s="54">
        <v>26.41</v>
      </c>
      <c r="C698" s="54">
        <v>8.11</v>
      </c>
      <c r="D698" s="54" t="s">
        <v>2380</v>
      </c>
      <c r="E698" s="54" t="s">
        <v>2380</v>
      </c>
      <c r="F698" s="54" t="s">
        <v>2380</v>
      </c>
      <c r="G698" s="54">
        <v>3</v>
      </c>
      <c r="H698" s="54" t="s">
        <v>2380</v>
      </c>
      <c r="I698" s="15"/>
      <c r="J698" s="20"/>
      <c r="K698" s="17" t="str" cm="1">
        <f t="array" ref="K698">IF(H698="?",INDEX($H$2:$H$2336,MODE(MATCH($H$2:$H$2336,$H$2:$H$2336,0))),H698)</f>
        <v>No</v>
      </c>
      <c r="L698" s="18">
        <f t="shared" si="10"/>
        <v>3</v>
      </c>
      <c r="M698" s="18" t="s">
        <v>2380</v>
      </c>
      <c r="N698" s="18" t="s">
        <v>2380</v>
      </c>
      <c r="O698" s="17" t="str" cm="1">
        <f t="array" ref="O698">_xlfn.IFS(B698&lt;18.5,"Underweight",B698&lt;=24.99,"Normal weight",B698&lt;=29.99,"Over weight",B698&gt;=30,"Obesity")</f>
        <v>Over weight</v>
      </c>
      <c r="P698" s="30" t="str" cm="1">
        <f t="array" ref="P698">_xlfn.IFS(C698&lt;5.7,"Normal",C698&lt;=6.49,"Prediabetes",C698&gt;=6.5,"Diabetes")</f>
        <v>Diabetes</v>
      </c>
    </row>
    <row r="699" spans="1:16" x14ac:dyDescent="0.25">
      <c r="A699" s="54" t="s">
        <v>1673</v>
      </c>
      <c r="B699" s="54">
        <v>28.785</v>
      </c>
      <c r="C699" s="54">
        <v>6.6</v>
      </c>
      <c r="D699" s="54" t="s">
        <v>2380</v>
      </c>
      <c r="E699" s="54" t="s">
        <v>2380</v>
      </c>
      <c r="F699" s="54" t="s">
        <v>2380</v>
      </c>
      <c r="G699" s="54" t="s">
        <v>2381</v>
      </c>
      <c r="H699" s="54" t="s">
        <v>2380</v>
      </c>
      <c r="I699" s="17"/>
      <c r="J699" s="19"/>
      <c r="K699" s="15" t="str" cm="1">
        <f t="array" ref="K699">IF(H699="?",INDEX($H$2:$H$2336,MODE(MATCH($H$2:$H$2336,$H$2:$H$2336,0))),H699)</f>
        <v>No</v>
      </c>
      <c r="L699" s="16" t="str">
        <f t="shared" si="10"/>
        <v>0</v>
      </c>
      <c r="M699" s="16" t="s">
        <v>2380</v>
      </c>
      <c r="N699" s="16" t="s">
        <v>2380</v>
      </c>
      <c r="O699" s="15" t="str" cm="1">
        <f t="array" ref="O699">_xlfn.IFS(B699&lt;18.5,"Underweight",B699&lt;=24.99,"Normal weight",B699&lt;=29.99,"Over weight",B699&gt;=30,"Obesity")</f>
        <v>Over weight</v>
      </c>
      <c r="P699" s="29" t="str" cm="1">
        <f t="array" ref="P699">_xlfn.IFS(C699&lt;5.7,"Normal",C699&lt;=6.49,"Prediabetes",C699&gt;=6.5,"Diabetes")</f>
        <v>Diabetes</v>
      </c>
    </row>
    <row r="700" spans="1:16" x14ac:dyDescent="0.25">
      <c r="A700" s="54" t="s">
        <v>1672</v>
      </c>
      <c r="B700" s="54">
        <v>26.695</v>
      </c>
      <c r="C700" s="54">
        <v>10.14</v>
      </c>
      <c r="D700" s="54" t="s">
        <v>8367</v>
      </c>
      <c r="E700" s="54" t="s">
        <v>2380</v>
      </c>
      <c r="F700" s="54" t="s">
        <v>2382</v>
      </c>
      <c r="G700" s="54">
        <v>1</v>
      </c>
      <c r="H700" s="54" t="s">
        <v>2380</v>
      </c>
      <c r="I700" s="15"/>
      <c r="J700" s="20"/>
      <c r="K700" s="17" t="str" cm="1">
        <f t="array" ref="K700">IF(H700="?",INDEX($H$2:$H$2336,MODE(MATCH($H$2:$H$2336,$H$2:$H$2336,0))),H700)</f>
        <v>No</v>
      </c>
      <c r="L700" s="18">
        <f t="shared" si="10"/>
        <v>1</v>
      </c>
      <c r="M700" s="18" t="s">
        <v>2382</v>
      </c>
      <c r="N700" s="18" t="s">
        <v>2380</v>
      </c>
      <c r="O700" s="17" t="str" cm="1">
        <f t="array" ref="O700">_xlfn.IFS(B700&lt;18.5,"Underweight",B700&lt;=24.99,"Normal weight",B700&lt;=29.99,"Over weight",B700&gt;=30,"Obesity")</f>
        <v>Over weight</v>
      </c>
      <c r="P700" s="30" t="str" cm="1">
        <f t="array" ref="P700">_xlfn.IFS(C700&lt;5.7,"Normal",C700&lt;=6.49,"Prediabetes",C700&gt;=6.5,"Diabetes")</f>
        <v>Diabetes</v>
      </c>
    </row>
    <row r="701" spans="1:16" x14ac:dyDescent="0.25">
      <c r="A701" s="54" t="s">
        <v>1671</v>
      </c>
      <c r="B701" s="54">
        <v>32.799999999999997</v>
      </c>
      <c r="C701" s="54">
        <v>6.06</v>
      </c>
      <c r="D701" s="54" t="s">
        <v>8367</v>
      </c>
      <c r="E701" s="54" t="s">
        <v>2380</v>
      </c>
      <c r="F701" s="54" t="s">
        <v>2380</v>
      </c>
      <c r="G701" s="54">
        <v>1</v>
      </c>
      <c r="H701" s="54" t="s">
        <v>2380</v>
      </c>
      <c r="I701" s="17"/>
      <c r="J701" s="19"/>
      <c r="K701" s="15" t="str" cm="1">
        <f t="array" ref="K701">IF(H701="?",INDEX($H$2:$H$2336,MODE(MATCH($H$2:$H$2336,$H$2:$H$2336,0))),H701)</f>
        <v>No</v>
      </c>
      <c r="L701" s="16">
        <f t="shared" si="10"/>
        <v>1</v>
      </c>
      <c r="M701" s="16" t="s">
        <v>2382</v>
      </c>
      <c r="N701" s="16" t="s">
        <v>2380</v>
      </c>
      <c r="O701" s="15" t="str" cm="1">
        <f t="array" ref="O701">_xlfn.IFS(B701&lt;18.5,"Underweight",B701&lt;=24.99,"Normal weight",B701&lt;=29.99,"Over weight",B701&gt;=30,"Obesity")</f>
        <v>Obesity</v>
      </c>
      <c r="P701" s="29" t="str" cm="1">
        <f t="array" ref="P701">_xlfn.IFS(C701&lt;5.7,"Normal",C701&lt;=6.49,"Prediabetes",C701&gt;=6.5,"Diabetes")</f>
        <v>Prediabetes</v>
      </c>
    </row>
    <row r="702" spans="1:16" x14ac:dyDescent="0.25">
      <c r="A702" s="54" t="s">
        <v>1670</v>
      </c>
      <c r="B702" s="54">
        <v>35.869999999999997</v>
      </c>
      <c r="C702" s="54">
        <v>9.91</v>
      </c>
      <c r="D702" s="54" t="s">
        <v>8367</v>
      </c>
      <c r="E702" s="54" t="s">
        <v>2380</v>
      </c>
      <c r="F702" s="54" t="s">
        <v>2380</v>
      </c>
      <c r="G702" s="54" t="s">
        <v>2381</v>
      </c>
      <c r="H702" s="54" t="s">
        <v>2380</v>
      </c>
      <c r="I702" s="15"/>
      <c r="J702" s="20"/>
      <c r="K702" s="17" t="str" cm="1">
        <f t="array" ref="K702">IF(H702="?",INDEX($H$2:$H$2336,MODE(MATCH($H$2:$H$2336,$H$2:$H$2336,0))),H702)</f>
        <v>No</v>
      </c>
      <c r="L702" s="18" t="str">
        <f t="shared" si="10"/>
        <v>0</v>
      </c>
      <c r="M702" s="18" t="s">
        <v>2382</v>
      </c>
      <c r="N702" s="18" t="s">
        <v>2380</v>
      </c>
      <c r="O702" s="17" t="str" cm="1">
        <f t="array" ref="O702">_xlfn.IFS(B702&lt;18.5,"Underweight",B702&lt;=24.99,"Normal weight",B702&lt;=29.99,"Over weight",B702&gt;=30,"Obesity")</f>
        <v>Obesity</v>
      </c>
      <c r="P702" s="30" t="str" cm="1">
        <f t="array" ref="P702">_xlfn.IFS(C702&lt;5.7,"Normal",C702&lt;=6.49,"Prediabetes",C702&gt;=6.5,"Diabetes")</f>
        <v>Diabetes</v>
      </c>
    </row>
    <row r="703" spans="1:16" x14ac:dyDescent="0.25">
      <c r="A703" s="54" t="s">
        <v>1669</v>
      </c>
      <c r="B703" s="54">
        <v>21.66</v>
      </c>
      <c r="C703" s="54">
        <v>4.1399999999999997</v>
      </c>
      <c r="D703" s="54" t="s">
        <v>8367</v>
      </c>
      <c r="E703" s="54" t="s">
        <v>2380</v>
      </c>
      <c r="F703" s="54" t="s">
        <v>2380</v>
      </c>
      <c r="G703" s="54">
        <v>2</v>
      </c>
      <c r="H703" s="54" t="s">
        <v>2380</v>
      </c>
      <c r="I703" s="17"/>
      <c r="J703" s="19"/>
      <c r="K703" s="15" t="str" cm="1">
        <f t="array" ref="K703">IF(H703="?",INDEX($H$2:$H$2336,MODE(MATCH($H$2:$H$2336,$H$2:$H$2336,0))),H703)</f>
        <v>No</v>
      </c>
      <c r="L703" s="16">
        <f t="shared" si="10"/>
        <v>2</v>
      </c>
      <c r="M703" s="16" t="s">
        <v>2382</v>
      </c>
      <c r="N703" s="16" t="s">
        <v>2380</v>
      </c>
      <c r="O703" s="15" t="str" cm="1">
        <f t="array" ref="O703">_xlfn.IFS(B703&lt;18.5,"Underweight",B703&lt;=24.99,"Normal weight",B703&lt;=29.99,"Over weight",B703&gt;=30,"Obesity")</f>
        <v>Normal weight</v>
      </c>
      <c r="P703" s="29" t="str" cm="1">
        <f t="array" ref="P703">_xlfn.IFS(C703&lt;5.7,"Normal",C703&lt;=6.49,"Prediabetes",C703&gt;=6.5,"Diabetes")</f>
        <v>Normal</v>
      </c>
    </row>
    <row r="704" spans="1:16" x14ac:dyDescent="0.25">
      <c r="A704" s="54" t="s">
        <v>1668</v>
      </c>
      <c r="B704" s="54">
        <v>37.72</v>
      </c>
      <c r="C704" s="54">
        <v>4.38</v>
      </c>
      <c r="D704" s="54" t="s">
        <v>8367</v>
      </c>
      <c r="E704" s="54" t="s">
        <v>2380</v>
      </c>
      <c r="F704" s="54" t="s">
        <v>2382</v>
      </c>
      <c r="G704" s="54">
        <v>1</v>
      </c>
      <c r="H704" s="54" t="s">
        <v>2380</v>
      </c>
      <c r="I704" s="15"/>
      <c r="J704" s="20"/>
      <c r="K704" s="17" t="str" cm="1">
        <f t="array" ref="K704">IF(H704="?",INDEX($H$2:$H$2336,MODE(MATCH($H$2:$H$2336,$H$2:$H$2336,0))),H704)</f>
        <v>No</v>
      </c>
      <c r="L704" s="18">
        <f t="shared" si="10"/>
        <v>1</v>
      </c>
      <c r="M704" s="18" t="s">
        <v>2382</v>
      </c>
      <c r="N704" s="18" t="s">
        <v>2380</v>
      </c>
      <c r="O704" s="17" t="str" cm="1">
        <f t="array" ref="O704">_xlfn.IFS(B704&lt;18.5,"Underweight",B704&lt;=24.99,"Normal weight",B704&lt;=29.99,"Over weight",B704&gt;=30,"Obesity")</f>
        <v>Obesity</v>
      </c>
      <c r="P704" s="30" t="str" cm="1">
        <f t="array" ref="P704">_xlfn.IFS(C704&lt;5.7,"Normal",C704&lt;=6.49,"Prediabetes",C704&gt;=6.5,"Diabetes")</f>
        <v>Normal</v>
      </c>
    </row>
    <row r="705" spans="1:16" x14ac:dyDescent="0.25">
      <c r="A705" s="54" t="s">
        <v>1667</v>
      </c>
      <c r="B705" s="54">
        <v>39.700000000000003</v>
      </c>
      <c r="C705" s="54">
        <v>9.83</v>
      </c>
      <c r="D705" s="54" t="s">
        <v>2380</v>
      </c>
      <c r="E705" s="54" t="s">
        <v>2380</v>
      </c>
      <c r="F705" s="54" t="s">
        <v>2380</v>
      </c>
      <c r="G705" s="54">
        <v>3</v>
      </c>
      <c r="H705" s="54" t="s">
        <v>2380</v>
      </c>
      <c r="I705" s="17"/>
      <c r="J705" s="19"/>
      <c r="K705" s="15" t="str" cm="1">
        <f t="array" ref="K705">IF(H705="?",INDEX($H$2:$H$2336,MODE(MATCH($H$2:$H$2336,$H$2:$H$2336,0))),H705)</f>
        <v>No</v>
      </c>
      <c r="L705" s="16">
        <f t="shared" si="10"/>
        <v>3</v>
      </c>
      <c r="M705" s="16" t="s">
        <v>2380</v>
      </c>
      <c r="N705" s="16" t="s">
        <v>2380</v>
      </c>
      <c r="O705" s="15" t="str" cm="1">
        <f t="array" ref="O705">_xlfn.IFS(B705&lt;18.5,"Underweight",B705&lt;=24.99,"Normal weight",B705&lt;=29.99,"Over weight",B705&gt;=30,"Obesity")</f>
        <v>Obesity</v>
      </c>
      <c r="P705" s="29" t="str" cm="1">
        <f t="array" ref="P705">_xlfn.IFS(C705&lt;5.7,"Normal",C705&lt;=6.49,"Prediabetes",C705&gt;=6.5,"Diabetes")</f>
        <v>Diabetes</v>
      </c>
    </row>
    <row r="706" spans="1:16" x14ac:dyDescent="0.25">
      <c r="A706" s="54" t="s">
        <v>1666</v>
      </c>
      <c r="B706" s="54">
        <v>35.97</v>
      </c>
      <c r="C706" s="54">
        <v>11.08</v>
      </c>
      <c r="D706" s="54" t="s">
        <v>2380</v>
      </c>
      <c r="E706" s="54" t="s">
        <v>2380</v>
      </c>
      <c r="F706" s="54" t="s">
        <v>2380</v>
      </c>
      <c r="G706" s="54">
        <v>3</v>
      </c>
      <c r="H706" s="54" t="s">
        <v>2380</v>
      </c>
      <c r="I706" s="15"/>
      <c r="J706" s="20"/>
      <c r="K706" s="17" t="str" cm="1">
        <f t="array" ref="K706">IF(H706="?",INDEX($H$2:$H$2336,MODE(MATCH($H$2:$H$2336,$H$2:$H$2336,0))),H706)</f>
        <v>No</v>
      </c>
      <c r="L706" s="18">
        <f t="shared" ref="L706:L769" si="11">IF(G706="No major surgery","0",G706)</f>
        <v>3</v>
      </c>
      <c r="M706" s="18" t="s">
        <v>2380</v>
      </c>
      <c r="N706" s="18" t="s">
        <v>2380</v>
      </c>
      <c r="O706" s="17" t="str" cm="1">
        <f t="array" ref="O706">_xlfn.IFS(B706&lt;18.5,"Underweight",B706&lt;=24.99,"Normal weight",B706&lt;=29.99,"Over weight",B706&gt;=30,"Obesity")</f>
        <v>Obesity</v>
      </c>
      <c r="P706" s="30" t="str" cm="1">
        <f t="array" ref="P706">_xlfn.IFS(C706&lt;5.7,"Normal",C706&lt;=6.49,"Prediabetes",C706&gt;=6.5,"Diabetes")</f>
        <v>Diabetes</v>
      </c>
    </row>
    <row r="707" spans="1:16" x14ac:dyDescent="0.25">
      <c r="A707" s="54" t="s">
        <v>1665</v>
      </c>
      <c r="B707" s="54">
        <v>37.85</v>
      </c>
      <c r="C707" s="54">
        <v>11.01</v>
      </c>
      <c r="D707" s="54" t="s">
        <v>2380</v>
      </c>
      <c r="E707" s="54" t="s">
        <v>2380</v>
      </c>
      <c r="F707" s="54" t="s">
        <v>2380</v>
      </c>
      <c r="G707" s="54" t="s">
        <v>2381</v>
      </c>
      <c r="H707" s="54" t="s">
        <v>2380</v>
      </c>
      <c r="I707" s="17"/>
      <c r="J707" s="19"/>
      <c r="K707" s="15" t="str" cm="1">
        <f t="array" ref="K707">IF(H707="?",INDEX($H$2:$H$2336,MODE(MATCH($H$2:$H$2336,$H$2:$H$2336,0))),H707)</f>
        <v>No</v>
      </c>
      <c r="L707" s="16" t="str">
        <f t="shared" si="11"/>
        <v>0</v>
      </c>
      <c r="M707" s="16" t="s">
        <v>2380</v>
      </c>
      <c r="N707" s="16" t="s">
        <v>2380</v>
      </c>
      <c r="O707" s="15" t="str" cm="1">
        <f t="array" ref="O707">_xlfn.IFS(B707&lt;18.5,"Underweight",B707&lt;=24.99,"Normal weight",B707&lt;=29.99,"Over weight",B707&gt;=30,"Obesity")</f>
        <v>Obesity</v>
      </c>
      <c r="P707" s="29" t="str" cm="1">
        <f t="array" ref="P707">_xlfn.IFS(C707&lt;5.7,"Normal",C707&lt;=6.49,"Prediabetes",C707&gt;=6.5,"Diabetes")</f>
        <v>Diabetes</v>
      </c>
    </row>
    <row r="708" spans="1:16" x14ac:dyDescent="0.25">
      <c r="A708" s="54" t="s">
        <v>1664</v>
      </c>
      <c r="B708" s="54">
        <v>21.66</v>
      </c>
      <c r="C708" s="54">
        <v>4.37</v>
      </c>
      <c r="D708" s="54" t="s">
        <v>2380</v>
      </c>
      <c r="E708" s="54" t="s">
        <v>8367</v>
      </c>
      <c r="F708" s="54" t="s">
        <v>2380</v>
      </c>
      <c r="G708" s="54">
        <v>1</v>
      </c>
      <c r="H708" s="54" t="s">
        <v>8367</v>
      </c>
      <c r="I708" s="15"/>
      <c r="J708" s="20"/>
      <c r="K708" s="17" t="str" cm="1">
        <f t="array" ref="K708">IF(H708="?",INDEX($H$2:$H$2336,MODE(MATCH($H$2:$H$2336,$H$2:$H$2336,0))),H708)</f>
        <v>yes</v>
      </c>
      <c r="L708" s="18">
        <f t="shared" si="11"/>
        <v>1</v>
      </c>
      <c r="M708" s="18" t="s">
        <v>2380</v>
      </c>
      <c r="N708" s="18" t="s">
        <v>2382</v>
      </c>
      <c r="O708" s="17" t="str" cm="1">
        <f t="array" ref="O708">_xlfn.IFS(B708&lt;18.5,"Underweight",B708&lt;=24.99,"Normal weight",B708&lt;=29.99,"Over weight",B708&gt;=30,"Obesity")</f>
        <v>Normal weight</v>
      </c>
      <c r="P708" s="30" t="str" cm="1">
        <f t="array" ref="P708">_xlfn.IFS(C708&lt;5.7,"Normal",C708&lt;=6.49,"Prediabetes",C708&gt;=6.5,"Diabetes")</f>
        <v>Normal</v>
      </c>
    </row>
    <row r="709" spans="1:16" x14ac:dyDescent="0.25">
      <c r="A709" s="54" t="s">
        <v>1663</v>
      </c>
      <c r="B709" s="54">
        <v>39.369999999999997</v>
      </c>
      <c r="C709" s="54">
        <v>5.91</v>
      </c>
      <c r="D709" s="54" t="s">
        <v>2380</v>
      </c>
      <c r="E709" s="54" t="s">
        <v>2380</v>
      </c>
      <c r="F709" s="54" t="s">
        <v>2380</v>
      </c>
      <c r="G709" s="54">
        <v>2</v>
      </c>
      <c r="H709" s="54" t="s">
        <v>2380</v>
      </c>
      <c r="I709" s="17"/>
      <c r="J709" s="19"/>
      <c r="K709" s="15" t="str" cm="1">
        <f t="array" ref="K709">IF(H709="?",INDEX($H$2:$H$2336,MODE(MATCH($H$2:$H$2336,$H$2:$H$2336,0))),H709)</f>
        <v>No</v>
      </c>
      <c r="L709" s="16">
        <f t="shared" si="11"/>
        <v>2</v>
      </c>
      <c r="M709" s="16" t="s">
        <v>2380</v>
      </c>
      <c r="N709" s="16" t="s">
        <v>2380</v>
      </c>
      <c r="O709" s="15" t="str" cm="1">
        <f t="array" ref="O709">_xlfn.IFS(B709&lt;18.5,"Underweight",B709&lt;=24.99,"Normal weight",B709&lt;=29.99,"Over weight",B709&gt;=30,"Obesity")</f>
        <v>Obesity</v>
      </c>
      <c r="P709" s="29" t="str" cm="1">
        <f t="array" ref="P709">_xlfn.IFS(C709&lt;5.7,"Normal",C709&lt;=6.49,"Prediabetes",C709&gt;=6.5,"Diabetes")</f>
        <v>Prediabetes</v>
      </c>
    </row>
    <row r="710" spans="1:16" x14ac:dyDescent="0.25">
      <c r="A710" s="54" t="s">
        <v>1662</v>
      </c>
      <c r="B710" s="54">
        <v>40.880000000000003</v>
      </c>
      <c r="C710" s="54">
        <v>7.65</v>
      </c>
      <c r="D710" s="54" t="s">
        <v>2380</v>
      </c>
      <c r="E710" s="54" t="s">
        <v>2380</v>
      </c>
      <c r="F710" s="54" t="s">
        <v>2380</v>
      </c>
      <c r="G710" s="54" t="s">
        <v>2381</v>
      </c>
      <c r="H710" s="54" t="s">
        <v>2380</v>
      </c>
      <c r="I710" s="15"/>
      <c r="J710" s="20"/>
      <c r="K710" s="17" t="str" cm="1">
        <f t="array" ref="K710">IF(H710="?",INDEX($H$2:$H$2336,MODE(MATCH($H$2:$H$2336,$H$2:$H$2336,0))),H710)</f>
        <v>No</v>
      </c>
      <c r="L710" s="18" t="str">
        <f t="shared" si="11"/>
        <v>0</v>
      </c>
      <c r="M710" s="18" t="s">
        <v>2380</v>
      </c>
      <c r="N710" s="18" t="s">
        <v>2380</v>
      </c>
      <c r="O710" s="17" t="str" cm="1">
        <f t="array" ref="O710">_xlfn.IFS(B710&lt;18.5,"Underweight",B710&lt;=24.99,"Normal weight",B710&lt;=29.99,"Over weight",B710&gt;=30,"Obesity")</f>
        <v>Obesity</v>
      </c>
      <c r="P710" s="30" t="str" cm="1">
        <f t="array" ref="P710">_xlfn.IFS(C710&lt;5.7,"Normal",C710&lt;=6.49,"Prediabetes",C710&gt;=6.5,"Diabetes")</f>
        <v>Diabetes</v>
      </c>
    </row>
    <row r="711" spans="1:16" x14ac:dyDescent="0.25">
      <c r="A711" s="54" t="s">
        <v>1661</v>
      </c>
      <c r="B711" s="54">
        <v>26.22</v>
      </c>
      <c r="C711" s="54">
        <v>5.37</v>
      </c>
      <c r="D711" s="54" t="s">
        <v>8367</v>
      </c>
      <c r="E711" s="54" t="s">
        <v>2380</v>
      </c>
      <c r="F711" s="54" t="s">
        <v>2380</v>
      </c>
      <c r="G711" s="54">
        <v>2</v>
      </c>
      <c r="H711" s="54" t="s">
        <v>2380</v>
      </c>
      <c r="I711" s="17"/>
      <c r="J711" s="19"/>
      <c r="K711" s="15" t="str" cm="1">
        <f t="array" ref="K711">IF(H711="?",INDEX($H$2:$H$2336,MODE(MATCH($H$2:$H$2336,$H$2:$H$2336,0))),H711)</f>
        <v>No</v>
      </c>
      <c r="L711" s="16">
        <f t="shared" si="11"/>
        <v>2</v>
      </c>
      <c r="M711" s="16" t="s">
        <v>2382</v>
      </c>
      <c r="N711" s="16" t="s">
        <v>2380</v>
      </c>
      <c r="O711" s="15" t="str" cm="1">
        <f t="array" ref="O711">_xlfn.IFS(B711&lt;18.5,"Underweight",B711&lt;=24.99,"Normal weight",B711&lt;=29.99,"Over weight",B711&gt;=30,"Obesity")</f>
        <v>Over weight</v>
      </c>
      <c r="P711" s="29" t="str" cm="1">
        <f t="array" ref="P711">_xlfn.IFS(C711&lt;5.7,"Normal",C711&lt;=6.49,"Prediabetes",C711&gt;=6.5,"Diabetes")</f>
        <v>Normal</v>
      </c>
    </row>
    <row r="712" spans="1:16" x14ac:dyDescent="0.25">
      <c r="A712" s="54" t="s">
        <v>1660</v>
      </c>
      <c r="B712" s="54">
        <v>25.08</v>
      </c>
      <c r="C712" s="54">
        <v>5.75</v>
      </c>
      <c r="D712" s="54" t="s">
        <v>8367</v>
      </c>
      <c r="E712" s="54" t="s">
        <v>2380</v>
      </c>
      <c r="F712" s="54" t="s">
        <v>2380</v>
      </c>
      <c r="G712" s="54">
        <v>2</v>
      </c>
      <c r="H712" s="54" t="s">
        <v>2380</v>
      </c>
      <c r="I712" s="15"/>
      <c r="J712" s="20"/>
      <c r="K712" s="17" t="str" cm="1">
        <f t="array" ref="K712">IF(H712="?",INDEX($H$2:$H$2336,MODE(MATCH($H$2:$H$2336,$H$2:$H$2336,0))),H712)</f>
        <v>No</v>
      </c>
      <c r="L712" s="18">
        <f t="shared" si="11"/>
        <v>2</v>
      </c>
      <c r="M712" s="18" t="s">
        <v>2382</v>
      </c>
      <c r="N712" s="18" t="s">
        <v>2380</v>
      </c>
      <c r="O712" s="17" t="str" cm="1">
        <f t="array" ref="O712">_xlfn.IFS(B712&lt;18.5,"Underweight",B712&lt;=24.99,"Normal weight",B712&lt;=29.99,"Over weight",B712&gt;=30,"Obesity")</f>
        <v>Over weight</v>
      </c>
      <c r="P712" s="30" t="str" cm="1">
        <f t="array" ref="P712">_xlfn.IFS(C712&lt;5.7,"Normal",C712&lt;=6.49,"Prediabetes",C712&gt;=6.5,"Diabetes")</f>
        <v>Prediabetes</v>
      </c>
    </row>
    <row r="713" spans="1:16" x14ac:dyDescent="0.25">
      <c r="A713" s="54" t="s">
        <v>1659</v>
      </c>
      <c r="B713" s="54">
        <v>39.1</v>
      </c>
      <c r="C713" s="54">
        <v>6.79</v>
      </c>
      <c r="D713" s="54" t="s">
        <v>8367</v>
      </c>
      <c r="E713" s="54" t="s">
        <v>2380</v>
      </c>
      <c r="F713" s="54" t="s">
        <v>2380</v>
      </c>
      <c r="G713" s="54">
        <v>2</v>
      </c>
      <c r="H713" s="54" t="s">
        <v>2380</v>
      </c>
      <c r="I713" s="17"/>
      <c r="J713" s="19"/>
      <c r="K713" s="15" t="str" cm="1">
        <f t="array" ref="K713">IF(H713="?",INDEX($H$2:$H$2336,MODE(MATCH($H$2:$H$2336,$H$2:$H$2336,0))),H713)</f>
        <v>No</v>
      </c>
      <c r="L713" s="16">
        <f t="shared" si="11"/>
        <v>2</v>
      </c>
      <c r="M713" s="16" t="s">
        <v>2382</v>
      </c>
      <c r="N713" s="16" t="s">
        <v>2380</v>
      </c>
      <c r="O713" s="15" t="str" cm="1">
        <f t="array" ref="O713">_xlfn.IFS(B713&lt;18.5,"Underweight",B713&lt;=24.99,"Normal weight",B713&lt;=29.99,"Over weight",B713&gt;=30,"Obesity")</f>
        <v>Obesity</v>
      </c>
      <c r="P713" s="29" t="str" cm="1">
        <f t="array" ref="P713">_xlfn.IFS(C713&lt;5.7,"Normal",C713&lt;=6.49,"Prediabetes",C713&gt;=6.5,"Diabetes")</f>
        <v>Diabetes</v>
      </c>
    </row>
    <row r="714" spans="1:16" x14ac:dyDescent="0.25">
      <c r="A714" s="54" t="s">
        <v>1658</v>
      </c>
      <c r="B714" s="54">
        <v>37.905000000000001</v>
      </c>
      <c r="C714" s="54">
        <v>7.03</v>
      </c>
      <c r="D714" s="54" t="s">
        <v>2380</v>
      </c>
      <c r="E714" s="54" t="s">
        <v>2380</v>
      </c>
      <c r="F714" s="54" t="s">
        <v>2380</v>
      </c>
      <c r="G714" s="54">
        <v>3</v>
      </c>
      <c r="H714" s="54" t="s">
        <v>2380</v>
      </c>
      <c r="I714" s="15"/>
      <c r="J714" s="20"/>
      <c r="K714" s="17" t="str" cm="1">
        <f t="array" ref="K714">IF(H714="?",INDEX($H$2:$H$2336,MODE(MATCH($H$2:$H$2336,$H$2:$H$2336,0))),H714)</f>
        <v>No</v>
      </c>
      <c r="L714" s="18">
        <f t="shared" si="11"/>
        <v>3</v>
      </c>
      <c r="M714" s="18" t="s">
        <v>2380</v>
      </c>
      <c r="N714" s="18" t="s">
        <v>2380</v>
      </c>
      <c r="O714" s="17" t="str" cm="1">
        <f t="array" ref="O714">_xlfn.IFS(B714&lt;18.5,"Underweight",B714&lt;=24.99,"Normal weight",B714&lt;=29.99,"Over weight",B714&gt;=30,"Obesity")</f>
        <v>Obesity</v>
      </c>
      <c r="P714" s="30" t="str" cm="1">
        <f t="array" ref="P714">_xlfn.IFS(C714&lt;5.7,"Normal",C714&lt;=6.49,"Prediabetes",C714&gt;=6.5,"Diabetes")</f>
        <v>Diabetes</v>
      </c>
    </row>
    <row r="715" spans="1:16" x14ac:dyDescent="0.25">
      <c r="A715" s="54" t="s">
        <v>1657</v>
      </c>
      <c r="B715" s="54">
        <v>43.35</v>
      </c>
      <c r="C715" s="54">
        <v>5.41</v>
      </c>
      <c r="D715" s="54" t="s">
        <v>8367</v>
      </c>
      <c r="E715" s="54" t="s">
        <v>2380</v>
      </c>
      <c r="F715" s="54" t="s">
        <v>2382</v>
      </c>
      <c r="G715" s="54">
        <v>1</v>
      </c>
      <c r="H715" s="54" t="s">
        <v>2380</v>
      </c>
      <c r="I715" s="17"/>
      <c r="J715" s="19"/>
      <c r="K715" s="15" t="str" cm="1">
        <f t="array" ref="K715">IF(H715="?",INDEX($H$2:$H$2336,MODE(MATCH($H$2:$H$2336,$H$2:$H$2336,0))),H715)</f>
        <v>No</v>
      </c>
      <c r="L715" s="16">
        <f t="shared" si="11"/>
        <v>1</v>
      </c>
      <c r="M715" s="16" t="s">
        <v>2382</v>
      </c>
      <c r="N715" s="16" t="s">
        <v>2380</v>
      </c>
      <c r="O715" s="15" t="str" cm="1">
        <f t="array" ref="O715">_xlfn.IFS(B715&lt;18.5,"Underweight",B715&lt;=24.99,"Normal weight",B715&lt;=29.99,"Over weight",B715&gt;=30,"Obesity")</f>
        <v>Obesity</v>
      </c>
      <c r="P715" s="29" t="str" cm="1">
        <f t="array" ref="P715">_xlfn.IFS(C715&lt;5.7,"Normal",C715&lt;=6.49,"Prediabetes",C715&gt;=6.5,"Diabetes")</f>
        <v>Normal</v>
      </c>
    </row>
    <row r="716" spans="1:16" x14ac:dyDescent="0.25">
      <c r="A716" s="54" t="s">
        <v>1656</v>
      </c>
      <c r="B716" s="54">
        <v>36.15</v>
      </c>
      <c r="C716" s="54">
        <v>8.0500000000000007</v>
      </c>
      <c r="D716" s="54" t="s">
        <v>2380</v>
      </c>
      <c r="E716" s="54" t="s">
        <v>2380</v>
      </c>
      <c r="F716" s="54" t="s">
        <v>2380</v>
      </c>
      <c r="G716" s="54" t="s">
        <v>2381</v>
      </c>
      <c r="H716" s="54" t="s">
        <v>2380</v>
      </c>
      <c r="I716" s="15"/>
      <c r="J716" s="20"/>
      <c r="K716" s="17" t="str" cm="1">
        <f t="array" ref="K716">IF(H716="?",INDEX($H$2:$H$2336,MODE(MATCH($H$2:$H$2336,$H$2:$H$2336,0))),H716)</f>
        <v>No</v>
      </c>
      <c r="L716" s="18" t="str">
        <f t="shared" si="11"/>
        <v>0</v>
      </c>
      <c r="M716" s="18" t="s">
        <v>2380</v>
      </c>
      <c r="N716" s="18" t="s">
        <v>2380</v>
      </c>
      <c r="O716" s="17" t="str" cm="1">
        <f t="array" ref="O716">_xlfn.IFS(B716&lt;18.5,"Underweight",B716&lt;=24.99,"Normal weight",B716&lt;=29.99,"Over weight",B716&gt;=30,"Obesity")</f>
        <v>Obesity</v>
      </c>
      <c r="P716" s="30" t="str" cm="1">
        <f t="array" ref="P716">_xlfn.IFS(C716&lt;5.7,"Normal",C716&lt;=6.49,"Prediabetes",C716&gt;=6.5,"Diabetes")</f>
        <v>Diabetes</v>
      </c>
    </row>
    <row r="717" spans="1:16" x14ac:dyDescent="0.25">
      <c r="A717" s="54" t="s">
        <v>1655</v>
      </c>
      <c r="B717" s="54">
        <v>44.98</v>
      </c>
      <c r="C717" s="54">
        <v>5.94</v>
      </c>
      <c r="D717" s="54" t="s">
        <v>2380</v>
      </c>
      <c r="E717" s="54" t="s">
        <v>2380</v>
      </c>
      <c r="F717" s="54" t="s">
        <v>2380</v>
      </c>
      <c r="G717" s="54">
        <v>1</v>
      </c>
      <c r="H717" s="54" t="s">
        <v>2380</v>
      </c>
      <c r="I717" s="17"/>
      <c r="J717" s="19"/>
      <c r="K717" s="15" t="str" cm="1">
        <f t="array" ref="K717">IF(H717="?",INDEX($H$2:$H$2336,MODE(MATCH($H$2:$H$2336,$H$2:$H$2336,0))),H717)</f>
        <v>No</v>
      </c>
      <c r="L717" s="16">
        <f t="shared" si="11"/>
        <v>1</v>
      </c>
      <c r="M717" s="16" t="s">
        <v>2380</v>
      </c>
      <c r="N717" s="16" t="s">
        <v>2380</v>
      </c>
      <c r="O717" s="15" t="str" cm="1">
        <f t="array" ref="O717">_xlfn.IFS(B717&lt;18.5,"Underweight",B717&lt;=24.99,"Normal weight",B717&lt;=29.99,"Over weight",B717&gt;=30,"Obesity")</f>
        <v>Obesity</v>
      </c>
      <c r="P717" s="29" t="str" cm="1">
        <f t="array" ref="P717">_xlfn.IFS(C717&lt;5.7,"Normal",C717&lt;=6.49,"Prediabetes",C717&gt;=6.5,"Diabetes")</f>
        <v>Prediabetes</v>
      </c>
    </row>
    <row r="718" spans="1:16" x14ac:dyDescent="0.25">
      <c r="A718" s="54" t="s">
        <v>1654</v>
      </c>
      <c r="B718" s="54">
        <v>38.28</v>
      </c>
      <c r="C718" s="54">
        <v>5.51</v>
      </c>
      <c r="D718" s="54" t="s">
        <v>2380</v>
      </c>
      <c r="E718" s="54" t="s">
        <v>8367</v>
      </c>
      <c r="F718" s="54" t="s">
        <v>2380</v>
      </c>
      <c r="G718" s="54">
        <v>1</v>
      </c>
      <c r="H718" s="54" t="s">
        <v>2380</v>
      </c>
      <c r="I718" s="15"/>
      <c r="J718" s="20"/>
      <c r="K718" s="17" t="str" cm="1">
        <f t="array" ref="K718">IF(H718="?",INDEX($H$2:$H$2336,MODE(MATCH($H$2:$H$2336,$H$2:$H$2336,0))),H718)</f>
        <v>No</v>
      </c>
      <c r="L718" s="18">
        <f t="shared" si="11"/>
        <v>1</v>
      </c>
      <c r="M718" s="18" t="s">
        <v>2380</v>
      </c>
      <c r="N718" s="18" t="s">
        <v>2380</v>
      </c>
      <c r="O718" s="17" t="str" cm="1">
        <f t="array" ref="O718">_xlfn.IFS(B718&lt;18.5,"Underweight",B718&lt;=24.99,"Normal weight",B718&lt;=29.99,"Over weight",B718&gt;=30,"Obesity")</f>
        <v>Obesity</v>
      </c>
      <c r="P718" s="30" t="str" cm="1">
        <f t="array" ref="P718">_xlfn.IFS(C718&lt;5.7,"Normal",C718&lt;=6.49,"Prediabetes",C718&gt;=6.5,"Diabetes")</f>
        <v>Normal</v>
      </c>
    </row>
    <row r="719" spans="1:16" x14ac:dyDescent="0.25">
      <c r="A719" s="54" t="s">
        <v>1653</v>
      </c>
      <c r="B719" s="54">
        <v>32.299999999999997</v>
      </c>
      <c r="C719" s="54">
        <v>6.55</v>
      </c>
      <c r="D719" s="54" t="s">
        <v>8367</v>
      </c>
      <c r="E719" s="54" t="s">
        <v>2380</v>
      </c>
      <c r="F719" s="54" t="s">
        <v>2380</v>
      </c>
      <c r="G719" s="54">
        <v>2</v>
      </c>
      <c r="H719" s="54" t="s">
        <v>2380</v>
      </c>
      <c r="I719" s="17"/>
      <c r="J719" s="19"/>
      <c r="K719" s="15" t="str" cm="1">
        <f t="array" ref="K719">IF(H719="?",INDEX($H$2:$H$2336,MODE(MATCH($H$2:$H$2336,$H$2:$H$2336,0))),H719)</f>
        <v>No</v>
      </c>
      <c r="L719" s="16">
        <f t="shared" si="11"/>
        <v>2</v>
      </c>
      <c r="M719" s="16" t="s">
        <v>2382</v>
      </c>
      <c r="N719" s="16" t="s">
        <v>2380</v>
      </c>
      <c r="O719" s="15" t="str" cm="1">
        <f t="array" ref="O719">_xlfn.IFS(B719&lt;18.5,"Underweight",B719&lt;=24.99,"Normal weight",B719&lt;=29.99,"Over weight",B719&gt;=30,"Obesity")</f>
        <v>Obesity</v>
      </c>
      <c r="P719" s="29" t="str" cm="1">
        <f t="array" ref="P719">_xlfn.IFS(C719&lt;5.7,"Normal",C719&lt;=6.49,"Prediabetes",C719&gt;=6.5,"Diabetes")</f>
        <v>Diabetes</v>
      </c>
    </row>
    <row r="720" spans="1:16" x14ac:dyDescent="0.25">
      <c r="A720" s="54" t="s">
        <v>1652</v>
      </c>
      <c r="B720" s="54">
        <v>39.51</v>
      </c>
      <c r="C720" s="54">
        <v>5.79</v>
      </c>
      <c r="D720" s="54" t="s">
        <v>8367</v>
      </c>
      <c r="E720" s="54" t="s">
        <v>2380</v>
      </c>
      <c r="F720" s="54" t="s">
        <v>2380</v>
      </c>
      <c r="G720" s="54" t="s">
        <v>2381</v>
      </c>
      <c r="H720" s="54" t="s">
        <v>2380</v>
      </c>
      <c r="I720" s="15"/>
      <c r="J720" s="20"/>
      <c r="K720" s="17" t="str" cm="1">
        <f t="array" ref="K720">IF(H720="?",INDEX($H$2:$H$2336,MODE(MATCH($H$2:$H$2336,$H$2:$H$2336,0))),H720)</f>
        <v>No</v>
      </c>
      <c r="L720" s="18" t="str">
        <f t="shared" si="11"/>
        <v>0</v>
      </c>
      <c r="M720" s="18" t="s">
        <v>2382</v>
      </c>
      <c r="N720" s="18" t="s">
        <v>2380</v>
      </c>
      <c r="O720" s="17" t="str" cm="1">
        <f t="array" ref="O720">_xlfn.IFS(B720&lt;18.5,"Underweight",B720&lt;=24.99,"Normal weight",B720&lt;=29.99,"Over weight",B720&gt;=30,"Obesity")</f>
        <v>Obesity</v>
      </c>
      <c r="P720" s="30" t="str" cm="1">
        <f t="array" ref="P720">_xlfn.IFS(C720&lt;5.7,"Normal",C720&lt;=6.49,"Prediabetes",C720&gt;=6.5,"Diabetes")</f>
        <v>Prediabetes</v>
      </c>
    </row>
    <row r="721" spans="1:16" x14ac:dyDescent="0.25">
      <c r="A721" s="54" t="s">
        <v>1651</v>
      </c>
      <c r="B721" s="54">
        <v>50.46</v>
      </c>
      <c r="C721" s="54">
        <v>4.5599999999999996</v>
      </c>
      <c r="D721" s="54" t="s">
        <v>2380</v>
      </c>
      <c r="E721" s="54" t="s">
        <v>2380</v>
      </c>
      <c r="F721" s="54" t="s">
        <v>2380</v>
      </c>
      <c r="G721" s="54" t="s">
        <v>2381</v>
      </c>
      <c r="H721" s="54" t="s">
        <v>2380</v>
      </c>
      <c r="I721" s="17"/>
      <c r="J721" s="19"/>
      <c r="K721" s="15" t="str" cm="1">
        <f t="array" ref="K721">IF(H721="?",INDEX($H$2:$H$2336,MODE(MATCH($H$2:$H$2336,$H$2:$H$2336,0))),H721)</f>
        <v>No</v>
      </c>
      <c r="L721" s="16" t="str">
        <f t="shared" si="11"/>
        <v>0</v>
      </c>
      <c r="M721" s="16" t="s">
        <v>2380</v>
      </c>
      <c r="N721" s="16" t="s">
        <v>2380</v>
      </c>
      <c r="O721" s="15" t="str" cm="1">
        <f t="array" ref="O721">_xlfn.IFS(B721&lt;18.5,"Underweight",B721&lt;=24.99,"Normal weight",B721&lt;=29.99,"Over weight",B721&gt;=30,"Obesity")</f>
        <v>Obesity</v>
      </c>
      <c r="P721" s="29" t="str" cm="1">
        <f t="array" ref="P721">_xlfn.IFS(C721&lt;5.7,"Normal",C721&lt;=6.49,"Prediabetes",C721&gt;=6.5,"Diabetes")</f>
        <v>Normal</v>
      </c>
    </row>
    <row r="722" spans="1:16" x14ac:dyDescent="0.25">
      <c r="A722" s="54" t="s">
        <v>1650</v>
      </c>
      <c r="B722" s="54">
        <v>31.73</v>
      </c>
      <c r="C722" s="54">
        <v>7</v>
      </c>
      <c r="D722" s="54" t="s">
        <v>2380</v>
      </c>
      <c r="E722" s="54" t="s">
        <v>2380</v>
      </c>
      <c r="F722" s="54" t="s">
        <v>2380</v>
      </c>
      <c r="G722" s="54" t="s">
        <v>2381</v>
      </c>
      <c r="H722" s="54" t="s">
        <v>2380</v>
      </c>
      <c r="I722" s="15"/>
      <c r="J722" s="20"/>
      <c r="K722" s="17" t="str" cm="1">
        <f t="array" ref="K722">IF(H722="?",INDEX($H$2:$H$2336,MODE(MATCH($H$2:$H$2336,$H$2:$H$2336,0))),H722)</f>
        <v>No</v>
      </c>
      <c r="L722" s="18" t="str">
        <f t="shared" si="11"/>
        <v>0</v>
      </c>
      <c r="M722" s="18" t="s">
        <v>2380</v>
      </c>
      <c r="N722" s="18" t="s">
        <v>2380</v>
      </c>
      <c r="O722" s="17" t="str" cm="1">
        <f t="array" ref="O722">_xlfn.IFS(B722&lt;18.5,"Underweight",B722&lt;=24.99,"Normal weight",B722&lt;=29.99,"Over weight",B722&gt;=30,"Obesity")</f>
        <v>Obesity</v>
      </c>
      <c r="P722" s="30" t="str" cm="1">
        <f t="array" ref="P722">_xlfn.IFS(C722&lt;5.7,"Normal",C722&lt;=6.49,"Prediabetes",C722&gt;=6.5,"Diabetes")</f>
        <v>Diabetes</v>
      </c>
    </row>
    <row r="723" spans="1:16" x14ac:dyDescent="0.25">
      <c r="A723" s="54" t="s">
        <v>1649</v>
      </c>
      <c r="B723" s="54">
        <v>32.1</v>
      </c>
      <c r="C723" s="54">
        <v>6.57</v>
      </c>
      <c r="D723" s="54" t="s">
        <v>8367</v>
      </c>
      <c r="E723" s="54" t="s">
        <v>2380</v>
      </c>
      <c r="F723" s="54" t="s">
        <v>2382</v>
      </c>
      <c r="G723" s="54">
        <v>1</v>
      </c>
      <c r="H723" s="54" t="s">
        <v>2380</v>
      </c>
      <c r="I723" s="17"/>
      <c r="J723" s="19"/>
      <c r="K723" s="15" t="str" cm="1">
        <f t="array" ref="K723">IF(H723="?",INDEX($H$2:$H$2336,MODE(MATCH($H$2:$H$2336,$H$2:$H$2336,0))),H723)</f>
        <v>No</v>
      </c>
      <c r="L723" s="16">
        <f t="shared" si="11"/>
        <v>1</v>
      </c>
      <c r="M723" s="16" t="s">
        <v>2382</v>
      </c>
      <c r="N723" s="16" t="s">
        <v>2380</v>
      </c>
      <c r="O723" s="15" t="str" cm="1">
        <f t="array" ref="O723">_xlfn.IFS(B723&lt;18.5,"Underweight",B723&lt;=24.99,"Normal weight",B723&lt;=29.99,"Over weight",B723&gt;=30,"Obesity")</f>
        <v>Obesity</v>
      </c>
      <c r="P723" s="29" t="str" cm="1">
        <f t="array" ref="P723">_xlfn.IFS(C723&lt;5.7,"Normal",C723&lt;=6.49,"Prediabetes",C723&gt;=6.5,"Diabetes")</f>
        <v>Diabetes</v>
      </c>
    </row>
    <row r="724" spans="1:16" x14ac:dyDescent="0.25">
      <c r="A724" s="54" t="s">
        <v>1648</v>
      </c>
      <c r="B724" s="54">
        <v>27.83</v>
      </c>
      <c r="C724" s="54">
        <v>11.61</v>
      </c>
      <c r="D724" s="54" t="s">
        <v>8367</v>
      </c>
      <c r="E724" s="54" t="s">
        <v>2380</v>
      </c>
      <c r="F724" s="54" t="s">
        <v>2382</v>
      </c>
      <c r="G724" s="54">
        <v>1</v>
      </c>
      <c r="H724" s="54" t="s">
        <v>2380</v>
      </c>
      <c r="I724" s="15"/>
      <c r="J724" s="20"/>
      <c r="K724" s="17" t="str" cm="1">
        <f t="array" ref="K724">IF(H724="?",INDEX($H$2:$H$2336,MODE(MATCH($H$2:$H$2336,$H$2:$H$2336,0))),H724)</f>
        <v>No</v>
      </c>
      <c r="L724" s="18">
        <f t="shared" si="11"/>
        <v>1</v>
      </c>
      <c r="M724" s="18" t="s">
        <v>2382</v>
      </c>
      <c r="N724" s="18" t="s">
        <v>2380</v>
      </c>
      <c r="O724" s="17" t="str" cm="1">
        <f t="array" ref="O724">_xlfn.IFS(B724&lt;18.5,"Underweight",B724&lt;=24.99,"Normal weight",B724&lt;=29.99,"Over weight",B724&gt;=30,"Obesity")</f>
        <v>Over weight</v>
      </c>
      <c r="P724" s="30" t="str" cm="1">
        <f t="array" ref="P724">_xlfn.IFS(C724&lt;5.7,"Normal",C724&lt;=6.49,"Prediabetes",C724&gt;=6.5,"Diabetes")</f>
        <v>Diabetes</v>
      </c>
    </row>
    <row r="725" spans="1:16" x14ac:dyDescent="0.25">
      <c r="A725" s="54" t="s">
        <v>1647</v>
      </c>
      <c r="B725" s="54">
        <v>27.72</v>
      </c>
      <c r="C725" s="54">
        <v>8.16</v>
      </c>
      <c r="D725" s="54" t="s">
        <v>8367</v>
      </c>
      <c r="E725" s="54" t="s">
        <v>2380</v>
      </c>
      <c r="F725" s="54" t="s">
        <v>2382</v>
      </c>
      <c r="G725" s="54">
        <v>1</v>
      </c>
      <c r="H725" s="54" t="s">
        <v>2380</v>
      </c>
      <c r="I725" s="17"/>
      <c r="J725" s="19"/>
      <c r="K725" s="15" t="str" cm="1">
        <f t="array" ref="K725">IF(H725="?",INDEX($H$2:$H$2336,MODE(MATCH($H$2:$H$2336,$H$2:$H$2336,0))),H725)</f>
        <v>No</v>
      </c>
      <c r="L725" s="16">
        <f t="shared" si="11"/>
        <v>1</v>
      </c>
      <c r="M725" s="16" t="s">
        <v>2382</v>
      </c>
      <c r="N725" s="16" t="s">
        <v>2380</v>
      </c>
      <c r="O725" s="15" t="str" cm="1">
        <f t="array" ref="O725">_xlfn.IFS(B725&lt;18.5,"Underweight",B725&lt;=24.99,"Normal weight",B725&lt;=29.99,"Over weight",B725&gt;=30,"Obesity")</f>
        <v>Over weight</v>
      </c>
      <c r="P725" s="29" t="str" cm="1">
        <f t="array" ref="P725">_xlfn.IFS(C725&lt;5.7,"Normal",C725&lt;=6.49,"Prediabetes",C725&gt;=6.5,"Diabetes")</f>
        <v>Diabetes</v>
      </c>
    </row>
    <row r="726" spans="1:16" x14ac:dyDescent="0.25">
      <c r="A726" s="54" t="s">
        <v>1646</v>
      </c>
      <c r="B726" s="54">
        <v>36.765000000000001</v>
      </c>
      <c r="C726" s="54">
        <v>4.4800000000000004</v>
      </c>
      <c r="D726" s="54" t="s">
        <v>8367</v>
      </c>
      <c r="E726" s="54" t="s">
        <v>2380</v>
      </c>
      <c r="F726" s="54" t="s">
        <v>2380</v>
      </c>
      <c r="G726" s="54">
        <v>2</v>
      </c>
      <c r="H726" s="54" t="s">
        <v>2380</v>
      </c>
      <c r="I726" s="15"/>
      <c r="J726" s="20"/>
      <c r="K726" s="17" t="str" cm="1">
        <f t="array" ref="K726">IF(H726="?",INDEX($H$2:$H$2336,MODE(MATCH($H$2:$H$2336,$H$2:$H$2336,0))),H726)</f>
        <v>No</v>
      </c>
      <c r="L726" s="18">
        <f t="shared" si="11"/>
        <v>2</v>
      </c>
      <c r="M726" s="18" t="s">
        <v>2382</v>
      </c>
      <c r="N726" s="18" t="s">
        <v>2380</v>
      </c>
      <c r="O726" s="17" t="str" cm="1">
        <f t="array" ref="O726">_xlfn.IFS(B726&lt;18.5,"Underweight",B726&lt;=24.99,"Normal weight",B726&lt;=29.99,"Over weight",B726&gt;=30,"Obesity")</f>
        <v>Obesity</v>
      </c>
      <c r="P726" s="30" t="str" cm="1">
        <f t="array" ref="P726">_xlfn.IFS(C726&lt;5.7,"Normal",C726&lt;=6.49,"Prediabetes",C726&gt;=6.5,"Diabetes")</f>
        <v>Normal</v>
      </c>
    </row>
    <row r="727" spans="1:16" x14ac:dyDescent="0.25">
      <c r="A727" s="54" t="s">
        <v>1645</v>
      </c>
      <c r="B727" s="54">
        <v>48.36</v>
      </c>
      <c r="C727" s="54">
        <v>4.08</v>
      </c>
      <c r="D727" s="54" t="s">
        <v>2380</v>
      </c>
      <c r="E727" s="54" t="s">
        <v>2380</v>
      </c>
      <c r="F727" s="54" t="s">
        <v>2380</v>
      </c>
      <c r="G727" s="54" t="s">
        <v>2381</v>
      </c>
      <c r="H727" s="54" t="s">
        <v>2380</v>
      </c>
      <c r="I727" s="17"/>
      <c r="J727" s="19"/>
      <c r="K727" s="15" t="str" cm="1">
        <f t="array" ref="K727">IF(H727="?",INDEX($H$2:$H$2336,MODE(MATCH($H$2:$H$2336,$H$2:$H$2336,0))),H727)</f>
        <v>No</v>
      </c>
      <c r="L727" s="16" t="str">
        <f t="shared" si="11"/>
        <v>0</v>
      </c>
      <c r="M727" s="16" t="s">
        <v>2380</v>
      </c>
      <c r="N727" s="16" t="s">
        <v>2380</v>
      </c>
      <c r="O727" s="15" t="str" cm="1">
        <f t="array" ref="O727">_xlfn.IFS(B727&lt;18.5,"Underweight",B727&lt;=24.99,"Normal weight",B727&lt;=29.99,"Over weight",B727&gt;=30,"Obesity")</f>
        <v>Obesity</v>
      </c>
      <c r="P727" s="29" t="str" cm="1">
        <f t="array" ref="P727">_xlfn.IFS(C727&lt;5.7,"Normal",C727&lt;=6.49,"Prediabetes",C727&gt;=6.5,"Diabetes")</f>
        <v>Normal</v>
      </c>
    </row>
    <row r="728" spans="1:16" x14ac:dyDescent="0.25">
      <c r="A728" s="54" t="s">
        <v>1644</v>
      </c>
      <c r="B728" s="54">
        <v>31.445</v>
      </c>
      <c r="C728" s="54">
        <v>4.4000000000000004</v>
      </c>
      <c r="D728" s="54" t="s">
        <v>8367</v>
      </c>
      <c r="E728" s="54" t="s">
        <v>2380</v>
      </c>
      <c r="F728" s="54" t="s">
        <v>2380</v>
      </c>
      <c r="G728" s="54">
        <v>2</v>
      </c>
      <c r="H728" s="54" t="s">
        <v>2380</v>
      </c>
      <c r="I728" s="15"/>
      <c r="J728" s="20"/>
      <c r="K728" s="17" t="str" cm="1">
        <f t="array" ref="K728">IF(H728="?",INDEX($H$2:$H$2336,MODE(MATCH($H$2:$H$2336,$H$2:$H$2336,0))),H728)</f>
        <v>No</v>
      </c>
      <c r="L728" s="18">
        <f t="shared" si="11"/>
        <v>2</v>
      </c>
      <c r="M728" s="18" t="s">
        <v>2382</v>
      </c>
      <c r="N728" s="18" t="s">
        <v>2380</v>
      </c>
      <c r="O728" s="17" t="str" cm="1">
        <f t="array" ref="O728">_xlfn.IFS(B728&lt;18.5,"Underweight",B728&lt;=24.99,"Normal weight",B728&lt;=29.99,"Over weight",B728&gt;=30,"Obesity")</f>
        <v>Obesity</v>
      </c>
      <c r="P728" s="30" t="str" cm="1">
        <f t="array" ref="P728">_xlfn.IFS(C728&lt;5.7,"Normal",C728&lt;=6.49,"Prediabetes",C728&gt;=6.5,"Diabetes")</f>
        <v>Normal</v>
      </c>
    </row>
    <row r="729" spans="1:16" x14ac:dyDescent="0.25">
      <c r="A729" s="54" t="s">
        <v>1643</v>
      </c>
      <c r="B729" s="54">
        <v>27.55</v>
      </c>
      <c r="C729" s="54">
        <v>9.02</v>
      </c>
      <c r="D729" s="54" t="s">
        <v>2380</v>
      </c>
      <c r="E729" s="54" t="s">
        <v>2380</v>
      </c>
      <c r="F729" s="54" t="s">
        <v>2380</v>
      </c>
      <c r="G729" s="54" t="s">
        <v>2381</v>
      </c>
      <c r="H729" s="54" t="s">
        <v>2380</v>
      </c>
      <c r="I729" s="17"/>
      <c r="J729" s="19"/>
      <c r="K729" s="15" t="str" cm="1">
        <f t="array" ref="K729">IF(H729="?",INDEX($H$2:$H$2336,MODE(MATCH($H$2:$H$2336,$H$2:$H$2336,0))),H729)</f>
        <v>No</v>
      </c>
      <c r="L729" s="16" t="str">
        <f t="shared" si="11"/>
        <v>0</v>
      </c>
      <c r="M729" s="16" t="s">
        <v>2380</v>
      </c>
      <c r="N729" s="16" t="s">
        <v>2380</v>
      </c>
      <c r="O729" s="15" t="str" cm="1">
        <f t="array" ref="O729">_xlfn.IFS(B729&lt;18.5,"Underweight",B729&lt;=24.99,"Normal weight",B729&lt;=29.99,"Over weight",B729&gt;=30,"Obesity")</f>
        <v>Over weight</v>
      </c>
      <c r="P729" s="29" t="str" cm="1">
        <f t="array" ref="P729">_xlfn.IFS(C729&lt;5.7,"Normal",C729&lt;=6.49,"Prediabetes",C729&gt;=6.5,"Diabetes")</f>
        <v>Diabetes</v>
      </c>
    </row>
    <row r="730" spans="1:16" x14ac:dyDescent="0.25">
      <c r="A730" s="54" t="s">
        <v>1642</v>
      </c>
      <c r="B730" s="54">
        <v>33.11</v>
      </c>
      <c r="C730" s="54">
        <v>8.06</v>
      </c>
      <c r="D730" s="54" t="s">
        <v>2380</v>
      </c>
      <c r="E730" s="54" t="s">
        <v>2380</v>
      </c>
      <c r="F730" s="54" t="s">
        <v>2380</v>
      </c>
      <c r="G730" s="54" t="s">
        <v>2381</v>
      </c>
      <c r="H730" s="54" t="s">
        <v>2380</v>
      </c>
      <c r="I730" s="15"/>
      <c r="J730" s="20"/>
      <c r="K730" s="17" t="str" cm="1">
        <f t="array" ref="K730">IF(H730="?",INDEX($H$2:$H$2336,MODE(MATCH($H$2:$H$2336,$H$2:$H$2336,0))),H730)</f>
        <v>No</v>
      </c>
      <c r="L730" s="18" t="str">
        <f t="shared" si="11"/>
        <v>0</v>
      </c>
      <c r="M730" s="18" t="s">
        <v>2380</v>
      </c>
      <c r="N730" s="18" t="s">
        <v>2380</v>
      </c>
      <c r="O730" s="17" t="str" cm="1">
        <f t="array" ref="O730">_xlfn.IFS(B730&lt;18.5,"Underweight",B730&lt;=24.99,"Normal weight",B730&lt;=29.99,"Over weight",B730&gt;=30,"Obesity")</f>
        <v>Obesity</v>
      </c>
      <c r="P730" s="30" t="str" cm="1">
        <f t="array" ref="P730">_xlfn.IFS(C730&lt;5.7,"Normal",C730&lt;=6.49,"Prediabetes",C730&gt;=6.5,"Diabetes")</f>
        <v>Diabetes</v>
      </c>
    </row>
    <row r="731" spans="1:16" x14ac:dyDescent="0.25">
      <c r="A731" s="54" t="s">
        <v>1641</v>
      </c>
      <c r="B731" s="54">
        <v>36.85</v>
      </c>
      <c r="C731" s="54">
        <v>6.21</v>
      </c>
      <c r="D731" s="54" t="s">
        <v>8367</v>
      </c>
      <c r="E731" s="54" t="s">
        <v>2380</v>
      </c>
      <c r="F731" s="54" t="s">
        <v>2380</v>
      </c>
      <c r="G731" s="54">
        <v>2</v>
      </c>
      <c r="H731" s="54" t="s">
        <v>2380</v>
      </c>
      <c r="I731" s="17"/>
      <c r="J731" s="19"/>
      <c r="K731" s="15" t="str" cm="1">
        <f t="array" ref="K731">IF(H731="?",INDEX($H$2:$H$2336,MODE(MATCH($H$2:$H$2336,$H$2:$H$2336,0))),H731)</f>
        <v>No</v>
      </c>
      <c r="L731" s="16">
        <f t="shared" si="11"/>
        <v>2</v>
      </c>
      <c r="M731" s="16" t="s">
        <v>2382</v>
      </c>
      <c r="N731" s="16" t="s">
        <v>2380</v>
      </c>
      <c r="O731" s="15" t="str" cm="1">
        <f t="array" ref="O731">_xlfn.IFS(B731&lt;18.5,"Underweight",B731&lt;=24.99,"Normal weight",B731&lt;=29.99,"Over weight",B731&gt;=30,"Obesity")</f>
        <v>Obesity</v>
      </c>
      <c r="P731" s="29" t="str" cm="1">
        <f t="array" ref="P731">_xlfn.IFS(C731&lt;5.7,"Normal",C731&lt;=6.49,"Prediabetes",C731&gt;=6.5,"Diabetes")</f>
        <v>Prediabetes</v>
      </c>
    </row>
    <row r="732" spans="1:16" x14ac:dyDescent="0.25">
      <c r="A732" s="54" t="s">
        <v>1640</v>
      </c>
      <c r="B732" s="54">
        <v>36.299999999999997</v>
      </c>
      <c r="C732" s="54">
        <v>5.79</v>
      </c>
      <c r="D732" s="54" t="s">
        <v>8367</v>
      </c>
      <c r="E732" s="54" t="s">
        <v>2380</v>
      </c>
      <c r="F732" s="54" t="s">
        <v>2380</v>
      </c>
      <c r="G732" s="54">
        <v>2</v>
      </c>
      <c r="H732" s="54" t="s">
        <v>2380</v>
      </c>
      <c r="I732" s="15"/>
      <c r="J732" s="20"/>
      <c r="K732" s="17" t="str" cm="1">
        <f t="array" ref="K732">IF(H732="?",INDEX($H$2:$H$2336,MODE(MATCH($H$2:$H$2336,$H$2:$H$2336,0))),H732)</f>
        <v>No</v>
      </c>
      <c r="L732" s="18">
        <f t="shared" si="11"/>
        <v>2</v>
      </c>
      <c r="M732" s="18" t="s">
        <v>2382</v>
      </c>
      <c r="N732" s="18" t="s">
        <v>2380</v>
      </c>
      <c r="O732" s="17" t="str" cm="1">
        <f t="array" ref="O732">_xlfn.IFS(B732&lt;18.5,"Underweight",B732&lt;=24.99,"Normal weight",B732&lt;=29.99,"Over weight",B732&gt;=30,"Obesity")</f>
        <v>Obesity</v>
      </c>
      <c r="P732" s="30" t="str" cm="1">
        <f t="array" ref="P732">_xlfn.IFS(C732&lt;5.7,"Normal",C732&lt;=6.49,"Prediabetes",C732&gt;=6.5,"Diabetes")</f>
        <v>Prediabetes</v>
      </c>
    </row>
    <row r="733" spans="1:16" x14ac:dyDescent="0.25">
      <c r="A733" s="54" t="s">
        <v>1639</v>
      </c>
      <c r="B733" s="54">
        <v>45.34</v>
      </c>
      <c r="C733" s="54">
        <v>5.69</v>
      </c>
      <c r="D733" s="54" t="s">
        <v>8367</v>
      </c>
      <c r="E733" s="54" t="s">
        <v>2380</v>
      </c>
      <c r="F733" s="54" t="s">
        <v>2380</v>
      </c>
      <c r="G733" s="54" t="s">
        <v>2381</v>
      </c>
      <c r="H733" s="54" t="s">
        <v>2380</v>
      </c>
      <c r="I733" s="17"/>
      <c r="J733" s="19"/>
      <c r="K733" s="15" t="str" cm="1">
        <f t="array" ref="K733">IF(H733="?",INDEX($H$2:$H$2336,MODE(MATCH($H$2:$H$2336,$H$2:$H$2336,0))),H733)</f>
        <v>No</v>
      </c>
      <c r="L733" s="16" t="str">
        <f t="shared" si="11"/>
        <v>0</v>
      </c>
      <c r="M733" s="16" t="s">
        <v>2382</v>
      </c>
      <c r="N733" s="16" t="s">
        <v>2380</v>
      </c>
      <c r="O733" s="15" t="str" cm="1">
        <f t="array" ref="O733">_xlfn.IFS(B733&lt;18.5,"Underweight",B733&lt;=24.99,"Normal weight",B733&lt;=29.99,"Over weight",B733&gt;=30,"Obesity")</f>
        <v>Obesity</v>
      </c>
      <c r="P733" s="29" t="str" cm="1">
        <f t="array" ref="P733">_xlfn.IFS(C733&lt;5.7,"Normal",C733&lt;=6.49,"Prediabetes",C733&gt;=6.5,"Diabetes")</f>
        <v>Normal</v>
      </c>
    </row>
    <row r="734" spans="1:16" x14ac:dyDescent="0.25">
      <c r="A734" s="54" t="s">
        <v>1638</v>
      </c>
      <c r="B734" s="54">
        <v>31.8</v>
      </c>
      <c r="C734" s="54">
        <v>5.36</v>
      </c>
      <c r="D734" s="54" t="s">
        <v>8367</v>
      </c>
      <c r="E734" s="54" t="s">
        <v>2380</v>
      </c>
      <c r="F734" s="54" t="s">
        <v>2380</v>
      </c>
      <c r="G734" s="54">
        <v>2</v>
      </c>
      <c r="H734" s="54" t="s">
        <v>2380</v>
      </c>
      <c r="I734" s="15"/>
      <c r="J734" s="20"/>
      <c r="K734" s="17" t="str" cm="1">
        <f t="array" ref="K734">IF(H734="?",INDEX($H$2:$H$2336,MODE(MATCH($H$2:$H$2336,$H$2:$H$2336,0))),H734)</f>
        <v>No</v>
      </c>
      <c r="L734" s="18">
        <f t="shared" si="11"/>
        <v>2</v>
      </c>
      <c r="M734" s="18" t="s">
        <v>2382</v>
      </c>
      <c r="N734" s="18" t="s">
        <v>2380</v>
      </c>
      <c r="O734" s="17" t="str" cm="1">
        <f t="array" ref="O734">_xlfn.IFS(B734&lt;18.5,"Underweight",B734&lt;=24.99,"Normal weight",B734&lt;=29.99,"Over weight",B734&gt;=30,"Obesity")</f>
        <v>Obesity</v>
      </c>
      <c r="P734" s="30" t="str" cm="1">
        <f t="array" ref="P734">_xlfn.IFS(C734&lt;5.7,"Normal",C734&lt;=6.49,"Prediabetes",C734&gt;=6.5,"Diabetes")</f>
        <v>Normal</v>
      </c>
    </row>
    <row r="735" spans="1:16" x14ac:dyDescent="0.25">
      <c r="A735" s="54" t="s">
        <v>1637</v>
      </c>
      <c r="B735" s="54">
        <v>41.02</v>
      </c>
      <c r="C735" s="54">
        <v>11.37</v>
      </c>
      <c r="D735" s="54" t="s">
        <v>2380</v>
      </c>
      <c r="E735" s="54" t="s">
        <v>2380</v>
      </c>
      <c r="F735" s="54" t="s">
        <v>2380</v>
      </c>
      <c r="G735" s="54" t="s">
        <v>2381</v>
      </c>
      <c r="H735" s="54" t="s">
        <v>2380</v>
      </c>
      <c r="I735" s="17"/>
      <c r="J735" s="19"/>
      <c r="K735" s="15" t="str" cm="1">
        <f t="array" ref="K735">IF(H735="?",INDEX($H$2:$H$2336,MODE(MATCH($H$2:$H$2336,$H$2:$H$2336,0))),H735)</f>
        <v>No</v>
      </c>
      <c r="L735" s="16" t="str">
        <f t="shared" si="11"/>
        <v>0</v>
      </c>
      <c r="M735" s="16" t="s">
        <v>2380</v>
      </c>
      <c r="N735" s="16" t="s">
        <v>2380</v>
      </c>
      <c r="O735" s="15" t="str" cm="1">
        <f t="array" ref="O735">_xlfn.IFS(B735&lt;18.5,"Underweight",B735&lt;=24.99,"Normal weight",B735&lt;=29.99,"Over weight",B735&gt;=30,"Obesity")</f>
        <v>Obesity</v>
      </c>
      <c r="P735" s="29" t="str" cm="1">
        <f t="array" ref="P735">_xlfn.IFS(C735&lt;5.7,"Normal",C735&lt;=6.49,"Prediabetes",C735&gt;=6.5,"Diabetes")</f>
        <v>Diabetes</v>
      </c>
    </row>
    <row r="736" spans="1:16" x14ac:dyDescent="0.25">
      <c r="A736" s="54" t="s">
        <v>1636</v>
      </c>
      <c r="B736" s="54">
        <v>32.68</v>
      </c>
      <c r="C736" s="54">
        <v>11.87</v>
      </c>
      <c r="D736" s="54" t="s">
        <v>2380</v>
      </c>
      <c r="E736" s="54" t="s">
        <v>2380</v>
      </c>
      <c r="F736" s="54" t="s">
        <v>2380</v>
      </c>
      <c r="G736" s="54" t="s">
        <v>2381</v>
      </c>
      <c r="H736" s="54" t="s">
        <v>2380</v>
      </c>
      <c r="I736" s="15"/>
      <c r="J736" s="20"/>
      <c r="K736" s="17" t="str" cm="1">
        <f t="array" ref="K736">IF(H736="?",INDEX($H$2:$H$2336,MODE(MATCH($H$2:$H$2336,$H$2:$H$2336,0))),H736)</f>
        <v>No</v>
      </c>
      <c r="L736" s="18" t="str">
        <f t="shared" si="11"/>
        <v>0</v>
      </c>
      <c r="M736" s="18" t="s">
        <v>2380</v>
      </c>
      <c r="N736" s="18" t="s">
        <v>2380</v>
      </c>
      <c r="O736" s="17" t="str" cm="1">
        <f t="array" ref="O736">_xlfn.IFS(B736&lt;18.5,"Underweight",B736&lt;=24.99,"Normal weight",B736&lt;=29.99,"Over weight",B736&gt;=30,"Obesity")</f>
        <v>Obesity</v>
      </c>
      <c r="P736" s="30" t="str" cm="1">
        <f t="array" ref="P736">_xlfn.IFS(C736&lt;5.7,"Normal",C736&lt;=6.49,"Prediabetes",C736&gt;=6.5,"Diabetes")</f>
        <v>Diabetes</v>
      </c>
    </row>
    <row r="737" spans="1:16" x14ac:dyDescent="0.25">
      <c r="A737" s="54" t="s">
        <v>1635</v>
      </c>
      <c r="B737" s="54">
        <v>21.7</v>
      </c>
      <c r="C737" s="54">
        <v>4.9000000000000004</v>
      </c>
      <c r="D737" s="54" t="s">
        <v>2380</v>
      </c>
      <c r="E737" s="54" t="s">
        <v>2380</v>
      </c>
      <c r="F737" s="54" t="s">
        <v>2382</v>
      </c>
      <c r="G737" s="54">
        <v>1</v>
      </c>
      <c r="H737" s="54" t="s">
        <v>8367</v>
      </c>
      <c r="I737" s="17"/>
      <c r="J737" s="19"/>
      <c r="K737" s="15" t="str" cm="1">
        <f t="array" ref="K737">IF(H737="?",INDEX($H$2:$H$2336,MODE(MATCH($H$2:$H$2336,$H$2:$H$2336,0))),H737)</f>
        <v>yes</v>
      </c>
      <c r="L737" s="16">
        <f t="shared" si="11"/>
        <v>1</v>
      </c>
      <c r="M737" s="16" t="s">
        <v>2380</v>
      </c>
      <c r="N737" s="16" t="s">
        <v>2382</v>
      </c>
      <c r="O737" s="15" t="str" cm="1">
        <f t="array" ref="O737">_xlfn.IFS(B737&lt;18.5,"Underweight",B737&lt;=24.99,"Normal weight",B737&lt;=29.99,"Over weight",B737&gt;=30,"Obesity")</f>
        <v>Normal weight</v>
      </c>
      <c r="P737" s="29" t="str" cm="1">
        <f t="array" ref="P737">_xlfn.IFS(C737&lt;5.7,"Normal",C737&lt;=6.49,"Prediabetes",C737&gt;=6.5,"Diabetes")</f>
        <v>Normal</v>
      </c>
    </row>
    <row r="738" spans="1:16" x14ac:dyDescent="0.25">
      <c r="A738" s="54" t="s">
        <v>1634</v>
      </c>
      <c r="B738" s="54">
        <v>40.479999999999997</v>
      </c>
      <c r="C738" s="54">
        <v>6.7</v>
      </c>
      <c r="D738" s="54" t="s">
        <v>2380</v>
      </c>
      <c r="E738" s="54" t="s">
        <v>2380</v>
      </c>
      <c r="F738" s="54" t="s">
        <v>2380</v>
      </c>
      <c r="G738" s="54">
        <v>3</v>
      </c>
      <c r="H738" s="54" t="s">
        <v>2380</v>
      </c>
      <c r="I738" s="15"/>
      <c r="J738" s="20"/>
      <c r="K738" s="17" t="str" cm="1">
        <f t="array" ref="K738">IF(H738="?",INDEX($H$2:$H$2336,MODE(MATCH($H$2:$H$2336,$H$2:$H$2336,0))),H738)</f>
        <v>No</v>
      </c>
      <c r="L738" s="18">
        <f t="shared" si="11"/>
        <v>3</v>
      </c>
      <c r="M738" s="18" t="s">
        <v>2380</v>
      </c>
      <c r="N738" s="18" t="s">
        <v>2380</v>
      </c>
      <c r="O738" s="17" t="str" cm="1">
        <f t="array" ref="O738">_xlfn.IFS(B738&lt;18.5,"Underweight",B738&lt;=24.99,"Normal weight",B738&lt;=29.99,"Over weight",B738&gt;=30,"Obesity")</f>
        <v>Obesity</v>
      </c>
      <c r="P738" s="30" t="str" cm="1">
        <f t="array" ref="P738">_xlfn.IFS(C738&lt;5.7,"Normal",C738&lt;=6.49,"Prediabetes",C738&gt;=6.5,"Diabetes")</f>
        <v>Diabetes</v>
      </c>
    </row>
    <row r="739" spans="1:16" x14ac:dyDescent="0.25">
      <c r="A739" s="54" t="s">
        <v>1633</v>
      </c>
      <c r="B739" s="54">
        <v>34.5</v>
      </c>
      <c r="C739" s="54">
        <v>10.3</v>
      </c>
      <c r="D739" s="54" t="s">
        <v>2380</v>
      </c>
      <c r="E739" s="54" t="s">
        <v>2380</v>
      </c>
      <c r="F739" s="54" t="s">
        <v>2380</v>
      </c>
      <c r="G739" s="54">
        <v>3</v>
      </c>
      <c r="H739" s="54" t="s">
        <v>2380</v>
      </c>
      <c r="I739" s="17"/>
      <c r="J739" s="19"/>
      <c r="K739" s="15" t="str" cm="1">
        <f t="array" ref="K739">IF(H739="?",INDEX($H$2:$H$2336,MODE(MATCH($H$2:$H$2336,$H$2:$H$2336,0))),H739)</f>
        <v>No</v>
      </c>
      <c r="L739" s="16">
        <f t="shared" si="11"/>
        <v>3</v>
      </c>
      <c r="M739" s="16" t="s">
        <v>2380</v>
      </c>
      <c r="N739" s="16" t="s">
        <v>2380</v>
      </c>
      <c r="O739" s="15" t="str" cm="1">
        <f t="array" ref="O739">_xlfn.IFS(B739&lt;18.5,"Underweight",B739&lt;=24.99,"Normal weight",B739&lt;=29.99,"Over weight",B739&gt;=30,"Obesity")</f>
        <v>Obesity</v>
      </c>
      <c r="P739" s="29" t="str" cm="1">
        <f t="array" ref="P739">_xlfn.IFS(C739&lt;5.7,"Normal",C739&lt;=6.49,"Prediabetes",C739&gt;=6.5,"Diabetes")</f>
        <v>Diabetes</v>
      </c>
    </row>
    <row r="740" spans="1:16" x14ac:dyDescent="0.25">
      <c r="A740" s="54" t="s">
        <v>1632</v>
      </c>
      <c r="B740" s="54">
        <v>45.9</v>
      </c>
      <c r="C740" s="54">
        <v>11.14</v>
      </c>
      <c r="D740" s="54" t="s">
        <v>8367</v>
      </c>
      <c r="E740" s="54" t="s">
        <v>2380</v>
      </c>
      <c r="F740" s="54" t="s">
        <v>2380</v>
      </c>
      <c r="G740" s="54">
        <v>1</v>
      </c>
      <c r="H740" s="54" t="s">
        <v>2380</v>
      </c>
      <c r="I740" s="15"/>
      <c r="J740" s="20"/>
      <c r="K740" s="17" t="str" cm="1">
        <f t="array" ref="K740">IF(H740="?",INDEX($H$2:$H$2336,MODE(MATCH($H$2:$H$2336,$H$2:$H$2336,0))),H740)</f>
        <v>No</v>
      </c>
      <c r="L740" s="18">
        <f t="shared" si="11"/>
        <v>1</v>
      </c>
      <c r="M740" s="18" t="s">
        <v>2382</v>
      </c>
      <c r="N740" s="18" t="s">
        <v>2380</v>
      </c>
      <c r="O740" s="17" t="str" cm="1">
        <f t="array" ref="O740">_xlfn.IFS(B740&lt;18.5,"Underweight",B740&lt;=24.99,"Normal weight",B740&lt;=29.99,"Over weight",B740&gt;=30,"Obesity")</f>
        <v>Obesity</v>
      </c>
      <c r="P740" s="30" t="str" cm="1">
        <f t="array" ref="P740">_xlfn.IFS(C740&lt;5.7,"Normal",C740&lt;=6.49,"Prediabetes",C740&gt;=6.5,"Diabetes")</f>
        <v>Diabetes</v>
      </c>
    </row>
    <row r="741" spans="1:16" x14ac:dyDescent="0.25">
      <c r="A741" s="54" t="s">
        <v>1631</v>
      </c>
      <c r="B741" s="54">
        <v>33.479999999999997</v>
      </c>
      <c r="C741" s="54">
        <v>4.74</v>
      </c>
      <c r="D741" s="54" t="s">
        <v>8367</v>
      </c>
      <c r="E741" s="54" t="s">
        <v>2380</v>
      </c>
      <c r="F741" s="54" t="s">
        <v>2380</v>
      </c>
      <c r="G741" s="54">
        <v>2</v>
      </c>
      <c r="H741" s="54" t="s">
        <v>2380</v>
      </c>
      <c r="I741" s="17"/>
      <c r="J741" s="19"/>
      <c r="K741" s="15" t="str" cm="1">
        <f t="array" ref="K741">IF(H741="?",INDEX($H$2:$H$2336,MODE(MATCH($H$2:$H$2336,$H$2:$H$2336,0))),H741)</f>
        <v>No</v>
      </c>
      <c r="L741" s="16">
        <f t="shared" si="11"/>
        <v>2</v>
      </c>
      <c r="M741" s="16" t="s">
        <v>2382</v>
      </c>
      <c r="N741" s="16" t="s">
        <v>2380</v>
      </c>
      <c r="O741" s="15" t="str" cm="1">
        <f t="array" ref="O741">_xlfn.IFS(B741&lt;18.5,"Underweight",B741&lt;=24.99,"Normal weight",B741&lt;=29.99,"Over weight",B741&gt;=30,"Obesity")</f>
        <v>Obesity</v>
      </c>
      <c r="P741" s="29" t="str" cm="1">
        <f t="array" ref="P741">_xlfn.IFS(C741&lt;5.7,"Normal",C741&lt;=6.49,"Prediabetes",C741&gt;=6.5,"Diabetes")</f>
        <v>Normal</v>
      </c>
    </row>
    <row r="742" spans="1:16" x14ac:dyDescent="0.25">
      <c r="A742" s="54" t="s">
        <v>1630</v>
      </c>
      <c r="B742" s="54">
        <v>28.31</v>
      </c>
      <c r="C742" s="54">
        <v>5.96</v>
      </c>
      <c r="D742" s="54" t="s">
        <v>8367</v>
      </c>
      <c r="E742" s="54" t="s">
        <v>2380</v>
      </c>
      <c r="F742" s="54" t="s">
        <v>2380</v>
      </c>
      <c r="G742" s="54">
        <v>2</v>
      </c>
      <c r="H742" s="54" t="s">
        <v>2380</v>
      </c>
      <c r="I742" s="15"/>
      <c r="J742" s="20"/>
      <c r="K742" s="17" t="str" cm="1">
        <f t="array" ref="K742">IF(H742="?",INDEX($H$2:$H$2336,MODE(MATCH($H$2:$H$2336,$H$2:$H$2336,0))),H742)</f>
        <v>No</v>
      </c>
      <c r="L742" s="18">
        <f t="shared" si="11"/>
        <v>2</v>
      </c>
      <c r="M742" s="18" t="s">
        <v>2382</v>
      </c>
      <c r="N742" s="18" t="s">
        <v>2380</v>
      </c>
      <c r="O742" s="17" t="str" cm="1">
        <f t="array" ref="O742">_xlfn.IFS(B742&lt;18.5,"Underweight",B742&lt;=24.99,"Normal weight",B742&lt;=29.99,"Over weight",B742&gt;=30,"Obesity")</f>
        <v>Over weight</v>
      </c>
      <c r="P742" s="30" t="str" cm="1">
        <f t="array" ref="P742">_xlfn.IFS(C742&lt;5.7,"Normal",C742&lt;=6.49,"Prediabetes",C742&gt;=6.5,"Diabetes")</f>
        <v>Prediabetes</v>
      </c>
    </row>
    <row r="743" spans="1:16" x14ac:dyDescent="0.25">
      <c r="A743" s="54" t="s">
        <v>1629</v>
      </c>
      <c r="B743" s="54">
        <v>21.565000000000001</v>
      </c>
      <c r="C743" s="54">
        <v>4.95</v>
      </c>
      <c r="D743" s="54" t="s">
        <v>2380</v>
      </c>
      <c r="E743" s="54" t="s">
        <v>8367</v>
      </c>
      <c r="F743" s="54" t="s">
        <v>2380</v>
      </c>
      <c r="G743" s="54">
        <v>1</v>
      </c>
      <c r="H743" s="54" t="s">
        <v>8367</v>
      </c>
      <c r="I743" s="17"/>
      <c r="J743" s="19"/>
      <c r="K743" s="15" t="str" cm="1">
        <f t="array" ref="K743">IF(H743="?",INDEX($H$2:$H$2336,MODE(MATCH($H$2:$H$2336,$H$2:$H$2336,0))),H743)</f>
        <v>yes</v>
      </c>
      <c r="L743" s="16">
        <f t="shared" si="11"/>
        <v>1</v>
      </c>
      <c r="M743" s="16" t="s">
        <v>2380</v>
      </c>
      <c r="N743" s="16" t="s">
        <v>2382</v>
      </c>
      <c r="O743" s="15" t="str" cm="1">
        <f t="array" ref="O743">_xlfn.IFS(B743&lt;18.5,"Underweight",B743&lt;=24.99,"Normal weight",B743&lt;=29.99,"Over weight",B743&gt;=30,"Obesity")</f>
        <v>Normal weight</v>
      </c>
      <c r="P743" s="29" t="str" cm="1">
        <f t="array" ref="P743">_xlfn.IFS(C743&lt;5.7,"Normal",C743&lt;=6.49,"Prediabetes",C743&gt;=6.5,"Diabetes")</f>
        <v>Normal</v>
      </c>
    </row>
    <row r="744" spans="1:16" x14ac:dyDescent="0.25">
      <c r="A744" s="54" t="s">
        <v>1628</v>
      </c>
      <c r="B744" s="54">
        <v>35.590000000000003</v>
      </c>
      <c r="C744" s="54">
        <v>5.21</v>
      </c>
      <c r="D744" s="54" t="s">
        <v>8367</v>
      </c>
      <c r="E744" s="54" t="s">
        <v>2380</v>
      </c>
      <c r="F744" s="54" t="s">
        <v>2382</v>
      </c>
      <c r="G744" s="54">
        <v>1</v>
      </c>
      <c r="H744" s="54" t="s">
        <v>2380</v>
      </c>
      <c r="I744" s="15"/>
      <c r="J744" s="20"/>
      <c r="K744" s="17" t="str" cm="1">
        <f t="array" ref="K744">IF(H744="?",INDEX($H$2:$H$2336,MODE(MATCH($H$2:$H$2336,$H$2:$H$2336,0))),H744)</f>
        <v>No</v>
      </c>
      <c r="L744" s="18">
        <f t="shared" si="11"/>
        <v>1</v>
      </c>
      <c r="M744" s="18" t="s">
        <v>2382</v>
      </c>
      <c r="N744" s="18" t="s">
        <v>2380</v>
      </c>
      <c r="O744" s="17" t="str" cm="1">
        <f t="array" ref="O744">_xlfn.IFS(B744&lt;18.5,"Underweight",B744&lt;=24.99,"Normal weight",B744&lt;=29.99,"Over weight",B744&gt;=30,"Obesity")</f>
        <v>Obesity</v>
      </c>
      <c r="P744" s="30" t="str" cm="1">
        <f t="array" ref="P744">_xlfn.IFS(C744&lt;5.7,"Normal",C744&lt;=6.49,"Prediabetes",C744&gt;=6.5,"Diabetes")</f>
        <v>Normal</v>
      </c>
    </row>
    <row r="745" spans="1:16" x14ac:dyDescent="0.25">
      <c r="A745" s="54" t="s">
        <v>1627</v>
      </c>
      <c r="B745" s="54">
        <v>43.44</v>
      </c>
      <c r="C745" s="54">
        <v>4.8600000000000003</v>
      </c>
      <c r="D745" s="54" t="s">
        <v>8367</v>
      </c>
      <c r="E745" s="54" t="s">
        <v>2380</v>
      </c>
      <c r="F745" s="54" t="s">
        <v>2380</v>
      </c>
      <c r="G745" s="54" t="s">
        <v>2381</v>
      </c>
      <c r="H745" s="54" t="s">
        <v>2380</v>
      </c>
      <c r="I745" s="17"/>
      <c r="J745" s="19"/>
      <c r="K745" s="15" t="str" cm="1">
        <f t="array" ref="K745">IF(H745="?",INDEX($H$2:$H$2336,MODE(MATCH($H$2:$H$2336,$H$2:$H$2336,0))),H745)</f>
        <v>No</v>
      </c>
      <c r="L745" s="16" t="str">
        <f t="shared" si="11"/>
        <v>0</v>
      </c>
      <c r="M745" s="16" t="s">
        <v>2382</v>
      </c>
      <c r="N745" s="16" t="s">
        <v>2380</v>
      </c>
      <c r="O745" s="15" t="str" cm="1">
        <f t="array" ref="O745">_xlfn.IFS(B745&lt;18.5,"Underweight",B745&lt;=24.99,"Normal weight",B745&lt;=29.99,"Over weight",B745&gt;=30,"Obesity")</f>
        <v>Obesity</v>
      </c>
      <c r="P745" s="29" t="str" cm="1">
        <f t="array" ref="P745">_xlfn.IFS(C745&lt;5.7,"Normal",C745&lt;=6.49,"Prediabetes",C745&gt;=6.5,"Diabetes")</f>
        <v>Normal</v>
      </c>
    </row>
    <row r="746" spans="1:16" x14ac:dyDescent="0.25">
      <c r="A746" s="54" t="s">
        <v>1626</v>
      </c>
      <c r="B746" s="54">
        <v>21.754999999999999</v>
      </c>
      <c r="C746" s="54">
        <v>7.79</v>
      </c>
      <c r="D746" s="54" t="s">
        <v>8367</v>
      </c>
      <c r="E746" s="54" t="s">
        <v>2380</v>
      </c>
      <c r="F746" s="54" t="s">
        <v>2380</v>
      </c>
      <c r="G746" s="54" t="s">
        <v>2381</v>
      </c>
      <c r="H746" s="54" t="s">
        <v>2380</v>
      </c>
      <c r="I746" s="15"/>
      <c r="J746" s="20"/>
      <c r="K746" s="17" t="str" cm="1">
        <f t="array" ref="K746">IF(H746="?",INDEX($H$2:$H$2336,MODE(MATCH($H$2:$H$2336,$H$2:$H$2336,0))),H746)</f>
        <v>No</v>
      </c>
      <c r="L746" s="18" t="str">
        <f t="shared" si="11"/>
        <v>0</v>
      </c>
      <c r="M746" s="18" t="s">
        <v>2382</v>
      </c>
      <c r="N746" s="18" t="s">
        <v>2380</v>
      </c>
      <c r="O746" s="17" t="str" cm="1">
        <f t="array" ref="O746">_xlfn.IFS(B746&lt;18.5,"Underweight",B746&lt;=24.99,"Normal weight",B746&lt;=29.99,"Over weight",B746&gt;=30,"Obesity")</f>
        <v>Normal weight</v>
      </c>
      <c r="P746" s="30" t="str" cm="1">
        <f t="array" ref="P746">_xlfn.IFS(C746&lt;5.7,"Normal",C746&lt;=6.49,"Prediabetes",C746&gt;=6.5,"Diabetes")</f>
        <v>Diabetes</v>
      </c>
    </row>
    <row r="747" spans="1:16" x14ac:dyDescent="0.25">
      <c r="A747" s="54" t="s">
        <v>1625</v>
      </c>
      <c r="B747" s="54">
        <v>44.55</v>
      </c>
      <c r="C747" s="54">
        <v>7.12</v>
      </c>
      <c r="D747" s="54" t="s">
        <v>8367</v>
      </c>
      <c r="E747" s="54" t="s">
        <v>2380</v>
      </c>
      <c r="F747" s="54" t="s">
        <v>2380</v>
      </c>
      <c r="G747" s="54">
        <v>1</v>
      </c>
      <c r="H747" s="54" t="s">
        <v>2380</v>
      </c>
      <c r="I747" s="17"/>
      <c r="J747" s="19"/>
      <c r="K747" s="15" t="str" cm="1">
        <f t="array" ref="K747">IF(H747="?",INDEX($H$2:$H$2336,MODE(MATCH($H$2:$H$2336,$H$2:$H$2336,0))),H747)</f>
        <v>No</v>
      </c>
      <c r="L747" s="16">
        <f t="shared" si="11"/>
        <v>1</v>
      </c>
      <c r="M747" s="16" t="s">
        <v>2382</v>
      </c>
      <c r="N747" s="16" t="s">
        <v>2380</v>
      </c>
      <c r="O747" s="15" t="str" cm="1">
        <f t="array" ref="O747">_xlfn.IFS(B747&lt;18.5,"Underweight",B747&lt;=24.99,"Normal weight",B747&lt;=29.99,"Over weight",B747&gt;=30,"Obesity")</f>
        <v>Obesity</v>
      </c>
      <c r="P747" s="29" t="str" cm="1">
        <f t="array" ref="P747">_xlfn.IFS(C747&lt;5.7,"Normal",C747&lt;=6.49,"Prediabetes",C747&gt;=6.5,"Diabetes")</f>
        <v>Diabetes</v>
      </c>
    </row>
    <row r="748" spans="1:16" x14ac:dyDescent="0.25">
      <c r="A748" s="54" t="s">
        <v>1624</v>
      </c>
      <c r="B748" s="54">
        <v>43.32</v>
      </c>
      <c r="C748" s="54">
        <v>4.67</v>
      </c>
      <c r="D748" s="54" t="s">
        <v>8367</v>
      </c>
      <c r="E748" s="54" t="s">
        <v>2380</v>
      </c>
      <c r="F748" s="54" t="s">
        <v>2380</v>
      </c>
      <c r="G748" s="54" t="s">
        <v>2381</v>
      </c>
      <c r="H748" s="54" t="s">
        <v>2380</v>
      </c>
      <c r="I748" s="15"/>
      <c r="J748" s="20"/>
      <c r="K748" s="17" t="str" cm="1">
        <f t="array" ref="K748">IF(H748="?",INDEX($H$2:$H$2336,MODE(MATCH($H$2:$H$2336,$H$2:$H$2336,0))),H748)</f>
        <v>No</v>
      </c>
      <c r="L748" s="18" t="str">
        <f t="shared" si="11"/>
        <v>0</v>
      </c>
      <c r="M748" s="18" t="s">
        <v>2382</v>
      </c>
      <c r="N748" s="18" t="s">
        <v>2380</v>
      </c>
      <c r="O748" s="17" t="str" cm="1">
        <f t="array" ref="O748">_xlfn.IFS(B748&lt;18.5,"Underweight",B748&lt;=24.99,"Normal weight",B748&lt;=29.99,"Over weight",B748&gt;=30,"Obesity")</f>
        <v>Obesity</v>
      </c>
      <c r="P748" s="30" t="str" cm="1">
        <f t="array" ref="P748">_xlfn.IFS(C748&lt;5.7,"Normal",C748&lt;=6.49,"Prediabetes",C748&gt;=6.5,"Diabetes")</f>
        <v>Normal</v>
      </c>
    </row>
    <row r="749" spans="1:16" x14ac:dyDescent="0.25">
      <c r="A749" s="54" t="s">
        <v>1623</v>
      </c>
      <c r="B749" s="54">
        <v>31.23</v>
      </c>
      <c r="C749" s="54">
        <v>9.1199999999999992</v>
      </c>
      <c r="D749" s="54" t="s">
        <v>8367</v>
      </c>
      <c r="E749" s="54" t="s">
        <v>2380</v>
      </c>
      <c r="F749" s="54" t="s">
        <v>2382</v>
      </c>
      <c r="G749" s="54">
        <v>1</v>
      </c>
      <c r="H749" s="54" t="s">
        <v>2380</v>
      </c>
      <c r="I749" s="17"/>
      <c r="J749" s="19"/>
      <c r="K749" s="15" t="str" cm="1">
        <f t="array" ref="K749">IF(H749="?",INDEX($H$2:$H$2336,MODE(MATCH($H$2:$H$2336,$H$2:$H$2336,0))),H749)</f>
        <v>No</v>
      </c>
      <c r="L749" s="16">
        <f t="shared" si="11"/>
        <v>1</v>
      </c>
      <c r="M749" s="16" t="s">
        <v>2382</v>
      </c>
      <c r="N749" s="16" t="s">
        <v>2380</v>
      </c>
      <c r="O749" s="15" t="str" cm="1">
        <f t="array" ref="O749">_xlfn.IFS(B749&lt;18.5,"Underweight",B749&lt;=24.99,"Normal weight",B749&lt;=29.99,"Over weight",B749&gt;=30,"Obesity")</f>
        <v>Obesity</v>
      </c>
      <c r="P749" s="29" t="str" cm="1">
        <f t="array" ref="P749">_xlfn.IFS(C749&lt;5.7,"Normal",C749&lt;=6.49,"Prediabetes",C749&gt;=6.5,"Diabetes")</f>
        <v>Diabetes</v>
      </c>
    </row>
    <row r="750" spans="1:16" x14ac:dyDescent="0.25">
      <c r="A750" s="54" t="s">
        <v>1622</v>
      </c>
      <c r="B750" s="54">
        <v>42.81</v>
      </c>
      <c r="C750" s="54">
        <v>4.1500000000000004</v>
      </c>
      <c r="D750" s="54" t="s">
        <v>2380</v>
      </c>
      <c r="E750" s="54" t="s">
        <v>2380</v>
      </c>
      <c r="F750" s="54" t="s">
        <v>2380</v>
      </c>
      <c r="G750" s="54">
        <v>1</v>
      </c>
      <c r="H750" s="54" t="s">
        <v>2380</v>
      </c>
      <c r="I750" s="15"/>
      <c r="J750" s="20"/>
      <c r="K750" s="17" t="str" cm="1">
        <f t="array" ref="K750">IF(H750="?",INDEX($H$2:$H$2336,MODE(MATCH($H$2:$H$2336,$H$2:$H$2336,0))),H750)</f>
        <v>No</v>
      </c>
      <c r="L750" s="18">
        <f t="shared" si="11"/>
        <v>1</v>
      </c>
      <c r="M750" s="18" t="s">
        <v>2380</v>
      </c>
      <c r="N750" s="18" t="s">
        <v>2380</v>
      </c>
      <c r="O750" s="17" t="str" cm="1">
        <f t="array" ref="O750">_xlfn.IFS(B750&lt;18.5,"Underweight",B750&lt;=24.99,"Normal weight",B750&lt;=29.99,"Over weight",B750&gt;=30,"Obesity")</f>
        <v>Obesity</v>
      </c>
      <c r="P750" s="30" t="str" cm="1">
        <f t="array" ref="P750">_xlfn.IFS(C750&lt;5.7,"Normal",C750&lt;=6.49,"Prediabetes",C750&gt;=6.5,"Diabetes")</f>
        <v>Normal</v>
      </c>
    </row>
    <row r="751" spans="1:16" x14ac:dyDescent="0.25">
      <c r="A751" s="54" t="s">
        <v>1621</v>
      </c>
      <c r="B751" s="54">
        <v>35.909999999999997</v>
      </c>
      <c r="C751" s="54">
        <v>6.72</v>
      </c>
      <c r="D751" s="54" t="s">
        <v>8367</v>
      </c>
      <c r="E751" s="54" t="s">
        <v>2380</v>
      </c>
      <c r="F751" s="54" t="s">
        <v>2380</v>
      </c>
      <c r="G751" s="54">
        <v>2</v>
      </c>
      <c r="H751" s="54" t="s">
        <v>2380</v>
      </c>
      <c r="I751" s="17"/>
      <c r="J751" s="19"/>
      <c r="K751" s="15" t="str" cm="1">
        <f t="array" ref="K751">IF(H751="?",INDEX($H$2:$H$2336,MODE(MATCH($H$2:$H$2336,$H$2:$H$2336,0))),H751)</f>
        <v>No</v>
      </c>
      <c r="L751" s="16">
        <f t="shared" si="11"/>
        <v>2</v>
      </c>
      <c r="M751" s="16" t="s">
        <v>2382</v>
      </c>
      <c r="N751" s="16" t="s">
        <v>2380</v>
      </c>
      <c r="O751" s="15" t="str" cm="1">
        <f t="array" ref="O751">_xlfn.IFS(B751&lt;18.5,"Underweight",B751&lt;=24.99,"Normal weight",B751&lt;=29.99,"Over weight",B751&gt;=30,"Obesity")</f>
        <v>Obesity</v>
      </c>
      <c r="P751" s="29" t="str" cm="1">
        <f t="array" ref="P751">_xlfn.IFS(C751&lt;5.7,"Normal",C751&lt;=6.49,"Prediabetes",C751&gt;=6.5,"Diabetes")</f>
        <v>Diabetes</v>
      </c>
    </row>
    <row r="752" spans="1:16" x14ac:dyDescent="0.25">
      <c r="A752" s="54" t="s">
        <v>1620</v>
      </c>
      <c r="B752" s="54">
        <v>36.65</v>
      </c>
      <c r="C752" s="54">
        <v>5.01</v>
      </c>
      <c r="D752" s="54" t="s">
        <v>8367</v>
      </c>
      <c r="E752" s="54" t="s">
        <v>2380</v>
      </c>
      <c r="F752" s="54" t="s">
        <v>2382</v>
      </c>
      <c r="G752" s="54">
        <v>1</v>
      </c>
      <c r="H752" s="54" t="s">
        <v>2380</v>
      </c>
      <c r="I752" s="15"/>
      <c r="J752" s="20"/>
      <c r="K752" s="17" t="str" cm="1">
        <f t="array" ref="K752">IF(H752="?",INDEX($H$2:$H$2336,MODE(MATCH($H$2:$H$2336,$H$2:$H$2336,0))),H752)</f>
        <v>No</v>
      </c>
      <c r="L752" s="18">
        <f t="shared" si="11"/>
        <v>1</v>
      </c>
      <c r="M752" s="18" t="s">
        <v>2382</v>
      </c>
      <c r="N752" s="18" t="s">
        <v>2380</v>
      </c>
      <c r="O752" s="17" t="str" cm="1">
        <f t="array" ref="O752">_xlfn.IFS(B752&lt;18.5,"Underweight",B752&lt;=24.99,"Normal weight",B752&lt;=29.99,"Over weight",B752&gt;=30,"Obesity")</f>
        <v>Obesity</v>
      </c>
      <c r="P752" s="30" t="str" cm="1">
        <f t="array" ref="P752">_xlfn.IFS(C752&lt;5.7,"Normal",C752&lt;=6.49,"Prediabetes",C752&gt;=6.5,"Diabetes")</f>
        <v>Normal</v>
      </c>
    </row>
    <row r="753" spans="1:16" x14ac:dyDescent="0.25">
      <c r="A753" s="54" t="s">
        <v>1619</v>
      </c>
      <c r="B753" s="54">
        <v>22.04</v>
      </c>
      <c r="C753" s="54">
        <v>10.9</v>
      </c>
      <c r="D753" s="54" t="s">
        <v>8367</v>
      </c>
      <c r="E753" s="54" t="s">
        <v>2380</v>
      </c>
      <c r="F753" s="54" t="s">
        <v>2380</v>
      </c>
      <c r="G753" s="54">
        <v>2</v>
      </c>
      <c r="H753" s="54" t="s">
        <v>2380</v>
      </c>
      <c r="I753" s="17"/>
      <c r="J753" s="19"/>
      <c r="K753" s="15" t="str" cm="1">
        <f t="array" ref="K753">IF(H753="?",INDEX($H$2:$H$2336,MODE(MATCH($H$2:$H$2336,$H$2:$H$2336,0))),H753)</f>
        <v>No</v>
      </c>
      <c r="L753" s="16">
        <f t="shared" si="11"/>
        <v>2</v>
      </c>
      <c r="M753" s="16" t="s">
        <v>2382</v>
      </c>
      <c r="N753" s="16" t="s">
        <v>2380</v>
      </c>
      <c r="O753" s="15" t="str" cm="1">
        <f t="array" ref="O753">_xlfn.IFS(B753&lt;18.5,"Underweight",B753&lt;=24.99,"Normal weight",B753&lt;=29.99,"Over weight",B753&gt;=30,"Obesity")</f>
        <v>Normal weight</v>
      </c>
      <c r="P753" s="29" t="str" cm="1">
        <f t="array" ref="P753">_xlfn.IFS(C753&lt;5.7,"Normal",C753&lt;=6.49,"Prediabetes",C753&gt;=6.5,"Diabetes")</f>
        <v>Diabetes</v>
      </c>
    </row>
    <row r="754" spans="1:16" x14ac:dyDescent="0.25">
      <c r="A754" s="54" t="s">
        <v>1618</v>
      </c>
      <c r="B754" s="54">
        <v>31.824999999999999</v>
      </c>
      <c r="C754" s="54">
        <v>5.52</v>
      </c>
      <c r="D754" s="54" t="s">
        <v>8367</v>
      </c>
      <c r="E754" s="54" t="s">
        <v>2380</v>
      </c>
      <c r="F754" s="54" t="s">
        <v>2380</v>
      </c>
      <c r="G754" s="54">
        <v>1</v>
      </c>
      <c r="H754" s="54" t="s">
        <v>2380</v>
      </c>
      <c r="I754" s="15"/>
      <c r="J754" s="20"/>
      <c r="K754" s="17" t="str" cm="1">
        <f t="array" ref="K754">IF(H754="?",INDEX($H$2:$H$2336,MODE(MATCH($H$2:$H$2336,$H$2:$H$2336,0))),H754)</f>
        <v>No</v>
      </c>
      <c r="L754" s="18">
        <f t="shared" si="11"/>
        <v>1</v>
      </c>
      <c r="M754" s="18" t="s">
        <v>2382</v>
      </c>
      <c r="N754" s="18" t="s">
        <v>2380</v>
      </c>
      <c r="O754" s="17" t="str" cm="1">
        <f t="array" ref="O754">_xlfn.IFS(B754&lt;18.5,"Underweight",B754&lt;=24.99,"Normal weight",B754&lt;=29.99,"Over weight",B754&gt;=30,"Obesity")</f>
        <v>Obesity</v>
      </c>
      <c r="P754" s="30" t="str" cm="1">
        <f t="array" ref="P754">_xlfn.IFS(C754&lt;5.7,"Normal",C754&lt;=6.49,"Prediabetes",C754&gt;=6.5,"Diabetes")</f>
        <v>Normal</v>
      </c>
    </row>
    <row r="755" spans="1:16" x14ac:dyDescent="0.25">
      <c r="A755" s="54" t="s">
        <v>1617</v>
      </c>
      <c r="B755" s="54">
        <v>53.58</v>
      </c>
      <c r="C755" s="54">
        <v>4.55</v>
      </c>
      <c r="D755" s="54" t="s">
        <v>2380</v>
      </c>
      <c r="E755" s="54" t="s">
        <v>2380</v>
      </c>
      <c r="F755" s="54" t="s">
        <v>2380</v>
      </c>
      <c r="G755" s="54">
        <v>1</v>
      </c>
      <c r="H755" s="54" t="s">
        <v>2380</v>
      </c>
      <c r="I755" s="17"/>
      <c r="J755" s="19"/>
      <c r="K755" s="15" t="str" cm="1">
        <f t="array" ref="K755">IF(H755="?",INDEX($H$2:$H$2336,MODE(MATCH($H$2:$H$2336,$H$2:$H$2336,0))),H755)</f>
        <v>No</v>
      </c>
      <c r="L755" s="16">
        <f t="shared" si="11"/>
        <v>1</v>
      </c>
      <c r="M755" s="16" t="s">
        <v>2380</v>
      </c>
      <c r="N755" s="16" t="s">
        <v>2380</v>
      </c>
      <c r="O755" s="15" t="str" cm="1">
        <f t="array" ref="O755">_xlfn.IFS(B755&lt;18.5,"Underweight",B755&lt;=24.99,"Normal weight",B755&lt;=29.99,"Over weight",B755&gt;=30,"Obesity")</f>
        <v>Obesity</v>
      </c>
      <c r="P755" s="29" t="str" cm="1">
        <f t="array" ref="P755">_xlfn.IFS(C755&lt;5.7,"Normal",C755&lt;=6.49,"Prediabetes",C755&gt;=6.5,"Diabetes")</f>
        <v>Normal</v>
      </c>
    </row>
    <row r="756" spans="1:16" x14ac:dyDescent="0.25">
      <c r="A756" s="54" t="s">
        <v>1616</v>
      </c>
      <c r="B756" s="54">
        <v>34.299999999999997</v>
      </c>
      <c r="C756" s="54">
        <v>11.76</v>
      </c>
      <c r="D756" s="54" t="s">
        <v>2380</v>
      </c>
      <c r="E756" s="54" t="s">
        <v>2380</v>
      </c>
      <c r="F756" s="54" t="s">
        <v>2380</v>
      </c>
      <c r="G756" s="54" t="s">
        <v>2381</v>
      </c>
      <c r="H756" s="54" t="s">
        <v>2380</v>
      </c>
      <c r="I756" s="15"/>
      <c r="J756" s="20"/>
      <c r="K756" s="17" t="str" cm="1">
        <f t="array" ref="K756">IF(H756="?",INDEX($H$2:$H$2336,MODE(MATCH($H$2:$H$2336,$H$2:$H$2336,0))),H756)</f>
        <v>No</v>
      </c>
      <c r="L756" s="18" t="str">
        <f t="shared" si="11"/>
        <v>0</v>
      </c>
      <c r="M756" s="18" t="s">
        <v>2380</v>
      </c>
      <c r="N756" s="18" t="s">
        <v>2380</v>
      </c>
      <c r="O756" s="17" t="str" cm="1">
        <f t="array" ref="O756">_xlfn.IFS(B756&lt;18.5,"Underweight",B756&lt;=24.99,"Normal weight",B756&lt;=29.99,"Over weight",B756&gt;=30,"Obesity")</f>
        <v>Obesity</v>
      </c>
      <c r="P756" s="30" t="str" cm="1">
        <f t="array" ref="P756">_xlfn.IFS(C756&lt;5.7,"Normal",C756&lt;=6.49,"Prediabetes",C756&gt;=6.5,"Diabetes")</f>
        <v>Diabetes</v>
      </c>
    </row>
    <row r="757" spans="1:16" x14ac:dyDescent="0.25">
      <c r="A757" s="54" t="s">
        <v>1615</v>
      </c>
      <c r="B757" s="54">
        <v>32.11</v>
      </c>
      <c r="C757" s="54">
        <v>7.06</v>
      </c>
      <c r="D757" s="54" t="s">
        <v>2380</v>
      </c>
      <c r="E757" s="54" t="s">
        <v>2380</v>
      </c>
      <c r="F757" s="54" t="s">
        <v>2380</v>
      </c>
      <c r="G757" s="54" t="s">
        <v>2381</v>
      </c>
      <c r="H757" s="54" t="s">
        <v>2380</v>
      </c>
      <c r="I757" s="17"/>
      <c r="J757" s="19"/>
      <c r="K757" s="15" t="str" cm="1">
        <f t="array" ref="K757">IF(H757="?",INDEX($H$2:$H$2336,MODE(MATCH($H$2:$H$2336,$H$2:$H$2336,0))),H757)</f>
        <v>No</v>
      </c>
      <c r="L757" s="16" t="str">
        <f t="shared" si="11"/>
        <v>0</v>
      </c>
      <c r="M757" s="16" t="s">
        <v>2380</v>
      </c>
      <c r="N757" s="16" t="s">
        <v>2380</v>
      </c>
      <c r="O757" s="15" t="str" cm="1">
        <f t="array" ref="O757">_xlfn.IFS(B757&lt;18.5,"Underweight",B757&lt;=24.99,"Normal weight",B757&lt;=29.99,"Over weight",B757&gt;=30,"Obesity")</f>
        <v>Obesity</v>
      </c>
      <c r="P757" s="29" t="str" cm="1">
        <f t="array" ref="P757">_xlfn.IFS(C757&lt;5.7,"Normal",C757&lt;=6.49,"Prediabetes",C757&gt;=6.5,"Diabetes")</f>
        <v>Diabetes</v>
      </c>
    </row>
    <row r="758" spans="1:16" x14ac:dyDescent="0.25">
      <c r="A758" s="54" t="s">
        <v>1614</v>
      </c>
      <c r="B758" s="54">
        <v>31.78</v>
      </c>
      <c r="C758" s="54">
        <v>11.35</v>
      </c>
      <c r="D758" s="54" t="s">
        <v>8367</v>
      </c>
      <c r="E758" s="54" t="s">
        <v>2380</v>
      </c>
      <c r="F758" s="54" t="s">
        <v>2382</v>
      </c>
      <c r="G758" s="54">
        <v>1</v>
      </c>
      <c r="H758" s="54" t="s">
        <v>2380</v>
      </c>
      <c r="I758" s="15"/>
      <c r="J758" s="20"/>
      <c r="K758" s="17" t="str" cm="1">
        <f t="array" ref="K758">IF(H758="?",INDEX($H$2:$H$2336,MODE(MATCH($H$2:$H$2336,$H$2:$H$2336,0))),H758)</f>
        <v>No</v>
      </c>
      <c r="L758" s="18">
        <f t="shared" si="11"/>
        <v>1</v>
      </c>
      <c r="M758" s="18" t="s">
        <v>2382</v>
      </c>
      <c r="N758" s="18" t="s">
        <v>2380</v>
      </c>
      <c r="O758" s="17" t="str" cm="1">
        <f t="array" ref="O758">_xlfn.IFS(B758&lt;18.5,"Underweight",B758&lt;=24.99,"Normal weight",B758&lt;=29.99,"Over weight",B758&gt;=30,"Obesity")</f>
        <v>Obesity</v>
      </c>
      <c r="P758" s="30" t="str" cm="1">
        <f t="array" ref="P758">_xlfn.IFS(C758&lt;5.7,"Normal",C758&lt;=6.49,"Prediabetes",C758&gt;=6.5,"Diabetes")</f>
        <v>Diabetes</v>
      </c>
    </row>
    <row r="759" spans="1:16" x14ac:dyDescent="0.25">
      <c r="A759" s="54" t="s">
        <v>1613</v>
      </c>
      <c r="B759" s="54">
        <v>46.89</v>
      </c>
      <c r="C759" s="54">
        <v>5.52</v>
      </c>
      <c r="D759" s="54" t="s">
        <v>2380</v>
      </c>
      <c r="E759" s="54" t="s">
        <v>2380</v>
      </c>
      <c r="F759" s="54" t="s">
        <v>2380</v>
      </c>
      <c r="G759" s="54" t="s">
        <v>2381</v>
      </c>
      <c r="H759" s="54" t="s">
        <v>2380</v>
      </c>
      <c r="I759" s="17"/>
      <c r="J759" s="19"/>
      <c r="K759" s="15" t="str" cm="1">
        <f t="array" ref="K759">IF(H759="?",INDEX($H$2:$H$2336,MODE(MATCH($H$2:$H$2336,$H$2:$H$2336,0))),H759)</f>
        <v>No</v>
      </c>
      <c r="L759" s="16" t="str">
        <f t="shared" si="11"/>
        <v>0</v>
      </c>
      <c r="M759" s="16" t="s">
        <v>2380</v>
      </c>
      <c r="N759" s="16" t="s">
        <v>2380</v>
      </c>
      <c r="O759" s="15" t="str" cm="1">
        <f t="array" ref="O759">_xlfn.IFS(B759&lt;18.5,"Underweight",B759&lt;=24.99,"Normal weight",B759&lt;=29.99,"Over weight",B759&gt;=30,"Obesity")</f>
        <v>Obesity</v>
      </c>
      <c r="P759" s="29" t="str" cm="1">
        <f t="array" ref="P759">_xlfn.IFS(C759&lt;5.7,"Normal",C759&lt;=6.49,"Prediabetes",C759&gt;=6.5,"Diabetes")</f>
        <v>Normal</v>
      </c>
    </row>
    <row r="760" spans="1:16" x14ac:dyDescent="0.25">
      <c r="A760" s="54" t="s">
        <v>1612</v>
      </c>
      <c r="B760" s="54">
        <v>39.35</v>
      </c>
      <c r="C760" s="54">
        <v>7.86</v>
      </c>
      <c r="D760" s="54" t="s">
        <v>8367</v>
      </c>
      <c r="E760" s="54" t="s">
        <v>2380</v>
      </c>
      <c r="F760" s="54" t="s">
        <v>2380</v>
      </c>
      <c r="G760" s="54">
        <v>1</v>
      </c>
      <c r="H760" s="54" t="s">
        <v>2380</v>
      </c>
      <c r="I760" s="15"/>
      <c r="J760" s="20"/>
      <c r="K760" s="17" t="str" cm="1">
        <f t="array" ref="K760">IF(H760="?",INDEX($H$2:$H$2336,MODE(MATCH($H$2:$H$2336,$H$2:$H$2336,0))),H760)</f>
        <v>No</v>
      </c>
      <c r="L760" s="18">
        <f t="shared" si="11"/>
        <v>1</v>
      </c>
      <c r="M760" s="18" t="s">
        <v>2382</v>
      </c>
      <c r="N760" s="18" t="s">
        <v>2380</v>
      </c>
      <c r="O760" s="17" t="str" cm="1">
        <f t="array" ref="O760">_xlfn.IFS(B760&lt;18.5,"Underweight",B760&lt;=24.99,"Normal weight",B760&lt;=29.99,"Over weight",B760&gt;=30,"Obesity")</f>
        <v>Obesity</v>
      </c>
      <c r="P760" s="30" t="str" cm="1">
        <f t="array" ref="P760">_xlfn.IFS(C760&lt;5.7,"Normal",C760&lt;=6.49,"Prediabetes",C760&gt;=6.5,"Diabetes")</f>
        <v>Diabetes</v>
      </c>
    </row>
    <row r="761" spans="1:16" x14ac:dyDescent="0.25">
      <c r="A761" s="54" t="s">
        <v>1611</v>
      </c>
      <c r="B761" s="54">
        <v>39.200000000000003</v>
      </c>
      <c r="C761" s="54">
        <v>11.38</v>
      </c>
      <c r="D761" s="54" t="s">
        <v>2380</v>
      </c>
      <c r="E761" s="54" t="s">
        <v>2380</v>
      </c>
      <c r="F761" s="54" t="s">
        <v>2380</v>
      </c>
      <c r="G761" s="54" t="s">
        <v>2381</v>
      </c>
      <c r="H761" s="54" t="s">
        <v>2380</v>
      </c>
      <c r="I761" s="17"/>
      <c r="J761" s="19"/>
      <c r="K761" s="15" t="str" cm="1">
        <f t="array" ref="K761">IF(H761="?",INDEX($H$2:$H$2336,MODE(MATCH($H$2:$H$2336,$H$2:$H$2336,0))),H761)</f>
        <v>No</v>
      </c>
      <c r="L761" s="16" t="str">
        <f t="shared" si="11"/>
        <v>0</v>
      </c>
      <c r="M761" s="16" t="s">
        <v>2380</v>
      </c>
      <c r="N761" s="16" t="s">
        <v>2380</v>
      </c>
      <c r="O761" s="15" t="str" cm="1">
        <f t="array" ref="O761">_xlfn.IFS(B761&lt;18.5,"Underweight",B761&lt;=24.99,"Normal weight",B761&lt;=29.99,"Over weight",B761&gt;=30,"Obesity")</f>
        <v>Obesity</v>
      </c>
      <c r="P761" s="29" t="str" cm="1">
        <f t="array" ref="P761">_xlfn.IFS(C761&lt;5.7,"Normal",C761&lt;=6.49,"Prediabetes",C761&gt;=6.5,"Diabetes")</f>
        <v>Diabetes</v>
      </c>
    </row>
    <row r="762" spans="1:16" x14ac:dyDescent="0.25">
      <c r="A762" s="54" t="s">
        <v>1610</v>
      </c>
      <c r="B762" s="54">
        <v>39.159999999999997</v>
      </c>
      <c r="C762" s="54">
        <v>10.48</v>
      </c>
      <c r="D762" s="54" t="s">
        <v>2380</v>
      </c>
      <c r="E762" s="54" t="s">
        <v>2380</v>
      </c>
      <c r="F762" s="54" t="s">
        <v>2380</v>
      </c>
      <c r="G762" s="54" t="s">
        <v>2381</v>
      </c>
      <c r="H762" s="54" t="s">
        <v>2380</v>
      </c>
      <c r="I762" s="15"/>
      <c r="J762" s="20"/>
      <c r="K762" s="17" t="str" cm="1">
        <f t="array" ref="K762">IF(H762="?",INDEX($H$2:$H$2336,MODE(MATCH($H$2:$H$2336,$H$2:$H$2336,0))),H762)</f>
        <v>No</v>
      </c>
      <c r="L762" s="18" t="str">
        <f t="shared" si="11"/>
        <v>0</v>
      </c>
      <c r="M762" s="18" t="s">
        <v>2380</v>
      </c>
      <c r="N762" s="18" t="s">
        <v>2380</v>
      </c>
      <c r="O762" s="17" t="str" cm="1">
        <f t="array" ref="O762">_xlfn.IFS(B762&lt;18.5,"Underweight",B762&lt;=24.99,"Normal weight",B762&lt;=29.99,"Over weight",B762&gt;=30,"Obesity")</f>
        <v>Obesity</v>
      </c>
      <c r="P762" s="30" t="str" cm="1">
        <f t="array" ref="P762">_xlfn.IFS(C762&lt;5.7,"Normal",C762&lt;=6.49,"Prediabetes",C762&gt;=6.5,"Diabetes")</f>
        <v>Diabetes</v>
      </c>
    </row>
    <row r="763" spans="1:16" x14ac:dyDescent="0.25">
      <c r="A763" s="54" t="s">
        <v>1609</v>
      </c>
      <c r="B763" s="54">
        <v>44.1</v>
      </c>
      <c r="C763" s="54">
        <v>5.04</v>
      </c>
      <c r="D763" s="54" t="s">
        <v>8367</v>
      </c>
      <c r="E763" s="54" t="s">
        <v>2380</v>
      </c>
      <c r="F763" s="54" t="s">
        <v>2380</v>
      </c>
      <c r="G763" s="54" t="s">
        <v>2381</v>
      </c>
      <c r="H763" s="54" t="s">
        <v>2380</v>
      </c>
      <c r="I763" s="17"/>
      <c r="J763" s="19"/>
      <c r="K763" s="15" t="str" cm="1">
        <f t="array" ref="K763">IF(H763="?",INDEX($H$2:$H$2336,MODE(MATCH($H$2:$H$2336,$H$2:$H$2336,0))),H763)</f>
        <v>No</v>
      </c>
      <c r="L763" s="16" t="str">
        <f t="shared" si="11"/>
        <v>0</v>
      </c>
      <c r="M763" s="16" t="s">
        <v>2382</v>
      </c>
      <c r="N763" s="16" t="s">
        <v>2380</v>
      </c>
      <c r="O763" s="15" t="str" cm="1">
        <f t="array" ref="O763">_xlfn.IFS(B763&lt;18.5,"Underweight",B763&lt;=24.99,"Normal weight",B763&lt;=29.99,"Over weight",B763&gt;=30,"Obesity")</f>
        <v>Obesity</v>
      </c>
      <c r="P763" s="29" t="str" cm="1">
        <f t="array" ref="P763">_xlfn.IFS(C763&lt;5.7,"Normal",C763&lt;=6.49,"Prediabetes",C763&gt;=6.5,"Diabetes")</f>
        <v>Normal</v>
      </c>
    </row>
    <row r="764" spans="1:16" x14ac:dyDescent="0.25">
      <c r="A764" s="54" t="s">
        <v>1608</v>
      </c>
      <c r="B764" s="54">
        <v>33.200000000000003</v>
      </c>
      <c r="C764" s="54">
        <v>9.06</v>
      </c>
      <c r="D764" s="54" t="s">
        <v>2380</v>
      </c>
      <c r="E764" s="54" t="s">
        <v>2380</v>
      </c>
      <c r="F764" s="54" t="s">
        <v>2380</v>
      </c>
      <c r="G764" s="54" t="s">
        <v>2381</v>
      </c>
      <c r="H764" s="54" t="s">
        <v>2380</v>
      </c>
      <c r="I764" s="15"/>
      <c r="J764" s="20"/>
      <c r="K764" s="17" t="str" cm="1">
        <f t="array" ref="K764">IF(H764="?",INDEX($H$2:$H$2336,MODE(MATCH($H$2:$H$2336,$H$2:$H$2336,0))),H764)</f>
        <v>No</v>
      </c>
      <c r="L764" s="18" t="str">
        <f t="shared" si="11"/>
        <v>0</v>
      </c>
      <c r="M764" s="18" t="s">
        <v>2380</v>
      </c>
      <c r="N764" s="18" t="s">
        <v>2380</v>
      </c>
      <c r="O764" s="17" t="str" cm="1">
        <f t="array" ref="O764">_xlfn.IFS(B764&lt;18.5,"Underweight",B764&lt;=24.99,"Normal weight",B764&lt;=29.99,"Over weight",B764&gt;=30,"Obesity")</f>
        <v>Obesity</v>
      </c>
      <c r="P764" s="30" t="str" cm="1">
        <f t="array" ref="P764">_xlfn.IFS(C764&lt;5.7,"Normal",C764&lt;=6.49,"Prediabetes",C764&gt;=6.5,"Diabetes")</f>
        <v>Diabetes</v>
      </c>
    </row>
    <row r="765" spans="1:16" x14ac:dyDescent="0.25">
      <c r="A765" s="54" t="s">
        <v>1607</v>
      </c>
      <c r="B765" s="54">
        <v>29.92</v>
      </c>
      <c r="C765" s="54">
        <v>11.07</v>
      </c>
      <c r="D765" s="54" t="s">
        <v>2380</v>
      </c>
      <c r="E765" s="54" t="s">
        <v>2380</v>
      </c>
      <c r="F765" s="54" t="s">
        <v>2380</v>
      </c>
      <c r="G765" s="54" t="s">
        <v>2381</v>
      </c>
      <c r="H765" s="54" t="s">
        <v>2380</v>
      </c>
      <c r="I765" s="17"/>
      <c r="J765" s="19"/>
      <c r="K765" s="15" t="str" cm="1">
        <f t="array" ref="K765">IF(H765="?",INDEX($H$2:$H$2336,MODE(MATCH($H$2:$H$2336,$H$2:$H$2336,0))),H765)</f>
        <v>No</v>
      </c>
      <c r="L765" s="16" t="str">
        <f t="shared" si="11"/>
        <v>0</v>
      </c>
      <c r="M765" s="16" t="s">
        <v>2380</v>
      </c>
      <c r="N765" s="16" t="s">
        <v>2380</v>
      </c>
      <c r="O765" s="15" t="str" cm="1">
        <f t="array" ref="O765">_xlfn.IFS(B765&lt;18.5,"Underweight",B765&lt;=24.99,"Normal weight",B765&lt;=29.99,"Over weight",B765&gt;=30,"Obesity")</f>
        <v>Over weight</v>
      </c>
      <c r="P765" s="29" t="str" cm="1">
        <f t="array" ref="P765">_xlfn.IFS(C765&lt;5.7,"Normal",C765&lt;=6.49,"Prediabetes",C765&gt;=6.5,"Diabetes")</f>
        <v>Diabetes</v>
      </c>
    </row>
    <row r="766" spans="1:16" x14ac:dyDescent="0.25">
      <c r="A766" s="54" t="s">
        <v>1606</v>
      </c>
      <c r="B766" s="54">
        <v>25</v>
      </c>
      <c r="C766" s="54">
        <v>10.45</v>
      </c>
      <c r="D766" s="54" t="s">
        <v>2380</v>
      </c>
      <c r="E766" s="54" t="s">
        <v>2380</v>
      </c>
      <c r="F766" s="54" t="s">
        <v>2380</v>
      </c>
      <c r="G766" s="54" t="s">
        <v>2381</v>
      </c>
      <c r="H766" s="54" t="s">
        <v>2380</v>
      </c>
      <c r="I766" s="15"/>
      <c r="J766" s="20"/>
      <c r="K766" s="17" t="str" cm="1">
        <f t="array" ref="K766">IF(H766="?",INDEX($H$2:$H$2336,MODE(MATCH($H$2:$H$2336,$H$2:$H$2336,0))),H766)</f>
        <v>No</v>
      </c>
      <c r="L766" s="18" t="str">
        <f t="shared" si="11"/>
        <v>0</v>
      </c>
      <c r="M766" s="18" t="s">
        <v>2380</v>
      </c>
      <c r="N766" s="18" t="s">
        <v>2380</v>
      </c>
      <c r="O766" s="17" t="str" cm="1">
        <f t="array" ref="O766">_xlfn.IFS(B766&lt;18.5,"Underweight",B766&lt;=24.99,"Normal weight",B766&lt;=29.99,"Over weight",B766&gt;=30,"Obesity")</f>
        <v>Over weight</v>
      </c>
      <c r="P766" s="30" t="str" cm="1">
        <f t="array" ref="P766">_xlfn.IFS(C766&lt;5.7,"Normal",C766&lt;=6.49,"Prediabetes",C766&gt;=6.5,"Diabetes")</f>
        <v>Diabetes</v>
      </c>
    </row>
    <row r="767" spans="1:16" x14ac:dyDescent="0.25">
      <c r="A767" s="54" t="s">
        <v>1605</v>
      </c>
      <c r="B767" s="54">
        <v>38.869999999999997</v>
      </c>
      <c r="C767" s="54">
        <v>8.6300000000000008</v>
      </c>
      <c r="D767" s="54" t="s">
        <v>8367</v>
      </c>
      <c r="E767" s="54" t="s">
        <v>2380</v>
      </c>
      <c r="F767" s="54" t="s">
        <v>2380</v>
      </c>
      <c r="G767" s="54">
        <v>1</v>
      </c>
      <c r="H767" s="54" t="s">
        <v>2380</v>
      </c>
      <c r="I767" s="17"/>
      <c r="J767" s="19"/>
      <c r="K767" s="15" t="str" cm="1">
        <f t="array" ref="K767">IF(H767="?",INDEX($H$2:$H$2336,MODE(MATCH($H$2:$H$2336,$H$2:$H$2336,0))),H767)</f>
        <v>No</v>
      </c>
      <c r="L767" s="16">
        <f t="shared" si="11"/>
        <v>1</v>
      </c>
      <c r="M767" s="16" t="s">
        <v>2382</v>
      </c>
      <c r="N767" s="16" t="s">
        <v>2380</v>
      </c>
      <c r="O767" s="15" t="str" cm="1">
        <f t="array" ref="O767">_xlfn.IFS(B767&lt;18.5,"Underweight",B767&lt;=24.99,"Normal weight",B767&lt;=29.99,"Over weight",B767&gt;=30,"Obesity")</f>
        <v>Obesity</v>
      </c>
      <c r="P767" s="29" t="str" cm="1">
        <f t="array" ref="P767">_xlfn.IFS(C767&lt;5.7,"Normal",C767&lt;=6.49,"Prediabetes",C767&gt;=6.5,"Diabetes")</f>
        <v>Diabetes</v>
      </c>
    </row>
    <row r="768" spans="1:16" x14ac:dyDescent="0.25">
      <c r="A768" s="54" t="s">
        <v>1604</v>
      </c>
      <c r="B768" s="54">
        <v>32.299999999999997</v>
      </c>
      <c r="C768" s="54">
        <v>5.28</v>
      </c>
      <c r="D768" s="54" t="s">
        <v>8367</v>
      </c>
      <c r="E768" s="54" t="s">
        <v>2380</v>
      </c>
      <c r="F768" s="54" t="s">
        <v>2380</v>
      </c>
      <c r="G768" s="54">
        <v>2</v>
      </c>
      <c r="H768" s="54" t="s">
        <v>2380</v>
      </c>
      <c r="I768" s="15"/>
      <c r="J768" s="20"/>
      <c r="K768" s="17" t="str" cm="1">
        <f t="array" ref="K768">IF(H768="?",INDEX($H$2:$H$2336,MODE(MATCH($H$2:$H$2336,$H$2:$H$2336,0))),H768)</f>
        <v>No</v>
      </c>
      <c r="L768" s="18">
        <f t="shared" si="11"/>
        <v>2</v>
      </c>
      <c r="M768" s="18" t="s">
        <v>2382</v>
      </c>
      <c r="N768" s="18" t="s">
        <v>2380</v>
      </c>
      <c r="O768" s="17" t="str" cm="1">
        <f t="array" ref="O768">_xlfn.IFS(B768&lt;18.5,"Underweight",B768&lt;=24.99,"Normal weight",B768&lt;=29.99,"Over weight",B768&gt;=30,"Obesity")</f>
        <v>Obesity</v>
      </c>
      <c r="P768" s="30" t="str" cm="1">
        <f t="array" ref="P768">_xlfn.IFS(C768&lt;5.7,"Normal",C768&lt;=6.49,"Prediabetes",C768&gt;=6.5,"Diabetes")</f>
        <v>Normal</v>
      </c>
    </row>
    <row r="769" spans="1:16" x14ac:dyDescent="0.25">
      <c r="A769" s="54" t="s">
        <v>1603</v>
      </c>
      <c r="B769" s="54">
        <v>31.16</v>
      </c>
      <c r="C769" s="54">
        <v>7.49</v>
      </c>
      <c r="D769" s="54" t="s">
        <v>8367</v>
      </c>
      <c r="E769" s="54" t="s">
        <v>2380</v>
      </c>
      <c r="F769" s="54" t="s">
        <v>2380</v>
      </c>
      <c r="G769" s="54">
        <v>2</v>
      </c>
      <c r="H769" s="54" t="s">
        <v>2380</v>
      </c>
      <c r="I769" s="17"/>
      <c r="J769" s="19"/>
      <c r="K769" s="15" t="str" cm="1">
        <f t="array" ref="K769">IF(H769="?",INDEX($H$2:$H$2336,MODE(MATCH($H$2:$H$2336,$H$2:$H$2336,0))),H769)</f>
        <v>No</v>
      </c>
      <c r="L769" s="16">
        <f t="shared" si="11"/>
        <v>2</v>
      </c>
      <c r="M769" s="16" t="s">
        <v>2382</v>
      </c>
      <c r="N769" s="16" t="s">
        <v>2380</v>
      </c>
      <c r="O769" s="15" t="str" cm="1">
        <f t="array" ref="O769">_xlfn.IFS(B769&lt;18.5,"Underweight",B769&lt;=24.99,"Normal weight",B769&lt;=29.99,"Over weight",B769&gt;=30,"Obesity")</f>
        <v>Obesity</v>
      </c>
      <c r="P769" s="29" t="str" cm="1">
        <f t="array" ref="P769">_xlfn.IFS(C769&lt;5.7,"Normal",C769&lt;=6.49,"Prediabetes",C769&gt;=6.5,"Diabetes")</f>
        <v>Diabetes</v>
      </c>
    </row>
    <row r="770" spans="1:16" x14ac:dyDescent="0.25">
      <c r="A770" s="54" t="s">
        <v>1602</v>
      </c>
      <c r="B770" s="54">
        <v>54.59</v>
      </c>
      <c r="C770" s="54">
        <v>4.2699999999999996</v>
      </c>
      <c r="D770" s="54" t="s">
        <v>2380</v>
      </c>
      <c r="E770" s="54" t="s">
        <v>2380</v>
      </c>
      <c r="F770" s="54" t="s">
        <v>2380</v>
      </c>
      <c r="G770" s="54" t="s">
        <v>2381</v>
      </c>
      <c r="H770" s="54" t="s">
        <v>2380</v>
      </c>
      <c r="I770" s="15"/>
      <c r="J770" s="20"/>
      <c r="K770" s="17" t="str" cm="1">
        <f t="array" ref="K770">IF(H770="?",INDEX($H$2:$H$2336,MODE(MATCH($H$2:$H$2336,$H$2:$H$2336,0))),H770)</f>
        <v>No</v>
      </c>
      <c r="L770" s="18" t="str">
        <f t="shared" ref="L770:L833" si="12">IF(G770="No major surgery","0",G770)</f>
        <v>0</v>
      </c>
      <c r="M770" s="18" t="s">
        <v>2380</v>
      </c>
      <c r="N770" s="18" t="s">
        <v>2380</v>
      </c>
      <c r="O770" s="17" t="str" cm="1">
        <f t="array" ref="O770">_xlfn.IFS(B770&lt;18.5,"Underweight",B770&lt;=24.99,"Normal weight",B770&lt;=29.99,"Over weight",B770&gt;=30,"Obesity")</f>
        <v>Obesity</v>
      </c>
      <c r="P770" s="30" t="str" cm="1">
        <f t="array" ref="P770">_xlfn.IFS(C770&lt;5.7,"Normal",C770&lt;=6.49,"Prediabetes",C770&gt;=6.5,"Diabetes")</f>
        <v>Normal</v>
      </c>
    </row>
    <row r="771" spans="1:16" x14ac:dyDescent="0.25">
      <c r="A771" s="54" t="s">
        <v>1601</v>
      </c>
      <c r="B771" s="54">
        <v>21.09</v>
      </c>
      <c r="C771" s="54">
        <v>9.2200000000000006</v>
      </c>
      <c r="D771" s="54" t="s">
        <v>8367</v>
      </c>
      <c r="E771" s="54" t="s">
        <v>2380</v>
      </c>
      <c r="F771" s="54" t="s">
        <v>2380</v>
      </c>
      <c r="G771" s="54">
        <v>2</v>
      </c>
      <c r="H771" s="54" t="s">
        <v>2380</v>
      </c>
      <c r="I771" s="17"/>
      <c r="J771" s="19"/>
      <c r="K771" s="15" t="str" cm="1">
        <f t="array" ref="K771">IF(H771="?",INDEX($H$2:$H$2336,MODE(MATCH($H$2:$H$2336,$H$2:$H$2336,0))),H771)</f>
        <v>No</v>
      </c>
      <c r="L771" s="16">
        <f t="shared" si="12"/>
        <v>2</v>
      </c>
      <c r="M771" s="16" t="s">
        <v>2382</v>
      </c>
      <c r="N771" s="16" t="s">
        <v>2380</v>
      </c>
      <c r="O771" s="15" t="str" cm="1">
        <f t="array" ref="O771">_xlfn.IFS(B771&lt;18.5,"Underweight",B771&lt;=24.99,"Normal weight",B771&lt;=29.99,"Over weight",B771&gt;=30,"Obesity")</f>
        <v>Normal weight</v>
      </c>
      <c r="P771" s="29" t="str" cm="1">
        <f t="array" ref="P771">_xlfn.IFS(C771&lt;5.7,"Normal",C771&lt;=6.49,"Prediabetes",C771&gt;=6.5,"Diabetes")</f>
        <v>Diabetes</v>
      </c>
    </row>
    <row r="772" spans="1:16" x14ac:dyDescent="0.25">
      <c r="A772" s="54" t="s">
        <v>1600</v>
      </c>
      <c r="B772" s="54">
        <v>52.41</v>
      </c>
      <c r="C772" s="54">
        <v>5.99</v>
      </c>
      <c r="D772" s="54" t="s">
        <v>2380</v>
      </c>
      <c r="E772" s="54" t="s">
        <v>2380</v>
      </c>
      <c r="F772" s="54" t="s">
        <v>2380</v>
      </c>
      <c r="G772" s="54">
        <v>1</v>
      </c>
      <c r="H772" s="54" t="s">
        <v>2380</v>
      </c>
      <c r="I772" s="15"/>
      <c r="J772" s="20"/>
      <c r="K772" s="17" t="str" cm="1">
        <f t="array" ref="K772">IF(H772="?",INDEX($H$2:$H$2336,MODE(MATCH($H$2:$H$2336,$H$2:$H$2336,0))),H772)</f>
        <v>No</v>
      </c>
      <c r="L772" s="18">
        <f t="shared" si="12"/>
        <v>1</v>
      </c>
      <c r="M772" s="18" t="s">
        <v>2380</v>
      </c>
      <c r="N772" s="18" t="s">
        <v>2380</v>
      </c>
      <c r="O772" s="17" t="str" cm="1">
        <f t="array" ref="O772">_xlfn.IFS(B772&lt;18.5,"Underweight",B772&lt;=24.99,"Normal weight",B772&lt;=29.99,"Over weight",B772&gt;=30,"Obesity")</f>
        <v>Obesity</v>
      </c>
      <c r="P772" s="30" t="str" cm="1">
        <f t="array" ref="P772">_xlfn.IFS(C772&lt;5.7,"Normal",C772&lt;=6.49,"Prediabetes",C772&gt;=6.5,"Diabetes")</f>
        <v>Prediabetes</v>
      </c>
    </row>
    <row r="773" spans="1:16" x14ac:dyDescent="0.25">
      <c r="A773" s="54" t="s">
        <v>1599</v>
      </c>
      <c r="B773" s="54">
        <v>41.47</v>
      </c>
      <c r="C773" s="54">
        <v>5.86</v>
      </c>
      <c r="D773" s="54" t="s">
        <v>8367</v>
      </c>
      <c r="E773" s="54" t="s">
        <v>2380</v>
      </c>
      <c r="F773" s="54" t="s">
        <v>2380</v>
      </c>
      <c r="G773" s="54">
        <v>2</v>
      </c>
      <c r="H773" s="54" t="s">
        <v>2380</v>
      </c>
      <c r="I773" s="17"/>
      <c r="J773" s="19"/>
      <c r="K773" s="15" t="str" cm="1">
        <f t="array" ref="K773">IF(H773="?",INDEX($H$2:$H$2336,MODE(MATCH($H$2:$H$2336,$H$2:$H$2336,0))),H773)</f>
        <v>No</v>
      </c>
      <c r="L773" s="16">
        <f t="shared" si="12"/>
        <v>2</v>
      </c>
      <c r="M773" s="16" t="s">
        <v>2382</v>
      </c>
      <c r="N773" s="16" t="s">
        <v>2380</v>
      </c>
      <c r="O773" s="15" t="str" cm="1">
        <f t="array" ref="O773">_xlfn.IFS(B773&lt;18.5,"Underweight",B773&lt;=24.99,"Normal weight",B773&lt;=29.99,"Over weight",B773&gt;=30,"Obesity")</f>
        <v>Obesity</v>
      </c>
      <c r="P773" s="29" t="str" cm="1">
        <f t="array" ref="P773">_xlfn.IFS(C773&lt;5.7,"Normal",C773&lt;=6.49,"Prediabetes",C773&gt;=6.5,"Diabetes")</f>
        <v>Prediabetes</v>
      </c>
    </row>
    <row r="774" spans="1:16" x14ac:dyDescent="0.25">
      <c r="A774" s="54" t="s">
        <v>1598</v>
      </c>
      <c r="B774" s="54">
        <v>33.1</v>
      </c>
      <c r="C774" s="54">
        <v>5.19</v>
      </c>
      <c r="D774" s="54" t="s">
        <v>8367</v>
      </c>
      <c r="E774" s="54" t="s">
        <v>2380</v>
      </c>
      <c r="F774" s="54" t="s">
        <v>2380</v>
      </c>
      <c r="G774" s="54">
        <v>2</v>
      </c>
      <c r="H774" s="54" t="s">
        <v>2380</v>
      </c>
      <c r="I774" s="15"/>
      <c r="J774" s="20"/>
      <c r="K774" s="17" t="str" cm="1">
        <f t="array" ref="K774">IF(H774="?",INDEX($H$2:$H$2336,MODE(MATCH($H$2:$H$2336,$H$2:$H$2336,0))),H774)</f>
        <v>No</v>
      </c>
      <c r="L774" s="18">
        <f t="shared" si="12"/>
        <v>2</v>
      </c>
      <c r="M774" s="18" t="s">
        <v>2382</v>
      </c>
      <c r="N774" s="18" t="s">
        <v>2380</v>
      </c>
      <c r="O774" s="17" t="str" cm="1">
        <f t="array" ref="O774">_xlfn.IFS(B774&lt;18.5,"Underweight",B774&lt;=24.99,"Normal weight",B774&lt;=29.99,"Over weight",B774&gt;=30,"Obesity")</f>
        <v>Obesity</v>
      </c>
      <c r="P774" s="30" t="str" cm="1">
        <f t="array" ref="P774">_xlfn.IFS(C774&lt;5.7,"Normal",C774&lt;=6.49,"Prediabetes",C774&gt;=6.5,"Diabetes")</f>
        <v>Normal</v>
      </c>
    </row>
    <row r="775" spans="1:16" x14ac:dyDescent="0.25">
      <c r="A775" s="54" t="s">
        <v>1597</v>
      </c>
      <c r="B775" s="54">
        <v>30.8</v>
      </c>
      <c r="C775" s="54">
        <v>4.37</v>
      </c>
      <c r="D775" s="54" t="s">
        <v>8367</v>
      </c>
      <c r="E775" s="54" t="s">
        <v>2380</v>
      </c>
      <c r="F775" s="54" t="s">
        <v>2380</v>
      </c>
      <c r="G775" s="54">
        <v>2</v>
      </c>
      <c r="H775" s="54" t="s">
        <v>2380</v>
      </c>
      <c r="I775" s="17"/>
      <c r="J775" s="19"/>
      <c r="K775" s="15" t="str" cm="1">
        <f t="array" ref="K775">IF(H775="?",INDEX($H$2:$H$2336,MODE(MATCH($H$2:$H$2336,$H$2:$H$2336,0))),H775)</f>
        <v>No</v>
      </c>
      <c r="L775" s="16">
        <f t="shared" si="12"/>
        <v>2</v>
      </c>
      <c r="M775" s="16" t="s">
        <v>2382</v>
      </c>
      <c r="N775" s="16" t="s">
        <v>2380</v>
      </c>
      <c r="O775" s="15" t="str" cm="1">
        <f t="array" ref="O775">_xlfn.IFS(B775&lt;18.5,"Underweight",B775&lt;=24.99,"Normal weight",B775&lt;=29.99,"Over weight",B775&gt;=30,"Obesity")</f>
        <v>Obesity</v>
      </c>
      <c r="P775" s="29" t="str" cm="1">
        <f t="array" ref="P775">_xlfn.IFS(C775&lt;5.7,"Normal",C775&lt;=6.49,"Prediabetes",C775&gt;=6.5,"Diabetes")</f>
        <v>Normal</v>
      </c>
    </row>
    <row r="776" spans="1:16" x14ac:dyDescent="0.25">
      <c r="A776" s="54" t="s">
        <v>1596</v>
      </c>
      <c r="B776" s="54">
        <v>42.06</v>
      </c>
      <c r="C776" s="54">
        <v>5.32</v>
      </c>
      <c r="D776" s="54" t="s">
        <v>2380</v>
      </c>
      <c r="E776" s="54" t="s">
        <v>2380</v>
      </c>
      <c r="F776" s="54" t="s">
        <v>2380</v>
      </c>
      <c r="G776" s="54">
        <v>1</v>
      </c>
      <c r="H776" s="54" t="s">
        <v>2380</v>
      </c>
      <c r="I776" s="15"/>
      <c r="J776" s="20"/>
      <c r="K776" s="17" t="str" cm="1">
        <f t="array" ref="K776">IF(H776="?",INDEX($H$2:$H$2336,MODE(MATCH($H$2:$H$2336,$H$2:$H$2336,0))),H776)</f>
        <v>No</v>
      </c>
      <c r="L776" s="18">
        <f t="shared" si="12"/>
        <v>1</v>
      </c>
      <c r="M776" s="18" t="s">
        <v>2380</v>
      </c>
      <c r="N776" s="18" t="s">
        <v>2380</v>
      </c>
      <c r="O776" s="17" t="str" cm="1">
        <f t="array" ref="O776">_xlfn.IFS(B776&lt;18.5,"Underweight",B776&lt;=24.99,"Normal weight",B776&lt;=29.99,"Over weight",B776&gt;=30,"Obesity")</f>
        <v>Obesity</v>
      </c>
      <c r="P776" s="30" t="str" cm="1">
        <f t="array" ref="P776">_xlfn.IFS(C776&lt;5.7,"Normal",C776&lt;=6.49,"Prediabetes",C776&gt;=6.5,"Diabetes")</f>
        <v>Normal</v>
      </c>
    </row>
    <row r="777" spans="1:16" x14ac:dyDescent="0.25">
      <c r="A777" s="54" t="s">
        <v>1595</v>
      </c>
      <c r="B777" s="54">
        <v>39.270000000000003</v>
      </c>
      <c r="C777" s="54">
        <v>5.64</v>
      </c>
      <c r="D777" s="54" t="s">
        <v>2380</v>
      </c>
      <c r="E777" s="54" t="s">
        <v>2380</v>
      </c>
      <c r="F777" s="54" t="s">
        <v>2382</v>
      </c>
      <c r="G777" s="54">
        <v>1</v>
      </c>
      <c r="H777" s="54" t="s">
        <v>2380</v>
      </c>
      <c r="I777" s="17"/>
      <c r="J777" s="19"/>
      <c r="K777" s="15" t="str" cm="1">
        <f t="array" ref="K777">IF(H777="?",INDEX($H$2:$H$2336,MODE(MATCH($H$2:$H$2336,$H$2:$H$2336,0))),H777)</f>
        <v>No</v>
      </c>
      <c r="L777" s="16">
        <f t="shared" si="12"/>
        <v>1</v>
      </c>
      <c r="M777" s="16" t="s">
        <v>2380</v>
      </c>
      <c r="N777" s="16" t="s">
        <v>2380</v>
      </c>
      <c r="O777" s="15" t="str" cm="1">
        <f t="array" ref="O777">_xlfn.IFS(B777&lt;18.5,"Underweight",B777&lt;=24.99,"Normal weight",B777&lt;=29.99,"Over weight",B777&gt;=30,"Obesity")</f>
        <v>Obesity</v>
      </c>
      <c r="P777" s="29" t="str" cm="1">
        <f t="array" ref="P777">_xlfn.IFS(C777&lt;5.7,"Normal",C777&lt;=6.49,"Prediabetes",C777&gt;=6.5,"Diabetes")</f>
        <v>Normal</v>
      </c>
    </row>
    <row r="778" spans="1:16" x14ac:dyDescent="0.25">
      <c r="A778" s="54" t="s">
        <v>1594</v>
      </c>
      <c r="B778" s="54">
        <v>30.71</v>
      </c>
      <c r="C778" s="54">
        <v>5.59</v>
      </c>
      <c r="D778" s="54" t="s">
        <v>8367</v>
      </c>
      <c r="E778" s="54" t="s">
        <v>2380</v>
      </c>
      <c r="F778" s="54" t="s">
        <v>2380</v>
      </c>
      <c r="G778" s="54">
        <v>1</v>
      </c>
      <c r="H778" s="54" t="s">
        <v>2380</v>
      </c>
      <c r="I778" s="15"/>
      <c r="J778" s="20"/>
      <c r="K778" s="17" t="str" cm="1">
        <f t="array" ref="K778">IF(H778="?",INDEX($H$2:$H$2336,MODE(MATCH($H$2:$H$2336,$H$2:$H$2336,0))),H778)</f>
        <v>No</v>
      </c>
      <c r="L778" s="18">
        <f t="shared" si="12"/>
        <v>1</v>
      </c>
      <c r="M778" s="18" t="s">
        <v>2382</v>
      </c>
      <c r="N778" s="18" t="s">
        <v>2380</v>
      </c>
      <c r="O778" s="17" t="str" cm="1">
        <f t="array" ref="O778">_xlfn.IFS(B778&lt;18.5,"Underweight",B778&lt;=24.99,"Normal weight",B778&lt;=29.99,"Over weight",B778&gt;=30,"Obesity")</f>
        <v>Obesity</v>
      </c>
      <c r="P778" s="30" t="str" cm="1">
        <f t="array" ref="P778">_xlfn.IFS(C778&lt;5.7,"Normal",C778&lt;=6.49,"Prediabetes",C778&gt;=6.5,"Diabetes")</f>
        <v>Normal</v>
      </c>
    </row>
    <row r="779" spans="1:16" x14ac:dyDescent="0.25">
      <c r="A779" s="54" t="s">
        <v>1593</v>
      </c>
      <c r="B779" s="54">
        <v>47.19</v>
      </c>
      <c r="C779" s="54">
        <v>5.29</v>
      </c>
      <c r="D779" s="54" t="s">
        <v>2380</v>
      </c>
      <c r="E779" s="54" t="s">
        <v>2380</v>
      </c>
      <c r="F779" s="54" t="s">
        <v>2380</v>
      </c>
      <c r="G779" s="54" t="s">
        <v>2381</v>
      </c>
      <c r="H779" s="54" t="s">
        <v>2380</v>
      </c>
      <c r="I779" s="17"/>
      <c r="J779" s="19"/>
      <c r="K779" s="15" t="str" cm="1">
        <f t="array" ref="K779">IF(H779="?",INDEX($H$2:$H$2336,MODE(MATCH($H$2:$H$2336,$H$2:$H$2336,0))),H779)</f>
        <v>No</v>
      </c>
      <c r="L779" s="16" t="str">
        <f t="shared" si="12"/>
        <v>0</v>
      </c>
      <c r="M779" s="16" t="s">
        <v>2380</v>
      </c>
      <c r="N779" s="16" t="s">
        <v>2380</v>
      </c>
      <c r="O779" s="15" t="str" cm="1">
        <f t="array" ref="O779">_xlfn.IFS(B779&lt;18.5,"Underweight",B779&lt;=24.99,"Normal weight",B779&lt;=29.99,"Over weight",B779&gt;=30,"Obesity")</f>
        <v>Obesity</v>
      </c>
      <c r="P779" s="29" t="str" cm="1">
        <f t="array" ref="P779">_xlfn.IFS(C779&lt;5.7,"Normal",C779&lt;=6.49,"Prediabetes",C779&gt;=6.5,"Diabetes")</f>
        <v>Normal</v>
      </c>
    </row>
    <row r="780" spans="1:16" x14ac:dyDescent="0.25">
      <c r="A780" s="54" t="s">
        <v>1592</v>
      </c>
      <c r="B780" s="54">
        <v>30.02</v>
      </c>
      <c r="C780" s="54">
        <v>6.65</v>
      </c>
      <c r="D780" s="54" t="s">
        <v>2380</v>
      </c>
      <c r="E780" s="54" t="s">
        <v>2380</v>
      </c>
      <c r="F780" s="54" t="s">
        <v>2380</v>
      </c>
      <c r="G780" s="54" t="s">
        <v>2381</v>
      </c>
      <c r="H780" s="54" t="s">
        <v>2380</v>
      </c>
      <c r="I780" s="15"/>
      <c r="J780" s="20"/>
      <c r="K780" s="17" t="str" cm="1">
        <f t="array" ref="K780">IF(H780="?",INDEX($H$2:$H$2336,MODE(MATCH($H$2:$H$2336,$H$2:$H$2336,0))),H780)</f>
        <v>No</v>
      </c>
      <c r="L780" s="18" t="str">
        <f t="shared" si="12"/>
        <v>0</v>
      </c>
      <c r="M780" s="18" t="s">
        <v>2380</v>
      </c>
      <c r="N780" s="18" t="s">
        <v>2380</v>
      </c>
      <c r="O780" s="17" t="str" cm="1">
        <f t="array" ref="O780">_xlfn.IFS(B780&lt;18.5,"Underweight",B780&lt;=24.99,"Normal weight",B780&lt;=29.99,"Over weight",B780&gt;=30,"Obesity")</f>
        <v>Obesity</v>
      </c>
      <c r="P780" s="30" t="str" cm="1">
        <f t="array" ref="P780">_xlfn.IFS(C780&lt;5.7,"Normal",C780&lt;=6.49,"Prediabetes",C780&gt;=6.5,"Diabetes")</f>
        <v>Diabetes</v>
      </c>
    </row>
    <row r="781" spans="1:16" x14ac:dyDescent="0.25">
      <c r="A781" s="54" t="s">
        <v>1591</v>
      </c>
      <c r="B781" s="54">
        <v>37.909999999999997</v>
      </c>
      <c r="C781" s="54">
        <v>5.68</v>
      </c>
      <c r="D781" s="54" t="s">
        <v>8367</v>
      </c>
      <c r="E781" s="54" t="s">
        <v>2380</v>
      </c>
      <c r="F781" s="54" t="s">
        <v>2380</v>
      </c>
      <c r="G781" s="54" t="s">
        <v>2381</v>
      </c>
      <c r="H781" s="54" t="s">
        <v>2380</v>
      </c>
      <c r="I781" s="17"/>
      <c r="J781" s="19"/>
      <c r="K781" s="15" t="str" cm="1">
        <f t="array" ref="K781">IF(H781="?",INDEX($H$2:$H$2336,MODE(MATCH($H$2:$H$2336,$H$2:$H$2336,0))),H781)</f>
        <v>No</v>
      </c>
      <c r="L781" s="16" t="str">
        <f t="shared" si="12"/>
        <v>0</v>
      </c>
      <c r="M781" s="16" t="s">
        <v>2382</v>
      </c>
      <c r="N781" s="16" t="s">
        <v>2380</v>
      </c>
      <c r="O781" s="15" t="str" cm="1">
        <f t="array" ref="O781">_xlfn.IFS(B781&lt;18.5,"Underweight",B781&lt;=24.99,"Normal weight",B781&lt;=29.99,"Over weight",B781&gt;=30,"Obesity")</f>
        <v>Obesity</v>
      </c>
      <c r="P781" s="29" t="str" cm="1">
        <f t="array" ref="P781">_xlfn.IFS(C781&lt;5.7,"Normal",C781&lt;=6.49,"Prediabetes",C781&gt;=6.5,"Diabetes")</f>
        <v>Normal</v>
      </c>
    </row>
    <row r="782" spans="1:16" x14ac:dyDescent="0.25">
      <c r="A782" s="54" t="s">
        <v>1590</v>
      </c>
      <c r="B782" s="54">
        <v>54.61</v>
      </c>
      <c r="C782" s="54">
        <v>4.49</v>
      </c>
      <c r="D782" s="54" t="s">
        <v>2380</v>
      </c>
      <c r="E782" s="54" t="s">
        <v>2380</v>
      </c>
      <c r="F782" s="54" t="s">
        <v>2380</v>
      </c>
      <c r="G782" s="54" t="s">
        <v>2381</v>
      </c>
      <c r="H782" s="54" t="s">
        <v>2380</v>
      </c>
      <c r="I782" s="15"/>
      <c r="J782" s="20"/>
      <c r="K782" s="17" t="str" cm="1">
        <f t="array" ref="K782">IF(H782="?",INDEX($H$2:$H$2336,MODE(MATCH($H$2:$H$2336,$H$2:$H$2336,0))),H782)</f>
        <v>No</v>
      </c>
      <c r="L782" s="18" t="str">
        <f t="shared" si="12"/>
        <v>0</v>
      </c>
      <c r="M782" s="18" t="s">
        <v>2380</v>
      </c>
      <c r="N782" s="18" t="s">
        <v>2380</v>
      </c>
      <c r="O782" s="17" t="str" cm="1">
        <f t="array" ref="O782">_xlfn.IFS(B782&lt;18.5,"Underweight",B782&lt;=24.99,"Normal weight",B782&lt;=29.99,"Over weight",B782&gt;=30,"Obesity")</f>
        <v>Obesity</v>
      </c>
      <c r="P782" s="30" t="str" cm="1">
        <f t="array" ref="P782">_xlfn.IFS(C782&lt;5.7,"Normal",C782&lt;=6.49,"Prediabetes",C782&gt;=6.5,"Diabetes")</f>
        <v>Normal</v>
      </c>
    </row>
    <row r="783" spans="1:16" x14ac:dyDescent="0.25">
      <c r="A783" s="54" t="s">
        <v>1589</v>
      </c>
      <c r="B783" s="54">
        <v>36.005000000000003</v>
      </c>
      <c r="C783" s="54">
        <v>6.9</v>
      </c>
      <c r="D783" s="54" t="s">
        <v>2380</v>
      </c>
      <c r="E783" s="54" t="s">
        <v>2380</v>
      </c>
      <c r="F783" s="54" t="s">
        <v>2380</v>
      </c>
      <c r="G783" s="54" t="s">
        <v>2381</v>
      </c>
      <c r="H783" s="54" t="s">
        <v>2380</v>
      </c>
      <c r="I783" s="17"/>
      <c r="J783" s="19"/>
      <c r="K783" s="15" t="str" cm="1">
        <f t="array" ref="K783">IF(H783="?",INDEX($H$2:$H$2336,MODE(MATCH($H$2:$H$2336,$H$2:$H$2336,0))),H783)</f>
        <v>No</v>
      </c>
      <c r="L783" s="16" t="str">
        <f t="shared" si="12"/>
        <v>0</v>
      </c>
      <c r="M783" s="16" t="s">
        <v>2380</v>
      </c>
      <c r="N783" s="16" t="s">
        <v>2380</v>
      </c>
      <c r="O783" s="15" t="str" cm="1">
        <f t="array" ref="O783">_xlfn.IFS(B783&lt;18.5,"Underweight",B783&lt;=24.99,"Normal weight",B783&lt;=29.99,"Over weight",B783&gt;=30,"Obesity")</f>
        <v>Obesity</v>
      </c>
      <c r="P783" s="29" t="str" cm="1">
        <f t="array" ref="P783">_xlfn.IFS(C783&lt;5.7,"Normal",C783&lt;=6.49,"Prediabetes",C783&gt;=6.5,"Diabetes")</f>
        <v>Diabetes</v>
      </c>
    </row>
    <row r="784" spans="1:16" x14ac:dyDescent="0.25">
      <c r="A784" s="54" t="s">
        <v>1588</v>
      </c>
      <c r="B784" s="54">
        <v>28.7</v>
      </c>
      <c r="C784" s="54">
        <v>11.52</v>
      </c>
      <c r="D784" s="54" t="s">
        <v>2380</v>
      </c>
      <c r="E784" s="54" t="s">
        <v>2380</v>
      </c>
      <c r="F784" s="54" t="s">
        <v>2380</v>
      </c>
      <c r="G784" s="54" t="s">
        <v>2381</v>
      </c>
      <c r="H784" s="54" t="s">
        <v>2380</v>
      </c>
      <c r="I784" s="15"/>
      <c r="J784" s="20"/>
      <c r="K784" s="17" t="str" cm="1">
        <f t="array" ref="K784">IF(H784="?",INDEX($H$2:$H$2336,MODE(MATCH($H$2:$H$2336,$H$2:$H$2336,0))),H784)</f>
        <v>No</v>
      </c>
      <c r="L784" s="18" t="str">
        <f t="shared" si="12"/>
        <v>0</v>
      </c>
      <c r="M784" s="18" t="s">
        <v>2380</v>
      </c>
      <c r="N784" s="18" t="s">
        <v>2380</v>
      </c>
      <c r="O784" s="17" t="str" cm="1">
        <f t="array" ref="O784">_xlfn.IFS(B784&lt;18.5,"Underweight",B784&lt;=24.99,"Normal weight",B784&lt;=29.99,"Over weight",B784&gt;=30,"Obesity")</f>
        <v>Over weight</v>
      </c>
      <c r="P784" s="30" t="str" cm="1">
        <f t="array" ref="P784">_xlfn.IFS(C784&lt;5.7,"Normal",C784&lt;=6.49,"Prediabetes",C784&gt;=6.5,"Diabetes")</f>
        <v>Diabetes</v>
      </c>
    </row>
    <row r="785" spans="1:16" x14ac:dyDescent="0.25">
      <c r="A785" s="54" t="s">
        <v>1587</v>
      </c>
      <c r="B785" s="54">
        <v>34.295000000000002</v>
      </c>
      <c r="C785" s="54">
        <v>11.24</v>
      </c>
      <c r="D785" s="54" t="s">
        <v>2380</v>
      </c>
      <c r="E785" s="54" t="s">
        <v>2380</v>
      </c>
      <c r="F785" s="54" t="s">
        <v>2380</v>
      </c>
      <c r="G785" s="54" t="s">
        <v>2381</v>
      </c>
      <c r="H785" s="54" t="s">
        <v>2380</v>
      </c>
      <c r="I785" s="17"/>
      <c r="J785" s="19"/>
      <c r="K785" s="15" t="str" cm="1">
        <f t="array" ref="K785">IF(H785="?",INDEX($H$2:$H$2336,MODE(MATCH($H$2:$H$2336,$H$2:$H$2336,0))),H785)</f>
        <v>No</v>
      </c>
      <c r="L785" s="16" t="str">
        <f t="shared" si="12"/>
        <v>0</v>
      </c>
      <c r="M785" s="16" t="s">
        <v>2380</v>
      </c>
      <c r="N785" s="16" t="s">
        <v>2380</v>
      </c>
      <c r="O785" s="15" t="str" cm="1">
        <f t="array" ref="O785">_xlfn.IFS(B785&lt;18.5,"Underweight",B785&lt;=24.99,"Normal weight",B785&lt;=29.99,"Over weight",B785&gt;=30,"Obesity")</f>
        <v>Obesity</v>
      </c>
      <c r="P785" s="29" t="str" cm="1">
        <f t="array" ref="P785">_xlfn.IFS(C785&lt;5.7,"Normal",C785&lt;=6.49,"Prediabetes",C785&gt;=6.5,"Diabetes")</f>
        <v>Diabetes</v>
      </c>
    </row>
    <row r="786" spans="1:16" x14ac:dyDescent="0.25">
      <c r="A786" s="54" t="s">
        <v>1586</v>
      </c>
      <c r="B786" s="54">
        <v>27.55</v>
      </c>
      <c r="C786" s="54">
        <v>10.98</v>
      </c>
      <c r="D786" s="54" t="s">
        <v>2380</v>
      </c>
      <c r="E786" s="54" t="s">
        <v>2380</v>
      </c>
      <c r="F786" s="54" t="s">
        <v>2380</v>
      </c>
      <c r="G786" s="54" t="s">
        <v>2381</v>
      </c>
      <c r="H786" s="54" t="s">
        <v>2380</v>
      </c>
      <c r="I786" s="15"/>
      <c r="J786" s="20"/>
      <c r="K786" s="17" t="str" cm="1">
        <f t="array" ref="K786">IF(H786="?",INDEX($H$2:$H$2336,MODE(MATCH($H$2:$H$2336,$H$2:$H$2336,0))),H786)</f>
        <v>No</v>
      </c>
      <c r="L786" s="18" t="str">
        <f t="shared" si="12"/>
        <v>0</v>
      </c>
      <c r="M786" s="18" t="s">
        <v>2380</v>
      </c>
      <c r="N786" s="18" t="s">
        <v>2380</v>
      </c>
      <c r="O786" s="17" t="str" cm="1">
        <f t="array" ref="O786">_xlfn.IFS(B786&lt;18.5,"Underweight",B786&lt;=24.99,"Normal weight",B786&lt;=29.99,"Over weight",B786&gt;=30,"Obesity")</f>
        <v>Over weight</v>
      </c>
      <c r="P786" s="30" t="str" cm="1">
        <f t="array" ref="P786">_xlfn.IFS(C786&lt;5.7,"Normal",C786&lt;=6.49,"Prediabetes",C786&gt;=6.5,"Diabetes")</f>
        <v>Diabetes</v>
      </c>
    </row>
    <row r="787" spans="1:16" x14ac:dyDescent="0.25">
      <c r="A787" s="54" t="s">
        <v>1585</v>
      </c>
      <c r="B787" s="54">
        <v>40.700000000000003</v>
      </c>
      <c r="C787" s="54">
        <v>5.42</v>
      </c>
      <c r="D787" s="54" t="s">
        <v>2380</v>
      </c>
      <c r="E787" s="54" t="s">
        <v>2380</v>
      </c>
      <c r="F787" s="54" t="s">
        <v>2380</v>
      </c>
      <c r="G787" s="54" t="s">
        <v>2381</v>
      </c>
      <c r="H787" s="54" t="s">
        <v>2380</v>
      </c>
      <c r="I787" s="17"/>
      <c r="J787" s="19"/>
      <c r="K787" s="15" t="str" cm="1">
        <f t="array" ref="K787">IF(H787="?",INDEX($H$2:$H$2336,MODE(MATCH($H$2:$H$2336,$H$2:$H$2336,0))),H787)</f>
        <v>No</v>
      </c>
      <c r="L787" s="16" t="str">
        <f t="shared" si="12"/>
        <v>0</v>
      </c>
      <c r="M787" s="16" t="s">
        <v>2380</v>
      </c>
      <c r="N787" s="16" t="s">
        <v>2380</v>
      </c>
      <c r="O787" s="15" t="str" cm="1">
        <f t="array" ref="O787">_xlfn.IFS(B787&lt;18.5,"Underweight",B787&lt;=24.99,"Normal weight",B787&lt;=29.99,"Over weight",B787&gt;=30,"Obesity")</f>
        <v>Obesity</v>
      </c>
      <c r="P787" s="29" t="str" cm="1">
        <f t="array" ref="P787">_xlfn.IFS(C787&lt;5.7,"Normal",C787&lt;=6.49,"Prediabetes",C787&gt;=6.5,"Diabetes")</f>
        <v>Normal</v>
      </c>
    </row>
    <row r="788" spans="1:16" x14ac:dyDescent="0.25">
      <c r="A788" s="54" t="s">
        <v>1584</v>
      </c>
      <c r="B788" s="54">
        <v>18.335000000000001</v>
      </c>
      <c r="C788" s="54">
        <v>10.97</v>
      </c>
      <c r="D788" s="54" t="s">
        <v>2380</v>
      </c>
      <c r="E788" s="54" t="s">
        <v>2380</v>
      </c>
      <c r="F788" s="54" t="s">
        <v>2380</v>
      </c>
      <c r="G788" s="54" t="s">
        <v>2381</v>
      </c>
      <c r="H788" s="54" t="s">
        <v>2380</v>
      </c>
      <c r="I788" s="15"/>
      <c r="J788" s="20"/>
      <c r="K788" s="17" t="str" cm="1">
        <f t="array" ref="K788">IF(H788="?",INDEX($H$2:$H$2336,MODE(MATCH($H$2:$H$2336,$H$2:$H$2336,0))),H788)</f>
        <v>No</v>
      </c>
      <c r="L788" s="18" t="str">
        <f t="shared" si="12"/>
        <v>0</v>
      </c>
      <c r="M788" s="18" t="s">
        <v>2380</v>
      </c>
      <c r="N788" s="18" t="s">
        <v>2380</v>
      </c>
      <c r="O788" s="17" t="str" cm="1">
        <f t="array" ref="O788">_xlfn.IFS(B788&lt;18.5,"Underweight",B788&lt;=24.99,"Normal weight",B788&lt;=29.99,"Over weight",B788&gt;=30,"Obesity")</f>
        <v>Underweight</v>
      </c>
      <c r="P788" s="30" t="str" cm="1">
        <f t="array" ref="P788">_xlfn.IFS(C788&lt;5.7,"Normal",C788&lt;=6.49,"Prediabetes",C788&gt;=6.5,"Diabetes")</f>
        <v>Diabetes</v>
      </c>
    </row>
    <row r="789" spans="1:16" x14ac:dyDescent="0.25">
      <c r="A789" s="54" t="s">
        <v>1583</v>
      </c>
      <c r="B789" s="54">
        <v>33.914999999999999</v>
      </c>
      <c r="C789" s="54">
        <v>9.56</v>
      </c>
      <c r="D789" s="54" t="s">
        <v>8367</v>
      </c>
      <c r="E789" s="54" t="s">
        <v>2380</v>
      </c>
      <c r="F789" s="54" t="s">
        <v>2380</v>
      </c>
      <c r="G789" s="54">
        <v>2</v>
      </c>
      <c r="H789" s="54" t="s">
        <v>2380</v>
      </c>
      <c r="I789" s="17"/>
      <c r="J789" s="19"/>
      <c r="K789" s="15" t="str" cm="1">
        <f t="array" ref="K789">IF(H789="?",INDEX($H$2:$H$2336,MODE(MATCH($H$2:$H$2336,$H$2:$H$2336,0))),H789)</f>
        <v>No</v>
      </c>
      <c r="L789" s="16">
        <f t="shared" si="12"/>
        <v>2</v>
      </c>
      <c r="M789" s="16" t="s">
        <v>2382</v>
      </c>
      <c r="N789" s="16" t="s">
        <v>2380</v>
      </c>
      <c r="O789" s="15" t="str" cm="1">
        <f t="array" ref="O789">_xlfn.IFS(B789&lt;18.5,"Underweight",B789&lt;=24.99,"Normal weight",B789&lt;=29.99,"Over weight",B789&gt;=30,"Obesity")</f>
        <v>Obesity</v>
      </c>
      <c r="P789" s="29" t="str" cm="1">
        <f t="array" ref="P789">_xlfn.IFS(C789&lt;5.7,"Normal",C789&lt;=6.49,"Prediabetes",C789&gt;=6.5,"Diabetes")</f>
        <v>Diabetes</v>
      </c>
    </row>
    <row r="790" spans="1:16" x14ac:dyDescent="0.25">
      <c r="A790" s="54" t="s">
        <v>1582</v>
      </c>
      <c r="B790" s="54">
        <v>33.534999999999997</v>
      </c>
      <c r="C790" s="54">
        <v>9.4</v>
      </c>
      <c r="D790" s="54" t="s">
        <v>8367</v>
      </c>
      <c r="E790" s="54" t="s">
        <v>2380</v>
      </c>
      <c r="F790" s="54" t="s">
        <v>2380</v>
      </c>
      <c r="G790" s="54">
        <v>2</v>
      </c>
      <c r="H790" s="54" t="s">
        <v>2380</v>
      </c>
      <c r="I790" s="15"/>
      <c r="J790" s="20"/>
      <c r="K790" s="17" t="str" cm="1">
        <f t="array" ref="K790">IF(H790="?",INDEX($H$2:$H$2336,MODE(MATCH($H$2:$H$2336,$H$2:$H$2336,0))),H790)</f>
        <v>No</v>
      </c>
      <c r="L790" s="18">
        <f t="shared" si="12"/>
        <v>2</v>
      </c>
      <c r="M790" s="18" t="s">
        <v>2382</v>
      </c>
      <c r="N790" s="18" t="s">
        <v>2380</v>
      </c>
      <c r="O790" s="17" t="str" cm="1">
        <f t="array" ref="O790">_xlfn.IFS(B790&lt;18.5,"Underweight",B790&lt;=24.99,"Normal weight",B790&lt;=29.99,"Over weight",B790&gt;=30,"Obesity")</f>
        <v>Obesity</v>
      </c>
      <c r="P790" s="30" t="str" cm="1">
        <f t="array" ref="P790">_xlfn.IFS(C790&lt;5.7,"Normal",C790&lt;=6.49,"Prediabetes",C790&gt;=6.5,"Diabetes")</f>
        <v>Diabetes</v>
      </c>
    </row>
    <row r="791" spans="1:16" x14ac:dyDescent="0.25">
      <c r="A791" s="54" t="s">
        <v>1581</v>
      </c>
      <c r="B791" s="54">
        <v>23.655000000000001</v>
      </c>
      <c r="C791" s="54">
        <v>8.48</v>
      </c>
      <c r="D791" s="54" t="s">
        <v>8367</v>
      </c>
      <c r="E791" s="54" t="s">
        <v>2380</v>
      </c>
      <c r="F791" s="54" t="s">
        <v>2380</v>
      </c>
      <c r="G791" s="54">
        <v>2</v>
      </c>
      <c r="H791" s="54" t="s">
        <v>2380</v>
      </c>
      <c r="I791" s="17"/>
      <c r="J791" s="19"/>
      <c r="K791" s="15" t="str" cm="1">
        <f t="array" ref="K791">IF(H791="?",INDEX($H$2:$H$2336,MODE(MATCH($H$2:$H$2336,$H$2:$H$2336,0))),H791)</f>
        <v>No</v>
      </c>
      <c r="L791" s="16">
        <f t="shared" si="12"/>
        <v>2</v>
      </c>
      <c r="M791" s="16" t="s">
        <v>2382</v>
      </c>
      <c r="N791" s="16" t="s">
        <v>2380</v>
      </c>
      <c r="O791" s="15" t="str" cm="1">
        <f t="array" ref="O791">_xlfn.IFS(B791&lt;18.5,"Underweight",B791&lt;=24.99,"Normal weight",B791&lt;=29.99,"Over weight",B791&gt;=30,"Obesity")</f>
        <v>Normal weight</v>
      </c>
      <c r="P791" s="29" t="str" cm="1">
        <f t="array" ref="P791">_xlfn.IFS(C791&lt;5.7,"Normal",C791&lt;=6.49,"Prediabetes",C791&gt;=6.5,"Diabetes")</f>
        <v>Diabetes</v>
      </c>
    </row>
    <row r="792" spans="1:16" x14ac:dyDescent="0.25">
      <c r="A792" s="54" t="s">
        <v>1580</v>
      </c>
      <c r="B792" s="54">
        <v>28</v>
      </c>
      <c r="C792" s="54">
        <v>5.57</v>
      </c>
      <c r="D792" s="54" t="s">
        <v>2380</v>
      </c>
      <c r="E792" s="54" t="s">
        <v>2380</v>
      </c>
      <c r="F792" s="54" t="s">
        <v>2380</v>
      </c>
      <c r="G792" s="54" t="s">
        <v>2381</v>
      </c>
      <c r="H792" s="54" t="s">
        <v>2380</v>
      </c>
      <c r="I792" s="15"/>
      <c r="J792" s="20"/>
      <c r="K792" s="17" t="str" cm="1">
        <f t="array" ref="K792">IF(H792="?",INDEX($H$2:$H$2336,MODE(MATCH($H$2:$H$2336,$H$2:$H$2336,0))),H792)</f>
        <v>No</v>
      </c>
      <c r="L792" s="18" t="str">
        <f t="shared" si="12"/>
        <v>0</v>
      </c>
      <c r="M792" s="18" t="s">
        <v>2380</v>
      </c>
      <c r="N792" s="18" t="s">
        <v>2380</v>
      </c>
      <c r="O792" s="17" t="str" cm="1">
        <f t="array" ref="O792">_xlfn.IFS(B792&lt;18.5,"Underweight",B792&lt;=24.99,"Normal weight",B792&lt;=29.99,"Over weight",B792&gt;=30,"Obesity")</f>
        <v>Over weight</v>
      </c>
      <c r="P792" s="30" t="str" cm="1">
        <f t="array" ref="P792">_xlfn.IFS(C792&lt;5.7,"Normal",C792&lt;=6.49,"Prediabetes",C792&gt;=6.5,"Diabetes")</f>
        <v>Normal</v>
      </c>
    </row>
    <row r="793" spans="1:16" x14ac:dyDescent="0.25">
      <c r="A793" s="54" t="s">
        <v>1579</v>
      </c>
      <c r="B793" s="54">
        <v>30.23</v>
      </c>
      <c r="C793" s="54">
        <v>6.94</v>
      </c>
      <c r="D793" s="54" t="s">
        <v>8367</v>
      </c>
      <c r="E793" s="54" t="s">
        <v>2380</v>
      </c>
      <c r="F793" s="54" t="s">
        <v>2382</v>
      </c>
      <c r="G793" s="54">
        <v>1</v>
      </c>
      <c r="H793" s="54" t="s">
        <v>2380</v>
      </c>
      <c r="I793" s="17"/>
      <c r="J793" s="19"/>
      <c r="K793" s="15" t="str" cm="1">
        <f t="array" ref="K793">IF(H793="?",INDEX($H$2:$H$2336,MODE(MATCH($H$2:$H$2336,$H$2:$H$2336,0))),H793)</f>
        <v>No</v>
      </c>
      <c r="L793" s="16">
        <f t="shared" si="12"/>
        <v>1</v>
      </c>
      <c r="M793" s="16" t="s">
        <v>2382</v>
      </c>
      <c r="N793" s="16" t="s">
        <v>2380</v>
      </c>
      <c r="O793" s="15" t="str" cm="1">
        <f t="array" ref="O793">_xlfn.IFS(B793&lt;18.5,"Underweight",B793&lt;=24.99,"Normal weight",B793&lt;=29.99,"Over weight",B793&gt;=30,"Obesity")</f>
        <v>Obesity</v>
      </c>
      <c r="P793" s="29" t="str" cm="1">
        <f t="array" ref="P793">_xlfn.IFS(C793&lt;5.7,"Normal",C793&lt;=6.49,"Prediabetes",C793&gt;=6.5,"Diabetes")</f>
        <v>Diabetes</v>
      </c>
    </row>
    <row r="794" spans="1:16" x14ac:dyDescent="0.25">
      <c r="A794" s="54" t="s">
        <v>1578</v>
      </c>
      <c r="B794" s="54">
        <v>51.14</v>
      </c>
      <c r="C794" s="54">
        <v>4.05</v>
      </c>
      <c r="D794" s="54" t="s">
        <v>2380</v>
      </c>
      <c r="E794" s="54" t="s">
        <v>2380</v>
      </c>
      <c r="F794" s="54" t="s">
        <v>2380</v>
      </c>
      <c r="G794" s="54">
        <v>1</v>
      </c>
      <c r="H794" s="54" t="s">
        <v>2380</v>
      </c>
      <c r="I794" s="15"/>
      <c r="J794" s="20"/>
      <c r="K794" s="17" t="str" cm="1">
        <f t="array" ref="K794">IF(H794="?",INDEX($H$2:$H$2336,MODE(MATCH($H$2:$H$2336,$H$2:$H$2336,0))),H794)</f>
        <v>No</v>
      </c>
      <c r="L794" s="18">
        <f t="shared" si="12"/>
        <v>1</v>
      </c>
      <c r="M794" s="18" t="s">
        <v>2380</v>
      </c>
      <c r="N794" s="18" t="s">
        <v>2380</v>
      </c>
      <c r="O794" s="17" t="str" cm="1">
        <f t="array" ref="O794">_xlfn.IFS(B794&lt;18.5,"Underweight",B794&lt;=24.99,"Normal weight",B794&lt;=29.99,"Over weight",B794&gt;=30,"Obesity")</f>
        <v>Obesity</v>
      </c>
      <c r="P794" s="30" t="str" cm="1">
        <f t="array" ref="P794">_xlfn.IFS(C794&lt;5.7,"Normal",C794&lt;=6.49,"Prediabetes",C794&gt;=6.5,"Diabetes")</f>
        <v>Normal</v>
      </c>
    </row>
    <row r="795" spans="1:16" x14ac:dyDescent="0.25">
      <c r="A795" s="54" t="s">
        <v>1577</v>
      </c>
      <c r="B795" s="54">
        <v>24.32</v>
      </c>
      <c r="C795" s="54">
        <v>10.220000000000001</v>
      </c>
      <c r="D795" s="54" t="s">
        <v>2380</v>
      </c>
      <c r="E795" s="54" t="s">
        <v>2380</v>
      </c>
      <c r="F795" s="54" t="s">
        <v>2380</v>
      </c>
      <c r="G795" s="54" t="s">
        <v>2381</v>
      </c>
      <c r="H795" s="54" t="s">
        <v>2380</v>
      </c>
      <c r="I795" s="17"/>
      <c r="J795" s="19"/>
      <c r="K795" s="15" t="str" cm="1">
        <f t="array" ref="K795">IF(H795="?",INDEX($H$2:$H$2336,MODE(MATCH($H$2:$H$2336,$H$2:$H$2336,0))),H795)</f>
        <v>No</v>
      </c>
      <c r="L795" s="16" t="str">
        <f t="shared" si="12"/>
        <v>0</v>
      </c>
      <c r="M795" s="16" t="s">
        <v>2380</v>
      </c>
      <c r="N795" s="16" t="s">
        <v>2380</v>
      </c>
      <c r="O795" s="15" t="str" cm="1">
        <f t="array" ref="O795">_xlfn.IFS(B795&lt;18.5,"Underweight",B795&lt;=24.99,"Normal weight",B795&lt;=29.99,"Over weight",B795&gt;=30,"Obesity")</f>
        <v>Normal weight</v>
      </c>
      <c r="P795" s="29" t="str" cm="1">
        <f t="array" ref="P795">_xlfn.IFS(C795&lt;5.7,"Normal",C795&lt;=6.49,"Prediabetes",C795&gt;=6.5,"Diabetes")</f>
        <v>Diabetes</v>
      </c>
    </row>
    <row r="796" spans="1:16" x14ac:dyDescent="0.25">
      <c r="A796" s="54" t="s">
        <v>1576</v>
      </c>
      <c r="B796" s="54">
        <v>38.06</v>
      </c>
      <c r="C796" s="54">
        <v>9.24</v>
      </c>
      <c r="D796" s="54" t="s">
        <v>2380</v>
      </c>
      <c r="E796" s="54" t="s">
        <v>2380</v>
      </c>
      <c r="F796" s="54" t="s">
        <v>2380</v>
      </c>
      <c r="G796" s="54" t="s">
        <v>2381</v>
      </c>
      <c r="H796" s="54" t="s">
        <v>2380</v>
      </c>
      <c r="I796" s="15"/>
      <c r="J796" s="20"/>
      <c r="K796" s="17" t="str" cm="1">
        <f t="array" ref="K796">IF(H796="?",INDEX($H$2:$H$2336,MODE(MATCH($H$2:$H$2336,$H$2:$H$2336,0))),H796)</f>
        <v>No</v>
      </c>
      <c r="L796" s="18" t="str">
        <f t="shared" si="12"/>
        <v>0</v>
      </c>
      <c r="M796" s="18" t="s">
        <v>2380</v>
      </c>
      <c r="N796" s="18" t="s">
        <v>2380</v>
      </c>
      <c r="O796" s="17" t="str" cm="1">
        <f t="array" ref="O796">_xlfn.IFS(B796&lt;18.5,"Underweight",B796&lt;=24.99,"Normal weight",B796&lt;=29.99,"Over weight",B796&gt;=30,"Obesity")</f>
        <v>Obesity</v>
      </c>
      <c r="P796" s="30" t="str" cm="1">
        <f t="array" ref="P796">_xlfn.IFS(C796&lt;5.7,"Normal",C796&lt;=6.49,"Prediabetes",C796&gt;=6.5,"Diabetes")</f>
        <v>Diabetes</v>
      </c>
    </row>
    <row r="797" spans="1:16" x14ac:dyDescent="0.25">
      <c r="A797" s="54" t="s">
        <v>1575</v>
      </c>
      <c r="B797" s="54">
        <v>37.700000000000003</v>
      </c>
      <c r="C797" s="54">
        <v>8.6</v>
      </c>
      <c r="D797" s="54" t="s">
        <v>2380</v>
      </c>
      <c r="E797" s="54" t="s">
        <v>2380</v>
      </c>
      <c r="F797" s="54" t="s">
        <v>2380</v>
      </c>
      <c r="G797" s="54" t="s">
        <v>2381</v>
      </c>
      <c r="H797" s="54" t="s">
        <v>2380</v>
      </c>
      <c r="I797" s="17"/>
      <c r="J797" s="19"/>
      <c r="K797" s="15" t="str" cm="1">
        <f t="array" ref="K797">IF(H797="?",INDEX($H$2:$H$2336,MODE(MATCH($H$2:$H$2336,$H$2:$H$2336,0))),H797)</f>
        <v>No</v>
      </c>
      <c r="L797" s="16" t="str">
        <f t="shared" si="12"/>
        <v>0</v>
      </c>
      <c r="M797" s="16" t="s">
        <v>2380</v>
      </c>
      <c r="N797" s="16" t="s">
        <v>2380</v>
      </c>
      <c r="O797" s="15" t="str" cm="1">
        <f t="array" ref="O797">_xlfn.IFS(B797&lt;18.5,"Underweight",B797&lt;=24.99,"Normal weight",B797&lt;=29.99,"Over weight",B797&gt;=30,"Obesity")</f>
        <v>Obesity</v>
      </c>
      <c r="P797" s="29" t="str" cm="1">
        <f t="array" ref="P797">_xlfn.IFS(C797&lt;5.7,"Normal",C797&lt;=6.49,"Prediabetes",C797&gt;=6.5,"Diabetes")</f>
        <v>Diabetes</v>
      </c>
    </row>
    <row r="798" spans="1:16" x14ac:dyDescent="0.25">
      <c r="A798" s="54" t="s">
        <v>1574</v>
      </c>
      <c r="B798" s="54">
        <v>44</v>
      </c>
      <c r="C798" s="54">
        <v>9.32</v>
      </c>
      <c r="D798" s="54" t="s">
        <v>8367</v>
      </c>
      <c r="E798" s="54" t="s">
        <v>2380</v>
      </c>
      <c r="F798" s="54" t="s">
        <v>2380</v>
      </c>
      <c r="G798" s="54">
        <v>2</v>
      </c>
      <c r="H798" s="54" t="s">
        <v>2380</v>
      </c>
      <c r="I798" s="15"/>
      <c r="J798" s="20"/>
      <c r="K798" s="17" t="str" cm="1">
        <f t="array" ref="K798">IF(H798="?",INDEX($H$2:$H$2336,MODE(MATCH($H$2:$H$2336,$H$2:$H$2336,0))),H798)</f>
        <v>No</v>
      </c>
      <c r="L798" s="18">
        <f t="shared" si="12"/>
        <v>2</v>
      </c>
      <c r="M798" s="18" t="s">
        <v>2382</v>
      </c>
      <c r="N798" s="18" t="s">
        <v>2380</v>
      </c>
      <c r="O798" s="17" t="str" cm="1">
        <f t="array" ref="O798">_xlfn.IFS(B798&lt;18.5,"Underweight",B798&lt;=24.99,"Normal weight",B798&lt;=29.99,"Over weight",B798&gt;=30,"Obesity")</f>
        <v>Obesity</v>
      </c>
      <c r="P798" s="30" t="str" cm="1">
        <f t="array" ref="P798">_xlfn.IFS(C798&lt;5.7,"Normal",C798&lt;=6.49,"Prediabetes",C798&gt;=6.5,"Diabetes")</f>
        <v>Diabetes</v>
      </c>
    </row>
    <row r="799" spans="1:16" x14ac:dyDescent="0.25">
      <c r="A799" s="54" t="s">
        <v>1573</v>
      </c>
      <c r="B799" s="54">
        <v>41.45</v>
      </c>
      <c r="C799" s="54">
        <v>6.12</v>
      </c>
      <c r="D799" s="54" t="s">
        <v>8367</v>
      </c>
      <c r="E799" s="54" t="s">
        <v>2380</v>
      </c>
      <c r="F799" s="54" t="s">
        <v>2380</v>
      </c>
      <c r="G799" s="54" t="s">
        <v>2381</v>
      </c>
      <c r="H799" s="54" t="s">
        <v>2380</v>
      </c>
      <c r="I799" s="17"/>
      <c r="J799" s="19"/>
      <c r="K799" s="15" t="str" cm="1">
        <f t="array" ref="K799">IF(H799="?",INDEX($H$2:$H$2336,MODE(MATCH($H$2:$H$2336,$H$2:$H$2336,0))),H799)</f>
        <v>No</v>
      </c>
      <c r="L799" s="16" t="str">
        <f t="shared" si="12"/>
        <v>0</v>
      </c>
      <c r="M799" s="16" t="s">
        <v>2382</v>
      </c>
      <c r="N799" s="16" t="s">
        <v>2380</v>
      </c>
      <c r="O799" s="15" t="str" cm="1">
        <f t="array" ref="O799">_xlfn.IFS(B799&lt;18.5,"Underweight",B799&lt;=24.99,"Normal weight",B799&lt;=29.99,"Over weight",B799&gt;=30,"Obesity")</f>
        <v>Obesity</v>
      </c>
      <c r="P799" s="29" t="str" cm="1">
        <f t="array" ref="P799">_xlfn.IFS(C799&lt;5.7,"Normal",C799&lt;=6.49,"Prediabetes",C799&gt;=6.5,"Diabetes")</f>
        <v>Prediabetes</v>
      </c>
    </row>
    <row r="800" spans="1:16" x14ac:dyDescent="0.25">
      <c r="A800" s="54" t="s">
        <v>1572</v>
      </c>
      <c r="B800" s="54">
        <v>25.364999999999998</v>
      </c>
      <c r="C800" s="54">
        <v>9.19</v>
      </c>
      <c r="D800" s="54" t="s">
        <v>8367</v>
      </c>
      <c r="E800" s="54" t="s">
        <v>2380</v>
      </c>
      <c r="F800" s="54" t="s">
        <v>2380</v>
      </c>
      <c r="G800" s="54" t="s">
        <v>2381</v>
      </c>
      <c r="H800" s="54" t="s">
        <v>2380</v>
      </c>
      <c r="I800" s="15"/>
      <c r="J800" s="20"/>
      <c r="K800" s="17" t="str" cm="1">
        <f t="array" ref="K800">IF(H800="?",INDEX($H$2:$H$2336,MODE(MATCH($H$2:$H$2336,$H$2:$H$2336,0))),H800)</f>
        <v>No</v>
      </c>
      <c r="L800" s="18" t="str">
        <f t="shared" si="12"/>
        <v>0</v>
      </c>
      <c r="M800" s="18" t="s">
        <v>2382</v>
      </c>
      <c r="N800" s="18" t="s">
        <v>2380</v>
      </c>
      <c r="O800" s="17" t="str" cm="1">
        <f t="array" ref="O800">_xlfn.IFS(B800&lt;18.5,"Underweight",B800&lt;=24.99,"Normal weight",B800&lt;=29.99,"Over weight",B800&gt;=30,"Obesity")</f>
        <v>Over weight</v>
      </c>
      <c r="P800" s="30" t="str" cm="1">
        <f t="array" ref="P800">_xlfn.IFS(C800&lt;5.7,"Normal",C800&lt;=6.49,"Prediabetes",C800&gt;=6.5,"Diabetes")</f>
        <v>Diabetes</v>
      </c>
    </row>
    <row r="801" spans="1:16" x14ac:dyDescent="0.25">
      <c r="A801" s="54" t="s">
        <v>1571</v>
      </c>
      <c r="B801" s="54">
        <v>34.56</v>
      </c>
      <c r="C801" s="54">
        <v>5.84</v>
      </c>
      <c r="D801" s="54" t="s">
        <v>8367</v>
      </c>
      <c r="E801" s="54" t="s">
        <v>2380</v>
      </c>
      <c r="F801" s="54" t="s">
        <v>2382</v>
      </c>
      <c r="G801" s="54">
        <v>1</v>
      </c>
      <c r="H801" s="54" t="s">
        <v>2380</v>
      </c>
      <c r="I801" s="17"/>
      <c r="J801" s="19"/>
      <c r="K801" s="15" t="str" cm="1">
        <f t="array" ref="K801">IF(H801="?",INDEX($H$2:$H$2336,MODE(MATCH($H$2:$H$2336,$H$2:$H$2336,0))),H801)</f>
        <v>No</v>
      </c>
      <c r="L801" s="16">
        <f t="shared" si="12"/>
        <v>1</v>
      </c>
      <c r="M801" s="16" t="s">
        <v>2382</v>
      </c>
      <c r="N801" s="16" t="s">
        <v>2380</v>
      </c>
      <c r="O801" s="15" t="str" cm="1">
        <f t="array" ref="O801">_xlfn.IFS(B801&lt;18.5,"Underweight",B801&lt;=24.99,"Normal weight",B801&lt;=29.99,"Over weight",B801&gt;=30,"Obesity")</f>
        <v>Obesity</v>
      </c>
      <c r="P801" s="29" t="str" cm="1">
        <f t="array" ref="P801">_xlfn.IFS(C801&lt;5.7,"Normal",C801&lt;=6.49,"Prediabetes",C801&gt;=6.5,"Diabetes")</f>
        <v>Prediabetes</v>
      </c>
    </row>
    <row r="802" spans="1:16" x14ac:dyDescent="0.25">
      <c r="A802" s="54" t="s">
        <v>1570</v>
      </c>
      <c r="B802" s="54">
        <v>28.2</v>
      </c>
      <c r="C802" s="54">
        <v>7.19</v>
      </c>
      <c r="D802" s="54" t="s">
        <v>8367</v>
      </c>
      <c r="E802" s="54" t="s">
        <v>2380</v>
      </c>
      <c r="F802" s="54" t="s">
        <v>2380</v>
      </c>
      <c r="G802" s="54">
        <v>2</v>
      </c>
      <c r="H802" s="54" t="s">
        <v>2380</v>
      </c>
      <c r="I802" s="15"/>
      <c r="J802" s="20"/>
      <c r="K802" s="17" t="str" cm="1">
        <f t="array" ref="K802">IF(H802="?",INDEX($H$2:$H$2336,MODE(MATCH($H$2:$H$2336,$H$2:$H$2336,0))),H802)</f>
        <v>No</v>
      </c>
      <c r="L802" s="18">
        <f t="shared" si="12"/>
        <v>2</v>
      </c>
      <c r="M802" s="18" t="s">
        <v>2382</v>
      </c>
      <c r="N802" s="18" t="s">
        <v>2380</v>
      </c>
      <c r="O802" s="17" t="str" cm="1">
        <f t="array" ref="O802">_xlfn.IFS(B802&lt;18.5,"Underweight",B802&lt;=24.99,"Normal weight",B802&lt;=29.99,"Over weight",B802&gt;=30,"Obesity")</f>
        <v>Over weight</v>
      </c>
      <c r="P802" s="30" t="str" cm="1">
        <f t="array" ref="P802">_xlfn.IFS(C802&lt;5.7,"Normal",C802&lt;=6.49,"Prediabetes",C802&gt;=6.5,"Diabetes")</f>
        <v>Diabetes</v>
      </c>
    </row>
    <row r="803" spans="1:16" x14ac:dyDescent="0.25">
      <c r="A803" s="54" t="s">
        <v>1569</v>
      </c>
      <c r="B803" s="54">
        <v>30.43</v>
      </c>
      <c r="C803" s="54">
        <v>9.39</v>
      </c>
      <c r="D803" s="54" t="s">
        <v>2380</v>
      </c>
      <c r="E803" s="54" t="s">
        <v>2380</v>
      </c>
      <c r="F803" s="54" t="s">
        <v>2380</v>
      </c>
      <c r="G803" s="54" t="s">
        <v>2381</v>
      </c>
      <c r="H803" s="54" t="s">
        <v>2380</v>
      </c>
      <c r="I803" s="17"/>
      <c r="J803" s="19"/>
      <c r="K803" s="15" t="str" cm="1">
        <f t="array" ref="K803">IF(H803="?",INDEX($H$2:$H$2336,MODE(MATCH($H$2:$H$2336,$H$2:$H$2336,0))),H803)</f>
        <v>No</v>
      </c>
      <c r="L803" s="16" t="str">
        <f t="shared" si="12"/>
        <v>0</v>
      </c>
      <c r="M803" s="16" t="s">
        <v>2380</v>
      </c>
      <c r="N803" s="16" t="s">
        <v>2380</v>
      </c>
      <c r="O803" s="15" t="str" cm="1">
        <f t="array" ref="O803">_xlfn.IFS(B803&lt;18.5,"Underweight",B803&lt;=24.99,"Normal weight",B803&lt;=29.99,"Over weight",B803&gt;=30,"Obesity")</f>
        <v>Obesity</v>
      </c>
      <c r="P803" s="29" t="str" cm="1">
        <f t="array" ref="P803">_xlfn.IFS(C803&lt;5.7,"Normal",C803&lt;=6.49,"Prediabetes",C803&gt;=6.5,"Diabetes")</f>
        <v>Diabetes</v>
      </c>
    </row>
    <row r="804" spans="1:16" x14ac:dyDescent="0.25">
      <c r="A804" s="54" t="s">
        <v>1568</v>
      </c>
      <c r="B804" s="54">
        <v>32.395000000000003</v>
      </c>
      <c r="C804" s="54">
        <v>4.2699999999999996</v>
      </c>
      <c r="D804" s="54" t="s">
        <v>8367</v>
      </c>
      <c r="E804" s="54" t="s">
        <v>2380</v>
      </c>
      <c r="F804" s="54" t="s">
        <v>2380</v>
      </c>
      <c r="G804" s="54">
        <v>1</v>
      </c>
      <c r="H804" s="54" t="s">
        <v>2380</v>
      </c>
      <c r="I804" s="15"/>
      <c r="J804" s="20"/>
      <c r="K804" s="17" t="str" cm="1">
        <f t="array" ref="K804">IF(H804="?",INDEX($H$2:$H$2336,MODE(MATCH($H$2:$H$2336,$H$2:$H$2336,0))),H804)</f>
        <v>No</v>
      </c>
      <c r="L804" s="18">
        <f t="shared" si="12"/>
        <v>1</v>
      </c>
      <c r="M804" s="18" t="s">
        <v>2382</v>
      </c>
      <c r="N804" s="18" t="s">
        <v>2380</v>
      </c>
      <c r="O804" s="17" t="str" cm="1">
        <f t="array" ref="O804">_xlfn.IFS(B804&lt;18.5,"Underweight",B804&lt;=24.99,"Normal weight",B804&lt;=29.99,"Over weight",B804&gt;=30,"Obesity")</f>
        <v>Obesity</v>
      </c>
      <c r="P804" s="30" t="str" cm="1">
        <f t="array" ref="P804">_xlfn.IFS(C804&lt;5.7,"Normal",C804&lt;=6.49,"Prediabetes",C804&gt;=6.5,"Diabetes")</f>
        <v>Normal</v>
      </c>
    </row>
    <row r="805" spans="1:16" x14ac:dyDescent="0.25">
      <c r="A805" s="54" t="s">
        <v>1567</v>
      </c>
      <c r="B805" s="54">
        <v>24.035</v>
      </c>
      <c r="C805" s="54">
        <v>11.71</v>
      </c>
      <c r="D805" s="54" t="s">
        <v>2380</v>
      </c>
      <c r="E805" s="54" t="s">
        <v>2380</v>
      </c>
      <c r="F805" s="54" t="s">
        <v>2380</v>
      </c>
      <c r="G805" s="54" t="s">
        <v>2381</v>
      </c>
      <c r="H805" s="54" t="s">
        <v>2380</v>
      </c>
      <c r="I805" s="17"/>
      <c r="J805" s="19"/>
      <c r="K805" s="15" t="str" cm="1">
        <f t="array" ref="K805">IF(H805="?",INDEX($H$2:$H$2336,MODE(MATCH($H$2:$H$2336,$H$2:$H$2336,0))),H805)</f>
        <v>No</v>
      </c>
      <c r="L805" s="16" t="str">
        <f t="shared" si="12"/>
        <v>0</v>
      </c>
      <c r="M805" s="16" t="s">
        <v>2380</v>
      </c>
      <c r="N805" s="16" t="s">
        <v>2380</v>
      </c>
      <c r="O805" s="15" t="str" cm="1">
        <f t="array" ref="O805">_xlfn.IFS(B805&lt;18.5,"Underweight",B805&lt;=24.99,"Normal weight",B805&lt;=29.99,"Over weight",B805&gt;=30,"Obesity")</f>
        <v>Normal weight</v>
      </c>
      <c r="P805" s="29" t="str" cm="1">
        <f t="array" ref="P805">_xlfn.IFS(C805&lt;5.7,"Normal",C805&lt;=6.49,"Prediabetes",C805&gt;=6.5,"Diabetes")</f>
        <v>Diabetes</v>
      </c>
    </row>
    <row r="806" spans="1:16" x14ac:dyDescent="0.25">
      <c r="A806" s="54" t="s">
        <v>1566</v>
      </c>
      <c r="B806" s="54">
        <v>37.119999999999997</v>
      </c>
      <c r="C806" s="54">
        <v>5.29</v>
      </c>
      <c r="D806" s="54" t="s">
        <v>2380</v>
      </c>
      <c r="E806" s="54" t="s">
        <v>2380</v>
      </c>
      <c r="F806" s="54" t="s">
        <v>2380</v>
      </c>
      <c r="G806" s="54">
        <v>2</v>
      </c>
      <c r="H806" s="54" t="s">
        <v>2380</v>
      </c>
      <c r="I806" s="15"/>
      <c r="J806" s="20"/>
      <c r="K806" s="17" t="str" cm="1">
        <f t="array" ref="K806">IF(H806="?",INDEX($H$2:$H$2336,MODE(MATCH($H$2:$H$2336,$H$2:$H$2336,0))),H806)</f>
        <v>No</v>
      </c>
      <c r="L806" s="18">
        <f t="shared" si="12"/>
        <v>2</v>
      </c>
      <c r="M806" s="18" t="s">
        <v>2380</v>
      </c>
      <c r="N806" s="18" t="s">
        <v>2380</v>
      </c>
      <c r="O806" s="17" t="str" cm="1">
        <f t="array" ref="O806">_xlfn.IFS(B806&lt;18.5,"Underweight",B806&lt;=24.99,"Normal weight",B806&lt;=29.99,"Over weight",B806&gt;=30,"Obesity")</f>
        <v>Obesity</v>
      </c>
      <c r="P806" s="30" t="str" cm="1">
        <f t="array" ref="P806">_xlfn.IFS(C806&lt;5.7,"Normal",C806&lt;=6.49,"Prediabetes",C806&gt;=6.5,"Diabetes")</f>
        <v>Normal</v>
      </c>
    </row>
    <row r="807" spans="1:16" x14ac:dyDescent="0.25">
      <c r="A807" s="54" t="s">
        <v>1565</v>
      </c>
      <c r="B807" s="54">
        <v>34.840000000000003</v>
      </c>
      <c r="C807" s="54">
        <v>6</v>
      </c>
      <c r="D807" s="54" t="s">
        <v>8367</v>
      </c>
      <c r="E807" s="54" t="s">
        <v>2380</v>
      </c>
      <c r="F807" s="54" t="s">
        <v>2382</v>
      </c>
      <c r="G807" s="54">
        <v>1</v>
      </c>
      <c r="H807" s="54" t="s">
        <v>2380</v>
      </c>
      <c r="I807" s="17"/>
      <c r="J807" s="19"/>
      <c r="K807" s="15" t="str" cm="1">
        <f t="array" ref="K807">IF(H807="?",INDEX($H$2:$H$2336,MODE(MATCH($H$2:$H$2336,$H$2:$H$2336,0))),H807)</f>
        <v>No</v>
      </c>
      <c r="L807" s="16">
        <f t="shared" si="12"/>
        <v>1</v>
      </c>
      <c r="M807" s="16" t="s">
        <v>2382</v>
      </c>
      <c r="N807" s="16" t="s">
        <v>2380</v>
      </c>
      <c r="O807" s="15" t="str" cm="1">
        <f t="array" ref="O807">_xlfn.IFS(B807&lt;18.5,"Underweight",B807&lt;=24.99,"Normal weight",B807&lt;=29.99,"Over weight",B807&gt;=30,"Obesity")</f>
        <v>Obesity</v>
      </c>
      <c r="P807" s="29" t="str" cm="1">
        <f t="array" ref="P807">_xlfn.IFS(C807&lt;5.7,"Normal",C807&lt;=6.49,"Prediabetes",C807&gt;=6.5,"Diabetes")</f>
        <v>Prediabetes</v>
      </c>
    </row>
    <row r="808" spans="1:16" x14ac:dyDescent="0.25">
      <c r="A808" s="54" t="s">
        <v>1564</v>
      </c>
      <c r="B808" s="54">
        <v>29.53</v>
      </c>
      <c r="C808" s="54">
        <v>10.64</v>
      </c>
      <c r="D808" s="54" t="s">
        <v>2380</v>
      </c>
      <c r="E808" s="54" t="s">
        <v>2380</v>
      </c>
      <c r="F808" s="54" t="s">
        <v>2380</v>
      </c>
      <c r="G808" s="54" t="s">
        <v>2381</v>
      </c>
      <c r="H808" s="54" t="s">
        <v>2380</v>
      </c>
      <c r="I808" s="15"/>
      <c r="J808" s="20"/>
      <c r="K808" s="17" t="str" cm="1">
        <f t="array" ref="K808">IF(H808="?",INDEX($H$2:$H$2336,MODE(MATCH($H$2:$H$2336,$H$2:$H$2336,0))),H808)</f>
        <v>No</v>
      </c>
      <c r="L808" s="18" t="str">
        <f t="shared" si="12"/>
        <v>0</v>
      </c>
      <c r="M808" s="18" t="s">
        <v>2380</v>
      </c>
      <c r="N808" s="18" t="s">
        <v>2380</v>
      </c>
      <c r="O808" s="17" t="str" cm="1">
        <f t="array" ref="O808">_xlfn.IFS(B808&lt;18.5,"Underweight",B808&lt;=24.99,"Normal weight",B808&lt;=29.99,"Over weight",B808&gt;=30,"Obesity")</f>
        <v>Over weight</v>
      </c>
      <c r="P808" s="30" t="str" cm="1">
        <f t="array" ref="P808">_xlfn.IFS(C808&lt;5.7,"Normal",C808&lt;=6.49,"Prediabetes",C808&gt;=6.5,"Diabetes")</f>
        <v>Diabetes</v>
      </c>
    </row>
    <row r="809" spans="1:16" x14ac:dyDescent="0.25">
      <c r="A809" s="54" t="s">
        <v>1563</v>
      </c>
      <c r="B809" s="54">
        <v>42.51</v>
      </c>
      <c r="C809" s="54">
        <v>8.2100000000000009</v>
      </c>
      <c r="D809" s="54" t="s">
        <v>8367</v>
      </c>
      <c r="E809" s="54" t="s">
        <v>2380</v>
      </c>
      <c r="F809" s="54" t="s">
        <v>2380</v>
      </c>
      <c r="G809" s="54" t="s">
        <v>2381</v>
      </c>
      <c r="H809" s="54" t="s">
        <v>2380</v>
      </c>
      <c r="I809" s="17"/>
      <c r="J809" s="19"/>
      <c r="K809" s="15" t="str" cm="1">
        <f t="array" ref="K809">IF(H809="?",INDEX($H$2:$H$2336,MODE(MATCH($H$2:$H$2336,$H$2:$H$2336,0))),H809)</f>
        <v>No</v>
      </c>
      <c r="L809" s="16" t="str">
        <f t="shared" si="12"/>
        <v>0</v>
      </c>
      <c r="M809" s="16" t="s">
        <v>2382</v>
      </c>
      <c r="N809" s="16" t="s">
        <v>2380</v>
      </c>
      <c r="O809" s="15" t="str" cm="1">
        <f t="array" ref="O809">_xlfn.IFS(B809&lt;18.5,"Underweight",B809&lt;=24.99,"Normal weight",B809&lt;=29.99,"Over weight",B809&gt;=30,"Obesity")</f>
        <v>Obesity</v>
      </c>
      <c r="P809" s="29" t="str" cm="1">
        <f t="array" ref="P809">_xlfn.IFS(C809&lt;5.7,"Normal",C809&lt;=6.49,"Prediabetes",C809&gt;=6.5,"Diabetes")</f>
        <v>Diabetes</v>
      </c>
    </row>
    <row r="810" spans="1:16" x14ac:dyDescent="0.25">
      <c r="A810" s="54" t="s">
        <v>1562</v>
      </c>
      <c r="B810" s="54">
        <v>38.14</v>
      </c>
      <c r="C810" s="54">
        <v>5.58</v>
      </c>
      <c r="D810" s="54" t="s">
        <v>2380</v>
      </c>
      <c r="E810" s="54" t="s">
        <v>2380</v>
      </c>
      <c r="F810" s="54" t="s">
        <v>2382</v>
      </c>
      <c r="G810" s="54">
        <v>1</v>
      </c>
      <c r="H810" s="54" t="s">
        <v>2380</v>
      </c>
      <c r="I810" s="15"/>
      <c r="J810" s="20"/>
      <c r="K810" s="17" t="str" cm="1">
        <f t="array" ref="K810">IF(H810="?",INDEX($H$2:$H$2336,MODE(MATCH($H$2:$H$2336,$H$2:$H$2336,0))),H810)</f>
        <v>No</v>
      </c>
      <c r="L810" s="18">
        <f t="shared" si="12"/>
        <v>1</v>
      </c>
      <c r="M810" s="18" t="s">
        <v>2380</v>
      </c>
      <c r="N810" s="18" t="s">
        <v>2380</v>
      </c>
      <c r="O810" s="17" t="str" cm="1">
        <f t="array" ref="O810">_xlfn.IFS(B810&lt;18.5,"Underweight",B810&lt;=24.99,"Normal weight",B810&lt;=29.99,"Over weight",B810&gt;=30,"Obesity")</f>
        <v>Obesity</v>
      </c>
      <c r="P810" s="30" t="str" cm="1">
        <f t="array" ref="P810">_xlfn.IFS(C810&lt;5.7,"Normal",C810&lt;=6.49,"Prediabetes",C810&gt;=6.5,"Diabetes")</f>
        <v>Normal</v>
      </c>
    </row>
    <row r="811" spans="1:16" x14ac:dyDescent="0.25">
      <c r="A811" s="54" t="s">
        <v>1561</v>
      </c>
      <c r="B811" s="54">
        <v>39.93</v>
      </c>
      <c r="C811" s="54">
        <v>8.75</v>
      </c>
      <c r="D811" s="54" t="s">
        <v>2380</v>
      </c>
      <c r="E811" s="54" t="s">
        <v>2380</v>
      </c>
      <c r="F811" s="54" t="s">
        <v>2380</v>
      </c>
      <c r="G811" s="54" t="s">
        <v>2381</v>
      </c>
      <c r="H811" s="54" t="s">
        <v>2380</v>
      </c>
      <c r="I811" s="17"/>
      <c r="J811" s="19"/>
      <c r="K811" s="15" t="str" cm="1">
        <f t="array" ref="K811">IF(H811="?",INDEX($H$2:$H$2336,MODE(MATCH($H$2:$H$2336,$H$2:$H$2336,0))),H811)</f>
        <v>No</v>
      </c>
      <c r="L811" s="16" t="str">
        <f t="shared" si="12"/>
        <v>0</v>
      </c>
      <c r="M811" s="16" t="s">
        <v>2380</v>
      </c>
      <c r="N811" s="16" t="s">
        <v>2380</v>
      </c>
      <c r="O811" s="15" t="str" cm="1">
        <f t="array" ref="O811">_xlfn.IFS(B811&lt;18.5,"Underweight",B811&lt;=24.99,"Normal weight",B811&lt;=29.99,"Over weight",B811&gt;=30,"Obesity")</f>
        <v>Obesity</v>
      </c>
      <c r="P811" s="29" t="str" cm="1">
        <f t="array" ref="P811">_xlfn.IFS(C811&lt;5.7,"Normal",C811&lt;=6.49,"Prediabetes",C811&gt;=6.5,"Diabetes")</f>
        <v>Diabetes</v>
      </c>
    </row>
    <row r="812" spans="1:16" x14ac:dyDescent="0.25">
      <c r="A812" s="54" t="s">
        <v>1560</v>
      </c>
      <c r="B812" s="54">
        <v>38.83</v>
      </c>
      <c r="C812" s="54">
        <v>11.86</v>
      </c>
      <c r="D812" s="54" t="s">
        <v>2380</v>
      </c>
      <c r="E812" s="54" t="s">
        <v>2380</v>
      </c>
      <c r="F812" s="54" t="s">
        <v>2380</v>
      </c>
      <c r="G812" s="54" t="s">
        <v>2381</v>
      </c>
      <c r="H812" s="54" t="s">
        <v>2380</v>
      </c>
      <c r="I812" s="15"/>
      <c r="J812" s="20"/>
      <c r="K812" s="17" t="str" cm="1">
        <f t="array" ref="K812">IF(H812="?",INDEX($H$2:$H$2336,MODE(MATCH($H$2:$H$2336,$H$2:$H$2336,0))),H812)</f>
        <v>No</v>
      </c>
      <c r="L812" s="18" t="str">
        <f t="shared" si="12"/>
        <v>0</v>
      </c>
      <c r="M812" s="18" t="s">
        <v>2380</v>
      </c>
      <c r="N812" s="18" t="s">
        <v>2380</v>
      </c>
      <c r="O812" s="17" t="str" cm="1">
        <f t="array" ref="O812">_xlfn.IFS(B812&lt;18.5,"Underweight",B812&lt;=24.99,"Normal weight",B812&lt;=29.99,"Over weight",B812&gt;=30,"Obesity")</f>
        <v>Obesity</v>
      </c>
      <c r="P812" s="30" t="str" cm="1">
        <f t="array" ref="P812">_xlfn.IFS(C812&lt;5.7,"Normal",C812&lt;=6.49,"Prediabetes",C812&gt;=6.5,"Diabetes")</f>
        <v>Diabetes</v>
      </c>
    </row>
    <row r="813" spans="1:16" x14ac:dyDescent="0.25">
      <c r="A813" s="54" t="s">
        <v>1559</v>
      </c>
      <c r="B813" s="54">
        <v>37.4</v>
      </c>
      <c r="C813" s="54">
        <v>11.46</v>
      </c>
      <c r="D813" s="54" t="s">
        <v>2380</v>
      </c>
      <c r="E813" s="54" t="s">
        <v>2380</v>
      </c>
      <c r="F813" s="54" t="s">
        <v>2380</v>
      </c>
      <c r="G813" s="54" t="s">
        <v>2381</v>
      </c>
      <c r="H813" s="54" t="s">
        <v>2380</v>
      </c>
      <c r="I813" s="17"/>
      <c r="J813" s="19"/>
      <c r="K813" s="15" t="str" cm="1">
        <f t="array" ref="K813">IF(H813="?",INDEX($H$2:$H$2336,MODE(MATCH($H$2:$H$2336,$H$2:$H$2336,0))),H813)</f>
        <v>No</v>
      </c>
      <c r="L813" s="16" t="str">
        <f t="shared" si="12"/>
        <v>0</v>
      </c>
      <c r="M813" s="16" t="s">
        <v>2380</v>
      </c>
      <c r="N813" s="16" t="s">
        <v>2380</v>
      </c>
      <c r="O813" s="15" t="str" cm="1">
        <f t="array" ref="O813">_xlfn.IFS(B813&lt;18.5,"Underweight",B813&lt;=24.99,"Normal weight",B813&lt;=29.99,"Over weight",B813&gt;=30,"Obesity")</f>
        <v>Obesity</v>
      </c>
      <c r="P813" s="29" t="str" cm="1">
        <f t="array" ref="P813">_xlfn.IFS(C813&lt;5.7,"Normal",C813&lt;=6.49,"Prediabetes",C813&gt;=6.5,"Diabetes")</f>
        <v>Diabetes</v>
      </c>
    </row>
    <row r="814" spans="1:16" x14ac:dyDescent="0.25">
      <c r="A814" s="54" t="s">
        <v>1558</v>
      </c>
      <c r="B814" s="54">
        <v>21.4</v>
      </c>
      <c r="C814" s="54">
        <v>9.0299999999999994</v>
      </c>
      <c r="D814" s="54" t="s">
        <v>2380</v>
      </c>
      <c r="E814" s="54" t="s">
        <v>2380</v>
      </c>
      <c r="F814" s="54" t="s">
        <v>2380</v>
      </c>
      <c r="G814" s="54" t="s">
        <v>2381</v>
      </c>
      <c r="H814" s="54" t="s">
        <v>2380</v>
      </c>
      <c r="I814" s="15"/>
      <c r="J814" s="20"/>
      <c r="K814" s="17" t="str" cm="1">
        <f t="array" ref="K814">IF(H814="?",INDEX($H$2:$H$2336,MODE(MATCH($H$2:$H$2336,$H$2:$H$2336,0))),H814)</f>
        <v>No</v>
      </c>
      <c r="L814" s="18" t="str">
        <f t="shared" si="12"/>
        <v>0</v>
      </c>
      <c r="M814" s="18" t="s">
        <v>2380</v>
      </c>
      <c r="N814" s="18" t="s">
        <v>2380</v>
      </c>
      <c r="O814" s="17" t="str" cm="1">
        <f t="array" ref="O814">_xlfn.IFS(B814&lt;18.5,"Underweight",B814&lt;=24.99,"Normal weight",B814&lt;=29.99,"Over weight",B814&gt;=30,"Obesity")</f>
        <v>Normal weight</v>
      </c>
      <c r="P814" s="30" t="str" cm="1">
        <f t="array" ref="P814">_xlfn.IFS(C814&lt;5.7,"Normal",C814&lt;=6.49,"Prediabetes",C814&gt;=6.5,"Diabetes")</f>
        <v>Diabetes</v>
      </c>
    </row>
    <row r="815" spans="1:16" x14ac:dyDescent="0.25">
      <c r="A815" s="54" t="s">
        <v>1557</v>
      </c>
      <c r="B815" s="54">
        <v>38.380000000000003</v>
      </c>
      <c r="C815" s="54">
        <v>8.26</v>
      </c>
      <c r="D815" s="54" t="s">
        <v>8367</v>
      </c>
      <c r="E815" s="54" t="s">
        <v>2380</v>
      </c>
      <c r="F815" s="54" t="s">
        <v>2380</v>
      </c>
      <c r="G815" s="54">
        <v>2</v>
      </c>
      <c r="H815" s="54" t="s">
        <v>2380</v>
      </c>
      <c r="I815" s="17"/>
      <c r="J815" s="19"/>
      <c r="K815" s="15" t="str" cm="1">
        <f t="array" ref="K815">IF(H815="?",INDEX($H$2:$H$2336,MODE(MATCH($H$2:$H$2336,$H$2:$H$2336,0))),H815)</f>
        <v>No</v>
      </c>
      <c r="L815" s="16">
        <f t="shared" si="12"/>
        <v>2</v>
      </c>
      <c r="M815" s="16" t="s">
        <v>2382</v>
      </c>
      <c r="N815" s="16" t="s">
        <v>2380</v>
      </c>
      <c r="O815" s="15" t="str" cm="1">
        <f t="array" ref="O815">_xlfn.IFS(B815&lt;18.5,"Underweight",B815&lt;=24.99,"Normal weight",B815&lt;=29.99,"Over weight",B815&gt;=30,"Obesity")</f>
        <v>Obesity</v>
      </c>
      <c r="P815" s="29" t="str" cm="1">
        <f t="array" ref="P815">_xlfn.IFS(C815&lt;5.7,"Normal",C815&lt;=6.49,"Prediabetes",C815&gt;=6.5,"Diabetes")</f>
        <v>Diabetes</v>
      </c>
    </row>
    <row r="816" spans="1:16" x14ac:dyDescent="0.25">
      <c r="A816" s="54" t="s">
        <v>1556</v>
      </c>
      <c r="B816" s="54">
        <v>33.659999999999997</v>
      </c>
      <c r="C816" s="54">
        <v>5.42</v>
      </c>
      <c r="D816" s="54" t="s">
        <v>8367</v>
      </c>
      <c r="E816" s="54" t="s">
        <v>2380</v>
      </c>
      <c r="F816" s="54" t="s">
        <v>2380</v>
      </c>
      <c r="G816" s="54">
        <v>2</v>
      </c>
      <c r="H816" s="54" t="s">
        <v>2380</v>
      </c>
      <c r="I816" s="15"/>
      <c r="J816" s="20"/>
      <c r="K816" s="17" t="str" cm="1">
        <f t="array" ref="K816">IF(H816="?",INDEX($H$2:$H$2336,MODE(MATCH($H$2:$H$2336,$H$2:$H$2336,0))),H816)</f>
        <v>No</v>
      </c>
      <c r="L816" s="18">
        <f t="shared" si="12"/>
        <v>2</v>
      </c>
      <c r="M816" s="18" t="s">
        <v>2382</v>
      </c>
      <c r="N816" s="18" t="s">
        <v>2380</v>
      </c>
      <c r="O816" s="17" t="str" cm="1">
        <f t="array" ref="O816">_xlfn.IFS(B816&lt;18.5,"Underweight",B816&lt;=24.99,"Normal weight",B816&lt;=29.99,"Over weight",B816&gt;=30,"Obesity")</f>
        <v>Obesity</v>
      </c>
      <c r="P816" s="30" t="str" cm="1">
        <f t="array" ref="P816">_xlfn.IFS(C816&lt;5.7,"Normal",C816&lt;=6.49,"Prediabetes",C816&gt;=6.5,"Diabetes")</f>
        <v>Normal</v>
      </c>
    </row>
    <row r="817" spans="1:16" x14ac:dyDescent="0.25">
      <c r="A817" s="54" t="s">
        <v>1555</v>
      </c>
      <c r="B817" s="54">
        <v>31.79</v>
      </c>
      <c r="C817" s="54">
        <v>11.33</v>
      </c>
      <c r="D817" s="54" t="s">
        <v>8367</v>
      </c>
      <c r="E817" s="54" t="s">
        <v>2380</v>
      </c>
      <c r="F817" s="54" t="s">
        <v>2382</v>
      </c>
      <c r="G817" s="54">
        <v>1</v>
      </c>
      <c r="H817" s="54" t="s">
        <v>2380</v>
      </c>
      <c r="I817" s="17"/>
      <c r="J817" s="19"/>
      <c r="K817" s="15" t="str" cm="1">
        <f t="array" ref="K817">IF(H817="?",INDEX($H$2:$H$2336,MODE(MATCH($H$2:$H$2336,$H$2:$H$2336,0))),H817)</f>
        <v>No</v>
      </c>
      <c r="L817" s="16">
        <f t="shared" si="12"/>
        <v>1</v>
      </c>
      <c r="M817" s="16" t="s">
        <v>2382</v>
      </c>
      <c r="N817" s="16" t="s">
        <v>2380</v>
      </c>
      <c r="O817" s="15" t="str" cm="1">
        <f t="array" ref="O817">_xlfn.IFS(B817&lt;18.5,"Underweight",B817&lt;=24.99,"Normal weight",B817&lt;=29.99,"Over weight",B817&gt;=30,"Obesity")</f>
        <v>Obesity</v>
      </c>
      <c r="P817" s="29" t="str" cm="1">
        <f t="array" ref="P817">_xlfn.IFS(C817&lt;5.7,"Normal",C817&lt;=6.49,"Prediabetes",C817&gt;=6.5,"Diabetes")</f>
        <v>Diabetes</v>
      </c>
    </row>
    <row r="818" spans="1:16" x14ac:dyDescent="0.25">
      <c r="A818" s="54" t="s">
        <v>1554</v>
      </c>
      <c r="B818" s="54">
        <v>29.7</v>
      </c>
      <c r="C818" s="54">
        <v>7.69</v>
      </c>
      <c r="D818" s="54" t="s">
        <v>8367</v>
      </c>
      <c r="E818" s="54" t="s">
        <v>2380</v>
      </c>
      <c r="F818" s="54" t="s">
        <v>2382</v>
      </c>
      <c r="G818" s="54">
        <v>1</v>
      </c>
      <c r="H818" s="54" t="s">
        <v>2380</v>
      </c>
      <c r="I818" s="15"/>
      <c r="J818" s="20"/>
      <c r="K818" s="17" t="str" cm="1">
        <f t="array" ref="K818">IF(H818="?",INDEX($H$2:$H$2336,MODE(MATCH($H$2:$H$2336,$H$2:$H$2336,0))),H818)</f>
        <v>No</v>
      </c>
      <c r="L818" s="18">
        <f t="shared" si="12"/>
        <v>1</v>
      </c>
      <c r="M818" s="18" t="s">
        <v>2382</v>
      </c>
      <c r="N818" s="18" t="s">
        <v>2380</v>
      </c>
      <c r="O818" s="17" t="str" cm="1">
        <f t="array" ref="O818">_xlfn.IFS(B818&lt;18.5,"Underweight",B818&lt;=24.99,"Normal weight",B818&lt;=29.99,"Over weight",B818&gt;=30,"Obesity")</f>
        <v>Over weight</v>
      </c>
      <c r="P818" s="30" t="str" cm="1">
        <f t="array" ref="P818">_xlfn.IFS(C818&lt;5.7,"Normal",C818&lt;=6.49,"Prediabetes",C818&gt;=6.5,"Diabetes")</f>
        <v>Diabetes</v>
      </c>
    </row>
    <row r="819" spans="1:16" x14ac:dyDescent="0.25">
      <c r="A819" s="54" t="s">
        <v>1553</v>
      </c>
      <c r="B819" s="54">
        <v>25.46</v>
      </c>
      <c r="C819" s="54">
        <v>8.77</v>
      </c>
      <c r="D819" s="54" t="s">
        <v>8367</v>
      </c>
      <c r="E819" s="54" t="s">
        <v>2380</v>
      </c>
      <c r="F819" s="54" t="s">
        <v>2382</v>
      </c>
      <c r="G819" s="54">
        <v>1</v>
      </c>
      <c r="H819" s="54" t="s">
        <v>2380</v>
      </c>
      <c r="I819" s="17"/>
      <c r="J819" s="19"/>
      <c r="K819" s="15" t="str" cm="1">
        <f t="array" ref="K819">IF(H819="?",INDEX($H$2:$H$2336,MODE(MATCH($H$2:$H$2336,$H$2:$H$2336,0))),H819)</f>
        <v>No</v>
      </c>
      <c r="L819" s="16">
        <f t="shared" si="12"/>
        <v>1</v>
      </c>
      <c r="M819" s="16" t="s">
        <v>2382</v>
      </c>
      <c r="N819" s="16" t="s">
        <v>2380</v>
      </c>
      <c r="O819" s="15" t="str" cm="1">
        <f t="array" ref="O819">_xlfn.IFS(B819&lt;18.5,"Underweight",B819&lt;=24.99,"Normal weight",B819&lt;=29.99,"Over weight",B819&gt;=30,"Obesity")</f>
        <v>Over weight</v>
      </c>
      <c r="P819" s="29" t="str" cm="1">
        <f t="array" ref="P819">_xlfn.IFS(C819&lt;5.7,"Normal",C819&lt;=6.49,"Prediabetes",C819&gt;=6.5,"Diabetes")</f>
        <v>Diabetes</v>
      </c>
    </row>
    <row r="820" spans="1:16" x14ac:dyDescent="0.25">
      <c r="A820" s="54" t="s">
        <v>1552</v>
      </c>
      <c r="B820" s="54">
        <v>39.14</v>
      </c>
      <c r="C820" s="54">
        <v>4.91</v>
      </c>
      <c r="D820" s="54" t="s">
        <v>2380</v>
      </c>
      <c r="E820" s="54" t="s">
        <v>8367</v>
      </c>
      <c r="F820" s="54" t="s">
        <v>2380</v>
      </c>
      <c r="G820" s="54">
        <v>1</v>
      </c>
      <c r="H820" s="54" t="s">
        <v>2380</v>
      </c>
      <c r="I820" s="15"/>
      <c r="J820" s="20"/>
      <c r="K820" s="17" t="str" cm="1">
        <f t="array" ref="K820">IF(H820="?",INDEX($H$2:$H$2336,MODE(MATCH($H$2:$H$2336,$H$2:$H$2336,0))),H820)</f>
        <v>No</v>
      </c>
      <c r="L820" s="18">
        <f t="shared" si="12"/>
        <v>1</v>
      </c>
      <c r="M820" s="18" t="s">
        <v>2380</v>
      </c>
      <c r="N820" s="18" t="s">
        <v>2380</v>
      </c>
      <c r="O820" s="17" t="str" cm="1">
        <f t="array" ref="O820">_xlfn.IFS(B820&lt;18.5,"Underweight",B820&lt;=24.99,"Normal weight",B820&lt;=29.99,"Over weight",B820&gt;=30,"Obesity")</f>
        <v>Obesity</v>
      </c>
      <c r="P820" s="30" t="str" cm="1">
        <f t="array" ref="P820">_xlfn.IFS(C820&lt;5.7,"Normal",C820&lt;=6.49,"Prediabetes",C820&gt;=6.5,"Diabetes")</f>
        <v>Normal</v>
      </c>
    </row>
    <row r="821" spans="1:16" x14ac:dyDescent="0.25">
      <c r="A821" s="54" t="s">
        <v>1551</v>
      </c>
      <c r="B821" s="54">
        <v>41.2</v>
      </c>
      <c r="C821" s="54">
        <v>4.95</v>
      </c>
      <c r="D821" s="54" t="s">
        <v>2380</v>
      </c>
      <c r="E821" s="54" t="s">
        <v>2380</v>
      </c>
      <c r="F821" s="54" t="s">
        <v>2380</v>
      </c>
      <c r="G821" s="54">
        <v>1</v>
      </c>
      <c r="H821" s="54" t="s">
        <v>2380</v>
      </c>
      <c r="I821" s="17"/>
      <c r="J821" s="19"/>
      <c r="K821" s="15" t="str" cm="1">
        <f t="array" ref="K821">IF(H821="?",INDEX($H$2:$H$2336,MODE(MATCH($H$2:$H$2336,$H$2:$H$2336,0))),H821)</f>
        <v>No</v>
      </c>
      <c r="L821" s="16">
        <f t="shared" si="12"/>
        <v>1</v>
      </c>
      <c r="M821" s="16" t="s">
        <v>2380</v>
      </c>
      <c r="N821" s="16" t="s">
        <v>2380</v>
      </c>
      <c r="O821" s="15" t="str" cm="1">
        <f t="array" ref="O821">_xlfn.IFS(B821&lt;18.5,"Underweight",B821&lt;=24.99,"Normal weight",B821&lt;=29.99,"Over weight",B821&gt;=30,"Obesity")</f>
        <v>Obesity</v>
      </c>
      <c r="P821" s="29" t="str" cm="1">
        <f t="array" ref="P821">_xlfn.IFS(C821&lt;5.7,"Normal",C821&lt;=6.49,"Prediabetes",C821&gt;=6.5,"Diabetes")</f>
        <v>Normal</v>
      </c>
    </row>
    <row r="822" spans="1:16" x14ac:dyDescent="0.25">
      <c r="A822" s="54" t="s">
        <v>1550</v>
      </c>
      <c r="B822" s="54">
        <v>28.81</v>
      </c>
      <c r="C822" s="54">
        <v>10.8</v>
      </c>
      <c r="D822" s="54" t="s">
        <v>8367</v>
      </c>
      <c r="E822" s="54" t="s">
        <v>2380</v>
      </c>
      <c r="F822" s="54" t="s">
        <v>2382</v>
      </c>
      <c r="G822" s="54">
        <v>1</v>
      </c>
      <c r="H822" s="54" t="s">
        <v>2380</v>
      </c>
      <c r="I822" s="15"/>
      <c r="J822" s="20"/>
      <c r="K822" s="17" t="str" cm="1">
        <f t="array" ref="K822">IF(H822="?",INDEX($H$2:$H$2336,MODE(MATCH($H$2:$H$2336,$H$2:$H$2336,0))),H822)</f>
        <v>No</v>
      </c>
      <c r="L822" s="18">
        <f t="shared" si="12"/>
        <v>1</v>
      </c>
      <c r="M822" s="18" t="s">
        <v>2382</v>
      </c>
      <c r="N822" s="18" t="s">
        <v>2380</v>
      </c>
      <c r="O822" s="17" t="str" cm="1">
        <f t="array" ref="O822">_xlfn.IFS(B822&lt;18.5,"Underweight",B822&lt;=24.99,"Normal weight",B822&lt;=29.99,"Over weight",B822&gt;=30,"Obesity")</f>
        <v>Over weight</v>
      </c>
      <c r="P822" s="30" t="str" cm="1">
        <f t="array" ref="P822">_xlfn.IFS(C822&lt;5.7,"Normal",C822&lt;=6.49,"Prediabetes",C822&gt;=6.5,"Diabetes")</f>
        <v>Diabetes</v>
      </c>
    </row>
    <row r="823" spans="1:16" x14ac:dyDescent="0.25">
      <c r="A823" s="54" t="s">
        <v>1549</v>
      </c>
      <c r="B823" s="54">
        <v>37.409999999999997</v>
      </c>
      <c r="C823" s="54">
        <v>7.21</v>
      </c>
      <c r="D823" s="54" t="s">
        <v>2380</v>
      </c>
      <c r="E823" s="54" t="s">
        <v>2380</v>
      </c>
      <c r="F823" s="54" t="s">
        <v>2380</v>
      </c>
      <c r="G823" s="54">
        <v>2</v>
      </c>
      <c r="H823" s="54" t="s">
        <v>2380</v>
      </c>
      <c r="I823" s="17"/>
      <c r="J823" s="19"/>
      <c r="K823" s="15" t="str" cm="1">
        <f t="array" ref="K823">IF(H823="?",INDEX($H$2:$H$2336,MODE(MATCH($H$2:$H$2336,$H$2:$H$2336,0))),H823)</f>
        <v>No</v>
      </c>
      <c r="L823" s="16">
        <f t="shared" si="12"/>
        <v>2</v>
      </c>
      <c r="M823" s="16" t="s">
        <v>2380</v>
      </c>
      <c r="N823" s="16" t="s">
        <v>2380</v>
      </c>
      <c r="O823" s="15" t="str" cm="1">
        <f t="array" ref="O823">_xlfn.IFS(B823&lt;18.5,"Underweight",B823&lt;=24.99,"Normal weight",B823&lt;=29.99,"Over weight",B823&gt;=30,"Obesity")</f>
        <v>Obesity</v>
      </c>
      <c r="P823" s="29" t="str" cm="1">
        <f t="array" ref="P823">_xlfn.IFS(C823&lt;5.7,"Normal",C823&lt;=6.49,"Prediabetes",C823&gt;=6.5,"Diabetes")</f>
        <v>Diabetes</v>
      </c>
    </row>
    <row r="824" spans="1:16" x14ac:dyDescent="0.25">
      <c r="A824" s="54" t="s">
        <v>1548</v>
      </c>
      <c r="B824" s="54">
        <v>52.54</v>
      </c>
      <c r="C824" s="54">
        <v>5.12</v>
      </c>
      <c r="D824" s="54" t="s">
        <v>2380</v>
      </c>
      <c r="E824" s="54" t="s">
        <v>2380</v>
      </c>
      <c r="F824" s="54" t="s">
        <v>2382</v>
      </c>
      <c r="G824" s="54">
        <v>1</v>
      </c>
      <c r="H824" s="54" t="s">
        <v>2380</v>
      </c>
      <c r="I824" s="15"/>
      <c r="J824" s="20"/>
      <c r="K824" s="17" t="str" cm="1">
        <f t="array" ref="K824">IF(H824="?",INDEX($H$2:$H$2336,MODE(MATCH($H$2:$H$2336,$H$2:$H$2336,0))),H824)</f>
        <v>No</v>
      </c>
      <c r="L824" s="18">
        <f t="shared" si="12"/>
        <v>1</v>
      </c>
      <c r="M824" s="18" t="s">
        <v>2380</v>
      </c>
      <c r="N824" s="18" t="s">
        <v>2380</v>
      </c>
      <c r="O824" s="17" t="str" cm="1">
        <f t="array" ref="O824">_xlfn.IFS(B824&lt;18.5,"Underweight",B824&lt;=24.99,"Normal weight",B824&lt;=29.99,"Over weight",B824&gt;=30,"Obesity")</f>
        <v>Obesity</v>
      </c>
      <c r="P824" s="30" t="str" cm="1">
        <f t="array" ref="P824">_xlfn.IFS(C824&lt;5.7,"Normal",C824&lt;=6.49,"Prediabetes",C824&gt;=6.5,"Diabetes")</f>
        <v>Normal</v>
      </c>
    </row>
    <row r="825" spans="1:16" x14ac:dyDescent="0.25">
      <c r="A825" s="54" t="s">
        <v>1547</v>
      </c>
      <c r="B825" s="54">
        <v>17.29</v>
      </c>
      <c r="C825" s="54">
        <v>4.62</v>
      </c>
      <c r="D825" s="54" t="s">
        <v>2380</v>
      </c>
      <c r="E825" s="54" t="s">
        <v>8367</v>
      </c>
      <c r="F825" s="54" t="s">
        <v>2380</v>
      </c>
      <c r="G825" s="54">
        <v>1</v>
      </c>
      <c r="H825" s="54" t="s">
        <v>8367</v>
      </c>
      <c r="I825" s="17"/>
      <c r="J825" s="19"/>
      <c r="K825" s="15" t="str" cm="1">
        <f t="array" ref="K825">IF(H825="?",INDEX($H$2:$H$2336,MODE(MATCH($H$2:$H$2336,$H$2:$H$2336,0))),H825)</f>
        <v>yes</v>
      </c>
      <c r="L825" s="16">
        <f t="shared" si="12"/>
        <v>1</v>
      </c>
      <c r="M825" s="16" t="s">
        <v>2380</v>
      </c>
      <c r="N825" s="16" t="s">
        <v>2382</v>
      </c>
      <c r="O825" s="15" t="str" cm="1">
        <f t="array" ref="O825">_xlfn.IFS(B825&lt;18.5,"Underweight",B825&lt;=24.99,"Normal weight",B825&lt;=29.99,"Over weight",B825&gt;=30,"Obesity")</f>
        <v>Underweight</v>
      </c>
      <c r="P825" s="29" t="str" cm="1">
        <f t="array" ref="P825">_xlfn.IFS(C825&lt;5.7,"Normal",C825&lt;=6.49,"Prediabetes",C825&gt;=6.5,"Diabetes")</f>
        <v>Normal</v>
      </c>
    </row>
    <row r="826" spans="1:16" x14ac:dyDescent="0.25">
      <c r="A826" s="54" t="s">
        <v>1546</v>
      </c>
      <c r="B826" s="54">
        <v>31.74</v>
      </c>
      <c r="C826" s="54">
        <v>7.68</v>
      </c>
      <c r="D826" s="54" t="s">
        <v>8367</v>
      </c>
      <c r="E826" s="54" t="s">
        <v>2380</v>
      </c>
      <c r="F826" s="54" t="s">
        <v>2380</v>
      </c>
      <c r="G826" s="54" t="s">
        <v>2381</v>
      </c>
      <c r="H826" s="54" t="s">
        <v>2380</v>
      </c>
      <c r="I826" s="15"/>
      <c r="J826" s="20"/>
      <c r="K826" s="17" t="str" cm="1">
        <f t="array" ref="K826">IF(H826="?",INDEX($H$2:$H$2336,MODE(MATCH($H$2:$H$2336,$H$2:$H$2336,0))),H826)</f>
        <v>No</v>
      </c>
      <c r="L826" s="18" t="str">
        <f t="shared" si="12"/>
        <v>0</v>
      </c>
      <c r="M826" s="18" t="s">
        <v>2382</v>
      </c>
      <c r="N826" s="18" t="s">
        <v>2380</v>
      </c>
      <c r="O826" s="17" t="str" cm="1">
        <f t="array" ref="O826">_xlfn.IFS(B826&lt;18.5,"Underweight",B826&lt;=24.99,"Normal weight",B826&lt;=29.99,"Over weight",B826&gt;=30,"Obesity")</f>
        <v>Obesity</v>
      </c>
      <c r="P826" s="30" t="str" cm="1">
        <f t="array" ref="P826">_xlfn.IFS(C826&lt;5.7,"Normal",C826&lt;=6.49,"Prediabetes",C826&gt;=6.5,"Diabetes")</f>
        <v>Diabetes</v>
      </c>
    </row>
    <row r="827" spans="1:16" x14ac:dyDescent="0.25">
      <c r="A827" s="54" t="s">
        <v>1545</v>
      </c>
      <c r="B827" s="54">
        <v>26.504999999999999</v>
      </c>
      <c r="C827" s="54">
        <v>6.79</v>
      </c>
      <c r="D827" s="54" t="s">
        <v>8367</v>
      </c>
      <c r="E827" s="54" t="s">
        <v>2380</v>
      </c>
      <c r="F827" s="54" t="s">
        <v>2382</v>
      </c>
      <c r="G827" s="54">
        <v>1</v>
      </c>
      <c r="H827" s="54" t="s">
        <v>2380</v>
      </c>
      <c r="I827" s="17"/>
      <c r="J827" s="19"/>
      <c r="K827" s="15" t="str" cm="1">
        <f t="array" ref="K827">IF(H827="?",INDEX($H$2:$H$2336,MODE(MATCH($H$2:$H$2336,$H$2:$H$2336,0))),H827)</f>
        <v>No</v>
      </c>
      <c r="L827" s="16">
        <f t="shared" si="12"/>
        <v>1</v>
      </c>
      <c r="M827" s="16" t="s">
        <v>2382</v>
      </c>
      <c r="N827" s="16" t="s">
        <v>2380</v>
      </c>
      <c r="O827" s="15" t="str" cm="1">
        <f t="array" ref="O827">_xlfn.IFS(B827&lt;18.5,"Underweight",B827&lt;=24.99,"Normal weight",B827&lt;=29.99,"Over weight",B827&gt;=30,"Obesity")</f>
        <v>Over weight</v>
      </c>
      <c r="P827" s="29" t="str" cm="1">
        <f t="array" ref="P827">_xlfn.IFS(C827&lt;5.7,"Normal",C827&lt;=6.49,"Prediabetes",C827&gt;=6.5,"Diabetes")</f>
        <v>Diabetes</v>
      </c>
    </row>
    <row r="828" spans="1:16" x14ac:dyDescent="0.25">
      <c r="A828" s="54" t="s">
        <v>1544</v>
      </c>
      <c r="B828" s="54">
        <v>36.479999999999997</v>
      </c>
      <c r="C828" s="54">
        <v>11.09</v>
      </c>
      <c r="D828" s="54" t="s">
        <v>2380</v>
      </c>
      <c r="E828" s="54" t="s">
        <v>2380</v>
      </c>
      <c r="F828" s="54" t="s">
        <v>2380</v>
      </c>
      <c r="G828" s="54" t="s">
        <v>2381</v>
      </c>
      <c r="H828" s="54" t="s">
        <v>2380</v>
      </c>
      <c r="I828" s="15"/>
      <c r="J828" s="20"/>
      <c r="K828" s="17" t="str" cm="1">
        <f t="array" ref="K828">IF(H828="?",INDEX($H$2:$H$2336,MODE(MATCH($H$2:$H$2336,$H$2:$H$2336,0))),H828)</f>
        <v>No</v>
      </c>
      <c r="L828" s="18" t="str">
        <f t="shared" si="12"/>
        <v>0</v>
      </c>
      <c r="M828" s="18" t="s">
        <v>2380</v>
      </c>
      <c r="N828" s="18" t="s">
        <v>2380</v>
      </c>
      <c r="O828" s="17" t="str" cm="1">
        <f t="array" ref="O828">_xlfn.IFS(B828&lt;18.5,"Underweight",B828&lt;=24.99,"Normal weight",B828&lt;=29.99,"Over weight",B828&gt;=30,"Obesity")</f>
        <v>Obesity</v>
      </c>
      <c r="P828" s="30" t="str" cm="1">
        <f t="array" ref="P828">_xlfn.IFS(C828&lt;5.7,"Normal",C828&lt;=6.49,"Prediabetes",C828&gt;=6.5,"Diabetes")</f>
        <v>Diabetes</v>
      </c>
    </row>
    <row r="829" spans="1:16" x14ac:dyDescent="0.25">
      <c r="A829" s="54" t="s">
        <v>1543</v>
      </c>
      <c r="B829" s="54">
        <v>39.159999999999997</v>
      </c>
      <c r="C829" s="54">
        <v>5.24</v>
      </c>
      <c r="D829" s="54" t="s">
        <v>8367</v>
      </c>
      <c r="E829" s="54" t="s">
        <v>2380</v>
      </c>
      <c r="F829" s="54" t="s">
        <v>2382</v>
      </c>
      <c r="G829" s="54">
        <v>1</v>
      </c>
      <c r="H829" s="54" t="s">
        <v>2380</v>
      </c>
      <c r="I829" s="17"/>
      <c r="J829" s="19"/>
      <c r="K829" s="15" t="str" cm="1">
        <f t="array" ref="K829">IF(H829="?",INDEX($H$2:$H$2336,MODE(MATCH($H$2:$H$2336,$H$2:$H$2336,0))),H829)</f>
        <v>No</v>
      </c>
      <c r="L829" s="16">
        <f t="shared" si="12"/>
        <v>1</v>
      </c>
      <c r="M829" s="16" t="s">
        <v>2382</v>
      </c>
      <c r="N829" s="16" t="s">
        <v>2380</v>
      </c>
      <c r="O829" s="15" t="str" cm="1">
        <f t="array" ref="O829">_xlfn.IFS(B829&lt;18.5,"Underweight",B829&lt;=24.99,"Normal weight",B829&lt;=29.99,"Over weight",B829&gt;=30,"Obesity")</f>
        <v>Obesity</v>
      </c>
      <c r="P829" s="29" t="str" cm="1">
        <f t="array" ref="P829">_xlfn.IFS(C829&lt;5.7,"Normal",C829&lt;=6.49,"Prediabetes",C829&gt;=6.5,"Diabetes")</f>
        <v>Normal</v>
      </c>
    </row>
    <row r="830" spans="1:16" x14ac:dyDescent="0.25">
      <c r="A830" s="54" t="s">
        <v>1542</v>
      </c>
      <c r="B830" s="54">
        <v>28.22</v>
      </c>
      <c r="C830" s="54">
        <v>7.51</v>
      </c>
      <c r="D830" s="54" t="s">
        <v>8367</v>
      </c>
      <c r="E830" s="54" t="s">
        <v>2380</v>
      </c>
      <c r="F830" s="54" t="s">
        <v>2382</v>
      </c>
      <c r="G830" s="54">
        <v>1</v>
      </c>
      <c r="H830" s="54" t="s">
        <v>2380</v>
      </c>
      <c r="I830" s="15"/>
      <c r="J830" s="20"/>
      <c r="K830" s="17" t="str" cm="1">
        <f t="array" ref="K830">IF(H830="?",INDEX($H$2:$H$2336,MODE(MATCH($H$2:$H$2336,$H$2:$H$2336,0))),H830)</f>
        <v>No</v>
      </c>
      <c r="L830" s="18">
        <f t="shared" si="12"/>
        <v>1</v>
      </c>
      <c r="M830" s="18" t="s">
        <v>2382</v>
      </c>
      <c r="N830" s="18" t="s">
        <v>2380</v>
      </c>
      <c r="O830" s="17" t="str" cm="1">
        <f t="array" ref="O830">_xlfn.IFS(B830&lt;18.5,"Underweight",B830&lt;=24.99,"Normal weight",B830&lt;=29.99,"Over weight",B830&gt;=30,"Obesity")</f>
        <v>Over weight</v>
      </c>
      <c r="P830" s="30" t="str" cm="1">
        <f t="array" ref="P830">_xlfn.IFS(C830&lt;5.7,"Normal",C830&lt;=6.49,"Prediabetes",C830&gt;=6.5,"Diabetes")</f>
        <v>Diabetes</v>
      </c>
    </row>
    <row r="831" spans="1:16" x14ac:dyDescent="0.25">
      <c r="A831" s="54" t="s">
        <v>1541</v>
      </c>
      <c r="B831" s="54">
        <v>35</v>
      </c>
      <c r="C831" s="54">
        <v>4.13</v>
      </c>
      <c r="D831" s="54" t="s">
        <v>2380</v>
      </c>
      <c r="E831" s="54" t="s">
        <v>2380</v>
      </c>
      <c r="F831" s="54" t="s">
        <v>2380</v>
      </c>
      <c r="G831" s="54">
        <v>2</v>
      </c>
      <c r="H831" s="54" t="s">
        <v>2380</v>
      </c>
      <c r="I831" s="17"/>
      <c r="J831" s="19"/>
      <c r="K831" s="15" t="str" cm="1">
        <f t="array" ref="K831">IF(H831="?",INDEX($H$2:$H$2336,MODE(MATCH($H$2:$H$2336,$H$2:$H$2336,0))),H831)</f>
        <v>No</v>
      </c>
      <c r="L831" s="16">
        <f t="shared" si="12"/>
        <v>2</v>
      </c>
      <c r="M831" s="16" t="s">
        <v>2380</v>
      </c>
      <c r="N831" s="16" t="s">
        <v>2380</v>
      </c>
      <c r="O831" s="15" t="str" cm="1">
        <f t="array" ref="O831">_xlfn.IFS(B831&lt;18.5,"Underweight",B831&lt;=24.99,"Normal weight",B831&lt;=29.99,"Over weight",B831&gt;=30,"Obesity")</f>
        <v>Obesity</v>
      </c>
      <c r="P831" s="29" t="str" cm="1">
        <f t="array" ref="P831">_xlfn.IFS(C831&lt;5.7,"Normal",C831&lt;=6.49,"Prediabetes",C831&gt;=6.5,"Diabetes")</f>
        <v>Normal</v>
      </c>
    </row>
    <row r="832" spans="1:16" x14ac:dyDescent="0.25">
      <c r="A832" s="54" t="s">
        <v>1540</v>
      </c>
      <c r="B832" s="54">
        <v>36.24</v>
      </c>
      <c r="C832" s="54">
        <v>8.3800000000000008</v>
      </c>
      <c r="D832" s="54" t="s">
        <v>8367</v>
      </c>
      <c r="E832" s="54" t="s">
        <v>2380</v>
      </c>
      <c r="F832" s="54" t="s">
        <v>2380</v>
      </c>
      <c r="G832" s="54">
        <v>1</v>
      </c>
      <c r="H832" s="54" t="s">
        <v>2380</v>
      </c>
      <c r="I832" s="15"/>
      <c r="J832" s="20"/>
      <c r="K832" s="17" t="str" cm="1">
        <f t="array" ref="K832">IF(H832="?",INDEX($H$2:$H$2336,MODE(MATCH($H$2:$H$2336,$H$2:$H$2336,0))),H832)</f>
        <v>No</v>
      </c>
      <c r="L832" s="18">
        <f t="shared" si="12"/>
        <v>1</v>
      </c>
      <c r="M832" s="18" t="s">
        <v>2382</v>
      </c>
      <c r="N832" s="18" t="s">
        <v>2380</v>
      </c>
      <c r="O832" s="17" t="str" cm="1">
        <f t="array" ref="O832">_xlfn.IFS(B832&lt;18.5,"Underweight",B832&lt;=24.99,"Normal weight",B832&lt;=29.99,"Over weight",B832&gt;=30,"Obesity")</f>
        <v>Obesity</v>
      </c>
      <c r="P832" s="30" t="str" cm="1">
        <f t="array" ref="P832">_xlfn.IFS(C832&lt;5.7,"Normal",C832&lt;=6.49,"Prediabetes",C832&gt;=6.5,"Diabetes")</f>
        <v>Diabetes</v>
      </c>
    </row>
    <row r="833" spans="1:16" x14ac:dyDescent="0.25">
      <c r="A833" s="54" t="s">
        <v>1539</v>
      </c>
      <c r="B833" s="54">
        <v>36.954999999999998</v>
      </c>
      <c r="C833" s="54">
        <v>8.07</v>
      </c>
      <c r="D833" s="54" t="s">
        <v>2380</v>
      </c>
      <c r="E833" s="54" t="s">
        <v>2380</v>
      </c>
      <c r="F833" s="54" t="s">
        <v>2380</v>
      </c>
      <c r="G833" s="54" t="s">
        <v>2381</v>
      </c>
      <c r="H833" s="54" t="s">
        <v>2380</v>
      </c>
      <c r="I833" s="17"/>
      <c r="J833" s="19"/>
      <c r="K833" s="15" t="str" cm="1">
        <f t="array" ref="K833">IF(H833="?",INDEX($H$2:$H$2336,MODE(MATCH($H$2:$H$2336,$H$2:$H$2336,0))),H833)</f>
        <v>No</v>
      </c>
      <c r="L833" s="16" t="str">
        <f t="shared" si="12"/>
        <v>0</v>
      </c>
      <c r="M833" s="16" t="s">
        <v>2380</v>
      </c>
      <c r="N833" s="16" t="s">
        <v>2380</v>
      </c>
      <c r="O833" s="15" t="str" cm="1">
        <f t="array" ref="O833">_xlfn.IFS(B833&lt;18.5,"Underweight",B833&lt;=24.99,"Normal weight",B833&lt;=29.99,"Over weight",B833&gt;=30,"Obesity")</f>
        <v>Obesity</v>
      </c>
      <c r="P833" s="29" t="str" cm="1">
        <f t="array" ref="P833">_xlfn.IFS(C833&lt;5.7,"Normal",C833&lt;=6.49,"Prediabetes",C833&gt;=6.5,"Diabetes")</f>
        <v>Diabetes</v>
      </c>
    </row>
    <row r="834" spans="1:16" x14ac:dyDescent="0.25">
      <c r="A834" s="54" t="s">
        <v>1538</v>
      </c>
      <c r="B834" s="54">
        <v>29.64</v>
      </c>
      <c r="C834" s="54">
        <v>8.9499999999999993</v>
      </c>
      <c r="D834" s="54" t="s">
        <v>2380</v>
      </c>
      <c r="E834" s="54" t="s">
        <v>2380</v>
      </c>
      <c r="F834" s="54" t="s">
        <v>2380</v>
      </c>
      <c r="G834" s="54" t="s">
        <v>2381</v>
      </c>
      <c r="H834" s="54" t="s">
        <v>2380</v>
      </c>
      <c r="I834" s="15"/>
      <c r="J834" s="20"/>
      <c r="K834" s="17" t="str" cm="1">
        <f t="array" ref="K834">IF(H834="?",INDEX($H$2:$H$2336,MODE(MATCH($H$2:$H$2336,$H$2:$H$2336,0))),H834)</f>
        <v>No</v>
      </c>
      <c r="L834" s="18" t="str">
        <f t="shared" ref="L834:L897" si="13">IF(G834="No major surgery","0",G834)</f>
        <v>0</v>
      </c>
      <c r="M834" s="18" t="s">
        <v>2380</v>
      </c>
      <c r="N834" s="18" t="s">
        <v>2380</v>
      </c>
      <c r="O834" s="17" t="str" cm="1">
        <f t="array" ref="O834">_xlfn.IFS(B834&lt;18.5,"Underweight",B834&lt;=24.99,"Normal weight",B834&lt;=29.99,"Over weight",B834&gt;=30,"Obesity")</f>
        <v>Over weight</v>
      </c>
      <c r="P834" s="30" t="str" cm="1">
        <f t="array" ref="P834">_xlfn.IFS(C834&lt;5.7,"Normal",C834&lt;=6.49,"Prediabetes",C834&gt;=6.5,"Diabetes")</f>
        <v>Diabetes</v>
      </c>
    </row>
    <row r="835" spans="1:16" x14ac:dyDescent="0.25">
      <c r="A835" s="54" t="s">
        <v>1537</v>
      </c>
      <c r="B835" s="54">
        <v>42.74</v>
      </c>
      <c r="C835" s="54">
        <v>6.31</v>
      </c>
      <c r="D835" s="54" t="s">
        <v>8367</v>
      </c>
      <c r="E835" s="54" t="s">
        <v>2380</v>
      </c>
      <c r="F835" s="54" t="s">
        <v>2380</v>
      </c>
      <c r="G835" s="54">
        <v>1</v>
      </c>
      <c r="H835" s="54" t="s">
        <v>2380</v>
      </c>
      <c r="I835" s="17"/>
      <c r="J835" s="19"/>
      <c r="K835" s="15" t="str" cm="1">
        <f t="array" ref="K835">IF(H835="?",INDEX($H$2:$H$2336,MODE(MATCH($H$2:$H$2336,$H$2:$H$2336,0))),H835)</f>
        <v>No</v>
      </c>
      <c r="L835" s="16">
        <f t="shared" si="13"/>
        <v>1</v>
      </c>
      <c r="M835" s="16" t="s">
        <v>2382</v>
      </c>
      <c r="N835" s="16" t="s">
        <v>2380</v>
      </c>
      <c r="O835" s="15" t="str" cm="1">
        <f t="array" ref="O835">_xlfn.IFS(B835&lt;18.5,"Underweight",B835&lt;=24.99,"Normal weight",B835&lt;=29.99,"Over weight",B835&gt;=30,"Obesity")</f>
        <v>Obesity</v>
      </c>
      <c r="P835" s="29" t="str" cm="1">
        <f t="array" ref="P835">_xlfn.IFS(C835&lt;5.7,"Normal",C835&lt;=6.49,"Prediabetes",C835&gt;=6.5,"Diabetes")</f>
        <v>Prediabetes</v>
      </c>
    </row>
    <row r="836" spans="1:16" x14ac:dyDescent="0.25">
      <c r="A836" s="54" t="s">
        <v>1536</v>
      </c>
      <c r="B836" s="54">
        <v>36.130000000000003</v>
      </c>
      <c r="C836" s="54">
        <v>7.19</v>
      </c>
      <c r="D836" s="54" t="s">
        <v>8367</v>
      </c>
      <c r="E836" s="54" t="s">
        <v>2380</v>
      </c>
      <c r="F836" s="54" t="s">
        <v>2380</v>
      </c>
      <c r="G836" s="54">
        <v>2</v>
      </c>
      <c r="H836" s="54" t="s">
        <v>2380</v>
      </c>
      <c r="I836" s="15"/>
      <c r="J836" s="20"/>
      <c r="K836" s="17" t="str" cm="1">
        <f t="array" ref="K836">IF(H836="?",INDEX($H$2:$H$2336,MODE(MATCH($H$2:$H$2336,$H$2:$H$2336,0))),H836)</f>
        <v>No</v>
      </c>
      <c r="L836" s="18">
        <f t="shared" si="13"/>
        <v>2</v>
      </c>
      <c r="M836" s="18" t="s">
        <v>2382</v>
      </c>
      <c r="N836" s="18" t="s">
        <v>2380</v>
      </c>
      <c r="O836" s="17" t="str" cm="1">
        <f t="array" ref="O836">_xlfn.IFS(B836&lt;18.5,"Underweight",B836&lt;=24.99,"Normal weight",B836&lt;=29.99,"Over weight",B836&gt;=30,"Obesity")</f>
        <v>Obesity</v>
      </c>
      <c r="P836" s="30" t="str" cm="1">
        <f t="array" ref="P836">_xlfn.IFS(C836&lt;5.7,"Normal",C836&lt;=6.49,"Prediabetes",C836&gt;=6.5,"Diabetes")</f>
        <v>Diabetes</v>
      </c>
    </row>
    <row r="837" spans="1:16" x14ac:dyDescent="0.25">
      <c r="A837" s="54" t="s">
        <v>1535</v>
      </c>
      <c r="B837" s="54">
        <v>31.55</v>
      </c>
      <c r="C837" s="54">
        <v>6.11</v>
      </c>
      <c r="D837" s="54" t="s">
        <v>8367</v>
      </c>
      <c r="E837" s="54" t="s">
        <v>2380</v>
      </c>
      <c r="F837" s="54" t="s">
        <v>2380</v>
      </c>
      <c r="G837" s="54">
        <v>1</v>
      </c>
      <c r="H837" s="54" t="s">
        <v>2380</v>
      </c>
      <c r="I837" s="17"/>
      <c r="J837" s="19"/>
      <c r="K837" s="15" t="str" cm="1">
        <f t="array" ref="K837">IF(H837="?",INDEX($H$2:$H$2336,MODE(MATCH($H$2:$H$2336,$H$2:$H$2336,0))),H837)</f>
        <v>No</v>
      </c>
      <c r="L837" s="16">
        <f t="shared" si="13"/>
        <v>1</v>
      </c>
      <c r="M837" s="16" t="s">
        <v>2382</v>
      </c>
      <c r="N837" s="16" t="s">
        <v>2380</v>
      </c>
      <c r="O837" s="15" t="str" cm="1">
        <f t="array" ref="O837">_xlfn.IFS(B837&lt;18.5,"Underweight",B837&lt;=24.99,"Normal weight",B837&lt;=29.99,"Over weight",B837&gt;=30,"Obesity")</f>
        <v>Obesity</v>
      </c>
      <c r="P837" s="29" t="str" cm="1">
        <f t="array" ref="P837">_xlfn.IFS(C837&lt;5.7,"Normal",C837&lt;=6.49,"Prediabetes",C837&gt;=6.5,"Diabetes")</f>
        <v>Prediabetes</v>
      </c>
    </row>
    <row r="838" spans="1:16" x14ac:dyDescent="0.25">
      <c r="A838" s="54" t="s">
        <v>1534</v>
      </c>
      <c r="B838" s="54">
        <v>52.75</v>
      </c>
      <c r="C838" s="54">
        <v>6.02</v>
      </c>
      <c r="D838" s="54" t="s">
        <v>2380</v>
      </c>
      <c r="E838" s="54" t="s">
        <v>2380</v>
      </c>
      <c r="F838" s="54" t="s">
        <v>2380</v>
      </c>
      <c r="G838" s="54">
        <v>1</v>
      </c>
      <c r="H838" s="54" t="s">
        <v>2380</v>
      </c>
      <c r="I838" s="15"/>
      <c r="J838" s="20"/>
      <c r="K838" s="17" t="str" cm="1">
        <f t="array" ref="K838">IF(H838="?",INDEX($H$2:$H$2336,MODE(MATCH($H$2:$H$2336,$H$2:$H$2336,0))),H838)</f>
        <v>No</v>
      </c>
      <c r="L838" s="18">
        <f t="shared" si="13"/>
        <v>1</v>
      </c>
      <c r="M838" s="18" t="s">
        <v>2380</v>
      </c>
      <c r="N838" s="18" t="s">
        <v>2380</v>
      </c>
      <c r="O838" s="17" t="str" cm="1">
        <f t="array" ref="O838">_xlfn.IFS(B838&lt;18.5,"Underweight",B838&lt;=24.99,"Normal weight",B838&lt;=29.99,"Over weight",B838&gt;=30,"Obesity")</f>
        <v>Obesity</v>
      </c>
      <c r="P838" s="30" t="str" cm="1">
        <f t="array" ref="P838">_xlfn.IFS(C838&lt;5.7,"Normal",C838&lt;=6.49,"Prediabetes",C838&gt;=6.5,"Diabetes")</f>
        <v>Prediabetes</v>
      </c>
    </row>
    <row r="839" spans="1:16" x14ac:dyDescent="0.25">
      <c r="A839" s="54" t="s">
        <v>1533</v>
      </c>
      <c r="B839" s="54">
        <v>36.67</v>
      </c>
      <c r="C839" s="54">
        <v>11.86</v>
      </c>
      <c r="D839" s="54" t="s">
        <v>2380</v>
      </c>
      <c r="E839" s="54" t="s">
        <v>2380</v>
      </c>
      <c r="F839" s="54" t="s">
        <v>2380</v>
      </c>
      <c r="G839" s="54" t="s">
        <v>2381</v>
      </c>
      <c r="H839" s="54" t="s">
        <v>2380</v>
      </c>
      <c r="I839" s="17"/>
      <c r="J839" s="19"/>
      <c r="K839" s="15" t="str" cm="1">
        <f t="array" ref="K839">IF(H839="?",INDEX($H$2:$H$2336,MODE(MATCH($H$2:$H$2336,$H$2:$H$2336,0))),H839)</f>
        <v>No</v>
      </c>
      <c r="L839" s="16" t="str">
        <f t="shared" si="13"/>
        <v>0</v>
      </c>
      <c r="M839" s="16" t="s">
        <v>2380</v>
      </c>
      <c r="N839" s="16" t="s">
        <v>2380</v>
      </c>
      <c r="O839" s="15" t="str" cm="1">
        <f t="array" ref="O839">_xlfn.IFS(B839&lt;18.5,"Underweight",B839&lt;=24.99,"Normal weight",B839&lt;=29.99,"Over weight",B839&gt;=30,"Obesity")</f>
        <v>Obesity</v>
      </c>
      <c r="P839" s="29" t="str" cm="1">
        <f t="array" ref="P839">_xlfn.IFS(C839&lt;5.7,"Normal",C839&lt;=6.49,"Prediabetes",C839&gt;=6.5,"Diabetes")</f>
        <v>Diabetes</v>
      </c>
    </row>
    <row r="840" spans="1:16" x14ac:dyDescent="0.25">
      <c r="A840" s="54" t="s">
        <v>1532</v>
      </c>
      <c r="B840" s="54">
        <v>38.06</v>
      </c>
      <c r="C840" s="54">
        <v>8.25</v>
      </c>
      <c r="D840" s="54" t="s">
        <v>2380</v>
      </c>
      <c r="E840" s="54" t="s">
        <v>2380</v>
      </c>
      <c r="F840" s="54" t="s">
        <v>2380</v>
      </c>
      <c r="G840" s="54" t="s">
        <v>2381</v>
      </c>
      <c r="H840" s="54" t="s">
        <v>2380</v>
      </c>
      <c r="I840" s="15"/>
      <c r="J840" s="20"/>
      <c r="K840" s="17" t="str" cm="1">
        <f t="array" ref="K840">IF(H840="?",INDEX($H$2:$H$2336,MODE(MATCH($H$2:$H$2336,$H$2:$H$2336,0))),H840)</f>
        <v>No</v>
      </c>
      <c r="L840" s="18" t="str">
        <f t="shared" si="13"/>
        <v>0</v>
      </c>
      <c r="M840" s="18" t="s">
        <v>2380</v>
      </c>
      <c r="N840" s="18" t="s">
        <v>2380</v>
      </c>
      <c r="O840" s="17" t="str" cm="1">
        <f t="array" ref="O840">_xlfn.IFS(B840&lt;18.5,"Underweight",B840&lt;=24.99,"Normal weight",B840&lt;=29.99,"Over weight",B840&gt;=30,"Obesity")</f>
        <v>Obesity</v>
      </c>
      <c r="P840" s="30" t="str" cm="1">
        <f t="array" ref="P840">_xlfn.IFS(C840&lt;5.7,"Normal",C840&lt;=6.49,"Prediabetes",C840&gt;=6.5,"Diabetes")</f>
        <v>Diabetes</v>
      </c>
    </row>
    <row r="841" spans="1:16" x14ac:dyDescent="0.25">
      <c r="A841" s="54" t="s">
        <v>1531</v>
      </c>
      <c r="B841" s="54">
        <v>38</v>
      </c>
      <c r="C841" s="54">
        <v>8.1300000000000008</v>
      </c>
      <c r="D841" s="54" t="s">
        <v>2380</v>
      </c>
      <c r="E841" s="54" t="s">
        <v>2380</v>
      </c>
      <c r="F841" s="54" t="s">
        <v>2380</v>
      </c>
      <c r="G841" s="54" t="s">
        <v>2381</v>
      </c>
      <c r="H841" s="54" t="s">
        <v>2380</v>
      </c>
      <c r="I841" s="17"/>
      <c r="J841" s="19"/>
      <c r="K841" s="15" t="str" cm="1">
        <f t="array" ref="K841">IF(H841="?",INDEX($H$2:$H$2336,MODE(MATCH($H$2:$H$2336,$H$2:$H$2336,0))),H841)</f>
        <v>No</v>
      </c>
      <c r="L841" s="16" t="str">
        <f t="shared" si="13"/>
        <v>0</v>
      </c>
      <c r="M841" s="16" t="s">
        <v>2380</v>
      </c>
      <c r="N841" s="16" t="s">
        <v>2380</v>
      </c>
      <c r="O841" s="15" t="str" cm="1">
        <f t="array" ref="O841">_xlfn.IFS(B841&lt;18.5,"Underweight",B841&lt;=24.99,"Normal weight",B841&lt;=29.99,"Over weight",B841&gt;=30,"Obesity")</f>
        <v>Obesity</v>
      </c>
      <c r="P841" s="29" t="str" cm="1">
        <f t="array" ref="P841">_xlfn.IFS(C841&lt;5.7,"Normal",C841&lt;=6.49,"Prediabetes",C841&gt;=6.5,"Diabetes")</f>
        <v>Diabetes</v>
      </c>
    </row>
    <row r="842" spans="1:16" x14ac:dyDescent="0.25">
      <c r="A842" s="54" t="s">
        <v>1530</v>
      </c>
      <c r="B842" s="54">
        <v>35.1</v>
      </c>
      <c r="C842" s="54">
        <v>10.1</v>
      </c>
      <c r="D842" s="54" t="s">
        <v>2380</v>
      </c>
      <c r="E842" s="54" t="s">
        <v>2380</v>
      </c>
      <c r="F842" s="54" t="s">
        <v>2380</v>
      </c>
      <c r="G842" s="54" t="s">
        <v>2381</v>
      </c>
      <c r="H842" s="54" t="s">
        <v>2380</v>
      </c>
      <c r="I842" s="15"/>
      <c r="J842" s="20"/>
      <c r="K842" s="17" t="str" cm="1">
        <f t="array" ref="K842">IF(H842="?",INDEX($H$2:$H$2336,MODE(MATCH($H$2:$H$2336,$H$2:$H$2336,0))),H842)</f>
        <v>No</v>
      </c>
      <c r="L842" s="18" t="str">
        <f t="shared" si="13"/>
        <v>0</v>
      </c>
      <c r="M842" s="18" t="s">
        <v>2380</v>
      </c>
      <c r="N842" s="18" t="s">
        <v>2380</v>
      </c>
      <c r="O842" s="17" t="str" cm="1">
        <f t="array" ref="O842">_xlfn.IFS(B842&lt;18.5,"Underweight",B842&lt;=24.99,"Normal weight",B842&lt;=29.99,"Over weight",B842&gt;=30,"Obesity")</f>
        <v>Obesity</v>
      </c>
      <c r="P842" s="30" t="str" cm="1">
        <f t="array" ref="P842">_xlfn.IFS(C842&lt;5.7,"Normal",C842&lt;=6.49,"Prediabetes",C842&gt;=6.5,"Diabetes")</f>
        <v>Diabetes</v>
      </c>
    </row>
    <row r="843" spans="1:16" x14ac:dyDescent="0.25">
      <c r="A843" s="54" t="s">
        <v>1529</v>
      </c>
      <c r="B843" s="54">
        <v>33.82</v>
      </c>
      <c r="C843" s="54">
        <v>5.89</v>
      </c>
      <c r="D843" s="54" t="s">
        <v>8367</v>
      </c>
      <c r="E843" s="54" t="s">
        <v>2380</v>
      </c>
      <c r="F843" s="54" t="s">
        <v>2380</v>
      </c>
      <c r="G843" s="54">
        <v>2</v>
      </c>
      <c r="H843" s="54" t="s">
        <v>2380</v>
      </c>
      <c r="I843" s="17"/>
      <c r="J843" s="19"/>
      <c r="K843" s="15" t="str" cm="1">
        <f t="array" ref="K843">IF(H843="?",INDEX($H$2:$H$2336,MODE(MATCH($H$2:$H$2336,$H$2:$H$2336,0))),H843)</f>
        <v>No</v>
      </c>
      <c r="L843" s="16">
        <f t="shared" si="13"/>
        <v>2</v>
      </c>
      <c r="M843" s="16" t="s">
        <v>2382</v>
      </c>
      <c r="N843" s="16" t="s">
        <v>2380</v>
      </c>
      <c r="O843" s="15" t="str" cm="1">
        <f t="array" ref="O843">_xlfn.IFS(B843&lt;18.5,"Underweight",B843&lt;=24.99,"Normal weight",B843&lt;=29.99,"Over weight",B843&gt;=30,"Obesity")</f>
        <v>Obesity</v>
      </c>
      <c r="P843" s="29" t="str" cm="1">
        <f t="array" ref="P843">_xlfn.IFS(C843&lt;5.7,"Normal",C843&lt;=6.49,"Prediabetes",C843&gt;=6.5,"Diabetes")</f>
        <v>Prediabetes</v>
      </c>
    </row>
    <row r="844" spans="1:16" x14ac:dyDescent="0.25">
      <c r="A844" s="54" t="s">
        <v>1528</v>
      </c>
      <c r="B844" s="54">
        <v>37.43</v>
      </c>
      <c r="C844" s="54">
        <v>4.97</v>
      </c>
      <c r="D844" s="54" t="s">
        <v>2380</v>
      </c>
      <c r="E844" s="54" t="s">
        <v>2380</v>
      </c>
      <c r="F844" s="54" t="s">
        <v>2380</v>
      </c>
      <c r="G844" s="54">
        <v>2</v>
      </c>
      <c r="H844" s="54" t="s">
        <v>2380</v>
      </c>
      <c r="I844" s="15"/>
      <c r="J844" s="20"/>
      <c r="K844" s="17" t="str" cm="1">
        <f t="array" ref="K844">IF(H844="?",INDEX($H$2:$H$2336,MODE(MATCH($H$2:$H$2336,$H$2:$H$2336,0))),H844)</f>
        <v>No</v>
      </c>
      <c r="L844" s="18">
        <f t="shared" si="13"/>
        <v>2</v>
      </c>
      <c r="M844" s="18" t="s">
        <v>2380</v>
      </c>
      <c r="N844" s="18" t="s">
        <v>2380</v>
      </c>
      <c r="O844" s="17" t="str" cm="1">
        <f t="array" ref="O844">_xlfn.IFS(B844&lt;18.5,"Underweight",B844&lt;=24.99,"Normal weight",B844&lt;=29.99,"Over weight",B844&gt;=30,"Obesity")</f>
        <v>Obesity</v>
      </c>
      <c r="P844" s="30" t="str" cm="1">
        <f t="array" ref="P844">_xlfn.IFS(C844&lt;5.7,"Normal",C844&lt;=6.49,"Prediabetes",C844&gt;=6.5,"Diabetes")</f>
        <v>Normal</v>
      </c>
    </row>
    <row r="845" spans="1:16" x14ac:dyDescent="0.25">
      <c r="A845" s="54" t="s">
        <v>1527</v>
      </c>
      <c r="B845" s="54">
        <v>30.5</v>
      </c>
      <c r="C845" s="54">
        <v>9.9</v>
      </c>
      <c r="D845" s="54" t="s">
        <v>2380</v>
      </c>
      <c r="E845" s="54" t="s">
        <v>2380</v>
      </c>
      <c r="F845" s="54" t="s">
        <v>2380</v>
      </c>
      <c r="G845" s="54" t="s">
        <v>2381</v>
      </c>
      <c r="H845" s="54" t="s">
        <v>2380</v>
      </c>
      <c r="I845" s="17"/>
      <c r="J845" s="19"/>
      <c r="K845" s="15" t="str" cm="1">
        <f t="array" ref="K845">IF(H845="?",INDEX($H$2:$H$2336,MODE(MATCH($H$2:$H$2336,$H$2:$H$2336,0))),H845)</f>
        <v>No</v>
      </c>
      <c r="L845" s="16" t="str">
        <f t="shared" si="13"/>
        <v>0</v>
      </c>
      <c r="M845" s="16" t="s">
        <v>2380</v>
      </c>
      <c r="N845" s="16" t="s">
        <v>2380</v>
      </c>
      <c r="O845" s="15" t="str" cm="1">
        <f t="array" ref="O845">_xlfn.IFS(B845&lt;18.5,"Underweight",B845&lt;=24.99,"Normal weight",B845&lt;=29.99,"Over weight",B845&gt;=30,"Obesity")</f>
        <v>Obesity</v>
      </c>
      <c r="P845" s="29" t="str" cm="1">
        <f t="array" ref="P845">_xlfn.IFS(C845&lt;5.7,"Normal",C845&lt;=6.49,"Prediabetes",C845&gt;=6.5,"Diabetes")</f>
        <v>Diabetes</v>
      </c>
    </row>
    <row r="846" spans="1:16" x14ac:dyDescent="0.25">
      <c r="A846" s="54" t="s">
        <v>1526</v>
      </c>
      <c r="B846" s="54">
        <v>24.53</v>
      </c>
      <c r="C846" s="54">
        <v>9.0500000000000007</v>
      </c>
      <c r="D846" s="54" t="s">
        <v>2380</v>
      </c>
      <c r="E846" s="54" t="s">
        <v>2380</v>
      </c>
      <c r="F846" s="54" t="s">
        <v>2380</v>
      </c>
      <c r="G846" s="54" t="s">
        <v>2381</v>
      </c>
      <c r="H846" s="54" t="s">
        <v>2380</v>
      </c>
      <c r="I846" s="15"/>
      <c r="J846" s="20"/>
      <c r="K846" s="17" t="str" cm="1">
        <f t="array" ref="K846">IF(H846="?",INDEX($H$2:$H$2336,MODE(MATCH($H$2:$H$2336,$H$2:$H$2336,0))),H846)</f>
        <v>No</v>
      </c>
      <c r="L846" s="18" t="str">
        <f t="shared" si="13"/>
        <v>0</v>
      </c>
      <c r="M846" s="18" t="s">
        <v>2380</v>
      </c>
      <c r="N846" s="18" t="s">
        <v>2380</v>
      </c>
      <c r="O846" s="17" t="str" cm="1">
        <f t="array" ref="O846">_xlfn.IFS(B846&lt;18.5,"Underweight",B846&lt;=24.99,"Normal weight",B846&lt;=29.99,"Over weight",B846&gt;=30,"Obesity")</f>
        <v>Normal weight</v>
      </c>
      <c r="P846" s="30" t="str" cm="1">
        <f t="array" ref="P846">_xlfn.IFS(C846&lt;5.7,"Normal",C846&lt;=6.49,"Prediabetes",C846&gt;=6.5,"Diabetes")</f>
        <v>Diabetes</v>
      </c>
    </row>
    <row r="847" spans="1:16" x14ac:dyDescent="0.25">
      <c r="A847" s="54" t="s">
        <v>1525</v>
      </c>
      <c r="B847" s="54">
        <v>25.74</v>
      </c>
      <c r="C847" s="54">
        <v>10.93</v>
      </c>
      <c r="D847" s="54" t="s">
        <v>2380</v>
      </c>
      <c r="E847" s="54" t="s">
        <v>2380</v>
      </c>
      <c r="F847" s="54" t="s">
        <v>2380</v>
      </c>
      <c r="G847" s="54" t="s">
        <v>2381</v>
      </c>
      <c r="H847" s="54" t="s">
        <v>2380</v>
      </c>
      <c r="I847" s="17"/>
      <c r="J847" s="19"/>
      <c r="K847" s="15" t="str" cm="1">
        <f t="array" ref="K847">IF(H847="?",INDEX($H$2:$H$2336,MODE(MATCH($H$2:$H$2336,$H$2:$H$2336,0))),H847)</f>
        <v>No</v>
      </c>
      <c r="L847" s="16" t="str">
        <f t="shared" si="13"/>
        <v>0</v>
      </c>
      <c r="M847" s="16" t="s">
        <v>2380</v>
      </c>
      <c r="N847" s="16" t="s">
        <v>2380</v>
      </c>
      <c r="O847" s="15" t="str" cm="1">
        <f t="array" ref="O847">_xlfn.IFS(B847&lt;18.5,"Underweight",B847&lt;=24.99,"Normal weight",B847&lt;=29.99,"Over weight",B847&gt;=30,"Obesity")</f>
        <v>Over weight</v>
      </c>
      <c r="P847" s="29" t="str" cm="1">
        <f t="array" ref="P847">_xlfn.IFS(C847&lt;5.7,"Normal",C847&lt;=6.49,"Prediabetes",C847&gt;=6.5,"Diabetes")</f>
        <v>Diabetes</v>
      </c>
    </row>
    <row r="848" spans="1:16" x14ac:dyDescent="0.25">
      <c r="A848" s="54" t="s">
        <v>1524</v>
      </c>
      <c r="B848" s="54">
        <v>34.08</v>
      </c>
      <c r="C848" s="54">
        <v>7.58</v>
      </c>
      <c r="D848" s="54" t="s">
        <v>8367</v>
      </c>
      <c r="E848" s="54" t="s">
        <v>2380</v>
      </c>
      <c r="F848" s="54" t="s">
        <v>2380</v>
      </c>
      <c r="G848" s="54">
        <v>2</v>
      </c>
      <c r="H848" s="54" t="s">
        <v>2380</v>
      </c>
      <c r="I848" s="15"/>
      <c r="J848" s="20"/>
      <c r="K848" s="17" t="str" cm="1">
        <f t="array" ref="K848">IF(H848="?",INDEX($H$2:$H$2336,MODE(MATCH($H$2:$H$2336,$H$2:$H$2336,0))),H848)</f>
        <v>No</v>
      </c>
      <c r="L848" s="18">
        <f t="shared" si="13"/>
        <v>2</v>
      </c>
      <c r="M848" s="18" t="s">
        <v>2382</v>
      </c>
      <c r="N848" s="18" t="s">
        <v>2380</v>
      </c>
      <c r="O848" s="17" t="str" cm="1">
        <f t="array" ref="O848">_xlfn.IFS(B848&lt;18.5,"Underweight",B848&lt;=24.99,"Normal weight",B848&lt;=29.99,"Over weight",B848&gt;=30,"Obesity")</f>
        <v>Obesity</v>
      </c>
      <c r="P848" s="30" t="str" cm="1">
        <f t="array" ref="P848">_xlfn.IFS(C848&lt;5.7,"Normal",C848&lt;=6.49,"Prediabetes",C848&gt;=6.5,"Diabetes")</f>
        <v>Diabetes</v>
      </c>
    </row>
    <row r="849" spans="1:16" x14ac:dyDescent="0.25">
      <c r="A849" s="54" t="s">
        <v>1523</v>
      </c>
      <c r="B849" s="54">
        <v>31.35</v>
      </c>
      <c r="C849" s="54">
        <v>11</v>
      </c>
      <c r="D849" s="54" t="s">
        <v>8367</v>
      </c>
      <c r="E849" s="54" t="s">
        <v>2380</v>
      </c>
      <c r="F849" s="54" t="s">
        <v>2382</v>
      </c>
      <c r="G849" s="54">
        <v>1</v>
      </c>
      <c r="H849" s="54" t="s">
        <v>2380</v>
      </c>
      <c r="I849" s="17"/>
      <c r="J849" s="19"/>
      <c r="K849" s="15" t="str" cm="1">
        <f t="array" ref="K849">IF(H849="?",INDEX($H$2:$H$2336,MODE(MATCH($H$2:$H$2336,$H$2:$H$2336,0))),H849)</f>
        <v>No</v>
      </c>
      <c r="L849" s="16">
        <f t="shared" si="13"/>
        <v>1</v>
      </c>
      <c r="M849" s="16" t="s">
        <v>2382</v>
      </c>
      <c r="N849" s="16" t="s">
        <v>2380</v>
      </c>
      <c r="O849" s="15" t="str" cm="1">
        <f t="array" ref="O849">_xlfn.IFS(B849&lt;18.5,"Underweight",B849&lt;=24.99,"Normal weight",B849&lt;=29.99,"Over weight",B849&gt;=30,"Obesity")</f>
        <v>Obesity</v>
      </c>
      <c r="P849" s="29" t="str" cm="1">
        <f t="array" ref="P849">_xlfn.IFS(C849&lt;5.7,"Normal",C849&lt;=6.49,"Prediabetes",C849&gt;=6.5,"Diabetes")</f>
        <v>Diabetes</v>
      </c>
    </row>
    <row r="850" spans="1:16" x14ac:dyDescent="0.25">
      <c r="A850" s="54" t="s">
        <v>1522</v>
      </c>
      <c r="B850" s="54">
        <v>26.79</v>
      </c>
      <c r="C850" s="54">
        <v>5.0599999999999996</v>
      </c>
      <c r="D850" s="54" t="s">
        <v>2380</v>
      </c>
      <c r="E850" s="54" t="s">
        <v>2380</v>
      </c>
      <c r="F850" s="54" t="s">
        <v>2380</v>
      </c>
      <c r="G850" s="54">
        <v>1</v>
      </c>
      <c r="H850" s="54" t="s">
        <v>2380</v>
      </c>
      <c r="I850" s="15"/>
      <c r="J850" s="20"/>
      <c r="K850" s="17" t="str" cm="1">
        <f t="array" ref="K850">IF(H850="?",INDEX($H$2:$H$2336,MODE(MATCH($H$2:$H$2336,$H$2:$H$2336,0))),H850)</f>
        <v>No</v>
      </c>
      <c r="L850" s="18">
        <f t="shared" si="13"/>
        <v>1</v>
      </c>
      <c r="M850" s="18" t="s">
        <v>2380</v>
      </c>
      <c r="N850" s="18" t="s">
        <v>2380</v>
      </c>
      <c r="O850" s="17" t="str" cm="1">
        <f t="array" ref="O850">_xlfn.IFS(B850&lt;18.5,"Underweight",B850&lt;=24.99,"Normal weight",B850&lt;=29.99,"Over weight",B850&gt;=30,"Obesity")</f>
        <v>Over weight</v>
      </c>
      <c r="P850" s="30" t="str" cm="1">
        <f t="array" ref="P850">_xlfn.IFS(C850&lt;5.7,"Normal",C850&lt;=6.49,"Prediabetes",C850&gt;=6.5,"Diabetes")</f>
        <v>Normal</v>
      </c>
    </row>
    <row r="851" spans="1:16" x14ac:dyDescent="0.25">
      <c r="A851" s="54" t="s">
        <v>1521</v>
      </c>
      <c r="B851" s="54">
        <v>42.78</v>
      </c>
      <c r="C851" s="54">
        <v>6.11</v>
      </c>
      <c r="D851" s="54" t="s">
        <v>8367</v>
      </c>
      <c r="E851" s="54" t="s">
        <v>2380</v>
      </c>
      <c r="F851" s="54" t="s">
        <v>2380</v>
      </c>
      <c r="G851" s="54">
        <v>1</v>
      </c>
      <c r="H851" s="54" t="s">
        <v>2380</v>
      </c>
      <c r="I851" s="17"/>
      <c r="J851" s="19"/>
      <c r="K851" s="15" t="str" cm="1">
        <f t="array" ref="K851">IF(H851="?",INDEX($H$2:$H$2336,MODE(MATCH($H$2:$H$2336,$H$2:$H$2336,0))),H851)</f>
        <v>No</v>
      </c>
      <c r="L851" s="16">
        <f t="shared" si="13"/>
        <v>1</v>
      </c>
      <c r="M851" s="16" t="s">
        <v>2382</v>
      </c>
      <c r="N851" s="16" t="s">
        <v>2380</v>
      </c>
      <c r="O851" s="15" t="str" cm="1">
        <f t="array" ref="O851">_xlfn.IFS(B851&lt;18.5,"Underweight",B851&lt;=24.99,"Normal weight",B851&lt;=29.99,"Over weight",B851&gt;=30,"Obesity")</f>
        <v>Obesity</v>
      </c>
      <c r="P851" s="29" t="str" cm="1">
        <f t="array" ref="P851">_xlfn.IFS(C851&lt;5.7,"Normal",C851&lt;=6.49,"Prediabetes",C851&gt;=6.5,"Diabetes")</f>
        <v>Prediabetes</v>
      </c>
    </row>
    <row r="852" spans="1:16" x14ac:dyDescent="0.25">
      <c r="A852" s="54" t="s">
        <v>1520</v>
      </c>
      <c r="B852" s="54">
        <v>46.75</v>
      </c>
      <c r="C852" s="54">
        <v>6.66</v>
      </c>
      <c r="D852" s="54" t="s">
        <v>8367</v>
      </c>
      <c r="E852" s="54" t="s">
        <v>2380</v>
      </c>
      <c r="F852" s="54" t="s">
        <v>2380</v>
      </c>
      <c r="G852" s="54">
        <v>2</v>
      </c>
      <c r="H852" s="54" t="s">
        <v>2380</v>
      </c>
      <c r="I852" s="15"/>
      <c r="J852" s="20"/>
      <c r="K852" s="17" t="str" cm="1">
        <f t="array" ref="K852">IF(H852="?",INDEX($H$2:$H$2336,MODE(MATCH($H$2:$H$2336,$H$2:$H$2336,0))),H852)</f>
        <v>No</v>
      </c>
      <c r="L852" s="18">
        <f t="shared" si="13"/>
        <v>2</v>
      </c>
      <c r="M852" s="18" t="s">
        <v>2382</v>
      </c>
      <c r="N852" s="18" t="s">
        <v>2380</v>
      </c>
      <c r="O852" s="17" t="str" cm="1">
        <f t="array" ref="O852">_xlfn.IFS(B852&lt;18.5,"Underweight",B852&lt;=24.99,"Normal weight",B852&lt;=29.99,"Over weight",B852&gt;=30,"Obesity")</f>
        <v>Obesity</v>
      </c>
      <c r="P852" s="30" t="str" cm="1">
        <f t="array" ref="P852">_xlfn.IFS(C852&lt;5.7,"Normal",C852&lt;=6.49,"Prediabetes",C852&gt;=6.5,"Diabetes")</f>
        <v>Diabetes</v>
      </c>
    </row>
    <row r="853" spans="1:16" x14ac:dyDescent="0.25">
      <c r="A853" s="54" t="s">
        <v>1519</v>
      </c>
      <c r="B853" s="54">
        <v>32.15</v>
      </c>
      <c r="C853" s="54">
        <v>4.0199999999999996</v>
      </c>
      <c r="D853" s="54" t="s">
        <v>8367</v>
      </c>
      <c r="E853" s="54" t="s">
        <v>2380</v>
      </c>
      <c r="F853" s="54" t="s">
        <v>2382</v>
      </c>
      <c r="G853" s="54">
        <v>1</v>
      </c>
      <c r="H853" s="54" t="s">
        <v>2380</v>
      </c>
      <c r="I853" s="17"/>
      <c r="J853" s="19"/>
      <c r="K853" s="15" t="str" cm="1">
        <f t="array" ref="K853">IF(H853="?",INDEX($H$2:$H$2336,MODE(MATCH($H$2:$H$2336,$H$2:$H$2336,0))),H853)</f>
        <v>No</v>
      </c>
      <c r="L853" s="16">
        <f t="shared" si="13"/>
        <v>1</v>
      </c>
      <c r="M853" s="16" t="s">
        <v>2382</v>
      </c>
      <c r="N853" s="16" t="s">
        <v>2380</v>
      </c>
      <c r="O853" s="15" t="str" cm="1">
        <f t="array" ref="O853">_xlfn.IFS(B853&lt;18.5,"Underweight",B853&lt;=24.99,"Normal weight",B853&lt;=29.99,"Over weight",B853&gt;=30,"Obesity")</f>
        <v>Obesity</v>
      </c>
      <c r="P853" s="29" t="str" cm="1">
        <f t="array" ref="P853">_xlfn.IFS(C853&lt;5.7,"Normal",C853&lt;=6.49,"Prediabetes",C853&gt;=6.5,"Diabetes")</f>
        <v>Normal</v>
      </c>
    </row>
    <row r="854" spans="1:16" x14ac:dyDescent="0.25">
      <c r="A854" s="54" t="s">
        <v>1518</v>
      </c>
      <c r="B854" s="54">
        <v>43.4</v>
      </c>
      <c r="C854" s="54">
        <v>8.81</v>
      </c>
      <c r="D854" s="54" t="s">
        <v>8367</v>
      </c>
      <c r="E854" s="54" t="s">
        <v>2380</v>
      </c>
      <c r="F854" s="54" t="s">
        <v>2380</v>
      </c>
      <c r="G854" s="54">
        <v>2</v>
      </c>
      <c r="H854" s="54" t="s">
        <v>2380</v>
      </c>
      <c r="I854" s="15"/>
      <c r="J854" s="20"/>
      <c r="K854" s="17" t="str" cm="1">
        <f t="array" ref="K854">IF(H854="?",INDEX($H$2:$H$2336,MODE(MATCH($H$2:$H$2336,$H$2:$H$2336,0))),H854)</f>
        <v>No</v>
      </c>
      <c r="L854" s="18">
        <f t="shared" si="13"/>
        <v>2</v>
      </c>
      <c r="M854" s="18" t="s">
        <v>2382</v>
      </c>
      <c r="N854" s="18" t="s">
        <v>2380</v>
      </c>
      <c r="O854" s="17" t="str" cm="1">
        <f t="array" ref="O854">_xlfn.IFS(B854&lt;18.5,"Underweight",B854&lt;=24.99,"Normal weight",B854&lt;=29.99,"Over weight",B854&gt;=30,"Obesity")</f>
        <v>Obesity</v>
      </c>
      <c r="P854" s="30" t="str" cm="1">
        <f t="array" ref="P854">_xlfn.IFS(C854&lt;5.7,"Normal",C854&lt;=6.49,"Prediabetes",C854&gt;=6.5,"Diabetes")</f>
        <v>Diabetes</v>
      </c>
    </row>
    <row r="855" spans="1:16" x14ac:dyDescent="0.25">
      <c r="A855" s="54" t="s">
        <v>1517</v>
      </c>
      <c r="B855" s="54">
        <v>31.57</v>
      </c>
      <c r="C855" s="54">
        <v>7.92</v>
      </c>
      <c r="D855" s="54" t="s">
        <v>8367</v>
      </c>
      <c r="E855" s="54" t="s">
        <v>2380</v>
      </c>
      <c r="F855" s="54" t="s">
        <v>2380</v>
      </c>
      <c r="G855" s="54">
        <v>2</v>
      </c>
      <c r="H855" s="54" t="s">
        <v>2380</v>
      </c>
      <c r="I855" s="17"/>
      <c r="J855" s="19"/>
      <c r="K855" s="15" t="str" cm="1">
        <f t="array" ref="K855">IF(H855="?",INDEX($H$2:$H$2336,MODE(MATCH($H$2:$H$2336,$H$2:$H$2336,0))),H855)</f>
        <v>No</v>
      </c>
      <c r="L855" s="16">
        <f t="shared" si="13"/>
        <v>2</v>
      </c>
      <c r="M855" s="16" t="s">
        <v>2382</v>
      </c>
      <c r="N855" s="16" t="s">
        <v>2380</v>
      </c>
      <c r="O855" s="15" t="str" cm="1">
        <f t="array" ref="O855">_xlfn.IFS(B855&lt;18.5,"Underweight",B855&lt;=24.99,"Normal weight",B855&lt;=29.99,"Over weight",B855&gt;=30,"Obesity")</f>
        <v>Obesity</v>
      </c>
      <c r="P855" s="29" t="str" cm="1">
        <f t="array" ref="P855">_xlfn.IFS(C855&lt;5.7,"Normal",C855&lt;=6.49,"Prediabetes",C855&gt;=6.5,"Diabetes")</f>
        <v>Diabetes</v>
      </c>
    </row>
    <row r="856" spans="1:16" x14ac:dyDescent="0.25">
      <c r="A856" s="54" t="s">
        <v>1516</v>
      </c>
      <c r="B856" s="54">
        <v>24.32</v>
      </c>
      <c r="C856" s="54">
        <v>7.48</v>
      </c>
      <c r="D856" s="54" t="s">
        <v>2380</v>
      </c>
      <c r="E856" s="54" t="s">
        <v>2380</v>
      </c>
      <c r="F856" s="54" t="s">
        <v>2380</v>
      </c>
      <c r="G856" s="54" t="s">
        <v>2381</v>
      </c>
      <c r="H856" s="54" t="s">
        <v>2380</v>
      </c>
      <c r="I856" s="15"/>
      <c r="J856" s="20"/>
      <c r="K856" s="17" t="str" cm="1">
        <f t="array" ref="K856">IF(H856="?",INDEX($H$2:$H$2336,MODE(MATCH($H$2:$H$2336,$H$2:$H$2336,0))),H856)</f>
        <v>No</v>
      </c>
      <c r="L856" s="18" t="str">
        <f t="shared" si="13"/>
        <v>0</v>
      </c>
      <c r="M856" s="18" t="s">
        <v>2380</v>
      </c>
      <c r="N856" s="18" t="s">
        <v>2380</v>
      </c>
      <c r="O856" s="17" t="str" cm="1">
        <f t="array" ref="O856">_xlfn.IFS(B856&lt;18.5,"Underweight",B856&lt;=24.99,"Normal weight",B856&lt;=29.99,"Over weight",B856&gt;=30,"Obesity")</f>
        <v>Normal weight</v>
      </c>
      <c r="P856" s="30" t="str" cm="1">
        <f t="array" ref="P856">_xlfn.IFS(C856&lt;5.7,"Normal",C856&lt;=6.49,"Prediabetes",C856&gt;=6.5,"Diabetes")</f>
        <v>Diabetes</v>
      </c>
    </row>
    <row r="857" spans="1:16" x14ac:dyDescent="0.25">
      <c r="A857" s="54" t="s">
        <v>1515</v>
      </c>
      <c r="B857" s="54">
        <v>31.07</v>
      </c>
      <c r="C857" s="54">
        <v>4.62</v>
      </c>
      <c r="D857" s="54" t="s">
        <v>8367</v>
      </c>
      <c r="E857" s="54" t="s">
        <v>2380</v>
      </c>
      <c r="F857" s="54" t="s">
        <v>2380</v>
      </c>
      <c r="G857" s="54">
        <v>2</v>
      </c>
      <c r="H857" s="54" t="s">
        <v>2380</v>
      </c>
      <c r="I857" s="17"/>
      <c r="J857" s="19"/>
      <c r="K857" s="15" t="str" cm="1">
        <f t="array" ref="K857">IF(H857="?",INDEX($H$2:$H$2336,MODE(MATCH($H$2:$H$2336,$H$2:$H$2336,0))),H857)</f>
        <v>No</v>
      </c>
      <c r="L857" s="16">
        <f t="shared" si="13"/>
        <v>2</v>
      </c>
      <c r="M857" s="16" t="s">
        <v>2382</v>
      </c>
      <c r="N857" s="16" t="s">
        <v>2380</v>
      </c>
      <c r="O857" s="15" t="str" cm="1">
        <f t="array" ref="O857">_xlfn.IFS(B857&lt;18.5,"Underweight",B857&lt;=24.99,"Normal weight",B857&lt;=29.99,"Over weight",B857&gt;=30,"Obesity")</f>
        <v>Obesity</v>
      </c>
      <c r="P857" s="29" t="str" cm="1">
        <f t="array" ref="P857">_xlfn.IFS(C857&lt;5.7,"Normal",C857&lt;=6.49,"Prediabetes",C857&gt;=6.5,"Diabetes")</f>
        <v>Normal</v>
      </c>
    </row>
    <row r="858" spans="1:16" x14ac:dyDescent="0.25">
      <c r="A858" s="54" t="s">
        <v>1514</v>
      </c>
      <c r="B858" s="54">
        <v>35.814999999999998</v>
      </c>
      <c r="C858" s="54">
        <v>8.4700000000000006</v>
      </c>
      <c r="D858" s="54" t="s">
        <v>2380</v>
      </c>
      <c r="E858" s="54" t="s">
        <v>2380</v>
      </c>
      <c r="F858" s="54" t="s">
        <v>2380</v>
      </c>
      <c r="G858" s="54" t="s">
        <v>2381</v>
      </c>
      <c r="H858" s="54" t="s">
        <v>2380</v>
      </c>
      <c r="I858" s="15"/>
      <c r="J858" s="20"/>
      <c r="K858" s="17" t="str" cm="1">
        <f t="array" ref="K858">IF(H858="?",INDEX($H$2:$H$2336,MODE(MATCH($H$2:$H$2336,$H$2:$H$2336,0))),H858)</f>
        <v>No</v>
      </c>
      <c r="L858" s="18" t="str">
        <f t="shared" si="13"/>
        <v>0</v>
      </c>
      <c r="M858" s="18" t="s">
        <v>2380</v>
      </c>
      <c r="N858" s="18" t="s">
        <v>2380</v>
      </c>
      <c r="O858" s="17" t="str" cm="1">
        <f t="array" ref="O858">_xlfn.IFS(B858&lt;18.5,"Underweight",B858&lt;=24.99,"Normal weight",B858&lt;=29.99,"Over weight",B858&gt;=30,"Obesity")</f>
        <v>Obesity</v>
      </c>
      <c r="P858" s="30" t="str" cm="1">
        <f t="array" ref="P858">_xlfn.IFS(C858&lt;5.7,"Normal",C858&lt;=6.49,"Prediabetes",C858&gt;=6.5,"Diabetes")</f>
        <v>Diabetes</v>
      </c>
    </row>
    <row r="859" spans="1:16" x14ac:dyDescent="0.25">
      <c r="A859" s="54" t="s">
        <v>1513</v>
      </c>
      <c r="B859" s="54">
        <v>40.81</v>
      </c>
      <c r="C859" s="54">
        <v>10.58</v>
      </c>
      <c r="D859" s="54" t="s">
        <v>8367</v>
      </c>
      <c r="E859" s="54" t="s">
        <v>2380</v>
      </c>
      <c r="F859" s="54" t="s">
        <v>2380</v>
      </c>
      <c r="G859" s="54" t="s">
        <v>2381</v>
      </c>
      <c r="H859" s="54" t="s">
        <v>2380</v>
      </c>
      <c r="I859" s="17"/>
      <c r="J859" s="19"/>
      <c r="K859" s="15" t="str" cm="1">
        <f t="array" ref="K859">IF(H859="?",INDEX($H$2:$H$2336,MODE(MATCH($H$2:$H$2336,$H$2:$H$2336,0))),H859)</f>
        <v>No</v>
      </c>
      <c r="L859" s="16" t="str">
        <f t="shared" si="13"/>
        <v>0</v>
      </c>
      <c r="M859" s="16" t="s">
        <v>2382</v>
      </c>
      <c r="N859" s="16" t="s">
        <v>2380</v>
      </c>
      <c r="O859" s="15" t="str" cm="1">
        <f t="array" ref="O859">_xlfn.IFS(B859&lt;18.5,"Underweight",B859&lt;=24.99,"Normal weight",B859&lt;=29.99,"Over weight",B859&gt;=30,"Obesity")</f>
        <v>Obesity</v>
      </c>
      <c r="P859" s="29" t="str" cm="1">
        <f t="array" ref="P859">_xlfn.IFS(C859&lt;5.7,"Normal",C859&lt;=6.49,"Prediabetes",C859&gt;=6.5,"Diabetes")</f>
        <v>Diabetes</v>
      </c>
    </row>
    <row r="860" spans="1:16" x14ac:dyDescent="0.25">
      <c r="A860" s="54" t="s">
        <v>1512</v>
      </c>
      <c r="B860" s="54">
        <v>24.605</v>
      </c>
      <c r="C860" s="54">
        <v>7.48</v>
      </c>
      <c r="D860" s="54" t="s">
        <v>2380</v>
      </c>
      <c r="E860" s="54" t="s">
        <v>2380</v>
      </c>
      <c r="F860" s="54" t="s">
        <v>2380</v>
      </c>
      <c r="G860" s="54" t="s">
        <v>2381</v>
      </c>
      <c r="H860" s="54" t="s">
        <v>2380</v>
      </c>
      <c r="I860" s="15"/>
      <c r="J860" s="20"/>
      <c r="K860" s="17" t="str" cm="1">
        <f t="array" ref="K860">IF(H860="?",INDEX($H$2:$H$2336,MODE(MATCH($H$2:$H$2336,$H$2:$H$2336,0))),H860)</f>
        <v>No</v>
      </c>
      <c r="L860" s="18" t="str">
        <f t="shared" si="13"/>
        <v>0</v>
      </c>
      <c r="M860" s="18" t="s">
        <v>2380</v>
      </c>
      <c r="N860" s="18" t="s">
        <v>2380</v>
      </c>
      <c r="O860" s="17" t="str" cm="1">
        <f t="array" ref="O860">_xlfn.IFS(B860&lt;18.5,"Underweight",B860&lt;=24.99,"Normal weight",B860&lt;=29.99,"Over weight",B860&gt;=30,"Obesity")</f>
        <v>Normal weight</v>
      </c>
      <c r="P860" s="30" t="str" cm="1">
        <f t="array" ref="P860">_xlfn.IFS(C860&lt;5.7,"Normal",C860&lt;=6.49,"Prediabetes",C860&gt;=6.5,"Diabetes")</f>
        <v>Diabetes</v>
      </c>
    </row>
    <row r="861" spans="1:16" x14ac:dyDescent="0.25">
      <c r="A861" s="54" t="s">
        <v>1511</v>
      </c>
      <c r="B861" s="54">
        <v>21.47</v>
      </c>
      <c r="C861" s="54">
        <v>7.82</v>
      </c>
      <c r="D861" s="54" t="s">
        <v>2380</v>
      </c>
      <c r="E861" s="54" t="s">
        <v>2380</v>
      </c>
      <c r="F861" s="54" t="s">
        <v>2380</v>
      </c>
      <c r="G861" s="54" t="s">
        <v>2381</v>
      </c>
      <c r="H861" s="54" t="s">
        <v>2380</v>
      </c>
      <c r="I861" s="17"/>
      <c r="J861" s="19"/>
      <c r="K861" s="15" t="str" cm="1">
        <f t="array" ref="K861">IF(H861="?",INDEX($H$2:$H$2336,MODE(MATCH($H$2:$H$2336,$H$2:$H$2336,0))),H861)</f>
        <v>No</v>
      </c>
      <c r="L861" s="16" t="str">
        <f t="shared" si="13"/>
        <v>0</v>
      </c>
      <c r="M861" s="16" t="s">
        <v>2380</v>
      </c>
      <c r="N861" s="16" t="s">
        <v>2380</v>
      </c>
      <c r="O861" s="15" t="str" cm="1">
        <f t="array" ref="O861">_xlfn.IFS(B861&lt;18.5,"Underweight",B861&lt;=24.99,"Normal weight",B861&lt;=29.99,"Over weight",B861&gt;=30,"Obesity")</f>
        <v>Normal weight</v>
      </c>
      <c r="P861" s="29" t="str" cm="1">
        <f t="array" ref="P861">_xlfn.IFS(C861&lt;5.7,"Normal",C861&lt;=6.49,"Prediabetes",C861&gt;=6.5,"Diabetes")</f>
        <v>Diabetes</v>
      </c>
    </row>
    <row r="862" spans="1:16" x14ac:dyDescent="0.25">
      <c r="A862" s="54" t="s">
        <v>1510</v>
      </c>
      <c r="B862" s="54">
        <v>52.89</v>
      </c>
      <c r="C862" s="54">
        <v>4.96</v>
      </c>
      <c r="D862" s="54" t="s">
        <v>8367</v>
      </c>
      <c r="E862" s="54" t="s">
        <v>2380</v>
      </c>
      <c r="F862" s="54" t="s">
        <v>2380</v>
      </c>
      <c r="G862" s="54">
        <v>1</v>
      </c>
      <c r="H862" s="54" t="s">
        <v>2380</v>
      </c>
      <c r="I862" s="15"/>
      <c r="J862" s="20"/>
      <c r="K862" s="17" t="str" cm="1">
        <f t="array" ref="K862">IF(H862="?",INDEX($H$2:$H$2336,MODE(MATCH($H$2:$H$2336,$H$2:$H$2336,0))),H862)</f>
        <v>No</v>
      </c>
      <c r="L862" s="18">
        <f t="shared" si="13"/>
        <v>1</v>
      </c>
      <c r="M862" s="18" t="s">
        <v>2382</v>
      </c>
      <c r="N862" s="18" t="s">
        <v>2380</v>
      </c>
      <c r="O862" s="17" t="str" cm="1">
        <f t="array" ref="O862">_xlfn.IFS(B862&lt;18.5,"Underweight",B862&lt;=24.99,"Normal weight",B862&lt;=29.99,"Over weight",B862&gt;=30,"Obesity")</f>
        <v>Obesity</v>
      </c>
      <c r="P862" s="30" t="str" cm="1">
        <f t="array" ref="P862">_xlfn.IFS(C862&lt;5.7,"Normal",C862&lt;=6.49,"Prediabetes",C862&gt;=6.5,"Diabetes")</f>
        <v>Normal</v>
      </c>
    </row>
    <row r="863" spans="1:16" x14ac:dyDescent="0.25">
      <c r="A863" s="54" t="s">
        <v>1509</v>
      </c>
      <c r="B863" s="54">
        <v>32.965000000000003</v>
      </c>
      <c r="C863" s="54">
        <v>6.15</v>
      </c>
      <c r="D863" s="54" t="s">
        <v>8367</v>
      </c>
      <c r="E863" s="54" t="s">
        <v>2380</v>
      </c>
      <c r="F863" s="54" t="s">
        <v>2380</v>
      </c>
      <c r="G863" s="54">
        <v>1</v>
      </c>
      <c r="H863" s="54" t="s">
        <v>2380</v>
      </c>
      <c r="I863" s="17"/>
      <c r="J863" s="19"/>
      <c r="K863" s="15" t="str" cm="1">
        <f t="array" ref="K863">IF(H863="?",INDEX($H$2:$H$2336,MODE(MATCH($H$2:$H$2336,$H$2:$H$2336,0))),H863)</f>
        <v>No</v>
      </c>
      <c r="L863" s="16">
        <f t="shared" si="13"/>
        <v>1</v>
      </c>
      <c r="M863" s="16" t="s">
        <v>2382</v>
      </c>
      <c r="N863" s="16" t="s">
        <v>2380</v>
      </c>
      <c r="O863" s="15" t="str" cm="1">
        <f t="array" ref="O863">_xlfn.IFS(B863&lt;18.5,"Underweight",B863&lt;=24.99,"Normal weight",B863&lt;=29.99,"Over weight",B863&gt;=30,"Obesity")</f>
        <v>Obesity</v>
      </c>
      <c r="P863" s="29" t="str" cm="1">
        <f t="array" ref="P863">_xlfn.IFS(C863&lt;5.7,"Normal",C863&lt;=6.49,"Prediabetes",C863&gt;=6.5,"Diabetes")</f>
        <v>Prediabetes</v>
      </c>
    </row>
    <row r="864" spans="1:16" x14ac:dyDescent="0.25">
      <c r="A864" s="54" t="s">
        <v>1508</v>
      </c>
      <c r="B864" s="54">
        <v>36.799999999999997</v>
      </c>
      <c r="C864" s="54">
        <v>4.62</v>
      </c>
      <c r="D864" s="54" t="s">
        <v>2380</v>
      </c>
      <c r="E864" s="54" t="s">
        <v>2380</v>
      </c>
      <c r="F864" s="54" t="s">
        <v>2382</v>
      </c>
      <c r="G864" s="54">
        <v>1</v>
      </c>
      <c r="H864" s="54" t="s">
        <v>2380</v>
      </c>
      <c r="I864" s="15"/>
      <c r="J864" s="20"/>
      <c r="K864" s="17" t="str" cm="1">
        <f t="array" ref="K864">IF(H864="?",INDEX($H$2:$H$2336,MODE(MATCH($H$2:$H$2336,$H$2:$H$2336,0))),H864)</f>
        <v>No</v>
      </c>
      <c r="L864" s="18">
        <f t="shared" si="13"/>
        <v>1</v>
      </c>
      <c r="M864" s="18" t="s">
        <v>2380</v>
      </c>
      <c r="N864" s="18" t="s">
        <v>2380</v>
      </c>
      <c r="O864" s="17" t="str" cm="1">
        <f t="array" ref="O864">_xlfn.IFS(B864&lt;18.5,"Underweight",B864&lt;=24.99,"Normal weight",B864&lt;=29.99,"Over weight",B864&gt;=30,"Obesity")</f>
        <v>Obesity</v>
      </c>
      <c r="P864" s="30" t="str" cm="1">
        <f t="array" ref="P864">_xlfn.IFS(C864&lt;5.7,"Normal",C864&lt;=6.49,"Prediabetes",C864&gt;=6.5,"Diabetes")</f>
        <v>Normal</v>
      </c>
    </row>
    <row r="865" spans="1:16" x14ac:dyDescent="0.25">
      <c r="A865" s="54" t="s">
        <v>1507</v>
      </c>
      <c r="B865" s="54">
        <v>34.299999999999997</v>
      </c>
      <c r="C865" s="54">
        <v>4.87</v>
      </c>
      <c r="D865" s="54" t="s">
        <v>2380</v>
      </c>
      <c r="E865" s="54" t="s">
        <v>2380</v>
      </c>
      <c r="F865" s="54" t="s">
        <v>2380</v>
      </c>
      <c r="G865" s="54">
        <v>2</v>
      </c>
      <c r="H865" s="54" t="s">
        <v>2380</v>
      </c>
      <c r="I865" s="17"/>
      <c r="J865" s="19"/>
      <c r="K865" s="15" t="str" cm="1">
        <f t="array" ref="K865">IF(H865="?",INDEX($H$2:$H$2336,MODE(MATCH($H$2:$H$2336,$H$2:$H$2336,0))),H865)</f>
        <v>No</v>
      </c>
      <c r="L865" s="16">
        <f t="shared" si="13"/>
        <v>2</v>
      </c>
      <c r="M865" s="16" t="s">
        <v>2380</v>
      </c>
      <c r="N865" s="16" t="s">
        <v>2380</v>
      </c>
      <c r="O865" s="15" t="str" cm="1">
        <f t="array" ref="O865">_xlfn.IFS(B865&lt;18.5,"Underweight",B865&lt;=24.99,"Normal weight",B865&lt;=29.99,"Over weight",B865&gt;=30,"Obesity")</f>
        <v>Obesity</v>
      </c>
      <c r="P865" s="29" t="str" cm="1">
        <f t="array" ref="P865">_xlfn.IFS(C865&lt;5.7,"Normal",C865&lt;=6.49,"Prediabetes",C865&gt;=6.5,"Diabetes")</f>
        <v>Normal</v>
      </c>
    </row>
    <row r="866" spans="1:16" x14ac:dyDescent="0.25">
      <c r="A866" s="54" t="s">
        <v>1506</v>
      </c>
      <c r="B866" s="54">
        <v>35.244999999999997</v>
      </c>
      <c r="C866" s="54">
        <v>4.63</v>
      </c>
      <c r="D866" s="54" t="s">
        <v>2380</v>
      </c>
      <c r="E866" s="54" t="s">
        <v>2380</v>
      </c>
      <c r="F866" s="54" t="s">
        <v>2380</v>
      </c>
      <c r="G866" s="54" t="s">
        <v>2381</v>
      </c>
      <c r="H866" s="54" t="s">
        <v>2380</v>
      </c>
      <c r="I866" s="15"/>
      <c r="J866" s="20"/>
      <c r="K866" s="17" t="str" cm="1">
        <f t="array" ref="K866">IF(H866="?",INDEX($H$2:$H$2336,MODE(MATCH($H$2:$H$2336,$H$2:$H$2336,0))),H866)</f>
        <v>No</v>
      </c>
      <c r="L866" s="18" t="str">
        <f t="shared" si="13"/>
        <v>0</v>
      </c>
      <c r="M866" s="18" t="s">
        <v>2380</v>
      </c>
      <c r="N866" s="18" t="s">
        <v>2380</v>
      </c>
      <c r="O866" s="17" t="str" cm="1">
        <f t="array" ref="O866">_xlfn.IFS(B866&lt;18.5,"Underweight",B866&lt;=24.99,"Normal weight",B866&lt;=29.99,"Over weight",B866&gt;=30,"Obesity")</f>
        <v>Obesity</v>
      </c>
      <c r="P866" s="30" t="str" cm="1">
        <f t="array" ref="P866">_xlfn.IFS(C866&lt;5.7,"Normal",C866&lt;=6.49,"Prediabetes",C866&gt;=6.5,"Diabetes")</f>
        <v>Normal</v>
      </c>
    </row>
    <row r="867" spans="1:16" x14ac:dyDescent="0.25">
      <c r="A867" s="54" t="s">
        <v>1505</v>
      </c>
      <c r="B867" s="54">
        <v>26.23</v>
      </c>
      <c r="C867" s="54">
        <v>11.93</v>
      </c>
      <c r="D867" s="54" t="s">
        <v>2380</v>
      </c>
      <c r="E867" s="54" t="s">
        <v>2380</v>
      </c>
      <c r="F867" s="54" t="s">
        <v>2380</v>
      </c>
      <c r="G867" s="54" t="s">
        <v>2381</v>
      </c>
      <c r="H867" s="54" t="s">
        <v>2380</v>
      </c>
      <c r="I867" s="17"/>
      <c r="J867" s="19"/>
      <c r="K867" s="15" t="str" cm="1">
        <f t="array" ref="K867">IF(H867="?",INDEX($H$2:$H$2336,MODE(MATCH($H$2:$H$2336,$H$2:$H$2336,0))),H867)</f>
        <v>No</v>
      </c>
      <c r="L867" s="16" t="str">
        <f t="shared" si="13"/>
        <v>0</v>
      </c>
      <c r="M867" s="16" t="s">
        <v>2380</v>
      </c>
      <c r="N867" s="16" t="s">
        <v>2380</v>
      </c>
      <c r="O867" s="15" t="str" cm="1">
        <f t="array" ref="O867">_xlfn.IFS(B867&lt;18.5,"Underweight",B867&lt;=24.99,"Normal weight",B867&lt;=29.99,"Over weight",B867&gt;=30,"Obesity")</f>
        <v>Over weight</v>
      </c>
      <c r="P867" s="29" t="str" cm="1">
        <f t="array" ref="P867">_xlfn.IFS(C867&lt;5.7,"Normal",C867&lt;=6.49,"Prediabetes",C867&gt;=6.5,"Diabetes")</f>
        <v>Diabetes</v>
      </c>
    </row>
    <row r="868" spans="1:16" x14ac:dyDescent="0.25">
      <c r="A868" s="54" t="s">
        <v>1504</v>
      </c>
      <c r="B868" s="54">
        <v>36.1</v>
      </c>
      <c r="C868" s="54">
        <v>5.65</v>
      </c>
      <c r="D868" s="54" t="s">
        <v>8367</v>
      </c>
      <c r="E868" s="54" t="s">
        <v>2380</v>
      </c>
      <c r="F868" s="54" t="s">
        <v>2380</v>
      </c>
      <c r="G868" s="54">
        <v>2</v>
      </c>
      <c r="H868" s="54" t="s">
        <v>2380</v>
      </c>
      <c r="I868" s="15"/>
      <c r="J868" s="20"/>
      <c r="K868" s="17" t="str" cm="1">
        <f t="array" ref="K868">IF(H868="?",INDEX($H$2:$H$2336,MODE(MATCH($H$2:$H$2336,$H$2:$H$2336,0))),H868)</f>
        <v>No</v>
      </c>
      <c r="L868" s="18">
        <f t="shared" si="13"/>
        <v>2</v>
      </c>
      <c r="M868" s="18" t="s">
        <v>2382</v>
      </c>
      <c r="N868" s="18" t="s">
        <v>2380</v>
      </c>
      <c r="O868" s="17" t="str" cm="1">
        <f t="array" ref="O868">_xlfn.IFS(B868&lt;18.5,"Underweight",B868&lt;=24.99,"Normal weight",B868&lt;=29.99,"Over weight",B868&gt;=30,"Obesity")</f>
        <v>Obesity</v>
      </c>
      <c r="P868" s="30" t="str" cm="1">
        <f t="array" ref="P868">_xlfn.IFS(C868&lt;5.7,"Normal",C868&lt;=6.49,"Prediabetes",C868&gt;=6.5,"Diabetes")</f>
        <v>Normal</v>
      </c>
    </row>
    <row r="869" spans="1:16" x14ac:dyDescent="0.25">
      <c r="A869" s="54" t="s">
        <v>1503</v>
      </c>
      <c r="B869" s="54">
        <v>37.1</v>
      </c>
      <c r="C869" s="54">
        <v>11.21</v>
      </c>
      <c r="D869" s="54" t="s">
        <v>8367</v>
      </c>
      <c r="E869" s="54" t="s">
        <v>2380</v>
      </c>
      <c r="F869" s="54" t="s">
        <v>2382</v>
      </c>
      <c r="G869" s="54">
        <v>1</v>
      </c>
      <c r="H869" s="54" t="s">
        <v>2380</v>
      </c>
      <c r="I869" s="17"/>
      <c r="J869" s="19"/>
      <c r="K869" s="15" t="str" cm="1">
        <f t="array" ref="K869">IF(H869="?",INDEX($H$2:$H$2336,MODE(MATCH($H$2:$H$2336,$H$2:$H$2336,0))),H869)</f>
        <v>No</v>
      </c>
      <c r="L869" s="16">
        <f t="shared" si="13"/>
        <v>1</v>
      </c>
      <c r="M869" s="16" t="s">
        <v>2382</v>
      </c>
      <c r="N869" s="16" t="s">
        <v>2380</v>
      </c>
      <c r="O869" s="15" t="str" cm="1">
        <f t="array" ref="O869">_xlfn.IFS(B869&lt;18.5,"Underweight",B869&lt;=24.99,"Normal weight",B869&lt;=29.99,"Over weight",B869&gt;=30,"Obesity")</f>
        <v>Obesity</v>
      </c>
      <c r="P869" s="29" t="str" cm="1">
        <f t="array" ref="P869">_xlfn.IFS(C869&lt;5.7,"Normal",C869&lt;=6.49,"Prediabetes",C869&gt;=6.5,"Diabetes")</f>
        <v>Diabetes</v>
      </c>
    </row>
    <row r="870" spans="1:16" x14ac:dyDescent="0.25">
      <c r="A870" s="54" t="s">
        <v>1502</v>
      </c>
      <c r="B870" s="54">
        <v>27.5</v>
      </c>
      <c r="C870" s="54">
        <v>10.62</v>
      </c>
      <c r="D870" s="54" t="s">
        <v>8367</v>
      </c>
      <c r="E870" s="54" t="s">
        <v>2380</v>
      </c>
      <c r="F870" s="54" t="s">
        <v>2382</v>
      </c>
      <c r="G870" s="54">
        <v>1</v>
      </c>
      <c r="H870" s="54" t="s">
        <v>2380</v>
      </c>
      <c r="I870" s="15"/>
      <c r="J870" s="20"/>
      <c r="K870" s="17" t="str" cm="1">
        <f t="array" ref="K870">IF(H870="?",INDEX($H$2:$H$2336,MODE(MATCH($H$2:$H$2336,$H$2:$H$2336,0))),H870)</f>
        <v>No</v>
      </c>
      <c r="L870" s="18">
        <f t="shared" si="13"/>
        <v>1</v>
      </c>
      <c r="M870" s="18" t="s">
        <v>2382</v>
      </c>
      <c r="N870" s="18" t="s">
        <v>2380</v>
      </c>
      <c r="O870" s="17" t="str" cm="1">
        <f t="array" ref="O870">_xlfn.IFS(B870&lt;18.5,"Underweight",B870&lt;=24.99,"Normal weight",B870&lt;=29.99,"Over weight",B870&gt;=30,"Obesity")</f>
        <v>Over weight</v>
      </c>
      <c r="P870" s="30" t="str" cm="1">
        <f t="array" ref="P870">_xlfn.IFS(C870&lt;5.7,"Normal",C870&lt;=6.49,"Prediabetes",C870&gt;=6.5,"Diabetes")</f>
        <v>Diabetes</v>
      </c>
    </row>
    <row r="871" spans="1:16" x14ac:dyDescent="0.25">
      <c r="A871" s="54" t="s">
        <v>1501</v>
      </c>
      <c r="B871" s="54">
        <v>24.7</v>
      </c>
      <c r="C871" s="54">
        <v>10.7</v>
      </c>
      <c r="D871" s="54" t="s">
        <v>8367</v>
      </c>
      <c r="E871" s="54" t="s">
        <v>2380</v>
      </c>
      <c r="F871" s="54" t="s">
        <v>2382</v>
      </c>
      <c r="G871" s="54">
        <v>1</v>
      </c>
      <c r="H871" s="54" t="s">
        <v>2380</v>
      </c>
      <c r="I871" s="17"/>
      <c r="J871" s="19"/>
      <c r="K871" s="15" t="str" cm="1">
        <f t="array" ref="K871">IF(H871="?",INDEX($H$2:$H$2336,MODE(MATCH($H$2:$H$2336,$H$2:$H$2336,0))),H871)</f>
        <v>No</v>
      </c>
      <c r="L871" s="16">
        <f t="shared" si="13"/>
        <v>1</v>
      </c>
      <c r="M871" s="16" t="s">
        <v>2382</v>
      </c>
      <c r="N871" s="16" t="s">
        <v>2380</v>
      </c>
      <c r="O871" s="15" t="str" cm="1">
        <f t="array" ref="O871">_xlfn.IFS(B871&lt;18.5,"Underweight",B871&lt;=24.99,"Normal weight",B871&lt;=29.99,"Over weight",B871&gt;=30,"Obesity")</f>
        <v>Normal weight</v>
      </c>
      <c r="P871" s="29" t="str" cm="1">
        <f t="array" ref="P871">_xlfn.IFS(C871&lt;5.7,"Normal",C871&lt;=6.49,"Prediabetes",C871&gt;=6.5,"Diabetes")</f>
        <v>Diabetes</v>
      </c>
    </row>
    <row r="872" spans="1:16" x14ac:dyDescent="0.25">
      <c r="A872" s="54" t="s">
        <v>1500</v>
      </c>
      <c r="B872" s="54">
        <v>26.78</v>
      </c>
      <c r="C872" s="54">
        <v>10.02</v>
      </c>
      <c r="D872" s="54" t="s">
        <v>8367</v>
      </c>
      <c r="E872" s="54" t="s">
        <v>2380</v>
      </c>
      <c r="F872" s="54" t="s">
        <v>2382</v>
      </c>
      <c r="G872" s="54">
        <v>1</v>
      </c>
      <c r="H872" s="54" t="s">
        <v>2380</v>
      </c>
      <c r="I872" s="15"/>
      <c r="J872" s="20"/>
      <c r="K872" s="17" t="str" cm="1">
        <f t="array" ref="K872">IF(H872="?",INDEX($H$2:$H$2336,MODE(MATCH($H$2:$H$2336,$H$2:$H$2336,0))),H872)</f>
        <v>No</v>
      </c>
      <c r="L872" s="18">
        <f t="shared" si="13"/>
        <v>1</v>
      </c>
      <c r="M872" s="18" t="s">
        <v>2382</v>
      </c>
      <c r="N872" s="18" t="s">
        <v>2380</v>
      </c>
      <c r="O872" s="17" t="str" cm="1">
        <f t="array" ref="O872">_xlfn.IFS(B872&lt;18.5,"Underweight",B872&lt;=24.99,"Normal weight",B872&lt;=29.99,"Over weight",B872&gt;=30,"Obesity")</f>
        <v>Over weight</v>
      </c>
      <c r="P872" s="30" t="str" cm="1">
        <f t="array" ref="P872">_xlfn.IFS(C872&lt;5.7,"Normal",C872&lt;=6.49,"Prediabetes",C872&gt;=6.5,"Diabetes")</f>
        <v>Diabetes</v>
      </c>
    </row>
    <row r="873" spans="1:16" x14ac:dyDescent="0.25">
      <c r="A873" s="54" t="s">
        <v>1499</v>
      </c>
      <c r="B873" s="54">
        <v>45.8</v>
      </c>
      <c r="C873" s="54">
        <v>4.8499999999999996</v>
      </c>
      <c r="D873" s="54" t="s">
        <v>2380</v>
      </c>
      <c r="E873" s="54" t="s">
        <v>2380</v>
      </c>
      <c r="F873" s="54" t="s">
        <v>2380</v>
      </c>
      <c r="G873" s="54" t="s">
        <v>2381</v>
      </c>
      <c r="H873" s="54" t="s">
        <v>2380</v>
      </c>
      <c r="I873" s="17"/>
      <c r="J873" s="19"/>
      <c r="K873" s="15" t="str" cm="1">
        <f t="array" ref="K873">IF(H873="?",INDEX($H$2:$H$2336,MODE(MATCH($H$2:$H$2336,$H$2:$H$2336,0))),H873)</f>
        <v>No</v>
      </c>
      <c r="L873" s="16" t="str">
        <f t="shared" si="13"/>
        <v>0</v>
      </c>
      <c r="M873" s="16" t="s">
        <v>2380</v>
      </c>
      <c r="N873" s="16" t="s">
        <v>2380</v>
      </c>
      <c r="O873" s="15" t="str" cm="1">
        <f t="array" ref="O873">_xlfn.IFS(B873&lt;18.5,"Underweight",B873&lt;=24.99,"Normal weight",B873&lt;=29.99,"Over weight",B873&gt;=30,"Obesity")</f>
        <v>Obesity</v>
      </c>
      <c r="P873" s="29" t="str" cm="1">
        <f t="array" ref="P873">_xlfn.IFS(C873&lt;5.7,"Normal",C873&lt;=6.49,"Prediabetes",C873&gt;=6.5,"Diabetes")</f>
        <v>Normal</v>
      </c>
    </row>
    <row r="874" spans="1:16" x14ac:dyDescent="0.25">
      <c r="A874" s="54" t="s">
        <v>1498</v>
      </c>
      <c r="B874" s="54">
        <v>29</v>
      </c>
      <c r="C874" s="54">
        <v>4.3899999999999997</v>
      </c>
      <c r="D874" s="54" t="s">
        <v>8367</v>
      </c>
      <c r="E874" s="54" t="s">
        <v>2380</v>
      </c>
      <c r="F874" s="54" t="s">
        <v>2380</v>
      </c>
      <c r="G874" s="54">
        <v>2</v>
      </c>
      <c r="H874" s="54" t="s">
        <v>2380</v>
      </c>
      <c r="I874" s="15"/>
      <c r="J874" s="20"/>
      <c r="K874" s="17" t="str" cm="1">
        <f t="array" ref="K874">IF(H874="?",INDEX($H$2:$H$2336,MODE(MATCH($H$2:$H$2336,$H$2:$H$2336,0))),H874)</f>
        <v>No</v>
      </c>
      <c r="L874" s="18">
        <f t="shared" si="13"/>
        <v>2</v>
      </c>
      <c r="M874" s="18" t="s">
        <v>2382</v>
      </c>
      <c r="N874" s="18" t="s">
        <v>2380</v>
      </c>
      <c r="O874" s="17" t="str" cm="1">
        <f t="array" ref="O874">_xlfn.IFS(B874&lt;18.5,"Underweight",B874&lt;=24.99,"Normal weight",B874&lt;=29.99,"Over weight",B874&gt;=30,"Obesity")</f>
        <v>Over weight</v>
      </c>
      <c r="P874" s="30" t="str" cm="1">
        <f t="array" ref="P874">_xlfn.IFS(C874&lt;5.7,"Normal",C874&lt;=6.49,"Prediabetes",C874&gt;=6.5,"Diabetes")</f>
        <v>Normal</v>
      </c>
    </row>
    <row r="875" spans="1:16" x14ac:dyDescent="0.25">
      <c r="A875" s="54" t="s">
        <v>1497</v>
      </c>
      <c r="B875" s="54">
        <v>33.534999999999997</v>
      </c>
      <c r="C875" s="54">
        <v>8.24</v>
      </c>
      <c r="D875" s="54" t="s">
        <v>8367</v>
      </c>
      <c r="E875" s="54" t="s">
        <v>2380</v>
      </c>
      <c r="F875" s="54" t="s">
        <v>2380</v>
      </c>
      <c r="G875" s="54" t="s">
        <v>2381</v>
      </c>
      <c r="H875" s="54" t="s">
        <v>2380</v>
      </c>
      <c r="I875" s="17"/>
      <c r="J875" s="19"/>
      <c r="K875" s="15" t="str" cm="1">
        <f t="array" ref="K875">IF(H875="?",INDEX($H$2:$H$2336,MODE(MATCH($H$2:$H$2336,$H$2:$H$2336,0))),H875)</f>
        <v>No</v>
      </c>
      <c r="L875" s="16" t="str">
        <f t="shared" si="13"/>
        <v>0</v>
      </c>
      <c r="M875" s="16" t="s">
        <v>2382</v>
      </c>
      <c r="N875" s="16" t="s">
        <v>2380</v>
      </c>
      <c r="O875" s="15" t="str" cm="1">
        <f t="array" ref="O875">_xlfn.IFS(B875&lt;18.5,"Underweight",B875&lt;=24.99,"Normal weight",B875&lt;=29.99,"Over weight",B875&gt;=30,"Obesity")</f>
        <v>Obesity</v>
      </c>
      <c r="P875" s="29" t="str" cm="1">
        <f t="array" ref="P875">_xlfn.IFS(C875&lt;5.7,"Normal",C875&lt;=6.49,"Prediabetes",C875&gt;=6.5,"Diabetes")</f>
        <v>Diabetes</v>
      </c>
    </row>
    <row r="876" spans="1:16" x14ac:dyDescent="0.25">
      <c r="A876" s="54" t="s">
        <v>1496</v>
      </c>
      <c r="B876" s="54">
        <v>32.774999999999999</v>
      </c>
      <c r="C876" s="54">
        <v>9.77</v>
      </c>
      <c r="D876" s="54" t="s">
        <v>8367</v>
      </c>
      <c r="E876" s="54" t="s">
        <v>2380</v>
      </c>
      <c r="F876" s="54" t="s">
        <v>2380</v>
      </c>
      <c r="G876" s="54" t="s">
        <v>2381</v>
      </c>
      <c r="H876" s="54" t="s">
        <v>2380</v>
      </c>
      <c r="I876" s="15"/>
      <c r="J876" s="20"/>
      <c r="K876" s="17" t="str" cm="1">
        <f t="array" ref="K876">IF(H876="?",INDEX($H$2:$H$2336,MODE(MATCH($H$2:$H$2336,$H$2:$H$2336,0))),H876)</f>
        <v>No</v>
      </c>
      <c r="L876" s="18" t="str">
        <f t="shared" si="13"/>
        <v>0</v>
      </c>
      <c r="M876" s="18" t="s">
        <v>2382</v>
      </c>
      <c r="N876" s="18" t="s">
        <v>2380</v>
      </c>
      <c r="O876" s="17" t="str" cm="1">
        <f t="array" ref="O876">_xlfn.IFS(B876&lt;18.5,"Underweight",B876&lt;=24.99,"Normal weight",B876&lt;=29.99,"Over weight",B876&gt;=30,"Obesity")</f>
        <v>Obesity</v>
      </c>
      <c r="P876" s="30" t="str" cm="1">
        <f t="array" ref="P876">_xlfn.IFS(C876&lt;5.7,"Normal",C876&lt;=6.49,"Prediabetes",C876&gt;=6.5,"Diabetes")</f>
        <v>Diabetes</v>
      </c>
    </row>
    <row r="877" spans="1:16" x14ac:dyDescent="0.25">
      <c r="A877" s="54" t="s">
        <v>1495</v>
      </c>
      <c r="B877" s="54">
        <v>37.51</v>
      </c>
      <c r="C877" s="54">
        <v>5.5</v>
      </c>
      <c r="D877" s="54" t="s">
        <v>8367</v>
      </c>
      <c r="E877" s="54" t="s">
        <v>2380</v>
      </c>
      <c r="F877" s="54" t="s">
        <v>2380</v>
      </c>
      <c r="G877" s="54">
        <v>2</v>
      </c>
      <c r="H877" s="54" t="s">
        <v>2380</v>
      </c>
      <c r="I877" s="17"/>
      <c r="J877" s="19"/>
      <c r="K877" s="15" t="str" cm="1">
        <f t="array" ref="K877">IF(H877="?",INDEX($H$2:$H$2336,MODE(MATCH($H$2:$H$2336,$H$2:$H$2336,0))),H877)</f>
        <v>No</v>
      </c>
      <c r="L877" s="16">
        <f t="shared" si="13"/>
        <v>2</v>
      </c>
      <c r="M877" s="16" t="s">
        <v>2382</v>
      </c>
      <c r="N877" s="16" t="s">
        <v>2380</v>
      </c>
      <c r="O877" s="15" t="str" cm="1">
        <f t="array" ref="O877">_xlfn.IFS(B877&lt;18.5,"Underweight",B877&lt;=24.99,"Normal weight",B877&lt;=29.99,"Over weight",B877&gt;=30,"Obesity")</f>
        <v>Obesity</v>
      </c>
      <c r="P877" s="29" t="str" cm="1">
        <f t="array" ref="P877">_xlfn.IFS(C877&lt;5.7,"Normal",C877&lt;=6.49,"Prediabetes",C877&gt;=6.5,"Diabetes")</f>
        <v>Normal</v>
      </c>
    </row>
    <row r="878" spans="1:16" x14ac:dyDescent="0.25">
      <c r="A878" s="54" t="s">
        <v>1494</v>
      </c>
      <c r="B878" s="54">
        <v>39.86</v>
      </c>
      <c r="C878" s="54">
        <v>11.84</v>
      </c>
      <c r="D878" s="54" t="s">
        <v>8367</v>
      </c>
      <c r="E878" s="54" t="s">
        <v>2380</v>
      </c>
      <c r="F878" s="54" t="s">
        <v>2380</v>
      </c>
      <c r="G878" s="54">
        <v>1</v>
      </c>
      <c r="H878" s="54" t="s">
        <v>2380</v>
      </c>
      <c r="I878" s="15"/>
      <c r="J878" s="20"/>
      <c r="K878" s="17" t="str" cm="1">
        <f t="array" ref="K878">IF(H878="?",INDEX($H$2:$H$2336,MODE(MATCH($H$2:$H$2336,$H$2:$H$2336,0))),H878)</f>
        <v>No</v>
      </c>
      <c r="L878" s="18">
        <f t="shared" si="13"/>
        <v>1</v>
      </c>
      <c r="M878" s="18" t="s">
        <v>2382</v>
      </c>
      <c r="N878" s="18" t="s">
        <v>2380</v>
      </c>
      <c r="O878" s="17" t="str" cm="1">
        <f t="array" ref="O878">_xlfn.IFS(B878&lt;18.5,"Underweight",B878&lt;=24.99,"Normal weight",B878&lt;=29.99,"Over weight",B878&gt;=30,"Obesity")</f>
        <v>Obesity</v>
      </c>
      <c r="P878" s="30" t="str" cm="1">
        <f t="array" ref="P878">_xlfn.IFS(C878&lt;5.7,"Normal",C878&lt;=6.49,"Prediabetes",C878&gt;=6.5,"Diabetes")</f>
        <v>Diabetes</v>
      </c>
    </row>
    <row r="879" spans="1:16" x14ac:dyDescent="0.25">
      <c r="A879" s="54" t="s">
        <v>1493</v>
      </c>
      <c r="B879" s="54">
        <v>42.13</v>
      </c>
      <c r="C879" s="54">
        <v>4.66</v>
      </c>
      <c r="D879" s="54" t="s">
        <v>2380</v>
      </c>
      <c r="E879" s="54" t="s">
        <v>2380</v>
      </c>
      <c r="F879" s="54" t="s">
        <v>2380</v>
      </c>
      <c r="G879" s="54" t="s">
        <v>2381</v>
      </c>
      <c r="H879" s="54" t="s">
        <v>2380</v>
      </c>
      <c r="I879" s="17"/>
      <c r="J879" s="19"/>
      <c r="K879" s="15" t="str" cm="1">
        <f t="array" ref="K879">IF(H879="?",INDEX($H$2:$H$2336,MODE(MATCH($H$2:$H$2336,$H$2:$H$2336,0))),H879)</f>
        <v>No</v>
      </c>
      <c r="L879" s="16" t="str">
        <f t="shared" si="13"/>
        <v>0</v>
      </c>
      <c r="M879" s="16" t="s">
        <v>2380</v>
      </c>
      <c r="N879" s="16" t="s">
        <v>2380</v>
      </c>
      <c r="O879" s="15" t="str" cm="1">
        <f t="array" ref="O879">_xlfn.IFS(B879&lt;18.5,"Underweight",B879&lt;=24.99,"Normal weight",B879&lt;=29.99,"Over weight",B879&gt;=30,"Obesity")</f>
        <v>Obesity</v>
      </c>
      <c r="P879" s="29" t="str" cm="1">
        <f t="array" ref="P879">_xlfn.IFS(C879&lt;5.7,"Normal",C879&lt;=6.49,"Prediabetes",C879&gt;=6.5,"Diabetes")</f>
        <v>Normal</v>
      </c>
    </row>
    <row r="880" spans="1:16" x14ac:dyDescent="0.25">
      <c r="A880" s="54" t="s">
        <v>1492</v>
      </c>
      <c r="B880" s="54">
        <v>35.99</v>
      </c>
      <c r="C880" s="54">
        <v>11.11</v>
      </c>
      <c r="D880" s="54" t="s">
        <v>2380</v>
      </c>
      <c r="E880" s="54" t="s">
        <v>2380</v>
      </c>
      <c r="F880" s="54" t="s">
        <v>2380</v>
      </c>
      <c r="G880" s="54" t="s">
        <v>2381</v>
      </c>
      <c r="H880" s="54" t="s">
        <v>2380</v>
      </c>
      <c r="I880" s="15"/>
      <c r="J880" s="20"/>
      <c r="K880" s="17" t="str" cm="1">
        <f t="array" ref="K880">IF(H880="?",INDEX($H$2:$H$2336,MODE(MATCH($H$2:$H$2336,$H$2:$H$2336,0))),H880)</f>
        <v>No</v>
      </c>
      <c r="L880" s="18" t="str">
        <f t="shared" si="13"/>
        <v>0</v>
      </c>
      <c r="M880" s="18" t="s">
        <v>2380</v>
      </c>
      <c r="N880" s="18" t="s">
        <v>2380</v>
      </c>
      <c r="O880" s="17" t="str" cm="1">
        <f t="array" ref="O880">_xlfn.IFS(B880&lt;18.5,"Underweight",B880&lt;=24.99,"Normal weight",B880&lt;=29.99,"Over weight",B880&gt;=30,"Obesity")</f>
        <v>Obesity</v>
      </c>
      <c r="P880" s="30" t="str" cm="1">
        <f t="array" ref="P880">_xlfn.IFS(C880&lt;5.7,"Normal",C880&lt;=6.49,"Prediabetes",C880&gt;=6.5,"Diabetes")</f>
        <v>Diabetes</v>
      </c>
    </row>
    <row r="881" spans="1:16" x14ac:dyDescent="0.25">
      <c r="A881" s="54" t="s">
        <v>1491</v>
      </c>
      <c r="B881" s="54">
        <v>35.200000000000003</v>
      </c>
      <c r="C881" s="54">
        <v>7.72</v>
      </c>
      <c r="D881" s="54" t="s">
        <v>8367</v>
      </c>
      <c r="E881" s="54" t="s">
        <v>2380</v>
      </c>
      <c r="F881" s="54" t="s">
        <v>2382</v>
      </c>
      <c r="G881" s="54">
        <v>1</v>
      </c>
      <c r="H881" s="54" t="s">
        <v>2380</v>
      </c>
      <c r="I881" s="17"/>
      <c r="J881" s="19"/>
      <c r="K881" s="15" t="str" cm="1">
        <f t="array" ref="K881">IF(H881="?",INDEX($H$2:$H$2336,MODE(MATCH($H$2:$H$2336,$H$2:$H$2336,0))),H881)</f>
        <v>No</v>
      </c>
      <c r="L881" s="16">
        <f t="shared" si="13"/>
        <v>1</v>
      </c>
      <c r="M881" s="16" t="s">
        <v>2382</v>
      </c>
      <c r="N881" s="16" t="s">
        <v>2380</v>
      </c>
      <c r="O881" s="15" t="str" cm="1">
        <f t="array" ref="O881">_xlfn.IFS(B881&lt;18.5,"Underweight",B881&lt;=24.99,"Normal weight",B881&lt;=29.99,"Over weight",B881&gt;=30,"Obesity")</f>
        <v>Obesity</v>
      </c>
      <c r="P881" s="29" t="str" cm="1">
        <f t="array" ref="P881">_xlfn.IFS(C881&lt;5.7,"Normal",C881&lt;=6.49,"Prediabetes",C881&gt;=6.5,"Diabetes")</f>
        <v>Diabetes</v>
      </c>
    </row>
    <row r="882" spans="1:16" x14ac:dyDescent="0.25">
      <c r="A882" s="54" t="s">
        <v>1490</v>
      </c>
      <c r="B882" s="54">
        <v>29.91</v>
      </c>
      <c r="C882" s="54">
        <v>5.55</v>
      </c>
      <c r="D882" s="54" t="s">
        <v>8367</v>
      </c>
      <c r="E882" s="54" t="s">
        <v>2380</v>
      </c>
      <c r="F882" s="54" t="s">
        <v>2380</v>
      </c>
      <c r="G882" s="54">
        <v>2</v>
      </c>
      <c r="H882" s="54" t="s">
        <v>2380</v>
      </c>
      <c r="I882" s="15"/>
      <c r="J882" s="20"/>
      <c r="K882" s="17" t="str" cm="1">
        <f t="array" ref="K882">IF(H882="?",INDEX($H$2:$H$2336,MODE(MATCH($H$2:$H$2336,$H$2:$H$2336,0))),H882)</f>
        <v>No</v>
      </c>
      <c r="L882" s="18">
        <f t="shared" si="13"/>
        <v>2</v>
      </c>
      <c r="M882" s="18" t="s">
        <v>2382</v>
      </c>
      <c r="N882" s="18" t="s">
        <v>2380</v>
      </c>
      <c r="O882" s="17" t="str" cm="1">
        <f t="array" ref="O882">_xlfn.IFS(B882&lt;18.5,"Underweight",B882&lt;=24.99,"Normal weight",B882&lt;=29.99,"Over weight",B882&gt;=30,"Obesity")</f>
        <v>Over weight</v>
      </c>
      <c r="P882" s="30" t="str" cm="1">
        <f t="array" ref="P882">_xlfn.IFS(C882&lt;5.7,"Normal",C882&lt;=6.49,"Prediabetes",C882&gt;=6.5,"Diabetes")</f>
        <v>Normal</v>
      </c>
    </row>
    <row r="883" spans="1:16" x14ac:dyDescent="0.25">
      <c r="A883" s="54" t="s">
        <v>1489</v>
      </c>
      <c r="B883" s="54">
        <v>36.479999999999997</v>
      </c>
      <c r="C883" s="54">
        <v>5.05</v>
      </c>
      <c r="D883" s="54" t="s">
        <v>8367</v>
      </c>
      <c r="E883" s="54" t="s">
        <v>2380</v>
      </c>
      <c r="F883" s="54" t="s">
        <v>2380</v>
      </c>
      <c r="G883" s="54">
        <v>1</v>
      </c>
      <c r="H883" s="54" t="s">
        <v>2380</v>
      </c>
      <c r="I883" s="17"/>
      <c r="J883" s="19"/>
      <c r="K883" s="15" t="str" cm="1">
        <f t="array" ref="K883">IF(H883="?",INDEX($H$2:$H$2336,MODE(MATCH($H$2:$H$2336,$H$2:$H$2336,0))),H883)</f>
        <v>No</v>
      </c>
      <c r="L883" s="16">
        <f t="shared" si="13"/>
        <v>1</v>
      </c>
      <c r="M883" s="16" t="s">
        <v>2382</v>
      </c>
      <c r="N883" s="16" t="s">
        <v>2380</v>
      </c>
      <c r="O883" s="15" t="str" cm="1">
        <f t="array" ref="O883">_xlfn.IFS(B883&lt;18.5,"Underweight",B883&lt;=24.99,"Normal weight",B883&lt;=29.99,"Over weight",B883&gt;=30,"Obesity")</f>
        <v>Obesity</v>
      </c>
      <c r="P883" s="29" t="str" cm="1">
        <f t="array" ref="P883">_xlfn.IFS(C883&lt;5.7,"Normal",C883&lt;=6.49,"Prediabetes",C883&gt;=6.5,"Diabetes")</f>
        <v>Normal</v>
      </c>
    </row>
    <row r="884" spans="1:16" x14ac:dyDescent="0.25">
      <c r="A884" s="54" t="s">
        <v>1488</v>
      </c>
      <c r="B884" s="54">
        <v>27.5</v>
      </c>
      <c r="C884" s="54">
        <v>8.69</v>
      </c>
      <c r="D884" s="54" t="s">
        <v>8367</v>
      </c>
      <c r="E884" s="54" t="s">
        <v>2380</v>
      </c>
      <c r="F884" s="54" t="s">
        <v>2382</v>
      </c>
      <c r="G884" s="54">
        <v>1</v>
      </c>
      <c r="H884" s="54" t="s">
        <v>2380</v>
      </c>
      <c r="I884" s="15"/>
      <c r="J884" s="20"/>
      <c r="K884" s="17" t="str" cm="1">
        <f t="array" ref="K884">IF(H884="?",INDEX($H$2:$H$2336,MODE(MATCH($H$2:$H$2336,$H$2:$H$2336,0))),H884)</f>
        <v>No</v>
      </c>
      <c r="L884" s="18">
        <f t="shared" si="13"/>
        <v>1</v>
      </c>
      <c r="M884" s="18" t="s">
        <v>2382</v>
      </c>
      <c r="N884" s="18" t="s">
        <v>2380</v>
      </c>
      <c r="O884" s="17" t="str" cm="1">
        <f t="array" ref="O884">_xlfn.IFS(B884&lt;18.5,"Underweight",B884&lt;=24.99,"Normal weight",B884&lt;=29.99,"Over weight",B884&gt;=30,"Obesity")</f>
        <v>Over weight</v>
      </c>
      <c r="P884" s="30" t="str" cm="1">
        <f t="array" ref="P884">_xlfn.IFS(C884&lt;5.7,"Normal",C884&lt;=6.49,"Prediabetes",C884&gt;=6.5,"Diabetes")</f>
        <v>Diabetes</v>
      </c>
    </row>
    <row r="885" spans="1:16" x14ac:dyDescent="0.25">
      <c r="A885" s="54" t="s">
        <v>1487</v>
      </c>
      <c r="B885" s="54">
        <v>33.44</v>
      </c>
      <c r="C885" s="54">
        <v>5.9</v>
      </c>
      <c r="D885" s="54" t="s">
        <v>8367</v>
      </c>
      <c r="E885" s="54" t="s">
        <v>2380</v>
      </c>
      <c r="F885" s="54" t="s">
        <v>2380</v>
      </c>
      <c r="G885" s="54">
        <v>1</v>
      </c>
      <c r="H885" s="54" t="s">
        <v>2380</v>
      </c>
      <c r="I885" s="17"/>
      <c r="J885" s="19"/>
      <c r="K885" s="15" t="str" cm="1">
        <f t="array" ref="K885">IF(H885="?",INDEX($H$2:$H$2336,MODE(MATCH($H$2:$H$2336,$H$2:$H$2336,0))),H885)</f>
        <v>No</v>
      </c>
      <c r="L885" s="16">
        <f t="shared" si="13"/>
        <v>1</v>
      </c>
      <c r="M885" s="16" t="s">
        <v>2382</v>
      </c>
      <c r="N885" s="16" t="s">
        <v>2380</v>
      </c>
      <c r="O885" s="15" t="str" cm="1">
        <f t="array" ref="O885">_xlfn.IFS(B885&lt;18.5,"Underweight",B885&lt;=24.99,"Normal weight",B885&lt;=29.99,"Over weight",B885&gt;=30,"Obesity")</f>
        <v>Obesity</v>
      </c>
      <c r="P885" s="29" t="str" cm="1">
        <f t="array" ref="P885">_xlfn.IFS(C885&lt;5.7,"Normal",C885&lt;=6.49,"Prediabetes",C885&gt;=6.5,"Diabetes")</f>
        <v>Prediabetes</v>
      </c>
    </row>
    <row r="886" spans="1:16" x14ac:dyDescent="0.25">
      <c r="A886" s="54" t="s">
        <v>1486</v>
      </c>
      <c r="B886" s="54">
        <v>28.215</v>
      </c>
      <c r="C886" s="54">
        <v>6.29</v>
      </c>
      <c r="D886" s="54" t="s">
        <v>8367</v>
      </c>
      <c r="E886" s="54" t="s">
        <v>2380</v>
      </c>
      <c r="F886" s="54" t="s">
        <v>2380</v>
      </c>
      <c r="G886" s="54">
        <v>1</v>
      </c>
      <c r="H886" s="54" t="s">
        <v>2380</v>
      </c>
      <c r="I886" s="15"/>
      <c r="J886" s="20"/>
      <c r="K886" s="17" t="str" cm="1">
        <f t="array" ref="K886">IF(H886="?",INDEX($H$2:$H$2336,MODE(MATCH($H$2:$H$2336,$H$2:$H$2336,0))),H886)</f>
        <v>No</v>
      </c>
      <c r="L886" s="18">
        <f t="shared" si="13"/>
        <v>1</v>
      </c>
      <c r="M886" s="18" t="s">
        <v>2382</v>
      </c>
      <c r="N886" s="18" t="s">
        <v>2380</v>
      </c>
      <c r="O886" s="17" t="str" cm="1">
        <f t="array" ref="O886">_xlfn.IFS(B886&lt;18.5,"Underweight",B886&lt;=24.99,"Normal weight",B886&lt;=29.99,"Over weight",B886&gt;=30,"Obesity")</f>
        <v>Over weight</v>
      </c>
      <c r="P886" s="30" t="str" cm="1">
        <f t="array" ref="P886">_xlfn.IFS(C886&lt;5.7,"Normal",C886&lt;=6.49,"Prediabetes",C886&gt;=6.5,"Diabetes")</f>
        <v>Prediabetes</v>
      </c>
    </row>
    <row r="887" spans="1:16" x14ac:dyDescent="0.25">
      <c r="A887" s="54" t="s">
        <v>1485</v>
      </c>
      <c r="B887" s="54">
        <v>27.17</v>
      </c>
      <c r="C887" s="54">
        <v>5.84</v>
      </c>
      <c r="D887" s="54" t="s">
        <v>8367</v>
      </c>
      <c r="E887" s="54" t="s">
        <v>2380</v>
      </c>
      <c r="F887" s="54" t="s">
        <v>2380</v>
      </c>
      <c r="G887" s="54">
        <v>1</v>
      </c>
      <c r="H887" s="54" t="s">
        <v>2380</v>
      </c>
      <c r="I887" s="17"/>
      <c r="J887" s="19"/>
      <c r="K887" s="15" t="str" cm="1">
        <f t="array" ref="K887">IF(H887="?",INDEX($H$2:$H$2336,MODE(MATCH($H$2:$H$2336,$H$2:$H$2336,0))),H887)</f>
        <v>No</v>
      </c>
      <c r="L887" s="16">
        <f t="shared" si="13"/>
        <v>1</v>
      </c>
      <c r="M887" s="16" t="s">
        <v>2382</v>
      </c>
      <c r="N887" s="16" t="s">
        <v>2380</v>
      </c>
      <c r="O887" s="15" t="str" cm="1">
        <f t="array" ref="O887">_xlfn.IFS(B887&lt;18.5,"Underweight",B887&lt;=24.99,"Normal weight",B887&lt;=29.99,"Over weight",B887&gt;=30,"Obesity")</f>
        <v>Over weight</v>
      </c>
      <c r="P887" s="29" t="str" cm="1">
        <f t="array" ref="P887">_xlfn.IFS(C887&lt;5.7,"Normal",C887&lt;=6.49,"Prediabetes",C887&gt;=6.5,"Diabetes")</f>
        <v>Prediabetes</v>
      </c>
    </row>
    <row r="888" spans="1:16" x14ac:dyDescent="0.25">
      <c r="A888" s="54" t="s">
        <v>1484</v>
      </c>
      <c r="B888" s="54">
        <v>35.380000000000003</v>
      </c>
      <c r="C888" s="54">
        <v>6.12</v>
      </c>
      <c r="D888" s="54" t="s">
        <v>2380</v>
      </c>
      <c r="E888" s="54" t="s">
        <v>2380</v>
      </c>
      <c r="F888" s="54" t="s">
        <v>2380</v>
      </c>
      <c r="G888" s="54" t="s">
        <v>2381</v>
      </c>
      <c r="H888" s="54" t="s">
        <v>2380</v>
      </c>
      <c r="I888" s="15"/>
      <c r="J888" s="20"/>
      <c r="K888" s="17" t="str" cm="1">
        <f t="array" ref="K888">IF(H888="?",INDEX($H$2:$H$2336,MODE(MATCH($H$2:$H$2336,$H$2:$H$2336,0))),H888)</f>
        <v>No</v>
      </c>
      <c r="L888" s="18" t="str">
        <f t="shared" si="13"/>
        <v>0</v>
      </c>
      <c r="M888" s="18" t="s">
        <v>2380</v>
      </c>
      <c r="N888" s="18" t="s">
        <v>2380</v>
      </c>
      <c r="O888" s="17" t="str" cm="1">
        <f t="array" ref="O888">_xlfn.IFS(B888&lt;18.5,"Underweight",B888&lt;=24.99,"Normal weight",B888&lt;=29.99,"Over weight",B888&gt;=30,"Obesity")</f>
        <v>Obesity</v>
      </c>
      <c r="P888" s="30" t="str" cm="1">
        <f t="array" ref="P888">_xlfn.IFS(C888&lt;5.7,"Normal",C888&lt;=6.49,"Prediabetes",C888&gt;=6.5,"Diabetes")</f>
        <v>Prediabetes</v>
      </c>
    </row>
    <row r="889" spans="1:16" x14ac:dyDescent="0.25">
      <c r="A889" s="54" t="s">
        <v>1483</v>
      </c>
      <c r="B889" s="54">
        <v>43.48</v>
      </c>
      <c r="C889" s="54">
        <v>6.24</v>
      </c>
      <c r="D889" s="54" t="s">
        <v>2380</v>
      </c>
      <c r="E889" s="54" t="s">
        <v>2380</v>
      </c>
      <c r="F889" s="54" t="s">
        <v>2380</v>
      </c>
      <c r="G889" s="54" t="s">
        <v>2381</v>
      </c>
      <c r="H889" s="54" t="s">
        <v>2380</v>
      </c>
      <c r="I889" s="17"/>
      <c r="J889" s="19"/>
      <c r="K889" s="15" t="str" cm="1">
        <f t="array" ref="K889">IF(H889="?",INDEX($H$2:$H$2336,MODE(MATCH($H$2:$H$2336,$H$2:$H$2336,0))),H889)</f>
        <v>No</v>
      </c>
      <c r="L889" s="16" t="str">
        <f t="shared" si="13"/>
        <v>0</v>
      </c>
      <c r="M889" s="16" t="s">
        <v>2380</v>
      </c>
      <c r="N889" s="16" t="s">
        <v>2380</v>
      </c>
      <c r="O889" s="15" t="str" cm="1">
        <f t="array" ref="O889">_xlfn.IFS(B889&lt;18.5,"Underweight",B889&lt;=24.99,"Normal weight",B889&lt;=29.99,"Over weight",B889&gt;=30,"Obesity")</f>
        <v>Obesity</v>
      </c>
      <c r="P889" s="29" t="str" cm="1">
        <f t="array" ref="P889">_xlfn.IFS(C889&lt;5.7,"Normal",C889&lt;=6.49,"Prediabetes",C889&gt;=6.5,"Diabetes")</f>
        <v>Prediabetes</v>
      </c>
    </row>
    <row r="890" spans="1:16" x14ac:dyDescent="0.25">
      <c r="A890" s="54" t="s">
        <v>1482</v>
      </c>
      <c r="B890" s="54">
        <v>41.73</v>
      </c>
      <c r="C890" s="54">
        <v>6.25</v>
      </c>
      <c r="D890" s="54" t="s">
        <v>2380</v>
      </c>
      <c r="E890" s="54" t="s">
        <v>2380</v>
      </c>
      <c r="F890" s="54" t="s">
        <v>2380</v>
      </c>
      <c r="G890" s="54">
        <v>1</v>
      </c>
      <c r="H890" s="54" t="s">
        <v>2380</v>
      </c>
      <c r="I890" s="15"/>
      <c r="J890" s="20"/>
      <c r="K890" s="17" t="str" cm="1">
        <f t="array" ref="K890">IF(H890="?",INDEX($H$2:$H$2336,MODE(MATCH($H$2:$H$2336,$H$2:$H$2336,0))),H890)</f>
        <v>No</v>
      </c>
      <c r="L890" s="18">
        <f t="shared" si="13"/>
        <v>1</v>
      </c>
      <c r="M890" s="18" t="s">
        <v>2380</v>
      </c>
      <c r="N890" s="18" t="s">
        <v>2380</v>
      </c>
      <c r="O890" s="17" t="str" cm="1">
        <f t="array" ref="O890">_xlfn.IFS(B890&lt;18.5,"Underweight",B890&lt;=24.99,"Normal weight",B890&lt;=29.99,"Over weight",B890&gt;=30,"Obesity")</f>
        <v>Obesity</v>
      </c>
      <c r="P890" s="30" t="str" cm="1">
        <f t="array" ref="P890">_xlfn.IFS(C890&lt;5.7,"Normal",C890&lt;=6.49,"Prediabetes",C890&gt;=6.5,"Diabetes")</f>
        <v>Prediabetes</v>
      </c>
    </row>
    <row r="891" spans="1:16" x14ac:dyDescent="0.25">
      <c r="A891" s="54" t="s">
        <v>1481</v>
      </c>
      <c r="B891" s="54">
        <v>28.9</v>
      </c>
      <c r="C891" s="54">
        <v>11.96</v>
      </c>
      <c r="D891" s="54" t="s">
        <v>2380</v>
      </c>
      <c r="E891" s="54" t="s">
        <v>2380</v>
      </c>
      <c r="F891" s="54" t="s">
        <v>2380</v>
      </c>
      <c r="G891" s="54" t="s">
        <v>2381</v>
      </c>
      <c r="H891" s="54" t="s">
        <v>2380</v>
      </c>
      <c r="I891" s="17"/>
      <c r="J891" s="19"/>
      <c r="K891" s="15" t="str" cm="1">
        <f t="array" ref="K891">IF(H891="?",INDEX($H$2:$H$2336,MODE(MATCH($H$2:$H$2336,$H$2:$H$2336,0))),H891)</f>
        <v>No</v>
      </c>
      <c r="L891" s="16" t="str">
        <f t="shared" si="13"/>
        <v>0</v>
      </c>
      <c r="M891" s="16" t="s">
        <v>2380</v>
      </c>
      <c r="N891" s="16" t="s">
        <v>2380</v>
      </c>
      <c r="O891" s="15" t="str" cm="1">
        <f t="array" ref="O891">_xlfn.IFS(B891&lt;18.5,"Underweight",B891&lt;=24.99,"Normal weight",B891&lt;=29.99,"Over weight",B891&gt;=30,"Obesity")</f>
        <v>Over weight</v>
      </c>
      <c r="P891" s="29" t="str" cm="1">
        <f t="array" ref="P891">_xlfn.IFS(C891&lt;5.7,"Normal",C891&lt;=6.49,"Prediabetes",C891&gt;=6.5,"Diabetes")</f>
        <v>Diabetes</v>
      </c>
    </row>
    <row r="892" spans="1:16" x14ac:dyDescent="0.25">
      <c r="A892" s="54" t="s">
        <v>1480</v>
      </c>
      <c r="B892" s="54">
        <v>25.74</v>
      </c>
      <c r="C892" s="54">
        <v>7.69</v>
      </c>
      <c r="D892" s="54" t="s">
        <v>2380</v>
      </c>
      <c r="E892" s="54" t="s">
        <v>2380</v>
      </c>
      <c r="F892" s="54" t="s">
        <v>2380</v>
      </c>
      <c r="G892" s="54" t="s">
        <v>2381</v>
      </c>
      <c r="H892" s="54" t="s">
        <v>2380</v>
      </c>
      <c r="I892" s="15"/>
      <c r="J892" s="20"/>
      <c r="K892" s="17" t="str" cm="1">
        <f t="array" ref="K892">IF(H892="?",INDEX($H$2:$H$2336,MODE(MATCH($H$2:$H$2336,$H$2:$H$2336,0))),H892)</f>
        <v>No</v>
      </c>
      <c r="L892" s="18" t="str">
        <f t="shared" si="13"/>
        <v>0</v>
      </c>
      <c r="M892" s="18" t="s">
        <v>2380</v>
      </c>
      <c r="N892" s="18" t="s">
        <v>2380</v>
      </c>
      <c r="O892" s="17" t="str" cm="1">
        <f t="array" ref="O892">_xlfn.IFS(B892&lt;18.5,"Underweight",B892&lt;=24.99,"Normal weight",B892&lt;=29.99,"Over weight",B892&gt;=30,"Obesity")</f>
        <v>Over weight</v>
      </c>
      <c r="P892" s="30" t="str" cm="1">
        <f t="array" ref="P892">_xlfn.IFS(C892&lt;5.7,"Normal",C892&lt;=6.49,"Prediabetes",C892&gt;=6.5,"Diabetes")</f>
        <v>Diabetes</v>
      </c>
    </row>
    <row r="893" spans="1:16" x14ac:dyDescent="0.25">
      <c r="A893" s="54" t="s">
        <v>1479</v>
      </c>
      <c r="B893" s="54">
        <v>36.06</v>
      </c>
      <c r="C893" s="54">
        <v>8.83</v>
      </c>
      <c r="D893" s="54" t="s">
        <v>2380</v>
      </c>
      <c r="E893" s="54" t="s">
        <v>2380</v>
      </c>
      <c r="F893" s="54" t="s">
        <v>2380</v>
      </c>
      <c r="G893" s="54" t="s">
        <v>2381</v>
      </c>
      <c r="H893" s="54" t="s">
        <v>2380</v>
      </c>
      <c r="I893" s="17"/>
      <c r="J893" s="19"/>
      <c r="K893" s="15" t="str" cm="1">
        <f t="array" ref="K893">IF(H893="?",INDEX($H$2:$H$2336,MODE(MATCH($H$2:$H$2336,$H$2:$H$2336,0))),H893)</f>
        <v>No</v>
      </c>
      <c r="L893" s="16" t="str">
        <f t="shared" si="13"/>
        <v>0</v>
      </c>
      <c r="M893" s="16" t="s">
        <v>2380</v>
      </c>
      <c r="N893" s="16" t="s">
        <v>2380</v>
      </c>
      <c r="O893" s="15" t="str" cm="1">
        <f t="array" ref="O893">_xlfn.IFS(B893&lt;18.5,"Underweight",B893&lt;=24.99,"Normal weight",B893&lt;=29.99,"Over weight",B893&gt;=30,"Obesity")</f>
        <v>Obesity</v>
      </c>
      <c r="P893" s="29" t="str" cm="1">
        <f t="array" ref="P893">_xlfn.IFS(C893&lt;5.7,"Normal",C893&lt;=6.49,"Prediabetes",C893&gt;=6.5,"Diabetes")</f>
        <v>Diabetes</v>
      </c>
    </row>
    <row r="894" spans="1:16" x14ac:dyDescent="0.25">
      <c r="A894" s="54" t="s">
        <v>1478</v>
      </c>
      <c r="B894" s="54">
        <v>43.28</v>
      </c>
      <c r="C894" s="54">
        <v>4.41</v>
      </c>
      <c r="D894" s="54" t="s">
        <v>2380</v>
      </c>
      <c r="E894" s="54" t="s">
        <v>2380</v>
      </c>
      <c r="F894" s="54" t="s">
        <v>2380</v>
      </c>
      <c r="G894" s="54" t="s">
        <v>2381</v>
      </c>
      <c r="H894" s="54" t="s">
        <v>2380</v>
      </c>
      <c r="I894" s="15"/>
      <c r="J894" s="20"/>
      <c r="K894" s="17" t="str" cm="1">
        <f t="array" ref="K894">IF(H894="?",INDEX($H$2:$H$2336,MODE(MATCH($H$2:$H$2336,$H$2:$H$2336,0))),H894)</f>
        <v>No</v>
      </c>
      <c r="L894" s="18" t="str">
        <f t="shared" si="13"/>
        <v>0</v>
      </c>
      <c r="M894" s="18" t="s">
        <v>2380</v>
      </c>
      <c r="N894" s="18" t="s">
        <v>2380</v>
      </c>
      <c r="O894" s="17" t="str" cm="1">
        <f t="array" ref="O894">_xlfn.IFS(B894&lt;18.5,"Underweight",B894&lt;=24.99,"Normal weight",B894&lt;=29.99,"Over weight",B894&gt;=30,"Obesity")</f>
        <v>Obesity</v>
      </c>
      <c r="P894" s="30" t="str" cm="1">
        <f t="array" ref="P894">_xlfn.IFS(C894&lt;5.7,"Normal",C894&lt;=6.49,"Prediabetes",C894&gt;=6.5,"Diabetes")</f>
        <v>Normal</v>
      </c>
    </row>
    <row r="895" spans="1:16" x14ac:dyDescent="0.25">
      <c r="A895" s="54" t="s">
        <v>1477</v>
      </c>
      <c r="B895" s="54">
        <v>28.785</v>
      </c>
      <c r="C895" s="54">
        <v>9.1</v>
      </c>
      <c r="D895" s="54" t="s">
        <v>8367</v>
      </c>
      <c r="E895" s="54" t="s">
        <v>2380</v>
      </c>
      <c r="F895" s="54" t="s">
        <v>2382</v>
      </c>
      <c r="G895" s="54">
        <v>1</v>
      </c>
      <c r="H895" s="54" t="s">
        <v>2380</v>
      </c>
      <c r="I895" s="17"/>
      <c r="J895" s="19"/>
      <c r="K895" s="15" t="str" cm="1">
        <f t="array" ref="K895">IF(H895="?",INDEX($H$2:$H$2336,MODE(MATCH($H$2:$H$2336,$H$2:$H$2336,0))),H895)</f>
        <v>No</v>
      </c>
      <c r="L895" s="16">
        <f t="shared" si="13"/>
        <v>1</v>
      </c>
      <c r="M895" s="16" t="s">
        <v>2382</v>
      </c>
      <c r="N895" s="16" t="s">
        <v>2380</v>
      </c>
      <c r="O895" s="15" t="str" cm="1">
        <f t="array" ref="O895">_xlfn.IFS(B895&lt;18.5,"Underweight",B895&lt;=24.99,"Normal weight",B895&lt;=29.99,"Over weight",B895&gt;=30,"Obesity")</f>
        <v>Over weight</v>
      </c>
      <c r="P895" s="29" t="str" cm="1">
        <f t="array" ref="P895">_xlfn.IFS(C895&lt;5.7,"Normal",C895&lt;=6.49,"Prediabetes",C895&gt;=6.5,"Diabetes")</f>
        <v>Diabetes</v>
      </c>
    </row>
    <row r="896" spans="1:16" x14ac:dyDescent="0.25">
      <c r="A896" s="54" t="s">
        <v>1476</v>
      </c>
      <c r="B896" s="54">
        <v>25.46</v>
      </c>
      <c r="C896" s="54">
        <v>11.52</v>
      </c>
      <c r="D896" s="54" t="s">
        <v>8367</v>
      </c>
      <c r="E896" s="54" t="s">
        <v>2380</v>
      </c>
      <c r="F896" s="54" t="s">
        <v>2382</v>
      </c>
      <c r="G896" s="54">
        <v>1</v>
      </c>
      <c r="H896" s="54" t="s">
        <v>2380</v>
      </c>
      <c r="I896" s="15"/>
      <c r="J896" s="20"/>
      <c r="K896" s="17" t="str" cm="1">
        <f t="array" ref="K896">IF(H896="?",INDEX($H$2:$H$2336,MODE(MATCH($H$2:$H$2336,$H$2:$H$2336,0))),H896)</f>
        <v>No</v>
      </c>
      <c r="L896" s="18">
        <f t="shared" si="13"/>
        <v>1</v>
      </c>
      <c r="M896" s="18" t="s">
        <v>2382</v>
      </c>
      <c r="N896" s="18" t="s">
        <v>2380</v>
      </c>
      <c r="O896" s="17" t="str" cm="1">
        <f t="array" ref="O896">_xlfn.IFS(B896&lt;18.5,"Underweight",B896&lt;=24.99,"Normal weight",B896&lt;=29.99,"Over weight",B896&gt;=30,"Obesity")</f>
        <v>Over weight</v>
      </c>
      <c r="P896" s="30" t="str" cm="1">
        <f t="array" ref="P896">_xlfn.IFS(C896&lt;5.7,"Normal",C896&lt;=6.49,"Prediabetes",C896&gt;=6.5,"Diabetes")</f>
        <v>Diabetes</v>
      </c>
    </row>
    <row r="897" spans="1:16" x14ac:dyDescent="0.25">
      <c r="A897" s="54" t="s">
        <v>1475</v>
      </c>
      <c r="B897" s="54">
        <v>30.8</v>
      </c>
      <c r="C897" s="54">
        <v>10.95</v>
      </c>
      <c r="D897" s="54" t="s">
        <v>2380</v>
      </c>
      <c r="E897" s="54" t="s">
        <v>2380</v>
      </c>
      <c r="F897" s="54" t="s">
        <v>2380</v>
      </c>
      <c r="G897" s="54" t="s">
        <v>2381</v>
      </c>
      <c r="H897" s="54" t="s">
        <v>2380</v>
      </c>
      <c r="I897" s="17"/>
      <c r="J897" s="19"/>
      <c r="K897" s="15" t="str" cm="1">
        <f t="array" ref="K897">IF(H897="?",INDEX($H$2:$H$2336,MODE(MATCH($H$2:$H$2336,$H$2:$H$2336,0))),H897)</f>
        <v>No</v>
      </c>
      <c r="L897" s="16" t="str">
        <f t="shared" si="13"/>
        <v>0</v>
      </c>
      <c r="M897" s="16" t="s">
        <v>2380</v>
      </c>
      <c r="N897" s="16" t="s">
        <v>2380</v>
      </c>
      <c r="O897" s="15" t="str" cm="1">
        <f t="array" ref="O897">_xlfn.IFS(B897&lt;18.5,"Underweight",B897&lt;=24.99,"Normal weight",B897&lt;=29.99,"Over weight",B897&gt;=30,"Obesity")</f>
        <v>Obesity</v>
      </c>
      <c r="P897" s="29" t="str" cm="1">
        <f t="array" ref="P897">_xlfn.IFS(C897&lt;5.7,"Normal",C897&lt;=6.49,"Prediabetes",C897&gt;=6.5,"Diabetes")</f>
        <v>Diabetes</v>
      </c>
    </row>
    <row r="898" spans="1:16" x14ac:dyDescent="0.25">
      <c r="A898" s="54" t="s">
        <v>1474</v>
      </c>
      <c r="B898" s="54">
        <v>28.88</v>
      </c>
      <c r="C898" s="54">
        <v>11.5</v>
      </c>
      <c r="D898" s="54" t="s">
        <v>2380</v>
      </c>
      <c r="E898" s="54" t="s">
        <v>2380</v>
      </c>
      <c r="F898" s="54" t="s">
        <v>2380</v>
      </c>
      <c r="G898" s="54" t="s">
        <v>2381</v>
      </c>
      <c r="H898" s="54" t="s">
        <v>2380</v>
      </c>
      <c r="I898" s="15"/>
      <c r="J898" s="20"/>
      <c r="K898" s="17" t="str" cm="1">
        <f t="array" ref="K898">IF(H898="?",INDEX($H$2:$H$2336,MODE(MATCH($H$2:$H$2336,$H$2:$H$2336,0))),H898)</f>
        <v>No</v>
      </c>
      <c r="L898" s="18" t="str">
        <f t="shared" ref="L898:L961" si="14">IF(G898="No major surgery","0",G898)</f>
        <v>0</v>
      </c>
      <c r="M898" s="18" t="s">
        <v>2380</v>
      </c>
      <c r="N898" s="18" t="s">
        <v>2380</v>
      </c>
      <c r="O898" s="17" t="str" cm="1">
        <f t="array" ref="O898">_xlfn.IFS(B898&lt;18.5,"Underweight",B898&lt;=24.99,"Normal weight",B898&lt;=29.99,"Over weight",B898&gt;=30,"Obesity")</f>
        <v>Over weight</v>
      </c>
      <c r="P898" s="30" t="str" cm="1">
        <f t="array" ref="P898">_xlfn.IFS(C898&lt;5.7,"Normal",C898&lt;=6.49,"Prediabetes",C898&gt;=6.5,"Diabetes")</f>
        <v>Diabetes</v>
      </c>
    </row>
    <row r="899" spans="1:16" x14ac:dyDescent="0.25">
      <c r="A899" s="54" t="s">
        <v>1473</v>
      </c>
      <c r="B899" s="54">
        <v>23</v>
      </c>
      <c r="C899" s="54">
        <v>9.8800000000000008</v>
      </c>
      <c r="D899" s="54" t="s">
        <v>2380</v>
      </c>
      <c r="E899" s="54" t="s">
        <v>2380</v>
      </c>
      <c r="F899" s="54" t="s">
        <v>2380</v>
      </c>
      <c r="G899" s="54" t="s">
        <v>2381</v>
      </c>
      <c r="H899" s="54" t="s">
        <v>2380</v>
      </c>
      <c r="I899" s="17"/>
      <c r="J899" s="19"/>
      <c r="K899" s="15" t="str" cm="1">
        <f t="array" ref="K899">IF(H899="?",INDEX($H$2:$H$2336,MODE(MATCH($H$2:$H$2336,$H$2:$H$2336,0))),H899)</f>
        <v>No</v>
      </c>
      <c r="L899" s="16" t="str">
        <f t="shared" si="14"/>
        <v>0</v>
      </c>
      <c r="M899" s="16" t="s">
        <v>2380</v>
      </c>
      <c r="N899" s="16" t="s">
        <v>2380</v>
      </c>
      <c r="O899" s="15" t="str" cm="1">
        <f t="array" ref="O899">_xlfn.IFS(B899&lt;18.5,"Underweight",B899&lt;=24.99,"Normal weight",B899&lt;=29.99,"Over weight",B899&gt;=30,"Obesity")</f>
        <v>Normal weight</v>
      </c>
      <c r="P899" s="29" t="str" cm="1">
        <f t="array" ref="P899">_xlfn.IFS(C899&lt;5.7,"Normal",C899&lt;=6.49,"Prediabetes",C899&gt;=6.5,"Diabetes")</f>
        <v>Diabetes</v>
      </c>
    </row>
    <row r="900" spans="1:16" x14ac:dyDescent="0.25">
      <c r="A900" s="54" t="s">
        <v>1472</v>
      </c>
      <c r="B900" s="54">
        <v>38.25</v>
      </c>
      <c r="C900" s="54">
        <v>6.2</v>
      </c>
      <c r="D900" s="54" t="s">
        <v>2380</v>
      </c>
      <c r="E900" s="54" t="s">
        <v>2380</v>
      </c>
      <c r="F900" s="54" t="s">
        <v>2380</v>
      </c>
      <c r="G900" s="54">
        <v>1</v>
      </c>
      <c r="H900" s="54" t="s">
        <v>2380</v>
      </c>
      <c r="I900" s="15"/>
      <c r="J900" s="20"/>
      <c r="K900" s="17" t="str" cm="1">
        <f t="array" ref="K900">IF(H900="?",INDEX($H$2:$H$2336,MODE(MATCH($H$2:$H$2336,$H$2:$H$2336,0))),H900)</f>
        <v>No</v>
      </c>
      <c r="L900" s="18">
        <f t="shared" si="14"/>
        <v>1</v>
      </c>
      <c r="M900" s="18" t="s">
        <v>2380</v>
      </c>
      <c r="N900" s="18" t="s">
        <v>2380</v>
      </c>
      <c r="O900" s="17" t="str" cm="1">
        <f t="array" ref="O900">_xlfn.IFS(B900&lt;18.5,"Underweight",B900&lt;=24.99,"Normal weight",B900&lt;=29.99,"Over weight",B900&gt;=30,"Obesity")</f>
        <v>Obesity</v>
      </c>
      <c r="P900" s="30" t="str" cm="1">
        <f t="array" ref="P900">_xlfn.IFS(C900&lt;5.7,"Normal",C900&lt;=6.49,"Prediabetes",C900&gt;=6.5,"Diabetes")</f>
        <v>Prediabetes</v>
      </c>
    </row>
    <row r="901" spans="1:16" x14ac:dyDescent="0.25">
      <c r="A901" s="54" t="s">
        <v>1471</v>
      </c>
      <c r="B901" s="54">
        <v>39.25</v>
      </c>
      <c r="C901" s="54">
        <v>8.41</v>
      </c>
      <c r="D901" s="54" t="s">
        <v>8367</v>
      </c>
      <c r="E901" s="54" t="s">
        <v>2380</v>
      </c>
      <c r="F901" s="54" t="s">
        <v>2380</v>
      </c>
      <c r="G901" s="54">
        <v>1</v>
      </c>
      <c r="H901" s="54" t="s">
        <v>2380</v>
      </c>
      <c r="I901" s="17"/>
      <c r="J901" s="19"/>
      <c r="K901" s="15" t="str" cm="1">
        <f t="array" ref="K901">IF(H901="?",INDEX($H$2:$H$2336,MODE(MATCH($H$2:$H$2336,$H$2:$H$2336,0))),H901)</f>
        <v>No</v>
      </c>
      <c r="L901" s="16">
        <f t="shared" si="14"/>
        <v>1</v>
      </c>
      <c r="M901" s="16" t="s">
        <v>2382</v>
      </c>
      <c r="N901" s="16" t="s">
        <v>2380</v>
      </c>
      <c r="O901" s="15" t="str" cm="1">
        <f t="array" ref="O901">_xlfn.IFS(B901&lt;18.5,"Underweight",B901&lt;=24.99,"Normal weight",B901&lt;=29.99,"Over weight",B901&gt;=30,"Obesity")</f>
        <v>Obesity</v>
      </c>
      <c r="P901" s="29" t="str" cm="1">
        <f t="array" ref="P901">_xlfn.IFS(C901&lt;5.7,"Normal",C901&lt;=6.49,"Prediabetes",C901&gt;=6.5,"Diabetes")</f>
        <v>Diabetes</v>
      </c>
    </row>
    <row r="902" spans="1:16" x14ac:dyDescent="0.25">
      <c r="A902" s="54" t="s">
        <v>1470</v>
      </c>
      <c r="B902" s="54">
        <v>26.6</v>
      </c>
      <c r="C902" s="54">
        <v>5.07</v>
      </c>
      <c r="D902" s="54" t="s">
        <v>8367</v>
      </c>
      <c r="E902" s="54" t="s">
        <v>2380</v>
      </c>
      <c r="F902" s="54" t="s">
        <v>2380</v>
      </c>
      <c r="G902" s="54">
        <v>2</v>
      </c>
      <c r="H902" s="54" t="s">
        <v>2380</v>
      </c>
      <c r="I902" s="15"/>
      <c r="J902" s="20"/>
      <c r="K902" s="17" t="str" cm="1">
        <f t="array" ref="K902">IF(H902="?",INDEX($H$2:$H$2336,MODE(MATCH($H$2:$H$2336,$H$2:$H$2336,0))),H902)</f>
        <v>No</v>
      </c>
      <c r="L902" s="18">
        <f t="shared" si="14"/>
        <v>2</v>
      </c>
      <c r="M902" s="18" t="s">
        <v>2382</v>
      </c>
      <c r="N902" s="18" t="s">
        <v>2380</v>
      </c>
      <c r="O902" s="17" t="str" cm="1">
        <f t="array" ref="O902">_xlfn.IFS(B902&lt;18.5,"Underweight",B902&lt;=24.99,"Normal weight",B902&lt;=29.99,"Over weight",B902&gt;=30,"Obesity")</f>
        <v>Over weight</v>
      </c>
      <c r="P902" s="30" t="str" cm="1">
        <f t="array" ref="P902">_xlfn.IFS(C902&lt;5.7,"Normal",C902&lt;=6.49,"Prediabetes",C902&gt;=6.5,"Diabetes")</f>
        <v>Normal</v>
      </c>
    </row>
    <row r="903" spans="1:16" x14ac:dyDescent="0.25">
      <c r="A903" s="54" t="s">
        <v>1469</v>
      </c>
      <c r="B903" s="54">
        <v>35.700000000000003</v>
      </c>
      <c r="C903" s="54">
        <v>4.0599999999999996</v>
      </c>
      <c r="D903" s="54" t="s">
        <v>2380</v>
      </c>
      <c r="E903" s="54" t="s">
        <v>2380</v>
      </c>
      <c r="F903" s="54" t="s">
        <v>2382</v>
      </c>
      <c r="G903" s="54">
        <v>1</v>
      </c>
      <c r="H903" s="54" t="s">
        <v>2380</v>
      </c>
      <c r="I903" s="17"/>
      <c r="J903" s="19"/>
      <c r="K903" s="15" t="str" cm="1">
        <f t="array" ref="K903">IF(H903="?",INDEX($H$2:$H$2336,MODE(MATCH($H$2:$H$2336,$H$2:$H$2336,0))),H903)</f>
        <v>No</v>
      </c>
      <c r="L903" s="16">
        <f t="shared" si="14"/>
        <v>1</v>
      </c>
      <c r="M903" s="16" t="s">
        <v>2380</v>
      </c>
      <c r="N903" s="16" t="s">
        <v>2380</v>
      </c>
      <c r="O903" s="15" t="str" cm="1">
        <f t="array" ref="O903">_xlfn.IFS(B903&lt;18.5,"Underweight",B903&lt;=24.99,"Normal weight",B903&lt;=29.99,"Over weight",B903&gt;=30,"Obesity")</f>
        <v>Obesity</v>
      </c>
      <c r="P903" s="29" t="str" cm="1">
        <f t="array" ref="P903">_xlfn.IFS(C903&lt;5.7,"Normal",C903&lt;=6.49,"Prediabetes",C903&gt;=6.5,"Diabetes")</f>
        <v>Normal</v>
      </c>
    </row>
    <row r="904" spans="1:16" x14ac:dyDescent="0.25">
      <c r="A904" s="54" t="s">
        <v>1468</v>
      </c>
      <c r="B904" s="54">
        <v>20.100000000000001</v>
      </c>
      <c r="C904" s="54">
        <v>10.52</v>
      </c>
      <c r="D904" s="54" t="s">
        <v>2380</v>
      </c>
      <c r="E904" s="54" t="s">
        <v>2380</v>
      </c>
      <c r="F904" s="54" t="s">
        <v>2380</v>
      </c>
      <c r="G904" s="54" t="s">
        <v>2381</v>
      </c>
      <c r="H904" s="54" t="s">
        <v>2380</v>
      </c>
      <c r="I904" s="15"/>
      <c r="J904" s="20"/>
      <c r="K904" s="17" t="str" cm="1">
        <f t="array" ref="K904">IF(H904="?",INDEX($H$2:$H$2336,MODE(MATCH($H$2:$H$2336,$H$2:$H$2336,0))),H904)</f>
        <v>No</v>
      </c>
      <c r="L904" s="18" t="str">
        <f t="shared" si="14"/>
        <v>0</v>
      </c>
      <c r="M904" s="18" t="s">
        <v>2380</v>
      </c>
      <c r="N904" s="18" t="s">
        <v>2380</v>
      </c>
      <c r="O904" s="17" t="str" cm="1">
        <f t="array" ref="O904">_xlfn.IFS(B904&lt;18.5,"Underweight",B904&lt;=24.99,"Normal weight",B904&lt;=29.99,"Over weight",B904&gt;=30,"Obesity")</f>
        <v>Normal weight</v>
      </c>
      <c r="P904" s="30" t="str" cm="1">
        <f t="array" ref="P904">_xlfn.IFS(C904&lt;5.7,"Normal",C904&lt;=6.49,"Prediabetes",C904&gt;=6.5,"Diabetes")</f>
        <v>Diabetes</v>
      </c>
    </row>
    <row r="905" spans="1:16" x14ac:dyDescent="0.25">
      <c r="A905" s="54" t="s">
        <v>1467</v>
      </c>
      <c r="B905" s="54">
        <v>22.23</v>
      </c>
      <c r="C905" s="54">
        <v>9.65</v>
      </c>
      <c r="D905" s="54" t="s">
        <v>2380</v>
      </c>
      <c r="E905" s="54" t="s">
        <v>2380</v>
      </c>
      <c r="F905" s="54" t="s">
        <v>2380</v>
      </c>
      <c r="G905" s="54" t="s">
        <v>2381</v>
      </c>
      <c r="H905" s="54" t="s">
        <v>2380</v>
      </c>
      <c r="I905" s="17"/>
      <c r="J905" s="19"/>
      <c r="K905" s="15" t="str" cm="1">
        <f t="array" ref="K905">IF(H905="?",INDEX($H$2:$H$2336,MODE(MATCH($H$2:$H$2336,$H$2:$H$2336,0))),H905)</f>
        <v>No</v>
      </c>
      <c r="L905" s="16" t="str">
        <f t="shared" si="14"/>
        <v>0</v>
      </c>
      <c r="M905" s="16" t="s">
        <v>2380</v>
      </c>
      <c r="N905" s="16" t="s">
        <v>2380</v>
      </c>
      <c r="O905" s="15" t="str" cm="1">
        <f t="array" ref="O905">_xlfn.IFS(B905&lt;18.5,"Underweight",B905&lt;=24.99,"Normal weight",B905&lt;=29.99,"Over weight",B905&gt;=30,"Obesity")</f>
        <v>Normal weight</v>
      </c>
      <c r="P905" s="29" t="str" cm="1">
        <f t="array" ref="P905">_xlfn.IFS(C905&lt;5.7,"Normal",C905&lt;=6.49,"Prediabetes",C905&gt;=6.5,"Diabetes")</f>
        <v>Diabetes</v>
      </c>
    </row>
    <row r="906" spans="1:16" x14ac:dyDescent="0.25">
      <c r="A906" s="54" t="s">
        <v>1466</v>
      </c>
      <c r="B906" s="54">
        <v>36.47</v>
      </c>
      <c r="C906" s="54">
        <v>6.21</v>
      </c>
      <c r="D906" s="54" t="s">
        <v>2380</v>
      </c>
      <c r="E906" s="54" t="s">
        <v>2380</v>
      </c>
      <c r="F906" s="54" t="s">
        <v>2380</v>
      </c>
      <c r="G906" s="54" t="s">
        <v>2381</v>
      </c>
      <c r="H906" s="54" t="s">
        <v>2380</v>
      </c>
      <c r="I906" s="15"/>
      <c r="J906" s="20"/>
      <c r="K906" s="17" t="str" cm="1">
        <f t="array" ref="K906">IF(H906="?",INDEX($H$2:$H$2336,MODE(MATCH($H$2:$H$2336,$H$2:$H$2336,0))),H906)</f>
        <v>No</v>
      </c>
      <c r="L906" s="18" t="str">
        <f t="shared" si="14"/>
        <v>0</v>
      </c>
      <c r="M906" s="18" t="s">
        <v>2380</v>
      </c>
      <c r="N906" s="18" t="s">
        <v>2380</v>
      </c>
      <c r="O906" s="17" t="str" cm="1">
        <f t="array" ref="O906">_xlfn.IFS(B906&lt;18.5,"Underweight",B906&lt;=24.99,"Normal weight",B906&lt;=29.99,"Over weight",B906&gt;=30,"Obesity")</f>
        <v>Obesity</v>
      </c>
      <c r="P906" s="30" t="str" cm="1">
        <f t="array" ref="P906">_xlfn.IFS(C906&lt;5.7,"Normal",C906&lt;=6.49,"Prediabetes",C906&gt;=6.5,"Diabetes")</f>
        <v>Prediabetes</v>
      </c>
    </row>
    <row r="907" spans="1:16" x14ac:dyDescent="0.25">
      <c r="A907" s="54" t="s">
        <v>1465</v>
      </c>
      <c r="B907" s="54">
        <v>49.64</v>
      </c>
      <c r="C907" s="54">
        <v>4.76</v>
      </c>
      <c r="D907" s="54" t="s">
        <v>2380</v>
      </c>
      <c r="E907" s="54" t="s">
        <v>2380</v>
      </c>
      <c r="F907" s="54" t="s">
        <v>2382</v>
      </c>
      <c r="G907" s="54">
        <v>1</v>
      </c>
      <c r="H907" s="54" t="s">
        <v>2380</v>
      </c>
      <c r="I907" s="17"/>
      <c r="J907" s="19"/>
      <c r="K907" s="15" t="str" cm="1">
        <f t="array" ref="K907">IF(H907="?",INDEX($H$2:$H$2336,MODE(MATCH($H$2:$H$2336,$H$2:$H$2336,0))),H907)</f>
        <v>No</v>
      </c>
      <c r="L907" s="16">
        <f t="shared" si="14"/>
        <v>1</v>
      </c>
      <c r="M907" s="16" t="s">
        <v>2380</v>
      </c>
      <c r="N907" s="16" t="s">
        <v>2380</v>
      </c>
      <c r="O907" s="15" t="str" cm="1">
        <f t="array" ref="O907">_xlfn.IFS(B907&lt;18.5,"Underweight",B907&lt;=24.99,"Normal weight",B907&lt;=29.99,"Over weight",B907&gt;=30,"Obesity")</f>
        <v>Obesity</v>
      </c>
      <c r="P907" s="29" t="str" cm="1">
        <f t="array" ref="P907">_xlfn.IFS(C907&lt;5.7,"Normal",C907&lt;=6.49,"Prediabetes",C907&gt;=6.5,"Diabetes")</f>
        <v>Normal</v>
      </c>
    </row>
    <row r="908" spans="1:16" x14ac:dyDescent="0.25">
      <c r="A908" s="54" t="s">
        <v>1464</v>
      </c>
      <c r="B908" s="54">
        <v>36.799999999999997</v>
      </c>
      <c r="C908" s="54">
        <v>5.73</v>
      </c>
      <c r="D908" s="54" t="s">
        <v>8367</v>
      </c>
      <c r="E908" s="54" t="s">
        <v>2380</v>
      </c>
      <c r="F908" s="54" t="s">
        <v>2382</v>
      </c>
      <c r="G908" s="54">
        <v>1</v>
      </c>
      <c r="H908" s="54" t="s">
        <v>2380</v>
      </c>
      <c r="I908" s="15"/>
      <c r="J908" s="20"/>
      <c r="K908" s="17" t="str" cm="1">
        <f t="array" ref="K908">IF(H908="?",INDEX($H$2:$H$2336,MODE(MATCH($H$2:$H$2336,$H$2:$H$2336,0))),H908)</f>
        <v>No</v>
      </c>
      <c r="L908" s="18">
        <f t="shared" si="14"/>
        <v>1</v>
      </c>
      <c r="M908" s="18" t="s">
        <v>2382</v>
      </c>
      <c r="N908" s="18" t="s">
        <v>2380</v>
      </c>
      <c r="O908" s="17" t="str" cm="1">
        <f t="array" ref="O908">_xlfn.IFS(B908&lt;18.5,"Underweight",B908&lt;=24.99,"Normal weight",B908&lt;=29.99,"Over weight",B908&gt;=30,"Obesity")</f>
        <v>Obesity</v>
      </c>
      <c r="P908" s="30" t="str" cm="1">
        <f t="array" ref="P908">_xlfn.IFS(C908&lt;5.7,"Normal",C908&lt;=6.49,"Prediabetes",C908&gt;=6.5,"Diabetes")</f>
        <v>Prediabetes</v>
      </c>
    </row>
    <row r="909" spans="1:16" x14ac:dyDescent="0.25">
      <c r="A909" s="54" t="s">
        <v>1463</v>
      </c>
      <c r="B909" s="54">
        <v>33.880000000000003</v>
      </c>
      <c r="C909" s="54">
        <v>10.78</v>
      </c>
      <c r="D909" s="54" t="s">
        <v>8367</v>
      </c>
      <c r="E909" s="54" t="s">
        <v>2380</v>
      </c>
      <c r="F909" s="54" t="s">
        <v>2380</v>
      </c>
      <c r="G909" s="54" t="s">
        <v>2381</v>
      </c>
      <c r="H909" s="54" t="s">
        <v>2380</v>
      </c>
      <c r="I909" s="17"/>
      <c r="J909" s="19"/>
      <c r="K909" s="15" t="str" cm="1">
        <f t="array" ref="K909">IF(H909="?",INDEX($H$2:$H$2336,MODE(MATCH($H$2:$H$2336,$H$2:$H$2336,0))),H909)</f>
        <v>No</v>
      </c>
      <c r="L909" s="16" t="str">
        <f t="shared" si="14"/>
        <v>0</v>
      </c>
      <c r="M909" s="16" t="s">
        <v>2382</v>
      </c>
      <c r="N909" s="16" t="s">
        <v>2380</v>
      </c>
      <c r="O909" s="15" t="str" cm="1">
        <f t="array" ref="O909">_xlfn.IFS(B909&lt;18.5,"Underweight",B909&lt;=24.99,"Normal weight",B909&lt;=29.99,"Over weight",B909&gt;=30,"Obesity")</f>
        <v>Obesity</v>
      </c>
      <c r="P909" s="29" t="str" cm="1">
        <f t="array" ref="P909">_xlfn.IFS(C909&lt;5.7,"Normal",C909&lt;=6.49,"Prediabetes",C909&gt;=6.5,"Diabetes")</f>
        <v>Diabetes</v>
      </c>
    </row>
    <row r="910" spans="1:16" x14ac:dyDescent="0.25">
      <c r="A910" s="54" t="s">
        <v>1462</v>
      </c>
      <c r="B910" s="54">
        <v>32.01</v>
      </c>
      <c r="C910" s="54">
        <v>5.08</v>
      </c>
      <c r="D910" s="54" t="s">
        <v>8367</v>
      </c>
      <c r="E910" s="54" t="s">
        <v>2380</v>
      </c>
      <c r="F910" s="54" t="s">
        <v>2380</v>
      </c>
      <c r="G910" s="54">
        <v>1</v>
      </c>
      <c r="H910" s="54" t="s">
        <v>2380</v>
      </c>
      <c r="I910" s="15"/>
      <c r="J910" s="20"/>
      <c r="K910" s="17" t="str" cm="1">
        <f t="array" ref="K910">IF(H910="?",INDEX($H$2:$H$2336,MODE(MATCH($H$2:$H$2336,$H$2:$H$2336,0))),H910)</f>
        <v>No</v>
      </c>
      <c r="L910" s="18">
        <f t="shared" si="14"/>
        <v>1</v>
      </c>
      <c r="M910" s="18" t="s">
        <v>2382</v>
      </c>
      <c r="N910" s="18" t="s">
        <v>2380</v>
      </c>
      <c r="O910" s="17" t="str" cm="1">
        <f t="array" ref="O910">_xlfn.IFS(B910&lt;18.5,"Underweight",B910&lt;=24.99,"Normal weight",B910&lt;=29.99,"Over weight",B910&gt;=30,"Obesity")</f>
        <v>Obesity</v>
      </c>
      <c r="P910" s="30" t="str" cm="1">
        <f t="array" ref="P910">_xlfn.IFS(C910&lt;5.7,"Normal",C910&lt;=6.49,"Prediabetes",C910&gt;=6.5,"Diabetes")</f>
        <v>Normal</v>
      </c>
    </row>
    <row r="911" spans="1:16" x14ac:dyDescent="0.25">
      <c r="A911" s="54" t="s">
        <v>1461</v>
      </c>
      <c r="B911" s="54">
        <v>33.630000000000003</v>
      </c>
      <c r="C911" s="54">
        <v>11.39</v>
      </c>
      <c r="D911" s="54" t="s">
        <v>2380</v>
      </c>
      <c r="E911" s="54" t="s">
        <v>2380</v>
      </c>
      <c r="F911" s="54" t="s">
        <v>2380</v>
      </c>
      <c r="G911" s="54" t="s">
        <v>2381</v>
      </c>
      <c r="H911" s="54" t="s">
        <v>2380</v>
      </c>
      <c r="I911" s="17"/>
      <c r="J911" s="19"/>
      <c r="K911" s="15" t="str" cm="1">
        <f t="array" ref="K911">IF(H911="?",INDEX($H$2:$H$2336,MODE(MATCH($H$2:$H$2336,$H$2:$H$2336,0))),H911)</f>
        <v>No</v>
      </c>
      <c r="L911" s="16" t="str">
        <f t="shared" si="14"/>
        <v>0</v>
      </c>
      <c r="M911" s="16" t="s">
        <v>2380</v>
      </c>
      <c r="N911" s="16" t="s">
        <v>2380</v>
      </c>
      <c r="O911" s="15" t="str" cm="1">
        <f t="array" ref="O911">_xlfn.IFS(B911&lt;18.5,"Underweight",B911&lt;=24.99,"Normal weight",B911&lt;=29.99,"Over weight",B911&gt;=30,"Obesity")</f>
        <v>Obesity</v>
      </c>
      <c r="P911" s="29" t="str" cm="1">
        <f t="array" ref="P911">_xlfn.IFS(C911&lt;5.7,"Normal",C911&lt;=6.49,"Prediabetes",C911&gt;=6.5,"Diabetes")</f>
        <v>Diabetes</v>
      </c>
    </row>
    <row r="912" spans="1:16" x14ac:dyDescent="0.25">
      <c r="A912" s="54" t="s">
        <v>1460</v>
      </c>
      <c r="B912" s="54">
        <v>34.865000000000002</v>
      </c>
      <c r="C912" s="54">
        <v>5.35</v>
      </c>
      <c r="D912" s="54" t="s">
        <v>8367</v>
      </c>
      <c r="E912" s="54" t="s">
        <v>2380</v>
      </c>
      <c r="F912" s="54" t="s">
        <v>2380</v>
      </c>
      <c r="G912" s="54">
        <v>1</v>
      </c>
      <c r="H912" s="54" t="s">
        <v>2380</v>
      </c>
      <c r="I912" s="15"/>
      <c r="J912" s="20"/>
      <c r="K912" s="17" t="str" cm="1">
        <f t="array" ref="K912">IF(H912="?",INDEX($H$2:$H$2336,MODE(MATCH($H$2:$H$2336,$H$2:$H$2336,0))),H912)</f>
        <v>No</v>
      </c>
      <c r="L912" s="18">
        <f t="shared" si="14"/>
        <v>1</v>
      </c>
      <c r="M912" s="18" t="s">
        <v>2382</v>
      </c>
      <c r="N912" s="18" t="s">
        <v>2380</v>
      </c>
      <c r="O912" s="17" t="str" cm="1">
        <f t="array" ref="O912">_xlfn.IFS(B912&lt;18.5,"Underweight",B912&lt;=24.99,"Normal weight",B912&lt;=29.99,"Over weight",B912&gt;=30,"Obesity")</f>
        <v>Obesity</v>
      </c>
      <c r="P912" s="30" t="str" cm="1">
        <f t="array" ref="P912">_xlfn.IFS(C912&lt;5.7,"Normal",C912&lt;=6.49,"Prediabetes",C912&gt;=6.5,"Diabetes")</f>
        <v>Normal</v>
      </c>
    </row>
    <row r="913" spans="1:16" x14ac:dyDescent="0.25">
      <c r="A913" s="54" t="s">
        <v>1459</v>
      </c>
      <c r="B913" s="54">
        <v>43.11</v>
      </c>
      <c r="C913" s="54">
        <v>5.6</v>
      </c>
      <c r="D913" s="54" t="s">
        <v>2380</v>
      </c>
      <c r="E913" s="54" t="s">
        <v>2380</v>
      </c>
      <c r="F913" s="54" t="s">
        <v>2380</v>
      </c>
      <c r="G913" s="54" t="s">
        <v>2381</v>
      </c>
      <c r="H913" s="54" t="s">
        <v>2380</v>
      </c>
      <c r="I913" s="17"/>
      <c r="J913" s="19"/>
      <c r="K913" s="15" t="str" cm="1">
        <f t="array" ref="K913">IF(H913="?",INDEX($H$2:$H$2336,MODE(MATCH($H$2:$H$2336,$H$2:$H$2336,0))),H913)</f>
        <v>No</v>
      </c>
      <c r="L913" s="16" t="str">
        <f t="shared" si="14"/>
        <v>0</v>
      </c>
      <c r="M913" s="16" t="s">
        <v>2380</v>
      </c>
      <c r="N913" s="16" t="s">
        <v>2380</v>
      </c>
      <c r="O913" s="15" t="str" cm="1">
        <f t="array" ref="O913">_xlfn.IFS(B913&lt;18.5,"Underweight",B913&lt;=24.99,"Normal weight",B913&lt;=29.99,"Over weight",B913&gt;=30,"Obesity")</f>
        <v>Obesity</v>
      </c>
      <c r="P913" s="29" t="str" cm="1">
        <f t="array" ref="P913">_xlfn.IFS(C913&lt;5.7,"Normal",C913&lt;=6.49,"Prediabetes",C913&gt;=6.5,"Diabetes")</f>
        <v>Normal</v>
      </c>
    </row>
    <row r="914" spans="1:16" x14ac:dyDescent="0.25">
      <c r="A914" s="54" t="s">
        <v>1458</v>
      </c>
      <c r="B914" s="54">
        <v>30.305</v>
      </c>
      <c r="C914" s="54">
        <v>4.2699999999999996</v>
      </c>
      <c r="D914" s="54" t="s">
        <v>8367</v>
      </c>
      <c r="E914" s="54" t="s">
        <v>2380</v>
      </c>
      <c r="F914" s="54" t="s">
        <v>2380</v>
      </c>
      <c r="G914" s="54">
        <v>1</v>
      </c>
      <c r="H914" s="54" t="s">
        <v>2380</v>
      </c>
      <c r="I914" s="15"/>
      <c r="J914" s="20"/>
      <c r="K914" s="17" t="str" cm="1">
        <f t="array" ref="K914">IF(H914="?",INDEX($H$2:$H$2336,MODE(MATCH($H$2:$H$2336,$H$2:$H$2336,0))),H914)</f>
        <v>No</v>
      </c>
      <c r="L914" s="18">
        <f t="shared" si="14"/>
        <v>1</v>
      </c>
      <c r="M914" s="18" t="s">
        <v>2382</v>
      </c>
      <c r="N914" s="18" t="s">
        <v>2380</v>
      </c>
      <c r="O914" s="17" t="str" cm="1">
        <f t="array" ref="O914">_xlfn.IFS(B914&lt;18.5,"Underweight",B914&lt;=24.99,"Normal weight",B914&lt;=29.99,"Over weight",B914&gt;=30,"Obesity")</f>
        <v>Obesity</v>
      </c>
      <c r="P914" s="30" t="str" cm="1">
        <f t="array" ref="P914">_xlfn.IFS(C914&lt;5.7,"Normal",C914&lt;=6.49,"Prediabetes",C914&gt;=6.5,"Diabetes")</f>
        <v>Normal</v>
      </c>
    </row>
    <row r="915" spans="1:16" x14ac:dyDescent="0.25">
      <c r="A915" s="54" t="s">
        <v>1457</v>
      </c>
      <c r="B915" s="54">
        <v>25.175000000000001</v>
      </c>
      <c r="C915" s="54">
        <v>5.57</v>
      </c>
      <c r="D915" s="54" t="s">
        <v>8367</v>
      </c>
      <c r="E915" s="54" t="s">
        <v>2380</v>
      </c>
      <c r="F915" s="54" t="s">
        <v>2380</v>
      </c>
      <c r="G915" s="54">
        <v>1</v>
      </c>
      <c r="H915" s="54" t="s">
        <v>2380</v>
      </c>
      <c r="I915" s="17"/>
      <c r="J915" s="19"/>
      <c r="K915" s="15" t="str" cm="1">
        <f t="array" ref="K915">IF(H915="?",INDEX($H$2:$H$2336,MODE(MATCH($H$2:$H$2336,$H$2:$H$2336,0))),H915)</f>
        <v>No</v>
      </c>
      <c r="L915" s="16">
        <f t="shared" si="14"/>
        <v>1</v>
      </c>
      <c r="M915" s="16" t="s">
        <v>2382</v>
      </c>
      <c r="N915" s="16" t="s">
        <v>2380</v>
      </c>
      <c r="O915" s="15" t="str" cm="1">
        <f t="array" ref="O915">_xlfn.IFS(B915&lt;18.5,"Underweight",B915&lt;=24.99,"Normal weight",B915&lt;=29.99,"Over weight",B915&gt;=30,"Obesity")</f>
        <v>Over weight</v>
      </c>
      <c r="P915" s="29" t="str" cm="1">
        <f t="array" ref="P915">_xlfn.IFS(C915&lt;5.7,"Normal",C915&lt;=6.49,"Prediabetes",C915&gt;=6.5,"Diabetes")</f>
        <v>Normal</v>
      </c>
    </row>
    <row r="916" spans="1:16" x14ac:dyDescent="0.25">
      <c r="A916" s="54" t="s">
        <v>1456</v>
      </c>
      <c r="B916" s="54">
        <v>26.8</v>
      </c>
      <c r="C916" s="54">
        <v>5.68</v>
      </c>
      <c r="D916" s="54" t="s">
        <v>8367</v>
      </c>
      <c r="E916" s="54" t="s">
        <v>2380</v>
      </c>
      <c r="F916" s="54" t="s">
        <v>2380</v>
      </c>
      <c r="G916" s="54">
        <v>1</v>
      </c>
      <c r="H916" s="54" t="s">
        <v>2380</v>
      </c>
      <c r="I916" s="15"/>
      <c r="J916" s="20"/>
      <c r="K916" s="17" t="str" cm="1">
        <f t="array" ref="K916">IF(H916="?",INDEX($H$2:$H$2336,MODE(MATCH($H$2:$H$2336,$H$2:$H$2336,0))),H916)</f>
        <v>No</v>
      </c>
      <c r="L916" s="18">
        <f t="shared" si="14"/>
        <v>1</v>
      </c>
      <c r="M916" s="18" t="s">
        <v>2382</v>
      </c>
      <c r="N916" s="18" t="s">
        <v>2380</v>
      </c>
      <c r="O916" s="17" t="str" cm="1">
        <f t="array" ref="O916">_xlfn.IFS(B916&lt;18.5,"Underweight",B916&lt;=24.99,"Normal weight",B916&lt;=29.99,"Over weight",B916&gt;=30,"Obesity")</f>
        <v>Over weight</v>
      </c>
      <c r="P916" s="30" t="str" cm="1">
        <f t="array" ref="P916">_xlfn.IFS(C916&lt;5.7,"Normal",C916&lt;=6.49,"Prediabetes",C916&gt;=6.5,"Diabetes")</f>
        <v>Normal</v>
      </c>
    </row>
    <row r="917" spans="1:16" x14ac:dyDescent="0.25">
      <c r="A917" s="54" t="s">
        <v>1455</v>
      </c>
      <c r="B917" s="54">
        <v>21.78</v>
      </c>
      <c r="C917" s="54">
        <v>5.3</v>
      </c>
      <c r="D917" s="54" t="s">
        <v>2380</v>
      </c>
      <c r="E917" s="54" t="s">
        <v>8367</v>
      </c>
      <c r="F917" s="54" t="s">
        <v>2380</v>
      </c>
      <c r="G917" s="54">
        <v>1</v>
      </c>
      <c r="H917" s="54" t="s">
        <v>2380</v>
      </c>
      <c r="I917" s="17"/>
      <c r="J917" s="19"/>
      <c r="K917" s="15" t="str" cm="1">
        <f t="array" ref="K917">IF(H917="?",INDEX($H$2:$H$2336,MODE(MATCH($H$2:$H$2336,$H$2:$H$2336,0))),H917)</f>
        <v>No</v>
      </c>
      <c r="L917" s="16">
        <f t="shared" si="14"/>
        <v>1</v>
      </c>
      <c r="M917" s="16" t="s">
        <v>2380</v>
      </c>
      <c r="N917" s="16" t="s">
        <v>2380</v>
      </c>
      <c r="O917" s="15" t="str" cm="1">
        <f t="array" ref="O917">_xlfn.IFS(B917&lt;18.5,"Underweight",B917&lt;=24.99,"Normal weight",B917&lt;=29.99,"Over weight",B917&gt;=30,"Obesity")</f>
        <v>Normal weight</v>
      </c>
      <c r="P917" s="29" t="str" cm="1">
        <f t="array" ref="P917">_xlfn.IFS(C917&lt;5.7,"Normal",C917&lt;=6.49,"Prediabetes",C917&gt;=6.5,"Diabetes")</f>
        <v>Normal</v>
      </c>
    </row>
    <row r="918" spans="1:16" x14ac:dyDescent="0.25">
      <c r="A918" s="54" t="s">
        <v>1454</v>
      </c>
      <c r="B918" s="54">
        <v>30.14</v>
      </c>
      <c r="C918" s="54">
        <v>9.4499999999999993</v>
      </c>
      <c r="D918" s="54" t="s">
        <v>8367</v>
      </c>
      <c r="E918" s="54" t="s">
        <v>2380</v>
      </c>
      <c r="F918" s="54" t="s">
        <v>2380</v>
      </c>
      <c r="G918" s="54" t="s">
        <v>2381</v>
      </c>
      <c r="H918" s="54" t="s">
        <v>2380</v>
      </c>
      <c r="I918" s="15"/>
      <c r="J918" s="20"/>
      <c r="K918" s="17" t="str" cm="1">
        <f t="array" ref="K918">IF(H918="?",INDEX($H$2:$H$2336,MODE(MATCH($H$2:$H$2336,$H$2:$H$2336,0))),H918)</f>
        <v>No</v>
      </c>
      <c r="L918" s="18" t="str">
        <f t="shared" si="14"/>
        <v>0</v>
      </c>
      <c r="M918" s="18" t="s">
        <v>2382</v>
      </c>
      <c r="N918" s="18" t="s">
        <v>2380</v>
      </c>
      <c r="O918" s="17" t="str" cm="1">
        <f t="array" ref="O918">_xlfn.IFS(B918&lt;18.5,"Underweight",B918&lt;=24.99,"Normal weight",B918&lt;=29.99,"Over weight",B918&gt;=30,"Obesity")</f>
        <v>Obesity</v>
      </c>
      <c r="P918" s="30" t="str" cm="1">
        <f t="array" ref="P918">_xlfn.IFS(C918&lt;5.7,"Normal",C918&lt;=6.49,"Prediabetes",C918&gt;=6.5,"Diabetes")</f>
        <v>Diabetes</v>
      </c>
    </row>
    <row r="919" spans="1:16" x14ac:dyDescent="0.25">
      <c r="A919" s="54" t="s">
        <v>1453</v>
      </c>
      <c r="B919" s="54">
        <v>29.7</v>
      </c>
      <c r="C919" s="54">
        <v>6.79</v>
      </c>
      <c r="D919" s="54" t="s">
        <v>8367</v>
      </c>
      <c r="E919" s="54" t="s">
        <v>2380</v>
      </c>
      <c r="F919" s="54" t="s">
        <v>2380</v>
      </c>
      <c r="G919" s="54" t="s">
        <v>2381</v>
      </c>
      <c r="H919" s="54" t="s">
        <v>2380</v>
      </c>
      <c r="I919" s="17"/>
      <c r="J919" s="19"/>
      <c r="K919" s="15" t="str" cm="1">
        <f t="array" ref="K919">IF(H919="?",INDEX($H$2:$H$2336,MODE(MATCH($H$2:$H$2336,$H$2:$H$2336,0))),H919)</f>
        <v>No</v>
      </c>
      <c r="L919" s="16" t="str">
        <f t="shared" si="14"/>
        <v>0</v>
      </c>
      <c r="M919" s="16" t="s">
        <v>2382</v>
      </c>
      <c r="N919" s="16" t="s">
        <v>2380</v>
      </c>
      <c r="O919" s="15" t="str" cm="1">
        <f t="array" ref="O919">_xlfn.IFS(B919&lt;18.5,"Underweight",B919&lt;=24.99,"Normal weight",B919&lt;=29.99,"Over weight",B919&gt;=30,"Obesity")</f>
        <v>Over weight</v>
      </c>
      <c r="P919" s="29" t="str" cm="1">
        <f t="array" ref="P919">_xlfn.IFS(C919&lt;5.7,"Normal",C919&lt;=6.49,"Prediabetes",C919&gt;=6.5,"Diabetes")</f>
        <v>Diabetes</v>
      </c>
    </row>
    <row r="920" spans="1:16" x14ac:dyDescent="0.25">
      <c r="A920" s="54" t="s">
        <v>1452</v>
      </c>
      <c r="B920" s="54">
        <v>32.395000000000003</v>
      </c>
      <c r="C920" s="54">
        <v>11.1</v>
      </c>
      <c r="D920" s="54" t="s">
        <v>8367</v>
      </c>
      <c r="E920" s="54" t="s">
        <v>2380</v>
      </c>
      <c r="F920" s="54" t="s">
        <v>2380</v>
      </c>
      <c r="G920" s="54" t="s">
        <v>2381</v>
      </c>
      <c r="H920" s="54" t="s">
        <v>2380</v>
      </c>
      <c r="I920" s="15"/>
      <c r="J920" s="20"/>
      <c r="K920" s="17" t="str" cm="1">
        <f t="array" ref="K920">IF(H920="?",INDEX($H$2:$H$2336,MODE(MATCH($H$2:$H$2336,$H$2:$H$2336,0))),H920)</f>
        <v>No</v>
      </c>
      <c r="L920" s="18" t="str">
        <f t="shared" si="14"/>
        <v>0</v>
      </c>
      <c r="M920" s="18" t="s">
        <v>2382</v>
      </c>
      <c r="N920" s="18" t="s">
        <v>2380</v>
      </c>
      <c r="O920" s="17" t="str" cm="1">
        <f t="array" ref="O920">_xlfn.IFS(B920&lt;18.5,"Underweight",B920&lt;=24.99,"Normal weight",B920&lt;=29.99,"Over weight",B920&gt;=30,"Obesity")</f>
        <v>Obesity</v>
      </c>
      <c r="P920" s="30" t="str" cm="1">
        <f t="array" ref="P920">_xlfn.IFS(C920&lt;5.7,"Normal",C920&lt;=6.49,"Prediabetes",C920&gt;=6.5,"Diabetes")</f>
        <v>Diabetes</v>
      </c>
    </row>
    <row r="921" spans="1:16" x14ac:dyDescent="0.25">
      <c r="A921" s="54" t="s">
        <v>1451</v>
      </c>
      <c r="B921" s="54">
        <v>36.64</v>
      </c>
      <c r="C921" s="54">
        <v>7.26</v>
      </c>
      <c r="D921" s="54" t="s">
        <v>2380</v>
      </c>
      <c r="E921" s="54" t="s">
        <v>2380</v>
      </c>
      <c r="F921" s="54" t="s">
        <v>2380</v>
      </c>
      <c r="G921" s="54" t="s">
        <v>2381</v>
      </c>
      <c r="H921" s="54" t="s">
        <v>2380</v>
      </c>
      <c r="I921" s="17"/>
      <c r="J921" s="19"/>
      <c r="K921" s="15" t="str" cm="1">
        <f t="array" ref="K921">IF(H921="?",INDEX($H$2:$H$2336,MODE(MATCH($H$2:$H$2336,$H$2:$H$2336,0))),H921)</f>
        <v>No</v>
      </c>
      <c r="L921" s="16" t="str">
        <f t="shared" si="14"/>
        <v>0</v>
      </c>
      <c r="M921" s="16" t="s">
        <v>2380</v>
      </c>
      <c r="N921" s="16" t="s">
        <v>2380</v>
      </c>
      <c r="O921" s="15" t="str" cm="1">
        <f t="array" ref="O921">_xlfn.IFS(B921&lt;18.5,"Underweight",B921&lt;=24.99,"Normal weight",B921&lt;=29.99,"Over weight",B921&gt;=30,"Obesity")</f>
        <v>Obesity</v>
      </c>
      <c r="P921" s="29" t="str" cm="1">
        <f t="array" ref="P921">_xlfn.IFS(C921&lt;5.7,"Normal",C921&lt;=6.49,"Prediabetes",C921&gt;=6.5,"Diabetes")</f>
        <v>Diabetes</v>
      </c>
    </row>
    <row r="922" spans="1:16" x14ac:dyDescent="0.25">
      <c r="A922" s="54" t="s">
        <v>1450</v>
      </c>
      <c r="B922" s="54">
        <v>39.049999999999997</v>
      </c>
      <c r="C922" s="54">
        <v>5.27</v>
      </c>
      <c r="D922" s="54" t="s">
        <v>8367</v>
      </c>
      <c r="E922" s="54" t="s">
        <v>2380</v>
      </c>
      <c r="F922" s="54" t="s">
        <v>2380</v>
      </c>
      <c r="G922" s="54">
        <v>1</v>
      </c>
      <c r="H922" s="54" t="s">
        <v>2380</v>
      </c>
      <c r="I922" s="15"/>
      <c r="J922" s="20"/>
      <c r="K922" s="17" t="str" cm="1">
        <f t="array" ref="K922">IF(H922="?",INDEX($H$2:$H$2336,MODE(MATCH($H$2:$H$2336,$H$2:$H$2336,0))),H922)</f>
        <v>No</v>
      </c>
      <c r="L922" s="18">
        <f t="shared" si="14"/>
        <v>1</v>
      </c>
      <c r="M922" s="18" t="s">
        <v>2382</v>
      </c>
      <c r="N922" s="18" t="s">
        <v>2380</v>
      </c>
      <c r="O922" s="17" t="str" cm="1">
        <f t="array" ref="O922">_xlfn.IFS(B922&lt;18.5,"Underweight",B922&lt;=24.99,"Normal weight",B922&lt;=29.99,"Over weight",B922&gt;=30,"Obesity")</f>
        <v>Obesity</v>
      </c>
      <c r="P922" s="30" t="str" cm="1">
        <f t="array" ref="P922">_xlfn.IFS(C922&lt;5.7,"Normal",C922&lt;=6.49,"Prediabetes",C922&gt;=6.5,"Diabetes")</f>
        <v>Normal</v>
      </c>
    </row>
    <row r="923" spans="1:16" x14ac:dyDescent="0.25">
      <c r="A923" s="54" t="s">
        <v>1449</v>
      </c>
      <c r="B923" s="54">
        <v>33.1</v>
      </c>
      <c r="C923" s="54">
        <v>5.46</v>
      </c>
      <c r="D923" s="54" t="s">
        <v>8367</v>
      </c>
      <c r="E923" s="54" t="s">
        <v>2380</v>
      </c>
      <c r="F923" s="54" t="s">
        <v>2380</v>
      </c>
      <c r="G923" s="54">
        <v>1</v>
      </c>
      <c r="H923" s="54" t="s">
        <v>2380</v>
      </c>
      <c r="I923" s="17"/>
      <c r="J923" s="19"/>
      <c r="K923" s="15" t="str" cm="1">
        <f t="array" ref="K923">IF(H923="?",INDEX($H$2:$H$2336,MODE(MATCH($H$2:$H$2336,$H$2:$H$2336,0))),H923)</f>
        <v>No</v>
      </c>
      <c r="L923" s="16">
        <f t="shared" si="14"/>
        <v>1</v>
      </c>
      <c r="M923" s="16" t="s">
        <v>2382</v>
      </c>
      <c r="N923" s="16" t="s">
        <v>2380</v>
      </c>
      <c r="O923" s="15" t="str" cm="1">
        <f t="array" ref="O923">_xlfn.IFS(B923&lt;18.5,"Underweight",B923&lt;=24.99,"Normal weight",B923&lt;=29.99,"Over weight",B923&gt;=30,"Obesity")</f>
        <v>Obesity</v>
      </c>
      <c r="P923" s="29" t="str" cm="1">
        <f t="array" ref="P923">_xlfn.IFS(C923&lt;5.7,"Normal",C923&lt;=6.49,"Prediabetes",C923&gt;=6.5,"Diabetes")</f>
        <v>Normal</v>
      </c>
    </row>
    <row r="924" spans="1:16" x14ac:dyDescent="0.25">
      <c r="A924" s="54" t="s">
        <v>1448</v>
      </c>
      <c r="B924" s="54">
        <v>31.824999999999999</v>
      </c>
      <c r="C924" s="54">
        <v>8.1300000000000008</v>
      </c>
      <c r="D924" s="54" t="s">
        <v>2380</v>
      </c>
      <c r="E924" s="54" t="s">
        <v>2380</v>
      </c>
      <c r="F924" s="54" t="s">
        <v>2380</v>
      </c>
      <c r="G924" s="54" t="s">
        <v>2381</v>
      </c>
      <c r="H924" s="54" t="s">
        <v>2380</v>
      </c>
      <c r="I924" s="15"/>
      <c r="J924" s="20"/>
      <c r="K924" s="17" t="str" cm="1">
        <f t="array" ref="K924">IF(H924="?",INDEX($H$2:$H$2336,MODE(MATCH($H$2:$H$2336,$H$2:$H$2336,0))),H924)</f>
        <v>No</v>
      </c>
      <c r="L924" s="18" t="str">
        <f t="shared" si="14"/>
        <v>0</v>
      </c>
      <c r="M924" s="18" t="s">
        <v>2380</v>
      </c>
      <c r="N924" s="18" t="s">
        <v>2380</v>
      </c>
      <c r="O924" s="17" t="str" cm="1">
        <f t="array" ref="O924">_xlfn.IFS(B924&lt;18.5,"Underweight",B924&lt;=24.99,"Normal weight",B924&lt;=29.99,"Over weight",B924&gt;=30,"Obesity")</f>
        <v>Obesity</v>
      </c>
      <c r="P924" s="30" t="str" cm="1">
        <f t="array" ref="P924">_xlfn.IFS(C924&lt;5.7,"Normal",C924&lt;=6.49,"Prediabetes",C924&gt;=6.5,"Diabetes")</f>
        <v>Diabetes</v>
      </c>
    </row>
    <row r="925" spans="1:16" x14ac:dyDescent="0.25">
      <c r="A925" s="54" t="s">
        <v>1447</v>
      </c>
      <c r="B925" s="54">
        <v>29</v>
      </c>
      <c r="C925" s="54">
        <v>4.25</v>
      </c>
      <c r="D925" s="54" t="s">
        <v>8367</v>
      </c>
      <c r="E925" s="54" t="s">
        <v>2380</v>
      </c>
      <c r="F925" s="54" t="s">
        <v>2380</v>
      </c>
      <c r="G925" s="54">
        <v>1</v>
      </c>
      <c r="H925" s="54" t="s">
        <v>2380</v>
      </c>
      <c r="I925" s="17"/>
      <c r="J925" s="19"/>
      <c r="K925" s="15" t="str" cm="1">
        <f t="array" ref="K925">IF(H925="?",INDEX($H$2:$H$2336,MODE(MATCH($H$2:$H$2336,$H$2:$H$2336,0))),H925)</f>
        <v>No</v>
      </c>
      <c r="L925" s="16">
        <f t="shared" si="14"/>
        <v>1</v>
      </c>
      <c r="M925" s="16" t="s">
        <v>2382</v>
      </c>
      <c r="N925" s="16" t="s">
        <v>2380</v>
      </c>
      <c r="O925" s="15" t="str" cm="1">
        <f t="array" ref="O925">_xlfn.IFS(B925&lt;18.5,"Underweight",B925&lt;=24.99,"Normal weight",B925&lt;=29.99,"Over weight",B925&gt;=30,"Obesity")</f>
        <v>Over weight</v>
      </c>
      <c r="P925" s="29" t="str" cm="1">
        <f t="array" ref="P925">_xlfn.IFS(C925&lt;5.7,"Normal",C925&lt;=6.49,"Prediabetes",C925&gt;=6.5,"Diabetes")</f>
        <v>Normal</v>
      </c>
    </row>
    <row r="926" spans="1:16" x14ac:dyDescent="0.25">
      <c r="A926" s="54" t="s">
        <v>1446</v>
      </c>
      <c r="B926" s="54">
        <v>30.495000000000001</v>
      </c>
      <c r="C926" s="54">
        <v>8.68</v>
      </c>
      <c r="D926" s="54" t="s">
        <v>2380</v>
      </c>
      <c r="E926" s="54" t="s">
        <v>2380</v>
      </c>
      <c r="F926" s="54" t="s">
        <v>2380</v>
      </c>
      <c r="G926" s="54" t="s">
        <v>2381</v>
      </c>
      <c r="H926" s="54" t="s">
        <v>2380</v>
      </c>
      <c r="I926" s="15"/>
      <c r="J926" s="20"/>
      <c r="K926" s="17" t="str" cm="1">
        <f t="array" ref="K926">IF(H926="?",INDEX($H$2:$H$2336,MODE(MATCH($H$2:$H$2336,$H$2:$H$2336,0))),H926)</f>
        <v>No</v>
      </c>
      <c r="L926" s="18" t="str">
        <f t="shared" si="14"/>
        <v>0</v>
      </c>
      <c r="M926" s="18" t="s">
        <v>2380</v>
      </c>
      <c r="N926" s="18" t="s">
        <v>2380</v>
      </c>
      <c r="O926" s="17" t="str" cm="1">
        <f t="array" ref="O926">_xlfn.IFS(B926&lt;18.5,"Underweight",B926&lt;=24.99,"Normal weight",B926&lt;=29.99,"Over weight",B926&gt;=30,"Obesity")</f>
        <v>Obesity</v>
      </c>
      <c r="P926" s="30" t="str" cm="1">
        <f t="array" ref="P926">_xlfn.IFS(C926&lt;5.7,"Normal",C926&lt;=6.49,"Prediabetes",C926&gt;=6.5,"Diabetes")</f>
        <v>Diabetes</v>
      </c>
    </row>
    <row r="927" spans="1:16" x14ac:dyDescent="0.25">
      <c r="A927" s="54" t="s">
        <v>1445</v>
      </c>
      <c r="B927" s="54">
        <v>25.2</v>
      </c>
      <c r="C927" s="54">
        <v>6.25</v>
      </c>
      <c r="D927" s="54" t="s">
        <v>8367</v>
      </c>
      <c r="E927" s="54" t="s">
        <v>2380</v>
      </c>
      <c r="F927" s="54" t="s">
        <v>2380</v>
      </c>
      <c r="G927" s="54">
        <v>1</v>
      </c>
      <c r="H927" s="54" t="s">
        <v>2380</v>
      </c>
      <c r="I927" s="17"/>
      <c r="J927" s="19"/>
      <c r="K927" s="15" t="str" cm="1">
        <f t="array" ref="K927">IF(H927="?",INDEX($H$2:$H$2336,MODE(MATCH($H$2:$H$2336,$H$2:$H$2336,0))),H927)</f>
        <v>No</v>
      </c>
      <c r="L927" s="16">
        <f t="shared" si="14"/>
        <v>1</v>
      </c>
      <c r="M927" s="16" t="s">
        <v>2382</v>
      </c>
      <c r="N927" s="16" t="s">
        <v>2380</v>
      </c>
      <c r="O927" s="15" t="str" cm="1">
        <f t="array" ref="O927">_xlfn.IFS(B927&lt;18.5,"Underweight",B927&lt;=24.99,"Normal weight",B927&lt;=29.99,"Over weight",B927&gt;=30,"Obesity")</f>
        <v>Over weight</v>
      </c>
      <c r="P927" s="29" t="str" cm="1">
        <f t="array" ref="P927">_xlfn.IFS(C927&lt;5.7,"Normal",C927&lt;=6.49,"Prediabetes",C927&gt;=6.5,"Diabetes")</f>
        <v>Prediabetes</v>
      </c>
    </row>
    <row r="928" spans="1:16" x14ac:dyDescent="0.25">
      <c r="A928" s="54" t="s">
        <v>1444</v>
      </c>
      <c r="B928" s="54">
        <v>22.77</v>
      </c>
      <c r="C928" s="54">
        <v>4.47</v>
      </c>
      <c r="D928" s="54" t="s">
        <v>8367</v>
      </c>
      <c r="E928" s="54" t="s">
        <v>2380</v>
      </c>
      <c r="F928" s="54" t="s">
        <v>2380</v>
      </c>
      <c r="G928" s="54">
        <v>1</v>
      </c>
      <c r="H928" s="54" t="s">
        <v>2380</v>
      </c>
      <c r="I928" s="15"/>
      <c r="J928" s="20"/>
      <c r="K928" s="17" t="str" cm="1">
        <f t="array" ref="K928">IF(H928="?",INDEX($H$2:$H$2336,MODE(MATCH($H$2:$H$2336,$H$2:$H$2336,0))),H928)</f>
        <v>No</v>
      </c>
      <c r="L928" s="18">
        <f t="shared" si="14"/>
        <v>1</v>
      </c>
      <c r="M928" s="18" t="s">
        <v>2382</v>
      </c>
      <c r="N928" s="18" t="s">
        <v>2380</v>
      </c>
      <c r="O928" s="17" t="str" cm="1">
        <f t="array" ref="O928">_xlfn.IFS(B928&lt;18.5,"Underweight",B928&lt;=24.99,"Normal weight",B928&lt;=29.99,"Over weight",B928&gt;=30,"Obesity")</f>
        <v>Normal weight</v>
      </c>
      <c r="P928" s="30" t="str" cm="1">
        <f t="array" ref="P928">_xlfn.IFS(C928&lt;5.7,"Normal",C928&lt;=6.49,"Prediabetes",C928&gt;=6.5,"Diabetes")</f>
        <v>Normal</v>
      </c>
    </row>
    <row r="929" spans="1:16" x14ac:dyDescent="0.25">
      <c r="A929" s="54" t="s">
        <v>1443</v>
      </c>
      <c r="B929" s="54">
        <v>23.18</v>
      </c>
      <c r="C929" s="54">
        <v>8.31</v>
      </c>
      <c r="D929" s="54" t="s">
        <v>2380</v>
      </c>
      <c r="E929" s="54" t="s">
        <v>2380</v>
      </c>
      <c r="F929" s="54" t="s">
        <v>2380</v>
      </c>
      <c r="G929" s="54" t="s">
        <v>2381</v>
      </c>
      <c r="H929" s="54" t="s">
        <v>2380</v>
      </c>
      <c r="I929" s="17"/>
      <c r="J929" s="19"/>
      <c r="K929" s="15" t="str" cm="1">
        <f t="array" ref="K929">IF(H929="?",INDEX($H$2:$H$2336,MODE(MATCH($H$2:$H$2336,$H$2:$H$2336,0))),H929)</f>
        <v>No</v>
      </c>
      <c r="L929" s="16" t="str">
        <f t="shared" si="14"/>
        <v>0</v>
      </c>
      <c r="M929" s="16" t="s">
        <v>2380</v>
      </c>
      <c r="N929" s="16" t="s">
        <v>2380</v>
      </c>
      <c r="O929" s="15" t="str" cm="1">
        <f t="array" ref="O929">_xlfn.IFS(B929&lt;18.5,"Underweight",B929&lt;=24.99,"Normal weight",B929&lt;=29.99,"Over weight",B929&gt;=30,"Obesity")</f>
        <v>Normal weight</v>
      </c>
      <c r="P929" s="29" t="str" cm="1">
        <f t="array" ref="P929">_xlfn.IFS(C929&lt;5.7,"Normal",C929&lt;=6.49,"Prediabetes",C929&gt;=6.5,"Diabetes")</f>
        <v>Diabetes</v>
      </c>
    </row>
    <row r="930" spans="1:16" x14ac:dyDescent="0.25">
      <c r="A930" s="54" t="s">
        <v>1442</v>
      </c>
      <c r="B930" s="54">
        <v>35.409999999999997</v>
      </c>
      <c r="C930" s="54">
        <v>5.68</v>
      </c>
      <c r="D930" s="54" t="s">
        <v>2380</v>
      </c>
      <c r="E930" s="54" t="s">
        <v>2380</v>
      </c>
      <c r="F930" s="54" t="s">
        <v>2380</v>
      </c>
      <c r="G930" s="54" t="s">
        <v>2381</v>
      </c>
      <c r="H930" s="54" t="s">
        <v>2380</v>
      </c>
      <c r="I930" s="15"/>
      <c r="J930" s="20"/>
      <c r="K930" s="17" t="str" cm="1">
        <f t="array" ref="K930">IF(H930="?",INDEX($H$2:$H$2336,MODE(MATCH($H$2:$H$2336,$H$2:$H$2336,0))),H930)</f>
        <v>No</v>
      </c>
      <c r="L930" s="18" t="str">
        <f t="shared" si="14"/>
        <v>0</v>
      </c>
      <c r="M930" s="18" t="s">
        <v>2380</v>
      </c>
      <c r="N930" s="18" t="s">
        <v>2380</v>
      </c>
      <c r="O930" s="17" t="str" cm="1">
        <f t="array" ref="O930">_xlfn.IFS(B930&lt;18.5,"Underweight",B930&lt;=24.99,"Normal weight",B930&lt;=29.99,"Over weight",B930&gt;=30,"Obesity")</f>
        <v>Obesity</v>
      </c>
      <c r="P930" s="30" t="str" cm="1">
        <f t="array" ref="P930">_xlfn.IFS(C930&lt;5.7,"Normal",C930&lt;=6.49,"Prediabetes",C930&gt;=6.5,"Diabetes")</f>
        <v>Normal</v>
      </c>
    </row>
    <row r="931" spans="1:16" x14ac:dyDescent="0.25">
      <c r="A931" s="54" t="s">
        <v>1441</v>
      </c>
      <c r="B931" s="54">
        <v>32.11</v>
      </c>
      <c r="C931" s="54">
        <v>4.75</v>
      </c>
      <c r="D931" s="54" t="s">
        <v>8367</v>
      </c>
      <c r="E931" s="54" t="s">
        <v>2380</v>
      </c>
      <c r="F931" s="54" t="s">
        <v>2380</v>
      </c>
      <c r="G931" s="54">
        <v>2</v>
      </c>
      <c r="H931" s="54" t="s">
        <v>2380</v>
      </c>
      <c r="I931" s="17"/>
      <c r="J931" s="19"/>
      <c r="K931" s="15" t="str" cm="1">
        <f t="array" ref="K931">IF(H931="?",INDEX($H$2:$H$2336,MODE(MATCH($H$2:$H$2336,$H$2:$H$2336,0))),H931)</f>
        <v>No</v>
      </c>
      <c r="L931" s="16">
        <f t="shared" si="14"/>
        <v>2</v>
      </c>
      <c r="M931" s="16" t="s">
        <v>2382</v>
      </c>
      <c r="N931" s="16" t="s">
        <v>2380</v>
      </c>
      <c r="O931" s="15" t="str" cm="1">
        <f t="array" ref="O931">_xlfn.IFS(B931&lt;18.5,"Underweight",B931&lt;=24.99,"Normal weight",B931&lt;=29.99,"Over weight",B931&gt;=30,"Obesity")</f>
        <v>Obesity</v>
      </c>
      <c r="P931" s="29" t="str" cm="1">
        <f t="array" ref="P931">_xlfn.IFS(C931&lt;5.7,"Normal",C931&lt;=6.49,"Prediabetes",C931&gt;=6.5,"Diabetes")</f>
        <v>Normal</v>
      </c>
    </row>
    <row r="932" spans="1:16" x14ac:dyDescent="0.25">
      <c r="A932" s="54" t="s">
        <v>1440</v>
      </c>
      <c r="B932" s="54">
        <v>34.479999999999997</v>
      </c>
      <c r="C932" s="54">
        <v>6.31</v>
      </c>
      <c r="D932" s="54" t="s">
        <v>2380</v>
      </c>
      <c r="E932" s="54" t="s">
        <v>2380</v>
      </c>
      <c r="F932" s="54" t="s">
        <v>2382</v>
      </c>
      <c r="G932" s="54">
        <v>1</v>
      </c>
      <c r="H932" s="54" t="s">
        <v>2380</v>
      </c>
      <c r="I932" s="15"/>
      <c r="J932" s="20"/>
      <c r="K932" s="17" t="str" cm="1">
        <f t="array" ref="K932">IF(H932="?",INDEX($H$2:$H$2336,MODE(MATCH($H$2:$H$2336,$H$2:$H$2336,0))),H932)</f>
        <v>No</v>
      </c>
      <c r="L932" s="18">
        <f t="shared" si="14"/>
        <v>1</v>
      </c>
      <c r="M932" s="18" t="s">
        <v>2380</v>
      </c>
      <c r="N932" s="18" t="s">
        <v>2380</v>
      </c>
      <c r="O932" s="17" t="str" cm="1">
        <f t="array" ref="O932">_xlfn.IFS(B932&lt;18.5,"Underweight",B932&lt;=24.99,"Normal weight",B932&lt;=29.99,"Over weight",B932&gt;=30,"Obesity")</f>
        <v>Obesity</v>
      </c>
      <c r="P932" s="30" t="str" cm="1">
        <f t="array" ref="P932">_xlfn.IFS(C932&lt;5.7,"Normal",C932&lt;=6.49,"Prediabetes",C932&gt;=6.5,"Diabetes")</f>
        <v>Prediabetes</v>
      </c>
    </row>
    <row r="933" spans="1:16" x14ac:dyDescent="0.25">
      <c r="A933" s="54" t="s">
        <v>1439</v>
      </c>
      <c r="B933" s="54">
        <v>34.39</v>
      </c>
      <c r="C933" s="54">
        <v>6.28</v>
      </c>
      <c r="D933" s="54" t="s">
        <v>8367</v>
      </c>
      <c r="E933" s="54" t="s">
        <v>2380</v>
      </c>
      <c r="F933" s="54" t="s">
        <v>2380</v>
      </c>
      <c r="G933" s="54">
        <v>1</v>
      </c>
      <c r="H933" s="54" t="s">
        <v>2380</v>
      </c>
      <c r="I933" s="17"/>
      <c r="J933" s="19"/>
      <c r="K933" s="15" t="str" cm="1">
        <f t="array" ref="K933">IF(H933="?",INDEX($H$2:$H$2336,MODE(MATCH($H$2:$H$2336,$H$2:$H$2336,0))),H933)</f>
        <v>No</v>
      </c>
      <c r="L933" s="16">
        <f t="shared" si="14"/>
        <v>1</v>
      </c>
      <c r="M933" s="16" t="s">
        <v>2382</v>
      </c>
      <c r="N933" s="16" t="s">
        <v>2380</v>
      </c>
      <c r="O933" s="15" t="str" cm="1">
        <f t="array" ref="O933">_xlfn.IFS(B933&lt;18.5,"Underweight",B933&lt;=24.99,"Normal weight",B933&lt;=29.99,"Over weight",B933&gt;=30,"Obesity")</f>
        <v>Obesity</v>
      </c>
      <c r="P933" s="29" t="str" cm="1">
        <f t="array" ref="P933">_xlfn.IFS(C933&lt;5.7,"Normal",C933&lt;=6.49,"Prediabetes",C933&gt;=6.5,"Diabetes")</f>
        <v>Prediabetes</v>
      </c>
    </row>
    <row r="934" spans="1:16" x14ac:dyDescent="0.25">
      <c r="A934" s="54" t="s">
        <v>1438</v>
      </c>
      <c r="B934" s="54">
        <v>26.4</v>
      </c>
      <c r="C934" s="54">
        <v>9.2899999999999991</v>
      </c>
      <c r="D934" s="54" t="s">
        <v>8367</v>
      </c>
      <c r="E934" s="54" t="s">
        <v>2380</v>
      </c>
      <c r="F934" s="54" t="s">
        <v>2382</v>
      </c>
      <c r="G934" s="54">
        <v>1</v>
      </c>
      <c r="H934" s="54" t="s">
        <v>2380</v>
      </c>
      <c r="I934" s="15"/>
      <c r="J934" s="20"/>
      <c r="K934" s="17" t="str" cm="1">
        <f t="array" ref="K934">IF(H934="?",INDEX($H$2:$H$2336,MODE(MATCH($H$2:$H$2336,$H$2:$H$2336,0))),H934)</f>
        <v>No</v>
      </c>
      <c r="L934" s="18">
        <f t="shared" si="14"/>
        <v>1</v>
      </c>
      <c r="M934" s="18" t="s">
        <v>2382</v>
      </c>
      <c r="N934" s="18" t="s">
        <v>2380</v>
      </c>
      <c r="O934" s="17" t="str" cm="1">
        <f t="array" ref="O934">_xlfn.IFS(B934&lt;18.5,"Underweight",B934&lt;=24.99,"Normal weight",B934&lt;=29.99,"Over weight",B934&gt;=30,"Obesity")</f>
        <v>Over weight</v>
      </c>
      <c r="P934" s="30" t="str" cm="1">
        <f t="array" ref="P934">_xlfn.IFS(C934&lt;5.7,"Normal",C934&lt;=6.49,"Prediabetes",C934&gt;=6.5,"Diabetes")</f>
        <v>Diabetes</v>
      </c>
    </row>
    <row r="935" spans="1:16" x14ac:dyDescent="0.25">
      <c r="A935" s="54" t="s">
        <v>1437</v>
      </c>
      <c r="B935" s="54">
        <v>28.1</v>
      </c>
      <c r="C935" s="54">
        <v>5.79</v>
      </c>
      <c r="D935" s="54" t="s">
        <v>8367</v>
      </c>
      <c r="E935" s="54" t="s">
        <v>2380</v>
      </c>
      <c r="F935" s="54" t="s">
        <v>2382</v>
      </c>
      <c r="G935" s="54">
        <v>1</v>
      </c>
      <c r="H935" s="54" t="s">
        <v>2380</v>
      </c>
      <c r="I935" s="17"/>
      <c r="J935" s="19"/>
      <c r="K935" s="15" t="str" cm="1">
        <f t="array" ref="K935">IF(H935="?",INDEX($H$2:$H$2336,MODE(MATCH($H$2:$H$2336,$H$2:$H$2336,0))),H935)</f>
        <v>No</v>
      </c>
      <c r="L935" s="16">
        <f t="shared" si="14"/>
        <v>1</v>
      </c>
      <c r="M935" s="16" t="s">
        <v>2382</v>
      </c>
      <c r="N935" s="16" t="s">
        <v>2380</v>
      </c>
      <c r="O935" s="15" t="str" cm="1">
        <f t="array" ref="O935">_xlfn.IFS(B935&lt;18.5,"Underweight",B935&lt;=24.99,"Normal weight",B935&lt;=29.99,"Over weight",B935&gt;=30,"Obesity")</f>
        <v>Over weight</v>
      </c>
      <c r="P935" s="29" t="str" cm="1">
        <f t="array" ref="P935">_xlfn.IFS(C935&lt;5.7,"Normal",C935&lt;=6.49,"Prediabetes",C935&gt;=6.5,"Diabetes")</f>
        <v>Prediabetes</v>
      </c>
    </row>
    <row r="936" spans="1:16" x14ac:dyDescent="0.25">
      <c r="A936" s="54" t="s">
        <v>1436</v>
      </c>
      <c r="B936" s="54">
        <v>27</v>
      </c>
      <c r="C936" s="54">
        <v>4.54</v>
      </c>
      <c r="D936" s="54" t="s">
        <v>8367</v>
      </c>
      <c r="E936" s="54" t="s">
        <v>2380</v>
      </c>
      <c r="F936" s="54" t="s">
        <v>2380</v>
      </c>
      <c r="G936" s="54">
        <v>1</v>
      </c>
      <c r="H936" s="54" t="s">
        <v>2380</v>
      </c>
      <c r="I936" s="15"/>
      <c r="J936" s="20"/>
      <c r="K936" s="17" t="str" cm="1">
        <f t="array" ref="K936">IF(H936="?",INDEX($H$2:$H$2336,MODE(MATCH($H$2:$H$2336,$H$2:$H$2336,0))),H936)</f>
        <v>No</v>
      </c>
      <c r="L936" s="18">
        <f t="shared" si="14"/>
        <v>1</v>
      </c>
      <c r="M936" s="18" t="s">
        <v>2382</v>
      </c>
      <c r="N936" s="18" t="s">
        <v>2380</v>
      </c>
      <c r="O936" s="17" t="str" cm="1">
        <f t="array" ref="O936">_xlfn.IFS(B936&lt;18.5,"Underweight",B936&lt;=24.99,"Normal weight",B936&lt;=29.99,"Over weight",B936&gt;=30,"Obesity")</f>
        <v>Over weight</v>
      </c>
      <c r="P936" s="30" t="str" cm="1">
        <f t="array" ref="P936">_xlfn.IFS(C936&lt;5.7,"Normal",C936&lt;=6.49,"Prediabetes",C936&gt;=6.5,"Diabetes")</f>
        <v>Normal</v>
      </c>
    </row>
    <row r="937" spans="1:16" x14ac:dyDescent="0.25">
      <c r="A937" s="54" t="s">
        <v>1435</v>
      </c>
      <c r="B937" s="54">
        <v>28.594999999999999</v>
      </c>
      <c r="C937" s="54">
        <v>4.68</v>
      </c>
      <c r="D937" s="54" t="s">
        <v>8367</v>
      </c>
      <c r="E937" s="54" t="s">
        <v>2380</v>
      </c>
      <c r="F937" s="54" t="s">
        <v>2380</v>
      </c>
      <c r="G937" s="54">
        <v>1</v>
      </c>
      <c r="H937" s="54" t="s">
        <v>2380</v>
      </c>
      <c r="I937" s="17"/>
      <c r="J937" s="19"/>
      <c r="K937" s="15" t="str" cm="1">
        <f t="array" ref="K937">IF(H937="?",INDEX($H$2:$H$2336,MODE(MATCH($H$2:$H$2336,$H$2:$H$2336,0))),H937)</f>
        <v>No</v>
      </c>
      <c r="L937" s="16">
        <f t="shared" si="14"/>
        <v>1</v>
      </c>
      <c r="M937" s="16" t="s">
        <v>2382</v>
      </c>
      <c r="N937" s="16" t="s">
        <v>2380</v>
      </c>
      <c r="O937" s="15" t="str" cm="1">
        <f t="array" ref="O937">_xlfn.IFS(B937&lt;18.5,"Underweight",B937&lt;=24.99,"Normal weight",B937&lt;=29.99,"Over weight",B937&gt;=30,"Obesity")</f>
        <v>Over weight</v>
      </c>
      <c r="P937" s="29" t="str" cm="1">
        <f t="array" ref="P937">_xlfn.IFS(C937&lt;5.7,"Normal",C937&lt;=6.49,"Prediabetes",C937&gt;=6.5,"Diabetes")</f>
        <v>Normal</v>
      </c>
    </row>
    <row r="938" spans="1:16" x14ac:dyDescent="0.25">
      <c r="A938" s="54" t="s">
        <v>1434</v>
      </c>
      <c r="B938" s="54">
        <v>36.799999999999997</v>
      </c>
      <c r="C938" s="54">
        <v>5.88</v>
      </c>
      <c r="D938" s="54" t="s">
        <v>2380</v>
      </c>
      <c r="E938" s="54" t="s">
        <v>2380</v>
      </c>
      <c r="F938" s="54" t="s">
        <v>2380</v>
      </c>
      <c r="G938" s="54">
        <v>1</v>
      </c>
      <c r="H938" s="54" t="s">
        <v>2380</v>
      </c>
      <c r="I938" s="15"/>
      <c r="J938" s="20"/>
      <c r="K938" s="17" t="str" cm="1">
        <f t="array" ref="K938">IF(H938="?",INDEX($H$2:$H$2336,MODE(MATCH($H$2:$H$2336,$H$2:$H$2336,0))),H938)</f>
        <v>No</v>
      </c>
      <c r="L938" s="18">
        <f t="shared" si="14"/>
        <v>1</v>
      </c>
      <c r="M938" s="18" t="s">
        <v>2380</v>
      </c>
      <c r="N938" s="18" t="s">
        <v>2380</v>
      </c>
      <c r="O938" s="17" t="str" cm="1">
        <f t="array" ref="O938">_xlfn.IFS(B938&lt;18.5,"Underweight",B938&lt;=24.99,"Normal weight",B938&lt;=29.99,"Over weight",B938&gt;=30,"Obesity")</f>
        <v>Obesity</v>
      </c>
      <c r="P938" s="30" t="str" cm="1">
        <f t="array" ref="P938">_xlfn.IFS(C938&lt;5.7,"Normal",C938&lt;=6.49,"Prediabetes",C938&gt;=6.5,"Diabetes")</f>
        <v>Prediabetes</v>
      </c>
    </row>
    <row r="939" spans="1:16" x14ac:dyDescent="0.25">
      <c r="A939" s="54" t="s">
        <v>1433</v>
      </c>
      <c r="B939" s="54">
        <v>23.75</v>
      </c>
      <c r="C939" s="54">
        <v>5.42</v>
      </c>
      <c r="D939" s="54" t="s">
        <v>8367</v>
      </c>
      <c r="E939" s="54" t="s">
        <v>2380</v>
      </c>
      <c r="F939" s="54" t="s">
        <v>2382</v>
      </c>
      <c r="G939" s="54">
        <v>1</v>
      </c>
      <c r="H939" s="54" t="s">
        <v>2380</v>
      </c>
      <c r="I939" s="17"/>
      <c r="J939" s="19"/>
      <c r="K939" s="15" t="str" cm="1">
        <f t="array" ref="K939">IF(H939="?",INDEX($H$2:$H$2336,MODE(MATCH($H$2:$H$2336,$H$2:$H$2336,0))),H939)</f>
        <v>No</v>
      </c>
      <c r="L939" s="16">
        <f t="shared" si="14"/>
        <v>1</v>
      </c>
      <c r="M939" s="16" t="s">
        <v>2382</v>
      </c>
      <c r="N939" s="16" t="s">
        <v>2380</v>
      </c>
      <c r="O939" s="15" t="str" cm="1">
        <f t="array" ref="O939">_xlfn.IFS(B939&lt;18.5,"Underweight",B939&lt;=24.99,"Normal weight",B939&lt;=29.99,"Over weight",B939&gt;=30,"Obesity")</f>
        <v>Normal weight</v>
      </c>
      <c r="P939" s="29" t="str" cm="1">
        <f t="array" ref="P939">_xlfn.IFS(C939&lt;5.7,"Normal",C939&lt;=6.49,"Prediabetes",C939&gt;=6.5,"Diabetes")</f>
        <v>Normal</v>
      </c>
    </row>
    <row r="940" spans="1:16" x14ac:dyDescent="0.25">
      <c r="A940" s="54" t="s">
        <v>1432</v>
      </c>
      <c r="B940" s="54">
        <v>35.619999999999997</v>
      </c>
      <c r="C940" s="54">
        <v>4.16</v>
      </c>
      <c r="D940" s="54" t="s">
        <v>2380</v>
      </c>
      <c r="E940" s="54" t="s">
        <v>2380</v>
      </c>
      <c r="F940" s="54" t="s">
        <v>2380</v>
      </c>
      <c r="G940" s="54" t="s">
        <v>2381</v>
      </c>
      <c r="H940" s="54" t="s">
        <v>2380</v>
      </c>
      <c r="I940" s="15"/>
      <c r="J940" s="20"/>
      <c r="K940" s="17" t="str" cm="1">
        <f t="array" ref="K940">IF(H940="?",INDEX($H$2:$H$2336,MODE(MATCH($H$2:$H$2336,$H$2:$H$2336,0))),H940)</f>
        <v>No</v>
      </c>
      <c r="L940" s="18" t="str">
        <f t="shared" si="14"/>
        <v>0</v>
      </c>
      <c r="M940" s="18" t="s">
        <v>2380</v>
      </c>
      <c r="N940" s="18" t="s">
        <v>2380</v>
      </c>
      <c r="O940" s="17" t="str" cm="1">
        <f t="array" ref="O940">_xlfn.IFS(B940&lt;18.5,"Underweight",B940&lt;=24.99,"Normal weight",B940&lt;=29.99,"Over weight",B940&gt;=30,"Obesity")</f>
        <v>Obesity</v>
      </c>
      <c r="P940" s="30" t="str" cm="1">
        <f t="array" ref="P940">_xlfn.IFS(C940&lt;5.7,"Normal",C940&lt;=6.49,"Prediabetes",C940&gt;=6.5,"Diabetes")</f>
        <v>Normal</v>
      </c>
    </row>
    <row r="941" spans="1:16" x14ac:dyDescent="0.25">
      <c r="A941" s="54" t="s">
        <v>1431</v>
      </c>
      <c r="B941" s="54">
        <v>30.69</v>
      </c>
      <c r="C941" s="54">
        <v>7.05</v>
      </c>
      <c r="D941" s="54" t="s">
        <v>8367</v>
      </c>
      <c r="E941" s="54" t="s">
        <v>2380</v>
      </c>
      <c r="F941" s="54" t="s">
        <v>2380</v>
      </c>
      <c r="G941" s="54">
        <v>2</v>
      </c>
      <c r="H941" s="54" t="s">
        <v>2380</v>
      </c>
      <c r="I941" s="17"/>
      <c r="J941" s="19"/>
      <c r="K941" s="15" t="str" cm="1">
        <f t="array" ref="K941">IF(H941="?",INDEX($H$2:$H$2336,MODE(MATCH($H$2:$H$2336,$H$2:$H$2336,0))),H941)</f>
        <v>No</v>
      </c>
      <c r="L941" s="16">
        <f t="shared" si="14"/>
        <v>2</v>
      </c>
      <c r="M941" s="16" t="s">
        <v>2382</v>
      </c>
      <c r="N941" s="16" t="s">
        <v>2380</v>
      </c>
      <c r="O941" s="15" t="str" cm="1">
        <f t="array" ref="O941">_xlfn.IFS(B941&lt;18.5,"Underweight",B941&lt;=24.99,"Normal weight",B941&lt;=29.99,"Over weight",B941&gt;=30,"Obesity")</f>
        <v>Obesity</v>
      </c>
      <c r="P941" s="29" t="str" cm="1">
        <f t="array" ref="P941">_xlfn.IFS(C941&lt;5.7,"Normal",C941&lt;=6.49,"Prediabetes",C941&gt;=6.5,"Diabetes")</f>
        <v>Diabetes</v>
      </c>
    </row>
    <row r="942" spans="1:16" x14ac:dyDescent="0.25">
      <c r="A942" s="54" t="s">
        <v>1430</v>
      </c>
      <c r="B942" s="54">
        <v>35.799999999999997</v>
      </c>
      <c r="C942" s="54">
        <v>5.63</v>
      </c>
      <c r="D942" s="54" t="s">
        <v>8367</v>
      </c>
      <c r="E942" s="54" t="s">
        <v>2380</v>
      </c>
      <c r="F942" s="54" t="s">
        <v>2380</v>
      </c>
      <c r="G942" s="54">
        <v>2</v>
      </c>
      <c r="H942" s="54" t="s">
        <v>2380</v>
      </c>
      <c r="I942" s="15"/>
      <c r="J942" s="20"/>
      <c r="K942" s="17" t="str" cm="1">
        <f t="array" ref="K942">IF(H942="?",INDEX($H$2:$H$2336,MODE(MATCH($H$2:$H$2336,$H$2:$H$2336,0))),H942)</f>
        <v>No</v>
      </c>
      <c r="L942" s="18">
        <f t="shared" si="14"/>
        <v>2</v>
      </c>
      <c r="M942" s="18" t="s">
        <v>2382</v>
      </c>
      <c r="N942" s="18" t="s">
        <v>2380</v>
      </c>
      <c r="O942" s="17" t="str" cm="1">
        <f t="array" ref="O942">_xlfn.IFS(B942&lt;18.5,"Underweight",B942&lt;=24.99,"Normal weight",B942&lt;=29.99,"Over weight",B942&gt;=30,"Obesity")</f>
        <v>Obesity</v>
      </c>
      <c r="P942" s="30" t="str" cm="1">
        <f t="array" ref="P942">_xlfn.IFS(C942&lt;5.7,"Normal",C942&lt;=6.49,"Prediabetes",C942&gt;=6.5,"Diabetes")</f>
        <v>Normal</v>
      </c>
    </row>
    <row r="943" spans="1:16" x14ac:dyDescent="0.25">
      <c r="A943" s="54" t="s">
        <v>1429</v>
      </c>
      <c r="B943" s="54">
        <v>28.785</v>
      </c>
      <c r="C943" s="54">
        <v>4.24</v>
      </c>
      <c r="D943" s="54" t="s">
        <v>8367</v>
      </c>
      <c r="E943" s="54" t="s">
        <v>2380</v>
      </c>
      <c r="F943" s="54" t="s">
        <v>2380</v>
      </c>
      <c r="G943" s="54">
        <v>2</v>
      </c>
      <c r="H943" s="54" t="s">
        <v>2380</v>
      </c>
      <c r="I943" s="17"/>
      <c r="J943" s="19"/>
      <c r="K943" s="15" t="str" cm="1">
        <f t="array" ref="K943">IF(H943="?",INDEX($H$2:$H$2336,MODE(MATCH($H$2:$H$2336,$H$2:$H$2336,0))),H943)</f>
        <v>No</v>
      </c>
      <c r="L943" s="16">
        <f t="shared" si="14"/>
        <v>2</v>
      </c>
      <c r="M943" s="16" t="s">
        <v>2382</v>
      </c>
      <c r="N943" s="16" t="s">
        <v>2380</v>
      </c>
      <c r="O943" s="15" t="str" cm="1">
        <f t="array" ref="O943">_xlfn.IFS(B943&lt;18.5,"Underweight",B943&lt;=24.99,"Normal weight",B943&lt;=29.99,"Over weight",B943&gt;=30,"Obesity")</f>
        <v>Over weight</v>
      </c>
      <c r="P943" s="29" t="str" cm="1">
        <f t="array" ref="P943">_xlfn.IFS(C943&lt;5.7,"Normal",C943&lt;=6.49,"Prediabetes",C943&gt;=6.5,"Diabetes")</f>
        <v>Normal</v>
      </c>
    </row>
    <row r="944" spans="1:16" x14ac:dyDescent="0.25">
      <c r="A944" s="54" t="s">
        <v>1428</v>
      </c>
      <c r="B944" s="54">
        <v>28.594999999999999</v>
      </c>
      <c r="C944" s="54">
        <v>4.96</v>
      </c>
      <c r="D944" s="54" t="s">
        <v>8367</v>
      </c>
      <c r="E944" s="54" t="s">
        <v>2380</v>
      </c>
      <c r="F944" s="54" t="s">
        <v>2380</v>
      </c>
      <c r="G944" s="54">
        <v>2</v>
      </c>
      <c r="H944" s="54" t="s">
        <v>2380</v>
      </c>
      <c r="I944" s="15"/>
      <c r="J944" s="20"/>
      <c r="K944" s="17" t="str" cm="1">
        <f t="array" ref="K944">IF(H944="?",INDEX($H$2:$H$2336,MODE(MATCH($H$2:$H$2336,$H$2:$H$2336,0))),H944)</f>
        <v>No</v>
      </c>
      <c r="L944" s="18">
        <f t="shared" si="14"/>
        <v>2</v>
      </c>
      <c r="M944" s="18" t="s">
        <v>2382</v>
      </c>
      <c r="N944" s="18" t="s">
        <v>2380</v>
      </c>
      <c r="O944" s="17" t="str" cm="1">
        <f t="array" ref="O944">_xlfn.IFS(B944&lt;18.5,"Underweight",B944&lt;=24.99,"Normal weight",B944&lt;=29.99,"Over weight",B944&gt;=30,"Obesity")</f>
        <v>Over weight</v>
      </c>
      <c r="P944" s="30" t="str" cm="1">
        <f t="array" ref="P944">_xlfn.IFS(C944&lt;5.7,"Normal",C944&lt;=6.49,"Prediabetes",C944&gt;=6.5,"Diabetes")</f>
        <v>Normal</v>
      </c>
    </row>
    <row r="945" spans="1:16" x14ac:dyDescent="0.25">
      <c r="A945" s="54" t="s">
        <v>1427</v>
      </c>
      <c r="B945" s="54">
        <v>48.75</v>
      </c>
      <c r="C945" s="54">
        <v>4.34</v>
      </c>
      <c r="D945" s="54" t="s">
        <v>2380</v>
      </c>
      <c r="E945" s="54" t="s">
        <v>2380</v>
      </c>
      <c r="F945" s="54" t="s">
        <v>2380</v>
      </c>
      <c r="G945" s="54" t="s">
        <v>2381</v>
      </c>
      <c r="H945" s="54" t="s">
        <v>2380</v>
      </c>
      <c r="I945" s="17"/>
      <c r="J945" s="19"/>
      <c r="K945" s="15" t="str" cm="1">
        <f t="array" ref="K945">IF(H945="?",INDEX($H$2:$H$2336,MODE(MATCH($H$2:$H$2336,$H$2:$H$2336,0))),H945)</f>
        <v>No</v>
      </c>
      <c r="L945" s="16" t="str">
        <f t="shared" si="14"/>
        <v>0</v>
      </c>
      <c r="M945" s="16" t="s">
        <v>2380</v>
      </c>
      <c r="N945" s="16" t="s">
        <v>2380</v>
      </c>
      <c r="O945" s="15" t="str" cm="1">
        <f t="array" ref="O945">_xlfn.IFS(B945&lt;18.5,"Underweight",B945&lt;=24.99,"Normal weight",B945&lt;=29.99,"Over weight",B945&gt;=30,"Obesity")</f>
        <v>Obesity</v>
      </c>
      <c r="P945" s="29" t="str" cm="1">
        <f t="array" ref="P945">_xlfn.IFS(C945&lt;5.7,"Normal",C945&lt;=6.49,"Prediabetes",C945&gt;=6.5,"Diabetes")</f>
        <v>Normal</v>
      </c>
    </row>
    <row r="946" spans="1:16" x14ac:dyDescent="0.25">
      <c r="A946" s="54" t="s">
        <v>1426</v>
      </c>
      <c r="B946" s="54">
        <v>28.31</v>
      </c>
      <c r="C946" s="54">
        <v>5.43</v>
      </c>
      <c r="D946" s="54" t="s">
        <v>8367</v>
      </c>
      <c r="E946" s="54" t="s">
        <v>2380</v>
      </c>
      <c r="F946" s="54" t="s">
        <v>2380</v>
      </c>
      <c r="G946" s="54">
        <v>2</v>
      </c>
      <c r="H946" s="54" t="s">
        <v>2380</v>
      </c>
      <c r="I946" s="15"/>
      <c r="J946" s="20"/>
      <c r="K946" s="17" t="str" cm="1">
        <f t="array" ref="K946">IF(H946="?",INDEX($H$2:$H$2336,MODE(MATCH($H$2:$H$2336,$H$2:$H$2336,0))),H946)</f>
        <v>No</v>
      </c>
      <c r="L946" s="18">
        <f t="shared" si="14"/>
        <v>2</v>
      </c>
      <c r="M946" s="18" t="s">
        <v>2382</v>
      </c>
      <c r="N946" s="18" t="s">
        <v>2380</v>
      </c>
      <c r="O946" s="17" t="str" cm="1">
        <f t="array" ref="O946">_xlfn.IFS(B946&lt;18.5,"Underweight",B946&lt;=24.99,"Normal weight",B946&lt;=29.99,"Over weight",B946&gt;=30,"Obesity")</f>
        <v>Over weight</v>
      </c>
      <c r="P946" s="30" t="str" cm="1">
        <f t="array" ref="P946">_xlfn.IFS(C946&lt;5.7,"Normal",C946&lt;=6.49,"Prediabetes",C946&gt;=6.5,"Diabetes")</f>
        <v>Normal</v>
      </c>
    </row>
    <row r="947" spans="1:16" x14ac:dyDescent="0.25">
      <c r="A947" s="54" t="s">
        <v>1425</v>
      </c>
      <c r="B947" s="54">
        <v>38.39</v>
      </c>
      <c r="C947" s="54">
        <v>8.33</v>
      </c>
      <c r="D947" s="54" t="s">
        <v>8367</v>
      </c>
      <c r="E947" s="54" t="s">
        <v>2380</v>
      </c>
      <c r="F947" s="54" t="s">
        <v>2380</v>
      </c>
      <c r="G947" s="54">
        <v>1</v>
      </c>
      <c r="H947" s="54" t="s">
        <v>2380</v>
      </c>
      <c r="I947" s="17"/>
      <c r="J947" s="19"/>
      <c r="K947" s="15" t="str" cm="1">
        <f t="array" ref="K947">IF(H947="?",INDEX($H$2:$H$2336,MODE(MATCH($H$2:$H$2336,$H$2:$H$2336,0))),H947)</f>
        <v>No</v>
      </c>
      <c r="L947" s="16">
        <f t="shared" si="14"/>
        <v>1</v>
      </c>
      <c r="M947" s="16" t="s">
        <v>2382</v>
      </c>
      <c r="N947" s="16" t="s">
        <v>2380</v>
      </c>
      <c r="O947" s="15" t="str" cm="1">
        <f t="array" ref="O947">_xlfn.IFS(B947&lt;18.5,"Underweight",B947&lt;=24.99,"Normal weight",B947&lt;=29.99,"Over weight",B947&gt;=30,"Obesity")</f>
        <v>Obesity</v>
      </c>
      <c r="P947" s="29" t="str" cm="1">
        <f t="array" ref="P947">_xlfn.IFS(C947&lt;5.7,"Normal",C947&lt;=6.49,"Prediabetes",C947&gt;=6.5,"Diabetes")</f>
        <v>Diabetes</v>
      </c>
    </row>
    <row r="948" spans="1:16" x14ac:dyDescent="0.25">
      <c r="A948" s="54" t="s">
        <v>1424</v>
      </c>
      <c r="B948" s="54">
        <v>25.87</v>
      </c>
      <c r="C948" s="54">
        <v>5.63</v>
      </c>
      <c r="D948" s="54" t="s">
        <v>8367</v>
      </c>
      <c r="E948" s="54" t="s">
        <v>2380</v>
      </c>
      <c r="F948" s="54" t="s">
        <v>2380</v>
      </c>
      <c r="G948" s="54">
        <v>1</v>
      </c>
      <c r="H948" s="54" t="s">
        <v>2380</v>
      </c>
      <c r="I948" s="15"/>
      <c r="J948" s="20"/>
      <c r="K948" s="17" t="str" cm="1">
        <f t="array" ref="K948">IF(H948="?",INDEX($H$2:$H$2336,MODE(MATCH($H$2:$H$2336,$H$2:$H$2336,0))),H948)</f>
        <v>No</v>
      </c>
      <c r="L948" s="18">
        <f t="shared" si="14"/>
        <v>1</v>
      </c>
      <c r="M948" s="18" t="s">
        <v>2382</v>
      </c>
      <c r="N948" s="18" t="s">
        <v>2380</v>
      </c>
      <c r="O948" s="17" t="str" cm="1">
        <f t="array" ref="O948">_xlfn.IFS(B948&lt;18.5,"Underweight",B948&lt;=24.99,"Normal weight",B948&lt;=29.99,"Over weight",B948&gt;=30,"Obesity")</f>
        <v>Over weight</v>
      </c>
      <c r="P948" s="30" t="str" cm="1">
        <f t="array" ref="P948">_xlfn.IFS(C948&lt;5.7,"Normal",C948&lt;=6.49,"Prediabetes",C948&gt;=6.5,"Diabetes")</f>
        <v>Normal</v>
      </c>
    </row>
    <row r="949" spans="1:16" x14ac:dyDescent="0.25">
      <c r="A949" s="54" t="s">
        <v>1423</v>
      </c>
      <c r="B949" s="54">
        <v>43.7</v>
      </c>
      <c r="C949" s="54">
        <v>7.23</v>
      </c>
      <c r="D949" s="54" t="s">
        <v>2380</v>
      </c>
      <c r="E949" s="54" t="s">
        <v>2380</v>
      </c>
      <c r="F949" s="54" t="s">
        <v>2380</v>
      </c>
      <c r="G949" s="54" t="s">
        <v>2381</v>
      </c>
      <c r="H949" s="54" t="s">
        <v>2380</v>
      </c>
      <c r="I949" s="17"/>
      <c r="J949" s="19"/>
      <c r="K949" s="15" t="str" cm="1">
        <f t="array" ref="K949">IF(H949="?",INDEX($H$2:$H$2336,MODE(MATCH($H$2:$H$2336,$H$2:$H$2336,0))),H949)</f>
        <v>No</v>
      </c>
      <c r="L949" s="16" t="str">
        <f t="shared" si="14"/>
        <v>0</v>
      </c>
      <c r="M949" s="16" t="s">
        <v>2380</v>
      </c>
      <c r="N949" s="16" t="s">
        <v>2380</v>
      </c>
      <c r="O949" s="15" t="str" cm="1">
        <f t="array" ref="O949">_xlfn.IFS(B949&lt;18.5,"Underweight",B949&lt;=24.99,"Normal weight",B949&lt;=29.99,"Over weight",B949&gt;=30,"Obesity")</f>
        <v>Obesity</v>
      </c>
      <c r="P949" s="29" t="str" cm="1">
        <f t="array" ref="P949">_xlfn.IFS(C949&lt;5.7,"Normal",C949&lt;=6.49,"Prediabetes",C949&gt;=6.5,"Diabetes")</f>
        <v>Diabetes</v>
      </c>
    </row>
    <row r="950" spans="1:16" x14ac:dyDescent="0.25">
      <c r="A950" s="54" t="s">
        <v>1422</v>
      </c>
      <c r="B950" s="54">
        <v>40.945</v>
      </c>
      <c r="C950" s="54">
        <v>10.57</v>
      </c>
      <c r="D950" s="54" t="s">
        <v>2380</v>
      </c>
      <c r="E950" s="54" t="s">
        <v>2380</v>
      </c>
      <c r="F950" s="54" t="s">
        <v>2380</v>
      </c>
      <c r="G950" s="54" t="s">
        <v>2381</v>
      </c>
      <c r="H950" s="54" t="s">
        <v>2380</v>
      </c>
      <c r="I950" s="15"/>
      <c r="J950" s="20"/>
      <c r="K950" s="17" t="str" cm="1">
        <f t="array" ref="K950">IF(H950="?",INDEX($H$2:$H$2336,MODE(MATCH($H$2:$H$2336,$H$2:$H$2336,0))),H950)</f>
        <v>No</v>
      </c>
      <c r="L950" s="18" t="str">
        <f t="shared" si="14"/>
        <v>0</v>
      </c>
      <c r="M950" s="18" t="s">
        <v>2380</v>
      </c>
      <c r="N950" s="18" t="s">
        <v>2380</v>
      </c>
      <c r="O950" s="17" t="str" cm="1">
        <f t="array" ref="O950">_xlfn.IFS(B950&lt;18.5,"Underweight",B950&lt;=24.99,"Normal weight",B950&lt;=29.99,"Over weight",B950&gt;=30,"Obesity")</f>
        <v>Obesity</v>
      </c>
      <c r="P950" s="30" t="str" cm="1">
        <f t="array" ref="P950">_xlfn.IFS(C950&lt;5.7,"Normal",C950&lt;=6.49,"Prediabetes",C950&gt;=6.5,"Diabetes")</f>
        <v>Diabetes</v>
      </c>
    </row>
    <row r="951" spans="1:16" x14ac:dyDescent="0.25">
      <c r="A951" s="54" t="s">
        <v>1421</v>
      </c>
      <c r="B951" s="54">
        <v>27.94</v>
      </c>
      <c r="C951" s="54">
        <v>7.92</v>
      </c>
      <c r="D951" s="54" t="s">
        <v>2380</v>
      </c>
      <c r="E951" s="54" t="s">
        <v>2380</v>
      </c>
      <c r="F951" s="54" t="s">
        <v>2380</v>
      </c>
      <c r="G951" s="54" t="s">
        <v>2381</v>
      </c>
      <c r="H951" s="54" t="s">
        <v>2380</v>
      </c>
      <c r="I951" s="17"/>
      <c r="J951" s="19"/>
      <c r="K951" s="15" t="str" cm="1">
        <f t="array" ref="K951">IF(H951="?",INDEX($H$2:$H$2336,MODE(MATCH($H$2:$H$2336,$H$2:$H$2336,0))),H951)</f>
        <v>No</v>
      </c>
      <c r="L951" s="16" t="str">
        <f t="shared" si="14"/>
        <v>0</v>
      </c>
      <c r="M951" s="16" t="s">
        <v>2380</v>
      </c>
      <c r="N951" s="16" t="s">
        <v>2380</v>
      </c>
      <c r="O951" s="15" t="str" cm="1">
        <f t="array" ref="O951">_xlfn.IFS(B951&lt;18.5,"Underweight",B951&lt;=24.99,"Normal weight",B951&lt;=29.99,"Over weight",B951&gt;=30,"Obesity")</f>
        <v>Over weight</v>
      </c>
      <c r="P951" s="29" t="str" cm="1">
        <f t="array" ref="P951">_xlfn.IFS(C951&lt;5.7,"Normal",C951&lt;=6.49,"Prediabetes",C951&gt;=6.5,"Diabetes")</f>
        <v>Diabetes</v>
      </c>
    </row>
    <row r="952" spans="1:16" x14ac:dyDescent="0.25">
      <c r="A952" s="54" t="s">
        <v>1420</v>
      </c>
      <c r="B952" s="54">
        <v>31.9</v>
      </c>
      <c r="C952" s="54">
        <v>10.119999999999999</v>
      </c>
      <c r="D952" s="54" t="s">
        <v>2380</v>
      </c>
      <c r="E952" s="54" t="s">
        <v>2380</v>
      </c>
      <c r="F952" s="54" t="s">
        <v>2380</v>
      </c>
      <c r="G952" s="54">
        <v>2</v>
      </c>
      <c r="H952" s="54" t="s">
        <v>2380</v>
      </c>
      <c r="I952" s="15"/>
      <c r="J952" s="20"/>
      <c r="K952" s="17" t="str" cm="1">
        <f t="array" ref="K952">IF(H952="?",INDEX($H$2:$H$2336,MODE(MATCH($H$2:$H$2336,$H$2:$H$2336,0))),H952)</f>
        <v>No</v>
      </c>
      <c r="L952" s="18">
        <f t="shared" si="14"/>
        <v>2</v>
      </c>
      <c r="M952" s="18" t="s">
        <v>2380</v>
      </c>
      <c r="N952" s="18" t="s">
        <v>2380</v>
      </c>
      <c r="O952" s="17" t="str" cm="1">
        <f t="array" ref="O952">_xlfn.IFS(B952&lt;18.5,"Underweight",B952&lt;=24.99,"Normal weight",B952&lt;=29.99,"Over weight",B952&gt;=30,"Obesity")</f>
        <v>Obesity</v>
      </c>
      <c r="P952" s="30" t="str" cm="1">
        <f t="array" ref="P952">_xlfn.IFS(C952&lt;5.7,"Normal",C952&lt;=6.49,"Prediabetes",C952&gt;=6.5,"Diabetes")</f>
        <v>Diabetes</v>
      </c>
    </row>
    <row r="953" spans="1:16" x14ac:dyDescent="0.25">
      <c r="A953" s="54" t="s">
        <v>1419</v>
      </c>
      <c r="B953" s="54">
        <v>31.64</v>
      </c>
      <c r="C953" s="54">
        <v>7.91</v>
      </c>
      <c r="D953" s="54" t="s">
        <v>2380</v>
      </c>
      <c r="E953" s="54" t="s">
        <v>2380</v>
      </c>
      <c r="F953" s="54" t="s">
        <v>2380</v>
      </c>
      <c r="G953" s="54" t="s">
        <v>2381</v>
      </c>
      <c r="H953" s="54" t="s">
        <v>2380</v>
      </c>
      <c r="I953" s="17"/>
      <c r="J953" s="19"/>
      <c r="K953" s="15" t="str" cm="1">
        <f t="array" ref="K953">IF(H953="?",INDEX($H$2:$H$2336,MODE(MATCH($H$2:$H$2336,$H$2:$H$2336,0))),H953)</f>
        <v>No</v>
      </c>
      <c r="L953" s="16" t="str">
        <f t="shared" si="14"/>
        <v>0</v>
      </c>
      <c r="M953" s="16" t="s">
        <v>2380</v>
      </c>
      <c r="N953" s="16" t="s">
        <v>2380</v>
      </c>
      <c r="O953" s="15" t="str" cm="1">
        <f t="array" ref="O953">_xlfn.IFS(B953&lt;18.5,"Underweight",B953&lt;=24.99,"Normal weight",B953&lt;=29.99,"Over weight",B953&gt;=30,"Obesity")</f>
        <v>Obesity</v>
      </c>
      <c r="P953" s="29" t="str" cm="1">
        <f t="array" ref="P953">_xlfn.IFS(C953&lt;5.7,"Normal",C953&lt;=6.49,"Prediabetes",C953&gt;=6.5,"Diabetes")</f>
        <v>Diabetes</v>
      </c>
    </row>
    <row r="954" spans="1:16" x14ac:dyDescent="0.25">
      <c r="A954" s="54" t="s">
        <v>1418</v>
      </c>
      <c r="B954" s="54">
        <v>46.7</v>
      </c>
      <c r="C954" s="54">
        <v>10.9</v>
      </c>
      <c r="D954" s="54" t="s">
        <v>2380</v>
      </c>
      <c r="E954" s="54" t="s">
        <v>2380</v>
      </c>
      <c r="F954" s="54" t="s">
        <v>2380</v>
      </c>
      <c r="G954" s="54" t="s">
        <v>2381</v>
      </c>
      <c r="H954" s="54" t="s">
        <v>2380</v>
      </c>
      <c r="I954" s="15"/>
      <c r="J954" s="20"/>
      <c r="K954" s="17" t="str" cm="1">
        <f t="array" ref="K954">IF(H954="?",INDEX($H$2:$H$2336,MODE(MATCH($H$2:$H$2336,$H$2:$H$2336,0))),H954)</f>
        <v>No</v>
      </c>
      <c r="L954" s="18" t="str">
        <f t="shared" si="14"/>
        <v>0</v>
      </c>
      <c r="M954" s="18" t="s">
        <v>2380</v>
      </c>
      <c r="N954" s="18" t="s">
        <v>2380</v>
      </c>
      <c r="O954" s="17" t="str" cm="1">
        <f t="array" ref="O954">_xlfn.IFS(B954&lt;18.5,"Underweight",B954&lt;=24.99,"Normal weight",B954&lt;=29.99,"Over weight",B954&gt;=30,"Obesity")</f>
        <v>Obesity</v>
      </c>
      <c r="P954" s="30" t="str" cm="1">
        <f t="array" ref="P954">_xlfn.IFS(C954&lt;5.7,"Normal",C954&lt;=6.49,"Prediabetes",C954&gt;=6.5,"Diabetes")</f>
        <v>Diabetes</v>
      </c>
    </row>
    <row r="955" spans="1:16" x14ac:dyDescent="0.25">
      <c r="A955" s="54" t="s">
        <v>1417</v>
      </c>
      <c r="B955" s="54">
        <v>18.335000000000001</v>
      </c>
      <c r="C955" s="54">
        <v>11.83</v>
      </c>
      <c r="D955" s="54" t="s">
        <v>2380</v>
      </c>
      <c r="E955" s="54" t="s">
        <v>2380</v>
      </c>
      <c r="F955" s="54" t="s">
        <v>2380</v>
      </c>
      <c r="G955" s="54" t="s">
        <v>2381</v>
      </c>
      <c r="H955" s="54" t="s">
        <v>2380</v>
      </c>
      <c r="I955" s="17"/>
      <c r="J955" s="19"/>
      <c r="K955" s="15" t="str" cm="1">
        <f t="array" ref="K955">IF(H955="?",INDEX($H$2:$H$2336,MODE(MATCH($H$2:$H$2336,$H$2:$H$2336,0))),H955)</f>
        <v>No</v>
      </c>
      <c r="L955" s="16" t="str">
        <f t="shared" si="14"/>
        <v>0</v>
      </c>
      <c r="M955" s="16" t="s">
        <v>2380</v>
      </c>
      <c r="N955" s="16" t="s">
        <v>2380</v>
      </c>
      <c r="O955" s="15" t="str" cm="1">
        <f t="array" ref="O955">_xlfn.IFS(B955&lt;18.5,"Underweight",B955&lt;=24.99,"Normal weight",B955&lt;=29.99,"Over weight",B955&gt;=30,"Obesity")</f>
        <v>Underweight</v>
      </c>
      <c r="P955" s="29" t="str" cm="1">
        <f t="array" ref="P955">_xlfn.IFS(C955&lt;5.7,"Normal",C955&lt;=6.49,"Prediabetes",C955&gt;=6.5,"Diabetes")</f>
        <v>Diabetes</v>
      </c>
    </row>
    <row r="956" spans="1:16" x14ac:dyDescent="0.25">
      <c r="A956" s="54" t="s">
        <v>1416</v>
      </c>
      <c r="B956" s="54">
        <v>31.24</v>
      </c>
      <c r="C956" s="54">
        <v>7.42</v>
      </c>
      <c r="D956" s="54" t="s">
        <v>8367</v>
      </c>
      <c r="E956" s="54" t="s">
        <v>2380</v>
      </c>
      <c r="F956" s="54" t="s">
        <v>2380</v>
      </c>
      <c r="G956" s="54">
        <v>2</v>
      </c>
      <c r="H956" s="54" t="s">
        <v>2380</v>
      </c>
      <c r="I956" s="15"/>
      <c r="J956" s="20"/>
      <c r="K956" s="17" t="str" cm="1">
        <f t="array" ref="K956">IF(H956="?",INDEX($H$2:$H$2336,MODE(MATCH($H$2:$H$2336,$H$2:$H$2336,0))),H956)</f>
        <v>No</v>
      </c>
      <c r="L956" s="18">
        <f t="shared" si="14"/>
        <v>2</v>
      </c>
      <c r="M956" s="18" t="s">
        <v>2382</v>
      </c>
      <c r="N956" s="18" t="s">
        <v>2380</v>
      </c>
      <c r="O956" s="17" t="str" cm="1">
        <f t="array" ref="O956">_xlfn.IFS(B956&lt;18.5,"Underweight",B956&lt;=24.99,"Normal weight",B956&lt;=29.99,"Over weight",B956&gt;=30,"Obesity")</f>
        <v>Obesity</v>
      </c>
      <c r="P956" s="30" t="str" cm="1">
        <f t="array" ref="P956">_xlfn.IFS(C956&lt;5.7,"Normal",C956&lt;=6.49,"Prediabetes",C956&gt;=6.5,"Diabetes")</f>
        <v>Diabetes</v>
      </c>
    </row>
    <row r="957" spans="1:16" x14ac:dyDescent="0.25">
      <c r="A957" s="54" t="s">
        <v>1415</v>
      </c>
      <c r="B957" s="54">
        <v>39.22</v>
      </c>
      <c r="C957" s="54">
        <v>5.62</v>
      </c>
      <c r="D957" s="54" t="s">
        <v>8367</v>
      </c>
      <c r="E957" s="54" t="s">
        <v>2380</v>
      </c>
      <c r="F957" s="54" t="s">
        <v>2380</v>
      </c>
      <c r="G957" s="54">
        <v>1</v>
      </c>
      <c r="H957" s="54" t="s">
        <v>2380</v>
      </c>
      <c r="I957" s="17"/>
      <c r="J957" s="19"/>
      <c r="K957" s="15" t="str" cm="1">
        <f t="array" ref="K957">IF(H957="?",INDEX($H$2:$H$2336,MODE(MATCH($H$2:$H$2336,$H$2:$H$2336,0))),H957)</f>
        <v>No</v>
      </c>
      <c r="L957" s="16">
        <f t="shared" si="14"/>
        <v>1</v>
      </c>
      <c r="M957" s="16" t="s">
        <v>2382</v>
      </c>
      <c r="N957" s="16" t="s">
        <v>2380</v>
      </c>
      <c r="O957" s="15" t="str" cm="1">
        <f t="array" ref="O957">_xlfn.IFS(B957&lt;18.5,"Underweight",B957&lt;=24.99,"Normal weight",B957&lt;=29.99,"Over weight",B957&gt;=30,"Obesity")</f>
        <v>Obesity</v>
      </c>
      <c r="P957" s="29" t="str" cm="1">
        <f t="array" ref="P957">_xlfn.IFS(C957&lt;5.7,"Normal",C957&lt;=6.49,"Prediabetes",C957&gt;=6.5,"Diabetes")</f>
        <v>Normal</v>
      </c>
    </row>
    <row r="958" spans="1:16" x14ac:dyDescent="0.25">
      <c r="A958" s="54" t="s">
        <v>1414</v>
      </c>
      <c r="B958" s="54">
        <v>24.414999999999999</v>
      </c>
      <c r="C958" s="54">
        <v>7.16</v>
      </c>
      <c r="D958" s="54" t="s">
        <v>2380</v>
      </c>
      <c r="E958" s="54" t="s">
        <v>2380</v>
      </c>
      <c r="F958" s="54" t="s">
        <v>2380</v>
      </c>
      <c r="G958" s="54" t="s">
        <v>2381</v>
      </c>
      <c r="H958" s="54" t="s">
        <v>2380</v>
      </c>
      <c r="I958" s="15"/>
      <c r="J958" s="20"/>
      <c r="K958" s="17" t="str" cm="1">
        <f t="array" ref="K958">IF(H958="?",INDEX($H$2:$H$2336,MODE(MATCH($H$2:$H$2336,$H$2:$H$2336,0))),H958)</f>
        <v>No</v>
      </c>
      <c r="L958" s="18" t="str">
        <f t="shared" si="14"/>
        <v>0</v>
      </c>
      <c r="M958" s="18" t="s">
        <v>2380</v>
      </c>
      <c r="N958" s="18" t="s">
        <v>2380</v>
      </c>
      <c r="O958" s="17" t="str" cm="1">
        <f t="array" ref="O958">_xlfn.IFS(B958&lt;18.5,"Underweight",B958&lt;=24.99,"Normal weight",B958&lt;=29.99,"Over weight",B958&gt;=30,"Obesity")</f>
        <v>Normal weight</v>
      </c>
      <c r="P958" s="30" t="str" cm="1">
        <f t="array" ref="P958">_xlfn.IFS(C958&lt;5.7,"Normal",C958&lt;=6.49,"Prediabetes",C958&gt;=6.5,"Diabetes")</f>
        <v>Diabetes</v>
      </c>
    </row>
    <row r="959" spans="1:16" x14ac:dyDescent="0.25">
      <c r="A959" s="54" t="s">
        <v>1413</v>
      </c>
      <c r="B959" s="54">
        <v>32.299999999999997</v>
      </c>
      <c r="C959" s="54">
        <v>9.89</v>
      </c>
      <c r="D959" s="54" t="s">
        <v>2380</v>
      </c>
      <c r="E959" s="54" t="s">
        <v>2380</v>
      </c>
      <c r="F959" s="54" t="s">
        <v>2380</v>
      </c>
      <c r="G959" s="54" t="s">
        <v>2381</v>
      </c>
      <c r="H959" s="54" t="s">
        <v>2380</v>
      </c>
      <c r="I959" s="17"/>
      <c r="J959" s="19"/>
      <c r="K959" s="15" t="str" cm="1">
        <f t="array" ref="K959">IF(H959="?",INDEX($H$2:$H$2336,MODE(MATCH($H$2:$H$2336,$H$2:$H$2336,0))),H959)</f>
        <v>No</v>
      </c>
      <c r="L959" s="16" t="str">
        <f t="shared" si="14"/>
        <v>0</v>
      </c>
      <c r="M959" s="16" t="s">
        <v>2380</v>
      </c>
      <c r="N959" s="16" t="s">
        <v>2380</v>
      </c>
      <c r="O959" s="15" t="str" cm="1">
        <f t="array" ref="O959">_xlfn.IFS(B959&lt;18.5,"Underweight",B959&lt;=24.99,"Normal weight",B959&lt;=29.99,"Over weight",B959&gt;=30,"Obesity")</f>
        <v>Obesity</v>
      </c>
      <c r="P959" s="29" t="str" cm="1">
        <f t="array" ref="P959">_xlfn.IFS(C959&lt;5.7,"Normal",C959&lt;=6.49,"Prediabetes",C959&gt;=6.5,"Diabetes")</f>
        <v>Diabetes</v>
      </c>
    </row>
    <row r="960" spans="1:16" x14ac:dyDescent="0.25">
      <c r="A960" s="54" t="s">
        <v>1412</v>
      </c>
      <c r="B960" s="54">
        <v>39.94</v>
      </c>
      <c r="C960" s="54">
        <v>5.14</v>
      </c>
      <c r="D960" s="54" t="s">
        <v>2380</v>
      </c>
      <c r="E960" s="54" t="s">
        <v>2380</v>
      </c>
      <c r="F960" s="54" t="s">
        <v>2380</v>
      </c>
      <c r="G960" s="54" t="s">
        <v>2381</v>
      </c>
      <c r="H960" s="54" t="s">
        <v>2380</v>
      </c>
      <c r="I960" s="15"/>
      <c r="J960" s="20"/>
      <c r="K960" s="17" t="str" cm="1">
        <f t="array" ref="K960">IF(H960="?",INDEX($H$2:$H$2336,MODE(MATCH($H$2:$H$2336,$H$2:$H$2336,0))),H960)</f>
        <v>No</v>
      </c>
      <c r="L960" s="18" t="str">
        <f t="shared" si="14"/>
        <v>0</v>
      </c>
      <c r="M960" s="18" t="s">
        <v>2380</v>
      </c>
      <c r="N960" s="18" t="s">
        <v>2380</v>
      </c>
      <c r="O960" s="17" t="str" cm="1">
        <f t="array" ref="O960">_xlfn.IFS(B960&lt;18.5,"Underweight",B960&lt;=24.99,"Normal weight",B960&lt;=29.99,"Over weight",B960&gt;=30,"Obesity")</f>
        <v>Obesity</v>
      </c>
      <c r="P960" s="30" t="str" cm="1">
        <f t="array" ref="P960">_xlfn.IFS(C960&lt;5.7,"Normal",C960&lt;=6.49,"Prediabetes",C960&gt;=6.5,"Diabetes")</f>
        <v>Normal</v>
      </c>
    </row>
    <row r="961" spans="1:16" x14ac:dyDescent="0.25">
      <c r="A961" s="54" t="s">
        <v>1411</v>
      </c>
      <c r="B961" s="54">
        <v>30</v>
      </c>
      <c r="C961" s="54">
        <v>5.61</v>
      </c>
      <c r="D961" s="54" t="s">
        <v>8367</v>
      </c>
      <c r="E961" s="54" t="s">
        <v>2380</v>
      </c>
      <c r="F961" s="54" t="s">
        <v>2382</v>
      </c>
      <c r="G961" s="54">
        <v>1</v>
      </c>
      <c r="H961" s="54" t="s">
        <v>2380</v>
      </c>
      <c r="I961" s="17"/>
      <c r="J961" s="19"/>
      <c r="K961" s="15" t="str" cm="1">
        <f t="array" ref="K961">IF(H961="?",INDEX($H$2:$H$2336,MODE(MATCH($H$2:$H$2336,$H$2:$H$2336,0))),H961)</f>
        <v>No</v>
      </c>
      <c r="L961" s="16">
        <f t="shared" si="14"/>
        <v>1</v>
      </c>
      <c r="M961" s="16" t="s">
        <v>2382</v>
      </c>
      <c r="N961" s="16" t="s">
        <v>2380</v>
      </c>
      <c r="O961" s="15" t="str" cm="1">
        <f t="array" ref="O961">_xlfn.IFS(B961&lt;18.5,"Underweight",B961&lt;=24.99,"Normal weight",B961&lt;=29.99,"Over weight",B961&gt;=30,"Obesity")</f>
        <v>Obesity</v>
      </c>
      <c r="P961" s="29" t="str" cm="1">
        <f t="array" ref="P961">_xlfn.IFS(C961&lt;5.7,"Normal",C961&lt;=6.49,"Prediabetes",C961&gt;=6.5,"Diabetes")</f>
        <v>Normal</v>
      </c>
    </row>
    <row r="962" spans="1:16" x14ac:dyDescent="0.25">
      <c r="A962" s="54" t="s">
        <v>1410</v>
      </c>
      <c r="B962" s="54">
        <v>35.340000000000003</v>
      </c>
      <c r="C962" s="54">
        <v>5.51</v>
      </c>
      <c r="D962" s="54" t="s">
        <v>8367</v>
      </c>
      <c r="E962" s="54" t="s">
        <v>2380</v>
      </c>
      <c r="F962" s="54" t="s">
        <v>2382</v>
      </c>
      <c r="G962" s="54">
        <v>1</v>
      </c>
      <c r="H962" s="54" t="s">
        <v>2380</v>
      </c>
      <c r="I962" s="15"/>
      <c r="J962" s="20"/>
      <c r="K962" s="17" t="str" cm="1">
        <f t="array" ref="K962">IF(H962="?",INDEX($H$2:$H$2336,MODE(MATCH($H$2:$H$2336,$H$2:$H$2336,0))),H962)</f>
        <v>No</v>
      </c>
      <c r="L962" s="18">
        <f t="shared" ref="L962:L1025" si="15">IF(G962="No major surgery","0",G962)</f>
        <v>1</v>
      </c>
      <c r="M962" s="18" t="s">
        <v>2382</v>
      </c>
      <c r="N962" s="18" t="s">
        <v>2380</v>
      </c>
      <c r="O962" s="17" t="str" cm="1">
        <f t="array" ref="O962">_xlfn.IFS(B962&lt;18.5,"Underweight",B962&lt;=24.99,"Normal weight",B962&lt;=29.99,"Over weight",B962&gt;=30,"Obesity")</f>
        <v>Obesity</v>
      </c>
      <c r="P962" s="30" t="str" cm="1">
        <f t="array" ref="P962">_xlfn.IFS(C962&lt;5.7,"Normal",C962&lt;=6.49,"Prediabetes",C962&gt;=6.5,"Diabetes")</f>
        <v>Normal</v>
      </c>
    </row>
    <row r="963" spans="1:16" x14ac:dyDescent="0.25">
      <c r="A963" s="54" t="s">
        <v>1409</v>
      </c>
      <c r="B963" s="54">
        <v>32.204999999999998</v>
      </c>
      <c r="C963" s="54">
        <v>8.3800000000000008</v>
      </c>
      <c r="D963" s="54" t="s">
        <v>8367</v>
      </c>
      <c r="E963" s="54" t="s">
        <v>2380</v>
      </c>
      <c r="F963" s="54" t="s">
        <v>2380</v>
      </c>
      <c r="G963" s="54">
        <v>2</v>
      </c>
      <c r="H963" s="54" t="s">
        <v>2380</v>
      </c>
      <c r="I963" s="17"/>
      <c r="J963" s="19"/>
      <c r="K963" s="15" t="str" cm="1">
        <f t="array" ref="K963">IF(H963="?",INDEX($H$2:$H$2336,MODE(MATCH($H$2:$H$2336,$H$2:$H$2336,0))),H963)</f>
        <v>No</v>
      </c>
      <c r="L963" s="16">
        <f t="shared" si="15"/>
        <v>2</v>
      </c>
      <c r="M963" s="16" t="s">
        <v>2382</v>
      </c>
      <c r="N963" s="16" t="s">
        <v>2380</v>
      </c>
      <c r="O963" s="15" t="str" cm="1">
        <f t="array" ref="O963">_xlfn.IFS(B963&lt;18.5,"Underweight",B963&lt;=24.99,"Normal weight",B963&lt;=29.99,"Over weight",B963&gt;=30,"Obesity")</f>
        <v>Obesity</v>
      </c>
      <c r="P963" s="29" t="str" cm="1">
        <f t="array" ref="P963">_xlfn.IFS(C963&lt;5.7,"Normal",C963&lt;=6.49,"Prediabetes",C963&gt;=6.5,"Diabetes")</f>
        <v>Diabetes</v>
      </c>
    </row>
    <row r="964" spans="1:16" x14ac:dyDescent="0.25">
      <c r="A964" s="54" t="s">
        <v>1408</v>
      </c>
      <c r="B964" s="54">
        <v>33.880000000000003</v>
      </c>
      <c r="C964" s="54">
        <v>4.68</v>
      </c>
      <c r="D964" s="54" t="s">
        <v>2380</v>
      </c>
      <c r="E964" s="54" t="s">
        <v>8367</v>
      </c>
      <c r="F964" s="54" t="s">
        <v>2380</v>
      </c>
      <c r="G964" s="54">
        <v>1</v>
      </c>
      <c r="H964" s="54" t="s">
        <v>2380</v>
      </c>
      <c r="I964" s="15"/>
      <c r="J964" s="20"/>
      <c r="K964" s="17" t="str" cm="1">
        <f t="array" ref="K964">IF(H964="?",INDEX($H$2:$H$2336,MODE(MATCH($H$2:$H$2336,$H$2:$H$2336,0))),H964)</f>
        <v>No</v>
      </c>
      <c r="L964" s="18">
        <f t="shared" si="15"/>
        <v>1</v>
      </c>
      <c r="M964" s="18" t="s">
        <v>2380</v>
      </c>
      <c r="N964" s="18" t="s">
        <v>2380</v>
      </c>
      <c r="O964" s="17" t="str" cm="1">
        <f t="array" ref="O964">_xlfn.IFS(B964&lt;18.5,"Underweight",B964&lt;=24.99,"Normal weight",B964&lt;=29.99,"Over weight",B964&gt;=30,"Obesity")</f>
        <v>Obesity</v>
      </c>
      <c r="P964" s="30" t="str" cm="1">
        <f t="array" ref="P964">_xlfn.IFS(C964&lt;5.7,"Normal",C964&lt;=6.49,"Prediabetes",C964&gt;=6.5,"Diabetes")</f>
        <v>Normal</v>
      </c>
    </row>
    <row r="965" spans="1:16" x14ac:dyDescent="0.25">
      <c r="A965" s="54" t="s">
        <v>1407</v>
      </c>
      <c r="B965" s="54">
        <v>26.63</v>
      </c>
      <c r="C965" s="54">
        <v>4.3600000000000003</v>
      </c>
      <c r="D965" s="54" t="s">
        <v>8367</v>
      </c>
      <c r="E965" s="54" t="s">
        <v>2380</v>
      </c>
      <c r="F965" s="54" t="s">
        <v>2380</v>
      </c>
      <c r="G965" s="54">
        <v>2</v>
      </c>
      <c r="H965" s="54" t="s">
        <v>2380</v>
      </c>
      <c r="I965" s="17"/>
      <c r="J965" s="19"/>
      <c r="K965" s="15" t="str" cm="1">
        <f t="array" ref="K965">IF(H965="?",INDEX($H$2:$H$2336,MODE(MATCH($H$2:$H$2336,$H$2:$H$2336,0))),H965)</f>
        <v>No</v>
      </c>
      <c r="L965" s="16">
        <f t="shared" si="15"/>
        <v>2</v>
      </c>
      <c r="M965" s="16" t="s">
        <v>2382</v>
      </c>
      <c r="N965" s="16" t="s">
        <v>2380</v>
      </c>
      <c r="O965" s="15" t="str" cm="1">
        <f t="array" ref="O965">_xlfn.IFS(B965&lt;18.5,"Underweight",B965&lt;=24.99,"Normal weight",B965&lt;=29.99,"Over weight",B965&gt;=30,"Obesity")</f>
        <v>Over weight</v>
      </c>
      <c r="P965" s="29" t="str" cm="1">
        <f t="array" ref="P965">_xlfn.IFS(C965&lt;5.7,"Normal",C965&lt;=6.49,"Prediabetes",C965&gt;=6.5,"Diabetes")</f>
        <v>Normal</v>
      </c>
    </row>
    <row r="966" spans="1:16" x14ac:dyDescent="0.25">
      <c r="A966" s="54" t="s">
        <v>1406</v>
      </c>
      <c r="B966" s="54">
        <v>28.7</v>
      </c>
      <c r="C966" s="54">
        <v>7.74</v>
      </c>
      <c r="D966" s="54" t="s">
        <v>2380</v>
      </c>
      <c r="E966" s="54" t="s">
        <v>2380</v>
      </c>
      <c r="F966" s="54" t="s">
        <v>2380</v>
      </c>
      <c r="G966" s="54" t="s">
        <v>2381</v>
      </c>
      <c r="H966" s="54" t="s">
        <v>2380</v>
      </c>
      <c r="I966" s="15"/>
      <c r="J966" s="20"/>
      <c r="K966" s="17" t="str" cm="1">
        <f t="array" ref="K966">IF(H966="?",INDEX($H$2:$H$2336,MODE(MATCH($H$2:$H$2336,$H$2:$H$2336,0))),H966)</f>
        <v>No</v>
      </c>
      <c r="L966" s="18" t="str">
        <f t="shared" si="15"/>
        <v>0</v>
      </c>
      <c r="M966" s="18" t="s">
        <v>2380</v>
      </c>
      <c r="N966" s="18" t="s">
        <v>2380</v>
      </c>
      <c r="O966" s="17" t="str" cm="1">
        <f t="array" ref="O966">_xlfn.IFS(B966&lt;18.5,"Underweight",B966&lt;=24.99,"Normal weight",B966&lt;=29.99,"Over weight",B966&gt;=30,"Obesity")</f>
        <v>Over weight</v>
      </c>
      <c r="P966" s="30" t="str" cm="1">
        <f t="array" ref="P966">_xlfn.IFS(C966&lt;5.7,"Normal",C966&lt;=6.49,"Prediabetes",C966&gt;=6.5,"Diabetes")</f>
        <v>Diabetes</v>
      </c>
    </row>
    <row r="967" spans="1:16" x14ac:dyDescent="0.25">
      <c r="A967" s="54" t="s">
        <v>1405</v>
      </c>
      <c r="B967" s="54">
        <v>25.65</v>
      </c>
      <c r="C967" s="54">
        <v>4.05</v>
      </c>
      <c r="D967" s="54" t="s">
        <v>8367</v>
      </c>
      <c r="E967" s="54" t="s">
        <v>2380</v>
      </c>
      <c r="F967" s="54" t="s">
        <v>2380</v>
      </c>
      <c r="G967" s="54">
        <v>2</v>
      </c>
      <c r="H967" s="54" t="s">
        <v>2380</v>
      </c>
      <c r="I967" s="17"/>
      <c r="J967" s="19"/>
      <c r="K967" s="15" t="str" cm="1">
        <f t="array" ref="K967">IF(H967="?",INDEX($H$2:$H$2336,MODE(MATCH($H$2:$H$2336,$H$2:$H$2336,0))),H967)</f>
        <v>No</v>
      </c>
      <c r="L967" s="16">
        <f t="shared" si="15"/>
        <v>2</v>
      </c>
      <c r="M967" s="16" t="s">
        <v>2382</v>
      </c>
      <c r="N967" s="16" t="s">
        <v>2380</v>
      </c>
      <c r="O967" s="15" t="str" cm="1">
        <f t="array" ref="O967">_xlfn.IFS(B967&lt;18.5,"Underweight",B967&lt;=24.99,"Normal weight",B967&lt;=29.99,"Over weight",B967&gt;=30,"Obesity")</f>
        <v>Over weight</v>
      </c>
      <c r="P967" s="29" t="str" cm="1">
        <f t="array" ref="P967">_xlfn.IFS(C967&lt;5.7,"Normal",C967&lt;=6.49,"Prediabetes",C967&gt;=6.5,"Diabetes")</f>
        <v>Normal</v>
      </c>
    </row>
    <row r="968" spans="1:16" x14ac:dyDescent="0.25">
      <c r="A968" s="54" t="s">
        <v>1404</v>
      </c>
      <c r="B968" s="54">
        <v>36.384999999999998</v>
      </c>
      <c r="C968" s="54">
        <v>11.49</v>
      </c>
      <c r="D968" s="54" t="s">
        <v>2380</v>
      </c>
      <c r="E968" s="54" t="s">
        <v>2380</v>
      </c>
      <c r="F968" s="54" t="s">
        <v>2380</v>
      </c>
      <c r="G968" s="54" t="s">
        <v>2381</v>
      </c>
      <c r="H968" s="54" t="s">
        <v>2380</v>
      </c>
      <c r="I968" s="15"/>
      <c r="J968" s="20"/>
      <c r="K968" s="17" t="str" cm="1">
        <f t="array" ref="K968">IF(H968="?",INDEX($H$2:$H$2336,MODE(MATCH($H$2:$H$2336,$H$2:$H$2336,0))),H968)</f>
        <v>No</v>
      </c>
      <c r="L968" s="18" t="str">
        <f t="shared" si="15"/>
        <v>0</v>
      </c>
      <c r="M968" s="18" t="s">
        <v>2380</v>
      </c>
      <c r="N968" s="18" t="s">
        <v>2380</v>
      </c>
      <c r="O968" s="17" t="str" cm="1">
        <f t="array" ref="O968">_xlfn.IFS(B968&lt;18.5,"Underweight",B968&lt;=24.99,"Normal weight",B968&lt;=29.99,"Over weight",B968&gt;=30,"Obesity")</f>
        <v>Obesity</v>
      </c>
      <c r="P968" s="30" t="str" cm="1">
        <f t="array" ref="P968">_xlfn.IFS(C968&lt;5.7,"Normal",C968&lt;=6.49,"Prediabetes",C968&gt;=6.5,"Diabetes")</f>
        <v>Diabetes</v>
      </c>
    </row>
    <row r="969" spans="1:16" x14ac:dyDescent="0.25">
      <c r="A969" s="54" t="s">
        <v>1403</v>
      </c>
      <c r="B969" s="54">
        <v>34.69</v>
      </c>
      <c r="C969" s="54">
        <v>5.65</v>
      </c>
      <c r="D969" s="54" t="s">
        <v>2380</v>
      </c>
      <c r="E969" s="54" t="s">
        <v>2380</v>
      </c>
      <c r="F969" s="54" t="s">
        <v>2380</v>
      </c>
      <c r="G969" s="54" t="s">
        <v>2381</v>
      </c>
      <c r="H969" s="54" t="s">
        <v>2380</v>
      </c>
      <c r="I969" s="17"/>
      <c r="J969" s="19"/>
      <c r="K969" s="15" t="str" cm="1">
        <f t="array" ref="K969">IF(H969="?",INDEX($H$2:$H$2336,MODE(MATCH($H$2:$H$2336,$H$2:$H$2336,0))),H969)</f>
        <v>No</v>
      </c>
      <c r="L969" s="16" t="str">
        <f t="shared" si="15"/>
        <v>0</v>
      </c>
      <c r="M969" s="16" t="s">
        <v>2380</v>
      </c>
      <c r="N969" s="16" t="s">
        <v>2380</v>
      </c>
      <c r="O969" s="15" t="str" cm="1">
        <f t="array" ref="O969">_xlfn.IFS(B969&lt;18.5,"Underweight",B969&lt;=24.99,"Normal weight",B969&lt;=29.99,"Over weight",B969&gt;=30,"Obesity")</f>
        <v>Obesity</v>
      </c>
      <c r="P969" s="29" t="str" cm="1">
        <f t="array" ref="P969">_xlfn.IFS(C969&lt;5.7,"Normal",C969&lt;=6.49,"Prediabetes",C969&gt;=6.5,"Diabetes")</f>
        <v>Normal</v>
      </c>
    </row>
    <row r="970" spans="1:16" x14ac:dyDescent="0.25">
      <c r="A970" s="54" t="s">
        <v>1402</v>
      </c>
      <c r="B970" s="54">
        <v>37.68</v>
      </c>
      <c r="C970" s="54">
        <v>4.29</v>
      </c>
      <c r="D970" s="54" t="s">
        <v>8367</v>
      </c>
      <c r="E970" s="54" t="s">
        <v>2380</v>
      </c>
      <c r="F970" s="54" t="s">
        <v>2380</v>
      </c>
      <c r="G970" s="54" t="s">
        <v>2381</v>
      </c>
      <c r="H970" s="54" t="s">
        <v>2380</v>
      </c>
      <c r="I970" s="15"/>
      <c r="J970" s="20"/>
      <c r="K970" s="17" t="str" cm="1">
        <f t="array" ref="K970">IF(H970="?",INDEX($H$2:$H$2336,MODE(MATCH($H$2:$H$2336,$H$2:$H$2336,0))),H970)</f>
        <v>No</v>
      </c>
      <c r="L970" s="18" t="str">
        <f t="shared" si="15"/>
        <v>0</v>
      </c>
      <c r="M970" s="18" t="s">
        <v>2382</v>
      </c>
      <c r="N970" s="18" t="s">
        <v>2380</v>
      </c>
      <c r="O970" s="17" t="str" cm="1">
        <f t="array" ref="O970">_xlfn.IFS(B970&lt;18.5,"Underweight",B970&lt;=24.99,"Normal weight",B970&lt;=29.99,"Over weight",B970&gt;=30,"Obesity")</f>
        <v>Obesity</v>
      </c>
      <c r="P970" s="30" t="str" cm="1">
        <f t="array" ref="P970">_xlfn.IFS(C970&lt;5.7,"Normal",C970&lt;=6.49,"Prediabetes",C970&gt;=6.5,"Diabetes")</f>
        <v>Normal</v>
      </c>
    </row>
    <row r="971" spans="1:16" x14ac:dyDescent="0.25">
      <c r="A971" s="54" t="s">
        <v>1401</v>
      </c>
      <c r="B971" s="54">
        <v>35.49</v>
      </c>
      <c r="C971" s="54">
        <v>4.74</v>
      </c>
      <c r="D971" s="54" t="s">
        <v>8367</v>
      </c>
      <c r="E971" s="54" t="s">
        <v>2380</v>
      </c>
      <c r="F971" s="54" t="s">
        <v>2382</v>
      </c>
      <c r="G971" s="54">
        <v>1</v>
      </c>
      <c r="H971" s="54" t="s">
        <v>2380</v>
      </c>
      <c r="I971" s="17"/>
      <c r="J971" s="19"/>
      <c r="K971" s="15" t="str" cm="1">
        <f t="array" ref="K971">IF(H971="?",INDEX($H$2:$H$2336,MODE(MATCH($H$2:$H$2336,$H$2:$H$2336,0))),H971)</f>
        <v>No</v>
      </c>
      <c r="L971" s="16">
        <f t="shared" si="15"/>
        <v>1</v>
      </c>
      <c r="M971" s="16" t="s">
        <v>2382</v>
      </c>
      <c r="N971" s="16" t="s">
        <v>2380</v>
      </c>
      <c r="O971" s="15" t="str" cm="1">
        <f t="array" ref="O971">_xlfn.IFS(B971&lt;18.5,"Underweight",B971&lt;=24.99,"Normal weight",B971&lt;=29.99,"Over weight",B971&gt;=30,"Obesity")</f>
        <v>Obesity</v>
      </c>
      <c r="P971" s="29" t="str" cm="1">
        <f t="array" ref="P971">_xlfn.IFS(C971&lt;5.7,"Normal",C971&lt;=6.49,"Prediabetes",C971&gt;=6.5,"Diabetes")</f>
        <v>Normal</v>
      </c>
    </row>
    <row r="972" spans="1:16" x14ac:dyDescent="0.25">
      <c r="A972" s="54" t="s">
        <v>1400</v>
      </c>
      <c r="B972" s="54">
        <v>44.7</v>
      </c>
      <c r="C972" s="54">
        <v>7.6</v>
      </c>
      <c r="D972" s="54" t="s">
        <v>8367</v>
      </c>
      <c r="E972" s="54" t="s">
        <v>2380</v>
      </c>
      <c r="F972" s="54" t="s">
        <v>2380</v>
      </c>
      <c r="G972" s="54">
        <v>2</v>
      </c>
      <c r="H972" s="54" t="s">
        <v>2380</v>
      </c>
      <c r="I972" s="15"/>
      <c r="J972" s="20"/>
      <c r="K972" s="17" t="str" cm="1">
        <f t="array" ref="K972">IF(H972="?",INDEX($H$2:$H$2336,MODE(MATCH($H$2:$H$2336,$H$2:$H$2336,0))),H972)</f>
        <v>No</v>
      </c>
      <c r="L972" s="18">
        <f t="shared" si="15"/>
        <v>2</v>
      </c>
      <c r="M972" s="18" t="s">
        <v>2382</v>
      </c>
      <c r="N972" s="18" t="s">
        <v>2380</v>
      </c>
      <c r="O972" s="17" t="str" cm="1">
        <f t="array" ref="O972">_xlfn.IFS(B972&lt;18.5,"Underweight",B972&lt;=24.99,"Normal weight",B972&lt;=29.99,"Over weight",B972&gt;=30,"Obesity")</f>
        <v>Obesity</v>
      </c>
      <c r="P972" s="30" t="str" cm="1">
        <f t="array" ref="P972">_xlfn.IFS(C972&lt;5.7,"Normal",C972&lt;=6.49,"Prediabetes",C972&gt;=6.5,"Diabetes")</f>
        <v>Diabetes</v>
      </c>
    </row>
    <row r="973" spans="1:16" x14ac:dyDescent="0.25">
      <c r="A973" s="54" t="s">
        <v>1399</v>
      </c>
      <c r="B973" s="54">
        <v>38.380000000000003</v>
      </c>
      <c r="C973" s="54">
        <v>8.5</v>
      </c>
      <c r="D973" s="54" t="s">
        <v>8367</v>
      </c>
      <c r="E973" s="54" t="s">
        <v>2380</v>
      </c>
      <c r="F973" s="54" t="s">
        <v>2380</v>
      </c>
      <c r="G973" s="54">
        <v>2</v>
      </c>
      <c r="H973" s="54" t="s">
        <v>2380</v>
      </c>
      <c r="I973" s="17"/>
      <c r="J973" s="19"/>
      <c r="K973" s="15" t="str" cm="1">
        <f t="array" ref="K973">IF(H973="?",INDEX($H$2:$H$2336,MODE(MATCH($H$2:$H$2336,$H$2:$H$2336,0))),H973)</f>
        <v>No</v>
      </c>
      <c r="L973" s="16">
        <f t="shared" si="15"/>
        <v>2</v>
      </c>
      <c r="M973" s="16" t="s">
        <v>2382</v>
      </c>
      <c r="N973" s="16" t="s">
        <v>2380</v>
      </c>
      <c r="O973" s="15" t="str" cm="1">
        <f t="array" ref="O973">_xlfn.IFS(B973&lt;18.5,"Underweight",B973&lt;=24.99,"Normal weight",B973&lt;=29.99,"Over weight",B973&gt;=30,"Obesity")</f>
        <v>Obesity</v>
      </c>
      <c r="P973" s="29" t="str" cm="1">
        <f t="array" ref="P973">_xlfn.IFS(C973&lt;5.7,"Normal",C973&lt;=6.49,"Prediabetes",C973&gt;=6.5,"Diabetes")</f>
        <v>Diabetes</v>
      </c>
    </row>
    <row r="974" spans="1:16" x14ac:dyDescent="0.25">
      <c r="A974" s="54" t="s">
        <v>1398</v>
      </c>
      <c r="B974" s="54">
        <v>35.244999999999997</v>
      </c>
      <c r="C974" s="54">
        <v>11.22</v>
      </c>
      <c r="D974" s="54" t="s">
        <v>8367</v>
      </c>
      <c r="E974" s="54" t="s">
        <v>2380</v>
      </c>
      <c r="F974" s="54" t="s">
        <v>2380</v>
      </c>
      <c r="G974" s="54" t="s">
        <v>2381</v>
      </c>
      <c r="H974" s="54" t="s">
        <v>2380</v>
      </c>
      <c r="I974" s="15"/>
      <c r="J974" s="20"/>
      <c r="K974" s="17" t="str" cm="1">
        <f t="array" ref="K974">IF(H974="?",INDEX($H$2:$H$2336,MODE(MATCH($H$2:$H$2336,$H$2:$H$2336,0))),H974)</f>
        <v>No</v>
      </c>
      <c r="L974" s="18" t="str">
        <f t="shared" si="15"/>
        <v>0</v>
      </c>
      <c r="M974" s="18" t="s">
        <v>2382</v>
      </c>
      <c r="N974" s="18" t="s">
        <v>2380</v>
      </c>
      <c r="O974" s="17" t="str" cm="1">
        <f t="array" ref="O974">_xlfn.IFS(B974&lt;18.5,"Underweight",B974&lt;=24.99,"Normal weight",B974&lt;=29.99,"Over weight",B974&gt;=30,"Obesity")</f>
        <v>Obesity</v>
      </c>
      <c r="P974" s="30" t="str" cm="1">
        <f t="array" ref="P974">_xlfn.IFS(C974&lt;5.7,"Normal",C974&lt;=6.49,"Prediabetes",C974&gt;=6.5,"Diabetes")</f>
        <v>Diabetes</v>
      </c>
    </row>
    <row r="975" spans="1:16" x14ac:dyDescent="0.25">
      <c r="A975" s="54" t="s">
        <v>1397</v>
      </c>
      <c r="B975" s="54">
        <v>49.84</v>
      </c>
      <c r="C975" s="54">
        <v>5.0999999999999996</v>
      </c>
      <c r="D975" s="54" t="s">
        <v>8367</v>
      </c>
      <c r="E975" s="54" t="s">
        <v>2380</v>
      </c>
      <c r="F975" s="54" t="s">
        <v>2382</v>
      </c>
      <c r="G975" s="54">
        <v>1</v>
      </c>
      <c r="H975" s="54" t="s">
        <v>2380</v>
      </c>
      <c r="I975" s="17"/>
      <c r="J975" s="19"/>
      <c r="K975" s="15" t="str" cm="1">
        <f t="array" ref="K975">IF(H975="?",INDEX($H$2:$H$2336,MODE(MATCH($H$2:$H$2336,$H$2:$H$2336,0))),H975)</f>
        <v>No</v>
      </c>
      <c r="L975" s="16">
        <f t="shared" si="15"/>
        <v>1</v>
      </c>
      <c r="M975" s="16" t="s">
        <v>2382</v>
      </c>
      <c r="N975" s="16" t="s">
        <v>2380</v>
      </c>
      <c r="O975" s="15" t="str" cm="1">
        <f t="array" ref="O975">_xlfn.IFS(B975&lt;18.5,"Underweight",B975&lt;=24.99,"Normal weight",B975&lt;=29.99,"Over weight",B975&gt;=30,"Obesity")</f>
        <v>Obesity</v>
      </c>
      <c r="P975" s="29" t="str" cm="1">
        <f t="array" ref="P975">_xlfn.IFS(C975&lt;5.7,"Normal",C975&lt;=6.49,"Prediabetes",C975&gt;=6.5,"Diabetes")</f>
        <v>Normal</v>
      </c>
    </row>
    <row r="976" spans="1:16" x14ac:dyDescent="0.25">
      <c r="A976" s="54" t="s">
        <v>1396</v>
      </c>
      <c r="B976" s="54">
        <v>49.06</v>
      </c>
      <c r="C976" s="54">
        <v>5.43</v>
      </c>
      <c r="D976" s="54" t="s">
        <v>8367</v>
      </c>
      <c r="E976" s="54" t="s">
        <v>2380</v>
      </c>
      <c r="F976" s="54" t="s">
        <v>2380</v>
      </c>
      <c r="G976" s="54">
        <v>1</v>
      </c>
      <c r="H976" s="54" t="s">
        <v>2380</v>
      </c>
      <c r="I976" s="15"/>
      <c r="J976" s="20"/>
      <c r="K976" s="17" t="str" cm="1">
        <f t="array" ref="K976">IF(H976="?",INDEX($H$2:$H$2336,MODE(MATCH($H$2:$H$2336,$H$2:$H$2336,0))),H976)</f>
        <v>No</v>
      </c>
      <c r="L976" s="18">
        <f t="shared" si="15"/>
        <v>1</v>
      </c>
      <c r="M976" s="18" t="s">
        <v>2382</v>
      </c>
      <c r="N976" s="18" t="s">
        <v>2380</v>
      </c>
      <c r="O976" s="17" t="str" cm="1">
        <f t="array" ref="O976">_xlfn.IFS(B976&lt;18.5,"Underweight",B976&lt;=24.99,"Normal weight",B976&lt;=29.99,"Over weight",B976&gt;=30,"Obesity")</f>
        <v>Obesity</v>
      </c>
      <c r="P976" s="30" t="str" cm="1">
        <f t="array" ref="P976">_xlfn.IFS(C976&lt;5.7,"Normal",C976&lt;=6.49,"Prediabetes",C976&gt;=6.5,"Diabetes")</f>
        <v>Normal</v>
      </c>
    </row>
    <row r="977" spans="1:16" x14ac:dyDescent="0.25">
      <c r="A977" s="54" t="s">
        <v>1395</v>
      </c>
      <c r="B977" s="54">
        <v>30.88</v>
      </c>
      <c r="C977" s="54">
        <v>5.82</v>
      </c>
      <c r="D977" s="54" t="s">
        <v>2380</v>
      </c>
      <c r="E977" s="54" t="s">
        <v>2380</v>
      </c>
      <c r="F977" s="54" t="s">
        <v>2380</v>
      </c>
      <c r="G977" s="54">
        <v>2</v>
      </c>
      <c r="H977" s="54" t="s">
        <v>2380</v>
      </c>
      <c r="I977" s="17"/>
      <c r="J977" s="19"/>
      <c r="K977" s="15" t="str" cm="1">
        <f t="array" ref="K977">IF(H977="?",INDEX($H$2:$H$2336,MODE(MATCH($H$2:$H$2336,$H$2:$H$2336,0))),H977)</f>
        <v>No</v>
      </c>
      <c r="L977" s="16">
        <f t="shared" si="15"/>
        <v>2</v>
      </c>
      <c r="M977" s="16" t="s">
        <v>2380</v>
      </c>
      <c r="N977" s="16" t="s">
        <v>2380</v>
      </c>
      <c r="O977" s="15" t="str" cm="1">
        <f t="array" ref="O977">_xlfn.IFS(B977&lt;18.5,"Underweight",B977&lt;=24.99,"Normal weight",B977&lt;=29.99,"Over weight",B977&gt;=30,"Obesity")</f>
        <v>Obesity</v>
      </c>
      <c r="P977" s="29" t="str" cm="1">
        <f t="array" ref="P977">_xlfn.IFS(C977&lt;5.7,"Normal",C977&lt;=6.49,"Prediabetes",C977&gt;=6.5,"Diabetes")</f>
        <v>Prediabetes</v>
      </c>
    </row>
    <row r="978" spans="1:16" x14ac:dyDescent="0.25">
      <c r="A978" s="54" t="s">
        <v>1394</v>
      </c>
      <c r="B978" s="54">
        <v>33.35</v>
      </c>
      <c r="C978" s="54">
        <v>6.05</v>
      </c>
      <c r="D978" s="54" t="s">
        <v>2380</v>
      </c>
      <c r="E978" s="54" t="s">
        <v>2380</v>
      </c>
      <c r="F978" s="54" t="s">
        <v>2382</v>
      </c>
      <c r="G978" s="54">
        <v>1</v>
      </c>
      <c r="H978" s="54" t="s">
        <v>2380</v>
      </c>
      <c r="I978" s="15"/>
      <c r="J978" s="20"/>
      <c r="K978" s="17" t="str" cm="1">
        <f t="array" ref="K978">IF(H978="?",INDEX($H$2:$H$2336,MODE(MATCH($H$2:$H$2336,$H$2:$H$2336,0))),H978)</f>
        <v>No</v>
      </c>
      <c r="L978" s="18">
        <f t="shared" si="15"/>
        <v>1</v>
      </c>
      <c r="M978" s="18" t="s">
        <v>2380</v>
      </c>
      <c r="N978" s="18" t="s">
        <v>2380</v>
      </c>
      <c r="O978" s="17" t="str" cm="1">
        <f t="array" ref="O978">_xlfn.IFS(B978&lt;18.5,"Underweight",B978&lt;=24.99,"Normal weight",B978&lt;=29.99,"Over weight",B978&gt;=30,"Obesity")</f>
        <v>Obesity</v>
      </c>
      <c r="P978" s="30" t="str" cm="1">
        <f t="array" ref="P978">_xlfn.IFS(C978&lt;5.7,"Normal",C978&lt;=6.49,"Prediabetes",C978&gt;=6.5,"Diabetes")</f>
        <v>Prediabetes</v>
      </c>
    </row>
    <row r="979" spans="1:16" x14ac:dyDescent="0.25">
      <c r="A979" s="54" t="s">
        <v>1393</v>
      </c>
      <c r="B979" s="54">
        <v>38</v>
      </c>
      <c r="C979" s="54">
        <v>6.38</v>
      </c>
      <c r="D979" s="54" t="s">
        <v>8367</v>
      </c>
      <c r="E979" s="54" t="s">
        <v>2380</v>
      </c>
      <c r="F979" s="54" t="s">
        <v>2380</v>
      </c>
      <c r="G979" s="54">
        <v>1</v>
      </c>
      <c r="H979" s="54" t="s">
        <v>2380</v>
      </c>
      <c r="I979" s="17"/>
      <c r="J979" s="19"/>
      <c r="K979" s="15" t="str" cm="1">
        <f t="array" ref="K979">IF(H979="?",INDEX($H$2:$H$2336,MODE(MATCH($H$2:$H$2336,$H$2:$H$2336,0))),H979)</f>
        <v>No</v>
      </c>
      <c r="L979" s="16">
        <f t="shared" si="15"/>
        <v>1</v>
      </c>
      <c r="M979" s="16" t="s">
        <v>2382</v>
      </c>
      <c r="N979" s="16" t="s">
        <v>2380</v>
      </c>
      <c r="O979" s="15" t="str" cm="1">
        <f t="array" ref="O979">_xlfn.IFS(B979&lt;18.5,"Underweight",B979&lt;=24.99,"Normal weight",B979&lt;=29.99,"Over weight",B979&gt;=30,"Obesity")</f>
        <v>Obesity</v>
      </c>
      <c r="P979" s="29" t="str" cm="1">
        <f t="array" ref="P979">_xlfn.IFS(C979&lt;5.7,"Normal",C979&lt;=6.49,"Prediabetes",C979&gt;=6.5,"Diabetes")</f>
        <v>Prediabetes</v>
      </c>
    </row>
    <row r="980" spans="1:16" x14ac:dyDescent="0.25">
      <c r="A980" s="54" t="s">
        <v>1392</v>
      </c>
      <c r="B980" s="54">
        <v>36.08</v>
      </c>
      <c r="C980" s="54">
        <v>5.73</v>
      </c>
      <c r="D980" s="54" t="s">
        <v>8367</v>
      </c>
      <c r="E980" s="54" t="s">
        <v>2380</v>
      </c>
      <c r="F980" s="54" t="s">
        <v>2380</v>
      </c>
      <c r="G980" s="54">
        <v>1</v>
      </c>
      <c r="H980" s="54" t="s">
        <v>2380</v>
      </c>
      <c r="I980" s="15"/>
      <c r="J980" s="20"/>
      <c r="K980" s="17" t="str" cm="1">
        <f t="array" ref="K980">IF(H980="?",INDEX($H$2:$H$2336,MODE(MATCH($H$2:$H$2336,$H$2:$H$2336,0))),H980)</f>
        <v>No</v>
      </c>
      <c r="L980" s="18">
        <f t="shared" si="15"/>
        <v>1</v>
      </c>
      <c r="M980" s="18" t="s">
        <v>2382</v>
      </c>
      <c r="N980" s="18" t="s">
        <v>2380</v>
      </c>
      <c r="O980" s="17" t="str" cm="1">
        <f t="array" ref="O980">_xlfn.IFS(B980&lt;18.5,"Underweight",B980&lt;=24.99,"Normal weight",B980&lt;=29.99,"Over weight",B980&gt;=30,"Obesity")</f>
        <v>Obesity</v>
      </c>
      <c r="P980" s="30" t="str" cm="1">
        <f t="array" ref="P980">_xlfn.IFS(C980&lt;5.7,"Normal",C980&lt;=6.49,"Prediabetes",C980&gt;=6.5,"Diabetes")</f>
        <v>Prediabetes</v>
      </c>
    </row>
    <row r="981" spans="1:16" x14ac:dyDescent="0.25">
      <c r="A981" s="54" t="s">
        <v>1391</v>
      </c>
      <c r="B981" s="54">
        <v>35.700000000000003</v>
      </c>
      <c r="C981" s="54">
        <v>5.47</v>
      </c>
      <c r="D981" s="54" t="s">
        <v>8367</v>
      </c>
      <c r="E981" s="54" t="s">
        <v>2380</v>
      </c>
      <c r="F981" s="54" t="s">
        <v>2380</v>
      </c>
      <c r="G981" s="54">
        <v>1</v>
      </c>
      <c r="H981" s="54" t="s">
        <v>2380</v>
      </c>
      <c r="I981" s="17"/>
      <c r="J981" s="19"/>
      <c r="K981" s="15" t="str" cm="1">
        <f t="array" ref="K981">IF(H981="?",INDEX($H$2:$H$2336,MODE(MATCH($H$2:$H$2336,$H$2:$H$2336,0))),H981)</f>
        <v>No</v>
      </c>
      <c r="L981" s="16">
        <f t="shared" si="15"/>
        <v>1</v>
      </c>
      <c r="M981" s="16" t="s">
        <v>2382</v>
      </c>
      <c r="N981" s="16" t="s">
        <v>2380</v>
      </c>
      <c r="O981" s="15" t="str" cm="1">
        <f t="array" ref="O981">_xlfn.IFS(B981&lt;18.5,"Underweight",B981&lt;=24.99,"Normal weight",B981&lt;=29.99,"Over weight",B981&gt;=30,"Obesity")</f>
        <v>Obesity</v>
      </c>
      <c r="P981" s="29" t="str" cm="1">
        <f t="array" ref="P981">_xlfn.IFS(C981&lt;5.7,"Normal",C981&lt;=6.49,"Prediabetes",C981&gt;=6.5,"Diabetes")</f>
        <v>Normal</v>
      </c>
    </row>
    <row r="982" spans="1:16" x14ac:dyDescent="0.25">
      <c r="A982" s="54" t="s">
        <v>1390</v>
      </c>
      <c r="B982" s="54">
        <v>34.01</v>
      </c>
      <c r="C982" s="54">
        <v>11.3</v>
      </c>
      <c r="D982" s="54" t="s">
        <v>2380</v>
      </c>
      <c r="E982" s="54" t="s">
        <v>2380</v>
      </c>
      <c r="F982" s="54" t="s">
        <v>2380</v>
      </c>
      <c r="G982" s="54" t="s">
        <v>2381</v>
      </c>
      <c r="H982" s="54" t="s">
        <v>2380</v>
      </c>
      <c r="I982" s="15"/>
      <c r="J982" s="20"/>
      <c r="K982" s="17" t="str" cm="1">
        <f t="array" ref="K982">IF(H982="?",INDEX($H$2:$H$2336,MODE(MATCH($H$2:$H$2336,$H$2:$H$2336,0))),H982)</f>
        <v>No</v>
      </c>
      <c r="L982" s="18" t="str">
        <f t="shared" si="15"/>
        <v>0</v>
      </c>
      <c r="M982" s="18" t="s">
        <v>2380</v>
      </c>
      <c r="N982" s="18" t="s">
        <v>2380</v>
      </c>
      <c r="O982" s="17" t="str" cm="1">
        <f t="array" ref="O982">_xlfn.IFS(B982&lt;18.5,"Underweight",B982&lt;=24.99,"Normal weight",B982&lt;=29.99,"Over weight",B982&gt;=30,"Obesity")</f>
        <v>Obesity</v>
      </c>
      <c r="P982" s="30" t="str" cm="1">
        <f t="array" ref="P982">_xlfn.IFS(C982&lt;5.7,"Normal",C982&lt;=6.49,"Prediabetes",C982&gt;=6.5,"Diabetes")</f>
        <v>Diabetes</v>
      </c>
    </row>
    <row r="983" spans="1:16" x14ac:dyDescent="0.25">
      <c r="A983" s="54" t="s">
        <v>1389</v>
      </c>
      <c r="B983" s="54">
        <v>31.54</v>
      </c>
      <c r="C983" s="54">
        <v>6.72</v>
      </c>
      <c r="D983" s="54" t="s">
        <v>2380</v>
      </c>
      <c r="E983" s="54" t="s">
        <v>2380</v>
      </c>
      <c r="F983" s="54" t="s">
        <v>2380</v>
      </c>
      <c r="G983" s="54" t="s">
        <v>2381</v>
      </c>
      <c r="H983" s="54" t="s">
        <v>2380</v>
      </c>
      <c r="I983" s="17"/>
      <c r="J983" s="19"/>
      <c r="K983" s="15" t="str" cm="1">
        <f t="array" ref="K983">IF(H983="?",INDEX($H$2:$H$2336,MODE(MATCH($H$2:$H$2336,$H$2:$H$2336,0))),H983)</f>
        <v>No</v>
      </c>
      <c r="L983" s="16" t="str">
        <f t="shared" si="15"/>
        <v>0</v>
      </c>
      <c r="M983" s="16" t="s">
        <v>2380</v>
      </c>
      <c r="N983" s="16" t="s">
        <v>2380</v>
      </c>
      <c r="O983" s="15" t="str" cm="1">
        <f t="array" ref="O983">_xlfn.IFS(B983&lt;18.5,"Underweight",B983&lt;=24.99,"Normal weight",B983&lt;=29.99,"Over weight",B983&gt;=30,"Obesity")</f>
        <v>Obesity</v>
      </c>
      <c r="P983" s="29" t="str" cm="1">
        <f t="array" ref="P983">_xlfn.IFS(C983&lt;5.7,"Normal",C983&lt;=6.49,"Prediabetes",C983&gt;=6.5,"Diabetes")</f>
        <v>Diabetes</v>
      </c>
    </row>
    <row r="984" spans="1:16" x14ac:dyDescent="0.25">
      <c r="A984" s="54" t="s">
        <v>1388</v>
      </c>
      <c r="B984" s="54">
        <v>23.3</v>
      </c>
      <c r="C984" s="54">
        <v>5.36</v>
      </c>
      <c r="D984" s="54" t="s">
        <v>8367</v>
      </c>
      <c r="E984" s="54" t="s">
        <v>2380</v>
      </c>
      <c r="F984" s="54" t="s">
        <v>2380</v>
      </c>
      <c r="G984" s="54">
        <v>1</v>
      </c>
      <c r="H984" s="54" t="s">
        <v>2380</v>
      </c>
      <c r="I984" s="15"/>
      <c r="J984" s="20"/>
      <c r="K984" s="17" t="str" cm="1">
        <f t="array" ref="K984">IF(H984="?",INDEX($H$2:$H$2336,MODE(MATCH($H$2:$H$2336,$H$2:$H$2336,0))),H984)</f>
        <v>No</v>
      </c>
      <c r="L984" s="18">
        <f t="shared" si="15"/>
        <v>1</v>
      </c>
      <c r="M984" s="18" t="s">
        <v>2382</v>
      </c>
      <c r="N984" s="18" t="s">
        <v>2380</v>
      </c>
      <c r="O984" s="17" t="str" cm="1">
        <f t="array" ref="O984">_xlfn.IFS(B984&lt;18.5,"Underweight",B984&lt;=24.99,"Normal weight",B984&lt;=29.99,"Over weight",B984&gt;=30,"Obesity")</f>
        <v>Normal weight</v>
      </c>
      <c r="P984" s="30" t="str" cm="1">
        <f t="array" ref="P984">_xlfn.IFS(C984&lt;5.7,"Normal",C984&lt;=6.49,"Prediabetes",C984&gt;=6.5,"Diabetes")</f>
        <v>Normal</v>
      </c>
    </row>
    <row r="985" spans="1:16" x14ac:dyDescent="0.25">
      <c r="A985" s="54" t="s">
        <v>1387</v>
      </c>
      <c r="B985" s="54">
        <v>27.75</v>
      </c>
      <c r="C985" s="54">
        <v>9.8800000000000008</v>
      </c>
      <c r="D985" s="54" t="s">
        <v>2380</v>
      </c>
      <c r="E985" s="54" t="s">
        <v>2380</v>
      </c>
      <c r="F985" s="54" t="s">
        <v>2380</v>
      </c>
      <c r="G985" s="54" t="s">
        <v>2381</v>
      </c>
      <c r="H985" s="54" t="s">
        <v>2380</v>
      </c>
      <c r="I985" s="17"/>
      <c r="J985" s="19"/>
      <c r="K985" s="15" t="str" cm="1">
        <f t="array" ref="K985">IF(H985="?",INDEX($H$2:$H$2336,MODE(MATCH($H$2:$H$2336,$H$2:$H$2336,0))),H985)</f>
        <v>No</v>
      </c>
      <c r="L985" s="16" t="str">
        <f t="shared" si="15"/>
        <v>0</v>
      </c>
      <c r="M985" s="16" t="s">
        <v>2380</v>
      </c>
      <c r="N985" s="16" t="s">
        <v>2380</v>
      </c>
      <c r="O985" s="15" t="str" cm="1">
        <f t="array" ref="O985">_xlfn.IFS(B985&lt;18.5,"Underweight",B985&lt;=24.99,"Normal weight",B985&lt;=29.99,"Over weight",B985&gt;=30,"Obesity")</f>
        <v>Over weight</v>
      </c>
      <c r="P985" s="29" t="str" cm="1">
        <f t="array" ref="P985">_xlfn.IFS(C985&lt;5.7,"Normal",C985&lt;=6.49,"Prediabetes",C985&gt;=6.5,"Diabetes")</f>
        <v>Diabetes</v>
      </c>
    </row>
    <row r="986" spans="1:16" x14ac:dyDescent="0.25">
      <c r="A986" s="54" t="s">
        <v>1386</v>
      </c>
      <c r="B986" s="54">
        <v>42.46</v>
      </c>
      <c r="C986" s="54">
        <v>4.1100000000000003</v>
      </c>
      <c r="D986" s="54" t="s">
        <v>2380</v>
      </c>
      <c r="E986" s="54" t="s">
        <v>2380</v>
      </c>
      <c r="F986" s="54" t="s">
        <v>2380</v>
      </c>
      <c r="G986" s="54" t="s">
        <v>2381</v>
      </c>
      <c r="H986" s="54" t="s">
        <v>2380</v>
      </c>
      <c r="I986" s="15"/>
      <c r="J986" s="20"/>
      <c r="K986" s="17" t="str" cm="1">
        <f t="array" ref="K986">IF(H986="?",INDEX($H$2:$H$2336,MODE(MATCH($H$2:$H$2336,$H$2:$H$2336,0))),H986)</f>
        <v>No</v>
      </c>
      <c r="L986" s="18" t="str">
        <f t="shared" si="15"/>
        <v>0</v>
      </c>
      <c r="M986" s="18" t="s">
        <v>2380</v>
      </c>
      <c r="N986" s="18" t="s">
        <v>2380</v>
      </c>
      <c r="O986" s="17" t="str" cm="1">
        <f t="array" ref="O986">_xlfn.IFS(B986&lt;18.5,"Underweight",B986&lt;=24.99,"Normal weight",B986&lt;=29.99,"Over weight",B986&gt;=30,"Obesity")</f>
        <v>Obesity</v>
      </c>
      <c r="P986" s="30" t="str" cm="1">
        <f t="array" ref="P986">_xlfn.IFS(C986&lt;5.7,"Normal",C986&lt;=6.49,"Prediabetes",C986&gt;=6.5,"Diabetes")</f>
        <v>Normal</v>
      </c>
    </row>
    <row r="987" spans="1:16" x14ac:dyDescent="0.25">
      <c r="A987" s="54" t="s">
        <v>1385</v>
      </c>
      <c r="B987" s="54">
        <v>54.47</v>
      </c>
      <c r="C987" s="54">
        <v>7.48</v>
      </c>
      <c r="D987" s="54" t="s">
        <v>2380</v>
      </c>
      <c r="E987" s="54" t="s">
        <v>2380</v>
      </c>
      <c r="F987" s="54" t="s">
        <v>2380</v>
      </c>
      <c r="G987" s="54" t="s">
        <v>2381</v>
      </c>
      <c r="H987" s="54" t="s">
        <v>2380</v>
      </c>
      <c r="I987" s="17"/>
      <c r="J987" s="19"/>
      <c r="K987" s="15" t="str" cm="1">
        <f t="array" ref="K987">IF(H987="?",INDEX($H$2:$H$2336,MODE(MATCH($H$2:$H$2336,$H$2:$H$2336,0))),H987)</f>
        <v>No</v>
      </c>
      <c r="L987" s="16" t="str">
        <f t="shared" si="15"/>
        <v>0</v>
      </c>
      <c r="M987" s="16" t="s">
        <v>2380</v>
      </c>
      <c r="N987" s="16" t="s">
        <v>2380</v>
      </c>
      <c r="O987" s="15" t="str" cm="1">
        <f t="array" ref="O987">_xlfn.IFS(B987&lt;18.5,"Underweight",B987&lt;=24.99,"Normal weight",B987&lt;=29.99,"Over weight",B987&gt;=30,"Obesity")</f>
        <v>Obesity</v>
      </c>
      <c r="P987" s="29" t="str" cm="1">
        <f t="array" ref="P987">_xlfn.IFS(C987&lt;5.7,"Normal",C987&lt;=6.49,"Prediabetes",C987&gt;=6.5,"Diabetes")</f>
        <v>Diabetes</v>
      </c>
    </row>
    <row r="988" spans="1:16" x14ac:dyDescent="0.25">
      <c r="A988" s="54" t="s">
        <v>1384</v>
      </c>
      <c r="B988" s="54">
        <v>24.93</v>
      </c>
      <c r="C988" s="54">
        <v>9.18</v>
      </c>
      <c r="D988" s="54" t="s">
        <v>8367</v>
      </c>
      <c r="E988" s="54" t="s">
        <v>2380</v>
      </c>
      <c r="F988" s="54" t="s">
        <v>2382</v>
      </c>
      <c r="G988" s="54">
        <v>1</v>
      </c>
      <c r="H988" s="54" t="s">
        <v>2380</v>
      </c>
      <c r="I988" s="15"/>
      <c r="J988" s="20"/>
      <c r="K988" s="17" t="str" cm="1">
        <f t="array" ref="K988">IF(H988="?",INDEX($H$2:$H$2336,MODE(MATCH($H$2:$H$2336,$H$2:$H$2336,0))),H988)</f>
        <v>No</v>
      </c>
      <c r="L988" s="18">
        <f t="shared" si="15"/>
        <v>1</v>
      </c>
      <c r="M988" s="18" t="s">
        <v>2382</v>
      </c>
      <c r="N988" s="18" t="s">
        <v>2380</v>
      </c>
      <c r="O988" s="17" t="str" cm="1">
        <f t="array" ref="O988">_xlfn.IFS(B988&lt;18.5,"Underweight",B988&lt;=24.99,"Normal weight",B988&lt;=29.99,"Over weight",B988&gt;=30,"Obesity")</f>
        <v>Normal weight</v>
      </c>
      <c r="P988" s="30" t="str" cm="1">
        <f t="array" ref="P988">_xlfn.IFS(C988&lt;5.7,"Normal",C988&lt;=6.49,"Prediabetes",C988&gt;=6.5,"Diabetes")</f>
        <v>Diabetes</v>
      </c>
    </row>
    <row r="989" spans="1:16" x14ac:dyDescent="0.25">
      <c r="A989" s="54" t="s">
        <v>1383</v>
      </c>
      <c r="B989" s="54">
        <v>48.12</v>
      </c>
      <c r="C989" s="54">
        <v>4.51</v>
      </c>
      <c r="D989" s="54" t="s">
        <v>8367</v>
      </c>
      <c r="E989" s="54" t="s">
        <v>2380</v>
      </c>
      <c r="F989" s="54" t="s">
        <v>2380</v>
      </c>
      <c r="G989" s="54">
        <v>1</v>
      </c>
      <c r="H989" s="54" t="s">
        <v>2380</v>
      </c>
      <c r="I989" s="17"/>
      <c r="J989" s="19"/>
      <c r="K989" s="15" t="str" cm="1">
        <f t="array" ref="K989">IF(H989="?",INDEX($H$2:$H$2336,MODE(MATCH($H$2:$H$2336,$H$2:$H$2336,0))),H989)</f>
        <v>No</v>
      </c>
      <c r="L989" s="16">
        <f t="shared" si="15"/>
        <v>1</v>
      </c>
      <c r="M989" s="16" t="s">
        <v>2382</v>
      </c>
      <c r="N989" s="16" t="s">
        <v>2380</v>
      </c>
      <c r="O989" s="15" t="str" cm="1">
        <f t="array" ref="O989">_xlfn.IFS(B989&lt;18.5,"Underweight",B989&lt;=24.99,"Normal weight",B989&lt;=29.99,"Over weight",B989&gt;=30,"Obesity")</f>
        <v>Obesity</v>
      </c>
      <c r="P989" s="29" t="str" cm="1">
        <f t="array" ref="P989">_xlfn.IFS(C989&lt;5.7,"Normal",C989&lt;=6.49,"Prediabetes",C989&gt;=6.5,"Diabetes")</f>
        <v>Normal</v>
      </c>
    </row>
    <row r="990" spans="1:16" x14ac:dyDescent="0.25">
      <c r="A990" s="54" t="s">
        <v>1382</v>
      </c>
      <c r="B990" s="54">
        <v>24.91</v>
      </c>
      <c r="C990" s="54">
        <v>7.33</v>
      </c>
      <c r="D990" s="54" t="s">
        <v>8367</v>
      </c>
      <c r="E990" s="54" t="s">
        <v>2380</v>
      </c>
      <c r="F990" s="54" t="s">
        <v>2382</v>
      </c>
      <c r="G990" s="54">
        <v>1</v>
      </c>
      <c r="H990" s="54" t="s">
        <v>2380</v>
      </c>
      <c r="I990" s="15"/>
      <c r="J990" s="20"/>
      <c r="K990" s="17" t="str" cm="1">
        <f t="array" ref="K990">IF(H990="?",INDEX($H$2:$H$2336,MODE(MATCH($H$2:$H$2336,$H$2:$H$2336,0))),H990)</f>
        <v>No</v>
      </c>
      <c r="L990" s="18">
        <f t="shared" si="15"/>
        <v>1</v>
      </c>
      <c r="M990" s="18" t="s">
        <v>2382</v>
      </c>
      <c r="N990" s="18" t="s">
        <v>2380</v>
      </c>
      <c r="O990" s="17" t="str" cm="1">
        <f t="array" ref="O990">_xlfn.IFS(B990&lt;18.5,"Underweight",B990&lt;=24.99,"Normal weight",B990&lt;=29.99,"Over weight",B990&gt;=30,"Obesity")</f>
        <v>Normal weight</v>
      </c>
      <c r="P990" s="30" t="str" cm="1">
        <f t="array" ref="P990">_xlfn.IFS(C990&lt;5.7,"Normal",C990&lt;=6.49,"Prediabetes",C990&gt;=6.5,"Diabetes")</f>
        <v>Diabetes</v>
      </c>
    </row>
    <row r="991" spans="1:16" x14ac:dyDescent="0.25">
      <c r="A991" s="54" t="s">
        <v>1381</v>
      </c>
      <c r="B991" s="54">
        <v>27.645</v>
      </c>
      <c r="C991" s="54">
        <v>10.56</v>
      </c>
      <c r="D991" s="54" t="s">
        <v>2380</v>
      </c>
      <c r="E991" s="54" t="s">
        <v>2380</v>
      </c>
      <c r="F991" s="54" t="s">
        <v>2380</v>
      </c>
      <c r="G991" s="54" t="s">
        <v>2381</v>
      </c>
      <c r="H991" s="54" t="s">
        <v>2380</v>
      </c>
      <c r="I991" s="17"/>
      <c r="J991" s="19"/>
      <c r="K991" s="15" t="str" cm="1">
        <f t="array" ref="K991">IF(H991="?",INDEX($H$2:$H$2336,MODE(MATCH($H$2:$H$2336,$H$2:$H$2336,0))),H991)</f>
        <v>No</v>
      </c>
      <c r="L991" s="16" t="str">
        <f t="shared" si="15"/>
        <v>0</v>
      </c>
      <c r="M991" s="16" t="s">
        <v>2380</v>
      </c>
      <c r="N991" s="16" t="s">
        <v>2380</v>
      </c>
      <c r="O991" s="15" t="str" cm="1">
        <f t="array" ref="O991">_xlfn.IFS(B991&lt;18.5,"Underweight",B991&lt;=24.99,"Normal weight",B991&lt;=29.99,"Over weight",B991&gt;=30,"Obesity")</f>
        <v>Over weight</v>
      </c>
      <c r="P991" s="29" t="str" cm="1">
        <f t="array" ref="P991">_xlfn.IFS(C991&lt;5.7,"Normal",C991&lt;=6.49,"Prediabetes",C991&gt;=6.5,"Diabetes")</f>
        <v>Diabetes</v>
      </c>
    </row>
    <row r="992" spans="1:16" x14ac:dyDescent="0.25">
      <c r="A992" s="54" t="s">
        <v>1380</v>
      </c>
      <c r="B992" s="54">
        <v>33.700000000000003</v>
      </c>
      <c r="C992" s="54">
        <v>4.01</v>
      </c>
      <c r="D992" s="54" t="s">
        <v>2380</v>
      </c>
      <c r="E992" s="54" t="s">
        <v>2380</v>
      </c>
      <c r="F992" s="54" t="s">
        <v>2380</v>
      </c>
      <c r="G992" s="54">
        <v>2</v>
      </c>
      <c r="H992" s="54" t="s">
        <v>2380</v>
      </c>
      <c r="I992" s="15"/>
      <c r="J992" s="20"/>
      <c r="K992" s="17" t="str" cm="1">
        <f t="array" ref="K992">IF(H992="?",INDEX($H$2:$H$2336,MODE(MATCH($H$2:$H$2336,$H$2:$H$2336,0))),H992)</f>
        <v>No</v>
      </c>
      <c r="L992" s="18">
        <f t="shared" si="15"/>
        <v>2</v>
      </c>
      <c r="M992" s="18" t="s">
        <v>2380</v>
      </c>
      <c r="N992" s="18" t="s">
        <v>2380</v>
      </c>
      <c r="O992" s="17" t="str" cm="1">
        <f t="array" ref="O992">_xlfn.IFS(B992&lt;18.5,"Underweight",B992&lt;=24.99,"Normal weight",B992&lt;=29.99,"Over weight",B992&gt;=30,"Obesity")</f>
        <v>Obesity</v>
      </c>
      <c r="P992" s="30" t="str" cm="1">
        <f t="array" ref="P992">_xlfn.IFS(C992&lt;5.7,"Normal",C992&lt;=6.49,"Prediabetes",C992&gt;=6.5,"Diabetes")</f>
        <v>Normal</v>
      </c>
    </row>
    <row r="993" spans="1:16" x14ac:dyDescent="0.25">
      <c r="A993" s="54" t="s">
        <v>1379</v>
      </c>
      <c r="B993" s="54">
        <v>38.93</v>
      </c>
      <c r="C993" s="54">
        <v>5.64</v>
      </c>
      <c r="D993" s="54" t="s">
        <v>8367</v>
      </c>
      <c r="E993" s="54" t="s">
        <v>2380</v>
      </c>
      <c r="F993" s="54" t="s">
        <v>2380</v>
      </c>
      <c r="G993" s="54">
        <v>1</v>
      </c>
      <c r="H993" s="54" t="s">
        <v>2380</v>
      </c>
      <c r="I993" s="17"/>
      <c r="J993" s="19"/>
      <c r="K993" s="15" t="str" cm="1">
        <f t="array" ref="K993">IF(H993="?",INDEX($H$2:$H$2336,MODE(MATCH($H$2:$H$2336,$H$2:$H$2336,0))),H993)</f>
        <v>No</v>
      </c>
      <c r="L993" s="16">
        <f t="shared" si="15"/>
        <v>1</v>
      </c>
      <c r="M993" s="16" t="s">
        <v>2382</v>
      </c>
      <c r="N993" s="16" t="s">
        <v>2380</v>
      </c>
      <c r="O993" s="15" t="str" cm="1">
        <f t="array" ref="O993">_xlfn.IFS(B993&lt;18.5,"Underweight",B993&lt;=24.99,"Normal weight",B993&lt;=29.99,"Over weight",B993&gt;=30,"Obesity")</f>
        <v>Obesity</v>
      </c>
      <c r="P993" s="29" t="str" cm="1">
        <f t="array" ref="P993">_xlfn.IFS(C993&lt;5.7,"Normal",C993&lt;=6.49,"Prediabetes",C993&gt;=6.5,"Diabetes")</f>
        <v>Normal</v>
      </c>
    </row>
    <row r="994" spans="1:16" x14ac:dyDescent="0.25">
      <c r="A994" s="54" t="s">
        <v>1378</v>
      </c>
      <c r="B994" s="54">
        <v>32.774999999999999</v>
      </c>
      <c r="C994" s="54">
        <v>8.02</v>
      </c>
      <c r="D994" s="54" t="s">
        <v>8367</v>
      </c>
      <c r="E994" s="54" t="s">
        <v>2380</v>
      </c>
      <c r="F994" s="54" t="s">
        <v>2380</v>
      </c>
      <c r="G994" s="54">
        <v>2</v>
      </c>
      <c r="H994" s="54" t="s">
        <v>2380</v>
      </c>
      <c r="I994" s="15"/>
      <c r="J994" s="20"/>
      <c r="K994" s="17" t="str" cm="1">
        <f t="array" ref="K994">IF(H994="?",INDEX($H$2:$H$2336,MODE(MATCH($H$2:$H$2336,$H$2:$H$2336,0))),H994)</f>
        <v>No</v>
      </c>
      <c r="L994" s="18">
        <f t="shared" si="15"/>
        <v>2</v>
      </c>
      <c r="M994" s="18" t="s">
        <v>2382</v>
      </c>
      <c r="N994" s="18" t="s">
        <v>2380</v>
      </c>
      <c r="O994" s="17" t="str" cm="1">
        <f t="array" ref="O994">_xlfn.IFS(B994&lt;18.5,"Underweight",B994&lt;=24.99,"Normal weight",B994&lt;=29.99,"Over weight",B994&gt;=30,"Obesity")</f>
        <v>Obesity</v>
      </c>
      <c r="P994" s="30" t="str" cm="1">
        <f t="array" ref="P994">_xlfn.IFS(C994&lt;5.7,"Normal",C994&lt;=6.49,"Prediabetes",C994&gt;=6.5,"Diabetes")</f>
        <v>Diabetes</v>
      </c>
    </row>
    <row r="995" spans="1:16" x14ac:dyDescent="0.25">
      <c r="A995" s="54" t="s">
        <v>1377</v>
      </c>
      <c r="B995" s="54">
        <v>29.83</v>
      </c>
      <c r="C995" s="54">
        <v>7.2</v>
      </c>
      <c r="D995" s="54" t="s">
        <v>8367</v>
      </c>
      <c r="E995" s="54" t="s">
        <v>2380</v>
      </c>
      <c r="F995" s="54" t="s">
        <v>2380</v>
      </c>
      <c r="G995" s="54" t="s">
        <v>2381</v>
      </c>
      <c r="H995" s="54" t="s">
        <v>2380</v>
      </c>
      <c r="I995" s="17"/>
      <c r="J995" s="19"/>
      <c r="K995" s="15" t="str" cm="1">
        <f t="array" ref="K995">IF(H995="?",INDEX($H$2:$H$2336,MODE(MATCH($H$2:$H$2336,$H$2:$H$2336,0))),H995)</f>
        <v>No</v>
      </c>
      <c r="L995" s="16" t="str">
        <f t="shared" si="15"/>
        <v>0</v>
      </c>
      <c r="M995" s="16" t="s">
        <v>2382</v>
      </c>
      <c r="N995" s="16" t="s">
        <v>2380</v>
      </c>
      <c r="O995" s="15" t="str" cm="1">
        <f t="array" ref="O995">_xlfn.IFS(B995&lt;18.5,"Underweight",B995&lt;=24.99,"Normal weight",B995&lt;=29.99,"Over weight",B995&gt;=30,"Obesity")</f>
        <v>Over weight</v>
      </c>
      <c r="P995" s="29" t="str" cm="1">
        <f t="array" ref="P995">_xlfn.IFS(C995&lt;5.7,"Normal",C995&lt;=6.49,"Prediabetes",C995&gt;=6.5,"Diabetes")</f>
        <v>Diabetes</v>
      </c>
    </row>
    <row r="996" spans="1:16" x14ac:dyDescent="0.25">
      <c r="A996" s="54" t="s">
        <v>1376</v>
      </c>
      <c r="B996" s="54">
        <v>28.31</v>
      </c>
      <c r="C996" s="54">
        <v>4.55</v>
      </c>
      <c r="D996" s="54" t="s">
        <v>2380</v>
      </c>
      <c r="E996" s="54" t="s">
        <v>8367</v>
      </c>
      <c r="F996" s="54" t="s">
        <v>2380</v>
      </c>
      <c r="G996" s="54">
        <v>1</v>
      </c>
      <c r="H996" s="54" t="s">
        <v>2380</v>
      </c>
      <c r="I996" s="15"/>
      <c r="J996" s="20"/>
      <c r="K996" s="17" t="str" cm="1">
        <f t="array" ref="K996">IF(H996="?",INDEX($H$2:$H$2336,MODE(MATCH($H$2:$H$2336,$H$2:$H$2336,0))),H996)</f>
        <v>No</v>
      </c>
      <c r="L996" s="18">
        <f t="shared" si="15"/>
        <v>1</v>
      </c>
      <c r="M996" s="18" t="s">
        <v>2380</v>
      </c>
      <c r="N996" s="18" t="s">
        <v>2380</v>
      </c>
      <c r="O996" s="17" t="str" cm="1">
        <f t="array" ref="O996">_xlfn.IFS(B996&lt;18.5,"Underweight",B996&lt;=24.99,"Normal weight",B996&lt;=29.99,"Over weight",B996&gt;=30,"Obesity")</f>
        <v>Over weight</v>
      </c>
      <c r="P996" s="30" t="str" cm="1">
        <f t="array" ref="P996">_xlfn.IFS(C996&lt;5.7,"Normal",C996&lt;=6.49,"Prediabetes",C996&gt;=6.5,"Diabetes")</f>
        <v>Normal</v>
      </c>
    </row>
    <row r="997" spans="1:16" x14ac:dyDescent="0.25">
      <c r="A997" s="54" t="s">
        <v>1375</v>
      </c>
      <c r="B997" s="54">
        <v>29.79</v>
      </c>
      <c r="C997" s="54">
        <v>9.0299999999999994</v>
      </c>
      <c r="D997" s="54" t="s">
        <v>2380</v>
      </c>
      <c r="E997" s="54" t="s">
        <v>2380</v>
      </c>
      <c r="F997" s="54" t="s">
        <v>2380</v>
      </c>
      <c r="G997" s="54" t="s">
        <v>2381</v>
      </c>
      <c r="H997" s="54" t="s">
        <v>2380</v>
      </c>
      <c r="I997" s="17"/>
      <c r="J997" s="19"/>
      <c r="K997" s="15" t="str" cm="1">
        <f t="array" ref="K997">IF(H997="?",INDEX($H$2:$H$2336,MODE(MATCH($H$2:$H$2336,$H$2:$H$2336,0))),H997)</f>
        <v>No</v>
      </c>
      <c r="L997" s="16" t="str">
        <f t="shared" si="15"/>
        <v>0</v>
      </c>
      <c r="M997" s="16" t="s">
        <v>2380</v>
      </c>
      <c r="N997" s="16" t="s">
        <v>2380</v>
      </c>
      <c r="O997" s="15" t="str" cm="1">
        <f t="array" ref="O997">_xlfn.IFS(B997&lt;18.5,"Underweight",B997&lt;=24.99,"Normal weight",B997&lt;=29.99,"Over weight",B997&gt;=30,"Obesity")</f>
        <v>Over weight</v>
      </c>
      <c r="P997" s="29" t="str" cm="1">
        <f t="array" ref="P997">_xlfn.IFS(C997&lt;5.7,"Normal",C997&lt;=6.49,"Prediabetes",C997&gt;=6.5,"Diabetes")</f>
        <v>Diabetes</v>
      </c>
    </row>
    <row r="998" spans="1:16" x14ac:dyDescent="0.25">
      <c r="A998" s="54" t="s">
        <v>1374</v>
      </c>
      <c r="B998" s="54">
        <v>36.6</v>
      </c>
      <c r="C998" s="54">
        <v>5.2</v>
      </c>
      <c r="D998" s="54" t="s">
        <v>8367</v>
      </c>
      <c r="E998" s="54" t="s">
        <v>2380</v>
      </c>
      <c r="F998" s="54" t="s">
        <v>2382</v>
      </c>
      <c r="G998" s="54">
        <v>1</v>
      </c>
      <c r="H998" s="54" t="s">
        <v>2380</v>
      </c>
      <c r="I998" s="15"/>
      <c r="J998" s="20"/>
      <c r="K998" s="17" t="str" cm="1">
        <f t="array" ref="K998">IF(H998="?",INDEX($H$2:$H$2336,MODE(MATCH($H$2:$H$2336,$H$2:$H$2336,0))),H998)</f>
        <v>No</v>
      </c>
      <c r="L998" s="18">
        <f t="shared" si="15"/>
        <v>1</v>
      </c>
      <c r="M998" s="18" t="s">
        <v>2382</v>
      </c>
      <c r="N998" s="18" t="s">
        <v>2380</v>
      </c>
      <c r="O998" s="17" t="str" cm="1">
        <f t="array" ref="O998">_xlfn.IFS(B998&lt;18.5,"Underweight",B998&lt;=24.99,"Normal weight",B998&lt;=29.99,"Over weight",B998&gt;=30,"Obesity")</f>
        <v>Obesity</v>
      </c>
      <c r="P998" s="30" t="str" cm="1">
        <f t="array" ref="P998">_xlfn.IFS(C998&lt;5.7,"Normal",C998&lt;=6.49,"Prediabetes",C998&gt;=6.5,"Diabetes")</f>
        <v>Normal</v>
      </c>
    </row>
    <row r="999" spans="1:16" x14ac:dyDescent="0.25">
      <c r="A999" s="54" t="s">
        <v>1373</v>
      </c>
      <c r="B999" s="54">
        <v>35.93</v>
      </c>
      <c r="C999" s="54">
        <v>8.3000000000000007</v>
      </c>
      <c r="D999" s="54" t="s">
        <v>8367</v>
      </c>
      <c r="E999" s="54" t="s">
        <v>2380</v>
      </c>
      <c r="F999" s="54" t="s">
        <v>2380</v>
      </c>
      <c r="G999" s="54" t="s">
        <v>2381</v>
      </c>
      <c r="H999" s="54" t="s">
        <v>2380</v>
      </c>
      <c r="I999" s="17"/>
      <c r="J999" s="19"/>
      <c r="K999" s="15" t="str" cm="1">
        <f t="array" ref="K999">IF(H999="?",INDEX($H$2:$H$2336,MODE(MATCH($H$2:$H$2336,$H$2:$H$2336,0))),H999)</f>
        <v>No</v>
      </c>
      <c r="L999" s="16" t="str">
        <f t="shared" si="15"/>
        <v>0</v>
      </c>
      <c r="M999" s="16" t="s">
        <v>2382</v>
      </c>
      <c r="N999" s="16" t="s">
        <v>2380</v>
      </c>
      <c r="O999" s="15" t="str" cm="1">
        <f t="array" ref="O999">_xlfn.IFS(B999&lt;18.5,"Underweight",B999&lt;=24.99,"Normal weight",B999&lt;=29.99,"Over weight",B999&gt;=30,"Obesity")</f>
        <v>Obesity</v>
      </c>
      <c r="P999" s="29" t="str" cm="1">
        <f t="array" ref="P999">_xlfn.IFS(C999&lt;5.7,"Normal",C999&lt;=6.49,"Prediabetes",C999&gt;=6.5,"Diabetes")</f>
        <v>Diabetes</v>
      </c>
    </row>
    <row r="1000" spans="1:16" x14ac:dyDescent="0.25">
      <c r="A1000" s="54" t="s">
        <v>1372</v>
      </c>
      <c r="B1000" s="54">
        <v>28.6</v>
      </c>
      <c r="C1000" s="54">
        <v>5.56</v>
      </c>
      <c r="D1000" s="54" t="s">
        <v>8367</v>
      </c>
      <c r="E1000" s="54" t="s">
        <v>2380</v>
      </c>
      <c r="F1000" s="54" t="s">
        <v>2382</v>
      </c>
      <c r="G1000" s="54">
        <v>1</v>
      </c>
      <c r="H1000" s="54" t="s">
        <v>2380</v>
      </c>
      <c r="I1000" s="15"/>
      <c r="J1000" s="20"/>
      <c r="K1000" s="17" t="str" cm="1">
        <f t="array" ref="K1000">IF(H1000="?",INDEX($H$2:$H$2336,MODE(MATCH($H$2:$H$2336,$H$2:$H$2336,0))),H1000)</f>
        <v>No</v>
      </c>
      <c r="L1000" s="18">
        <f t="shared" si="15"/>
        <v>1</v>
      </c>
      <c r="M1000" s="18" t="s">
        <v>2382</v>
      </c>
      <c r="N1000" s="18" t="s">
        <v>2380</v>
      </c>
      <c r="O1000" s="17" t="str" cm="1">
        <f t="array" ref="O1000">_xlfn.IFS(B1000&lt;18.5,"Underweight",B1000&lt;=24.99,"Normal weight",B1000&lt;=29.99,"Over weight",B1000&gt;=30,"Obesity")</f>
        <v>Over weight</v>
      </c>
      <c r="P1000" s="30" t="str" cm="1">
        <f t="array" ref="P1000">_xlfn.IFS(C1000&lt;5.7,"Normal",C1000&lt;=6.49,"Prediabetes",C1000&gt;=6.5,"Diabetes")</f>
        <v>Normal</v>
      </c>
    </row>
    <row r="1001" spans="1:16" x14ac:dyDescent="0.25">
      <c r="A1001" s="54" t="s">
        <v>1371</v>
      </c>
      <c r="B1001" s="54">
        <v>39.17</v>
      </c>
      <c r="C1001" s="54">
        <v>4.1500000000000004</v>
      </c>
      <c r="D1001" s="54" t="s">
        <v>2380</v>
      </c>
      <c r="E1001" s="54" t="s">
        <v>2380</v>
      </c>
      <c r="F1001" s="54" t="s">
        <v>2380</v>
      </c>
      <c r="G1001" s="54" t="s">
        <v>2381</v>
      </c>
      <c r="H1001" s="54" t="s">
        <v>2380</v>
      </c>
      <c r="I1001" s="17"/>
      <c r="J1001" s="19"/>
      <c r="K1001" s="15" t="str" cm="1">
        <f t="array" ref="K1001">IF(H1001="?",INDEX($H$2:$H$2336,MODE(MATCH($H$2:$H$2336,$H$2:$H$2336,0))),H1001)</f>
        <v>No</v>
      </c>
      <c r="L1001" s="16" t="str">
        <f t="shared" si="15"/>
        <v>0</v>
      </c>
      <c r="M1001" s="16" t="s">
        <v>2380</v>
      </c>
      <c r="N1001" s="16" t="s">
        <v>2380</v>
      </c>
      <c r="O1001" s="15" t="str" cm="1">
        <f t="array" ref="O1001">_xlfn.IFS(B1001&lt;18.5,"Underweight",B1001&lt;=24.99,"Normal weight",B1001&lt;=29.99,"Over weight",B1001&gt;=30,"Obesity")</f>
        <v>Obesity</v>
      </c>
      <c r="P1001" s="29" t="str" cm="1">
        <f t="array" ref="P1001">_xlfn.IFS(C1001&lt;5.7,"Normal",C1001&lt;=6.49,"Prediabetes",C1001&gt;=6.5,"Diabetes")</f>
        <v>Normal</v>
      </c>
    </row>
    <row r="1002" spans="1:16" x14ac:dyDescent="0.25">
      <c r="A1002" s="54" t="s">
        <v>1370</v>
      </c>
      <c r="B1002" s="54">
        <v>26.41</v>
      </c>
      <c r="C1002" s="54">
        <v>5.99</v>
      </c>
      <c r="D1002" s="54" t="s">
        <v>8367</v>
      </c>
      <c r="E1002" s="54" t="s">
        <v>2380</v>
      </c>
      <c r="F1002" s="54" t="s">
        <v>2382</v>
      </c>
      <c r="G1002" s="54">
        <v>1</v>
      </c>
      <c r="H1002" s="54" t="s">
        <v>2380</v>
      </c>
      <c r="I1002" s="15"/>
      <c r="J1002" s="20"/>
      <c r="K1002" s="17" t="str" cm="1">
        <f t="array" ref="K1002">IF(H1002="?",INDEX($H$2:$H$2336,MODE(MATCH($H$2:$H$2336,$H$2:$H$2336,0))),H1002)</f>
        <v>No</v>
      </c>
      <c r="L1002" s="18">
        <f t="shared" si="15"/>
        <v>1</v>
      </c>
      <c r="M1002" s="18" t="s">
        <v>2382</v>
      </c>
      <c r="N1002" s="18" t="s">
        <v>2380</v>
      </c>
      <c r="O1002" s="17" t="str" cm="1">
        <f t="array" ref="O1002">_xlfn.IFS(B1002&lt;18.5,"Underweight",B1002&lt;=24.99,"Normal weight",B1002&lt;=29.99,"Over weight",B1002&gt;=30,"Obesity")</f>
        <v>Over weight</v>
      </c>
      <c r="P1002" s="30" t="str" cm="1">
        <f t="array" ref="P1002">_xlfn.IFS(C1002&lt;5.7,"Normal",C1002&lt;=6.49,"Prediabetes",C1002&gt;=6.5,"Diabetes")</f>
        <v>Prediabetes</v>
      </c>
    </row>
    <row r="1003" spans="1:16" x14ac:dyDescent="0.25">
      <c r="A1003" s="54" t="s">
        <v>1369</v>
      </c>
      <c r="B1003" s="54">
        <v>30.63</v>
      </c>
      <c r="C1003" s="54">
        <v>5.8</v>
      </c>
      <c r="D1003" s="54" t="s">
        <v>8367</v>
      </c>
      <c r="E1003" s="54" t="s">
        <v>2380</v>
      </c>
      <c r="F1003" s="54" t="s">
        <v>2380</v>
      </c>
      <c r="G1003" s="54" t="s">
        <v>2381</v>
      </c>
      <c r="H1003" s="54" t="s">
        <v>2380</v>
      </c>
      <c r="I1003" s="17"/>
      <c r="J1003" s="19"/>
      <c r="K1003" s="15" t="str" cm="1">
        <f t="array" ref="K1003">IF(H1003="?",INDEX($H$2:$H$2336,MODE(MATCH($H$2:$H$2336,$H$2:$H$2336,0))),H1003)</f>
        <v>No</v>
      </c>
      <c r="L1003" s="16" t="str">
        <f t="shared" si="15"/>
        <v>0</v>
      </c>
      <c r="M1003" s="16" t="s">
        <v>2382</v>
      </c>
      <c r="N1003" s="16" t="s">
        <v>2380</v>
      </c>
      <c r="O1003" s="15" t="str" cm="1">
        <f t="array" ref="O1003">_xlfn.IFS(B1003&lt;18.5,"Underweight",B1003&lt;=24.99,"Normal weight",B1003&lt;=29.99,"Over weight",B1003&gt;=30,"Obesity")</f>
        <v>Obesity</v>
      </c>
      <c r="P1003" s="29" t="str" cm="1">
        <f t="array" ref="P1003">_xlfn.IFS(C1003&lt;5.7,"Normal",C1003&lt;=6.49,"Prediabetes",C1003&gt;=6.5,"Diabetes")</f>
        <v>Prediabetes</v>
      </c>
    </row>
    <row r="1004" spans="1:16" x14ac:dyDescent="0.25">
      <c r="A1004" s="54" t="s">
        <v>1368</v>
      </c>
      <c r="B1004" s="54">
        <v>31.73</v>
      </c>
      <c r="C1004" s="54">
        <v>7.32</v>
      </c>
      <c r="D1004" s="54" t="s">
        <v>8367</v>
      </c>
      <c r="E1004" s="54" t="s">
        <v>2380</v>
      </c>
      <c r="F1004" s="54" t="s">
        <v>2380</v>
      </c>
      <c r="G1004" s="54">
        <v>2</v>
      </c>
      <c r="H1004" s="54" t="s">
        <v>2380</v>
      </c>
      <c r="I1004" s="15"/>
      <c r="J1004" s="20"/>
      <c r="K1004" s="17" t="str" cm="1">
        <f t="array" ref="K1004">IF(H1004="?",INDEX($H$2:$H$2336,MODE(MATCH($H$2:$H$2336,$H$2:$H$2336,0))),H1004)</f>
        <v>No</v>
      </c>
      <c r="L1004" s="18">
        <f t="shared" si="15"/>
        <v>2</v>
      </c>
      <c r="M1004" s="18" t="s">
        <v>2382</v>
      </c>
      <c r="N1004" s="18" t="s">
        <v>2380</v>
      </c>
      <c r="O1004" s="17" t="str" cm="1">
        <f t="array" ref="O1004">_xlfn.IFS(B1004&lt;18.5,"Underweight",B1004&lt;=24.99,"Normal weight",B1004&lt;=29.99,"Over weight",B1004&gt;=30,"Obesity")</f>
        <v>Obesity</v>
      </c>
      <c r="P1004" s="30" t="str" cm="1">
        <f t="array" ref="P1004">_xlfn.IFS(C1004&lt;5.7,"Normal",C1004&lt;=6.49,"Prediabetes",C1004&gt;=6.5,"Diabetes")</f>
        <v>Diabetes</v>
      </c>
    </row>
    <row r="1005" spans="1:16" x14ac:dyDescent="0.25">
      <c r="A1005" s="54" t="s">
        <v>1367</v>
      </c>
      <c r="B1005" s="54">
        <v>30.7</v>
      </c>
      <c r="C1005" s="54">
        <v>5.16</v>
      </c>
      <c r="D1005" s="54" t="s">
        <v>2380</v>
      </c>
      <c r="E1005" s="54" t="s">
        <v>2380</v>
      </c>
      <c r="F1005" s="54" t="s">
        <v>2380</v>
      </c>
      <c r="G1005" s="54">
        <v>2</v>
      </c>
      <c r="H1005" s="54" t="s">
        <v>2380</v>
      </c>
      <c r="I1005" s="17"/>
      <c r="J1005" s="19"/>
      <c r="K1005" s="15" t="str" cm="1">
        <f t="array" ref="K1005">IF(H1005="?",INDEX($H$2:$H$2336,MODE(MATCH($H$2:$H$2336,$H$2:$H$2336,0))),H1005)</f>
        <v>No</v>
      </c>
      <c r="L1005" s="16">
        <f t="shared" si="15"/>
        <v>2</v>
      </c>
      <c r="M1005" s="16" t="s">
        <v>2380</v>
      </c>
      <c r="N1005" s="16" t="s">
        <v>2380</v>
      </c>
      <c r="O1005" s="15" t="str" cm="1">
        <f t="array" ref="O1005">_xlfn.IFS(B1005&lt;18.5,"Underweight",B1005&lt;=24.99,"Normal weight",B1005&lt;=29.99,"Over weight",B1005&gt;=30,"Obesity")</f>
        <v>Obesity</v>
      </c>
      <c r="P1005" s="29" t="str" cm="1">
        <f t="array" ref="P1005">_xlfn.IFS(C1005&lt;5.7,"Normal",C1005&lt;=6.49,"Prediabetes",C1005&gt;=6.5,"Diabetes")</f>
        <v>Normal</v>
      </c>
    </row>
    <row r="1006" spans="1:16" x14ac:dyDescent="0.25">
      <c r="A1006" s="54" t="s">
        <v>1366</v>
      </c>
      <c r="B1006" s="54">
        <v>25.934999999999999</v>
      </c>
      <c r="C1006" s="54">
        <v>5.96</v>
      </c>
      <c r="D1006" s="54" t="s">
        <v>8367</v>
      </c>
      <c r="E1006" s="54" t="s">
        <v>2380</v>
      </c>
      <c r="F1006" s="54" t="s">
        <v>2380</v>
      </c>
      <c r="G1006" s="54">
        <v>2</v>
      </c>
      <c r="H1006" s="54" t="s">
        <v>2380</v>
      </c>
      <c r="I1006" s="15"/>
      <c r="J1006" s="20"/>
      <c r="K1006" s="17" t="str" cm="1">
        <f t="array" ref="K1006">IF(H1006="?",INDEX($H$2:$H$2336,MODE(MATCH($H$2:$H$2336,$H$2:$H$2336,0))),H1006)</f>
        <v>No</v>
      </c>
      <c r="L1006" s="18">
        <f t="shared" si="15"/>
        <v>2</v>
      </c>
      <c r="M1006" s="18" t="s">
        <v>2382</v>
      </c>
      <c r="N1006" s="18" t="s">
        <v>2380</v>
      </c>
      <c r="O1006" s="17" t="str" cm="1">
        <f t="array" ref="O1006">_xlfn.IFS(B1006&lt;18.5,"Underweight",B1006&lt;=24.99,"Normal weight",B1006&lt;=29.99,"Over weight",B1006&gt;=30,"Obesity")</f>
        <v>Over weight</v>
      </c>
      <c r="P1006" s="30" t="str" cm="1">
        <f t="array" ref="P1006">_xlfn.IFS(C1006&lt;5.7,"Normal",C1006&lt;=6.49,"Prediabetes",C1006&gt;=6.5,"Diabetes")</f>
        <v>Prediabetes</v>
      </c>
    </row>
    <row r="1007" spans="1:16" x14ac:dyDescent="0.25">
      <c r="A1007" s="54" t="s">
        <v>1365</v>
      </c>
      <c r="B1007" s="54">
        <v>35.9</v>
      </c>
      <c r="C1007" s="54">
        <v>4.8499999999999996</v>
      </c>
      <c r="D1007" s="54" t="s">
        <v>8367</v>
      </c>
      <c r="E1007" s="54" t="s">
        <v>2380</v>
      </c>
      <c r="F1007" s="54" t="s">
        <v>2382</v>
      </c>
      <c r="G1007" s="54">
        <v>1</v>
      </c>
      <c r="H1007" s="54" t="s">
        <v>2380</v>
      </c>
      <c r="I1007" s="17"/>
      <c r="J1007" s="19"/>
      <c r="K1007" s="15" t="str" cm="1">
        <f t="array" ref="K1007">IF(H1007="?",INDEX($H$2:$H$2336,MODE(MATCH($H$2:$H$2336,$H$2:$H$2336,0))),H1007)</f>
        <v>No</v>
      </c>
      <c r="L1007" s="16">
        <f t="shared" si="15"/>
        <v>1</v>
      </c>
      <c r="M1007" s="16" t="s">
        <v>2382</v>
      </c>
      <c r="N1007" s="16" t="s">
        <v>2380</v>
      </c>
      <c r="O1007" s="15" t="str" cm="1">
        <f t="array" ref="O1007">_xlfn.IFS(B1007&lt;18.5,"Underweight",B1007&lt;=24.99,"Normal weight",B1007&lt;=29.99,"Over weight",B1007&gt;=30,"Obesity")</f>
        <v>Obesity</v>
      </c>
      <c r="P1007" s="29" t="str" cm="1">
        <f t="array" ref="P1007">_xlfn.IFS(C1007&lt;5.7,"Normal",C1007&lt;=6.49,"Prediabetes",C1007&gt;=6.5,"Diabetes")</f>
        <v>Normal</v>
      </c>
    </row>
    <row r="1008" spans="1:16" x14ac:dyDescent="0.25">
      <c r="A1008" s="54" t="s">
        <v>1364</v>
      </c>
      <c r="B1008" s="54">
        <v>26.7</v>
      </c>
      <c r="C1008" s="54">
        <v>5.09</v>
      </c>
      <c r="D1008" s="54" t="s">
        <v>8367</v>
      </c>
      <c r="E1008" s="54" t="s">
        <v>2380</v>
      </c>
      <c r="F1008" s="54" t="s">
        <v>2382</v>
      </c>
      <c r="G1008" s="54">
        <v>1</v>
      </c>
      <c r="H1008" s="54" t="s">
        <v>2380</v>
      </c>
      <c r="I1008" s="15"/>
      <c r="J1008" s="20"/>
      <c r="K1008" s="17" t="str" cm="1">
        <f t="array" ref="K1008">IF(H1008="?",INDEX($H$2:$H$2336,MODE(MATCH($H$2:$H$2336,$H$2:$H$2336,0))),H1008)</f>
        <v>No</v>
      </c>
      <c r="L1008" s="18">
        <f t="shared" si="15"/>
        <v>1</v>
      </c>
      <c r="M1008" s="18" t="s">
        <v>2382</v>
      </c>
      <c r="N1008" s="18" t="s">
        <v>2380</v>
      </c>
      <c r="O1008" s="17" t="str" cm="1">
        <f t="array" ref="O1008">_xlfn.IFS(B1008&lt;18.5,"Underweight",B1008&lt;=24.99,"Normal weight",B1008&lt;=29.99,"Over weight",B1008&gt;=30,"Obesity")</f>
        <v>Over weight</v>
      </c>
      <c r="P1008" s="30" t="str" cm="1">
        <f t="array" ref="P1008">_xlfn.IFS(C1008&lt;5.7,"Normal",C1008&lt;=6.49,"Prediabetes",C1008&gt;=6.5,"Diabetes")</f>
        <v>Normal</v>
      </c>
    </row>
    <row r="1009" spans="1:16" x14ac:dyDescent="0.25">
      <c r="A1009" s="54" t="s">
        <v>1363</v>
      </c>
      <c r="B1009" s="54">
        <v>33.71</v>
      </c>
      <c r="C1009" s="54">
        <v>4.9400000000000004</v>
      </c>
      <c r="D1009" s="54" t="s">
        <v>2380</v>
      </c>
      <c r="E1009" s="54" t="s">
        <v>2380</v>
      </c>
      <c r="F1009" s="54" t="s">
        <v>2380</v>
      </c>
      <c r="G1009" s="54" t="s">
        <v>2381</v>
      </c>
      <c r="H1009" s="54" t="s">
        <v>2380</v>
      </c>
      <c r="I1009" s="17"/>
      <c r="J1009" s="19"/>
      <c r="K1009" s="15" t="str" cm="1">
        <f t="array" ref="K1009">IF(H1009="?",INDEX($H$2:$H$2336,MODE(MATCH($H$2:$H$2336,$H$2:$H$2336,0))),H1009)</f>
        <v>No</v>
      </c>
      <c r="L1009" s="16" t="str">
        <f t="shared" si="15"/>
        <v>0</v>
      </c>
      <c r="M1009" s="16" t="s">
        <v>2380</v>
      </c>
      <c r="N1009" s="16" t="s">
        <v>2380</v>
      </c>
      <c r="O1009" s="15" t="str" cm="1">
        <f t="array" ref="O1009">_xlfn.IFS(B1009&lt;18.5,"Underweight",B1009&lt;=24.99,"Normal weight",B1009&lt;=29.99,"Over weight",B1009&gt;=30,"Obesity")</f>
        <v>Obesity</v>
      </c>
      <c r="P1009" s="29" t="str" cm="1">
        <f t="array" ref="P1009">_xlfn.IFS(C1009&lt;5.7,"Normal",C1009&lt;=6.49,"Prediabetes",C1009&gt;=6.5,"Diabetes")</f>
        <v>Normal</v>
      </c>
    </row>
    <row r="1010" spans="1:16" x14ac:dyDescent="0.25">
      <c r="A1010" s="54" t="s">
        <v>1362</v>
      </c>
      <c r="B1010" s="54">
        <v>41.91</v>
      </c>
      <c r="C1010" s="54">
        <v>4.92</v>
      </c>
      <c r="D1010" s="54" t="s">
        <v>8367</v>
      </c>
      <c r="E1010" s="54" t="s">
        <v>2380</v>
      </c>
      <c r="F1010" s="54" t="s">
        <v>2380</v>
      </c>
      <c r="G1010" s="54">
        <v>2</v>
      </c>
      <c r="H1010" s="54" t="s">
        <v>2380</v>
      </c>
      <c r="I1010" s="15"/>
      <c r="J1010" s="20"/>
      <c r="K1010" s="17" t="str" cm="1">
        <f t="array" ref="K1010">IF(H1010="?",INDEX($H$2:$H$2336,MODE(MATCH($H$2:$H$2336,$H$2:$H$2336,0))),H1010)</f>
        <v>No</v>
      </c>
      <c r="L1010" s="18">
        <f t="shared" si="15"/>
        <v>2</v>
      </c>
      <c r="M1010" s="18" t="s">
        <v>2382</v>
      </c>
      <c r="N1010" s="18" t="s">
        <v>2380</v>
      </c>
      <c r="O1010" s="17" t="str" cm="1">
        <f t="array" ref="O1010">_xlfn.IFS(B1010&lt;18.5,"Underweight",B1010&lt;=24.99,"Normal weight",B1010&lt;=29.99,"Over weight",B1010&gt;=30,"Obesity")</f>
        <v>Obesity</v>
      </c>
      <c r="P1010" s="30" t="str" cm="1">
        <f t="array" ref="P1010">_xlfn.IFS(C1010&lt;5.7,"Normal",C1010&lt;=6.49,"Prediabetes",C1010&gt;=6.5,"Diabetes")</f>
        <v>Normal</v>
      </c>
    </row>
    <row r="1011" spans="1:16" x14ac:dyDescent="0.25">
      <c r="A1011" s="54" t="s">
        <v>1361</v>
      </c>
      <c r="B1011" s="54">
        <v>39.82</v>
      </c>
      <c r="C1011" s="54">
        <v>6.05</v>
      </c>
      <c r="D1011" s="54" t="s">
        <v>8367</v>
      </c>
      <c r="E1011" s="54" t="s">
        <v>2380</v>
      </c>
      <c r="F1011" s="54" t="s">
        <v>2380</v>
      </c>
      <c r="G1011" s="54">
        <v>2</v>
      </c>
      <c r="H1011" s="54" t="s">
        <v>2380</v>
      </c>
      <c r="I1011" s="17"/>
      <c r="J1011" s="19"/>
      <c r="K1011" s="15" t="str" cm="1">
        <f t="array" ref="K1011">IF(H1011="?",INDEX($H$2:$H$2336,MODE(MATCH($H$2:$H$2336,$H$2:$H$2336,0))),H1011)</f>
        <v>No</v>
      </c>
      <c r="L1011" s="16">
        <f t="shared" si="15"/>
        <v>2</v>
      </c>
      <c r="M1011" s="16" t="s">
        <v>2382</v>
      </c>
      <c r="N1011" s="16" t="s">
        <v>2380</v>
      </c>
      <c r="O1011" s="15" t="str" cm="1">
        <f t="array" ref="O1011">_xlfn.IFS(B1011&lt;18.5,"Underweight",B1011&lt;=24.99,"Normal weight",B1011&lt;=29.99,"Over weight",B1011&gt;=30,"Obesity")</f>
        <v>Obesity</v>
      </c>
      <c r="P1011" s="29" t="str" cm="1">
        <f t="array" ref="P1011">_xlfn.IFS(C1011&lt;5.7,"Normal",C1011&lt;=6.49,"Prediabetes",C1011&gt;=6.5,"Diabetes")</f>
        <v>Prediabetes</v>
      </c>
    </row>
    <row r="1012" spans="1:16" x14ac:dyDescent="0.25">
      <c r="A1012" s="54" t="s">
        <v>1360</v>
      </c>
      <c r="B1012" s="54">
        <v>28.12</v>
      </c>
      <c r="C1012" s="54">
        <v>4.67</v>
      </c>
      <c r="D1012" s="54" t="s">
        <v>2380</v>
      </c>
      <c r="E1012" s="54" t="s">
        <v>2380</v>
      </c>
      <c r="F1012" s="54" t="s">
        <v>2380</v>
      </c>
      <c r="G1012" s="54">
        <v>2</v>
      </c>
      <c r="H1012" s="54" t="s">
        <v>2380</v>
      </c>
      <c r="I1012" s="15"/>
      <c r="J1012" s="20"/>
      <c r="K1012" s="17" t="str" cm="1">
        <f t="array" ref="K1012">IF(H1012="?",INDEX($H$2:$H$2336,MODE(MATCH($H$2:$H$2336,$H$2:$H$2336,0))),H1012)</f>
        <v>No</v>
      </c>
      <c r="L1012" s="18">
        <f t="shared" si="15"/>
        <v>2</v>
      </c>
      <c r="M1012" s="18" t="s">
        <v>2380</v>
      </c>
      <c r="N1012" s="18" t="s">
        <v>2380</v>
      </c>
      <c r="O1012" s="17" t="str" cm="1">
        <f t="array" ref="O1012">_xlfn.IFS(B1012&lt;18.5,"Underweight",B1012&lt;=24.99,"Normal weight",B1012&lt;=29.99,"Over weight",B1012&gt;=30,"Obesity")</f>
        <v>Over weight</v>
      </c>
      <c r="P1012" s="30" t="str" cm="1">
        <f t="array" ref="P1012">_xlfn.IFS(C1012&lt;5.7,"Normal",C1012&lt;=6.49,"Prediabetes",C1012&gt;=6.5,"Diabetes")</f>
        <v>Normal</v>
      </c>
    </row>
    <row r="1013" spans="1:16" x14ac:dyDescent="0.25">
      <c r="A1013" s="54" t="s">
        <v>1359</v>
      </c>
      <c r="B1013" s="54">
        <v>26.98</v>
      </c>
      <c r="C1013" s="54">
        <v>9.81</v>
      </c>
      <c r="D1013" s="54" t="s">
        <v>8367</v>
      </c>
      <c r="E1013" s="54" t="s">
        <v>2380</v>
      </c>
      <c r="F1013" s="54" t="s">
        <v>2380</v>
      </c>
      <c r="G1013" s="54" t="s">
        <v>2381</v>
      </c>
      <c r="H1013" s="54" t="s">
        <v>2380</v>
      </c>
      <c r="I1013" s="17"/>
      <c r="J1013" s="19"/>
      <c r="K1013" s="15" t="str" cm="1">
        <f t="array" ref="K1013">IF(H1013="?",INDEX($H$2:$H$2336,MODE(MATCH($H$2:$H$2336,$H$2:$H$2336,0))),H1013)</f>
        <v>No</v>
      </c>
      <c r="L1013" s="16" t="str">
        <f t="shared" si="15"/>
        <v>0</v>
      </c>
      <c r="M1013" s="16" t="s">
        <v>2382</v>
      </c>
      <c r="N1013" s="16" t="s">
        <v>2380</v>
      </c>
      <c r="O1013" s="15" t="str" cm="1">
        <f t="array" ref="O1013">_xlfn.IFS(B1013&lt;18.5,"Underweight",B1013&lt;=24.99,"Normal weight",B1013&lt;=29.99,"Over weight",B1013&gt;=30,"Obesity")</f>
        <v>Over weight</v>
      </c>
      <c r="P1013" s="29" t="str" cm="1">
        <f t="array" ref="P1013">_xlfn.IFS(C1013&lt;5.7,"Normal",C1013&lt;=6.49,"Prediabetes",C1013&gt;=6.5,"Diabetes")</f>
        <v>Diabetes</v>
      </c>
    </row>
    <row r="1014" spans="1:16" x14ac:dyDescent="0.25">
      <c r="A1014" s="54" t="s">
        <v>1358</v>
      </c>
      <c r="B1014" s="54">
        <v>27.2</v>
      </c>
      <c r="C1014" s="54">
        <v>6.06</v>
      </c>
      <c r="D1014" s="54" t="s">
        <v>8367</v>
      </c>
      <c r="E1014" s="54" t="s">
        <v>2380</v>
      </c>
      <c r="F1014" s="54" t="s">
        <v>2380</v>
      </c>
      <c r="G1014" s="54">
        <v>2</v>
      </c>
      <c r="H1014" s="54" t="s">
        <v>2380</v>
      </c>
      <c r="I1014" s="15"/>
      <c r="J1014" s="20"/>
      <c r="K1014" s="17" t="str" cm="1">
        <f t="array" ref="K1014">IF(H1014="?",INDEX($H$2:$H$2336,MODE(MATCH($H$2:$H$2336,$H$2:$H$2336,0))),H1014)</f>
        <v>No</v>
      </c>
      <c r="L1014" s="18">
        <f t="shared" si="15"/>
        <v>2</v>
      </c>
      <c r="M1014" s="18" t="s">
        <v>2382</v>
      </c>
      <c r="N1014" s="18" t="s">
        <v>2380</v>
      </c>
      <c r="O1014" s="17" t="str" cm="1">
        <f t="array" ref="O1014">_xlfn.IFS(B1014&lt;18.5,"Underweight",B1014&lt;=24.99,"Normal weight",B1014&lt;=29.99,"Over weight",B1014&gt;=30,"Obesity")</f>
        <v>Over weight</v>
      </c>
      <c r="P1014" s="30" t="str" cm="1">
        <f t="array" ref="P1014">_xlfn.IFS(C1014&lt;5.7,"Normal",C1014&lt;=6.49,"Prediabetes",C1014&gt;=6.5,"Diabetes")</f>
        <v>Prediabetes</v>
      </c>
    </row>
    <row r="1015" spans="1:16" x14ac:dyDescent="0.25">
      <c r="A1015" s="54" t="s">
        <v>1357</v>
      </c>
      <c r="B1015" s="54">
        <v>25.3</v>
      </c>
      <c r="C1015" s="54">
        <v>5.19</v>
      </c>
      <c r="D1015" s="54" t="s">
        <v>8367</v>
      </c>
      <c r="E1015" s="54" t="s">
        <v>2380</v>
      </c>
      <c r="F1015" s="54" t="s">
        <v>2380</v>
      </c>
      <c r="G1015" s="54">
        <v>2</v>
      </c>
      <c r="H1015" s="54" t="s">
        <v>2380</v>
      </c>
      <c r="I1015" s="17"/>
      <c r="J1015" s="19"/>
      <c r="K1015" s="15" t="str" cm="1">
        <f t="array" ref="K1015">IF(H1015="?",INDEX($H$2:$H$2336,MODE(MATCH($H$2:$H$2336,$H$2:$H$2336,0))),H1015)</f>
        <v>No</v>
      </c>
      <c r="L1015" s="16">
        <f t="shared" si="15"/>
        <v>2</v>
      </c>
      <c r="M1015" s="16" t="s">
        <v>2382</v>
      </c>
      <c r="N1015" s="16" t="s">
        <v>2380</v>
      </c>
      <c r="O1015" s="15" t="str" cm="1">
        <f t="array" ref="O1015">_xlfn.IFS(B1015&lt;18.5,"Underweight",B1015&lt;=24.99,"Normal weight",B1015&lt;=29.99,"Over weight",B1015&gt;=30,"Obesity")</f>
        <v>Over weight</v>
      </c>
      <c r="P1015" s="29" t="str" cm="1">
        <f t="array" ref="P1015">_xlfn.IFS(C1015&lt;5.7,"Normal",C1015&lt;=6.49,"Prediabetes",C1015&gt;=6.5,"Diabetes")</f>
        <v>Normal</v>
      </c>
    </row>
    <row r="1016" spans="1:16" x14ac:dyDescent="0.25">
      <c r="A1016" s="54" t="s">
        <v>1356</v>
      </c>
      <c r="B1016" s="54">
        <v>30.25</v>
      </c>
      <c r="C1016" s="54">
        <v>10.16</v>
      </c>
      <c r="D1016" s="54" t="s">
        <v>2380</v>
      </c>
      <c r="E1016" s="54" t="s">
        <v>2380</v>
      </c>
      <c r="F1016" s="54" t="s">
        <v>2380</v>
      </c>
      <c r="G1016" s="54" t="s">
        <v>2381</v>
      </c>
      <c r="H1016" s="54" t="s">
        <v>2380</v>
      </c>
      <c r="I1016" s="15"/>
      <c r="J1016" s="20"/>
      <c r="K1016" s="17" t="str" cm="1">
        <f t="array" ref="K1016">IF(H1016="?",INDEX($H$2:$H$2336,MODE(MATCH($H$2:$H$2336,$H$2:$H$2336,0))),H1016)</f>
        <v>No</v>
      </c>
      <c r="L1016" s="18" t="str">
        <f t="shared" si="15"/>
        <v>0</v>
      </c>
      <c r="M1016" s="18" t="s">
        <v>2380</v>
      </c>
      <c r="N1016" s="18" t="s">
        <v>2380</v>
      </c>
      <c r="O1016" s="17" t="str" cm="1">
        <f t="array" ref="O1016">_xlfn.IFS(B1016&lt;18.5,"Underweight",B1016&lt;=24.99,"Normal weight",B1016&lt;=29.99,"Over weight",B1016&gt;=30,"Obesity")</f>
        <v>Obesity</v>
      </c>
      <c r="P1016" s="30" t="str" cm="1">
        <f t="array" ref="P1016">_xlfn.IFS(C1016&lt;5.7,"Normal",C1016&lt;=6.49,"Prediabetes",C1016&gt;=6.5,"Diabetes")</f>
        <v>Diabetes</v>
      </c>
    </row>
    <row r="1017" spans="1:16" x14ac:dyDescent="0.25">
      <c r="A1017" s="54" t="s">
        <v>1355</v>
      </c>
      <c r="B1017" s="54">
        <v>54</v>
      </c>
      <c r="C1017" s="54">
        <v>4.68</v>
      </c>
      <c r="D1017" s="54" t="s">
        <v>8367</v>
      </c>
      <c r="E1017" s="54" t="s">
        <v>8367</v>
      </c>
      <c r="F1017" s="54" t="s">
        <v>2380</v>
      </c>
      <c r="G1017" s="54">
        <v>2</v>
      </c>
      <c r="H1017" s="54" t="s">
        <v>2380</v>
      </c>
      <c r="I1017" s="17"/>
      <c r="J1017" s="19"/>
      <c r="K1017" s="15" t="str" cm="1">
        <f t="array" ref="K1017">IF(H1017="?",INDEX($H$2:$H$2336,MODE(MATCH($H$2:$H$2336,$H$2:$H$2336,0))),H1017)</f>
        <v>No</v>
      </c>
      <c r="L1017" s="16">
        <f t="shared" si="15"/>
        <v>2</v>
      </c>
      <c r="M1017" s="16" t="s">
        <v>2382</v>
      </c>
      <c r="N1017" s="16" t="s">
        <v>2380</v>
      </c>
      <c r="O1017" s="15" t="str" cm="1">
        <f t="array" ref="O1017">_xlfn.IFS(B1017&lt;18.5,"Underweight",B1017&lt;=24.99,"Normal weight",B1017&lt;=29.99,"Over weight",B1017&gt;=30,"Obesity")</f>
        <v>Obesity</v>
      </c>
      <c r="P1017" s="29" t="str" cm="1">
        <f t="array" ref="P1017">_xlfn.IFS(C1017&lt;5.7,"Normal",C1017&lt;=6.49,"Prediabetes",C1017&gt;=6.5,"Diabetes")</f>
        <v>Normal</v>
      </c>
    </row>
    <row r="1018" spans="1:16" x14ac:dyDescent="0.25">
      <c r="A1018" s="54" t="s">
        <v>1354</v>
      </c>
      <c r="B1018" s="54">
        <v>51.86</v>
      </c>
      <c r="C1018" s="54">
        <v>5.32</v>
      </c>
      <c r="D1018" s="54" t="s">
        <v>8367</v>
      </c>
      <c r="E1018" s="54" t="s">
        <v>2380</v>
      </c>
      <c r="F1018" s="54" t="s">
        <v>2380</v>
      </c>
      <c r="G1018" s="54" t="s">
        <v>2381</v>
      </c>
      <c r="H1018" s="54" t="s">
        <v>2380</v>
      </c>
      <c r="I1018" s="15"/>
      <c r="J1018" s="20"/>
      <c r="K1018" s="17" t="str" cm="1">
        <f t="array" ref="K1018">IF(H1018="?",INDEX($H$2:$H$2336,MODE(MATCH($H$2:$H$2336,$H$2:$H$2336,0))),H1018)</f>
        <v>No</v>
      </c>
      <c r="L1018" s="18" t="str">
        <f t="shared" si="15"/>
        <v>0</v>
      </c>
      <c r="M1018" s="18" t="s">
        <v>2382</v>
      </c>
      <c r="N1018" s="18" t="s">
        <v>2380</v>
      </c>
      <c r="O1018" s="17" t="str" cm="1">
        <f t="array" ref="O1018">_xlfn.IFS(B1018&lt;18.5,"Underweight",B1018&lt;=24.99,"Normal weight",B1018&lt;=29.99,"Over weight",B1018&gt;=30,"Obesity")</f>
        <v>Obesity</v>
      </c>
      <c r="P1018" s="30" t="str" cm="1">
        <f t="array" ref="P1018">_xlfn.IFS(C1018&lt;5.7,"Normal",C1018&lt;=6.49,"Prediabetes",C1018&gt;=6.5,"Diabetes")</f>
        <v>Normal</v>
      </c>
    </row>
    <row r="1019" spans="1:16" x14ac:dyDescent="0.25">
      <c r="A1019" s="54" t="s">
        <v>1353</v>
      </c>
      <c r="B1019" s="54">
        <v>31.39</v>
      </c>
      <c r="C1019" s="54">
        <v>6.99</v>
      </c>
      <c r="D1019" s="54" t="s">
        <v>2380</v>
      </c>
      <c r="E1019" s="54" t="s">
        <v>2380</v>
      </c>
      <c r="F1019" s="54" t="s">
        <v>2380</v>
      </c>
      <c r="G1019" s="54" t="s">
        <v>2381</v>
      </c>
      <c r="H1019" s="54" t="s">
        <v>2380</v>
      </c>
      <c r="I1019" s="17"/>
      <c r="J1019" s="19"/>
      <c r="K1019" s="15" t="str" cm="1">
        <f t="array" ref="K1019">IF(H1019="?",INDEX($H$2:$H$2336,MODE(MATCH($H$2:$H$2336,$H$2:$H$2336,0))),H1019)</f>
        <v>No</v>
      </c>
      <c r="L1019" s="16" t="str">
        <f t="shared" si="15"/>
        <v>0</v>
      </c>
      <c r="M1019" s="16" t="s">
        <v>2380</v>
      </c>
      <c r="N1019" s="16" t="s">
        <v>2380</v>
      </c>
      <c r="O1019" s="15" t="str" cm="1">
        <f t="array" ref="O1019">_xlfn.IFS(B1019&lt;18.5,"Underweight",B1019&lt;=24.99,"Normal weight",B1019&lt;=29.99,"Over weight",B1019&gt;=30,"Obesity")</f>
        <v>Obesity</v>
      </c>
      <c r="P1019" s="29" t="str" cm="1">
        <f t="array" ref="P1019">_xlfn.IFS(C1019&lt;5.7,"Normal",C1019&lt;=6.49,"Prediabetes",C1019&gt;=6.5,"Diabetes")</f>
        <v>Diabetes</v>
      </c>
    </row>
    <row r="1020" spans="1:16" x14ac:dyDescent="0.25">
      <c r="A1020" s="54" t="s">
        <v>1352</v>
      </c>
      <c r="B1020" s="54">
        <v>39.97</v>
      </c>
      <c r="C1020" s="54">
        <v>5.55</v>
      </c>
      <c r="D1020" s="54" t="s">
        <v>2380</v>
      </c>
      <c r="E1020" s="54" t="s">
        <v>2380</v>
      </c>
      <c r="F1020" s="54" t="s">
        <v>2380</v>
      </c>
      <c r="G1020" s="54" t="s">
        <v>2381</v>
      </c>
      <c r="H1020" s="54" t="s">
        <v>2380</v>
      </c>
      <c r="I1020" s="15"/>
      <c r="J1020" s="20"/>
      <c r="K1020" s="17" t="str" cm="1">
        <f t="array" ref="K1020">IF(H1020="?",INDEX($H$2:$H$2336,MODE(MATCH($H$2:$H$2336,$H$2:$H$2336,0))),H1020)</f>
        <v>No</v>
      </c>
      <c r="L1020" s="18" t="str">
        <f t="shared" si="15"/>
        <v>0</v>
      </c>
      <c r="M1020" s="18" t="s">
        <v>2380</v>
      </c>
      <c r="N1020" s="18" t="s">
        <v>2380</v>
      </c>
      <c r="O1020" s="17" t="str" cm="1">
        <f t="array" ref="O1020">_xlfn.IFS(B1020&lt;18.5,"Underweight",B1020&lt;=24.99,"Normal weight",B1020&lt;=29.99,"Over weight",B1020&gt;=30,"Obesity")</f>
        <v>Obesity</v>
      </c>
      <c r="P1020" s="30" t="str" cm="1">
        <f t="array" ref="P1020">_xlfn.IFS(C1020&lt;5.7,"Normal",C1020&lt;=6.49,"Prediabetes",C1020&gt;=6.5,"Diabetes")</f>
        <v>Normal</v>
      </c>
    </row>
    <row r="1021" spans="1:16" x14ac:dyDescent="0.25">
      <c r="A1021" s="54" t="s">
        <v>1351</v>
      </c>
      <c r="B1021" s="54">
        <v>41.23</v>
      </c>
      <c r="C1021" s="54">
        <v>6.94</v>
      </c>
      <c r="D1021" s="54" t="s">
        <v>2380</v>
      </c>
      <c r="E1021" s="54" t="s">
        <v>2380</v>
      </c>
      <c r="F1021" s="54" t="s">
        <v>2380</v>
      </c>
      <c r="G1021" s="54" t="s">
        <v>2381</v>
      </c>
      <c r="H1021" s="54" t="s">
        <v>2380</v>
      </c>
      <c r="I1021" s="17"/>
      <c r="J1021" s="19"/>
      <c r="K1021" s="15" t="str" cm="1">
        <f t="array" ref="K1021">IF(H1021="?",INDEX($H$2:$H$2336,MODE(MATCH($H$2:$H$2336,$H$2:$H$2336,0))),H1021)</f>
        <v>No</v>
      </c>
      <c r="L1021" s="16" t="str">
        <f t="shared" si="15"/>
        <v>0</v>
      </c>
      <c r="M1021" s="16" t="s">
        <v>2380</v>
      </c>
      <c r="N1021" s="16" t="s">
        <v>2380</v>
      </c>
      <c r="O1021" s="15" t="str" cm="1">
        <f t="array" ref="O1021">_xlfn.IFS(B1021&lt;18.5,"Underweight",B1021&lt;=24.99,"Normal weight",B1021&lt;=29.99,"Over weight",B1021&gt;=30,"Obesity")</f>
        <v>Obesity</v>
      </c>
      <c r="P1021" s="29" t="str" cm="1">
        <f t="array" ref="P1021">_xlfn.IFS(C1021&lt;5.7,"Normal",C1021&lt;=6.49,"Prediabetes",C1021&gt;=6.5,"Diabetes")</f>
        <v>Diabetes</v>
      </c>
    </row>
    <row r="1022" spans="1:16" x14ac:dyDescent="0.25">
      <c r="A1022" s="54" t="s">
        <v>1350</v>
      </c>
      <c r="B1022" s="54">
        <v>49.45</v>
      </c>
      <c r="C1022" s="54">
        <v>4.2</v>
      </c>
      <c r="D1022" s="54" t="s">
        <v>8367</v>
      </c>
      <c r="E1022" s="54" t="s">
        <v>2380</v>
      </c>
      <c r="F1022" s="54" t="s">
        <v>2380</v>
      </c>
      <c r="G1022" s="54" t="s">
        <v>2381</v>
      </c>
      <c r="H1022" s="54" t="s">
        <v>2380</v>
      </c>
      <c r="I1022" s="15"/>
      <c r="J1022" s="20"/>
      <c r="K1022" s="17" t="str" cm="1">
        <f t="array" ref="K1022">IF(H1022="?",INDEX($H$2:$H$2336,MODE(MATCH($H$2:$H$2336,$H$2:$H$2336,0))),H1022)</f>
        <v>No</v>
      </c>
      <c r="L1022" s="18" t="str">
        <f t="shared" si="15"/>
        <v>0</v>
      </c>
      <c r="M1022" s="18" t="s">
        <v>2382</v>
      </c>
      <c r="N1022" s="18" t="s">
        <v>2380</v>
      </c>
      <c r="O1022" s="17" t="str" cm="1">
        <f t="array" ref="O1022">_xlfn.IFS(B1022&lt;18.5,"Underweight",B1022&lt;=24.99,"Normal weight",B1022&lt;=29.99,"Over weight",B1022&gt;=30,"Obesity")</f>
        <v>Obesity</v>
      </c>
      <c r="P1022" s="30" t="str" cm="1">
        <f t="array" ref="P1022">_xlfn.IFS(C1022&lt;5.7,"Normal",C1022&lt;=6.49,"Prediabetes",C1022&gt;=6.5,"Diabetes")</f>
        <v>Normal</v>
      </c>
    </row>
    <row r="1023" spans="1:16" x14ac:dyDescent="0.25">
      <c r="A1023" s="54" t="s">
        <v>1349</v>
      </c>
      <c r="B1023" s="54">
        <v>41.04</v>
      </c>
      <c r="C1023" s="54">
        <v>5.59</v>
      </c>
      <c r="D1023" s="54" t="s">
        <v>2380</v>
      </c>
      <c r="E1023" s="54" t="s">
        <v>2380</v>
      </c>
      <c r="F1023" s="54" t="s">
        <v>2380</v>
      </c>
      <c r="G1023" s="54" t="s">
        <v>2381</v>
      </c>
      <c r="H1023" s="54" t="s">
        <v>2380</v>
      </c>
      <c r="I1023" s="17"/>
      <c r="J1023" s="19"/>
      <c r="K1023" s="15" t="str" cm="1">
        <f t="array" ref="K1023">IF(H1023="?",INDEX($H$2:$H$2336,MODE(MATCH($H$2:$H$2336,$H$2:$H$2336,0))),H1023)</f>
        <v>No</v>
      </c>
      <c r="L1023" s="16" t="str">
        <f t="shared" si="15"/>
        <v>0</v>
      </c>
      <c r="M1023" s="16" t="s">
        <v>2380</v>
      </c>
      <c r="N1023" s="16" t="s">
        <v>2380</v>
      </c>
      <c r="O1023" s="15" t="str" cm="1">
        <f t="array" ref="O1023">_xlfn.IFS(B1023&lt;18.5,"Underweight",B1023&lt;=24.99,"Normal weight",B1023&lt;=29.99,"Over weight",B1023&gt;=30,"Obesity")</f>
        <v>Obesity</v>
      </c>
      <c r="P1023" s="29" t="str" cm="1">
        <f t="array" ref="P1023">_xlfn.IFS(C1023&lt;5.7,"Normal",C1023&lt;=6.49,"Prediabetes",C1023&gt;=6.5,"Diabetes")</f>
        <v>Normal</v>
      </c>
    </row>
    <row r="1024" spans="1:16" x14ac:dyDescent="0.25">
      <c r="A1024" s="54" t="s">
        <v>1348</v>
      </c>
      <c r="B1024" s="54">
        <v>27.93</v>
      </c>
      <c r="C1024" s="54">
        <v>9.9600000000000009</v>
      </c>
      <c r="D1024" s="54" t="s">
        <v>2380</v>
      </c>
      <c r="E1024" s="54" t="s">
        <v>2380</v>
      </c>
      <c r="F1024" s="54" t="s">
        <v>2380</v>
      </c>
      <c r="G1024" s="54" t="s">
        <v>2381</v>
      </c>
      <c r="H1024" s="54" t="s">
        <v>2380</v>
      </c>
      <c r="I1024" s="15"/>
      <c r="J1024" s="20"/>
      <c r="K1024" s="17" t="str" cm="1">
        <f t="array" ref="K1024">IF(H1024="?",INDEX($H$2:$H$2336,MODE(MATCH($H$2:$H$2336,$H$2:$H$2336,0))),H1024)</f>
        <v>No</v>
      </c>
      <c r="L1024" s="18" t="str">
        <f t="shared" si="15"/>
        <v>0</v>
      </c>
      <c r="M1024" s="18" t="s">
        <v>2380</v>
      </c>
      <c r="N1024" s="18" t="s">
        <v>2380</v>
      </c>
      <c r="O1024" s="17" t="str" cm="1">
        <f t="array" ref="O1024">_xlfn.IFS(B1024&lt;18.5,"Underweight",B1024&lt;=24.99,"Normal weight",B1024&lt;=29.99,"Over weight",B1024&gt;=30,"Obesity")</f>
        <v>Over weight</v>
      </c>
      <c r="P1024" s="30" t="str" cm="1">
        <f t="array" ref="P1024">_xlfn.IFS(C1024&lt;5.7,"Normal",C1024&lt;=6.49,"Prediabetes",C1024&gt;=6.5,"Diabetes")</f>
        <v>Diabetes</v>
      </c>
    </row>
    <row r="1025" spans="1:16" x14ac:dyDescent="0.25">
      <c r="A1025" s="54" t="s">
        <v>1347</v>
      </c>
      <c r="B1025" s="54">
        <v>21.01</v>
      </c>
      <c r="C1025" s="54">
        <v>7.37</v>
      </c>
      <c r="D1025" s="54" t="s">
        <v>2380</v>
      </c>
      <c r="E1025" s="54" t="s">
        <v>2380</v>
      </c>
      <c r="F1025" s="54" t="s">
        <v>2380</v>
      </c>
      <c r="G1025" s="54" t="s">
        <v>2381</v>
      </c>
      <c r="H1025" s="54" t="s">
        <v>2380</v>
      </c>
      <c r="I1025" s="17"/>
      <c r="J1025" s="19"/>
      <c r="K1025" s="15" t="str" cm="1">
        <f t="array" ref="K1025">IF(H1025="?",INDEX($H$2:$H$2336,MODE(MATCH($H$2:$H$2336,$H$2:$H$2336,0))),H1025)</f>
        <v>No</v>
      </c>
      <c r="L1025" s="16" t="str">
        <f t="shared" si="15"/>
        <v>0</v>
      </c>
      <c r="M1025" s="16" t="s">
        <v>2380</v>
      </c>
      <c r="N1025" s="16" t="s">
        <v>2380</v>
      </c>
      <c r="O1025" s="15" t="str" cm="1">
        <f t="array" ref="O1025">_xlfn.IFS(B1025&lt;18.5,"Underweight",B1025&lt;=24.99,"Normal weight",B1025&lt;=29.99,"Over weight",B1025&gt;=30,"Obesity")</f>
        <v>Normal weight</v>
      </c>
      <c r="P1025" s="29" t="str" cm="1">
        <f t="array" ref="P1025">_xlfn.IFS(C1025&lt;5.7,"Normal",C1025&lt;=6.49,"Prediabetes",C1025&gt;=6.5,"Diabetes")</f>
        <v>Diabetes</v>
      </c>
    </row>
    <row r="1026" spans="1:16" x14ac:dyDescent="0.25">
      <c r="A1026" s="54" t="s">
        <v>1346</v>
      </c>
      <c r="B1026" s="54">
        <v>52.37</v>
      </c>
      <c r="C1026" s="54">
        <v>5.0599999999999996</v>
      </c>
      <c r="D1026" s="54" t="s">
        <v>8367</v>
      </c>
      <c r="E1026" s="54" t="s">
        <v>8367</v>
      </c>
      <c r="F1026" s="54" t="s">
        <v>2380</v>
      </c>
      <c r="G1026" s="54">
        <v>2</v>
      </c>
      <c r="H1026" s="54" t="s">
        <v>2380</v>
      </c>
      <c r="I1026" s="15"/>
      <c r="J1026" s="20"/>
      <c r="K1026" s="17" t="str" cm="1">
        <f t="array" ref="K1026">IF(H1026="?",INDEX($H$2:$H$2336,MODE(MATCH($H$2:$H$2336,$H$2:$H$2336,0))),H1026)</f>
        <v>No</v>
      </c>
      <c r="L1026" s="18">
        <f t="shared" ref="L1026:L1089" si="16">IF(G1026="No major surgery","0",G1026)</f>
        <v>2</v>
      </c>
      <c r="M1026" s="18" t="s">
        <v>2382</v>
      </c>
      <c r="N1026" s="18" t="s">
        <v>2380</v>
      </c>
      <c r="O1026" s="17" t="str" cm="1">
        <f t="array" ref="O1026">_xlfn.IFS(B1026&lt;18.5,"Underweight",B1026&lt;=24.99,"Normal weight",B1026&lt;=29.99,"Over weight",B1026&gt;=30,"Obesity")</f>
        <v>Obesity</v>
      </c>
      <c r="P1026" s="30" t="str" cm="1">
        <f t="array" ref="P1026">_xlfn.IFS(C1026&lt;5.7,"Normal",C1026&lt;=6.49,"Prediabetes",C1026&gt;=6.5,"Diabetes")</f>
        <v>Normal</v>
      </c>
    </row>
    <row r="1027" spans="1:16" x14ac:dyDescent="0.25">
      <c r="A1027" s="54" t="s">
        <v>1345</v>
      </c>
      <c r="B1027" s="54">
        <v>40.369999999999997</v>
      </c>
      <c r="C1027" s="54">
        <v>8.2100000000000009</v>
      </c>
      <c r="D1027" s="54" t="s">
        <v>2380</v>
      </c>
      <c r="E1027" s="54" t="s">
        <v>2380</v>
      </c>
      <c r="F1027" s="54" t="s">
        <v>2380</v>
      </c>
      <c r="G1027" s="54" t="s">
        <v>2381</v>
      </c>
      <c r="H1027" s="54" t="s">
        <v>2380</v>
      </c>
      <c r="I1027" s="17"/>
      <c r="J1027" s="19"/>
      <c r="K1027" s="15" t="str" cm="1">
        <f t="array" ref="K1027">IF(H1027="?",INDEX($H$2:$H$2336,MODE(MATCH($H$2:$H$2336,$H$2:$H$2336,0))),H1027)</f>
        <v>No</v>
      </c>
      <c r="L1027" s="16" t="str">
        <f t="shared" si="16"/>
        <v>0</v>
      </c>
      <c r="M1027" s="16" t="s">
        <v>2380</v>
      </c>
      <c r="N1027" s="16" t="s">
        <v>2380</v>
      </c>
      <c r="O1027" s="15" t="str" cm="1">
        <f t="array" ref="O1027">_xlfn.IFS(B1027&lt;18.5,"Underweight",B1027&lt;=24.99,"Normal weight",B1027&lt;=29.99,"Over weight",B1027&gt;=30,"Obesity")</f>
        <v>Obesity</v>
      </c>
      <c r="P1027" s="29" t="str" cm="1">
        <f t="array" ref="P1027">_xlfn.IFS(C1027&lt;5.7,"Normal",C1027&lt;=6.49,"Prediabetes",C1027&gt;=6.5,"Diabetes")</f>
        <v>Diabetes</v>
      </c>
    </row>
    <row r="1028" spans="1:16" x14ac:dyDescent="0.25">
      <c r="A1028" s="54" t="s">
        <v>1344</v>
      </c>
      <c r="B1028" s="54">
        <v>41.47</v>
      </c>
      <c r="C1028" s="54">
        <v>10.34</v>
      </c>
      <c r="D1028" s="54" t="s">
        <v>2380</v>
      </c>
      <c r="E1028" s="54" t="s">
        <v>2380</v>
      </c>
      <c r="F1028" s="54" t="s">
        <v>2380</v>
      </c>
      <c r="G1028" s="54">
        <v>2</v>
      </c>
      <c r="H1028" s="54" t="s">
        <v>2380</v>
      </c>
      <c r="I1028" s="15"/>
      <c r="J1028" s="20"/>
      <c r="K1028" s="17" t="str" cm="1">
        <f t="array" ref="K1028">IF(H1028="?",INDEX($H$2:$H$2336,MODE(MATCH($H$2:$H$2336,$H$2:$H$2336,0))),H1028)</f>
        <v>No</v>
      </c>
      <c r="L1028" s="18">
        <f t="shared" si="16"/>
        <v>2</v>
      </c>
      <c r="M1028" s="18" t="s">
        <v>2380</v>
      </c>
      <c r="N1028" s="18" t="s">
        <v>2380</v>
      </c>
      <c r="O1028" s="17" t="str" cm="1">
        <f t="array" ref="O1028">_xlfn.IFS(B1028&lt;18.5,"Underweight",B1028&lt;=24.99,"Normal weight",B1028&lt;=29.99,"Over weight",B1028&gt;=30,"Obesity")</f>
        <v>Obesity</v>
      </c>
      <c r="P1028" s="30" t="str" cm="1">
        <f t="array" ref="P1028">_xlfn.IFS(C1028&lt;5.7,"Normal",C1028&lt;=6.49,"Prediabetes",C1028&gt;=6.5,"Diabetes")</f>
        <v>Diabetes</v>
      </c>
    </row>
    <row r="1029" spans="1:16" x14ac:dyDescent="0.25">
      <c r="A1029" s="54" t="s">
        <v>1343</v>
      </c>
      <c r="B1029" s="54">
        <v>33.725000000000001</v>
      </c>
      <c r="C1029" s="54">
        <v>5.51</v>
      </c>
      <c r="D1029" s="54" t="s">
        <v>8367</v>
      </c>
      <c r="E1029" s="54" t="s">
        <v>2380</v>
      </c>
      <c r="F1029" s="54" t="s">
        <v>2380</v>
      </c>
      <c r="G1029" s="54">
        <v>2</v>
      </c>
      <c r="H1029" s="54" t="s">
        <v>2380</v>
      </c>
      <c r="I1029" s="17"/>
      <c r="J1029" s="19"/>
      <c r="K1029" s="15" t="str" cm="1">
        <f t="array" ref="K1029">IF(H1029="?",INDEX($H$2:$H$2336,MODE(MATCH($H$2:$H$2336,$H$2:$H$2336,0))),H1029)</f>
        <v>No</v>
      </c>
      <c r="L1029" s="16">
        <f t="shared" si="16"/>
        <v>2</v>
      </c>
      <c r="M1029" s="16" t="s">
        <v>2382</v>
      </c>
      <c r="N1029" s="16" t="s">
        <v>2380</v>
      </c>
      <c r="O1029" s="15" t="str" cm="1">
        <f t="array" ref="O1029">_xlfn.IFS(B1029&lt;18.5,"Underweight",B1029&lt;=24.99,"Normal weight",B1029&lt;=29.99,"Over weight",B1029&gt;=30,"Obesity")</f>
        <v>Obesity</v>
      </c>
      <c r="P1029" s="29" t="str" cm="1">
        <f t="array" ref="P1029">_xlfn.IFS(C1029&lt;5.7,"Normal",C1029&lt;=6.49,"Prediabetes",C1029&gt;=6.5,"Diabetes")</f>
        <v>Normal</v>
      </c>
    </row>
    <row r="1030" spans="1:16" x14ac:dyDescent="0.25">
      <c r="A1030" s="54" t="s">
        <v>1342</v>
      </c>
      <c r="B1030" s="54">
        <v>28.1</v>
      </c>
      <c r="C1030" s="54">
        <v>11.2</v>
      </c>
      <c r="D1030" s="54" t="s">
        <v>2380</v>
      </c>
      <c r="E1030" s="54" t="s">
        <v>2380</v>
      </c>
      <c r="F1030" s="54" t="s">
        <v>2380</v>
      </c>
      <c r="G1030" s="54" t="s">
        <v>2381</v>
      </c>
      <c r="H1030" s="54" t="s">
        <v>2380</v>
      </c>
      <c r="I1030" s="15"/>
      <c r="J1030" s="20"/>
      <c r="K1030" s="17" t="str" cm="1">
        <f t="array" ref="K1030">IF(H1030="?",INDEX($H$2:$H$2336,MODE(MATCH($H$2:$H$2336,$H$2:$H$2336,0))),H1030)</f>
        <v>No</v>
      </c>
      <c r="L1030" s="18" t="str">
        <f t="shared" si="16"/>
        <v>0</v>
      </c>
      <c r="M1030" s="18" t="s">
        <v>2380</v>
      </c>
      <c r="N1030" s="18" t="s">
        <v>2380</v>
      </c>
      <c r="O1030" s="17" t="str" cm="1">
        <f t="array" ref="O1030">_xlfn.IFS(B1030&lt;18.5,"Underweight",B1030&lt;=24.99,"Normal weight",B1030&lt;=29.99,"Over weight",B1030&gt;=30,"Obesity")</f>
        <v>Over weight</v>
      </c>
      <c r="P1030" s="30" t="str" cm="1">
        <f t="array" ref="P1030">_xlfn.IFS(C1030&lt;5.7,"Normal",C1030&lt;=6.49,"Prediabetes",C1030&gt;=6.5,"Diabetes")</f>
        <v>Diabetes</v>
      </c>
    </row>
    <row r="1031" spans="1:16" x14ac:dyDescent="0.25">
      <c r="A1031" s="54" t="s">
        <v>1341</v>
      </c>
      <c r="B1031" s="54">
        <v>37.43</v>
      </c>
      <c r="C1031" s="54">
        <v>4.3499999999999996</v>
      </c>
      <c r="D1031" s="54" t="s">
        <v>8367</v>
      </c>
      <c r="E1031" s="54" t="s">
        <v>2380</v>
      </c>
      <c r="F1031" s="54" t="s">
        <v>2382</v>
      </c>
      <c r="G1031" s="54">
        <v>1</v>
      </c>
      <c r="H1031" s="54" t="s">
        <v>2380</v>
      </c>
      <c r="I1031" s="17"/>
      <c r="J1031" s="19"/>
      <c r="K1031" s="15" t="str" cm="1">
        <f t="array" ref="K1031">IF(H1031="?",INDEX($H$2:$H$2336,MODE(MATCH($H$2:$H$2336,$H$2:$H$2336,0))),H1031)</f>
        <v>No</v>
      </c>
      <c r="L1031" s="16">
        <f t="shared" si="16"/>
        <v>1</v>
      </c>
      <c r="M1031" s="16" t="s">
        <v>2382</v>
      </c>
      <c r="N1031" s="16" t="s">
        <v>2380</v>
      </c>
      <c r="O1031" s="15" t="str" cm="1">
        <f t="array" ref="O1031">_xlfn.IFS(B1031&lt;18.5,"Underweight",B1031&lt;=24.99,"Normal weight",B1031&lt;=29.99,"Over weight",B1031&gt;=30,"Obesity")</f>
        <v>Obesity</v>
      </c>
      <c r="P1031" s="29" t="str" cm="1">
        <f t="array" ref="P1031">_xlfn.IFS(C1031&lt;5.7,"Normal",C1031&lt;=6.49,"Prediabetes",C1031&gt;=6.5,"Diabetes")</f>
        <v>Normal</v>
      </c>
    </row>
    <row r="1032" spans="1:16" x14ac:dyDescent="0.25">
      <c r="A1032" s="54" t="s">
        <v>1340</v>
      </c>
      <c r="B1032" s="54">
        <v>23.7</v>
      </c>
      <c r="C1032" s="54">
        <v>10.45</v>
      </c>
      <c r="D1032" s="54" t="s">
        <v>2380</v>
      </c>
      <c r="E1032" s="54" t="s">
        <v>2380</v>
      </c>
      <c r="F1032" s="54" t="s">
        <v>2380</v>
      </c>
      <c r="G1032" s="54" t="s">
        <v>2381</v>
      </c>
      <c r="H1032" s="54" t="s">
        <v>2380</v>
      </c>
      <c r="I1032" s="15"/>
      <c r="J1032" s="20"/>
      <c r="K1032" s="17" t="str" cm="1">
        <f t="array" ref="K1032">IF(H1032="?",INDEX($H$2:$H$2336,MODE(MATCH($H$2:$H$2336,$H$2:$H$2336,0))),H1032)</f>
        <v>No</v>
      </c>
      <c r="L1032" s="18" t="str">
        <f t="shared" si="16"/>
        <v>0</v>
      </c>
      <c r="M1032" s="18" t="s">
        <v>2380</v>
      </c>
      <c r="N1032" s="18" t="s">
        <v>2380</v>
      </c>
      <c r="O1032" s="17" t="str" cm="1">
        <f t="array" ref="O1032">_xlfn.IFS(B1032&lt;18.5,"Underweight",B1032&lt;=24.99,"Normal weight",B1032&lt;=29.99,"Over weight",B1032&gt;=30,"Obesity")</f>
        <v>Normal weight</v>
      </c>
      <c r="P1032" s="30" t="str" cm="1">
        <f t="array" ref="P1032">_xlfn.IFS(C1032&lt;5.7,"Normal",C1032&lt;=6.49,"Prediabetes",C1032&gt;=6.5,"Diabetes")</f>
        <v>Diabetes</v>
      </c>
    </row>
    <row r="1033" spans="1:16" x14ac:dyDescent="0.25">
      <c r="A1033" s="54" t="s">
        <v>1339</v>
      </c>
      <c r="B1033" s="54">
        <v>24.795000000000002</v>
      </c>
      <c r="C1033" s="54">
        <v>4.07</v>
      </c>
      <c r="D1033" s="54" t="s">
        <v>8367</v>
      </c>
      <c r="E1033" s="54" t="s">
        <v>2380</v>
      </c>
      <c r="F1033" s="54" t="s">
        <v>2382</v>
      </c>
      <c r="G1033" s="54">
        <v>1</v>
      </c>
      <c r="H1033" s="54" t="s">
        <v>2380</v>
      </c>
      <c r="I1033" s="17"/>
      <c r="J1033" s="19"/>
      <c r="K1033" s="15" t="str" cm="1">
        <f t="array" ref="K1033">IF(H1033="?",INDEX($H$2:$H$2336,MODE(MATCH($H$2:$H$2336,$H$2:$H$2336,0))),H1033)</f>
        <v>No</v>
      </c>
      <c r="L1033" s="16">
        <f t="shared" si="16"/>
        <v>1</v>
      </c>
      <c r="M1033" s="16" t="s">
        <v>2382</v>
      </c>
      <c r="N1033" s="16" t="s">
        <v>2380</v>
      </c>
      <c r="O1033" s="15" t="str" cm="1">
        <f t="array" ref="O1033">_xlfn.IFS(B1033&lt;18.5,"Underweight",B1033&lt;=24.99,"Normal weight",B1033&lt;=29.99,"Over weight",B1033&gt;=30,"Obesity")</f>
        <v>Normal weight</v>
      </c>
      <c r="P1033" s="29" t="str" cm="1">
        <f t="array" ref="P1033">_xlfn.IFS(C1033&lt;5.7,"Normal",C1033&lt;=6.49,"Prediabetes",C1033&gt;=6.5,"Diabetes")</f>
        <v>Normal</v>
      </c>
    </row>
    <row r="1034" spans="1:16" x14ac:dyDescent="0.25">
      <c r="A1034" s="54" t="s">
        <v>1338</v>
      </c>
      <c r="B1034" s="54">
        <v>31.9</v>
      </c>
      <c r="C1034" s="54">
        <v>8.34</v>
      </c>
      <c r="D1034" s="54" t="s">
        <v>2380</v>
      </c>
      <c r="E1034" s="54" t="s">
        <v>2380</v>
      </c>
      <c r="F1034" s="54" t="s">
        <v>2380</v>
      </c>
      <c r="G1034" s="54" t="s">
        <v>2381</v>
      </c>
      <c r="H1034" s="54" t="s">
        <v>2380</v>
      </c>
      <c r="I1034" s="15"/>
      <c r="J1034" s="20"/>
      <c r="K1034" s="17" t="str" cm="1">
        <f t="array" ref="K1034">IF(H1034="?",INDEX($H$2:$H$2336,MODE(MATCH($H$2:$H$2336,$H$2:$H$2336,0))),H1034)</f>
        <v>No</v>
      </c>
      <c r="L1034" s="18" t="str">
        <f t="shared" si="16"/>
        <v>0</v>
      </c>
      <c r="M1034" s="18" t="s">
        <v>2380</v>
      </c>
      <c r="N1034" s="18" t="s">
        <v>2380</v>
      </c>
      <c r="O1034" s="17" t="str" cm="1">
        <f t="array" ref="O1034">_xlfn.IFS(B1034&lt;18.5,"Underweight",B1034&lt;=24.99,"Normal weight",B1034&lt;=29.99,"Over weight",B1034&gt;=30,"Obesity")</f>
        <v>Obesity</v>
      </c>
      <c r="P1034" s="30" t="str" cm="1">
        <f t="array" ref="P1034">_xlfn.IFS(C1034&lt;5.7,"Normal",C1034&lt;=6.49,"Prediabetes",C1034&gt;=6.5,"Diabetes")</f>
        <v>Diabetes</v>
      </c>
    </row>
    <row r="1035" spans="1:16" x14ac:dyDescent="0.25">
      <c r="A1035" s="54" t="s">
        <v>1337</v>
      </c>
      <c r="B1035" s="54">
        <v>32.68</v>
      </c>
      <c r="C1035" s="54">
        <v>7.41</v>
      </c>
      <c r="D1035" s="54" t="s">
        <v>2380</v>
      </c>
      <c r="E1035" s="54" t="s">
        <v>2380</v>
      </c>
      <c r="F1035" s="54" t="s">
        <v>2380</v>
      </c>
      <c r="G1035" s="54" t="s">
        <v>2381</v>
      </c>
      <c r="H1035" s="54" t="s">
        <v>2380</v>
      </c>
      <c r="I1035" s="17"/>
      <c r="J1035" s="19"/>
      <c r="K1035" s="15" t="str" cm="1">
        <f t="array" ref="K1035">IF(H1035="?",INDEX($H$2:$H$2336,MODE(MATCH($H$2:$H$2336,$H$2:$H$2336,0))),H1035)</f>
        <v>No</v>
      </c>
      <c r="L1035" s="16" t="str">
        <f t="shared" si="16"/>
        <v>0</v>
      </c>
      <c r="M1035" s="16" t="s">
        <v>2380</v>
      </c>
      <c r="N1035" s="16" t="s">
        <v>2380</v>
      </c>
      <c r="O1035" s="15" t="str" cm="1">
        <f t="array" ref="O1035">_xlfn.IFS(B1035&lt;18.5,"Underweight",B1035&lt;=24.99,"Normal weight",B1035&lt;=29.99,"Over weight",B1035&gt;=30,"Obesity")</f>
        <v>Obesity</v>
      </c>
      <c r="P1035" s="29" t="str" cm="1">
        <f t="array" ref="P1035">_xlfn.IFS(C1035&lt;5.7,"Normal",C1035&lt;=6.49,"Prediabetes",C1035&gt;=6.5,"Diabetes")</f>
        <v>Diabetes</v>
      </c>
    </row>
    <row r="1036" spans="1:16" x14ac:dyDescent="0.25">
      <c r="A1036" s="54" t="s">
        <v>1336</v>
      </c>
      <c r="B1036" s="54">
        <v>47.13</v>
      </c>
      <c r="C1036" s="54">
        <v>4.3099999999999996</v>
      </c>
      <c r="D1036" s="54" t="s">
        <v>2380</v>
      </c>
      <c r="E1036" s="54" t="s">
        <v>2380</v>
      </c>
      <c r="F1036" s="54" t="s">
        <v>2380</v>
      </c>
      <c r="G1036" s="54" t="s">
        <v>2381</v>
      </c>
      <c r="H1036" s="54" t="s">
        <v>2380</v>
      </c>
      <c r="I1036" s="15"/>
      <c r="J1036" s="20"/>
      <c r="K1036" s="17" t="str" cm="1">
        <f t="array" ref="K1036">IF(H1036="?",INDEX($H$2:$H$2336,MODE(MATCH($H$2:$H$2336,$H$2:$H$2336,0))),H1036)</f>
        <v>No</v>
      </c>
      <c r="L1036" s="18" t="str">
        <f t="shared" si="16"/>
        <v>0</v>
      </c>
      <c r="M1036" s="18" t="s">
        <v>2380</v>
      </c>
      <c r="N1036" s="18" t="s">
        <v>2380</v>
      </c>
      <c r="O1036" s="17" t="str" cm="1">
        <f t="array" ref="O1036">_xlfn.IFS(B1036&lt;18.5,"Underweight",B1036&lt;=24.99,"Normal weight",B1036&lt;=29.99,"Over weight",B1036&gt;=30,"Obesity")</f>
        <v>Obesity</v>
      </c>
      <c r="P1036" s="30" t="str" cm="1">
        <f t="array" ref="P1036">_xlfn.IFS(C1036&lt;5.7,"Normal",C1036&lt;=6.49,"Prediabetes",C1036&gt;=6.5,"Diabetes")</f>
        <v>Normal</v>
      </c>
    </row>
    <row r="1037" spans="1:16" x14ac:dyDescent="0.25">
      <c r="A1037" s="54" t="s">
        <v>1335</v>
      </c>
      <c r="B1037" s="54">
        <v>36.67</v>
      </c>
      <c r="C1037" s="54">
        <v>10.83</v>
      </c>
      <c r="D1037" s="54" t="s">
        <v>2380</v>
      </c>
      <c r="E1037" s="54" t="s">
        <v>2380</v>
      </c>
      <c r="F1037" s="54" t="s">
        <v>2380</v>
      </c>
      <c r="G1037" s="54" t="s">
        <v>2381</v>
      </c>
      <c r="H1037" s="54" t="s">
        <v>2380</v>
      </c>
      <c r="I1037" s="17"/>
      <c r="J1037" s="19"/>
      <c r="K1037" s="15" t="str" cm="1">
        <f t="array" ref="K1037">IF(H1037="?",INDEX($H$2:$H$2336,MODE(MATCH($H$2:$H$2336,$H$2:$H$2336,0))),H1037)</f>
        <v>No</v>
      </c>
      <c r="L1037" s="16" t="str">
        <f t="shared" si="16"/>
        <v>0</v>
      </c>
      <c r="M1037" s="16" t="s">
        <v>2380</v>
      </c>
      <c r="N1037" s="16" t="s">
        <v>2380</v>
      </c>
      <c r="O1037" s="15" t="str" cm="1">
        <f t="array" ref="O1037">_xlfn.IFS(B1037&lt;18.5,"Underweight",B1037&lt;=24.99,"Normal weight",B1037&lt;=29.99,"Over weight",B1037&gt;=30,"Obesity")</f>
        <v>Obesity</v>
      </c>
      <c r="P1037" s="29" t="str" cm="1">
        <f t="array" ref="P1037">_xlfn.IFS(C1037&lt;5.7,"Normal",C1037&lt;=6.49,"Prediabetes",C1037&gt;=6.5,"Diabetes")</f>
        <v>Diabetes</v>
      </c>
    </row>
    <row r="1038" spans="1:16" x14ac:dyDescent="0.25">
      <c r="A1038" s="54" t="s">
        <v>1334</v>
      </c>
      <c r="B1038" s="54">
        <v>33.630000000000003</v>
      </c>
      <c r="C1038" s="54">
        <v>11.31</v>
      </c>
      <c r="D1038" s="54" t="s">
        <v>2380</v>
      </c>
      <c r="E1038" s="54" t="s">
        <v>2380</v>
      </c>
      <c r="F1038" s="54" t="s">
        <v>2380</v>
      </c>
      <c r="G1038" s="54" t="s">
        <v>2381</v>
      </c>
      <c r="H1038" s="54" t="s">
        <v>2380</v>
      </c>
      <c r="I1038" s="15"/>
      <c r="J1038" s="20"/>
      <c r="K1038" s="17" t="str" cm="1">
        <f t="array" ref="K1038">IF(H1038="?",INDEX($H$2:$H$2336,MODE(MATCH($H$2:$H$2336,$H$2:$H$2336,0))),H1038)</f>
        <v>No</v>
      </c>
      <c r="L1038" s="18" t="str">
        <f t="shared" si="16"/>
        <v>0</v>
      </c>
      <c r="M1038" s="18" t="s">
        <v>2380</v>
      </c>
      <c r="N1038" s="18" t="s">
        <v>2380</v>
      </c>
      <c r="O1038" s="17" t="str" cm="1">
        <f t="array" ref="O1038">_xlfn.IFS(B1038&lt;18.5,"Underweight",B1038&lt;=24.99,"Normal weight",B1038&lt;=29.99,"Over weight",B1038&gt;=30,"Obesity")</f>
        <v>Obesity</v>
      </c>
      <c r="P1038" s="30" t="str" cm="1">
        <f t="array" ref="P1038">_xlfn.IFS(C1038&lt;5.7,"Normal",C1038&lt;=6.49,"Prediabetes",C1038&gt;=6.5,"Diabetes")</f>
        <v>Diabetes</v>
      </c>
    </row>
    <row r="1039" spans="1:16" x14ac:dyDescent="0.25">
      <c r="A1039" s="54" t="s">
        <v>1333</v>
      </c>
      <c r="B1039" s="54">
        <v>32.67</v>
      </c>
      <c r="C1039" s="54">
        <v>11.81</v>
      </c>
      <c r="D1039" s="54" t="s">
        <v>8367</v>
      </c>
      <c r="E1039" s="54" t="s">
        <v>2380</v>
      </c>
      <c r="F1039" s="54" t="s">
        <v>2380</v>
      </c>
      <c r="G1039" s="54" t="s">
        <v>2381</v>
      </c>
      <c r="H1039" s="54" t="s">
        <v>2380</v>
      </c>
      <c r="I1039" s="17"/>
      <c r="J1039" s="19"/>
      <c r="K1039" s="15" t="str" cm="1">
        <f t="array" ref="K1039">IF(H1039="?",INDEX($H$2:$H$2336,MODE(MATCH($H$2:$H$2336,$H$2:$H$2336,0))),H1039)</f>
        <v>No</v>
      </c>
      <c r="L1039" s="16" t="str">
        <f t="shared" si="16"/>
        <v>0</v>
      </c>
      <c r="M1039" s="16" t="s">
        <v>2382</v>
      </c>
      <c r="N1039" s="16" t="s">
        <v>2380</v>
      </c>
      <c r="O1039" s="15" t="str" cm="1">
        <f t="array" ref="O1039">_xlfn.IFS(B1039&lt;18.5,"Underweight",B1039&lt;=24.99,"Normal weight",B1039&lt;=29.99,"Over weight",B1039&gt;=30,"Obesity")</f>
        <v>Obesity</v>
      </c>
      <c r="P1039" s="29" t="str" cm="1">
        <f t="array" ref="P1039">_xlfn.IFS(C1039&lt;5.7,"Normal",C1039&lt;=6.49,"Prediabetes",C1039&gt;=6.5,"Diabetes")</f>
        <v>Diabetes</v>
      </c>
    </row>
    <row r="1040" spans="1:16" x14ac:dyDescent="0.25">
      <c r="A1040" s="54" t="s">
        <v>1332</v>
      </c>
      <c r="B1040" s="54">
        <v>33.299999999999997</v>
      </c>
      <c r="C1040" s="54">
        <v>8.26</v>
      </c>
      <c r="D1040" s="54" t="s">
        <v>8367</v>
      </c>
      <c r="E1040" s="54" t="s">
        <v>2380</v>
      </c>
      <c r="F1040" s="54" t="s">
        <v>2380</v>
      </c>
      <c r="G1040" s="54">
        <v>2</v>
      </c>
      <c r="H1040" s="54" t="s">
        <v>2380</v>
      </c>
      <c r="I1040" s="15"/>
      <c r="J1040" s="20"/>
      <c r="K1040" s="17" t="str" cm="1">
        <f t="array" ref="K1040">IF(H1040="?",INDEX($H$2:$H$2336,MODE(MATCH($H$2:$H$2336,$H$2:$H$2336,0))),H1040)</f>
        <v>No</v>
      </c>
      <c r="L1040" s="18">
        <f t="shared" si="16"/>
        <v>2</v>
      </c>
      <c r="M1040" s="18" t="s">
        <v>2382</v>
      </c>
      <c r="N1040" s="18" t="s">
        <v>2380</v>
      </c>
      <c r="O1040" s="17" t="str" cm="1">
        <f t="array" ref="O1040">_xlfn.IFS(B1040&lt;18.5,"Underweight",B1040&lt;=24.99,"Normal weight",B1040&lt;=29.99,"Over weight",B1040&gt;=30,"Obesity")</f>
        <v>Obesity</v>
      </c>
      <c r="P1040" s="30" t="str" cm="1">
        <f t="array" ref="P1040">_xlfn.IFS(C1040&lt;5.7,"Normal",C1040&lt;=6.49,"Prediabetes",C1040&gt;=6.5,"Diabetes")</f>
        <v>Diabetes</v>
      </c>
    </row>
    <row r="1041" spans="1:16" x14ac:dyDescent="0.25">
      <c r="A1041" s="54" t="s">
        <v>1331</v>
      </c>
      <c r="B1041" s="54">
        <v>30.78</v>
      </c>
      <c r="C1041" s="54">
        <v>10.74</v>
      </c>
      <c r="D1041" s="54" t="s">
        <v>8367</v>
      </c>
      <c r="E1041" s="54" t="s">
        <v>2380</v>
      </c>
      <c r="F1041" s="54" t="s">
        <v>2380</v>
      </c>
      <c r="G1041" s="54">
        <v>2</v>
      </c>
      <c r="H1041" s="54" t="s">
        <v>2380</v>
      </c>
      <c r="I1041" s="17"/>
      <c r="J1041" s="19"/>
      <c r="K1041" s="15" t="str" cm="1">
        <f t="array" ref="K1041">IF(H1041="?",INDEX($H$2:$H$2336,MODE(MATCH($H$2:$H$2336,$H$2:$H$2336,0))),H1041)</f>
        <v>No</v>
      </c>
      <c r="L1041" s="16">
        <f t="shared" si="16"/>
        <v>2</v>
      </c>
      <c r="M1041" s="16" t="s">
        <v>2382</v>
      </c>
      <c r="N1041" s="16" t="s">
        <v>2380</v>
      </c>
      <c r="O1041" s="15" t="str" cm="1">
        <f t="array" ref="O1041">_xlfn.IFS(B1041&lt;18.5,"Underweight",B1041&lt;=24.99,"Normal weight",B1041&lt;=29.99,"Over weight",B1041&gt;=30,"Obesity")</f>
        <v>Obesity</v>
      </c>
      <c r="P1041" s="29" t="str" cm="1">
        <f t="array" ref="P1041">_xlfn.IFS(C1041&lt;5.7,"Normal",C1041&lt;=6.49,"Prediabetes",C1041&gt;=6.5,"Diabetes")</f>
        <v>Diabetes</v>
      </c>
    </row>
    <row r="1042" spans="1:16" x14ac:dyDescent="0.25">
      <c r="A1042" s="54" t="s">
        <v>1330</v>
      </c>
      <c r="B1042" s="54">
        <v>28.975000000000001</v>
      </c>
      <c r="C1042" s="54">
        <v>7.69</v>
      </c>
      <c r="D1042" s="54" t="s">
        <v>8367</v>
      </c>
      <c r="E1042" s="54" t="s">
        <v>2380</v>
      </c>
      <c r="F1042" s="54" t="s">
        <v>2380</v>
      </c>
      <c r="G1042" s="54" t="s">
        <v>2381</v>
      </c>
      <c r="H1042" s="54" t="s">
        <v>2380</v>
      </c>
      <c r="I1042" s="15"/>
      <c r="J1042" s="20"/>
      <c r="K1042" s="17" t="str" cm="1">
        <f t="array" ref="K1042">IF(H1042="?",INDEX($H$2:$H$2336,MODE(MATCH($H$2:$H$2336,$H$2:$H$2336,0))),H1042)</f>
        <v>No</v>
      </c>
      <c r="L1042" s="18" t="str">
        <f t="shared" si="16"/>
        <v>0</v>
      </c>
      <c r="M1042" s="18" t="s">
        <v>2382</v>
      </c>
      <c r="N1042" s="18" t="s">
        <v>2380</v>
      </c>
      <c r="O1042" s="17" t="str" cm="1">
        <f t="array" ref="O1042">_xlfn.IFS(B1042&lt;18.5,"Underweight",B1042&lt;=24.99,"Normal weight",B1042&lt;=29.99,"Over weight",B1042&gt;=30,"Obesity")</f>
        <v>Over weight</v>
      </c>
      <c r="P1042" s="30" t="str" cm="1">
        <f t="array" ref="P1042">_xlfn.IFS(C1042&lt;5.7,"Normal",C1042&lt;=6.49,"Prediabetes",C1042&gt;=6.5,"Diabetes")</f>
        <v>Diabetes</v>
      </c>
    </row>
    <row r="1043" spans="1:16" x14ac:dyDescent="0.25">
      <c r="A1043" s="54" t="s">
        <v>1329</v>
      </c>
      <c r="B1043" s="54">
        <v>33.4</v>
      </c>
      <c r="C1043" s="54">
        <v>4.84</v>
      </c>
      <c r="D1043" s="54" t="s">
        <v>2380</v>
      </c>
      <c r="E1043" s="54" t="s">
        <v>2380</v>
      </c>
      <c r="F1043" s="54" t="s">
        <v>2380</v>
      </c>
      <c r="G1043" s="54" t="s">
        <v>2381</v>
      </c>
      <c r="H1043" s="54" t="s">
        <v>2380</v>
      </c>
      <c r="I1043" s="17"/>
      <c r="J1043" s="19"/>
      <c r="K1043" s="15" t="str" cm="1">
        <f t="array" ref="K1043">IF(H1043="?",INDEX($H$2:$H$2336,MODE(MATCH($H$2:$H$2336,$H$2:$H$2336,0))),H1043)</f>
        <v>No</v>
      </c>
      <c r="L1043" s="16" t="str">
        <f t="shared" si="16"/>
        <v>0</v>
      </c>
      <c r="M1043" s="16" t="s">
        <v>2380</v>
      </c>
      <c r="N1043" s="16" t="s">
        <v>2380</v>
      </c>
      <c r="O1043" s="15" t="str" cm="1">
        <f t="array" ref="O1043">_xlfn.IFS(B1043&lt;18.5,"Underweight",B1043&lt;=24.99,"Normal weight",B1043&lt;=29.99,"Over weight",B1043&gt;=30,"Obesity")</f>
        <v>Obesity</v>
      </c>
      <c r="P1043" s="29" t="str" cm="1">
        <f t="array" ref="P1043">_xlfn.IFS(C1043&lt;5.7,"Normal",C1043&lt;=6.49,"Prediabetes",C1043&gt;=6.5,"Diabetes")</f>
        <v>Normal</v>
      </c>
    </row>
    <row r="1044" spans="1:16" x14ac:dyDescent="0.25">
      <c r="A1044" s="54" t="s">
        <v>1328</v>
      </c>
      <c r="B1044" s="54">
        <v>21.5</v>
      </c>
      <c r="C1044" s="54">
        <v>9.77</v>
      </c>
      <c r="D1044" s="54" t="s">
        <v>8367</v>
      </c>
      <c r="E1044" s="54" t="s">
        <v>2380</v>
      </c>
      <c r="F1044" s="54" t="s">
        <v>2380</v>
      </c>
      <c r="G1044" s="54" t="s">
        <v>2381</v>
      </c>
      <c r="H1044" s="54" t="s">
        <v>2380</v>
      </c>
      <c r="I1044" s="15"/>
      <c r="J1044" s="20"/>
      <c r="K1044" s="17" t="str" cm="1">
        <f t="array" ref="K1044">IF(H1044="?",INDEX($H$2:$H$2336,MODE(MATCH($H$2:$H$2336,$H$2:$H$2336,0))),H1044)</f>
        <v>No</v>
      </c>
      <c r="L1044" s="18" t="str">
        <f t="shared" si="16"/>
        <v>0</v>
      </c>
      <c r="M1044" s="18" t="s">
        <v>2382</v>
      </c>
      <c r="N1044" s="18" t="s">
        <v>2380</v>
      </c>
      <c r="O1044" s="17" t="str" cm="1">
        <f t="array" ref="O1044">_xlfn.IFS(B1044&lt;18.5,"Underweight",B1044&lt;=24.99,"Normal weight",B1044&lt;=29.99,"Over weight",B1044&gt;=30,"Obesity")</f>
        <v>Normal weight</v>
      </c>
      <c r="P1044" s="30" t="str" cm="1">
        <f t="array" ref="P1044">_xlfn.IFS(C1044&lt;5.7,"Normal",C1044&lt;=6.49,"Prediabetes",C1044&gt;=6.5,"Diabetes")</f>
        <v>Diabetes</v>
      </c>
    </row>
    <row r="1045" spans="1:16" x14ac:dyDescent="0.25">
      <c r="A1045" s="54" t="s">
        <v>1327</v>
      </c>
      <c r="B1045" s="54">
        <v>38.14</v>
      </c>
      <c r="C1045" s="54">
        <v>5.84</v>
      </c>
      <c r="D1045" s="54" t="s">
        <v>2380</v>
      </c>
      <c r="E1045" s="54" t="s">
        <v>2380</v>
      </c>
      <c r="F1045" s="54" t="s">
        <v>2380</v>
      </c>
      <c r="G1045" s="54" t="s">
        <v>2381</v>
      </c>
      <c r="H1045" s="54" t="s">
        <v>2380</v>
      </c>
      <c r="I1045" s="17"/>
      <c r="J1045" s="19"/>
      <c r="K1045" s="15" t="str" cm="1">
        <f t="array" ref="K1045">IF(H1045="?",INDEX($H$2:$H$2336,MODE(MATCH($H$2:$H$2336,$H$2:$H$2336,0))),H1045)</f>
        <v>No</v>
      </c>
      <c r="L1045" s="16" t="str">
        <f t="shared" si="16"/>
        <v>0</v>
      </c>
      <c r="M1045" s="16" t="s">
        <v>2380</v>
      </c>
      <c r="N1045" s="16" t="s">
        <v>2380</v>
      </c>
      <c r="O1045" s="15" t="str" cm="1">
        <f t="array" ref="O1045">_xlfn.IFS(B1045&lt;18.5,"Underweight",B1045&lt;=24.99,"Normal weight",B1045&lt;=29.99,"Over weight",B1045&gt;=30,"Obesity")</f>
        <v>Obesity</v>
      </c>
      <c r="P1045" s="29" t="str" cm="1">
        <f t="array" ref="P1045">_xlfn.IFS(C1045&lt;5.7,"Normal",C1045&lt;=6.49,"Prediabetes",C1045&gt;=6.5,"Diabetes")</f>
        <v>Prediabetes</v>
      </c>
    </row>
    <row r="1046" spans="1:16" x14ac:dyDescent="0.25">
      <c r="A1046" s="54" t="s">
        <v>1326</v>
      </c>
      <c r="B1046" s="54">
        <v>35.42</v>
      </c>
      <c r="C1046" s="54">
        <v>8.6999999999999993</v>
      </c>
      <c r="D1046" s="54" t="s">
        <v>8367</v>
      </c>
      <c r="E1046" s="54" t="s">
        <v>2380</v>
      </c>
      <c r="F1046" s="54" t="s">
        <v>2380</v>
      </c>
      <c r="G1046" s="54">
        <v>1</v>
      </c>
      <c r="H1046" s="54" t="s">
        <v>2380</v>
      </c>
      <c r="I1046" s="15"/>
      <c r="J1046" s="20"/>
      <c r="K1046" s="17" t="str" cm="1">
        <f t="array" ref="K1046">IF(H1046="?",INDEX($H$2:$H$2336,MODE(MATCH($H$2:$H$2336,$H$2:$H$2336,0))),H1046)</f>
        <v>No</v>
      </c>
      <c r="L1046" s="18">
        <f t="shared" si="16"/>
        <v>1</v>
      </c>
      <c r="M1046" s="18" t="s">
        <v>2382</v>
      </c>
      <c r="N1046" s="18" t="s">
        <v>2380</v>
      </c>
      <c r="O1046" s="17" t="str" cm="1">
        <f t="array" ref="O1046">_xlfn.IFS(B1046&lt;18.5,"Underweight",B1046&lt;=24.99,"Normal weight",B1046&lt;=29.99,"Over weight",B1046&gt;=30,"Obesity")</f>
        <v>Obesity</v>
      </c>
      <c r="P1046" s="30" t="str" cm="1">
        <f t="array" ref="P1046">_xlfn.IFS(C1046&lt;5.7,"Normal",C1046&lt;=6.49,"Prediabetes",C1046&gt;=6.5,"Diabetes")</f>
        <v>Diabetes</v>
      </c>
    </row>
    <row r="1047" spans="1:16" x14ac:dyDescent="0.25">
      <c r="A1047" s="54" t="s">
        <v>1325</v>
      </c>
      <c r="B1047" s="54">
        <v>35.625</v>
      </c>
      <c r="C1047" s="54">
        <v>10.79</v>
      </c>
      <c r="D1047" s="54" t="s">
        <v>2380</v>
      </c>
      <c r="E1047" s="54" t="s">
        <v>2380</v>
      </c>
      <c r="F1047" s="54" t="s">
        <v>2380</v>
      </c>
      <c r="G1047" s="54" t="s">
        <v>2381</v>
      </c>
      <c r="H1047" s="54" t="s">
        <v>2380</v>
      </c>
      <c r="I1047" s="17"/>
      <c r="J1047" s="19"/>
      <c r="K1047" s="15" t="str" cm="1">
        <f t="array" ref="K1047">IF(H1047="?",INDEX($H$2:$H$2336,MODE(MATCH($H$2:$H$2336,$H$2:$H$2336,0))),H1047)</f>
        <v>No</v>
      </c>
      <c r="L1047" s="16" t="str">
        <f t="shared" si="16"/>
        <v>0</v>
      </c>
      <c r="M1047" s="16" t="s">
        <v>2380</v>
      </c>
      <c r="N1047" s="16" t="s">
        <v>2380</v>
      </c>
      <c r="O1047" s="15" t="str" cm="1">
        <f t="array" ref="O1047">_xlfn.IFS(B1047&lt;18.5,"Underweight",B1047&lt;=24.99,"Normal weight",B1047&lt;=29.99,"Over weight",B1047&gt;=30,"Obesity")</f>
        <v>Obesity</v>
      </c>
      <c r="P1047" s="29" t="str" cm="1">
        <f t="array" ref="P1047">_xlfn.IFS(C1047&lt;5.7,"Normal",C1047&lt;=6.49,"Prediabetes",C1047&gt;=6.5,"Diabetes")</f>
        <v>Diabetes</v>
      </c>
    </row>
    <row r="1048" spans="1:16" x14ac:dyDescent="0.25">
      <c r="A1048" s="54" t="s">
        <v>1324</v>
      </c>
      <c r="B1048" s="54">
        <v>45.51</v>
      </c>
      <c r="C1048" s="54">
        <v>4.32</v>
      </c>
      <c r="D1048" s="54" t="s">
        <v>2380</v>
      </c>
      <c r="E1048" s="54" t="s">
        <v>2380</v>
      </c>
      <c r="F1048" s="54" t="s">
        <v>2380</v>
      </c>
      <c r="G1048" s="54">
        <v>1</v>
      </c>
      <c r="H1048" s="54" t="s">
        <v>2380</v>
      </c>
      <c r="I1048" s="15"/>
      <c r="J1048" s="20"/>
      <c r="K1048" s="17" t="str" cm="1">
        <f t="array" ref="K1048">IF(H1048="?",INDEX($H$2:$H$2336,MODE(MATCH($H$2:$H$2336,$H$2:$H$2336,0))),H1048)</f>
        <v>No</v>
      </c>
      <c r="L1048" s="18">
        <f t="shared" si="16"/>
        <v>1</v>
      </c>
      <c r="M1048" s="18" t="s">
        <v>2380</v>
      </c>
      <c r="N1048" s="18" t="s">
        <v>2380</v>
      </c>
      <c r="O1048" s="17" t="str" cm="1">
        <f t="array" ref="O1048">_xlfn.IFS(B1048&lt;18.5,"Underweight",B1048&lt;=24.99,"Normal weight",B1048&lt;=29.99,"Over weight",B1048&gt;=30,"Obesity")</f>
        <v>Obesity</v>
      </c>
      <c r="P1048" s="30" t="str" cm="1">
        <f t="array" ref="P1048">_xlfn.IFS(C1048&lt;5.7,"Normal",C1048&lt;=6.49,"Prediabetes",C1048&gt;=6.5,"Diabetes")</f>
        <v>Normal</v>
      </c>
    </row>
    <row r="1049" spans="1:16" x14ac:dyDescent="0.25">
      <c r="A1049" s="54" t="s">
        <v>1323</v>
      </c>
      <c r="B1049" s="54">
        <v>37.1</v>
      </c>
      <c r="C1049" s="54">
        <v>7.19</v>
      </c>
      <c r="D1049" s="54" t="s">
        <v>8367</v>
      </c>
      <c r="E1049" s="54" t="s">
        <v>2380</v>
      </c>
      <c r="F1049" s="54" t="s">
        <v>2380</v>
      </c>
      <c r="G1049" s="54" t="s">
        <v>2381</v>
      </c>
      <c r="H1049" s="54" t="s">
        <v>2380</v>
      </c>
      <c r="I1049" s="17"/>
      <c r="J1049" s="19"/>
      <c r="K1049" s="15" t="str" cm="1">
        <f t="array" ref="K1049">IF(H1049="?",INDEX($H$2:$H$2336,MODE(MATCH($H$2:$H$2336,$H$2:$H$2336,0))),H1049)</f>
        <v>No</v>
      </c>
      <c r="L1049" s="16" t="str">
        <f t="shared" si="16"/>
        <v>0</v>
      </c>
      <c r="M1049" s="16" t="s">
        <v>2382</v>
      </c>
      <c r="N1049" s="16" t="s">
        <v>2380</v>
      </c>
      <c r="O1049" s="15" t="str" cm="1">
        <f t="array" ref="O1049">_xlfn.IFS(B1049&lt;18.5,"Underweight",B1049&lt;=24.99,"Normal weight",B1049&lt;=29.99,"Over weight",B1049&gt;=30,"Obesity")</f>
        <v>Obesity</v>
      </c>
      <c r="P1049" s="29" t="str" cm="1">
        <f t="array" ref="P1049">_xlfn.IFS(C1049&lt;5.7,"Normal",C1049&lt;=6.49,"Prediabetes",C1049&gt;=6.5,"Diabetes")</f>
        <v>Diabetes</v>
      </c>
    </row>
    <row r="1050" spans="1:16" x14ac:dyDescent="0.25">
      <c r="A1050" s="54" t="s">
        <v>1322</v>
      </c>
      <c r="B1050" s="54">
        <v>30.5</v>
      </c>
      <c r="C1050" s="54">
        <v>11.94</v>
      </c>
      <c r="D1050" s="54" t="s">
        <v>8367</v>
      </c>
      <c r="E1050" s="54" t="s">
        <v>2380</v>
      </c>
      <c r="F1050" s="54" t="s">
        <v>2380</v>
      </c>
      <c r="G1050" s="54" t="s">
        <v>2381</v>
      </c>
      <c r="H1050" s="54" t="s">
        <v>2380</v>
      </c>
      <c r="I1050" s="15"/>
      <c r="J1050" s="20"/>
      <c r="K1050" s="17" t="str" cm="1">
        <f t="array" ref="K1050">IF(H1050="?",INDEX($H$2:$H$2336,MODE(MATCH($H$2:$H$2336,$H$2:$H$2336,0))),H1050)</f>
        <v>No</v>
      </c>
      <c r="L1050" s="18" t="str">
        <f t="shared" si="16"/>
        <v>0</v>
      </c>
      <c r="M1050" s="18" t="s">
        <v>2382</v>
      </c>
      <c r="N1050" s="18" t="s">
        <v>2380</v>
      </c>
      <c r="O1050" s="17" t="str" cm="1">
        <f t="array" ref="O1050">_xlfn.IFS(B1050&lt;18.5,"Underweight",B1050&lt;=24.99,"Normal weight",B1050&lt;=29.99,"Over weight",B1050&gt;=30,"Obesity")</f>
        <v>Obesity</v>
      </c>
      <c r="P1050" s="30" t="str" cm="1">
        <f t="array" ref="P1050">_xlfn.IFS(C1050&lt;5.7,"Normal",C1050&lt;=6.49,"Prediabetes",C1050&gt;=6.5,"Diabetes")</f>
        <v>Diabetes</v>
      </c>
    </row>
    <row r="1051" spans="1:16" x14ac:dyDescent="0.25">
      <c r="A1051" s="54" t="s">
        <v>1321</v>
      </c>
      <c r="B1051" s="54">
        <v>28.16</v>
      </c>
      <c r="C1051" s="54">
        <v>5.56</v>
      </c>
      <c r="D1051" s="54" t="s">
        <v>2380</v>
      </c>
      <c r="E1051" s="54" t="s">
        <v>2380</v>
      </c>
      <c r="F1051" s="54" t="s">
        <v>2380</v>
      </c>
      <c r="G1051" s="54">
        <v>2</v>
      </c>
      <c r="H1051" s="54" t="s">
        <v>2380</v>
      </c>
      <c r="I1051" s="17"/>
      <c r="J1051" s="19"/>
      <c r="K1051" s="15" t="str" cm="1">
        <f t="array" ref="K1051">IF(H1051="?",INDEX($H$2:$H$2336,MODE(MATCH($H$2:$H$2336,$H$2:$H$2336,0))),H1051)</f>
        <v>No</v>
      </c>
      <c r="L1051" s="16">
        <f t="shared" si="16"/>
        <v>2</v>
      </c>
      <c r="M1051" s="16" t="s">
        <v>2380</v>
      </c>
      <c r="N1051" s="16" t="s">
        <v>2380</v>
      </c>
      <c r="O1051" s="15" t="str" cm="1">
        <f t="array" ref="O1051">_xlfn.IFS(B1051&lt;18.5,"Underweight",B1051&lt;=24.99,"Normal weight",B1051&lt;=29.99,"Over weight",B1051&gt;=30,"Obesity")</f>
        <v>Over weight</v>
      </c>
      <c r="P1051" s="29" t="str" cm="1">
        <f t="array" ref="P1051">_xlfn.IFS(C1051&lt;5.7,"Normal",C1051&lt;=6.49,"Prediabetes",C1051&gt;=6.5,"Diabetes")</f>
        <v>Normal</v>
      </c>
    </row>
    <row r="1052" spans="1:16" x14ac:dyDescent="0.25">
      <c r="A1052" s="54" t="s">
        <v>1320</v>
      </c>
      <c r="B1052" s="54">
        <v>29.1</v>
      </c>
      <c r="C1052" s="54">
        <v>5.64</v>
      </c>
      <c r="D1052" s="54" t="s">
        <v>8367</v>
      </c>
      <c r="E1052" s="54" t="s">
        <v>2380</v>
      </c>
      <c r="F1052" s="54" t="s">
        <v>2380</v>
      </c>
      <c r="G1052" s="54" t="s">
        <v>2381</v>
      </c>
      <c r="H1052" s="54" t="s">
        <v>2380</v>
      </c>
      <c r="I1052" s="15"/>
      <c r="J1052" s="20"/>
      <c r="K1052" s="17" t="str" cm="1">
        <f t="array" ref="K1052">IF(H1052="?",INDEX($H$2:$H$2336,MODE(MATCH($H$2:$H$2336,$H$2:$H$2336,0))),H1052)</f>
        <v>No</v>
      </c>
      <c r="L1052" s="18" t="str">
        <f t="shared" si="16"/>
        <v>0</v>
      </c>
      <c r="M1052" s="18" t="s">
        <v>2382</v>
      </c>
      <c r="N1052" s="18" t="s">
        <v>2380</v>
      </c>
      <c r="O1052" s="17" t="str" cm="1">
        <f t="array" ref="O1052">_xlfn.IFS(B1052&lt;18.5,"Underweight",B1052&lt;=24.99,"Normal weight",B1052&lt;=29.99,"Over weight",B1052&gt;=30,"Obesity")</f>
        <v>Over weight</v>
      </c>
      <c r="P1052" s="30" t="str" cm="1">
        <f t="array" ref="P1052">_xlfn.IFS(C1052&lt;5.7,"Normal",C1052&lt;=6.49,"Prediabetes",C1052&gt;=6.5,"Diabetes")</f>
        <v>Normal</v>
      </c>
    </row>
    <row r="1053" spans="1:16" x14ac:dyDescent="0.25">
      <c r="A1053" s="54" t="s">
        <v>1319</v>
      </c>
      <c r="B1053" s="54">
        <v>30.22</v>
      </c>
      <c r="C1053" s="54">
        <v>4.6500000000000004</v>
      </c>
      <c r="D1053" s="54" t="s">
        <v>2380</v>
      </c>
      <c r="E1053" s="54" t="s">
        <v>2380</v>
      </c>
      <c r="F1053" s="54" t="s">
        <v>2380</v>
      </c>
      <c r="G1053" s="54" t="s">
        <v>2381</v>
      </c>
      <c r="H1053" s="54" t="s">
        <v>2380</v>
      </c>
      <c r="I1053" s="17"/>
      <c r="J1053" s="19"/>
      <c r="K1053" s="15" t="str" cm="1">
        <f t="array" ref="K1053">IF(H1053="?",INDEX($H$2:$H$2336,MODE(MATCH($H$2:$H$2336,$H$2:$H$2336,0))),H1053)</f>
        <v>No</v>
      </c>
      <c r="L1053" s="16" t="str">
        <f t="shared" si="16"/>
        <v>0</v>
      </c>
      <c r="M1053" s="16" t="s">
        <v>2380</v>
      </c>
      <c r="N1053" s="16" t="s">
        <v>2380</v>
      </c>
      <c r="O1053" s="15" t="str" cm="1">
        <f t="array" ref="O1053">_xlfn.IFS(B1053&lt;18.5,"Underweight",B1053&lt;=24.99,"Normal weight",B1053&lt;=29.99,"Over weight",B1053&gt;=30,"Obesity")</f>
        <v>Obesity</v>
      </c>
      <c r="P1053" s="29" t="str" cm="1">
        <f t="array" ref="P1053">_xlfn.IFS(C1053&lt;5.7,"Normal",C1053&lt;=6.49,"Prediabetes",C1053&gt;=6.5,"Diabetes")</f>
        <v>Normal</v>
      </c>
    </row>
    <row r="1054" spans="1:16" x14ac:dyDescent="0.25">
      <c r="A1054" s="54" t="s">
        <v>1318</v>
      </c>
      <c r="B1054" s="54">
        <v>24.29</v>
      </c>
      <c r="C1054" s="54">
        <v>9.0500000000000007</v>
      </c>
      <c r="D1054" s="54" t="s">
        <v>2380</v>
      </c>
      <c r="E1054" s="54" t="s">
        <v>2380</v>
      </c>
      <c r="F1054" s="54" t="s">
        <v>2380</v>
      </c>
      <c r="G1054" s="54" t="s">
        <v>2381</v>
      </c>
      <c r="H1054" s="54" t="s">
        <v>2380</v>
      </c>
      <c r="I1054" s="15"/>
      <c r="J1054" s="20"/>
      <c r="K1054" s="17" t="str" cm="1">
        <f t="array" ref="K1054">IF(H1054="?",INDEX($H$2:$H$2336,MODE(MATCH($H$2:$H$2336,$H$2:$H$2336,0))),H1054)</f>
        <v>No</v>
      </c>
      <c r="L1054" s="18" t="str">
        <f t="shared" si="16"/>
        <v>0</v>
      </c>
      <c r="M1054" s="18" t="s">
        <v>2380</v>
      </c>
      <c r="N1054" s="18" t="s">
        <v>2380</v>
      </c>
      <c r="O1054" s="17" t="str" cm="1">
        <f t="array" ref="O1054">_xlfn.IFS(B1054&lt;18.5,"Underweight",B1054&lt;=24.99,"Normal weight",B1054&lt;=29.99,"Over weight",B1054&gt;=30,"Obesity")</f>
        <v>Normal weight</v>
      </c>
      <c r="P1054" s="30" t="str" cm="1">
        <f t="array" ref="P1054">_xlfn.IFS(C1054&lt;5.7,"Normal",C1054&lt;=6.49,"Prediabetes",C1054&gt;=6.5,"Diabetes")</f>
        <v>Diabetes</v>
      </c>
    </row>
    <row r="1055" spans="1:16" x14ac:dyDescent="0.25">
      <c r="A1055" s="54" t="s">
        <v>1317</v>
      </c>
      <c r="B1055" s="54">
        <v>29.39</v>
      </c>
      <c r="C1055" s="54">
        <v>4.5199999999999996</v>
      </c>
      <c r="D1055" s="54" t="s">
        <v>8367</v>
      </c>
      <c r="E1055" s="54" t="s">
        <v>2380</v>
      </c>
      <c r="F1055" s="54" t="s">
        <v>2380</v>
      </c>
      <c r="G1055" s="54" t="s">
        <v>2381</v>
      </c>
      <c r="H1055" s="54" t="s">
        <v>2380</v>
      </c>
      <c r="I1055" s="17"/>
      <c r="J1055" s="19"/>
      <c r="K1055" s="15" t="str" cm="1">
        <f t="array" ref="K1055">IF(H1055="?",INDEX($H$2:$H$2336,MODE(MATCH($H$2:$H$2336,$H$2:$H$2336,0))),H1055)</f>
        <v>No</v>
      </c>
      <c r="L1055" s="16" t="str">
        <f t="shared" si="16"/>
        <v>0</v>
      </c>
      <c r="M1055" s="16" t="s">
        <v>2382</v>
      </c>
      <c r="N1055" s="16" t="s">
        <v>2380</v>
      </c>
      <c r="O1055" s="15" t="str" cm="1">
        <f t="array" ref="O1055">_xlfn.IFS(B1055&lt;18.5,"Underweight",B1055&lt;=24.99,"Normal weight",B1055&lt;=29.99,"Over weight",B1055&gt;=30,"Obesity")</f>
        <v>Over weight</v>
      </c>
      <c r="P1055" s="29" t="str" cm="1">
        <f t="array" ref="P1055">_xlfn.IFS(C1055&lt;5.7,"Normal",C1055&lt;=6.49,"Prediabetes",C1055&gt;=6.5,"Diabetes")</f>
        <v>Normal</v>
      </c>
    </row>
    <row r="1056" spans="1:16" x14ac:dyDescent="0.25">
      <c r="A1056" s="54" t="s">
        <v>1316</v>
      </c>
      <c r="B1056" s="54">
        <v>25.66</v>
      </c>
      <c r="C1056" s="54">
        <v>4.62</v>
      </c>
      <c r="D1056" s="54" t="s">
        <v>8367</v>
      </c>
      <c r="E1056" s="54" t="s">
        <v>2380</v>
      </c>
      <c r="F1056" s="54" t="s">
        <v>2380</v>
      </c>
      <c r="G1056" s="54">
        <v>1</v>
      </c>
      <c r="H1056" s="54" t="s">
        <v>2380</v>
      </c>
      <c r="I1056" s="15"/>
      <c r="J1056" s="20"/>
      <c r="K1056" s="17" t="str" cm="1">
        <f t="array" ref="K1056">IF(H1056="?",INDEX($H$2:$H$2336,MODE(MATCH($H$2:$H$2336,$H$2:$H$2336,0))),H1056)</f>
        <v>No</v>
      </c>
      <c r="L1056" s="18">
        <f t="shared" si="16"/>
        <v>1</v>
      </c>
      <c r="M1056" s="18" t="s">
        <v>2382</v>
      </c>
      <c r="N1056" s="18" t="s">
        <v>2380</v>
      </c>
      <c r="O1056" s="17" t="str" cm="1">
        <f t="array" ref="O1056">_xlfn.IFS(B1056&lt;18.5,"Underweight",B1056&lt;=24.99,"Normal weight",B1056&lt;=29.99,"Over weight",B1056&gt;=30,"Obesity")</f>
        <v>Over weight</v>
      </c>
      <c r="P1056" s="30" t="str" cm="1">
        <f t="array" ref="P1056">_xlfn.IFS(C1056&lt;5.7,"Normal",C1056&lt;=6.49,"Prediabetes",C1056&gt;=6.5,"Diabetes")</f>
        <v>Normal</v>
      </c>
    </row>
    <row r="1057" spans="1:16" x14ac:dyDescent="0.25">
      <c r="A1057" s="54" t="s">
        <v>1315</v>
      </c>
      <c r="B1057" s="54">
        <v>39.11</v>
      </c>
      <c r="C1057" s="54">
        <v>5.87</v>
      </c>
      <c r="D1057" s="54" t="s">
        <v>2380</v>
      </c>
      <c r="E1057" s="54" t="s">
        <v>2380</v>
      </c>
      <c r="F1057" s="54" t="s">
        <v>2380</v>
      </c>
      <c r="G1057" s="54" t="s">
        <v>2381</v>
      </c>
      <c r="H1057" s="54" t="s">
        <v>2380</v>
      </c>
      <c r="I1057" s="17"/>
      <c r="J1057" s="19"/>
      <c r="K1057" s="15" t="str" cm="1">
        <f t="array" ref="K1057">IF(H1057="?",INDEX($H$2:$H$2336,MODE(MATCH($H$2:$H$2336,$H$2:$H$2336,0))),H1057)</f>
        <v>No</v>
      </c>
      <c r="L1057" s="16" t="str">
        <f t="shared" si="16"/>
        <v>0</v>
      </c>
      <c r="M1057" s="16" t="s">
        <v>2380</v>
      </c>
      <c r="N1057" s="16" t="s">
        <v>2380</v>
      </c>
      <c r="O1057" s="15" t="str" cm="1">
        <f t="array" ref="O1057">_xlfn.IFS(B1057&lt;18.5,"Underweight",B1057&lt;=24.99,"Normal weight",B1057&lt;=29.99,"Over weight",B1057&gt;=30,"Obesity")</f>
        <v>Obesity</v>
      </c>
      <c r="P1057" s="29" t="str" cm="1">
        <f t="array" ref="P1057">_xlfn.IFS(C1057&lt;5.7,"Normal",C1057&lt;=6.49,"Prediabetes",C1057&gt;=6.5,"Diabetes")</f>
        <v>Prediabetes</v>
      </c>
    </row>
    <row r="1058" spans="1:16" x14ac:dyDescent="0.25">
      <c r="A1058" s="54" t="s">
        <v>1314</v>
      </c>
      <c r="B1058" s="54">
        <v>43.78</v>
      </c>
      <c r="C1058" s="54">
        <v>5.71</v>
      </c>
      <c r="D1058" s="54" t="s">
        <v>2380</v>
      </c>
      <c r="E1058" s="54" t="s">
        <v>2380</v>
      </c>
      <c r="F1058" s="54" t="s">
        <v>2380</v>
      </c>
      <c r="G1058" s="54">
        <v>1</v>
      </c>
      <c r="H1058" s="54" t="s">
        <v>2380</v>
      </c>
      <c r="I1058" s="15"/>
      <c r="J1058" s="20"/>
      <c r="K1058" s="17" t="str" cm="1">
        <f t="array" ref="K1058">IF(H1058="?",INDEX($H$2:$H$2336,MODE(MATCH($H$2:$H$2336,$H$2:$H$2336,0))),H1058)</f>
        <v>No</v>
      </c>
      <c r="L1058" s="18">
        <f t="shared" si="16"/>
        <v>1</v>
      </c>
      <c r="M1058" s="18" t="s">
        <v>2380</v>
      </c>
      <c r="N1058" s="18" t="s">
        <v>2380</v>
      </c>
      <c r="O1058" s="17" t="str" cm="1">
        <f t="array" ref="O1058">_xlfn.IFS(B1058&lt;18.5,"Underweight",B1058&lt;=24.99,"Normal weight",B1058&lt;=29.99,"Over weight",B1058&gt;=30,"Obesity")</f>
        <v>Obesity</v>
      </c>
      <c r="P1058" s="30" t="str" cm="1">
        <f t="array" ref="P1058">_xlfn.IFS(C1058&lt;5.7,"Normal",C1058&lt;=6.49,"Prediabetes",C1058&gt;=6.5,"Diabetes")</f>
        <v>Prediabetes</v>
      </c>
    </row>
    <row r="1059" spans="1:16" x14ac:dyDescent="0.25">
      <c r="A1059" s="54" t="s">
        <v>1313</v>
      </c>
      <c r="B1059" s="54">
        <v>24.35</v>
      </c>
      <c r="C1059" s="54">
        <v>9.08</v>
      </c>
      <c r="D1059" s="54" t="s">
        <v>2380</v>
      </c>
      <c r="E1059" s="54" t="s">
        <v>2380</v>
      </c>
      <c r="F1059" s="54" t="s">
        <v>2380</v>
      </c>
      <c r="G1059" s="54" t="s">
        <v>2381</v>
      </c>
      <c r="H1059" s="54" t="s">
        <v>2380</v>
      </c>
      <c r="I1059" s="17"/>
      <c r="J1059" s="19"/>
      <c r="K1059" s="15" t="str" cm="1">
        <f t="array" ref="K1059">IF(H1059="?",INDEX($H$2:$H$2336,MODE(MATCH($H$2:$H$2336,$H$2:$H$2336,0))),H1059)</f>
        <v>No</v>
      </c>
      <c r="L1059" s="16" t="str">
        <f t="shared" si="16"/>
        <v>0</v>
      </c>
      <c r="M1059" s="16" t="s">
        <v>2380</v>
      </c>
      <c r="N1059" s="16" t="s">
        <v>2380</v>
      </c>
      <c r="O1059" s="15" t="str" cm="1">
        <f t="array" ref="O1059">_xlfn.IFS(B1059&lt;18.5,"Underweight",B1059&lt;=24.99,"Normal weight",B1059&lt;=29.99,"Over weight",B1059&gt;=30,"Obesity")</f>
        <v>Normal weight</v>
      </c>
      <c r="P1059" s="29" t="str" cm="1">
        <f t="array" ref="P1059">_xlfn.IFS(C1059&lt;5.7,"Normal",C1059&lt;=6.49,"Prediabetes",C1059&gt;=6.5,"Diabetes")</f>
        <v>Diabetes</v>
      </c>
    </row>
    <row r="1060" spans="1:16" x14ac:dyDescent="0.25">
      <c r="A1060" s="54" t="s">
        <v>1312</v>
      </c>
      <c r="B1060" s="54">
        <v>40.299999999999997</v>
      </c>
      <c r="C1060" s="54">
        <v>5.3</v>
      </c>
      <c r="D1060" s="54" t="s">
        <v>8367</v>
      </c>
      <c r="E1060" s="54" t="s">
        <v>2380</v>
      </c>
      <c r="F1060" s="54" t="s">
        <v>2380</v>
      </c>
      <c r="G1060" s="54">
        <v>2</v>
      </c>
      <c r="H1060" s="54" t="s">
        <v>2380</v>
      </c>
      <c r="I1060" s="15"/>
      <c r="J1060" s="20"/>
      <c r="K1060" s="17" t="str" cm="1">
        <f t="array" ref="K1060">IF(H1060="?",INDEX($H$2:$H$2336,MODE(MATCH($H$2:$H$2336,$H$2:$H$2336,0))),H1060)</f>
        <v>No</v>
      </c>
      <c r="L1060" s="18">
        <f t="shared" si="16"/>
        <v>2</v>
      </c>
      <c r="M1060" s="18" t="s">
        <v>2382</v>
      </c>
      <c r="N1060" s="18" t="s">
        <v>2380</v>
      </c>
      <c r="O1060" s="17" t="str" cm="1">
        <f t="array" ref="O1060">_xlfn.IFS(B1060&lt;18.5,"Underweight",B1060&lt;=24.99,"Normal weight",B1060&lt;=29.99,"Over weight",B1060&gt;=30,"Obesity")</f>
        <v>Obesity</v>
      </c>
      <c r="P1060" s="30" t="str" cm="1">
        <f t="array" ref="P1060">_xlfn.IFS(C1060&lt;5.7,"Normal",C1060&lt;=6.49,"Prediabetes",C1060&gt;=6.5,"Diabetes")</f>
        <v>Normal</v>
      </c>
    </row>
    <row r="1061" spans="1:16" x14ac:dyDescent="0.25">
      <c r="A1061" s="54" t="s">
        <v>1311</v>
      </c>
      <c r="B1061" s="54">
        <v>32.774999999999999</v>
      </c>
      <c r="C1061" s="54">
        <v>11.76</v>
      </c>
      <c r="D1061" s="54" t="s">
        <v>8367</v>
      </c>
      <c r="E1061" s="54" t="s">
        <v>2380</v>
      </c>
      <c r="F1061" s="54" t="s">
        <v>2380</v>
      </c>
      <c r="G1061" s="54" t="s">
        <v>2381</v>
      </c>
      <c r="H1061" s="54" t="s">
        <v>2380</v>
      </c>
      <c r="I1061" s="17"/>
      <c r="J1061" s="19"/>
      <c r="K1061" s="15" t="str" cm="1">
        <f t="array" ref="K1061">IF(H1061="?",INDEX($H$2:$H$2336,MODE(MATCH($H$2:$H$2336,$H$2:$H$2336,0))),H1061)</f>
        <v>No</v>
      </c>
      <c r="L1061" s="16" t="str">
        <f t="shared" si="16"/>
        <v>0</v>
      </c>
      <c r="M1061" s="16" t="s">
        <v>2382</v>
      </c>
      <c r="N1061" s="16" t="s">
        <v>2380</v>
      </c>
      <c r="O1061" s="15" t="str" cm="1">
        <f t="array" ref="O1061">_xlfn.IFS(B1061&lt;18.5,"Underweight",B1061&lt;=24.99,"Normal weight",B1061&lt;=29.99,"Over weight",B1061&gt;=30,"Obesity")</f>
        <v>Obesity</v>
      </c>
      <c r="P1061" s="29" t="str" cm="1">
        <f t="array" ref="P1061">_xlfn.IFS(C1061&lt;5.7,"Normal",C1061&lt;=6.49,"Prediabetes",C1061&gt;=6.5,"Diabetes")</f>
        <v>Diabetes</v>
      </c>
    </row>
    <row r="1062" spans="1:16" x14ac:dyDescent="0.25">
      <c r="A1062" s="54" t="s">
        <v>1310</v>
      </c>
      <c r="B1062" s="54">
        <v>39.6</v>
      </c>
      <c r="C1062" s="54">
        <v>5.1100000000000003</v>
      </c>
      <c r="D1062" s="54" t="s">
        <v>8367</v>
      </c>
      <c r="E1062" s="54" t="s">
        <v>2380</v>
      </c>
      <c r="F1062" s="54" t="s">
        <v>2380</v>
      </c>
      <c r="G1062" s="54">
        <v>2</v>
      </c>
      <c r="H1062" s="54" t="s">
        <v>2380</v>
      </c>
      <c r="I1062" s="15"/>
      <c r="J1062" s="20"/>
      <c r="K1062" s="17" t="str" cm="1">
        <f t="array" ref="K1062">IF(H1062="?",INDEX($H$2:$H$2336,MODE(MATCH($H$2:$H$2336,$H$2:$H$2336,0))),H1062)</f>
        <v>No</v>
      </c>
      <c r="L1062" s="18">
        <f t="shared" si="16"/>
        <v>2</v>
      </c>
      <c r="M1062" s="18" t="s">
        <v>2382</v>
      </c>
      <c r="N1062" s="18" t="s">
        <v>2380</v>
      </c>
      <c r="O1062" s="17" t="str" cm="1">
        <f t="array" ref="O1062">_xlfn.IFS(B1062&lt;18.5,"Underweight",B1062&lt;=24.99,"Normal weight",B1062&lt;=29.99,"Over weight",B1062&gt;=30,"Obesity")</f>
        <v>Obesity</v>
      </c>
      <c r="P1062" s="30" t="str" cm="1">
        <f t="array" ref="P1062">_xlfn.IFS(C1062&lt;5.7,"Normal",C1062&lt;=6.49,"Prediabetes",C1062&gt;=6.5,"Diabetes")</f>
        <v>Normal</v>
      </c>
    </row>
    <row r="1063" spans="1:16" x14ac:dyDescent="0.25">
      <c r="A1063" s="54" t="s">
        <v>1309</v>
      </c>
      <c r="B1063" s="54">
        <v>30.97</v>
      </c>
      <c r="C1063" s="54">
        <v>5.54</v>
      </c>
      <c r="D1063" s="54" t="s">
        <v>2380</v>
      </c>
      <c r="E1063" s="54" t="s">
        <v>2380</v>
      </c>
      <c r="F1063" s="54" t="s">
        <v>2380</v>
      </c>
      <c r="G1063" s="54">
        <v>2</v>
      </c>
      <c r="H1063" s="54" t="s">
        <v>2380</v>
      </c>
      <c r="I1063" s="17"/>
      <c r="J1063" s="19"/>
      <c r="K1063" s="15" t="str" cm="1">
        <f t="array" ref="K1063">IF(H1063="?",INDEX($H$2:$H$2336,MODE(MATCH($H$2:$H$2336,$H$2:$H$2336,0))),H1063)</f>
        <v>No</v>
      </c>
      <c r="L1063" s="16">
        <f t="shared" si="16"/>
        <v>2</v>
      </c>
      <c r="M1063" s="16" t="s">
        <v>2380</v>
      </c>
      <c r="N1063" s="16" t="s">
        <v>2380</v>
      </c>
      <c r="O1063" s="15" t="str" cm="1">
        <f t="array" ref="O1063">_xlfn.IFS(B1063&lt;18.5,"Underweight",B1063&lt;=24.99,"Normal weight",B1063&lt;=29.99,"Over weight",B1063&gt;=30,"Obesity")</f>
        <v>Obesity</v>
      </c>
      <c r="P1063" s="29" t="str" cm="1">
        <f t="array" ref="P1063">_xlfn.IFS(C1063&lt;5.7,"Normal",C1063&lt;=6.49,"Prediabetes",C1063&gt;=6.5,"Diabetes")</f>
        <v>Normal</v>
      </c>
    </row>
    <row r="1064" spans="1:16" x14ac:dyDescent="0.25">
      <c r="A1064" s="54" t="s">
        <v>1308</v>
      </c>
      <c r="B1064" s="54">
        <v>27.645</v>
      </c>
      <c r="C1064" s="54">
        <v>8.8699999999999992</v>
      </c>
      <c r="D1064" s="54" t="s">
        <v>8367</v>
      </c>
      <c r="E1064" s="54" t="s">
        <v>2380</v>
      </c>
      <c r="F1064" s="54" t="s">
        <v>2380</v>
      </c>
      <c r="G1064" s="54" t="s">
        <v>2381</v>
      </c>
      <c r="H1064" s="54" t="s">
        <v>2380</v>
      </c>
      <c r="I1064" s="15"/>
      <c r="J1064" s="20"/>
      <c r="K1064" s="17" t="str" cm="1">
        <f t="array" ref="K1064">IF(H1064="?",INDEX($H$2:$H$2336,MODE(MATCH($H$2:$H$2336,$H$2:$H$2336,0))),H1064)</f>
        <v>No</v>
      </c>
      <c r="L1064" s="18" t="str">
        <f t="shared" si="16"/>
        <v>0</v>
      </c>
      <c r="M1064" s="18" t="s">
        <v>2382</v>
      </c>
      <c r="N1064" s="18" t="s">
        <v>2380</v>
      </c>
      <c r="O1064" s="17" t="str" cm="1">
        <f t="array" ref="O1064">_xlfn.IFS(B1064&lt;18.5,"Underweight",B1064&lt;=24.99,"Normal weight",B1064&lt;=29.99,"Over weight",B1064&gt;=30,"Obesity")</f>
        <v>Over weight</v>
      </c>
      <c r="P1064" s="30" t="str" cm="1">
        <f t="array" ref="P1064">_xlfn.IFS(C1064&lt;5.7,"Normal",C1064&lt;=6.49,"Prediabetes",C1064&gt;=6.5,"Diabetes")</f>
        <v>Diabetes</v>
      </c>
    </row>
    <row r="1065" spans="1:16" x14ac:dyDescent="0.25">
      <c r="A1065" s="54" t="s">
        <v>1307</v>
      </c>
      <c r="B1065" s="54">
        <v>34.43</v>
      </c>
      <c r="C1065" s="54">
        <v>5.96</v>
      </c>
      <c r="D1065" s="54" t="s">
        <v>8367</v>
      </c>
      <c r="E1065" s="54" t="s">
        <v>2380</v>
      </c>
      <c r="F1065" s="54" t="s">
        <v>2380</v>
      </c>
      <c r="G1065" s="54">
        <v>2</v>
      </c>
      <c r="H1065" s="54" t="s">
        <v>2380</v>
      </c>
      <c r="I1065" s="17"/>
      <c r="J1065" s="19"/>
      <c r="K1065" s="15" t="str" cm="1">
        <f t="array" ref="K1065">IF(H1065="?",INDEX($H$2:$H$2336,MODE(MATCH($H$2:$H$2336,$H$2:$H$2336,0))),H1065)</f>
        <v>No</v>
      </c>
      <c r="L1065" s="16">
        <f t="shared" si="16"/>
        <v>2</v>
      </c>
      <c r="M1065" s="16" t="s">
        <v>2382</v>
      </c>
      <c r="N1065" s="16" t="s">
        <v>2380</v>
      </c>
      <c r="O1065" s="15" t="str" cm="1">
        <f t="array" ref="O1065">_xlfn.IFS(B1065&lt;18.5,"Underweight",B1065&lt;=24.99,"Normal weight",B1065&lt;=29.99,"Over weight",B1065&gt;=30,"Obesity")</f>
        <v>Obesity</v>
      </c>
      <c r="P1065" s="29" t="str" cm="1">
        <f t="array" ref="P1065">_xlfn.IFS(C1065&lt;5.7,"Normal",C1065&lt;=6.49,"Prediabetes",C1065&gt;=6.5,"Diabetes")</f>
        <v>Prediabetes</v>
      </c>
    </row>
    <row r="1066" spans="1:16" x14ac:dyDescent="0.25">
      <c r="A1066" s="54" t="s">
        <v>1306</v>
      </c>
      <c r="B1066" s="54">
        <v>39.6</v>
      </c>
      <c r="C1066" s="54">
        <v>4.4400000000000004</v>
      </c>
      <c r="D1066" s="54" t="s">
        <v>8367</v>
      </c>
      <c r="E1066" s="54" t="s">
        <v>2380</v>
      </c>
      <c r="F1066" s="54" t="s">
        <v>2382</v>
      </c>
      <c r="G1066" s="54">
        <v>1</v>
      </c>
      <c r="H1066" s="54" t="s">
        <v>2380</v>
      </c>
      <c r="I1066" s="15"/>
      <c r="J1066" s="20"/>
      <c r="K1066" s="17" t="str" cm="1">
        <f t="array" ref="K1066">IF(H1066="?",INDEX($H$2:$H$2336,MODE(MATCH($H$2:$H$2336,$H$2:$H$2336,0))),H1066)</f>
        <v>No</v>
      </c>
      <c r="L1066" s="18">
        <f t="shared" si="16"/>
        <v>1</v>
      </c>
      <c r="M1066" s="18" t="s">
        <v>2382</v>
      </c>
      <c r="N1066" s="18" t="s">
        <v>2380</v>
      </c>
      <c r="O1066" s="17" t="str" cm="1">
        <f t="array" ref="O1066">_xlfn.IFS(B1066&lt;18.5,"Underweight",B1066&lt;=24.99,"Normal weight",B1066&lt;=29.99,"Over weight",B1066&gt;=30,"Obesity")</f>
        <v>Obesity</v>
      </c>
      <c r="P1066" s="30" t="str" cm="1">
        <f t="array" ref="P1066">_xlfn.IFS(C1066&lt;5.7,"Normal",C1066&lt;=6.49,"Prediabetes",C1066&gt;=6.5,"Diabetes")</f>
        <v>Normal</v>
      </c>
    </row>
    <row r="1067" spans="1:16" x14ac:dyDescent="0.25">
      <c r="A1067" s="54" t="s">
        <v>1305</v>
      </c>
      <c r="B1067" s="54">
        <v>22.1</v>
      </c>
      <c r="C1067" s="54">
        <v>4.6500000000000004</v>
      </c>
      <c r="D1067" s="54" t="s">
        <v>8367</v>
      </c>
      <c r="E1067" s="54" t="s">
        <v>2380</v>
      </c>
      <c r="F1067" s="54" t="s">
        <v>2380</v>
      </c>
      <c r="G1067" s="54">
        <v>2</v>
      </c>
      <c r="H1067" s="54" t="s">
        <v>2380</v>
      </c>
      <c r="I1067" s="17"/>
      <c r="J1067" s="19"/>
      <c r="K1067" s="15" t="str" cm="1">
        <f t="array" ref="K1067">IF(H1067="?",INDEX($H$2:$H$2336,MODE(MATCH($H$2:$H$2336,$H$2:$H$2336,0))),H1067)</f>
        <v>No</v>
      </c>
      <c r="L1067" s="16">
        <f t="shared" si="16"/>
        <v>2</v>
      </c>
      <c r="M1067" s="16" t="s">
        <v>2382</v>
      </c>
      <c r="N1067" s="16" t="s">
        <v>2380</v>
      </c>
      <c r="O1067" s="15" t="str" cm="1">
        <f t="array" ref="O1067">_xlfn.IFS(B1067&lt;18.5,"Underweight",B1067&lt;=24.99,"Normal weight",B1067&lt;=29.99,"Over weight",B1067&gt;=30,"Obesity")</f>
        <v>Normal weight</v>
      </c>
      <c r="P1067" s="29" t="str" cm="1">
        <f t="array" ref="P1067">_xlfn.IFS(C1067&lt;5.7,"Normal",C1067&lt;=6.49,"Prediabetes",C1067&gt;=6.5,"Diabetes")</f>
        <v>Normal</v>
      </c>
    </row>
    <row r="1068" spans="1:16" x14ac:dyDescent="0.25">
      <c r="A1068" s="54" t="s">
        <v>1304</v>
      </c>
      <c r="B1068" s="54">
        <v>33.25</v>
      </c>
      <c r="C1068" s="54">
        <v>5.64</v>
      </c>
      <c r="D1068" s="54" t="s">
        <v>8367</v>
      </c>
      <c r="E1068" s="54" t="s">
        <v>2380</v>
      </c>
      <c r="F1068" s="54" t="s">
        <v>2382</v>
      </c>
      <c r="G1068" s="54">
        <v>1</v>
      </c>
      <c r="H1068" s="54" t="s">
        <v>2380</v>
      </c>
      <c r="I1068" s="15"/>
      <c r="J1068" s="20"/>
      <c r="K1068" s="17" t="str" cm="1">
        <f t="array" ref="K1068">IF(H1068="?",INDEX($H$2:$H$2336,MODE(MATCH($H$2:$H$2336,$H$2:$H$2336,0))),H1068)</f>
        <v>No</v>
      </c>
      <c r="L1068" s="18">
        <f t="shared" si="16"/>
        <v>1</v>
      </c>
      <c r="M1068" s="18" t="s">
        <v>2382</v>
      </c>
      <c r="N1068" s="18" t="s">
        <v>2380</v>
      </c>
      <c r="O1068" s="17" t="str" cm="1">
        <f t="array" ref="O1068">_xlfn.IFS(B1068&lt;18.5,"Underweight",B1068&lt;=24.99,"Normal weight",B1068&lt;=29.99,"Over weight",B1068&gt;=30,"Obesity")</f>
        <v>Obesity</v>
      </c>
      <c r="P1068" s="30" t="str" cm="1">
        <f t="array" ref="P1068">_xlfn.IFS(C1068&lt;5.7,"Normal",C1068&lt;=6.49,"Prediabetes",C1068&gt;=6.5,"Diabetes")</f>
        <v>Normal</v>
      </c>
    </row>
    <row r="1069" spans="1:16" x14ac:dyDescent="0.25">
      <c r="A1069" s="54" t="s">
        <v>1303</v>
      </c>
      <c r="B1069" s="54">
        <v>33.33</v>
      </c>
      <c r="C1069" s="54">
        <v>10.19</v>
      </c>
      <c r="D1069" s="54" t="s">
        <v>2380</v>
      </c>
      <c r="E1069" s="54" t="s">
        <v>2380</v>
      </c>
      <c r="F1069" s="54" t="s">
        <v>2380</v>
      </c>
      <c r="G1069" s="54" t="s">
        <v>2381</v>
      </c>
      <c r="H1069" s="54" t="s">
        <v>2380</v>
      </c>
      <c r="I1069" s="17"/>
      <c r="J1069" s="19"/>
      <c r="K1069" s="15" t="str" cm="1">
        <f t="array" ref="K1069">IF(H1069="?",INDEX($H$2:$H$2336,MODE(MATCH($H$2:$H$2336,$H$2:$H$2336,0))),H1069)</f>
        <v>No</v>
      </c>
      <c r="L1069" s="16" t="str">
        <f t="shared" si="16"/>
        <v>0</v>
      </c>
      <c r="M1069" s="16" t="s">
        <v>2380</v>
      </c>
      <c r="N1069" s="16" t="s">
        <v>2380</v>
      </c>
      <c r="O1069" s="15" t="str" cm="1">
        <f t="array" ref="O1069">_xlfn.IFS(B1069&lt;18.5,"Underweight",B1069&lt;=24.99,"Normal weight",B1069&lt;=29.99,"Over weight",B1069&gt;=30,"Obesity")</f>
        <v>Obesity</v>
      </c>
      <c r="P1069" s="29" t="str" cm="1">
        <f t="array" ref="P1069">_xlfn.IFS(C1069&lt;5.7,"Normal",C1069&lt;=6.49,"Prediabetes",C1069&gt;=6.5,"Diabetes")</f>
        <v>Diabetes</v>
      </c>
    </row>
    <row r="1070" spans="1:16" x14ac:dyDescent="0.25">
      <c r="A1070" s="54" t="s">
        <v>1302</v>
      </c>
      <c r="B1070" s="54">
        <v>30.5</v>
      </c>
      <c r="C1070" s="54">
        <v>10.79</v>
      </c>
      <c r="D1070" s="54" t="s">
        <v>2380</v>
      </c>
      <c r="E1070" s="54" t="s">
        <v>2380</v>
      </c>
      <c r="F1070" s="54" t="s">
        <v>2380</v>
      </c>
      <c r="G1070" s="54" t="s">
        <v>2381</v>
      </c>
      <c r="H1070" s="54" t="s">
        <v>2380</v>
      </c>
      <c r="I1070" s="15"/>
      <c r="J1070" s="20"/>
      <c r="K1070" s="17" t="str" cm="1">
        <f t="array" ref="K1070">IF(H1070="?",INDEX($H$2:$H$2336,MODE(MATCH($H$2:$H$2336,$H$2:$H$2336,0))),H1070)</f>
        <v>No</v>
      </c>
      <c r="L1070" s="18" t="str">
        <f t="shared" si="16"/>
        <v>0</v>
      </c>
      <c r="M1070" s="18" t="s">
        <v>2380</v>
      </c>
      <c r="N1070" s="18" t="s">
        <v>2380</v>
      </c>
      <c r="O1070" s="17" t="str" cm="1">
        <f t="array" ref="O1070">_xlfn.IFS(B1070&lt;18.5,"Underweight",B1070&lt;=24.99,"Normal weight",B1070&lt;=29.99,"Over weight",B1070&gt;=30,"Obesity")</f>
        <v>Obesity</v>
      </c>
      <c r="P1070" s="30" t="str" cm="1">
        <f t="array" ref="P1070">_xlfn.IFS(C1070&lt;5.7,"Normal",C1070&lt;=6.49,"Prediabetes",C1070&gt;=6.5,"Diabetes")</f>
        <v>Diabetes</v>
      </c>
    </row>
    <row r="1071" spans="1:16" x14ac:dyDescent="0.25">
      <c r="A1071" s="54" t="s">
        <v>1301</v>
      </c>
      <c r="B1071" s="54">
        <v>30.3</v>
      </c>
      <c r="C1071" s="54">
        <v>4.24</v>
      </c>
      <c r="D1071" s="54" t="s">
        <v>2380</v>
      </c>
      <c r="E1071" s="54" t="s">
        <v>2380</v>
      </c>
      <c r="F1071" s="54" t="s">
        <v>2380</v>
      </c>
      <c r="G1071" s="54" t="s">
        <v>2381</v>
      </c>
      <c r="H1071" s="54" t="s">
        <v>2380</v>
      </c>
      <c r="I1071" s="17"/>
      <c r="J1071" s="19"/>
      <c r="K1071" s="15" t="str" cm="1">
        <f t="array" ref="K1071">IF(H1071="?",INDEX($H$2:$H$2336,MODE(MATCH($H$2:$H$2336,$H$2:$H$2336,0))),H1071)</f>
        <v>No</v>
      </c>
      <c r="L1071" s="16" t="str">
        <f t="shared" si="16"/>
        <v>0</v>
      </c>
      <c r="M1071" s="16" t="s">
        <v>2380</v>
      </c>
      <c r="N1071" s="16" t="s">
        <v>2380</v>
      </c>
      <c r="O1071" s="15" t="str" cm="1">
        <f t="array" ref="O1071">_xlfn.IFS(B1071&lt;18.5,"Underweight",B1071&lt;=24.99,"Normal weight",B1071&lt;=29.99,"Over weight",B1071&gt;=30,"Obesity")</f>
        <v>Obesity</v>
      </c>
      <c r="P1071" s="29" t="str" cm="1">
        <f t="array" ref="P1071">_xlfn.IFS(C1071&lt;5.7,"Normal",C1071&lt;=6.49,"Prediabetes",C1071&gt;=6.5,"Diabetes")</f>
        <v>Normal</v>
      </c>
    </row>
    <row r="1072" spans="1:16" x14ac:dyDescent="0.25">
      <c r="A1072" s="54" t="s">
        <v>1300</v>
      </c>
      <c r="B1072" s="54">
        <v>26.22</v>
      </c>
      <c r="C1072" s="54">
        <v>5.83</v>
      </c>
      <c r="D1072" s="54" t="s">
        <v>2380</v>
      </c>
      <c r="E1072" s="54" t="s">
        <v>2380</v>
      </c>
      <c r="F1072" s="54" t="s">
        <v>2380</v>
      </c>
      <c r="G1072" s="54">
        <v>2</v>
      </c>
      <c r="H1072" s="54" t="s">
        <v>2380</v>
      </c>
      <c r="I1072" s="15"/>
      <c r="J1072" s="20"/>
      <c r="K1072" s="17" t="str" cm="1">
        <f t="array" ref="K1072">IF(H1072="?",INDEX($H$2:$H$2336,MODE(MATCH($H$2:$H$2336,$H$2:$H$2336,0))),H1072)</f>
        <v>No</v>
      </c>
      <c r="L1072" s="18">
        <f t="shared" si="16"/>
        <v>2</v>
      </c>
      <c r="M1072" s="18" t="s">
        <v>2380</v>
      </c>
      <c r="N1072" s="18" t="s">
        <v>2380</v>
      </c>
      <c r="O1072" s="17" t="str" cm="1">
        <f t="array" ref="O1072">_xlfn.IFS(B1072&lt;18.5,"Underweight",B1072&lt;=24.99,"Normal weight",B1072&lt;=29.99,"Over weight",B1072&gt;=30,"Obesity")</f>
        <v>Over weight</v>
      </c>
      <c r="P1072" s="30" t="str" cm="1">
        <f t="array" ref="P1072">_xlfn.IFS(C1072&lt;5.7,"Normal",C1072&lt;=6.49,"Prediabetes",C1072&gt;=6.5,"Diabetes")</f>
        <v>Prediabetes</v>
      </c>
    </row>
    <row r="1073" spans="1:16" x14ac:dyDescent="0.25">
      <c r="A1073" s="54" t="s">
        <v>1299</v>
      </c>
      <c r="B1073" s="54">
        <v>29.99</v>
      </c>
      <c r="C1073" s="54">
        <v>11.85</v>
      </c>
      <c r="D1073" s="54" t="s">
        <v>2380</v>
      </c>
      <c r="E1073" s="54" t="s">
        <v>2380</v>
      </c>
      <c r="F1073" s="54" t="s">
        <v>2380</v>
      </c>
      <c r="G1073" s="54" t="s">
        <v>2381</v>
      </c>
      <c r="H1073" s="54" t="s">
        <v>2380</v>
      </c>
      <c r="I1073" s="17"/>
      <c r="J1073" s="19"/>
      <c r="K1073" s="15" t="str" cm="1">
        <f t="array" ref="K1073">IF(H1073="?",INDEX($H$2:$H$2336,MODE(MATCH($H$2:$H$2336,$H$2:$H$2336,0))),H1073)</f>
        <v>No</v>
      </c>
      <c r="L1073" s="16" t="str">
        <f t="shared" si="16"/>
        <v>0</v>
      </c>
      <c r="M1073" s="16" t="s">
        <v>2380</v>
      </c>
      <c r="N1073" s="16" t="s">
        <v>2380</v>
      </c>
      <c r="O1073" s="15" t="str" cm="1">
        <f t="array" ref="O1073">_xlfn.IFS(B1073&lt;18.5,"Underweight",B1073&lt;=24.99,"Normal weight",B1073&lt;=29.99,"Over weight",B1073&gt;=30,"Obesity")</f>
        <v>Over weight</v>
      </c>
      <c r="P1073" s="29" t="str" cm="1">
        <f t="array" ref="P1073">_xlfn.IFS(C1073&lt;5.7,"Normal",C1073&lt;=6.49,"Prediabetes",C1073&gt;=6.5,"Diabetes")</f>
        <v>Diabetes</v>
      </c>
    </row>
    <row r="1074" spans="1:16" x14ac:dyDescent="0.25">
      <c r="A1074" s="54" t="s">
        <v>1298</v>
      </c>
      <c r="B1074" s="54">
        <v>36.380000000000003</v>
      </c>
      <c r="C1074" s="54">
        <v>5.98</v>
      </c>
      <c r="D1074" s="54" t="s">
        <v>2380</v>
      </c>
      <c r="E1074" s="54" t="s">
        <v>2380</v>
      </c>
      <c r="F1074" s="54" t="s">
        <v>2380</v>
      </c>
      <c r="G1074" s="54">
        <v>1</v>
      </c>
      <c r="H1074" s="54" t="s">
        <v>2380</v>
      </c>
      <c r="I1074" s="15"/>
      <c r="J1074" s="20"/>
      <c r="K1074" s="17" t="str" cm="1">
        <f t="array" ref="K1074">IF(H1074="?",INDEX($H$2:$H$2336,MODE(MATCH($H$2:$H$2336,$H$2:$H$2336,0))),H1074)</f>
        <v>No</v>
      </c>
      <c r="L1074" s="18">
        <f t="shared" si="16"/>
        <v>1</v>
      </c>
      <c r="M1074" s="18" t="s">
        <v>2380</v>
      </c>
      <c r="N1074" s="18" t="s">
        <v>2380</v>
      </c>
      <c r="O1074" s="17" t="str" cm="1">
        <f t="array" ref="O1074">_xlfn.IFS(B1074&lt;18.5,"Underweight",B1074&lt;=24.99,"Normal weight",B1074&lt;=29.99,"Over weight",B1074&gt;=30,"Obesity")</f>
        <v>Obesity</v>
      </c>
      <c r="P1074" s="30" t="str" cm="1">
        <f t="array" ref="P1074">_xlfn.IFS(C1074&lt;5.7,"Normal",C1074&lt;=6.49,"Prediabetes",C1074&gt;=6.5,"Diabetes")</f>
        <v>Prediabetes</v>
      </c>
    </row>
    <row r="1075" spans="1:16" x14ac:dyDescent="0.25">
      <c r="A1075" s="54" t="s">
        <v>1297</v>
      </c>
      <c r="B1075" s="54">
        <v>31.16</v>
      </c>
      <c r="C1075" s="54">
        <v>4.26</v>
      </c>
      <c r="D1075" s="54" t="s">
        <v>8367</v>
      </c>
      <c r="E1075" s="54" t="s">
        <v>2380</v>
      </c>
      <c r="F1075" s="54" t="s">
        <v>2382</v>
      </c>
      <c r="G1075" s="54">
        <v>1</v>
      </c>
      <c r="H1075" s="54" t="s">
        <v>2380</v>
      </c>
      <c r="I1075" s="17"/>
      <c r="J1075" s="19"/>
      <c r="K1075" s="15" t="str" cm="1">
        <f t="array" ref="K1075">IF(H1075="?",INDEX($H$2:$H$2336,MODE(MATCH($H$2:$H$2336,$H$2:$H$2336,0))),H1075)</f>
        <v>No</v>
      </c>
      <c r="L1075" s="16">
        <f t="shared" si="16"/>
        <v>1</v>
      </c>
      <c r="M1075" s="16" t="s">
        <v>2382</v>
      </c>
      <c r="N1075" s="16" t="s">
        <v>2380</v>
      </c>
      <c r="O1075" s="15" t="str" cm="1">
        <f t="array" ref="O1075">_xlfn.IFS(B1075&lt;18.5,"Underweight",B1075&lt;=24.99,"Normal weight",B1075&lt;=29.99,"Over weight",B1075&gt;=30,"Obesity")</f>
        <v>Obesity</v>
      </c>
      <c r="P1075" s="29" t="str" cm="1">
        <f t="array" ref="P1075">_xlfn.IFS(C1075&lt;5.7,"Normal",C1075&lt;=6.49,"Prediabetes",C1075&gt;=6.5,"Diabetes")</f>
        <v>Normal</v>
      </c>
    </row>
    <row r="1076" spans="1:16" x14ac:dyDescent="0.25">
      <c r="A1076" s="54" t="s">
        <v>1296</v>
      </c>
      <c r="B1076" s="54">
        <v>25.55</v>
      </c>
      <c r="C1076" s="54">
        <v>4.96</v>
      </c>
      <c r="D1076" s="54" t="s">
        <v>8367</v>
      </c>
      <c r="E1076" s="54" t="s">
        <v>2380</v>
      </c>
      <c r="F1076" s="54" t="s">
        <v>2380</v>
      </c>
      <c r="G1076" s="54">
        <v>1</v>
      </c>
      <c r="H1076" s="54" t="s">
        <v>2380</v>
      </c>
      <c r="I1076" s="15"/>
      <c r="J1076" s="20"/>
      <c r="K1076" s="17" t="str" cm="1">
        <f t="array" ref="K1076">IF(H1076="?",INDEX($H$2:$H$2336,MODE(MATCH($H$2:$H$2336,$H$2:$H$2336,0))),H1076)</f>
        <v>No</v>
      </c>
      <c r="L1076" s="18">
        <f t="shared" si="16"/>
        <v>1</v>
      </c>
      <c r="M1076" s="18" t="s">
        <v>2382</v>
      </c>
      <c r="N1076" s="18" t="s">
        <v>2380</v>
      </c>
      <c r="O1076" s="17" t="str" cm="1">
        <f t="array" ref="O1076">_xlfn.IFS(B1076&lt;18.5,"Underweight",B1076&lt;=24.99,"Normal weight",B1076&lt;=29.99,"Over weight",B1076&gt;=30,"Obesity")</f>
        <v>Over weight</v>
      </c>
      <c r="P1076" s="30" t="str" cm="1">
        <f t="array" ref="P1076">_xlfn.IFS(C1076&lt;5.7,"Normal",C1076&lt;=6.49,"Prediabetes",C1076&gt;=6.5,"Diabetes")</f>
        <v>Normal</v>
      </c>
    </row>
    <row r="1077" spans="1:16" x14ac:dyDescent="0.25">
      <c r="A1077" s="54" t="s">
        <v>1295</v>
      </c>
      <c r="B1077" s="54">
        <v>28.77</v>
      </c>
      <c r="C1077" s="54">
        <v>4</v>
      </c>
      <c r="D1077" s="54" t="s">
        <v>8367</v>
      </c>
      <c r="E1077" s="54" t="s">
        <v>2380</v>
      </c>
      <c r="F1077" s="54" t="s">
        <v>2380</v>
      </c>
      <c r="G1077" s="54" t="s">
        <v>2381</v>
      </c>
      <c r="H1077" s="54" t="s">
        <v>2380</v>
      </c>
      <c r="I1077" s="17"/>
      <c r="J1077" s="19"/>
      <c r="K1077" s="15" t="str" cm="1">
        <f t="array" ref="K1077">IF(H1077="?",INDEX($H$2:$H$2336,MODE(MATCH($H$2:$H$2336,$H$2:$H$2336,0))),H1077)</f>
        <v>No</v>
      </c>
      <c r="L1077" s="16" t="str">
        <f t="shared" si="16"/>
        <v>0</v>
      </c>
      <c r="M1077" s="16" t="s">
        <v>2382</v>
      </c>
      <c r="N1077" s="16" t="s">
        <v>2380</v>
      </c>
      <c r="O1077" s="15" t="str" cm="1">
        <f t="array" ref="O1077">_xlfn.IFS(B1077&lt;18.5,"Underweight",B1077&lt;=24.99,"Normal weight",B1077&lt;=29.99,"Over weight",B1077&gt;=30,"Obesity")</f>
        <v>Over weight</v>
      </c>
      <c r="P1077" s="29" t="str" cm="1">
        <f t="array" ref="P1077">_xlfn.IFS(C1077&lt;5.7,"Normal",C1077&lt;=6.49,"Prediabetes",C1077&gt;=6.5,"Diabetes")</f>
        <v>Normal</v>
      </c>
    </row>
    <row r="1078" spans="1:16" x14ac:dyDescent="0.25">
      <c r="A1078" s="54" t="s">
        <v>1294</v>
      </c>
      <c r="B1078" s="54">
        <v>23.14</v>
      </c>
      <c r="C1078" s="54">
        <v>4.1500000000000004</v>
      </c>
      <c r="D1078" s="54" t="s">
        <v>8367</v>
      </c>
      <c r="E1078" s="54" t="s">
        <v>2380</v>
      </c>
      <c r="F1078" s="54" t="s">
        <v>2380</v>
      </c>
      <c r="G1078" s="54">
        <v>1</v>
      </c>
      <c r="H1078" s="54" t="s">
        <v>2380</v>
      </c>
      <c r="I1078" s="15"/>
      <c r="J1078" s="20"/>
      <c r="K1078" s="17" t="str" cm="1">
        <f t="array" ref="K1078">IF(H1078="?",INDEX($H$2:$H$2336,MODE(MATCH($H$2:$H$2336,$H$2:$H$2336,0))),H1078)</f>
        <v>No</v>
      </c>
      <c r="L1078" s="18">
        <f t="shared" si="16"/>
        <v>1</v>
      </c>
      <c r="M1078" s="18" t="s">
        <v>2382</v>
      </c>
      <c r="N1078" s="18" t="s">
        <v>2380</v>
      </c>
      <c r="O1078" s="17" t="str" cm="1">
        <f t="array" ref="O1078">_xlfn.IFS(B1078&lt;18.5,"Underweight",B1078&lt;=24.99,"Normal weight",B1078&lt;=29.99,"Over weight",B1078&gt;=30,"Obesity")</f>
        <v>Normal weight</v>
      </c>
      <c r="P1078" s="30" t="str" cm="1">
        <f t="array" ref="P1078">_xlfn.IFS(C1078&lt;5.7,"Normal",C1078&lt;=6.49,"Prediabetes",C1078&gt;=6.5,"Diabetes")</f>
        <v>Normal</v>
      </c>
    </row>
    <row r="1079" spans="1:16" x14ac:dyDescent="0.25">
      <c r="A1079" s="54" t="s">
        <v>1293</v>
      </c>
      <c r="B1079" s="54">
        <v>39.6</v>
      </c>
      <c r="C1079" s="54">
        <v>11.36</v>
      </c>
      <c r="D1079" s="54" t="s">
        <v>2380</v>
      </c>
      <c r="E1079" s="54" t="s">
        <v>2380</v>
      </c>
      <c r="F1079" s="54" t="s">
        <v>2380</v>
      </c>
      <c r="G1079" s="54" t="s">
        <v>2381</v>
      </c>
      <c r="H1079" s="54" t="s">
        <v>2380</v>
      </c>
      <c r="I1079" s="17"/>
      <c r="J1079" s="19"/>
      <c r="K1079" s="15" t="str" cm="1">
        <f t="array" ref="K1079">IF(H1079="?",INDEX($H$2:$H$2336,MODE(MATCH($H$2:$H$2336,$H$2:$H$2336,0))),H1079)</f>
        <v>No</v>
      </c>
      <c r="L1079" s="16" t="str">
        <f t="shared" si="16"/>
        <v>0</v>
      </c>
      <c r="M1079" s="16" t="s">
        <v>2380</v>
      </c>
      <c r="N1079" s="16" t="s">
        <v>2380</v>
      </c>
      <c r="O1079" s="15" t="str" cm="1">
        <f t="array" ref="O1079">_xlfn.IFS(B1079&lt;18.5,"Underweight",B1079&lt;=24.99,"Normal weight",B1079&lt;=29.99,"Over weight",B1079&gt;=30,"Obesity")</f>
        <v>Obesity</v>
      </c>
      <c r="P1079" s="29" t="str" cm="1">
        <f t="array" ref="P1079">_xlfn.IFS(C1079&lt;5.7,"Normal",C1079&lt;=6.49,"Prediabetes",C1079&gt;=6.5,"Diabetes")</f>
        <v>Diabetes</v>
      </c>
    </row>
    <row r="1080" spans="1:16" x14ac:dyDescent="0.25">
      <c r="A1080" s="54" t="s">
        <v>1292</v>
      </c>
      <c r="B1080" s="54">
        <v>29.2</v>
      </c>
      <c r="C1080" s="54">
        <v>7.53</v>
      </c>
      <c r="D1080" s="54" t="s">
        <v>2380</v>
      </c>
      <c r="E1080" s="54" t="s">
        <v>2380</v>
      </c>
      <c r="F1080" s="54" t="s">
        <v>2380</v>
      </c>
      <c r="G1080" s="54" t="s">
        <v>2381</v>
      </c>
      <c r="H1080" s="54" t="s">
        <v>2380</v>
      </c>
      <c r="I1080" s="15"/>
      <c r="J1080" s="20"/>
      <c r="K1080" s="17" t="str" cm="1">
        <f t="array" ref="K1080">IF(H1080="?",INDEX($H$2:$H$2336,MODE(MATCH($H$2:$H$2336,$H$2:$H$2336,0))),H1080)</f>
        <v>No</v>
      </c>
      <c r="L1080" s="18" t="str">
        <f t="shared" si="16"/>
        <v>0</v>
      </c>
      <c r="M1080" s="18" t="s">
        <v>2380</v>
      </c>
      <c r="N1080" s="18" t="s">
        <v>2380</v>
      </c>
      <c r="O1080" s="17" t="str" cm="1">
        <f t="array" ref="O1080">_xlfn.IFS(B1080&lt;18.5,"Underweight",B1080&lt;=24.99,"Normal weight",B1080&lt;=29.99,"Over weight",B1080&gt;=30,"Obesity")</f>
        <v>Over weight</v>
      </c>
      <c r="P1080" s="30" t="str" cm="1">
        <f t="array" ref="P1080">_xlfn.IFS(C1080&lt;5.7,"Normal",C1080&lt;=6.49,"Prediabetes",C1080&gt;=6.5,"Diabetes")</f>
        <v>Diabetes</v>
      </c>
    </row>
    <row r="1081" spans="1:16" x14ac:dyDescent="0.25">
      <c r="A1081" s="54" t="s">
        <v>1291</v>
      </c>
      <c r="B1081" s="54">
        <v>32.774999999999999</v>
      </c>
      <c r="C1081" s="54">
        <v>7.95</v>
      </c>
      <c r="D1081" s="54" t="s">
        <v>2380</v>
      </c>
      <c r="E1081" s="54" t="s">
        <v>2380</v>
      </c>
      <c r="F1081" s="54" t="s">
        <v>2380</v>
      </c>
      <c r="G1081" s="54" t="s">
        <v>2381</v>
      </c>
      <c r="H1081" s="54" t="s">
        <v>2380</v>
      </c>
      <c r="I1081" s="17"/>
      <c r="J1081" s="19"/>
      <c r="K1081" s="15" t="str" cm="1">
        <f t="array" ref="K1081">IF(H1081="?",INDEX($H$2:$H$2336,MODE(MATCH($H$2:$H$2336,$H$2:$H$2336,0))),H1081)</f>
        <v>No</v>
      </c>
      <c r="L1081" s="16" t="str">
        <f t="shared" si="16"/>
        <v>0</v>
      </c>
      <c r="M1081" s="16" t="s">
        <v>2380</v>
      </c>
      <c r="N1081" s="16" t="s">
        <v>2380</v>
      </c>
      <c r="O1081" s="15" t="str" cm="1">
        <f t="array" ref="O1081">_xlfn.IFS(B1081&lt;18.5,"Underweight",B1081&lt;=24.99,"Normal weight",B1081&lt;=29.99,"Over weight",B1081&gt;=30,"Obesity")</f>
        <v>Obesity</v>
      </c>
      <c r="P1081" s="29" t="str" cm="1">
        <f t="array" ref="P1081">_xlfn.IFS(C1081&lt;5.7,"Normal",C1081&lt;=6.49,"Prediabetes",C1081&gt;=6.5,"Diabetes")</f>
        <v>Diabetes</v>
      </c>
    </row>
    <row r="1082" spans="1:16" x14ac:dyDescent="0.25">
      <c r="A1082" s="54" t="s">
        <v>1290</v>
      </c>
      <c r="B1082" s="54">
        <v>24.035</v>
      </c>
      <c r="C1082" s="54">
        <v>8.5</v>
      </c>
      <c r="D1082" s="54" t="s">
        <v>2380</v>
      </c>
      <c r="E1082" s="54" t="s">
        <v>2380</v>
      </c>
      <c r="F1082" s="54" t="s">
        <v>2380</v>
      </c>
      <c r="G1082" s="54" t="s">
        <v>2381</v>
      </c>
      <c r="H1082" s="54" t="s">
        <v>2380</v>
      </c>
      <c r="I1082" s="15"/>
      <c r="J1082" s="20"/>
      <c r="K1082" s="17" t="str" cm="1">
        <f t="array" ref="K1082">IF(H1082="?",INDEX($H$2:$H$2336,MODE(MATCH($H$2:$H$2336,$H$2:$H$2336,0))),H1082)</f>
        <v>No</v>
      </c>
      <c r="L1082" s="18" t="str">
        <f t="shared" si="16"/>
        <v>0</v>
      </c>
      <c r="M1082" s="18" t="s">
        <v>2380</v>
      </c>
      <c r="N1082" s="18" t="s">
        <v>2380</v>
      </c>
      <c r="O1082" s="17" t="str" cm="1">
        <f t="array" ref="O1082">_xlfn.IFS(B1082&lt;18.5,"Underweight",B1082&lt;=24.99,"Normal weight",B1082&lt;=29.99,"Over weight",B1082&gt;=30,"Obesity")</f>
        <v>Normal weight</v>
      </c>
      <c r="P1082" s="30" t="str" cm="1">
        <f t="array" ref="P1082">_xlfn.IFS(C1082&lt;5.7,"Normal",C1082&lt;=6.49,"Prediabetes",C1082&gt;=6.5,"Diabetes")</f>
        <v>Diabetes</v>
      </c>
    </row>
    <row r="1083" spans="1:16" x14ac:dyDescent="0.25">
      <c r="A1083" s="54" t="s">
        <v>1289</v>
      </c>
      <c r="B1083" s="54">
        <v>30.55</v>
      </c>
      <c r="C1083" s="54">
        <v>5.89</v>
      </c>
      <c r="D1083" s="54" t="s">
        <v>2380</v>
      </c>
      <c r="E1083" s="54" t="s">
        <v>2380</v>
      </c>
      <c r="F1083" s="54" t="s">
        <v>2382</v>
      </c>
      <c r="G1083" s="54">
        <v>1</v>
      </c>
      <c r="H1083" s="54" t="s">
        <v>2380</v>
      </c>
      <c r="I1083" s="17"/>
      <c r="J1083" s="19"/>
      <c r="K1083" s="15" t="str" cm="1">
        <f t="array" ref="K1083">IF(H1083="?",INDEX($H$2:$H$2336,MODE(MATCH($H$2:$H$2336,$H$2:$H$2336,0))),H1083)</f>
        <v>No</v>
      </c>
      <c r="L1083" s="16">
        <f t="shared" si="16"/>
        <v>1</v>
      </c>
      <c r="M1083" s="16" t="s">
        <v>2380</v>
      </c>
      <c r="N1083" s="16" t="s">
        <v>2380</v>
      </c>
      <c r="O1083" s="15" t="str" cm="1">
        <f t="array" ref="O1083">_xlfn.IFS(B1083&lt;18.5,"Underweight",B1083&lt;=24.99,"Normal weight",B1083&lt;=29.99,"Over weight",B1083&gt;=30,"Obesity")</f>
        <v>Obesity</v>
      </c>
      <c r="P1083" s="29" t="str" cm="1">
        <f t="array" ref="P1083">_xlfn.IFS(C1083&lt;5.7,"Normal",C1083&lt;=6.49,"Prediabetes",C1083&gt;=6.5,"Diabetes")</f>
        <v>Prediabetes</v>
      </c>
    </row>
    <row r="1084" spans="1:16" x14ac:dyDescent="0.25">
      <c r="A1084" s="54" t="s">
        <v>1288</v>
      </c>
      <c r="B1084" s="54">
        <v>28.81</v>
      </c>
      <c r="C1084" s="54">
        <v>8.76</v>
      </c>
      <c r="D1084" s="54" t="s">
        <v>2380</v>
      </c>
      <c r="E1084" s="54" t="s">
        <v>2380</v>
      </c>
      <c r="F1084" s="54" t="s">
        <v>2380</v>
      </c>
      <c r="G1084" s="54">
        <v>2</v>
      </c>
      <c r="H1084" s="54" t="s">
        <v>2380</v>
      </c>
      <c r="I1084" s="15"/>
      <c r="J1084" s="20"/>
      <c r="K1084" s="17" t="str" cm="1">
        <f t="array" ref="K1084">IF(H1084="?",INDEX($H$2:$H$2336,MODE(MATCH($H$2:$H$2336,$H$2:$H$2336,0))),H1084)</f>
        <v>No</v>
      </c>
      <c r="L1084" s="18">
        <f t="shared" si="16"/>
        <v>2</v>
      </c>
      <c r="M1084" s="18" t="s">
        <v>2380</v>
      </c>
      <c r="N1084" s="18" t="s">
        <v>2380</v>
      </c>
      <c r="O1084" s="17" t="str" cm="1">
        <f t="array" ref="O1084">_xlfn.IFS(B1084&lt;18.5,"Underweight",B1084&lt;=24.99,"Normal weight",B1084&lt;=29.99,"Over weight",B1084&gt;=30,"Obesity")</f>
        <v>Over weight</v>
      </c>
      <c r="P1084" s="30" t="str" cm="1">
        <f t="array" ref="P1084">_xlfn.IFS(C1084&lt;5.7,"Normal",C1084&lt;=6.49,"Prediabetes",C1084&gt;=6.5,"Diabetes")</f>
        <v>Diabetes</v>
      </c>
    </row>
    <row r="1085" spans="1:16" x14ac:dyDescent="0.25">
      <c r="A1085" s="54" t="s">
        <v>1287</v>
      </c>
      <c r="B1085" s="54">
        <v>31.66</v>
      </c>
      <c r="C1085" s="54">
        <v>4.1100000000000003</v>
      </c>
      <c r="D1085" s="54" t="s">
        <v>2380</v>
      </c>
      <c r="E1085" s="54" t="s">
        <v>2380</v>
      </c>
      <c r="F1085" s="54" t="s">
        <v>2380</v>
      </c>
      <c r="G1085" s="54" t="s">
        <v>2381</v>
      </c>
      <c r="H1085" s="54" t="s">
        <v>2380</v>
      </c>
      <c r="I1085" s="17"/>
      <c r="J1085" s="19"/>
      <c r="K1085" s="15" t="str" cm="1">
        <f t="array" ref="K1085">IF(H1085="?",INDEX($H$2:$H$2336,MODE(MATCH($H$2:$H$2336,$H$2:$H$2336,0))),H1085)</f>
        <v>No</v>
      </c>
      <c r="L1085" s="16" t="str">
        <f t="shared" si="16"/>
        <v>0</v>
      </c>
      <c r="M1085" s="16" t="s">
        <v>2380</v>
      </c>
      <c r="N1085" s="16" t="s">
        <v>2380</v>
      </c>
      <c r="O1085" s="15" t="str" cm="1">
        <f t="array" ref="O1085">_xlfn.IFS(B1085&lt;18.5,"Underweight",B1085&lt;=24.99,"Normal weight",B1085&lt;=29.99,"Over weight",B1085&gt;=30,"Obesity")</f>
        <v>Obesity</v>
      </c>
      <c r="P1085" s="29" t="str" cm="1">
        <f t="array" ref="P1085">_xlfn.IFS(C1085&lt;5.7,"Normal",C1085&lt;=6.49,"Prediabetes",C1085&gt;=6.5,"Diabetes")</f>
        <v>Normal</v>
      </c>
    </row>
    <row r="1086" spans="1:16" x14ac:dyDescent="0.25">
      <c r="A1086" s="54" t="s">
        <v>1286</v>
      </c>
      <c r="B1086" s="54">
        <v>28.215</v>
      </c>
      <c r="C1086" s="54">
        <v>7.56</v>
      </c>
      <c r="D1086" s="54" t="s">
        <v>8367</v>
      </c>
      <c r="E1086" s="54" t="s">
        <v>2380</v>
      </c>
      <c r="F1086" s="54" t="s">
        <v>2380</v>
      </c>
      <c r="G1086" s="54">
        <v>1</v>
      </c>
      <c r="H1086" s="54" t="s">
        <v>2380</v>
      </c>
      <c r="I1086" s="15"/>
      <c r="J1086" s="20"/>
      <c r="K1086" s="17" t="str" cm="1">
        <f t="array" ref="K1086">IF(H1086="?",INDEX($H$2:$H$2336,MODE(MATCH($H$2:$H$2336,$H$2:$H$2336,0))),H1086)</f>
        <v>No</v>
      </c>
      <c r="L1086" s="18">
        <f t="shared" si="16"/>
        <v>1</v>
      </c>
      <c r="M1086" s="18" t="s">
        <v>2382</v>
      </c>
      <c r="N1086" s="18" t="s">
        <v>2380</v>
      </c>
      <c r="O1086" s="17" t="str" cm="1">
        <f t="array" ref="O1086">_xlfn.IFS(B1086&lt;18.5,"Underweight",B1086&lt;=24.99,"Normal weight",B1086&lt;=29.99,"Over weight",B1086&gt;=30,"Obesity")</f>
        <v>Over weight</v>
      </c>
      <c r="P1086" s="30" t="str" cm="1">
        <f t="array" ref="P1086">_xlfn.IFS(C1086&lt;5.7,"Normal",C1086&lt;=6.49,"Prediabetes",C1086&gt;=6.5,"Diabetes")</f>
        <v>Diabetes</v>
      </c>
    </row>
    <row r="1087" spans="1:16" x14ac:dyDescent="0.25">
      <c r="A1087" s="54" t="s">
        <v>1285</v>
      </c>
      <c r="B1087" s="54">
        <v>26.12</v>
      </c>
      <c r="C1087" s="54">
        <v>4.17</v>
      </c>
      <c r="D1087" s="54" t="s">
        <v>8367</v>
      </c>
      <c r="E1087" s="54" t="s">
        <v>2380</v>
      </c>
      <c r="F1087" s="54" t="s">
        <v>2382</v>
      </c>
      <c r="G1087" s="54">
        <v>1</v>
      </c>
      <c r="H1087" s="54" t="s">
        <v>2380</v>
      </c>
      <c r="I1087" s="17"/>
      <c r="J1087" s="19"/>
      <c r="K1087" s="15" t="str" cm="1">
        <f t="array" ref="K1087">IF(H1087="?",INDEX($H$2:$H$2336,MODE(MATCH($H$2:$H$2336,$H$2:$H$2336,0))),H1087)</f>
        <v>No</v>
      </c>
      <c r="L1087" s="16">
        <f t="shared" si="16"/>
        <v>1</v>
      </c>
      <c r="M1087" s="16" t="s">
        <v>2382</v>
      </c>
      <c r="N1087" s="16" t="s">
        <v>2380</v>
      </c>
      <c r="O1087" s="15" t="str" cm="1">
        <f t="array" ref="O1087">_xlfn.IFS(B1087&lt;18.5,"Underweight",B1087&lt;=24.99,"Normal weight",B1087&lt;=29.99,"Over weight",B1087&gt;=30,"Obesity")</f>
        <v>Over weight</v>
      </c>
      <c r="P1087" s="29" t="str" cm="1">
        <f t="array" ref="P1087">_xlfn.IFS(C1087&lt;5.7,"Normal",C1087&lt;=6.49,"Prediabetes",C1087&gt;=6.5,"Diabetes")</f>
        <v>Normal</v>
      </c>
    </row>
    <row r="1088" spans="1:16" x14ac:dyDescent="0.25">
      <c r="A1088" s="54" t="s">
        <v>1284</v>
      </c>
      <c r="B1088" s="54">
        <v>36.630000000000003</v>
      </c>
      <c r="C1088" s="54">
        <v>11.42</v>
      </c>
      <c r="D1088" s="54" t="s">
        <v>2380</v>
      </c>
      <c r="E1088" s="54" t="s">
        <v>2380</v>
      </c>
      <c r="F1088" s="54" t="s">
        <v>2380</v>
      </c>
      <c r="G1088" s="54">
        <v>2</v>
      </c>
      <c r="H1088" s="54" t="s">
        <v>2380</v>
      </c>
      <c r="I1088" s="15"/>
      <c r="J1088" s="20"/>
      <c r="K1088" s="17" t="str" cm="1">
        <f t="array" ref="K1088">IF(H1088="?",INDEX($H$2:$H$2336,MODE(MATCH($H$2:$H$2336,$H$2:$H$2336,0))),H1088)</f>
        <v>No</v>
      </c>
      <c r="L1088" s="18">
        <f t="shared" si="16"/>
        <v>2</v>
      </c>
      <c r="M1088" s="18" t="s">
        <v>2380</v>
      </c>
      <c r="N1088" s="18" t="s">
        <v>2380</v>
      </c>
      <c r="O1088" s="17" t="str" cm="1">
        <f t="array" ref="O1088">_xlfn.IFS(B1088&lt;18.5,"Underweight",B1088&lt;=24.99,"Normal weight",B1088&lt;=29.99,"Over weight",B1088&gt;=30,"Obesity")</f>
        <v>Obesity</v>
      </c>
      <c r="P1088" s="30" t="str" cm="1">
        <f t="array" ref="P1088">_xlfn.IFS(C1088&lt;5.7,"Normal",C1088&lt;=6.49,"Prediabetes",C1088&gt;=6.5,"Diabetes")</f>
        <v>Diabetes</v>
      </c>
    </row>
    <row r="1089" spans="1:16" x14ac:dyDescent="0.25">
      <c r="A1089" s="54" t="s">
        <v>1283</v>
      </c>
      <c r="B1089" s="54">
        <v>33.344999999999999</v>
      </c>
      <c r="C1089" s="54">
        <v>7.33</v>
      </c>
      <c r="D1089" s="54" t="s">
        <v>2380</v>
      </c>
      <c r="E1089" s="54" t="s">
        <v>2380</v>
      </c>
      <c r="F1089" s="54" t="s">
        <v>2380</v>
      </c>
      <c r="G1089" s="54">
        <v>2</v>
      </c>
      <c r="H1089" s="54" t="s">
        <v>2380</v>
      </c>
      <c r="I1089" s="17"/>
      <c r="J1089" s="19"/>
      <c r="K1089" s="15" t="str" cm="1">
        <f t="array" ref="K1089">IF(H1089="?",INDEX($H$2:$H$2336,MODE(MATCH($H$2:$H$2336,$H$2:$H$2336,0))),H1089)</f>
        <v>No</v>
      </c>
      <c r="L1089" s="16">
        <f t="shared" si="16"/>
        <v>2</v>
      </c>
      <c r="M1089" s="16" t="s">
        <v>2380</v>
      </c>
      <c r="N1089" s="16" t="s">
        <v>2380</v>
      </c>
      <c r="O1089" s="15" t="str" cm="1">
        <f t="array" ref="O1089">_xlfn.IFS(B1089&lt;18.5,"Underweight",B1089&lt;=24.99,"Normal weight",B1089&lt;=29.99,"Over weight",B1089&gt;=30,"Obesity")</f>
        <v>Obesity</v>
      </c>
      <c r="P1089" s="29" t="str" cm="1">
        <f t="array" ref="P1089">_xlfn.IFS(C1089&lt;5.7,"Normal",C1089&lt;=6.49,"Prediabetes",C1089&gt;=6.5,"Diabetes")</f>
        <v>Diabetes</v>
      </c>
    </row>
    <row r="1090" spans="1:16" x14ac:dyDescent="0.25">
      <c r="A1090" s="54" t="s">
        <v>1282</v>
      </c>
      <c r="B1090" s="54">
        <v>27.11</v>
      </c>
      <c r="C1090" s="54">
        <v>6.7</v>
      </c>
      <c r="D1090" s="54" t="s">
        <v>2380</v>
      </c>
      <c r="E1090" s="54" t="s">
        <v>2380</v>
      </c>
      <c r="F1090" s="54" t="s">
        <v>2380</v>
      </c>
      <c r="G1090" s="54" t="s">
        <v>2381</v>
      </c>
      <c r="H1090" s="54" t="s">
        <v>2380</v>
      </c>
      <c r="I1090" s="15"/>
      <c r="J1090" s="20"/>
      <c r="K1090" s="17" t="str" cm="1">
        <f t="array" ref="K1090">IF(H1090="?",INDEX($H$2:$H$2336,MODE(MATCH($H$2:$H$2336,$H$2:$H$2336,0))),H1090)</f>
        <v>No</v>
      </c>
      <c r="L1090" s="18" t="str">
        <f t="shared" ref="L1090:L1153" si="17">IF(G1090="No major surgery","0",G1090)</f>
        <v>0</v>
      </c>
      <c r="M1090" s="18" t="s">
        <v>2380</v>
      </c>
      <c r="N1090" s="18" t="s">
        <v>2380</v>
      </c>
      <c r="O1090" s="17" t="str" cm="1">
        <f t="array" ref="O1090">_xlfn.IFS(B1090&lt;18.5,"Underweight",B1090&lt;=24.99,"Normal weight",B1090&lt;=29.99,"Over weight",B1090&gt;=30,"Obesity")</f>
        <v>Over weight</v>
      </c>
      <c r="P1090" s="30" t="str" cm="1">
        <f t="array" ref="P1090">_xlfn.IFS(C1090&lt;5.7,"Normal",C1090&lt;=6.49,"Prediabetes",C1090&gt;=6.5,"Diabetes")</f>
        <v>Diabetes</v>
      </c>
    </row>
    <row r="1091" spans="1:16" x14ac:dyDescent="0.25">
      <c r="A1091" s="54" t="s">
        <v>1281</v>
      </c>
      <c r="B1091" s="54">
        <v>26.6</v>
      </c>
      <c r="C1091" s="54">
        <v>5.27</v>
      </c>
      <c r="D1091" s="54" t="s">
        <v>8367</v>
      </c>
      <c r="E1091" s="54" t="s">
        <v>2380</v>
      </c>
      <c r="F1091" s="54" t="s">
        <v>2382</v>
      </c>
      <c r="G1091" s="54">
        <v>1</v>
      </c>
      <c r="H1091" s="54" t="s">
        <v>2380</v>
      </c>
      <c r="I1091" s="17"/>
      <c r="J1091" s="19"/>
      <c r="K1091" s="15" t="str" cm="1">
        <f t="array" ref="K1091">IF(H1091="?",INDEX($H$2:$H$2336,MODE(MATCH($H$2:$H$2336,$H$2:$H$2336,0))),H1091)</f>
        <v>No</v>
      </c>
      <c r="L1091" s="16">
        <f t="shared" si="17"/>
        <v>1</v>
      </c>
      <c r="M1091" s="16" t="s">
        <v>2382</v>
      </c>
      <c r="N1091" s="16" t="s">
        <v>2380</v>
      </c>
      <c r="O1091" s="15" t="str" cm="1">
        <f t="array" ref="O1091">_xlfn.IFS(B1091&lt;18.5,"Underweight",B1091&lt;=24.99,"Normal weight",B1091&lt;=29.99,"Over weight",B1091&gt;=30,"Obesity")</f>
        <v>Over weight</v>
      </c>
      <c r="P1091" s="29" t="str" cm="1">
        <f t="array" ref="P1091">_xlfn.IFS(C1091&lt;5.7,"Normal",C1091&lt;=6.49,"Prediabetes",C1091&gt;=6.5,"Diabetes")</f>
        <v>Normal</v>
      </c>
    </row>
    <row r="1092" spans="1:16" x14ac:dyDescent="0.25">
      <c r="A1092" s="54" t="s">
        <v>1280</v>
      </c>
      <c r="B1092" s="54">
        <v>30.41</v>
      </c>
      <c r="C1092" s="54">
        <v>7.72</v>
      </c>
      <c r="D1092" s="54" t="s">
        <v>2380</v>
      </c>
      <c r="E1092" s="54" t="s">
        <v>2380</v>
      </c>
      <c r="F1092" s="54" t="s">
        <v>2380</v>
      </c>
      <c r="G1092" s="54" t="s">
        <v>2381</v>
      </c>
      <c r="H1092" s="54" t="s">
        <v>2380</v>
      </c>
      <c r="I1092" s="15"/>
      <c r="J1092" s="20"/>
      <c r="K1092" s="17" t="str" cm="1">
        <f t="array" ref="K1092">IF(H1092="?",INDEX($H$2:$H$2336,MODE(MATCH($H$2:$H$2336,$H$2:$H$2336,0))),H1092)</f>
        <v>No</v>
      </c>
      <c r="L1092" s="18" t="str">
        <f t="shared" si="17"/>
        <v>0</v>
      </c>
      <c r="M1092" s="18" t="s">
        <v>2380</v>
      </c>
      <c r="N1092" s="18" t="s">
        <v>2380</v>
      </c>
      <c r="O1092" s="17" t="str" cm="1">
        <f t="array" ref="O1092">_xlfn.IFS(B1092&lt;18.5,"Underweight",B1092&lt;=24.99,"Normal weight",B1092&lt;=29.99,"Over weight",B1092&gt;=30,"Obesity")</f>
        <v>Obesity</v>
      </c>
      <c r="P1092" s="30" t="str" cm="1">
        <f t="array" ref="P1092">_xlfn.IFS(C1092&lt;5.7,"Normal",C1092&lt;=6.49,"Prediabetes",C1092&gt;=6.5,"Diabetes")</f>
        <v>Diabetes</v>
      </c>
    </row>
    <row r="1093" spans="1:16" x14ac:dyDescent="0.25">
      <c r="A1093" s="54" t="s">
        <v>1279</v>
      </c>
      <c r="B1093" s="54">
        <v>28.98</v>
      </c>
      <c r="C1093" s="54">
        <v>8.68</v>
      </c>
      <c r="D1093" s="54" t="s">
        <v>2380</v>
      </c>
      <c r="E1093" s="54" t="s">
        <v>2380</v>
      </c>
      <c r="F1093" s="54" t="s">
        <v>2380</v>
      </c>
      <c r="G1093" s="54">
        <v>2</v>
      </c>
      <c r="H1093" s="54" t="s">
        <v>2380</v>
      </c>
      <c r="I1093" s="17"/>
      <c r="J1093" s="19"/>
      <c r="K1093" s="15" t="str" cm="1">
        <f t="array" ref="K1093">IF(H1093="?",INDEX($H$2:$H$2336,MODE(MATCH($H$2:$H$2336,$H$2:$H$2336,0))),H1093)</f>
        <v>No</v>
      </c>
      <c r="L1093" s="16">
        <f t="shared" si="17"/>
        <v>2</v>
      </c>
      <c r="M1093" s="16" t="s">
        <v>2380</v>
      </c>
      <c r="N1093" s="16" t="s">
        <v>2380</v>
      </c>
      <c r="O1093" s="15" t="str" cm="1">
        <f t="array" ref="O1093">_xlfn.IFS(B1093&lt;18.5,"Underweight",B1093&lt;=24.99,"Normal weight",B1093&lt;=29.99,"Over weight",B1093&gt;=30,"Obesity")</f>
        <v>Over weight</v>
      </c>
      <c r="P1093" s="29" t="str" cm="1">
        <f t="array" ref="P1093">_xlfn.IFS(C1093&lt;5.7,"Normal",C1093&lt;=6.49,"Prediabetes",C1093&gt;=6.5,"Diabetes")</f>
        <v>Diabetes</v>
      </c>
    </row>
    <row r="1094" spans="1:16" x14ac:dyDescent="0.25">
      <c r="A1094" s="54" t="s">
        <v>1278</v>
      </c>
      <c r="B1094" s="54">
        <v>31.24</v>
      </c>
      <c r="C1094" s="54">
        <v>9.8000000000000007</v>
      </c>
      <c r="D1094" s="54" t="s">
        <v>2380</v>
      </c>
      <c r="E1094" s="54" t="s">
        <v>2380</v>
      </c>
      <c r="F1094" s="54" t="s">
        <v>2380</v>
      </c>
      <c r="G1094" s="54" t="s">
        <v>2381</v>
      </c>
      <c r="H1094" s="54" t="s">
        <v>2380</v>
      </c>
      <c r="I1094" s="15"/>
      <c r="J1094" s="20"/>
      <c r="K1094" s="17" t="str" cm="1">
        <f t="array" ref="K1094">IF(H1094="?",INDEX($H$2:$H$2336,MODE(MATCH($H$2:$H$2336,$H$2:$H$2336,0))),H1094)</f>
        <v>No</v>
      </c>
      <c r="L1094" s="18" t="str">
        <f t="shared" si="17"/>
        <v>0</v>
      </c>
      <c r="M1094" s="18" t="s">
        <v>2380</v>
      </c>
      <c r="N1094" s="18" t="s">
        <v>2380</v>
      </c>
      <c r="O1094" s="17" t="str" cm="1">
        <f t="array" ref="O1094">_xlfn.IFS(B1094&lt;18.5,"Underweight",B1094&lt;=24.99,"Normal weight",B1094&lt;=29.99,"Over weight",B1094&gt;=30,"Obesity")</f>
        <v>Obesity</v>
      </c>
      <c r="P1094" s="30" t="str" cm="1">
        <f t="array" ref="P1094">_xlfn.IFS(C1094&lt;5.7,"Normal",C1094&lt;=6.49,"Prediabetes",C1094&gt;=6.5,"Diabetes")</f>
        <v>Diabetes</v>
      </c>
    </row>
    <row r="1095" spans="1:16" x14ac:dyDescent="0.25">
      <c r="A1095" s="54" t="s">
        <v>1277</v>
      </c>
      <c r="B1095" s="54">
        <v>31.54</v>
      </c>
      <c r="C1095" s="54">
        <v>4.4400000000000004</v>
      </c>
      <c r="D1095" s="54" t="s">
        <v>2380</v>
      </c>
      <c r="E1095" s="54" t="s">
        <v>2380</v>
      </c>
      <c r="F1095" s="54" t="s">
        <v>2380</v>
      </c>
      <c r="G1095" s="54" t="s">
        <v>2381</v>
      </c>
      <c r="H1095" s="54" t="s">
        <v>2380</v>
      </c>
      <c r="I1095" s="17"/>
      <c r="J1095" s="19"/>
      <c r="K1095" s="15" t="str" cm="1">
        <f t="array" ref="K1095">IF(H1095="?",INDEX($H$2:$H$2336,MODE(MATCH($H$2:$H$2336,$H$2:$H$2336,0))),H1095)</f>
        <v>No</v>
      </c>
      <c r="L1095" s="16" t="str">
        <f t="shared" si="17"/>
        <v>0</v>
      </c>
      <c r="M1095" s="16" t="s">
        <v>2380</v>
      </c>
      <c r="N1095" s="16" t="s">
        <v>2380</v>
      </c>
      <c r="O1095" s="15" t="str" cm="1">
        <f t="array" ref="O1095">_xlfn.IFS(B1095&lt;18.5,"Underweight",B1095&lt;=24.99,"Normal weight",B1095&lt;=29.99,"Over weight",B1095&gt;=30,"Obesity")</f>
        <v>Obesity</v>
      </c>
      <c r="P1095" s="29" t="str" cm="1">
        <f t="array" ref="P1095">_xlfn.IFS(C1095&lt;5.7,"Normal",C1095&lt;=6.49,"Prediabetes",C1095&gt;=6.5,"Diabetes")</f>
        <v>Normal</v>
      </c>
    </row>
    <row r="1096" spans="1:16" x14ac:dyDescent="0.25">
      <c r="A1096" s="54" t="s">
        <v>1276</v>
      </c>
      <c r="B1096" s="54">
        <v>38.6</v>
      </c>
      <c r="C1096" s="54">
        <v>7.19</v>
      </c>
      <c r="D1096" s="54" t="s">
        <v>8367</v>
      </c>
      <c r="E1096" s="54" t="s">
        <v>2380</v>
      </c>
      <c r="F1096" s="54" t="s">
        <v>2380</v>
      </c>
      <c r="G1096" s="54">
        <v>2</v>
      </c>
      <c r="H1096" s="54" t="s">
        <v>2380</v>
      </c>
      <c r="I1096" s="15"/>
      <c r="J1096" s="20"/>
      <c r="K1096" s="17" t="str" cm="1">
        <f t="array" ref="K1096">IF(H1096="?",INDEX($H$2:$H$2336,MODE(MATCH($H$2:$H$2336,$H$2:$H$2336,0))),H1096)</f>
        <v>No</v>
      </c>
      <c r="L1096" s="18">
        <f t="shared" si="17"/>
        <v>2</v>
      </c>
      <c r="M1096" s="18" t="s">
        <v>2382</v>
      </c>
      <c r="N1096" s="18" t="s">
        <v>2380</v>
      </c>
      <c r="O1096" s="17" t="str" cm="1">
        <f t="array" ref="O1096">_xlfn.IFS(B1096&lt;18.5,"Underweight",B1096&lt;=24.99,"Normal weight",B1096&lt;=29.99,"Over weight",B1096&gt;=30,"Obesity")</f>
        <v>Obesity</v>
      </c>
      <c r="P1096" s="30" t="str" cm="1">
        <f t="array" ref="P1096">_xlfn.IFS(C1096&lt;5.7,"Normal",C1096&lt;=6.49,"Prediabetes",C1096&gt;=6.5,"Diabetes")</f>
        <v>Diabetes</v>
      </c>
    </row>
    <row r="1097" spans="1:16" x14ac:dyDescent="0.25">
      <c r="A1097" s="54" t="s">
        <v>1275</v>
      </c>
      <c r="B1097" s="54">
        <v>37.950000000000003</v>
      </c>
      <c r="C1097" s="54">
        <v>6.06</v>
      </c>
      <c r="D1097" s="54" t="s">
        <v>2380</v>
      </c>
      <c r="E1097" s="54" t="s">
        <v>2380</v>
      </c>
      <c r="F1097" s="54" t="s">
        <v>2380</v>
      </c>
      <c r="G1097" s="54" t="s">
        <v>2381</v>
      </c>
      <c r="H1097" s="54" t="s">
        <v>2380</v>
      </c>
      <c r="I1097" s="17"/>
      <c r="J1097" s="19"/>
      <c r="K1097" s="15" t="str" cm="1">
        <f t="array" ref="K1097">IF(H1097="?",INDEX($H$2:$H$2336,MODE(MATCH($H$2:$H$2336,$H$2:$H$2336,0))),H1097)</f>
        <v>No</v>
      </c>
      <c r="L1097" s="16" t="str">
        <f t="shared" si="17"/>
        <v>0</v>
      </c>
      <c r="M1097" s="16" t="s">
        <v>2380</v>
      </c>
      <c r="N1097" s="16" t="s">
        <v>2380</v>
      </c>
      <c r="O1097" s="15" t="str" cm="1">
        <f t="array" ref="O1097">_xlfn.IFS(B1097&lt;18.5,"Underweight",B1097&lt;=24.99,"Normal weight",B1097&lt;=29.99,"Over weight",B1097&gt;=30,"Obesity")</f>
        <v>Obesity</v>
      </c>
      <c r="P1097" s="29" t="str" cm="1">
        <f t="array" ref="P1097">_xlfn.IFS(C1097&lt;5.7,"Normal",C1097&lt;=6.49,"Prediabetes",C1097&gt;=6.5,"Diabetes")</f>
        <v>Prediabetes</v>
      </c>
    </row>
    <row r="1098" spans="1:16" x14ac:dyDescent="0.25">
      <c r="A1098" s="54" t="s">
        <v>1274</v>
      </c>
      <c r="B1098" s="54">
        <v>38.97</v>
      </c>
      <c r="C1098" s="54">
        <v>5.12</v>
      </c>
      <c r="D1098" s="54" t="s">
        <v>2380</v>
      </c>
      <c r="E1098" s="54" t="s">
        <v>2380</v>
      </c>
      <c r="F1098" s="54" t="s">
        <v>2380</v>
      </c>
      <c r="G1098" s="54" t="s">
        <v>2381</v>
      </c>
      <c r="H1098" s="54" t="s">
        <v>2380</v>
      </c>
      <c r="I1098" s="15"/>
      <c r="J1098" s="20"/>
      <c r="K1098" s="17" t="str" cm="1">
        <f t="array" ref="K1098">IF(H1098="?",INDEX($H$2:$H$2336,MODE(MATCH($H$2:$H$2336,$H$2:$H$2336,0))),H1098)</f>
        <v>No</v>
      </c>
      <c r="L1098" s="18" t="str">
        <f t="shared" si="17"/>
        <v>0</v>
      </c>
      <c r="M1098" s="18" t="s">
        <v>2380</v>
      </c>
      <c r="N1098" s="18" t="s">
        <v>2380</v>
      </c>
      <c r="O1098" s="17" t="str" cm="1">
        <f t="array" ref="O1098">_xlfn.IFS(B1098&lt;18.5,"Underweight",B1098&lt;=24.99,"Normal weight",B1098&lt;=29.99,"Over weight",B1098&gt;=30,"Obesity")</f>
        <v>Obesity</v>
      </c>
      <c r="P1098" s="30" t="str" cm="1">
        <f t="array" ref="P1098">_xlfn.IFS(C1098&lt;5.7,"Normal",C1098&lt;=6.49,"Prediabetes",C1098&gt;=6.5,"Diabetes")</f>
        <v>Normal</v>
      </c>
    </row>
    <row r="1099" spans="1:16" x14ac:dyDescent="0.25">
      <c r="A1099" s="54" t="s">
        <v>1273</v>
      </c>
      <c r="B1099" s="54">
        <v>21.2</v>
      </c>
      <c r="C1099" s="54">
        <v>10.72</v>
      </c>
      <c r="D1099" s="54" t="s">
        <v>2380</v>
      </c>
      <c r="E1099" s="54" t="s">
        <v>2380</v>
      </c>
      <c r="F1099" s="54" t="s">
        <v>2380</v>
      </c>
      <c r="G1099" s="54" t="s">
        <v>2381</v>
      </c>
      <c r="H1099" s="54" t="s">
        <v>2380</v>
      </c>
      <c r="I1099" s="17"/>
      <c r="J1099" s="19"/>
      <c r="K1099" s="15" t="str" cm="1">
        <f t="array" ref="K1099">IF(H1099="?",INDEX($H$2:$H$2336,MODE(MATCH($H$2:$H$2336,$H$2:$H$2336,0))),H1099)</f>
        <v>No</v>
      </c>
      <c r="L1099" s="16" t="str">
        <f t="shared" si="17"/>
        <v>0</v>
      </c>
      <c r="M1099" s="16" t="s">
        <v>2380</v>
      </c>
      <c r="N1099" s="16" t="s">
        <v>2380</v>
      </c>
      <c r="O1099" s="15" t="str" cm="1">
        <f t="array" ref="O1099">_xlfn.IFS(B1099&lt;18.5,"Underweight",B1099&lt;=24.99,"Normal weight",B1099&lt;=29.99,"Over weight",B1099&gt;=30,"Obesity")</f>
        <v>Normal weight</v>
      </c>
      <c r="P1099" s="29" t="str" cm="1">
        <f t="array" ref="P1099">_xlfn.IFS(C1099&lt;5.7,"Normal",C1099&lt;=6.49,"Prediabetes",C1099&gt;=6.5,"Diabetes")</f>
        <v>Diabetes</v>
      </c>
    </row>
    <row r="1100" spans="1:16" x14ac:dyDescent="0.25">
      <c r="A1100" s="54" t="s">
        <v>1272</v>
      </c>
      <c r="B1100" s="54">
        <v>23.96</v>
      </c>
      <c r="C1100" s="54">
        <v>9.58</v>
      </c>
      <c r="D1100" s="54" t="s">
        <v>8367</v>
      </c>
      <c r="E1100" s="54" t="s">
        <v>2380</v>
      </c>
      <c r="F1100" s="54" t="s">
        <v>2382</v>
      </c>
      <c r="G1100" s="54">
        <v>1</v>
      </c>
      <c r="H1100" s="54" t="s">
        <v>2380</v>
      </c>
      <c r="I1100" s="15"/>
      <c r="J1100" s="20"/>
      <c r="K1100" s="17" t="str" cm="1">
        <f t="array" ref="K1100">IF(H1100="?",INDEX($H$2:$H$2336,MODE(MATCH($H$2:$H$2336,$H$2:$H$2336,0))),H1100)</f>
        <v>No</v>
      </c>
      <c r="L1100" s="18">
        <f t="shared" si="17"/>
        <v>1</v>
      </c>
      <c r="M1100" s="18" t="s">
        <v>2382</v>
      </c>
      <c r="N1100" s="18" t="s">
        <v>2380</v>
      </c>
      <c r="O1100" s="17" t="str" cm="1">
        <f t="array" ref="O1100">_xlfn.IFS(B1100&lt;18.5,"Underweight",B1100&lt;=24.99,"Normal weight",B1100&lt;=29.99,"Over weight",B1100&gt;=30,"Obesity")</f>
        <v>Normal weight</v>
      </c>
      <c r="P1100" s="30" t="str" cm="1">
        <f t="array" ref="P1100">_xlfn.IFS(C1100&lt;5.7,"Normal",C1100&lt;=6.49,"Prediabetes",C1100&gt;=6.5,"Diabetes")</f>
        <v>Diabetes</v>
      </c>
    </row>
    <row r="1101" spans="1:16" x14ac:dyDescent="0.25">
      <c r="A1101" s="54" t="s">
        <v>1271</v>
      </c>
      <c r="B1101" s="54">
        <v>35.93</v>
      </c>
      <c r="C1101" s="54">
        <v>6.4</v>
      </c>
      <c r="D1101" s="54" t="s">
        <v>8367</v>
      </c>
      <c r="E1101" s="54" t="s">
        <v>2380</v>
      </c>
      <c r="F1101" s="54" t="s">
        <v>2380</v>
      </c>
      <c r="G1101" s="54">
        <v>1</v>
      </c>
      <c r="H1101" s="54" t="s">
        <v>2380</v>
      </c>
      <c r="I1101" s="17"/>
      <c r="J1101" s="19"/>
      <c r="K1101" s="15" t="str" cm="1">
        <f t="array" ref="K1101">IF(H1101="?",INDEX($H$2:$H$2336,MODE(MATCH($H$2:$H$2336,$H$2:$H$2336,0))),H1101)</f>
        <v>No</v>
      </c>
      <c r="L1101" s="16">
        <f t="shared" si="17"/>
        <v>1</v>
      </c>
      <c r="M1101" s="16" t="s">
        <v>2382</v>
      </c>
      <c r="N1101" s="16" t="s">
        <v>2380</v>
      </c>
      <c r="O1101" s="15" t="str" cm="1">
        <f t="array" ref="O1101">_xlfn.IFS(B1101&lt;18.5,"Underweight",B1101&lt;=24.99,"Normal weight",B1101&lt;=29.99,"Over weight",B1101&gt;=30,"Obesity")</f>
        <v>Obesity</v>
      </c>
      <c r="P1101" s="29" t="str" cm="1">
        <f t="array" ref="P1101">_xlfn.IFS(C1101&lt;5.7,"Normal",C1101&lt;=6.49,"Prediabetes",C1101&gt;=6.5,"Diabetes")</f>
        <v>Prediabetes</v>
      </c>
    </row>
    <row r="1102" spans="1:16" x14ac:dyDescent="0.25">
      <c r="A1102" s="54" t="s">
        <v>1270</v>
      </c>
      <c r="B1102" s="54">
        <v>26.11</v>
      </c>
      <c r="C1102" s="54">
        <v>6.8</v>
      </c>
      <c r="D1102" s="54" t="s">
        <v>8367</v>
      </c>
      <c r="E1102" s="54" t="s">
        <v>2380</v>
      </c>
      <c r="F1102" s="54" t="s">
        <v>2380</v>
      </c>
      <c r="G1102" s="54">
        <v>2</v>
      </c>
      <c r="H1102" s="54" t="s">
        <v>2380</v>
      </c>
      <c r="I1102" s="15"/>
      <c r="J1102" s="20"/>
      <c r="K1102" s="17" t="str" cm="1">
        <f t="array" ref="K1102">IF(H1102="?",INDEX($H$2:$H$2336,MODE(MATCH($H$2:$H$2336,$H$2:$H$2336,0))),H1102)</f>
        <v>No</v>
      </c>
      <c r="L1102" s="18">
        <f t="shared" si="17"/>
        <v>2</v>
      </c>
      <c r="M1102" s="18" t="s">
        <v>2382</v>
      </c>
      <c r="N1102" s="18" t="s">
        <v>2380</v>
      </c>
      <c r="O1102" s="17" t="str" cm="1">
        <f t="array" ref="O1102">_xlfn.IFS(B1102&lt;18.5,"Underweight",B1102&lt;=24.99,"Normal weight",B1102&lt;=29.99,"Over weight",B1102&gt;=30,"Obesity")</f>
        <v>Over weight</v>
      </c>
      <c r="P1102" s="30" t="str" cm="1">
        <f t="array" ref="P1102">_xlfn.IFS(C1102&lt;5.7,"Normal",C1102&lt;=6.49,"Prediabetes",C1102&gt;=6.5,"Diabetes")</f>
        <v>Diabetes</v>
      </c>
    </row>
    <row r="1103" spans="1:16" x14ac:dyDescent="0.25">
      <c r="A1103" s="54" t="s">
        <v>1269</v>
      </c>
      <c r="B1103" s="54">
        <v>32.299999999999997</v>
      </c>
      <c r="C1103" s="54">
        <v>9.48</v>
      </c>
      <c r="D1103" s="54" t="s">
        <v>2380</v>
      </c>
      <c r="E1103" s="54" t="s">
        <v>2380</v>
      </c>
      <c r="F1103" s="54" t="s">
        <v>2380</v>
      </c>
      <c r="G1103" s="54">
        <v>2</v>
      </c>
      <c r="H1103" s="54" t="s">
        <v>2380</v>
      </c>
      <c r="I1103" s="17"/>
      <c r="J1103" s="19"/>
      <c r="K1103" s="15" t="str" cm="1">
        <f t="array" ref="K1103">IF(H1103="?",INDEX($H$2:$H$2336,MODE(MATCH($H$2:$H$2336,$H$2:$H$2336,0))),H1103)</f>
        <v>No</v>
      </c>
      <c r="L1103" s="16">
        <f t="shared" si="17"/>
        <v>2</v>
      </c>
      <c r="M1103" s="16" t="s">
        <v>2380</v>
      </c>
      <c r="N1103" s="16" t="s">
        <v>2380</v>
      </c>
      <c r="O1103" s="15" t="str" cm="1">
        <f t="array" ref="O1103">_xlfn.IFS(B1103&lt;18.5,"Underweight",B1103&lt;=24.99,"Normal weight",B1103&lt;=29.99,"Over weight",B1103&gt;=30,"Obesity")</f>
        <v>Obesity</v>
      </c>
      <c r="P1103" s="29" t="str" cm="1">
        <f t="array" ref="P1103">_xlfn.IFS(C1103&lt;5.7,"Normal",C1103&lt;=6.49,"Prediabetes",C1103&gt;=6.5,"Diabetes")</f>
        <v>Diabetes</v>
      </c>
    </row>
    <row r="1104" spans="1:16" x14ac:dyDescent="0.25">
      <c r="A1104" s="54" t="s">
        <v>1268</v>
      </c>
      <c r="B1104" s="54">
        <v>28.69</v>
      </c>
      <c r="C1104" s="54">
        <v>7.45</v>
      </c>
      <c r="D1104" s="54" t="s">
        <v>2380</v>
      </c>
      <c r="E1104" s="54" t="s">
        <v>2380</v>
      </c>
      <c r="F1104" s="54" t="s">
        <v>2380</v>
      </c>
      <c r="G1104" s="54">
        <v>2</v>
      </c>
      <c r="H1104" s="54" t="s">
        <v>2380</v>
      </c>
      <c r="I1104" s="15"/>
      <c r="J1104" s="20"/>
      <c r="K1104" s="17" t="str" cm="1">
        <f t="array" ref="K1104">IF(H1104="?",INDEX($H$2:$H$2336,MODE(MATCH($H$2:$H$2336,$H$2:$H$2336,0))),H1104)</f>
        <v>No</v>
      </c>
      <c r="L1104" s="18">
        <f t="shared" si="17"/>
        <v>2</v>
      </c>
      <c r="M1104" s="18" t="s">
        <v>2380</v>
      </c>
      <c r="N1104" s="18" t="s">
        <v>2380</v>
      </c>
      <c r="O1104" s="17" t="str" cm="1">
        <f t="array" ref="O1104">_xlfn.IFS(B1104&lt;18.5,"Underweight",B1104&lt;=24.99,"Normal weight",B1104&lt;=29.99,"Over weight",B1104&gt;=30,"Obesity")</f>
        <v>Over weight</v>
      </c>
      <c r="P1104" s="30" t="str" cm="1">
        <f t="array" ref="P1104">_xlfn.IFS(C1104&lt;5.7,"Normal",C1104&lt;=6.49,"Prediabetes",C1104&gt;=6.5,"Diabetes")</f>
        <v>Diabetes</v>
      </c>
    </row>
    <row r="1105" spans="1:16" x14ac:dyDescent="0.25">
      <c r="A1105" s="54" t="s">
        <v>1267</v>
      </c>
      <c r="B1105" s="54">
        <v>31.28</v>
      </c>
      <c r="C1105" s="54">
        <v>6.94</v>
      </c>
      <c r="D1105" s="54" t="s">
        <v>8367</v>
      </c>
      <c r="E1105" s="54" t="s">
        <v>2380</v>
      </c>
      <c r="F1105" s="54" t="s">
        <v>2380</v>
      </c>
      <c r="G1105" s="54">
        <v>1</v>
      </c>
      <c r="H1105" s="54" t="s">
        <v>2380</v>
      </c>
      <c r="I1105" s="17"/>
      <c r="J1105" s="19"/>
      <c r="K1105" s="15" t="str" cm="1">
        <f t="array" ref="K1105">IF(H1105="?",INDEX($H$2:$H$2336,MODE(MATCH($H$2:$H$2336,$H$2:$H$2336,0))),H1105)</f>
        <v>No</v>
      </c>
      <c r="L1105" s="16">
        <f t="shared" si="17"/>
        <v>1</v>
      </c>
      <c r="M1105" s="16" t="s">
        <v>2382</v>
      </c>
      <c r="N1105" s="16" t="s">
        <v>2380</v>
      </c>
      <c r="O1105" s="15" t="str" cm="1">
        <f t="array" ref="O1105">_xlfn.IFS(B1105&lt;18.5,"Underweight",B1105&lt;=24.99,"Normal weight",B1105&lt;=29.99,"Over weight",B1105&gt;=30,"Obesity")</f>
        <v>Obesity</v>
      </c>
      <c r="P1105" s="29" t="str" cm="1">
        <f t="array" ref="P1105">_xlfn.IFS(C1105&lt;5.7,"Normal",C1105&lt;=6.49,"Prediabetes",C1105&gt;=6.5,"Diabetes")</f>
        <v>Diabetes</v>
      </c>
    </row>
    <row r="1106" spans="1:16" x14ac:dyDescent="0.25">
      <c r="A1106" s="54" t="s">
        <v>1266</v>
      </c>
      <c r="B1106" s="54">
        <v>30.21</v>
      </c>
      <c r="C1106" s="54">
        <v>7.83</v>
      </c>
      <c r="D1106" s="54" t="s">
        <v>2380</v>
      </c>
      <c r="E1106" s="54" t="s">
        <v>2380</v>
      </c>
      <c r="F1106" s="54" t="s">
        <v>2380</v>
      </c>
      <c r="G1106" s="54" t="s">
        <v>2381</v>
      </c>
      <c r="H1106" s="54" t="s">
        <v>2380</v>
      </c>
      <c r="I1106" s="15"/>
      <c r="J1106" s="20"/>
      <c r="K1106" s="17" t="str" cm="1">
        <f t="array" ref="K1106">IF(H1106="?",INDEX($H$2:$H$2336,MODE(MATCH($H$2:$H$2336,$H$2:$H$2336,0))),H1106)</f>
        <v>No</v>
      </c>
      <c r="L1106" s="18" t="str">
        <f t="shared" si="17"/>
        <v>0</v>
      </c>
      <c r="M1106" s="18" t="s">
        <v>2380</v>
      </c>
      <c r="N1106" s="18" t="s">
        <v>2380</v>
      </c>
      <c r="O1106" s="17" t="str" cm="1">
        <f t="array" ref="O1106">_xlfn.IFS(B1106&lt;18.5,"Underweight",B1106&lt;=24.99,"Normal weight",B1106&lt;=29.99,"Over weight",B1106&gt;=30,"Obesity")</f>
        <v>Obesity</v>
      </c>
      <c r="P1106" s="30" t="str" cm="1">
        <f t="array" ref="P1106">_xlfn.IFS(C1106&lt;5.7,"Normal",C1106&lt;=6.49,"Prediabetes",C1106&gt;=6.5,"Diabetes")</f>
        <v>Diabetes</v>
      </c>
    </row>
    <row r="1107" spans="1:16" x14ac:dyDescent="0.25">
      <c r="A1107" s="54" t="s">
        <v>1265</v>
      </c>
      <c r="B1107" s="54">
        <v>38.28</v>
      </c>
      <c r="C1107" s="54">
        <v>10.17</v>
      </c>
      <c r="D1107" s="54" t="s">
        <v>8367</v>
      </c>
      <c r="E1107" s="54" t="s">
        <v>2380</v>
      </c>
      <c r="F1107" s="54" t="s">
        <v>2380</v>
      </c>
      <c r="G1107" s="54" t="s">
        <v>2381</v>
      </c>
      <c r="H1107" s="54" t="s">
        <v>2380</v>
      </c>
      <c r="I1107" s="17"/>
      <c r="J1107" s="19"/>
      <c r="K1107" s="15" t="str" cm="1">
        <f t="array" ref="K1107">IF(H1107="?",INDEX($H$2:$H$2336,MODE(MATCH($H$2:$H$2336,$H$2:$H$2336,0))),H1107)</f>
        <v>No</v>
      </c>
      <c r="L1107" s="16" t="str">
        <f t="shared" si="17"/>
        <v>0</v>
      </c>
      <c r="M1107" s="16" t="s">
        <v>2382</v>
      </c>
      <c r="N1107" s="16" t="s">
        <v>2380</v>
      </c>
      <c r="O1107" s="15" t="str" cm="1">
        <f t="array" ref="O1107">_xlfn.IFS(B1107&lt;18.5,"Underweight",B1107&lt;=24.99,"Normal weight",B1107&lt;=29.99,"Over weight",B1107&gt;=30,"Obesity")</f>
        <v>Obesity</v>
      </c>
      <c r="P1107" s="29" t="str" cm="1">
        <f t="array" ref="P1107">_xlfn.IFS(C1107&lt;5.7,"Normal",C1107&lt;=6.49,"Prediabetes",C1107&gt;=6.5,"Diabetes")</f>
        <v>Diabetes</v>
      </c>
    </row>
    <row r="1108" spans="1:16" x14ac:dyDescent="0.25">
      <c r="A1108" s="54" t="s">
        <v>1264</v>
      </c>
      <c r="B1108" s="54">
        <v>29.9</v>
      </c>
      <c r="C1108" s="54">
        <v>8.9600000000000009</v>
      </c>
      <c r="D1108" s="54" t="s">
        <v>8367</v>
      </c>
      <c r="E1108" s="54" t="s">
        <v>2380</v>
      </c>
      <c r="F1108" s="54" t="s">
        <v>2380</v>
      </c>
      <c r="G1108" s="54" t="s">
        <v>2381</v>
      </c>
      <c r="H1108" s="54" t="s">
        <v>2380</v>
      </c>
      <c r="I1108" s="15"/>
      <c r="J1108" s="20"/>
      <c r="K1108" s="17" t="str" cm="1">
        <f t="array" ref="K1108">IF(H1108="?",INDEX($H$2:$H$2336,MODE(MATCH($H$2:$H$2336,$H$2:$H$2336,0))),H1108)</f>
        <v>No</v>
      </c>
      <c r="L1108" s="18" t="str">
        <f t="shared" si="17"/>
        <v>0</v>
      </c>
      <c r="M1108" s="18" t="s">
        <v>2382</v>
      </c>
      <c r="N1108" s="18" t="s">
        <v>2380</v>
      </c>
      <c r="O1108" s="17" t="str" cm="1">
        <f t="array" ref="O1108">_xlfn.IFS(B1108&lt;18.5,"Underweight",B1108&lt;=24.99,"Normal weight",B1108&lt;=29.99,"Over weight",B1108&gt;=30,"Obesity")</f>
        <v>Over weight</v>
      </c>
      <c r="P1108" s="30" t="str" cm="1">
        <f t="array" ref="P1108">_xlfn.IFS(C1108&lt;5.7,"Normal",C1108&lt;=6.49,"Prediabetes",C1108&gt;=6.5,"Diabetes")</f>
        <v>Diabetes</v>
      </c>
    </row>
    <row r="1109" spans="1:16" x14ac:dyDescent="0.25">
      <c r="A1109" s="54" t="s">
        <v>1263</v>
      </c>
      <c r="B1109" s="54">
        <v>23.18</v>
      </c>
      <c r="C1109" s="54">
        <v>6.96</v>
      </c>
      <c r="D1109" s="54" t="s">
        <v>8367</v>
      </c>
      <c r="E1109" s="54" t="s">
        <v>2380</v>
      </c>
      <c r="F1109" s="54" t="s">
        <v>2380</v>
      </c>
      <c r="G1109" s="54">
        <v>2</v>
      </c>
      <c r="H1109" s="54" t="s">
        <v>2380</v>
      </c>
      <c r="I1109" s="17"/>
      <c r="J1109" s="19"/>
      <c r="K1109" s="15" t="str" cm="1">
        <f t="array" ref="K1109">IF(H1109="?",INDEX($H$2:$H$2336,MODE(MATCH($H$2:$H$2336,$H$2:$H$2336,0))),H1109)</f>
        <v>No</v>
      </c>
      <c r="L1109" s="16">
        <f t="shared" si="17"/>
        <v>2</v>
      </c>
      <c r="M1109" s="16" t="s">
        <v>2382</v>
      </c>
      <c r="N1109" s="16" t="s">
        <v>2380</v>
      </c>
      <c r="O1109" s="15" t="str" cm="1">
        <f t="array" ref="O1109">_xlfn.IFS(B1109&lt;18.5,"Underweight",B1109&lt;=24.99,"Normal weight",B1109&lt;=29.99,"Over weight",B1109&gt;=30,"Obesity")</f>
        <v>Normal weight</v>
      </c>
      <c r="P1109" s="29" t="str" cm="1">
        <f t="array" ref="P1109">_xlfn.IFS(C1109&lt;5.7,"Normal",C1109&lt;=6.49,"Prediabetes",C1109&gt;=6.5,"Diabetes")</f>
        <v>Diabetes</v>
      </c>
    </row>
    <row r="1110" spans="1:16" x14ac:dyDescent="0.25">
      <c r="A1110" s="54" t="s">
        <v>1262</v>
      </c>
      <c r="B1110" s="54">
        <v>33.020000000000003</v>
      </c>
      <c r="C1110" s="54">
        <v>5.07</v>
      </c>
      <c r="D1110" s="54" t="s">
        <v>8367</v>
      </c>
      <c r="E1110" s="54" t="s">
        <v>2380</v>
      </c>
      <c r="F1110" s="54" t="s">
        <v>2380</v>
      </c>
      <c r="G1110" s="54" t="s">
        <v>2381</v>
      </c>
      <c r="H1110" s="54" t="s">
        <v>2380</v>
      </c>
      <c r="I1110" s="15"/>
      <c r="J1110" s="20"/>
      <c r="K1110" s="17" t="str" cm="1">
        <f t="array" ref="K1110">IF(H1110="?",INDEX($H$2:$H$2336,MODE(MATCH($H$2:$H$2336,$H$2:$H$2336,0))),H1110)</f>
        <v>No</v>
      </c>
      <c r="L1110" s="18" t="str">
        <f t="shared" si="17"/>
        <v>0</v>
      </c>
      <c r="M1110" s="18" t="s">
        <v>2382</v>
      </c>
      <c r="N1110" s="18" t="s">
        <v>2380</v>
      </c>
      <c r="O1110" s="17" t="str" cm="1">
        <f t="array" ref="O1110">_xlfn.IFS(B1110&lt;18.5,"Underweight",B1110&lt;=24.99,"Normal weight",B1110&lt;=29.99,"Over weight",B1110&gt;=30,"Obesity")</f>
        <v>Obesity</v>
      </c>
      <c r="P1110" s="30" t="str" cm="1">
        <f t="array" ref="P1110">_xlfn.IFS(C1110&lt;5.7,"Normal",C1110&lt;=6.49,"Prediabetes",C1110&gt;=6.5,"Diabetes")</f>
        <v>Normal</v>
      </c>
    </row>
    <row r="1111" spans="1:16" x14ac:dyDescent="0.25">
      <c r="A1111" s="54" t="s">
        <v>1261</v>
      </c>
      <c r="B1111" s="54">
        <v>27.29</v>
      </c>
      <c r="C1111" s="54">
        <v>5.85</v>
      </c>
      <c r="D1111" s="54" t="s">
        <v>2380</v>
      </c>
      <c r="E1111" s="54" t="s">
        <v>2380</v>
      </c>
      <c r="F1111" s="54" t="s">
        <v>2380</v>
      </c>
      <c r="G1111" s="54">
        <v>2</v>
      </c>
      <c r="H1111" s="54" t="s">
        <v>2380</v>
      </c>
      <c r="I1111" s="17"/>
      <c r="J1111" s="19"/>
      <c r="K1111" s="15" t="str" cm="1">
        <f t="array" ref="K1111">IF(H1111="?",INDEX($H$2:$H$2336,MODE(MATCH($H$2:$H$2336,$H$2:$H$2336,0))),H1111)</f>
        <v>No</v>
      </c>
      <c r="L1111" s="16">
        <f t="shared" si="17"/>
        <v>2</v>
      </c>
      <c r="M1111" s="16" t="s">
        <v>2380</v>
      </c>
      <c r="N1111" s="16" t="s">
        <v>2380</v>
      </c>
      <c r="O1111" s="15" t="str" cm="1">
        <f t="array" ref="O1111">_xlfn.IFS(B1111&lt;18.5,"Underweight",B1111&lt;=24.99,"Normal weight",B1111&lt;=29.99,"Over weight",B1111&gt;=30,"Obesity")</f>
        <v>Over weight</v>
      </c>
      <c r="P1111" s="29" t="str" cm="1">
        <f t="array" ref="P1111">_xlfn.IFS(C1111&lt;5.7,"Normal",C1111&lt;=6.49,"Prediabetes",C1111&gt;=6.5,"Diabetes")</f>
        <v>Prediabetes</v>
      </c>
    </row>
    <row r="1112" spans="1:16" x14ac:dyDescent="0.25">
      <c r="A1112" s="54" t="s">
        <v>1260</v>
      </c>
      <c r="B1112" s="54">
        <v>23.18</v>
      </c>
      <c r="C1112" s="54">
        <v>10.56</v>
      </c>
      <c r="D1112" s="54" t="s">
        <v>2380</v>
      </c>
      <c r="E1112" s="54" t="s">
        <v>2380</v>
      </c>
      <c r="F1112" s="54" t="s">
        <v>2380</v>
      </c>
      <c r="G1112" s="54">
        <v>2</v>
      </c>
      <c r="H1112" s="54" t="s">
        <v>2380</v>
      </c>
      <c r="I1112" s="15"/>
      <c r="J1112" s="20"/>
      <c r="K1112" s="17" t="str" cm="1">
        <f t="array" ref="K1112">IF(H1112="?",INDEX($H$2:$H$2336,MODE(MATCH($H$2:$H$2336,$H$2:$H$2336,0))),H1112)</f>
        <v>No</v>
      </c>
      <c r="L1112" s="18">
        <f t="shared" si="17"/>
        <v>2</v>
      </c>
      <c r="M1112" s="18" t="s">
        <v>2380</v>
      </c>
      <c r="N1112" s="18" t="s">
        <v>2380</v>
      </c>
      <c r="O1112" s="17" t="str" cm="1">
        <f t="array" ref="O1112">_xlfn.IFS(B1112&lt;18.5,"Underweight",B1112&lt;=24.99,"Normal weight",B1112&lt;=29.99,"Over weight",B1112&gt;=30,"Obesity")</f>
        <v>Normal weight</v>
      </c>
      <c r="P1112" s="30" t="str" cm="1">
        <f t="array" ref="P1112">_xlfn.IFS(C1112&lt;5.7,"Normal",C1112&lt;=6.49,"Prediabetes",C1112&gt;=6.5,"Diabetes")</f>
        <v>Diabetes</v>
      </c>
    </row>
    <row r="1113" spans="1:16" x14ac:dyDescent="0.25">
      <c r="A1113" s="54" t="s">
        <v>1259</v>
      </c>
      <c r="B1113" s="54">
        <v>32.659999999999997</v>
      </c>
      <c r="C1113" s="54">
        <v>8.92</v>
      </c>
      <c r="D1113" s="54" t="s">
        <v>8367</v>
      </c>
      <c r="E1113" s="54" t="s">
        <v>2380</v>
      </c>
      <c r="F1113" s="54" t="s">
        <v>2380</v>
      </c>
      <c r="G1113" s="54" t="s">
        <v>2381</v>
      </c>
      <c r="H1113" s="54" t="s">
        <v>2380</v>
      </c>
      <c r="I1113" s="17"/>
      <c r="J1113" s="19"/>
      <c r="K1113" s="15" t="str" cm="1">
        <f t="array" ref="K1113">IF(H1113="?",INDEX($H$2:$H$2336,MODE(MATCH($H$2:$H$2336,$H$2:$H$2336,0))),H1113)</f>
        <v>No</v>
      </c>
      <c r="L1113" s="16" t="str">
        <f t="shared" si="17"/>
        <v>0</v>
      </c>
      <c r="M1113" s="16" t="s">
        <v>2382</v>
      </c>
      <c r="N1113" s="16" t="s">
        <v>2380</v>
      </c>
      <c r="O1113" s="15" t="str" cm="1">
        <f t="array" ref="O1113">_xlfn.IFS(B1113&lt;18.5,"Underweight",B1113&lt;=24.99,"Normal weight",B1113&lt;=29.99,"Over weight",B1113&gt;=30,"Obesity")</f>
        <v>Obesity</v>
      </c>
      <c r="P1113" s="29" t="str" cm="1">
        <f t="array" ref="P1113">_xlfn.IFS(C1113&lt;5.7,"Normal",C1113&lt;=6.49,"Prediabetes",C1113&gt;=6.5,"Diabetes")</f>
        <v>Diabetes</v>
      </c>
    </row>
    <row r="1114" spans="1:16" x14ac:dyDescent="0.25">
      <c r="A1114" s="54" t="s">
        <v>1258</v>
      </c>
      <c r="B1114" s="54">
        <v>30.78</v>
      </c>
      <c r="C1114" s="54">
        <v>8.6300000000000008</v>
      </c>
      <c r="D1114" s="54" t="s">
        <v>2380</v>
      </c>
      <c r="E1114" s="54" t="s">
        <v>2380</v>
      </c>
      <c r="F1114" s="54" t="s">
        <v>2380</v>
      </c>
      <c r="G1114" s="54" t="s">
        <v>2381</v>
      </c>
      <c r="H1114" s="54" t="s">
        <v>2380</v>
      </c>
      <c r="I1114" s="15"/>
      <c r="J1114" s="20"/>
      <c r="K1114" s="17" t="str" cm="1">
        <f t="array" ref="K1114">IF(H1114="?",INDEX($H$2:$H$2336,MODE(MATCH($H$2:$H$2336,$H$2:$H$2336,0))),H1114)</f>
        <v>No</v>
      </c>
      <c r="L1114" s="18" t="str">
        <f t="shared" si="17"/>
        <v>0</v>
      </c>
      <c r="M1114" s="18" t="s">
        <v>2380</v>
      </c>
      <c r="N1114" s="18" t="s">
        <v>2380</v>
      </c>
      <c r="O1114" s="17" t="str" cm="1">
        <f t="array" ref="O1114">_xlfn.IFS(B1114&lt;18.5,"Underweight",B1114&lt;=24.99,"Normal weight",B1114&lt;=29.99,"Over weight",B1114&gt;=30,"Obesity")</f>
        <v>Obesity</v>
      </c>
      <c r="P1114" s="30" t="str" cm="1">
        <f t="array" ref="P1114">_xlfn.IFS(C1114&lt;5.7,"Normal",C1114&lt;=6.49,"Prediabetes",C1114&gt;=6.5,"Diabetes")</f>
        <v>Diabetes</v>
      </c>
    </row>
    <row r="1115" spans="1:16" x14ac:dyDescent="0.25">
      <c r="A1115" s="54" t="s">
        <v>1257</v>
      </c>
      <c r="B1115" s="54">
        <v>47.2</v>
      </c>
      <c r="C1115" s="54">
        <v>6.29</v>
      </c>
      <c r="D1115" s="54" t="s">
        <v>8367</v>
      </c>
      <c r="E1115" s="54" t="s">
        <v>2380</v>
      </c>
      <c r="F1115" s="54" t="s">
        <v>2382</v>
      </c>
      <c r="G1115" s="54">
        <v>1</v>
      </c>
      <c r="H1115" s="54" t="s">
        <v>2380</v>
      </c>
      <c r="I1115" s="17"/>
      <c r="J1115" s="19"/>
      <c r="K1115" s="15" t="str" cm="1">
        <f t="array" ref="K1115">IF(H1115="?",INDEX($H$2:$H$2336,MODE(MATCH($H$2:$H$2336,$H$2:$H$2336,0))),H1115)</f>
        <v>No</v>
      </c>
      <c r="L1115" s="16">
        <f t="shared" si="17"/>
        <v>1</v>
      </c>
      <c r="M1115" s="16" t="s">
        <v>2382</v>
      </c>
      <c r="N1115" s="16" t="s">
        <v>2380</v>
      </c>
      <c r="O1115" s="15" t="str" cm="1">
        <f t="array" ref="O1115">_xlfn.IFS(B1115&lt;18.5,"Underweight",B1115&lt;=24.99,"Normal weight",B1115&lt;=29.99,"Over weight",B1115&gt;=30,"Obesity")</f>
        <v>Obesity</v>
      </c>
      <c r="P1115" s="29" t="str" cm="1">
        <f t="array" ref="P1115">_xlfn.IFS(C1115&lt;5.7,"Normal",C1115&lt;=6.49,"Prediabetes",C1115&gt;=6.5,"Diabetes")</f>
        <v>Prediabetes</v>
      </c>
    </row>
    <row r="1116" spans="1:16" x14ac:dyDescent="0.25">
      <c r="A1116" s="54" t="s">
        <v>1256</v>
      </c>
      <c r="B1116" s="54">
        <v>31.6</v>
      </c>
      <c r="C1116" s="54">
        <v>5.75</v>
      </c>
      <c r="D1116" s="54" t="s">
        <v>2380</v>
      </c>
      <c r="E1116" s="54" t="s">
        <v>2380</v>
      </c>
      <c r="F1116" s="54" t="s">
        <v>2380</v>
      </c>
      <c r="G1116" s="54">
        <v>2</v>
      </c>
      <c r="H1116" s="54" t="s">
        <v>2380</v>
      </c>
      <c r="I1116" s="15"/>
      <c r="J1116" s="20"/>
      <c r="K1116" s="17" t="str" cm="1">
        <f t="array" ref="K1116">IF(H1116="?",INDEX($H$2:$H$2336,MODE(MATCH($H$2:$H$2336,$H$2:$H$2336,0))),H1116)</f>
        <v>No</v>
      </c>
      <c r="L1116" s="18">
        <f t="shared" si="17"/>
        <v>2</v>
      </c>
      <c r="M1116" s="18" t="s">
        <v>2380</v>
      </c>
      <c r="N1116" s="18" t="s">
        <v>2380</v>
      </c>
      <c r="O1116" s="17" t="str" cm="1">
        <f t="array" ref="O1116">_xlfn.IFS(B1116&lt;18.5,"Underweight",B1116&lt;=24.99,"Normal weight",B1116&lt;=29.99,"Over weight",B1116&gt;=30,"Obesity")</f>
        <v>Obesity</v>
      </c>
      <c r="P1116" s="30" t="str" cm="1">
        <f t="array" ref="P1116">_xlfn.IFS(C1116&lt;5.7,"Normal",C1116&lt;=6.49,"Prediabetes",C1116&gt;=6.5,"Diabetes")</f>
        <v>Prediabetes</v>
      </c>
    </row>
    <row r="1117" spans="1:16" x14ac:dyDescent="0.25">
      <c r="A1117" s="54" t="s">
        <v>1255</v>
      </c>
      <c r="B1117" s="54">
        <v>33.914999999999999</v>
      </c>
      <c r="C1117" s="54">
        <v>6.66</v>
      </c>
      <c r="D1117" s="54" t="s">
        <v>8367</v>
      </c>
      <c r="E1117" s="54" t="s">
        <v>2380</v>
      </c>
      <c r="F1117" s="54" t="s">
        <v>2380</v>
      </c>
      <c r="G1117" s="54">
        <v>1</v>
      </c>
      <c r="H1117" s="54" t="s">
        <v>2380</v>
      </c>
      <c r="I1117" s="17"/>
      <c r="J1117" s="19"/>
      <c r="K1117" s="15" t="str" cm="1">
        <f t="array" ref="K1117">IF(H1117="?",INDEX($H$2:$H$2336,MODE(MATCH($H$2:$H$2336,$H$2:$H$2336,0))),H1117)</f>
        <v>No</v>
      </c>
      <c r="L1117" s="16">
        <f t="shared" si="17"/>
        <v>1</v>
      </c>
      <c r="M1117" s="16" t="s">
        <v>2382</v>
      </c>
      <c r="N1117" s="16" t="s">
        <v>2380</v>
      </c>
      <c r="O1117" s="15" t="str" cm="1">
        <f t="array" ref="O1117">_xlfn.IFS(B1117&lt;18.5,"Underweight",B1117&lt;=24.99,"Normal weight",B1117&lt;=29.99,"Over weight",B1117&gt;=30,"Obesity")</f>
        <v>Obesity</v>
      </c>
      <c r="P1117" s="29" t="str" cm="1">
        <f t="array" ref="P1117">_xlfn.IFS(C1117&lt;5.7,"Normal",C1117&lt;=6.49,"Prediabetes",C1117&gt;=6.5,"Diabetes")</f>
        <v>Diabetes</v>
      </c>
    </row>
    <row r="1118" spans="1:16" x14ac:dyDescent="0.25">
      <c r="A1118" s="54" t="s">
        <v>1254</v>
      </c>
      <c r="B1118" s="54">
        <v>23.54</v>
      </c>
      <c r="C1118" s="54">
        <v>5.0999999999999996</v>
      </c>
      <c r="D1118" s="54" t="s">
        <v>2380</v>
      </c>
      <c r="E1118" s="54" t="s">
        <v>2380</v>
      </c>
      <c r="F1118" s="54" t="s">
        <v>2380</v>
      </c>
      <c r="G1118" s="54">
        <v>2</v>
      </c>
      <c r="H1118" s="54" t="s">
        <v>2380</v>
      </c>
      <c r="I1118" s="15"/>
      <c r="J1118" s="20"/>
      <c r="K1118" s="17" t="str" cm="1">
        <f t="array" ref="K1118">IF(H1118="?",INDEX($H$2:$H$2336,MODE(MATCH($H$2:$H$2336,$H$2:$H$2336,0))),H1118)</f>
        <v>No</v>
      </c>
      <c r="L1118" s="18">
        <f t="shared" si="17"/>
        <v>2</v>
      </c>
      <c r="M1118" s="18" t="s">
        <v>2380</v>
      </c>
      <c r="N1118" s="18" t="s">
        <v>2380</v>
      </c>
      <c r="O1118" s="17" t="str" cm="1">
        <f t="array" ref="O1118">_xlfn.IFS(B1118&lt;18.5,"Underweight",B1118&lt;=24.99,"Normal weight",B1118&lt;=29.99,"Over weight",B1118&gt;=30,"Obesity")</f>
        <v>Normal weight</v>
      </c>
      <c r="P1118" s="30" t="str" cm="1">
        <f t="array" ref="P1118">_xlfn.IFS(C1118&lt;5.7,"Normal",C1118&lt;=6.49,"Prediabetes",C1118&gt;=6.5,"Diabetes")</f>
        <v>Normal</v>
      </c>
    </row>
    <row r="1119" spans="1:16" x14ac:dyDescent="0.25">
      <c r="A1119" s="54" t="s">
        <v>1253</v>
      </c>
      <c r="B1119" s="54">
        <v>27.074999999999999</v>
      </c>
      <c r="C1119" s="54">
        <v>4.41</v>
      </c>
      <c r="D1119" s="54" t="s">
        <v>2380</v>
      </c>
      <c r="E1119" s="54" t="s">
        <v>2380</v>
      </c>
      <c r="F1119" s="54" t="s">
        <v>2380</v>
      </c>
      <c r="G1119" s="54">
        <v>2</v>
      </c>
      <c r="H1119" s="54" t="s">
        <v>2380</v>
      </c>
      <c r="I1119" s="17"/>
      <c r="J1119" s="19"/>
      <c r="K1119" s="15" t="str" cm="1">
        <f t="array" ref="K1119">IF(H1119="?",INDEX($H$2:$H$2336,MODE(MATCH($H$2:$H$2336,$H$2:$H$2336,0))),H1119)</f>
        <v>No</v>
      </c>
      <c r="L1119" s="16">
        <f t="shared" si="17"/>
        <v>2</v>
      </c>
      <c r="M1119" s="16" t="s">
        <v>2380</v>
      </c>
      <c r="N1119" s="16" t="s">
        <v>2380</v>
      </c>
      <c r="O1119" s="15" t="str" cm="1">
        <f t="array" ref="O1119">_xlfn.IFS(B1119&lt;18.5,"Underweight",B1119&lt;=24.99,"Normal weight",B1119&lt;=29.99,"Over weight",B1119&gt;=30,"Obesity")</f>
        <v>Over weight</v>
      </c>
      <c r="P1119" s="29" t="str" cm="1">
        <f t="array" ref="P1119">_xlfn.IFS(C1119&lt;5.7,"Normal",C1119&lt;=6.49,"Prediabetes",C1119&gt;=6.5,"Diabetes")</f>
        <v>Normal</v>
      </c>
    </row>
    <row r="1120" spans="1:16" x14ac:dyDescent="0.25">
      <c r="A1120" s="54" t="s">
        <v>1252</v>
      </c>
      <c r="B1120" s="54">
        <v>25.8</v>
      </c>
      <c r="C1120" s="54">
        <v>5.52</v>
      </c>
      <c r="D1120" s="54" t="s">
        <v>8367</v>
      </c>
      <c r="E1120" s="54" t="s">
        <v>2380</v>
      </c>
      <c r="F1120" s="54" t="s">
        <v>2380</v>
      </c>
      <c r="G1120" s="54" t="s">
        <v>2381</v>
      </c>
      <c r="H1120" s="54" t="s">
        <v>2380</v>
      </c>
      <c r="I1120" s="15"/>
      <c r="J1120" s="20"/>
      <c r="K1120" s="17" t="str" cm="1">
        <f t="array" ref="K1120">IF(H1120="?",INDEX($H$2:$H$2336,MODE(MATCH($H$2:$H$2336,$H$2:$H$2336,0))),H1120)</f>
        <v>No</v>
      </c>
      <c r="L1120" s="18" t="str">
        <f t="shared" si="17"/>
        <v>0</v>
      </c>
      <c r="M1120" s="18" t="s">
        <v>2382</v>
      </c>
      <c r="N1120" s="18" t="s">
        <v>2380</v>
      </c>
      <c r="O1120" s="17" t="str" cm="1">
        <f t="array" ref="O1120">_xlfn.IFS(B1120&lt;18.5,"Underweight",B1120&lt;=24.99,"Normal weight",B1120&lt;=29.99,"Over weight",B1120&gt;=30,"Obesity")</f>
        <v>Over weight</v>
      </c>
      <c r="P1120" s="30" t="str" cm="1">
        <f t="array" ref="P1120">_xlfn.IFS(C1120&lt;5.7,"Normal",C1120&lt;=6.49,"Prediabetes",C1120&gt;=6.5,"Diabetes")</f>
        <v>Normal</v>
      </c>
    </row>
    <row r="1121" spans="1:16" x14ac:dyDescent="0.25">
      <c r="A1121" s="54" t="s">
        <v>1251</v>
      </c>
      <c r="B1121" s="54">
        <v>36.1</v>
      </c>
      <c r="C1121" s="54">
        <v>4.62</v>
      </c>
      <c r="D1121" s="54" t="s">
        <v>8367</v>
      </c>
      <c r="E1121" s="54" t="s">
        <v>2380</v>
      </c>
      <c r="F1121" s="54" t="s">
        <v>2382</v>
      </c>
      <c r="G1121" s="54">
        <v>1</v>
      </c>
      <c r="H1121" s="54" t="s">
        <v>2380</v>
      </c>
      <c r="I1121" s="17"/>
      <c r="J1121" s="19"/>
      <c r="K1121" s="15" t="str" cm="1">
        <f t="array" ref="K1121">IF(H1121="?",INDEX($H$2:$H$2336,MODE(MATCH($H$2:$H$2336,$H$2:$H$2336,0))),H1121)</f>
        <v>No</v>
      </c>
      <c r="L1121" s="16">
        <f t="shared" si="17"/>
        <v>1</v>
      </c>
      <c r="M1121" s="16" t="s">
        <v>2382</v>
      </c>
      <c r="N1121" s="16" t="s">
        <v>2380</v>
      </c>
      <c r="O1121" s="15" t="str" cm="1">
        <f t="array" ref="O1121">_xlfn.IFS(B1121&lt;18.5,"Underweight",B1121&lt;=24.99,"Normal weight",B1121&lt;=29.99,"Over weight",B1121&gt;=30,"Obesity")</f>
        <v>Obesity</v>
      </c>
      <c r="P1121" s="29" t="str" cm="1">
        <f t="array" ref="P1121">_xlfn.IFS(C1121&lt;5.7,"Normal",C1121&lt;=6.49,"Prediabetes",C1121&gt;=6.5,"Diabetes")</f>
        <v>Normal</v>
      </c>
    </row>
    <row r="1122" spans="1:16" x14ac:dyDescent="0.25">
      <c r="A1122" s="54" t="s">
        <v>1250</v>
      </c>
      <c r="B1122" s="54">
        <v>30.495000000000001</v>
      </c>
      <c r="C1122" s="54">
        <v>5.74</v>
      </c>
      <c r="D1122" s="54" t="s">
        <v>8367</v>
      </c>
      <c r="E1122" s="54" t="s">
        <v>2380</v>
      </c>
      <c r="F1122" s="54" t="s">
        <v>2382</v>
      </c>
      <c r="G1122" s="54">
        <v>1</v>
      </c>
      <c r="H1122" s="54" t="s">
        <v>2380</v>
      </c>
      <c r="I1122" s="15"/>
      <c r="J1122" s="20"/>
      <c r="K1122" s="17" t="str" cm="1">
        <f t="array" ref="K1122">IF(H1122="?",INDEX($H$2:$H$2336,MODE(MATCH($H$2:$H$2336,$H$2:$H$2336,0))),H1122)</f>
        <v>No</v>
      </c>
      <c r="L1122" s="18">
        <f t="shared" si="17"/>
        <v>1</v>
      </c>
      <c r="M1122" s="18" t="s">
        <v>2382</v>
      </c>
      <c r="N1122" s="18" t="s">
        <v>2380</v>
      </c>
      <c r="O1122" s="17" t="str" cm="1">
        <f t="array" ref="O1122">_xlfn.IFS(B1122&lt;18.5,"Underweight",B1122&lt;=24.99,"Normal weight",B1122&lt;=29.99,"Over weight",B1122&gt;=30,"Obesity")</f>
        <v>Obesity</v>
      </c>
      <c r="P1122" s="30" t="str" cm="1">
        <f t="array" ref="P1122">_xlfn.IFS(C1122&lt;5.7,"Normal",C1122&lt;=6.49,"Prediabetes",C1122&gt;=6.5,"Diabetes")</f>
        <v>Prediabetes</v>
      </c>
    </row>
    <row r="1123" spans="1:16" x14ac:dyDescent="0.25">
      <c r="A1123" s="54" t="s">
        <v>1249</v>
      </c>
      <c r="B1123" s="54">
        <v>21.4</v>
      </c>
      <c r="C1123" s="54">
        <v>6.3</v>
      </c>
      <c r="D1123" s="54" t="s">
        <v>8367</v>
      </c>
      <c r="E1123" s="54" t="s">
        <v>2380</v>
      </c>
      <c r="F1123" s="54" t="s">
        <v>2382</v>
      </c>
      <c r="G1123" s="54">
        <v>1</v>
      </c>
      <c r="H1123" s="54" t="s">
        <v>2380</v>
      </c>
      <c r="I1123" s="17"/>
      <c r="J1123" s="19"/>
      <c r="K1123" s="15" t="str" cm="1">
        <f t="array" ref="K1123">IF(H1123="?",INDEX($H$2:$H$2336,MODE(MATCH($H$2:$H$2336,$H$2:$H$2336,0))),H1123)</f>
        <v>No</v>
      </c>
      <c r="L1123" s="16">
        <f t="shared" si="17"/>
        <v>1</v>
      </c>
      <c r="M1123" s="16" t="s">
        <v>2382</v>
      </c>
      <c r="N1123" s="16" t="s">
        <v>2380</v>
      </c>
      <c r="O1123" s="15" t="str" cm="1">
        <f t="array" ref="O1123">_xlfn.IFS(B1123&lt;18.5,"Underweight",B1123&lt;=24.99,"Normal weight",B1123&lt;=29.99,"Over weight",B1123&gt;=30,"Obesity")</f>
        <v>Normal weight</v>
      </c>
      <c r="P1123" s="29" t="str" cm="1">
        <f t="array" ref="P1123">_xlfn.IFS(C1123&lt;5.7,"Normal",C1123&lt;=6.49,"Prediabetes",C1123&gt;=6.5,"Diabetes")</f>
        <v>Prediabetes</v>
      </c>
    </row>
    <row r="1124" spans="1:16" x14ac:dyDescent="0.25">
      <c r="A1124" s="54" t="s">
        <v>1248</v>
      </c>
      <c r="B1124" s="54">
        <v>32.299999999999997</v>
      </c>
      <c r="C1124" s="54">
        <v>10.27</v>
      </c>
      <c r="D1124" s="54" t="s">
        <v>2380</v>
      </c>
      <c r="E1124" s="54" t="s">
        <v>2380</v>
      </c>
      <c r="F1124" s="54" t="s">
        <v>2380</v>
      </c>
      <c r="G1124" s="54" t="s">
        <v>2381</v>
      </c>
      <c r="H1124" s="54" t="s">
        <v>2380</v>
      </c>
      <c r="I1124" s="15"/>
      <c r="J1124" s="20"/>
      <c r="K1124" s="17" t="str" cm="1">
        <f t="array" ref="K1124">IF(H1124="?",INDEX($H$2:$H$2336,MODE(MATCH($H$2:$H$2336,$H$2:$H$2336,0))),H1124)</f>
        <v>No</v>
      </c>
      <c r="L1124" s="18" t="str">
        <f t="shared" si="17"/>
        <v>0</v>
      </c>
      <c r="M1124" s="18" t="s">
        <v>2380</v>
      </c>
      <c r="N1124" s="18" t="s">
        <v>2380</v>
      </c>
      <c r="O1124" s="17" t="str" cm="1">
        <f t="array" ref="O1124">_xlfn.IFS(B1124&lt;18.5,"Underweight",B1124&lt;=24.99,"Normal weight",B1124&lt;=29.99,"Over weight",B1124&gt;=30,"Obesity")</f>
        <v>Obesity</v>
      </c>
      <c r="P1124" s="30" t="str" cm="1">
        <f t="array" ref="P1124">_xlfn.IFS(C1124&lt;5.7,"Normal",C1124&lt;=6.49,"Prediabetes",C1124&gt;=6.5,"Diabetes")</f>
        <v>Diabetes</v>
      </c>
    </row>
    <row r="1125" spans="1:16" x14ac:dyDescent="0.25">
      <c r="A1125" s="54" t="s">
        <v>1247</v>
      </c>
      <c r="B1125" s="54">
        <v>29.78</v>
      </c>
      <c r="C1125" s="54">
        <v>5.85</v>
      </c>
      <c r="D1125" s="54" t="s">
        <v>2380</v>
      </c>
      <c r="E1125" s="54" t="s">
        <v>2380</v>
      </c>
      <c r="F1125" s="54" t="s">
        <v>2382</v>
      </c>
      <c r="G1125" s="54">
        <v>1</v>
      </c>
      <c r="H1125" s="54" t="s">
        <v>2380</v>
      </c>
      <c r="I1125" s="17"/>
      <c r="J1125" s="19"/>
      <c r="K1125" s="15" t="str" cm="1">
        <f t="array" ref="K1125">IF(H1125="?",INDEX($H$2:$H$2336,MODE(MATCH($H$2:$H$2336,$H$2:$H$2336,0))),H1125)</f>
        <v>No</v>
      </c>
      <c r="L1125" s="16">
        <f t="shared" si="17"/>
        <v>1</v>
      </c>
      <c r="M1125" s="16" t="s">
        <v>2380</v>
      </c>
      <c r="N1125" s="16" t="s">
        <v>2380</v>
      </c>
      <c r="O1125" s="15" t="str" cm="1">
        <f t="array" ref="O1125">_xlfn.IFS(B1125&lt;18.5,"Underweight",B1125&lt;=24.99,"Normal weight",B1125&lt;=29.99,"Over weight",B1125&gt;=30,"Obesity")</f>
        <v>Over weight</v>
      </c>
      <c r="P1125" s="29" t="str" cm="1">
        <f t="array" ref="P1125">_xlfn.IFS(C1125&lt;5.7,"Normal",C1125&lt;=6.49,"Prediabetes",C1125&gt;=6.5,"Diabetes")</f>
        <v>Prediabetes</v>
      </c>
    </row>
    <row r="1126" spans="1:16" x14ac:dyDescent="0.25">
      <c r="A1126" s="54" t="s">
        <v>1246</v>
      </c>
      <c r="B1126" s="54">
        <v>34.76</v>
      </c>
      <c r="C1126" s="54">
        <v>5.92</v>
      </c>
      <c r="D1126" s="54" t="s">
        <v>8367</v>
      </c>
      <c r="E1126" s="54" t="s">
        <v>2380</v>
      </c>
      <c r="F1126" s="54" t="s">
        <v>2380</v>
      </c>
      <c r="G1126" s="54">
        <v>1</v>
      </c>
      <c r="H1126" s="54" t="s">
        <v>2380</v>
      </c>
      <c r="I1126" s="15"/>
      <c r="J1126" s="20"/>
      <c r="K1126" s="17" t="str" cm="1">
        <f t="array" ref="K1126">IF(H1126="?",INDEX($H$2:$H$2336,MODE(MATCH($H$2:$H$2336,$H$2:$H$2336,0))),H1126)</f>
        <v>No</v>
      </c>
      <c r="L1126" s="18">
        <f t="shared" si="17"/>
        <v>1</v>
      </c>
      <c r="M1126" s="18" t="s">
        <v>2382</v>
      </c>
      <c r="N1126" s="18" t="s">
        <v>2380</v>
      </c>
      <c r="O1126" s="17" t="str" cm="1">
        <f t="array" ref="O1126">_xlfn.IFS(B1126&lt;18.5,"Underweight",B1126&lt;=24.99,"Normal weight",B1126&lt;=29.99,"Over weight",B1126&gt;=30,"Obesity")</f>
        <v>Obesity</v>
      </c>
      <c r="P1126" s="30" t="str" cm="1">
        <f t="array" ref="P1126">_xlfn.IFS(C1126&lt;5.7,"Normal",C1126&lt;=6.49,"Prediabetes",C1126&gt;=6.5,"Diabetes")</f>
        <v>Prediabetes</v>
      </c>
    </row>
    <row r="1127" spans="1:16" x14ac:dyDescent="0.25">
      <c r="A1127" s="54" t="s">
        <v>1245</v>
      </c>
      <c r="B1127" s="54">
        <v>18.335000000000001</v>
      </c>
      <c r="C1127" s="54">
        <v>10.01</v>
      </c>
      <c r="D1127" s="54" t="s">
        <v>8367</v>
      </c>
      <c r="E1127" s="54" t="s">
        <v>2380</v>
      </c>
      <c r="F1127" s="54" t="s">
        <v>2380</v>
      </c>
      <c r="G1127" s="54">
        <v>2</v>
      </c>
      <c r="H1127" s="54" t="s">
        <v>2380</v>
      </c>
      <c r="I1127" s="17"/>
      <c r="J1127" s="19"/>
      <c r="K1127" s="15" t="str" cm="1">
        <f t="array" ref="K1127">IF(H1127="?",INDEX($H$2:$H$2336,MODE(MATCH($H$2:$H$2336,$H$2:$H$2336,0))),H1127)</f>
        <v>No</v>
      </c>
      <c r="L1127" s="16">
        <f t="shared" si="17"/>
        <v>2</v>
      </c>
      <c r="M1127" s="16" t="s">
        <v>2382</v>
      </c>
      <c r="N1127" s="16" t="s">
        <v>2380</v>
      </c>
      <c r="O1127" s="15" t="str" cm="1">
        <f t="array" ref="O1127">_xlfn.IFS(B1127&lt;18.5,"Underweight",B1127&lt;=24.99,"Normal weight",B1127&lt;=29.99,"Over weight",B1127&gt;=30,"Obesity")</f>
        <v>Underweight</v>
      </c>
      <c r="P1127" s="29" t="str" cm="1">
        <f t="array" ref="P1127">_xlfn.IFS(C1127&lt;5.7,"Normal",C1127&lt;=6.49,"Prediabetes",C1127&gt;=6.5,"Diabetes")</f>
        <v>Diabetes</v>
      </c>
    </row>
    <row r="1128" spans="1:16" x14ac:dyDescent="0.25">
      <c r="A1128" s="54" t="s">
        <v>1244</v>
      </c>
      <c r="B1128" s="54">
        <v>32.299999999999997</v>
      </c>
      <c r="C1128" s="54">
        <v>9.59</v>
      </c>
      <c r="D1128" s="54" t="s">
        <v>2380</v>
      </c>
      <c r="E1128" s="54" t="s">
        <v>2380</v>
      </c>
      <c r="F1128" s="54" t="s">
        <v>2380</v>
      </c>
      <c r="G1128" s="54" t="s">
        <v>2381</v>
      </c>
      <c r="H1128" s="54" t="s">
        <v>2380</v>
      </c>
      <c r="I1128" s="15"/>
      <c r="J1128" s="20"/>
      <c r="K1128" s="17" t="str" cm="1">
        <f t="array" ref="K1128">IF(H1128="?",INDEX($H$2:$H$2336,MODE(MATCH($H$2:$H$2336,$H$2:$H$2336,0))),H1128)</f>
        <v>No</v>
      </c>
      <c r="L1128" s="18" t="str">
        <f t="shared" si="17"/>
        <v>0</v>
      </c>
      <c r="M1128" s="18" t="s">
        <v>2380</v>
      </c>
      <c r="N1128" s="18" t="s">
        <v>2380</v>
      </c>
      <c r="O1128" s="17" t="str" cm="1">
        <f t="array" ref="O1128">_xlfn.IFS(B1128&lt;18.5,"Underweight",B1128&lt;=24.99,"Normal weight",B1128&lt;=29.99,"Over weight",B1128&gt;=30,"Obesity")</f>
        <v>Obesity</v>
      </c>
      <c r="P1128" s="30" t="str" cm="1">
        <f t="array" ref="P1128">_xlfn.IFS(C1128&lt;5.7,"Normal",C1128&lt;=6.49,"Prediabetes",C1128&gt;=6.5,"Diabetes")</f>
        <v>Diabetes</v>
      </c>
    </row>
    <row r="1129" spans="1:16" x14ac:dyDescent="0.25">
      <c r="A1129" s="54" t="s">
        <v>1243</v>
      </c>
      <c r="B1129" s="54">
        <v>27.74</v>
      </c>
      <c r="C1129" s="54">
        <v>10.37</v>
      </c>
      <c r="D1129" s="54" t="s">
        <v>2380</v>
      </c>
      <c r="E1129" s="54" t="s">
        <v>2380</v>
      </c>
      <c r="F1129" s="54" t="s">
        <v>2380</v>
      </c>
      <c r="G1129" s="54" t="s">
        <v>2381</v>
      </c>
      <c r="H1129" s="54" t="s">
        <v>2380</v>
      </c>
      <c r="I1129" s="17"/>
      <c r="J1129" s="19"/>
      <c r="K1129" s="15" t="str" cm="1">
        <f t="array" ref="K1129">IF(H1129="?",INDEX($H$2:$H$2336,MODE(MATCH($H$2:$H$2336,$H$2:$H$2336,0))),H1129)</f>
        <v>No</v>
      </c>
      <c r="L1129" s="16" t="str">
        <f t="shared" si="17"/>
        <v>0</v>
      </c>
      <c r="M1129" s="16" t="s">
        <v>2380</v>
      </c>
      <c r="N1129" s="16" t="s">
        <v>2380</v>
      </c>
      <c r="O1129" s="15" t="str" cm="1">
        <f t="array" ref="O1129">_xlfn.IFS(B1129&lt;18.5,"Underweight",B1129&lt;=24.99,"Normal weight",B1129&lt;=29.99,"Over weight",B1129&gt;=30,"Obesity")</f>
        <v>Over weight</v>
      </c>
      <c r="P1129" s="29" t="str" cm="1">
        <f t="array" ref="P1129">_xlfn.IFS(C1129&lt;5.7,"Normal",C1129&lt;=6.49,"Prediabetes",C1129&gt;=6.5,"Diabetes")</f>
        <v>Diabetes</v>
      </c>
    </row>
    <row r="1130" spans="1:16" x14ac:dyDescent="0.25">
      <c r="A1130" s="54" t="s">
        <v>1242</v>
      </c>
      <c r="B1130" s="54">
        <v>24</v>
      </c>
      <c r="C1130" s="54">
        <v>4.01</v>
      </c>
      <c r="D1130" s="54" t="s">
        <v>8367</v>
      </c>
      <c r="E1130" s="54" t="s">
        <v>2380</v>
      </c>
      <c r="F1130" s="54" t="s">
        <v>2380</v>
      </c>
      <c r="G1130" s="54">
        <v>1</v>
      </c>
      <c r="H1130" s="54" t="s">
        <v>2380</v>
      </c>
      <c r="I1130" s="15"/>
      <c r="J1130" s="20"/>
      <c r="K1130" s="17" t="str" cm="1">
        <f t="array" ref="K1130">IF(H1130="?",INDEX($H$2:$H$2336,MODE(MATCH($H$2:$H$2336,$H$2:$H$2336,0))),H1130)</f>
        <v>No</v>
      </c>
      <c r="L1130" s="18">
        <f t="shared" si="17"/>
        <v>1</v>
      </c>
      <c r="M1130" s="18" t="s">
        <v>2382</v>
      </c>
      <c r="N1130" s="18" t="s">
        <v>2380</v>
      </c>
      <c r="O1130" s="17" t="str" cm="1">
        <f t="array" ref="O1130">_xlfn.IFS(B1130&lt;18.5,"Underweight",B1130&lt;=24.99,"Normal weight",B1130&lt;=29.99,"Over weight",B1130&gt;=30,"Obesity")</f>
        <v>Normal weight</v>
      </c>
      <c r="P1130" s="30" t="str" cm="1">
        <f t="array" ref="P1130">_xlfn.IFS(C1130&lt;5.7,"Normal",C1130&lt;=6.49,"Prediabetes",C1130&gt;=6.5,"Diabetes")</f>
        <v>Normal</v>
      </c>
    </row>
    <row r="1131" spans="1:16" x14ac:dyDescent="0.25">
      <c r="A1131" s="54" t="s">
        <v>1241</v>
      </c>
      <c r="B1131" s="54">
        <v>31.78</v>
      </c>
      <c r="C1131" s="54">
        <v>4.24</v>
      </c>
      <c r="D1131" s="54" t="s">
        <v>8367</v>
      </c>
      <c r="E1131" s="54" t="s">
        <v>2380</v>
      </c>
      <c r="F1131" s="54" t="s">
        <v>2382</v>
      </c>
      <c r="G1131" s="54">
        <v>1</v>
      </c>
      <c r="H1131" s="54" t="s">
        <v>2380</v>
      </c>
      <c r="I1131" s="17"/>
      <c r="J1131" s="19"/>
      <c r="K1131" s="15" t="str" cm="1">
        <f t="array" ref="K1131">IF(H1131="?",INDEX($H$2:$H$2336,MODE(MATCH($H$2:$H$2336,$H$2:$H$2336,0))),H1131)</f>
        <v>No</v>
      </c>
      <c r="L1131" s="16">
        <f t="shared" si="17"/>
        <v>1</v>
      </c>
      <c r="M1131" s="16" t="s">
        <v>2382</v>
      </c>
      <c r="N1131" s="16" t="s">
        <v>2380</v>
      </c>
      <c r="O1131" s="15" t="str" cm="1">
        <f t="array" ref="O1131">_xlfn.IFS(B1131&lt;18.5,"Underweight",B1131&lt;=24.99,"Normal weight",B1131&lt;=29.99,"Over weight",B1131&gt;=30,"Obesity")</f>
        <v>Obesity</v>
      </c>
      <c r="P1131" s="29" t="str" cm="1">
        <f t="array" ref="P1131">_xlfn.IFS(C1131&lt;5.7,"Normal",C1131&lt;=6.49,"Prediabetes",C1131&gt;=6.5,"Diabetes")</f>
        <v>Normal</v>
      </c>
    </row>
    <row r="1132" spans="1:16" x14ac:dyDescent="0.25">
      <c r="A1132" s="54" t="s">
        <v>1240</v>
      </c>
      <c r="B1132" s="54">
        <v>32.25</v>
      </c>
      <c r="C1132" s="54">
        <v>5.36</v>
      </c>
      <c r="D1132" s="54" t="s">
        <v>8367</v>
      </c>
      <c r="E1132" s="54" t="s">
        <v>2380</v>
      </c>
      <c r="F1132" s="54" t="s">
        <v>2380</v>
      </c>
      <c r="G1132" s="54" t="s">
        <v>2381</v>
      </c>
      <c r="H1132" s="54" t="s">
        <v>2380</v>
      </c>
      <c r="I1132" s="15"/>
      <c r="J1132" s="20"/>
      <c r="K1132" s="17" t="str" cm="1">
        <f t="array" ref="K1132">IF(H1132="?",INDEX($H$2:$H$2336,MODE(MATCH($H$2:$H$2336,$H$2:$H$2336,0))),H1132)</f>
        <v>No</v>
      </c>
      <c r="L1132" s="18" t="str">
        <f t="shared" si="17"/>
        <v>0</v>
      </c>
      <c r="M1132" s="18" t="s">
        <v>2382</v>
      </c>
      <c r="N1132" s="18" t="s">
        <v>2380</v>
      </c>
      <c r="O1132" s="17" t="str" cm="1">
        <f t="array" ref="O1132">_xlfn.IFS(B1132&lt;18.5,"Underweight",B1132&lt;=24.99,"Normal weight",B1132&lt;=29.99,"Over weight",B1132&gt;=30,"Obesity")</f>
        <v>Obesity</v>
      </c>
      <c r="P1132" s="30" t="str" cm="1">
        <f t="array" ref="P1132">_xlfn.IFS(C1132&lt;5.7,"Normal",C1132&lt;=6.49,"Prediabetes",C1132&gt;=6.5,"Diabetes")</f>
        <v>Normal</v>
      </c>
    </row>
    <row r="1133" spans="1:16" x14ac:dyDescent="0.25">
      <c r="A1133" s="54" t="s">
        <v>1239</v>
      </c>
      <c r="B1133" s="54">
        <v>30.114999999999998</v>
      </c>
      <c r="C1133" s="54">
        <v>4.99</v>
      </c>
      <c r="D1133" s="54" t="s">
        <v>2380</v>
      </c>
      <c r="E1133" s="54" t="s">
        <v>2380</v>
      </c>
      <c r="F1133" s="54" t="s">
        <v>2380</v>
      </c>
      <c r="G1133" s="54">
        <v>2</v>
      </c>
      <c r="H1133" s="54" t="s">
        <v>2380</v>
      </c>
      <c r="I1133" s="17"/>
      <c r="J1133" s="19"/>
      <c r="K1133" s="15" t="str" cm="1">
        <f t="array" ref="K1133">IF(H1133="?",INDEX($H$2:$H$2336,MODE(MATCH($H$2:$H$2336,$H$2:$H$2336,0))),H1133)</f>
        <v>No</v>
      </c>
      <c r="L1133" s="16">
        <f t="shared" si="17"/>
        <v>2</v>
      </c>
      <c r="M1133" s="16" t="s">
        <v>2380</v>
      </c>
      <c r="N1133" s="16" t="s">
        <v>2380</v>
      </c>
      <c r="O1133" s="15" t="str" cm="1">
        <f t="array" ref="O1133">_xlfn.IFS(B1133&lt;18.5,"Underweight",B1133&lt;=24.99,"Normal weight",B1133&lt;=29.99,"Over weight",B1133&gt;=30,"Obesity")</f>
        <v>Obesity</v>
      </c>
      <c r="P1133" s="29" t="str" cm="1">
        <f t="array" ref="P1133">_xlfn.IFS(C1133&lt;5.7,"Normal",C1133&lt;=6.49,"Prediabetes",C1133&gt;=6.5,"Diabetes")</f>
        <v>Normal</v>
      </c>
    </row>
    <row r="1134" spans="1:16" x14ac:dyDescent="0.25">
      <c r="A1134" s="54" t="s">
        <v>1238</v>
      </c>
      <c r="B1134" s="54">
        <v>22.41</v>
      </c>
      <c r="C1134" s="54">
        <v>8.68</v>
      </c>
      <c r="D1134" s="54" t="s">
        <v>2380</v>
      </c>
      <c r="E1134" s="54" t="s">
        <v>2380</v>
      </c>
      <c r="F1134" s="54" t="s">
        <v>2380</v>
      </c>
      <c r="G1134" s="54" t="s">
        <v>2381</v>
      </c>
      <c r="H1134" s="54" t="s">
        <v>2380</v>
      </c>
      <c r="I1134" s="15"/>
      <c r="J1134" s="20"/>
      <c r="K1134" s="17" t="str" cm="1">
        <f t="array" ref="K1134">IF(H1134="?",INDEX($H$2:$H$2336,MODE(MATCH($H$2:$H$2336,$H$2:$H$2336,0))),H1134)</f>
        <v>No</v>
      </c>
      <c r="L1134" s="18" t="str">
        <f t="shared" si="17"/>
        <v>0</v>
      </c>
      <c r="M1134" s="18" t="s">
        <v>2380</v>
      </c>
      <c r="N1134" s="18" t="s">
        <v>2380</v>
      </c>
      <c r="O1134" s="17" t="str" cm="1">
        <f t="array" ref="O1134">_xlfn.IFS(B1134&lt;18.5,"Underweight",B1134&lt;=24.99,"Normal weight",B1134&lt;=29.99,"Over weight",B1134&gt;=30,"Obesity")</f>
        <v>Normal weight</v>
      </c>
      <c r="P1134" s="30" t="str" cm="1">
        <f t="array" ref="P1134">_xlfn.IFS(C1134&lt;5.7,"Normal",C1134&lt;=6.49,"Prediabetes",C1134&gt;=6.5,"Diabetes")</f>
        <v>Diabetes</v>
      </c>
    </row>
    <row r="1135" spans="1:16" x14ac:dyDescent="0.25">
      <c r="A1135" s="54" t="s">
        <v>1237</v>
      </c>
      <c r="B1135" s="54">
        <v>45.72</v>
      </c>
      <c r="C1135" s="54">
        <v>4.2300000000000004</v>
      </c>
      <c r="D1135" s="54" t="s">
        <v>8367</v>
      </c>
      <c r="E1135" s="54" t="s">
        <v>2380</v>
      </c>
      <c r="F1135" s="54" t="s">
        <v>2380</v>
      </c>
      <c r="G1135" s="54" t="s">
        <v>2381</v>
      </c>
      <c r="H1135" s="54" t="s">
        <v>2380</v>
      </c>
      <c r="I1135" s="17"/>
      <c r="J1135" s="19"/>
      <c r="K1135" s="15" t="str" cm="1">
        <f t="array" ref="K1135">IF(H1135="?",INDEX($H$2:$H$2336,MODE(MATCH($H$2:$H$2336,$H$2:$H$2336,0))),H1135)</f>
        <v>No</v>
      </c>
      <c r="L1135" s="16" t="str">
        <f t="shared" si="17"/>
        <v>0</v>
      </c>
      <c r="M1135" s="16" t="s">
        <v>2382</v>
      </c>
      <c r="N1135" s="16" t="s">
        <v>2380</v>
      </c>
      <c r="O1135" s="15" t="str" cm="1">
        <f t="array" ref="O1135">_xlfn.IFS(B1135&lt;18.5,"Underweight",B1135&lt;=24.99,"Normal weight",B1135&lt;=29.99,"Over weight",B1135&gt;=30,"Obesity")</f>
        <v>Obesity</v>
      </c>
      <c r="P1135" s="29" t="str" cm="1">
        <f t="array" ref="P1135">_xlfn.IFS(C1135&lt;5.7,"Normal",C1135&lt;=6.49,"Prediabetes",C1135&gt;=6.5,"Diabetes")</f>
        <v>Normal</v>
      </c>
    </row>
    <row r="1136" spans="1:16" x14ac:dyDescent="0.25">
      <c r="A1136" s="54" t="s">
        <v>1236</v>
      </c>
      <c r="B1136" s="54">
        <v>25</v>
      </c>
      <c r="C1136" s="54">
        <v>5.32</v>
      </c>
      <c r="D1136" s="54" t="s">
        <v>8367</v>
      </c>
      <c r="E1136" s="54" t="s">
        <v>2380</v>
      </c>
      <c r="F1136" s="54" t="s">
        <v>2380</v>
      </c>
      <c r="G1136" s="54">
        <v>2</v>
      </c>
      <c r="H1136" s="54" t="s">
        <v>2380</v>
      </c>
      <c r="I1136" s="15"/>
      <c r="J1136" s="20"/>
      <c r="K1136" s="17" t="str" cm="1">
        <f t="array" ref="K1136">IF(H1136="?",INDEX($H$2:$H$2336,MODE(MATCH($H$2:$H$2336,$H$2:$H$2336,0))),H1136)</f>
        <v>No</v>
      </c>
      <c r="L1136" s="18">
        <f t="shared" si="17"/>
        <v>2</v>
      </c>
      <c r="M1136" s="18" t="s">
        <v>2382</v>
      </c>
      <c r="N1136" s="18" t="s">
        <v>2380</v>
      </c>
      <c r="O1136" s="17" t="str" cm="1">
        <f t="array" ref="O1136">_xlfn.IFS(B1136&lt;18.5,"Underweight",B1136&lt;=24.99,"Normal weight",B1136&lt;=29.99,"Over weight",B1136&gt;=30,"Obesity")</f>
        <v>Over weight</v>
      </c>
      <c r="P1136" s="30" t="str" cm="1">
        <f t="array" ref="P1136">_xlfn.IFS(C1136&lt;5.7,"Normal",C1136&lt;=6.49,"Prediabetes",C1136&gt;=6.5,"Diabetes")</f>
        <v>Normal</v>
      </c>
    </row>
    <row r="1137" spans="1:16" x14ac:dyDescent="0.25">
      <c r="A1137" s="54" t="s">
        <v>1235</v>
      </c>
      <c r="B1137" s="54">
        <v>39.5</v>
      </c>
      <c r="C1137" s="54">
        <v>6.66</v>
      </c>
      <c r="D1137" s="54" t="s">
        <v>2380</v>
      </c>
      <c r="E1137" s="54" t="s">
        <v>2380</v>
      </c>
      <c r="F1137" s="54" t="s">
        <v>2380</v>
      </c>
      <c r="G1137" s="54" t="s">
        <v>2381</v>
      </c>
      <c r="H1137" s="54" t="s">
        <v>2380</v>
      </c>
      <c r="I1137" s="17"/>
      <c r="J1137" s="19"/>
      <c r="K1137" s="15" t="str" cm="1">
        <f t="array" ref="K1137">IF(H1137="?",INDEX($H$2:$H$2336,MODE(MATCH($H$2:$H$2336,$H$2:$H$2336,0))),H1137)</f>
        <v>No</v>
      </c>
      <c r="L1137" s="16" t="str">
        <f t="shared" si="17"/>
        <v>0</v>
      </c>
      <c r="M1137" s="16" t="s">
        <v>2380</v>
      </c>
      <c r="N1137" s="16" t="s">
        <v>2380</v>
      </c>
      <c r="O1137" s="15" t="str" cm="1">
        <f t="array" ref="O1137">_xlfn.IFS(B1137&lt;18.5,"Underweight",B1137&lt;=24.99,"Normal weight",B1137&lt;=29.99,"Over weight",B1137&gt;=30,"Obesity")</f>
        <v>Obesity</v>
      </c>
      <c r="P1137" s="29" t="str" cm="1">
        <f t="array" ref="P1137">_xlfn.IFS(C1137&lt;5.7,"Normal",C1137&lt;=6.49,"Prediabetes",C1137&gt;=6.5,"Diabetes")</f>
        <v>Diabetes</v>
      </c>
    </row>
    <row r="1138" spans="1:16" x14ac:dyDescent="0.25">
      <c r="A1138" s="54" t="s">
        <v>1234</v>
      </c>
      <c r="B1138" s="54">
        <v>37.729999999999997</v>
      </c>
      <c r="C1138" s="54">
        <v>7.4</v>
      </c>
      <c r="D1138" s="54" t="s">
        <v>2380</v>
      </c>
      <c r="E1138" s="54" t="s">
        <v>2380</v>
      </c>
      <c r="F1138" s="54" t="s">
        <v>2380</v>
      </c>
      <c r="G1138" s="54" t="s">
        <v>2381</v>
      </c>
      <c r="H1138" s="54" t="s">
        <v>2380</v>
      </c>
      <c r="I1138" s="15"/>
      <c r="J1138" s="20"/>
      <c r="K1138" s="17" t="str" cm="1">
        <f t="array" ref="K1138">IF(H1138="?",INDEX($H$2:$H$2336,MODE(MATCH($H$2:$H$2336,$H$2:$H$2336,0))),H1138)</f>
        <v>No</v>
      </c>
      <c r="L1138" s="18" t="str">
        <f t="shared" si="17"/>
        <v>0</v>
      </c>
      <c r="M1138" s="18" t="s">
        <v>2380</v>
      </c>
      <c r="N1138" s="18" t="s">
        <v>2380</v>
      </c>
      <c r="O1138" s="17" t="str" cm="1">
        <f t="array" ref="O1138">_xlfn.IFS(B1138&lt;18.5,"Underweight",B1138&lt;=24.99,"Normal weight",B1138&lt;=29.99,"Over weight",B1138&gt;=30,"Obesity")</f>
        <v>Obesity</v>
      </c>
      <c r="P1138" s="30" t="str" cm="1">
        <f t="array" ref="P1138">_xlfn.IFS(C1138&lt;5.7,"Normal",C1138&lt;=6.49,"Prediabetes",C1138&gt;=6.5,"Diabetes")</f>
        <v>Diabetes</v>
      </c>
    </row>
    <row r="1139" spans="1:16" x14ac:dyDescent="0.25">
      <c r="A1139" s="54" t="s">
        <v>1233</v>
      </c>
      <c r="B1139" s="54">
        <v>40.659999999999997</v>
      </c>
      <c r="C1139" s="54">
        <v>10.08</v>
      </c>
      <c r="D1139" s="54" t="s">
        <v>2380</v>
      </c>
      <c r="E1139" s="54" t="s">
        <v>2380</v>
      </c>
      <c r="F1139" s="54" t="s">
        <v>2380</v>
      </c>
      <c r="G1139" s="54" t="s">
        <v>2381</v>
      </c>
      <c r="H1139" s="54" t="s">
        <v>2380</v>
      </c>
      <c r="I1139" s="17"/>
      <c r="J1139" s="19"/>
      <c r="K1139" s="15" t="str" cm="1">
        <f t="array" ref="K1139">IF(H1139="?",INDEX($H$2:$H$2336,MODE(MATCH($H$2:$H$2336,$H$2:$H$2336,0))),H1139)</f>
        <v>No</v>
      </c>
      <c r="L1139" s="16" t="str">
        <f t="shared" si="17"/>
        <v>0</v>
      </c>
      <c r="M1139" s="16" t="s">
        <v>2380</v>
      </c>
      <c r="N1139" s="16" t="s">
        <v>2380</v>
      </c>
      <c r="O1139" s="15" t="str" cm="1">
        <f t="array" ref="O1139">_xlfn.IFS(B1139&lt;18.5,"Underweight",B1139&lt;=24.99,"Normal weight",B1139&lt;=29.99,"Over weight",B1139&gt;=30,"Obesity")</f>
        <v>Obesity</v>
      </c>
      <c r="P1139" s="29" t="str" cm="1">
        <f t="array" ref="P1139">_xlfn.IFS(C1139&lt;5.7,"Normal",C1139&lt;=6.49,"Prediabetes",C1139&gt;=6.5,"Diabetes")</f>
        <v>Diabetes</v>
      </c>
    </row>
    <row r="1140" spans="1:16" x14ac:dyDescent="0.25">
      <c r="A1140" s="54" t="s">
        <v>1232</v>
      </c>
      <c r="B1140" s="54">
        <v>34.200000000000003</v>
      </c>
      <c r="C1140" s="54">
        <v>8.58</v>
      </c>
      <c r="D1140" s="54" t="s">
        <v>2380</v>
      </c>
      <c r="E1140" s="54" t="s">
        <v>2380</v>
      </c>
      <c r="F1140" s="54" t="s">
        <v>2380</v>
      </c>
      <c r="G1140" s="54" t="s">
        <v>2381</v>
      </c>
      <c r="H1140" s="54" t="s">
        <v>2380</v>
      </c>
      <c r="I1140" s="15"/>
      <c r="J1140" s="20"/>
      <c r="K1140" s="17" t="str" cm="1">
        <f t="array" ref="K1140">IF(H1140="?",INDEX($H$2:$H$2336,MODE(MATCH($H$2:$H$2336,$H$2:$H$2336,0))),H1140)</f>
        <v>No</v>
      </c>
      <c r="L1140" s="18" t="str">
        <f t="shared" si="17"/>
        <v>0</v>
      </c>
      <c r="M1140" s="18" t="s">
        <v>2380</v>
      </c>
      <c r="N1140" s="18" t="s">
        <v>2380</v>
      </c>
      <c r="O1140" s="17" t="str" cm="1">
        <f t="array" ref="O1140">_xlfn.IFS(B1140&lt;18.5,"Underweight",B1140&lt;=24.99,"Normal weight",B1140&lt;=29.99,"Over weight",B1140&gt;=30,"Obesity")</f>
        <v>Obesity</v>
      </c>
      <c r="P1140" s="30" t="str" cm="1">
        <f t="array" ref="P1140">_xlfn.IFS(C1140&lt;5.7,"Normal",C1140&lt;=6.49,"Prediabetes",C1140&gt;=6.5,"Diabetes")</f>
        <v>Diabetes</v>
      </c>
    </row>
    <row r="1141" spans="1:16" x14ac:dyDescent="0.25">
      <c r="A1141" s="54" t="s">
        <v>1231</v>
      </c>
      <c r="B1141" s="54">
        <v>46.51</v>
      </c>
      <c r="C1141" s="54">
        <v>5.84</v>
      </c>
      <c r="D1141" s="54" t="s">
        <v>2380</v>
      </c>
      <c r="E1141" s="54" t="s">
        <v>2380</v>
      </c>
      <c r="F1141" s="54" t="s">
        <v>2380</v>
      </c>
      <c r="G1141" s="54">
        <v>1</v>
      </c>
      <c r="H1141" s="54" t="s">
        <v>2380</v>
      </c>
      <c r="I1141" s="17"/>
      <c r="J1141" s="19"/>
      <c r="K1141" s="15" t="str" cm="1">
        <f t="array" ref="K1141">IF(H1141="?",INDEX($H$2:$H$2336,MODE(MATCH($H$2:$H$2336,$H$2:$H$2336,0))),H1141)</f>
        <v>No</v>
      </c>
      <c r="L1141" s="16">
        <f t="shared" si="17"/>
        <v>1</v>
      </c>
      <c r="M1141" s="16" t="s">
        <v>2380</v>
      </c>
      <c r="N1141" s="16" t="s">
        <v>2380</v>
      </c>
      <c r="O1141" s="15" t="str" cm="1">
        <f t="array" ref="O1141">_xlfn.IFS(B1141&lt;18.5,"Underweight",B1141&lt;=24.99,"Normal weight",B1141&lt;=29.99,"Over weight",B1141&gt;=30,"Obesity")</f>
        <v>Obesity</v>
      </c>
      <c r="P1141" s="29" t="str" cm="1">
        <f t="array" ref="P1141">_xlfn.IFS(C1141&lt;5.7,"Normal",C1141&lt;=6.49,"Prediabetes",C1141&gt;=6.5,"Diabetes")</f>
        <v>Prediabetes</v>
      </c>
    </row>
    <row r="1142" spans="1:16" x14ac:dyDescent="0.25">
      <c r="A1142" s="54" t="s">
        <v>1230</v>
      </c>
      <c r="B1142" s="54">
        <v>28.88</v>
      </c>
      <c r="C1142" s="54">
        <v>4.8600000000000003</v>
      </c>
      <c r="D1142" s="54" t="s">
        <v>8367</v>
      </c>
      <c r="E1142" s="54" t="s">
        <v>2380</v>
      </c>
      <c r="F1142" s="54" t="s">
        <v>2382</v>
      </c>
      <c r="G1142" s="54">
        <v>1</v>
      </c>
      <c r="H1142" s="54" t="s">
        <v>2380</v>
      </c>
      <c r="I1142" s="15"/>
      <c r="J1142" s="20"/>
      <c r="K1142" s="17" t="str" cm="1">
        <f t="array" ref="K1142">IF(H1142="?",INDEX($H$2:$H$2336,MODE(MATCH($H$2:$H$2336,$H$2:$H$2336,0))),H1142)</f>
        <v>No</v>
      </c>
      <c r="L1142" s="18">
        <f t="shared" si="17"/>
        <v>1</v>
      </c>
      <c r="M1142" s="18" t="s">
        <v>2382</v>
      </c>
      <c r="N1142" s="18" t="s">
        <v>2380</v>
      </c>
      <c r="O1142" s="17" t="str" cm="1">
        <f t="array" ref="O1142">_xlfn.IFS(B1142&lt;18.5,"Underweight",B1142&lt;=24.99,"Normal weight",B1142&lt;=29.99,"Over weight",B1142&gt;=30,"Obesity")</f>
        <v>Over weight</v>
      </c>
      <c r="P1142" s="30" t="str" cm="1">
        <f t="array" ref="P1142">_xlfn.IFS(C1142&lt;5.7,"Normal",C1142&lt;=6.49,"Prediabetes",C1142&gt;=6.5,"Diabetes")</f>
        <v>Normal</v>
      </c>
    </row>
    <row r="1143" spans="1:16" x14ac:dyDescent="0.25">
      <c r="A1143" s="54" t="s">
        <v>1229</v>
      </c>
      <c r="B1143" s="54">
        <v>33.914999999999999</v>
      </c>
      <c r="C1143" s="54">
        <v>11.52</v>
      </c>
      <c r="D1143" s="54" t="s">
        <v>2380</v>
      </c>
      <c r="E1143" s="54" t="s">
        <v>2380</v>
      </c>
      <c r="F1143" s="54" t="s">
        <v>2380</v>
      </c>
      <c r="G1143" s="54" t="s">
        <v>2381</v>
      </c>
      <c r="H1143" s="54" t="s">
        <v>2380</v>
      </c>
      <c r="I1143" s="17"/>
      <c r="J1143" s="19"/>
      <c r="K1143" s="15" t="str" cm="1">
        <f t="array" ref="K1143">IF(H1143="?",INDEX($H$2:$H$2336,MODE(MATCH($H$2:$H$2336,$H$2:$H$2336,0))),H1143)</f>
        <v>No</v>
      </c>
      <c r="L1143" s="16" t="str">
        <f t="shared" si="17"/>
        <v>0</v>
      </c>
      <c r="M1143" s="16" t="s">
        <v>2380</v>
      </c>
      <c r="N1143" s="16" t="s">
        <v>2380</v>
      </c>
      <c r="O1143" s="15" t="str" cm="1">
        <f t="array" ref="O1143">_xlfn.IFS(B1143&lt;18.5,"Underweight",B1143&lt;=24.99,"Normal weight",B1143&lt;=29.99,"Over weight",B1143&gt;=30,"Obesity")</f>
        <v>Obesity</v>
      </c>
      <c r="P1143" s="29" t="str" cm="1">
        <f t="array" ref="P1143">_xlfn.IFS(C1143&lt;5.7,"Normal",C1143&lt;=6.49,"Prediabetes",C1143&gt;=6.5,"Diabetes")</f>
        <v>Diabetes</v>
      </c>
    </row>
    <row r="1144" spans="1:16" x14ac:dyDescent="0.25">
      <c r="A1144" s="54" t="s">
        <v>1228</v>
      </c>
      <c r="B1144" s="54">
        <v>24.32</v>
      </c>
      <c r="C1144" s="54">
        <v>6.15</v>
      </c>
      <c r="D1144" s="54" t="s">
        <v>8367</v>
      </c>
      <c r="E1144" s="54" t="s">
        <v>2380</v>
      </c>
      <c r="F1144" s="54" t="s">
        <v>2382</v>
      </c>
      <c r="G1144" s="54">
        <v>1</v>
      </c>
      <c r="H1144" s="54" t="s">
        <v>2380</v>
      </c>
      <c r="I1144" s="15"/>
      <c r="J1144" s="20"/>
      <c r="K1144" s="17" t="str" cm="1">
        <f t="array" ref="K1144">IF(H1144="?",INDEX($H$2:$H$2336,MODE(MATCH($H$2:$H$2336,$H$2:$H$2336,0))),H1144)</f>
        <v>No</v>
      </c>
      <c r="L1144" s="18">
        <f t="shared" si="17"/>
        <v>1</v>
      </c>
      <c r="M1144" s="18" t="s">
        <v>2382</v>
      </c>
      <c r="N1144" s="18" t="s">
        <v>2380</v>
      </c>
      <c r="O1144" s="17" t="str" cm="1">
        <f t="array" ref="O1144">_xlfn.IFS(B1144&lt;18.5,"Underweight",B1144&lt;=24.99,"Normal weight",B1144&lt;=29.99,"Over weight",B1144&gt;=30,"Obesity")</f>
        <v>Normal weight</v>
      </c>
      <c r="P1144" s="30" t="str" cm="1">
        <f t="array" ref="P1144">_xlfn.IFS(C1144&lt;5.7,"Normal",C1144&lt;=6.49,"Prediabetes",C1144&gt;=6.5,"Diabetes")</f>
        <v>Prediabetes</v>
      </c>
    </row>
    <row r="1145" spans="1:16" x14ac:dyDescent="0.25">
      <c r="A1145" s="54" t="s">
        <v>1227</v>
      </c>
      <c r="B1145" s="54">
        <v>25.8</v>
      </c>
      <c r="C1145" s="54">
        <v>9.94</v>
      </c>
      <c r="D1145" s="54" t="s">
        <v>2380</v>
      </c>
      <c r="E1145" s="54" t="s">
        <v>2380</v>
      </c>
      <c r="F1145" s="54" t="s">
        <v>2380</v>
      </c>
      <c r="G1145" s="54" t="s">
        <v>2381</v>
      </c>
      <c r="H1145" s="54" t="s">
        <v>2380</v>
      </c>
      <c r="I1145" s="17"/>
      <c r="J1145" s="19"/>
      <c r="K1145" s="15" t="str" cm="1">
        <f t="array" ref="K1145">IF(H1145="?",INDEX($H$2:$H$2336,MODE(MATCH($H$2:$H$2336,$H$2:$H$2336,0))),H1145)</f>
        <v>No</v>
      </c>
      <c r="L1145" s="16" t="str">
        <f t="shared" si="17"/>
        <v>0</v>
      </c>
      <c r="M1145" s="16" t="s">
        <v>2380</v>
      </c>
      <c r="N1145" s="16" t="s">
        <v>2380</v>
      </c>
      <c r="O1145" s="15" t="str" cm="1">
        <f t="array" ref="O1145">_xlfn.IFS(B1145&lt;18.5,"Underweight",B1145&lt;=24.99,"Normal weight",B1145&lt;=29.99,"Over weight",B1145&gt;=30,"Obesity")</f>
        <v>Over weight</v>
      </c>
      <c r="P1145" s="29" t="str" cm="1">
        <f t="array" ref="P1145">_xlfn.IFS(C1145&lt;5.7,"Normal",C1145&lt;=6.49,"Prediabetes",C1145&gt;=6.5,"Diabetes")</f>
        <v>Diabetes</v>
      </c>
    </row>
    <row r="1146" spans="1:16" x14ac:dyDescent="0.25">
      <c r="A1146" s="54" t="s">
        <v>1226</v>
      </c>
      <c r="B1146" s="54">
        <v>21.56</v>
      </c>
      <c r="C1146" s="54">
        <v>10.56</v>
      </c>
      <c r="D1146" s="54" t="s">
        <v>2380</v>
      </c>
      <c r="E1146" s="54" t="s">
        <v>2380</v>
      </c>
      <c r="F1146" s="54" t="s">
        <v>2380</v>
      </c>
      <c r="G1146" s="54" t="s">
        <v>2381</v>
      </c>
      <c r="H1146" s="54" t="s">
        <v>2380</v>
      </c>
      <c r="I1146" s="15"/>
      <c r="J1146" s="20"/>
      <c r="K1146" s="17" t="str" cm="1">
        <f t="array" ref="K1146">IF(H1146="?",INDEX($H$2:$H$2336,MODE(MATCH($H$2:$H$2336,$H$2:$H$2336,0))),H1146)</f>
        <v>No</v>
      </c>
      <c r="L1146" s="18" t="str">
        <f t="shared" si="17"/>
        <v>0</v>
      </c>
      <c r="M1146" s="18" t="s">
        <v>2380</v>
      </c>
      <c r="N1146" s="18" t="s">
        <v>2380</v>
      </c>
      <c r="O1146" s="17" t="str" cm="1">
        <f t="array" ref="O1146">_xlfn.IFS(B1146&lt;18.5,"Underweight",B1146&lt;=24.99,"Normal weight",B1146&lt;=29.99,"Over weight",B1146&gt;=30,"Obesity")</f>
        <v>Normal weight</v>
      </c>
      <c r="P1146" s="30" t="str" cm="1">
        <f t="array" ref="P1146">_xlfn.IFS(C1146&lt;5.7,"Normal",C1146&lt;=6.49,"Prediabetes",C1146&gt;=6.5,"Diabetes")</f>
        <v>Diabetes</v>
      </c>
    </row>
    <row r="1147" spans="1:16" x14ac:dyDescent="0.25">
      <c r="A1147" s="54" t="s">
        <v>1225</v>
      </c>
      <c r="B1147" s="54">
        <v>31.6</v>
      </c>
      <c r="C1147" s="54">
        <v>6.79</v>
      </c>
      <c r="D1147" s="54" t="s">
        <v>2380</v>
      </c>
      <c r="E1147" s="54" t="s">
        <v>2380</v>
      </c>
      <c r="F1147" s="54" t="s">
        <v>2380</v>
      </c>
      <c r="G1147" s="54" t="s">
        <v>2381</v>
      </c>
      <c r="H1147" s="54" t="s">
        <v>2380</v>
      </c>
      <c r="I1147" s="17"/>
      <c r="J1147" s="19"/>
      <c r="K1147" s="15" t="str" cm="1">
        <f t="array" ref="K1147">IF(H1147="?",INDEX($H$2:$H$2336,MODE(MATCH($H$2:$H$2336,$H$2:$H$2336,0))),H1147)</f>
        <v>No</v>
      </c>
      <c r="L1147" s="16" t="str">
        <f t="shared" si="17"/>
        <v>0</v>
      </c>
      <c r="M1147" s="16" t="s">
        <v>2380</v>
      </c>
      <c r="N1147" s="16" t="s">
        <v>2380</v>
      </c>
      <c r="O1147" s="15" t="str" cm="1">
        <f t="array" ref="O1147">_xlfn.IFS(B1147&lt;18.5,"Underweight",B1147&lt;=24.99,"Normal weight",B1147&lt;=29.99,"Over weight",B1147&gt;=30,"Obesity")</f>
        <v>Obesity</v>
      </c>
      <c r="P1147" s="29" t="str" cm="1">
        <f t="array" ref="P1147">_xlfn.IFS(C1147&lt;5.7,"Normal",C1147&lt;=6.49,"Prediabetes",C1147&gt;=6.5,"Diabetes")</f>
        <v>Diabetes</v>
      </c>
    </row>
    <row r="1148" spans="1:16" x14ac:dyDescent="0.25">
      <c r="A1148" s="54" t="s">
        <v>1224</v>
      </c>
      <c r="B1148" s="54">
        <v>42.93</v>
      </c>
      <c r="C1148" s="54">
        <v>4.8</v>
      </c>
      <c r="D1148" s="54" t="s">
        <v>2380</v>
      </c>
      <c r="E1148" s="54" t="s">
        <v>2380</v>
      </c>
      <c r="F1148" s="54" t="s">
        <v>2380</v>
      </c>
      <c r="G1148" s="54">
        <v>1</v>
      </c>
      <c r="H1148" s="54" t="s">
        <v>2380</v>
      </c>
      <c r="I1148" s="15"/>
      <c r="J1148" s="20"/>
      <c r="K1148" s="17" t="str" cm="1">
        <f t="array" ref="K1148">IF(H1148="?",INDEX($H$2:$H$2336,MODE(MATCH($H$2:$H$2336,$H$2:$H$2336,0))),H1148)</f>
        <v>No</v>
      </c>
      <c r="L1148" s="18">
        <f t="shared" si="17"/>
        <v>1</v>
      </c>
      <c r="M1148" s="18" t="s">
        <v>2380</v>
      </c>
      <c r="N1148" s="18" t="s">
        <v>2380</v>
      </c>
      <c r="O1148" s="17" t="str" cm="1">
        <f t="array" ref="O1148">_xlfn.IFS(B1148&lt;18.5,"Underweight",B1148&lt;=24.99,"Normal weight",B1148&lt;=29.99,"Over weight",B1148&gt;=30,"Obesity")</f>
        <v>Obesity</v>
      </c>
      <c r="P1148" s="30" t="str" cm="1">
        <f t="array" ref="P1148">_xlfn.IFS(C1148&lt;5.7,"Normal",C1148&lt;=6.49,"Prediabetes",C1148&gt;=6.5,"Diabetes")</f>
        <v>Normal</v>
      </c>
    </row>
    <row r="1149" spans="1:16" x14ac:dyDescent="0.25">
      <c r="A1149" s="54" t="s">
        <v>1223</v>
      </c>
      <c r="B1149" s="54">
        <v>26.72</v>
      </c>
      <c r="C1149" s="54">
        <v>5.75</v>
      </c>
      <c r="D1149" s="54" t="s">
        <v>2380</v>
      </c>
      <c r="E1149" s="54" t="s">
        <v>2380</v>
      </c>
      <c r="F1149" s="54" t="s">
        <v>2380</v>
      </c>
      <c r="G1149" s="54">
        <v>2</v>
      </c>
      <c r="H1149" s="54" t="s">
        <v>2380</v>
      </c>
      <c r="I1149" s="17"/>
      <c r="J1149" s="19"/>
      <c r="K1149" s="15" t="str" cm="1">
        <f t="array" ref="K1149">IF(H1149="?",INDEX($H$2:$H$2336,MODE(MATCH($H$2:$H$2336,$H$2:$H$2336,0))),H1149)</f>
        <v>No</v>
      </c>
      <c r="L1149" s="16">
        <f t="shared" si="17"/>
        <v>2</v>
      </c>
      <c r="M1149" s="16" t="s">
        <v>2380</v>
      </c>
      <c r="N1149" s="16" t="s">
        <v>2380</v>
      </c>
      <c r="O1149" s="15" t="str" cm="1">
        <f t="array" ref="O1149">_xlfn.IFS(B1149&lt;18.5,"Underweight",B1149&lt;=24.99,"Normal weight",B1149&lt;=29.99,"Over weight",B1149&gt;=30,"Obesity")</f>
        <v>Over weight</v>
      </c>
      <c r="P1149" s="29" t="str" cm="1">
        <f t="array" ref="P1149">_xlfn.IFS(C1149&lt;5.7,"Normal",C1149&lt;=6.49,"Prediabetes",C1149&gt;=6.5,"Diabetes")</f>
        <v>Prediabetes</v>
      </c>
    </row>
    <row r="1150" spans="1:16" x14ac:dyDescent="0.25">
      <c r="A1150" s="54" t="s">
        <v>1222</v>
      </c>
      <c r="B1150" s="54">
        <v>26.67</v>
      </c>
      <c r="C1150" s="54">
        <v>5.81</v>
      </c>
      <c r="D1150" s="54" t="s">
        <v>2380</v>
      </c>
      <c r="E1150" s="54" t="s">
        <v>2380</v>
      </c>
      <c r="F1150" s="54" t="s">
        <v>2380</v>
      </c>
      <c r="G1150" s="54">
        <v>2</v>
      </c>
      <c r="H1150" s="54" t="s">
        <v>2380</v>
      </c>
      <c r="I1150" s="15"/>
      <c r="J1150" s="20"/>
      <c r="K1150" s="17" t="str" cm="1">
        <f t="array" ref="K1150">IF(H1150="?",INDEX($H$2:$H$2336,MODE(MATCH($H$2:$H$2336,$H$2:$H$2336,0))),H1150)</f>
        <v>No</v>
      </c>
      <c r="L1150" s="18">
        <f t="shared" si="17"/>
        <v>2</v>
      </c>
      <c r="M1150" s="18" t="s">
        <v>2380</v>
      </c>
      <c r="N1150" s="18" t="s">
        <v>2380</v>
      </c>
      <c r="O1150" s="17" t="str" cm="1">
        <f t="array" ref="O1150">_xlfn.IFS(B1150&lt;18.5,"Underweight",B1150&lt;=24.99,"Normal weight",B1150&lt;=29.99,"Over weight",B1150&gt;=30,"Obesity")</f>
        <v>Over weight</v>
      </c>
      <c r="P1150" s="30" t="str" cm="1">
        <f t="array" ref="P1150">_xlfn.IFS(C1150&lt;5.7,"Normal",C1150&lt;=6.49,"Prediabetes",C1150&gt;=6.5,"Diabetes")</f>
        <v>Prediabetes</v>
      </c>
    </row>
    <row r="1151" spans="1:16" x14ac:dyDescent="0.25">
      <c r="A1151" s="54" t="s">
        <v>1221</v>
      </c>
      <c r="B1151" s="54">
        <v>42.68</v>
      </c>
      <c r="C1151" s="54">
        <v>9.2799999999999994</v>
      </c>
      <c r="D1151" s="54" t="s">
        <v>2380</v>
      </c>
      <c r="E1151" s="54" t="s">
        <v>2380</v>
      </c>
      <c r="F1151" s="54" t="s">
        <v>2380</v>
      </c>
      <c r="G1151" s="54">
        <v>2</v>
      </c>
      <c r="H1151" s="54" t="s">
        <v>2380</v>
      </c>
      <c r="I1151" s="17"/>
      <c r="J1151" s="19"/>
      <c r="K1151" s="15" t="str" cm="1">
        <f t="array" ref="K1151">IF(H1151="?",INDEX($H$2:$H$2336,MODE(MATCH($H$2:$H$2336,$H$2:$H$2336,0))),H1151)</f>
        <v>No</v>
      </c>
      <c r="L1151" s="16">
        <f t="shared" si="17"/>
        <v>2</v>
      </c>
      <c r="M1151" s="16" t="s">
        <v>2380</v>
      </c>
      <c r="N1151" s="16" t="s">
        <v>2380</v>
      </c>
      <c r="O1151" s="15" t="str" cm="1">
        <f t="array" ref="O1151">_xlfn.IFS(B1151&lt;18.5,"Underweight",B1151&lt;=24.99,"Normal weight",B1151&lt;=29.99,"Over weight",B1151&gt;=30,"Obesity")</f>
        <v>Obesity</v>
      </c>
      <c r="P1151" s="29" t="str" cm="1">
        <f t="array" ref="P1151">_xlfn.IFS(C1151&lt;5.7,"Normal",C1151&lt;=6.49,"Prediabetes",C1151&gt;=6.5,"Diabetes")</f>
        <v>Diabetes</v>
      </c>
    </row>
    <row r="1152" spans="1:16" x14ac:dyDescent="0.25">
      <c r="A1152" s="54" t="s">
        <v>1220</v>
      </c>
      <c r="B1152" s="54">
        <v>24.31</v>
      </c>
      <c r="C1152" s="54">
        <v>6.37</v>
      </c>
      <c r="D1152" s="54" t="s">
        <v>2380</v>
      </c>
      <c r="E1152" s="54" t="s">
        <v>2380</v>
      </c>
      <c r="F1152" s="54" t="s">
        <v>2380</v>
      </c>
      <c r="G1152" s="54" t="s">
        <v>2381</v>
      </c>
      <c r="H1152" s="54" t="s">
        <v>2380</v>
      </c>
      <c r="I1152" s="15"/>
      <c r="J1152" s="20"/>
      <c r="K1152" s="17" t="str" cm="1">
        <f t="array" ref="K1152">IF(H1152="?",INDEX($H$2:$H$2336,MODE(MATCH($H$2:$H$2336,$H$2:$H$2336,0))),H1152)</f>
        <v>No</v>
      </c>
      <c r="L1152" s="18" t="str">
        <f t="shared" si="17"/>
        <v>0</v>
      </c>
      <c r="M1152" s="18" t="s">
        <v>2380</v>
      </c>
      <c r="N1152" s="18" t="s">
        <v>2380</v>
      </c>
      <c r="O1152" s="17" t="str" cm="1">
        <f t="array" ref="O1152">_xlfn.IFS(B1152&lt;18.5,"Underweight",B1152&lt;=24.99,"Normal weight",B1152&lt;=29.99,"Over weight",B1152&gt;=30,"Obesity")</f>
        <v>Normal weight</v>
      </c>
      <c r="P1152" s="30" t="str" cm="1">
        <f t="array" ref="P1152">_xlfn.IFS(C1152&lt;5.7,"Normal",C1152&lt;=6.49,"Prediabetes",C1152&gt;=6.5,"Diabetes")</f>
        <v>Prediabetes</v>
      </c>
    </row>
    <row r="1153" spans="1:16" x14ac:dyDescent="0.25">
      <c r="A1153" s="54" t="s">
        <v>1219</v>
      </c>
      <c r="B1153" s="54">
        <v>44.75</v>
      </c>
      <c r="C1153" s="54">
        <v>5.09</v>
      </c>
      <c r="D1153" s="54" t="s">
        <v>8367</v>
      </c>
      <c r="E1153" s="54" t="s">
        <v>2380</v>
      </c>
      <c r="F1153" s="54" t="s">
        <v>2380</v>
      </c>
      <c r="G1153" s="54" t="s">
        <v>2381</v>
      </c>
      <c r="H1153" s="54" t="s">
        <v>2380</v>
      </c>
      <c r="I1153" s="17"/>
      <c r="J1153" s="19"/>
      <c r="K1153" s="15" t="str" cm="1">
        <f t="array" ref="K1153">IF(H1153="?",INDEX($H$2:$H$2336,MODE(MATCH($H$2:$H$2336,$H$2:$H$2336,0))),H1153)</f>
        <v>No</v>
      </c>
      <c r="L1153" s="16" t="str">
        <f t="shared" si="17"/>
        <v>0</v>
      </c>
      <c r="M1153" s="16" t="s">
        <v>2382</v>
      </c>
      <c r="N1153" s="16" t="s">
        <v>2380</v>
      </c>
      <c r="O1153" s="15" t="str" cm="1">
        <f t="array" ref="O1153">_xlfn.IFS(B1153&lt;18.5,"Underweight",B1153&lt;=24.99,"Normal weight",B1153&lt;=29.99,"Over weight",B1153&gt;=30,"Obesity")</f>
        <v>Obesity</v>
      </c>
      <c r="P1153" s="29" t="str" cm="1">
        <f t="array" ref="P1153">_xlfn.IFS(C1153&lt;5.7,"Normal",C1153&lt;=6.49,"Prediabetes",C1153&gt;=6.5,"Diabetes")</f>
        <v>Normal</v>
      </c>
    </row>
    <row r="1154" spans="1:16" x14ac:dyDescent="0.25">
      <c r="A1154" s="54" t="s">
        <v>1218</v>
      </c>
      <c r="B1154" s="54">
        <v>30.78</v>
      </c>
      <c r="C1154" s="54">
        <v>7.94</v>
      </c>
      <c r="D1154" s="54" t="s">
        <v>2380</v>
      </c>
      <c r="E1154" s="54" t="s">
        <v>2380</v>
      </c>
      <c r="F1154" s="54" t="s">
        <v>2380</v>
      </c>
      <c r="G1154" s="54">
        <v>2</v>
      </c>
      <c r="H1154" s="54" t="s">
        <v>2380</v>
      </c>
      <c r="I1154" s="15"/>
      <c r="J1154" s="20"/>
      <c r="K1154" s="17" t="str" cm="1">
        <f t="array" ref="K1154">IF(H1154="?",INDEX($H$2:$H$2336,MODE(MATCH($H$2:$H$2336,$H$2:$H$2336,0))),H1154)</f>
        <v>No</v>
      </c>
      <c r="L1154" s="18">
        <f t="shared" ref="L1154:L1217" si="18">IF(G1154="No major surgery","0",G1154)</f>
        <v>2</v>
      </c>
      <c r="M1154" s="18" t="s">
        <v>2380</v>
      </c>
      <c r="N1154" s="18" t="s">
        <v>2380</v>
      </c>
      <c r="O1154" s="17" t="str" cm="1">
        <f t="array" ref="O1154">_xlfn.IFS(B1154&lt;18.5,"Underweight",B1154&lt;=24.99,"Normal weight",B1154&lt;=29.99,"Over weight",B1154&gt;=30,"Obesity")</f>
        <v>Obesity</v>
      </c>
      <c r="P1154" s="30" t="str" cm="1">
        <f t="array" ref="P1154">_xlfn.IFS(C1154&lt;5.7,"Normal",C1154&lt;=6.49,"Prediabetes",C1154&gt;=6.5,"Diabetes")</f>
        <v>Diabetes</v>
      </c>
    </row>
    <row r="1155" spans="1:16" x14ac:dyDescent="0.25">
      <c r="A1155" s="54" t="s">
        <v>1217</v>
      </c>
      <c r="B1155" s="54">
        <v>21.86</v>
      </c>
      <c r="C1155" s="54">
        <v>10.95</v>
      </c>
      <c r="D1155" s="54" t="s">
        <v>2380</v>
      </c>
      <c r="E1155" s="54" t="s">
        <v>2380</v>
      </c>
      <c r="F1155" s="54" t="s">
        <v>2380</v>
      </c>
      <c r="G1155" s="54" t="s">
        <v>2381</v>
      </c>
      <c r="H1155" s="54" t="s">
        <v>2380</v>
      </c>
      <c r="I1155" s="17"/>
      <c r="J1155" s="19"/>
      <c r="K1155" s="15" t="str" cm="1">
        <f t="array" ref="K1155">IF(H1155="?",INDEX($H$2:$H$2336,MODE(MATCH($H$2:$H$2336,$H$2:$H$2336,0))),H1155)</f>
        <v>No</v>
      </c>
      <c r="L1155" s="16" t="str">
        <f t="shared" si="18"/>
        <v>0</v>
      </c>
      <c r="M1155" s="16" t="s">
        <v>2380</v>
      </c>
      <c r="N1155" s="16" t="s">
        <v>2380</v>
      </c>
      <c r="O1155" s="15" t="str" cm="1">
        <f t="array" ref="O1155">_xlfn.IFS(B1155&lt;18.5,"Underweight",B1155&lt;=24.99,"Normal weight",B1155&lt;=29.99,"Over weight",B1155&gt;=30,"Obesity")</f>
        <v>Normal weight</v>
      </c>
      <c r="P1155" s="29" t="str" cm="1">
        <f t="array" ref="P1155">_xlfn.IFS(C1155&lt;5.7,"Normal",C1155&lt;=6.49,"Prediabetes",C1155&gt;=6.5,"Diabetes")</f>
        <v>Diabetes</v>
      </c>
    </row>
    <row r="1156" spans="1:16" x14ac:dyDescent="0.25">
      <c r="A1156" s="54" t="s">
        <v>1216</v>
      </c>
      <c r="B1156" s="54">
        <v>49.09</v>
      </c>
      <c r="C1156" s="54">
        <v>6.3</v>
      </c>
      <c r="D1156" s="54" t="s">
        <v>8367</v>
      </c>
      <c r="E1156" s="54" t="s">
        <v>2380</v>
      </c>
      <c r="F1156" s="54" t="s">
        <v>2380</v>
      </c>
      <c r="G1156" s="54" t="s">
        <v>2381</v>
      </c>
      <c r="H1156" s="54" t="s">
        <v>2380</v>
      </c>
      <c r="I1156" s="15"/>
      <c r="J1156" s="20"/>
      <c r="K1156" s="17" t="str" cm="1">
        <f t="array" ref="K1156">IF(H1156="?",INDEX($H$2:$H$2336,MODE(MATCH($H$2:$H$2336,$H$2:$H$2336,0))),H1156)</f>
        <v>No</v>
      </c>
      <c r="L1156" s="18" t="str">
        <f t="shared" si="18"/>
        <v>0</v>
      </c>
      <c r="M1156" s="18" t="s">
        <v>2382</v>
      </c>
      <c r="N1156" s="18" t="s">
        <v>2380</v>
      </c>
      <c r="O1156" s="17" t="str" cm="1">
        <f t="array" ref="O1156">_xlfn.IFS(B1156&lt;18.5,"Underweight",B1156&lt;=24.99,"Normal weight",B1156&lt;=29.99,"Over weight",B1156&gt;=30,"Obesity")</f>
        <v>Obesity</v>
      </c>
      <c r="P1156" s="30" t="str" cm="1">
        <f t="array" ref="P1156">_xlfn.IFS(C1156&lt;5.7,"Normal",C1156&lt;=6.49,"Prediabetes",C1156&gt;=6.5,"Diabetes")</f>
        <v>Prediabetes</v>
      </c>
    </row>
    <row r="1157" spans="1:16" x14ac:dyDescent="0.25">
      <c r="A1157" s="54" t="s">
        <v>1215</v>
      </c>
      <c r="B1157" s="54">
        <v>47.74</v>
      </c>
      <c r="C1157" s="54">
        <v>8.0500000000000007</v>
      </c>
      <c r="D1157" s="54" t="s">
        <v>8367</v>
      </c>
      <c r="E1157" s="54" t="s">
        <v>2380</v>
      </c>
      <c r="F1157" s="54" t="s">
        <v>2380</v>
      </c>
      <c r="G1157" s="54">
        <v>2</v>
      </c>
      <c r="H1157" s="54" t="s">
        <v>2380</v>
      </c>
      <c r="I1157" s="17"/>
      <c r="J1157" s="19"/>
      <c r="K1157" s="15" t="str" cm="1">
        <f t="array" ref="K1157">IF(H1157="?",INDEX($H$2:$H$2336,MODE(MATCH($H$2:$H$2336,$H$2:$H$2336,0))),H1157)</f>
        <v>No</v>
      </c>
      <c r="L1157" s="16">
        <f t="shared" si="18"/>
        <v>2</v>
      </c>
      <c r="M1157" s="16" t="s">
        <v>2382</v>
      </c>
      <c r="N1157" s="16" t="s">
        <v>2380</v>
      </c>
      <c r="O1157" s="15" t="str" cm="1">
        <f t="array" ref="O1157">_xlfn.IFS(B1157&lt;18.5,"Underweight",B1157&lt;=24.99,"Normal weight",B1157&lt;=29.99,"Over weight",B1157&gt;=30,"Obesity")</f>
        <v>Obesity</v>
      </c>
      <c r="P1157" s="29" t="str" cm="1">
        <f t="array" ref="P1157">_xlfn.IFS(C1157&lt;5.7,"Normal",C1157&lt;=6.49,"Prediabetes",C1157&gt;=6.5,"Diabetes")</f>
        <v>Diabetes</v>
      </c>
    </row>
    <row r="1158" spans="1:16" x14ac:dyDescent="0.25">
      <c r="A1158" s="54" t="s">
        <v>1214</v>
      </c>
      <c r="B1158" s="54">
        <v>30.2</v>
      </c>
      <c r="C1158" s="54">
        <v>9.8800000000000008</v>
      </c>
      <c r="D1158" s="54" t="s">
        <v>8367</v>
      </c>
      <c r="E1158" s="54" t="s">
        <v>2380</v>
      </c>
      <c r="F1158" s="54" t="s">
        <v>2380</v>
      </c>
      <c r="G1158" s="54">
        <v>2</v>
      </c>
      <c r="H1158" s="54" t="s">
        <v>2380</v>
      </c>
      <c r="I1158" s="15"/>
      <c r="J1158" s="20"/>
      <c r="K1158" s="17" t="str" cm="1">
        <f t="array" ref="K1158">IF(H1158="?",INDEX($H$2:$H$2336,MODE(MATCH($H$2:$H$2336,$H$2:$H$2336,0))),H1158)</f>
        <v>No</v>
      </c>
      <c r="L1158" s="18">
        <f t="shared" si="18"/>
        <v>2</v>
      </c>
      <c r="M1158" s="18" t="s">
        <v>2382</v>
      </c>
      <c r="N1158" s="18" t="s">
        <v>2380</v>
      </c>
      <c r="O1158" s="17" t="str" cm="1">
        <f t="array" ref="O1158">_xlfn.IFS(B1158&lt;18.5,"Underweight",B1158&lt;=24.99,"Normal weight",B1158&lt;=29.99,"Over weight",B1158&gt;=30,"Obesity")</f>
        <v>Obesity</v>
      </c>
      <c r="P1158" s="30" t="str" cm="1">
        <f t="array" ref="P1158">_xlfn.IFS(C1158&lt;5.7,"Normal",C1158&lt;=6.49,"Prediabetes",C1158&gt;=6.5,"Diabetes")</f>
        <v>Diabetes</v>
      </c>
    </row>
    <row r="1159" spans="1:16" x14ac:dyDescent="0.25">
      <c r="A1159" s="54" t="s">
        <v>1213</v>
      </c>
      <c r="B1159" s="54">
        <v>33.25</v>
      </c>
      <c r="C1159" s="54">
        <v>7.42</v>
      </c>
      <c r="D1159" s="54" t="s">
        <v>8367</v>
      </c>
      <c r="E1159" s="54" t="s">
        <v>2380</v>
      </c>
      <c r="F1159" s="54" t="s">
        <v>2380</v>
      </c>
      <c r="G1159" s="54">
        <v>2</v>
      </c>
      <c r="H1159" s="54" t="s">
        <v>2380</v>
      </c>
      <c r="I1159" s="17"/>
      <c r="J1159" s="19"/>
      <c r="K1159" s="15" t="str" cm="1">
        <f t="array" ref="K1159">IF(H1159="?",INDEX($H$2:$H$2336,MODE(MATCH($H$2:$H$2336,$H$2:$H$2336,0))),H1159)</f>
        <v>No</v>
      </c>
      <c r="L1159" s="16">
        <f t="shared" si="18"/>
        <v>2</v>
      </c>
      <c r="M1159" s="16" t="s">
        <v>2382</v>
      </c>
      <c r="N1159" s="16" t="s">
        <v>2380</v>
      </c>
      <c r="O1159" s="15" t="str" cm="1">
        <f t="array" ref="O1159">_xlfn.IFS(B1159&lt;18.5,"Underweight",B1159&lt;=24.99,"Normal weight",B1159&lt;=29.99,"Over weight",B1159&gt;=30,"Obesity")</f>
        <v>Obesity</v>
      </c>
      <c r="P1159" s="29" t="str" cm="1">
        <f t="array" ref="P1159">_xlfn.IFS(C1159&lt;5.7,"Normal",C1159&lt;=6.49,"Prediabetes",C1159&gt;=6.5,"Diabetes")</f>
        <v>Diabetes</v>
      </c>
    </row>
    <row r="1160" spans="1:16" x14ac:dyDescent="0.25">
      <c r="A1160" s="54" t="s">
        <v>1212</v>
      </c>
      <c r="B1160" s="54">
        <v>26.6</v>
      </c>
      <c r="C1160" s="54">
        <v>8.4499999999999993</v>
      </c>
      <c r="D1160" s="54" t="s">
        <v>8367</v>
      </c>
      <c r="E1160" s="54" t="s">
        <v>2380</v>
      </c>
      <c r="F1160" s="54" t="s">
        <v>2380</v>
      </c>
      <c r="G1160" s="54">
        <v>1</v>
      </c>
      <c r="H1160" s="54" t="s">
        <v>2380</v>
      </c>
      <c r="I1160" s="15"/>
      <c r="J1160" s="20"/>
      <c r="K1160" s="17" t="str" cm="1">
        <f t="array" ref="K1160">IF(H1160="?",INDEX($H$2:$H$2336,MODE(MATCH($H$2:$H$2336,$H$2:$H$2336,0))),H1160)</f>
        <v>No</v>
      </c>
      <c r="L1160" s="18">
        <f t="shared" si="18"/>
        <v>1</v>
      </c>
      <c r="M1160" s="18" t="s">
        <v>2382</v>
      </c>
      <c r="N1160" s="18" t="s">
        <v>2380</v>
      </c>
      <c r="O1160" s="17" t="str" cm="1">
        <f t="array" ref="O1160">_xlfn.IFS(B1160&lt;18.5,"Underweight",B1160&lt;=24.99,"Normal weight",B1160&lt;=29.99,"Over weight",B1160&gt;=30,"Obesity")</f>
        <v>Over weight</v>
      </c>
      <c r="P1160" s="30" t="str" cm="1">
        <f t="array" ref="P1160">_xlfn.IFS(C1160&lt;5.7,"Normal",C1160&lt;=6.49,"Prediabetes",C1160&gt;=6.5,"Diabetes")</f>
        <v>Diabetes</v>
      </c>
    </row>
    <row r="1161" spans="1:16" x14ac:dyDescent="0.25">
      <c r="A1161" s="54" t="s">
        <v>1211</v>
      </c>
      <c r="B1161" s="54">
        <v>26.35</v>
      </c>
      <c r="C1161" s="54">
        <v>6.21</v>
      </c>
      <c r="D1161" s="54" t="s">
        <v>2380</v>
      </c>
      <c r="E1161" s="54" t="s">
        <v>2380</v>
      </c>
      <c r="F1161" s="54" t="s">
        <v>2380</v>
      </c>
      <c r="G1161" s="54">
        <v>2</v>
      </c>
      <c r="H1161" s="54" t="s">
        <v>2380</v>
      </c>
      <c r="I1161" s="17"/>
      <c r="J1161" s="19"/>
      <c r="K1161" s="15" t="str" cm="1">
        <f t="array" ref="K1161">IF(H1161="?",INDEX($H$2:$H$2336,MODE(MATCH($H$2:$H$2336,$H$2:$H$2336,0))),H1161)</f>
        <v>No</v>
      </c>
      <c r="L1161" s="16">
        <f t="shared" si="18"/>
        <v>2</v>
      </c>
      <c r="M1161" s="16" t="s">
        <v>2380</v>
      </c>
      <c r="N1161" s="16" t="s">
        <v>2380</v>
      </c>
      <c r="O1161" s="15" t="str" cm="1">
        <f t="array" ref="O1161">_xlfn.IFS(B1161&lt;18.5,"Underweight",B1161&lt;=24.99,"Normal weight",B1161&lt;=29.99,"Over weight",B1161&gt;=30,"Obesity")</f>
        <v>Over weight</v>
      </c>
      <c r="P1161" s="29" t="str" cm="1">
        <f t="array" ref="P1161">_xlfn.IFS(C1161&lt;5.7,"Normal",C1161&lt;=6.49,"Prediabetes",C1161&gt;=6.5,"Diabetes")</f>
        <v>Prediabetes</v>
      </c>
    </row>
    <row r="1162" spans="1:16" x14ac:dyDescent="0.25">
      <c r="A1162" s="54" t="s">
        <v>1210</v>
      </c>
      <c r="B1162" s="54">
        <v>39.994999999999997</v>
      </c>
      <c r="C1162" s="54">
        <v>4.6500000000000004</v>
      </c>
      <c r="D1162" s="54" t="s">
        <v>2380</v>
      </c>
      <c r="E1162" s="54" t="s">
        <v>2380</v>
      </c>
      <c r="F1162" s="54" t="s">
        <v>2380</v>
      </c>
      <c r="G1162" s="54" t="s">
        <v>2381</v>
      </c>
      <c r="H1162" s="54" t="s">
        <v>2380</v>
      </c>
      <c r="I1162" s="15"/>
      <c r="J1162" s="20"/>
      <c r="K1162" s="17" t="str" cm="1">
        <f t="array" ref="K1162">IF(H1162="?",INDEX($H$2:$H$2336,MODE(MATCH($H$2:$H$2336,$H$2:$H$2336,0))),H1162)</f>
        <v>No</v>
      </c>
      <c r="L1162" s="18" t="str">
        <f t="shared" si="18"/>
        <v>0</v>
      </c>
      <c r="M1162" s="18" t="s">
        <v>2380</v>
      </c>
      <c r="N1162" s="18" t="s">
        <v>2380</v>
      </c>
      <c r="O1162" s="17" t="str" cm="1">
        <f t="array" ref="O1162">_xlfn.IFS(B1162&lt;18.5,"Underweight",B1162&lt;=24.99,"Normal weight",B1162&lt;=29.99,"Over weight",B1162&gt;=30,"Obesity")</f>
        <v>Obesity</v>
      </c>
      <c r="P1162" s="30" t="str" cm="1">
        <f t="array" ref="P1162">_xlfn.IFS(C1162&lt;5.7,"Normal",C1162&lt;=6.49,"Prediabetes",C1162&gt;=6.5,"Diabetes")</f>
        <v>Normal</v>
      </c>
    </row>
    <row r="1163" spans="1:16" x14ac:dyDescent="0.25">
      <c r="A1163" s="54" t="s">
        <v>1209</v>
      </c>
      <c r="B1163" s="54">
        <v>22.92</v>
      </c>
      <c r="C1163" s="54">
        <v>5.87</v>
      </c>
      <c r="D1163" s="54" t="s">
        <v>8367</v>
      </c>
      <c r="E1163" s="54" t="s">
        <v>2380</v>
      </c>
      <c r="F1163" s="54" t="s">
        <v>2380</v>
      </c>
      <c r="G1163" s="54">
        <v>1</v>
      </c>
      <c r="H1163" s="54" t="s">
        <v>2380</v>
      </c>
      <c r="I1163" s="17"/>
      <c r="J1163" s="19"/>
      <c r="K1163" s="15" t="str" cm="1">
        <f t="array" ref="K1163">IF(H1163="?",INDEX($H$2:$H$2336,MODE(MATCH($H$2:$H$2336,$H$2:$H$2336,0))),H1163)</f>
        <v>No</v>
      </c>
      <c r="L1163" s="16">
        <f t="shared" si="18"/>
        <v>1</v>
      </c>
      <c r="M1163" s="16" t="s">
        <v>2382</v>
      </c>
      <c r="N1163" s="16" t="s">
        <v>2380</v>
      </c>
      <c r="O1163" s="15" t="str" cm="1">
        <f t="array" ref="O1163">_xlfn.IFS(B1163&lt;18.5,"Underweight",B1163&lt;=24.99,"Normal weight",B1163&lt;=29.99,"Over weight",B1163&gt;=30,"Obesity")</f>
        <v>Normal weight</v>
      </c>
      <c r="P1163" s="29" t="str" cm="1">
        <f t="array" ref="P1163">_xlfn.IFS(C1163&lt;5.7,"Normal",C1163&lt;=6.49,"Prediabetes",C1163&gt;=6.5,"Diabetes")</f>
        <v>Prediabetes</v>
      </c>
    </row>
    <row r="1164" spans="1:16" x14ac:dyDescent="0.25">
      <c r="A1164" s="54" t="s">
        <v>1208</v>
      </c>
      <c r="B1164" s="54">
        <v>24.78</v>
      </c>
      <c r="C1164" s="54">
        <v>4.24</v>
      </c>
      <c r="D1164" s="54" t="s">
        <v>8367</v>
      </c>
      <c r="E1164" s="54" t="s">
        <v>2380</v>
      </c>
      <c r="F1164" s="54" t="s">
        <v>2380</v>
      </c>
      <c r="G1164" s="54">
        <v>2</v>
      </c>
      <c r="H1164" s="54" t="s">
        <v>2380</v>
      </c>
      <c r="I1164" s="15"/>
      <c r="J1164" s="20"/>
      <c r="K1164" s="17" t="str" cm="1">
        <f t="array" ref="K1164">IF(H1164="?",INDEX($H$2:$H$2336,MODE(MATCH($H$2:$H$2336,$H$2:$H$2336,0))),H1164)</f>
        <v>No</v>
      </c>
      <c r="L1164" s="18">
        <f t="shared" si="18"/>
        <v>2</v>
      </c>
      <c r="M1164" s="18" t="s">
        <v>2382</v>
      </c>
      <c r="N1164" s="18" t="s">
        <v>2380</v>
      </c>
      <c r="O1164" s="17" t="str" cm="1">
        <f t="array" ref="O1164">_xlfn.IFS(B1164&lt;18.5,"Underweight",B1164&lt;=24.99,"Normal weight",B1164&lt;=29.99,"Over weight",B1164&gt;=30,"Obesity")</f>
        <v>Normal weight</v>
      </c>
      <c r="P1164" s="30" t="str" cm="1">
        <f t="array" ref="P1164">_xlfn.IFS(C1164&lt;5.7,"Normal",C1164&lt;=6.49,"Prediabetes",C1164&gt;=6.5,"Diabetes")</f>
        <v>Normal</v>
      </c>
    </row>
    <row r="1165" spans="1:16" x14ac:dyDescent="0.25">
      <c r="A1165" s="54" t="s">
        <v>1207</v>
      </c>
      <c r="B1165" s="54">
        <v>34.07</v>
      </c>
      <c r="C1165" s="54">
        <v>7.81</v>
      </c>
      <c r="D1165" s="54" t="s">
        <v>8367</v>
      </c>
      <c r="E1165" s="54" t="s">
        <v>2380</v>
      </c>
      <c r="F1165" s="54" t="s">
        <v>2380</v>
      </c>
      <c r="G1165" s="54" t="s">
        <v>2381</v>
      </c>
      <c r="H1165" s="54" t="s">
        <v>2380</v>
      </c>
      <c r="I1165" s="17"/>
      <c r="J1165" s="19"/>
      <c r="K1165" s="15" t="str" cm="1">
        <f t="array" ref="K1165">IF(H1165="?",INDEX($H$2:$H$2336,MODE(MATCH($H$2:$H$2336,$H$2:$H$2336,0))),H1165)</f>
        <v>No</v>
      </c>
      <c r="L1165" s="16" t="str">
        <f t="shared" si="18"/>
        <v>0</v>
      </c>
      <c r="M1165" s="16" t="s">
        <v>2382</v>
      </c>
      <c r="N1165" s="16" t="s">
        <v>2380</v>
      </c>
      <c r="O1165" s="15" t="str" cm="1">
        <f t="array" ref="O1165">_xlfn.IFS(B1165&lt;18.5,"Underweight",B1165&lt;=24.99,"Normal weight",B1165&lt;=29.99,"Over weight",B1165&gt;=30,"Obesity")</f>
        <v>Obesity</v>
      </c>
      <c r="P1165" s="29" t="str" cm="1">
        <f t="array" ref="P1165">_xlfn.IFS(C1165&lt;5.7,"Normal",C1165&lt;=6.49,"Prediabetes",C1165&gt;=6.5,"Diabetes")</f>
        <v>Diabetes</v>
      </c>
    </row>
    <row r="1166" spans="1:16" x14ac:dyDescent="0.25">
      <c r="A1166" s="54" t="s">
        <v>1206</v>
      </c>
      <c r="B1166" s="54">
        <v>30.14</v>
      </c>
      <c r="C1166" s="54">
        <v>9.85</v>
      </c>
      <c r="D1166" s="54" t="s">
        <v>2380</v>
      </c>
      <c r="E1166" s="54" t="s">
        <v>2380</v>
      </c>
      <c r="F1166" s="54" t="s">
        <v>2380</v>
      </c>
      <c r="G1166" s="54" t="s">
        <v>2381</v>
      </c>
      <c r="H1166" s="54" t="s">
        <v>2380</v>
      </c>
      <c r="I1166" s="15"/>
      <c r="J1166" s="20"/>
      <c r="K1166" s="17" t="str" cm="1">
        <f t="array" ref="K1166">IF(H1166="?",INDEX($H$2:$H$2336,MODE(MATCH($H$2:$H$2336,$H$2:$H$2336,0))),H1166)</f>
        <v>No</v>
      </c>
      <c r="L1166" s="18" t="str">
        <f t="shared" si="18"/>
        <v>0</v>
      </c>
      <c r="M1166" s="18" t="s">
        <v>2380</v>
      </c>
      <c r="N1166" s="18" t="s">
        <v>2380</v>
      </c>
      <c r="O1166" s="17" t="str" cm="1">
        <f t="array" ref="O1166">_xlfn.IFS(B1166&lt;18.5,"Underweight",B1166&lt;=24.99,"Normal weight",B1166&lt;=29.99,"Over weight",B1166&gt;=30,"Obesity")</f>
        <v>Obesity</v>
      </c>
      <c r="P1166" s="30" t="str" cm="1">
        <f t="array" ref="P1166">_xlfn.IFS(C1166&lt;5.7,"Normal",C1166&lt;=6.49,"Prediabetes",C1166&gt;=6.5,"Diabetes")</f>
        <v>Diabetes</v>
      </c>
    </row>
    <row r="1167" spans="1:16" x14ac:dyDescent="0.25">
      <c r="A1167" s="54" t="s">
        <v>1205</v>
      </c>
      <c r="B1167" s="54">
        <v>18.05</v>
      </c>
      <c r="C1167" s="54">
        <v>6.94</v>
      </c>
      <c r="D1167" s="54" t="s">
        <v>2380</v>
      </c>
      <c r="E1167" s="54" t="s">
        <v>2380</v>
      </c>
      <c r="F1167" s="54" t="s">
        <v>2380</v>
      </c>
      <c r="G1167" s="54" t="s">
        <v>2381</v>
      </c>
      <c r="H1167" s="54" t="s">
        <v>2380</v>
      </c>
      <c r="I1167" s="17"/>
      <c r="J1167" s="19"/>
      <c r="K1167" s="15" t="str" cm="1">
        <f t="array" ref="K1167">IF(H1167="?",INDEX($H$2:$H$2336,MODE(MATCH($H$2:$H$2336,$H$2:$H$2336,0))),H1167)</f>
        <v>No</v>
      </c>
      <c r="L1167" s="16" t="str">
        <f t="shared" si="18"/>
        <v>0</v>
      </c>
      <c r="M1167" s="16" t="s">
        <v>2380</v>
      </c>
      <c r="N1167" s="16" t="s">
        <v>2380</v>
      </c>
      <c r="O1167" s="15" t="str" cm="1">
        <f t="array" ref="O1167">_xlfn.IFS(B1167&lt;18.5,"Underweight",B1167&lt;=24.99,"Normal weight",B1167&lt;=29.99,"Over weight",B1167&gt;=30,"Obesity")</f>
        <v>Underweight</v>
      </c>
      <c r="P1167" s="29" t="str" cm="1">
        <f t="array" ref="P1167">_xlfn.IFS(C1167&lt;5.7,"Normal",C1167&lt;=6.49,"Prediabetes",C1167&gt;=6.5,"Diabetes")</f>
        <v>Diabetes</v>
      </c>
    </row>
    <row r="1168" spans="1:16" x14ac:dyDescent="0.25">
      <c r="A1168" s="54" t="s">
        <v>1204</v>
      </c>
      <c r="B1168" s="54">
        <v>37.4</v>
      </c>
      <c r="C1168" s="54">
        <v>11.3</v>
      </c>
      <c r="D1168" s="54" t="s">
        <v>8367</v>
      </c>
      <c r="E1168" s="54" t="s">
        <v>2380</v>
      </c>
      <c r="F1168" s="54" t="s">
        <v>2380</v>
      </c>
      <c r="G1168" s="54">
        <v>2</v>
      </c>
      <c r="H1168" s="54" t="s">
        <v>2380</v>
      </c>
      <c r="I1168" s="15"/>
      <c r="J1168" s="20"/>
      <c r="K1168" s="17" t="str" cm="1">
        <f t="array" ref="K1168">IF(H1168="?",INDEX($H$2:$H$2336,MODE(MATCH($H$2:$H$2336,$H$2:$H$2336,0))),H1168)</f>
        <v>No</v>
      </c>
      <c r="L1168" s="18">
        <f t="shared" si="18"/>
        <v>2</v>
      </c>
      <c r="M1168" s="18" t="s">
        <v>2382</v>
      </c>
      <c r="N1168" s="18" t="s">
        <v>2380</v>
      </c>
      <c r="O1168" s="17" t="str" cm="1">
        <f t="array" ref="O1168">_xlfn.IFS(B1168&lt;18.5,"Underweight",B1168&lt;=24.99,"Normal weight",B1168&lt;=29.99,"Over weight",B1168&gt;=30,"Obesity")</f>
        <v>Obesity</v>
      </c>
      <c r="P1168" s="30" t="str" cm="1">
        <f t="array" ref="P1168">_xlfn.IFS(C1168&lt;5.7,"Normal",C1168&lt;=6.49,"Prediabetes",C1168&gt;=6.5,"Diabetes")</f>
        <v>Diabetes</v>
      </c>
    </row>
    <row r="1169" spans="1:16" x14ac:dyDescent="0.25">
      <c r="A1169" s="54" t="s">
        <v>1203</v>
      </c>
      <c r="B1169" s="54">
        <v>25.75</v>
      </c>
      <c r="C1169" s="54">
        <v>9.23</v>
      </c>
      <c r="D1169" s="54" t="s">
        <v>2380</v>
      </c>
      <c r="E1169" s="54" t="s">
        <v>2380</v>
      </c>
      <c r="F1169" s="54" t="s">
        <v>2380</v>
      </c>
      <c r="G1169" s="54" t="s">
        <v>2381</v>
      </c>
      <c r="H1169" s="54" t="s">
        <v>2380</v>
      </c>
      <c r="I1169" s="17"/>
      <c r="J1169" s="19"/>
      <c r="K1169" s="15" t="str" cm="1">
        <f t="array" ref="K1169">IF(H1169="?",INDEX($H$2:$H$2336,MODE(MATCH($H$2:$H$2336,$H$2:$H$2336,0))),H1169)</f>
        <v>No</v>
      </c>
      <c r="L1169" s="16" t="str">
        <f t="shared" si="18"/>
        <v>0</v>
      </c>
      <c r="M1169" s="16" t="s">
        <v>2380</v>
      </c>
      <c r="N1169" s="16" t="s">
        <v>2380</v>
      </c>
      <c r="O1169" s="15" t="str" cm="1">
        <f t="array" ref="O1169">_xlfn.IFS(B1169&lt;18.5,"Underweight",B1169&lt;=24.99,"Normal weight",B1169&lt;=29.99,"Over weight",B1169&gt;=30,"Obesity")</f>
        <v>Over weight</v>
      </c>
      <c r="P1169" s="29" t="str" cm="1">
        <f t="array" ref="P1169">_xlfn.IFS(C1169&lt;5.7,"Normal",C1169&lt;=6.49,"Prediabetes",C1169&gt;=6.5,"Diabetes")</f>
        <v>Diabetes</v>
      </c>
    </row>
    <row r="1170" spans="1:16" x14ac:dyDescent="0.25">
      <c r="A1170" s="54" t="s">
        <v>1202</v>
      </c>
      <c r="B1170" s="54">
        <v>32.299999999999997</v>
      </c>
      <c r="C1170" s="54">
        <v>4.37</v>
      </c>
      <c r="D1170" s="54" t="s">
        <v>2380</v>
      </c>
      <c r="E1170" s="54" t="s">
        <v>2380</v>
      </c>
      <c r="F1170" s="54" t="s">
        <v>2380</v>
      </c>
      <c r="G1170" s="54">
        <v>2</v>
      </c>
      <c r="H1170" s="54" t="s">
        <v>2380</v>
      </c>
      <c r="I1170" s="15"/>
      <c r="J1170" s="20"/>
      <c r="K1170" s="17" t="str" cm="1">
        <f t="array" ref="K1170">IF(H1170="?",INDEX($H$2:$H$2336,MODE(MATCH($H$2:$H$2336,$H$2:$H$2336,0))),H1170)</f>
        <v>No</v>
      </c>
      <c r="L1170" s="18">
        <f t="shared" si="18"/>
        <v>2</v>
      </c>
      <c r="M1170" s="18" t="s">
        <v>2380</v>
      </c>
      <c r="N1170" s="18" t="s">
        <v>2380</v>
      </c>
      <c r="O1170" s="17" t="str" cm="1">
        <f t="array" ref="O1170">_xlfn.IFS(B1170&lt;18.5,"Underweight",B1170&lt;=24.99,"Normal weight",B1170&lt;=29.99,"Over weight",B1170&gt;=30,"Obesity")</f>
        <v>Obesity</v>
      </c>
      <c r="P1170" s="30" t="str" cm="1">
        <f t="array" ref="P1170">_xlfn.IFS(C1170&lt;5.7,"Normal",C1170&lt;=6.49,"Prediabetes",C1170&gt;=6.5,"Diabetes")</f>
        <v>Normal</v>
      </c>
    </row>
    <row r="1171" spans="1:16" x14ac:dyDescent="0.25">
      <c r="A1171" s="54" t="s">
        <v>1201</v>
      </c>
      <c r="B1171" s="54">
        <v>28.61</v>
      </c>
      <c r="C1171" s="54">
        <v>5.76</v>
      </c>
      <c r="D1171" s="54" t="s">
        <v>2380</v>
      </c>
      <c r="E1171" s="54" t="s">
        <v>2380</v>
      </c>
      <c r="F1171" s="54" t="s">
        <v>2382</v>
      </c>
      <c r="G1171" s="54">
        <v>1</v>
      </c>
      <c r="H1171" s="54" t="s">
        <v>2380</v>
      </c>
      <c r="I1171" s="17"/>
      <c r="J1171" s="19"/>
      <c r="K1171" s="15" t="str" cm="1">
        <f t="array" ref="K1171">IF(H1171="?",INDEX($H$2:$H$2336,MODE(MATCH($H$2:$H$2336,$H$2:$H$2336,0))),H1171)</f>
        <v>No</v>
      </c>
      <c r="L1171" s="16">
        <f t="shared" si="18"/>
        <v>1</v>
      </c>
      <c r="M1171" s="16" t="s">
        <v>2380</v>
      </c>
      <c r="N1171" s="16" t="s">
        <v>2380</v>
      </c>
      <c r="O1171" s="15" t="str" cm="1">
        <f t="array" ref="O1171">_xlfn.IFS(B1171&lt;18.5,"Underweight",B1171&lt;=24.99,"Normal weight",B1171&lt;=29.99,"Over weight",B1171&gt;=30,"Obesity")</f>
        <v>Over weight</v>
      </c>
      <c r="P1171" s="29" t="str" cm="1">
        <f t="array" ref="P1171">_xlfn.IFS(C1171&lt;5.7,"Normal",C1171&lt;=6.49,"Prediabetes",C1171&gt;=6.5,"Diabetes")</f>
        <v>Prediabetes</v>
      </c>
    </row>
    <row r="1172" spans="1:16" x14ac:dyDescent="0.25">
      <c r="A1172" s="54" t="s">
        <v>1200</v>
      </c>
      <c r="B1172" s="54">
        <v>45.41</v>
      </c>
      <c r="C1172" s="54">
        <v>4.96</v>
      </c>
      <c r="D1172" s="54" t="s">
        <v>2380</v>
      </c>
      <c r="E1172" s="54" t="s">
        <v>2380</v>
      </c>
      <c r="F1172" s="54" t="s">
        <v>2380</v>
      </c>
      <c r="G1172" s="54">
        <v>1</v>
      </c>
      <c r="H1172" s="54" t="s">
        <v>2380</v>
      </c>
      <c r="I1172" s="15"/>
      <c r="J1172" s="20"/>
      <c r="K1172" s="17" t="str" cm="1">
        <f t="array" ref="K1172">IF(H1172="?",INDEX($H$2:$H$2336,MODE(MATCH($H$2:$H$2336,$H$2:$H$2336,0))),H1172)</f>
        <v>No</v>
      </c>
      <c r="L1172" s="18">
        <f t="shared" si="18"/>
        <v>1</v>
      </c>
      <c r="M1172" s="18" t="s">
        <v>2380</v>
      </c>
      <c r="N1172" s="18" t="s">
        <v>2380</v>
      </c>
      <c r="O1172" s="17" t="str" cm="1">
        <f t="array" ref="O1172">_xlfn.IFS(B1172&lt;18.5,"Underweight",B1172&lt;=24.99,"Normal weight",B1172&lt;=29.99,"Over weight",B1172&gt;=30,"Obesity")</f>
        <v>Obesity</v>
      </c>
      <c r="P1172" s="30" t="str" cm="1">
        <f t="array" ref="P1172">_xlfn.IFS(C1172&lt;5.7,"Normal",C1172&lt;=6.49,"Prediabetes",C1172&gt;=6.5,"Diabetes")</f>
        <v>Normal</v>
      </c>
    </row>
    <row r="1173" spans="1:16" x14ac:dyDescent="0.25">
      <c r="A1173" s="54" t="s">
        <v>1199</v>
      </c>
      <c r="B1173" s="54">
        <v>31.2</v>
      </c>
      <c r="C1173" s="54">
        <v>11.04</v>
      </c>
      <c r="D1173" s="54" t="s">
        <v>8367</v>
      </c>
      <c r="E1173" s="54" t="s">
        <v>2380</v>
      </c>
      <c r="F1173" s="54" t="s">
        <v>2380</v>
      </c>
      <c r="G1173" s="54">
        <v>2</v>
      </c>
      <c r="H1173" s="54" t="s">
        <v>2380</v>
      </c>
      <c r="I1173" s="17"/>
      <c r="J1173" s="19"/>
      <c r="K1173" s="15" t="str" cm="1">
        <f t="array" ref="K1173">IF(H1173="?",INDEX($H$2:$H$2336,MODE(MATCH($H$2:$H$2336,$H$2:$H$2336,0))),H1173)</f>
        <v>No</v>
      </c>
      <c r="L1173" s="16">
        <f t="shared" si="18"/>
        <v>2</v>
      </c>
      <c r="M1173" s="16" t="s">
        <v>2382</v>
      </c>
      <c r="N1173" s="16" t="s">
        <v>2380</v>
      </c>
      <c r="O1173" s="15" t="str" cm="1">
        <f t="array" ref="O1173">_xlfn.IFS(B1173&lt;18.5,"Underweight",B1173&lt;=24.99,"Normal weight",B1173&lt;=29.99,"Over weight",B1173&gt;=30,"Obesity")</f>
        <v>Obesity</v>
      </c>
      <c r="P1173" s="29" t="str" cm="1">
        <f t="array" ref="P1173">_xlfn.IFS(C1173&lt;5.7,"Normal",C1173&lt;=6.49,"Prediabetes",C1173&gt;=6.5,"Diabetes")</f>
        <v>Diabetes</v>
      </c>
    </row>
    <row r="1174" spans="1:16" x14ac:dyDescent="0.25">
      <c r="A1174" s="54" t="s">
        <v>1198</v>
      </c>
      <c r="B1174" s="54">
        <v>29.83</v>
      </c>
      <c r="C1174" s="54">
        <v>7.81</v>
      </c>
      <c r="D1174" s="54" t="s">
        <v>8367</v>
      </c>
      <c r="E1174" s="54" t="s">
        <v>2380</v>
      </c>
      <c r="F1174" s="54" t="s">
        <v>2380</v>
      </c>
      <c r="G1174" s="54">
        <v>1</v>
      </c>
      <c r="H1174" s="54" t="s">
        <v>2380</v>
      </c>
      <c r="I1174" s="15"/>
      <c r="J1174" s="20"/>
      <c r="K1174" s="17" t="str" cm="1">
        <f t="array" ref="K1174">IF(H1174="?",INDEX($H$2:$H$2336,MODE(MATCH($H$2:$H$2336,$H$2:$H$2336,0))),H1174)</f>
        <v>No</v>
      </c>
      <c r="L1174" s="18">
        <f t="shared" si="18"/>
        <v>1</v>
      </c>
      <c r="M1174" s="18" t="s">
        <v>2382</v>
      </c>
      <c r="N1174" s="18" t="s">
        <v>2380</v>
      </c>
      <c r="O1174" s="17" t="str" cm="1">
        <f t="array" ref="O1174">_xlfn.IFS(B1174&lt;18.5,"Underweight",B1174&lt;=24.99,"Normal weight",B1174&lt;=29.99,"Over weight",B1174&gt;=30,"Obesity")</f>
        <v>Over weight</v>
      </c>
      <c r="P1174" s="30" t="str" cm="1">
        <f t="array" ref="P1174">_xlfn.IFS(C1174&lt;5.7,"Normal",C1174&lt;=6.49,"Prediabetes",C1174&gt;=6.5,"Diabetes")</f>
        <v>Diabetes</v>
      </c>
    </row>
    <row r="1175" spans="1:16" x14ac:dyDescent="0.25">
      <c r="A1175" s="54" t="s">
        <v>1197</v>
      </c>
      <c r="B1175" s="54">
        <v>29.06</v>
      </c>
      <c r="C1175" s="54">
        <v>4.55</v>
      </c>
      <c r="D1175" s="54" t="s">
        <v>2380</v>
      </c>
      <c r="E1175" s="54" t="s">
        <v>2380</v>
      </c>
      <c r="F1175" s="54" t="s">
        <v>2380</v>
      </c>
      <c r="G1175" s="54" t="s">
        <v>2381</v>
      </c>
      <c r="H1175" s="54" t="s">
        <v>2380</v>
      </c>
      <c r="I1175" s="17"/>
      <c r="J1175" s="19"/>
      <c r="K1175" s="15" t="str" cm="1">
        <f t="array" ref="K1175">IF(H1175="?",INDEX($H$2:$H$2336,MODE(MATCH($H$2:$H$2336,$H$2:$H$2336,0))),H1175)</f>
        <v>No</v>
      </c>
      <c r="L1175" s="16" t="str">
        <f t="shared" si="18"/>
        <v>0</v>
      </c>
      <c r="M1175" s="16" t="s">
        <v>2380</v>
      </c>
      <c r="N1175" s="16" t="s">
        <v>2380</v>
      </c>
      <c r="O1175" s="15" t="str" cm="1">
        <f t="array" ref="O1175">_xlfn.IFS(B1175&lt;18.5,"Underweight",B1175&lt;=24.99,"Normal weight",B1175&lt;=29.99,"Over weight",B1175&gt;=30,"Obesity")</f>
        <v>Over weight</v>
      </c>
      <c r="P1175" s="29" t="str" cm="1">
        <f t="array" ref="P1175">_xlfn.IFS(C1175&lt;5.7,"Normal",C1175&lt;=6.49,"Prediabetes",C1175&gt;=6.5,"Diabetes")</f>
        <v>Normal</v>
      </c>
    </row>
    <row r="1176" spans="1:16" x14ac:dyDescent="0.25">
      <c r="A1176" s="54" t="s">
        <v>1196</v>
      </c>
      <c r="B1176" s="54">
        <v>27.454999999999998</v>
      </c>
      <c r="C1176" s="54">
        <v>6.13</v>
      </c>
      <c r="D1176" s="54" t="s">
        <v>2380</v>
      </c>
      <c r="E1176" s="54" t="s">
        <v>2380</v>
      </c>
      <c r="F1176" s="54" t="s">
        <v>2380</v>
      </c>
      <c r="G1176" s="54">
        <v>2</v>
      </c>
      <c r="H1176" s="54" t="s">
        <v>2380</v>
      </c>
      <c r="I1176" s="15"/>
      <c r="J1176" s="20"/>
      <c r="K1176" s="17" t="str" cm="1">
        <f t="array" ref="K1176">IF(H1176="?",INDEX($H$2:$H$2336,MODE(MATCH($H$2:$H$2336,$H$2:$H$2336,0))),H1176)</f>
        <v>No</v>
      </c>
      <c r="L1176" s="18">
        <f t="shared" si="18"/>
        <v>2</v>
      </c>
      <c r="M1176" s="18" t="s">
        <v>2380</v>
      </c>
      <c r="N1176" s="18" t="s">
        <v>2380</v>
      </c>
      <c r="O1176" s="17" t="str" cm="1">
        <f t="array" ref="O1176">_xlfn.IFS(B1176&lt;18.5,"Underweight",B1176&lt;=24.99,"Normal weight",B1176&lt;=29.99,"Over weight",B1176&gt;=30,"Obesity")</f>
        <v>Over weight</v>
      </c>
      <c r="P1176" s="30" t="str" cm="1">
        <f t="array" ref="P1176">_xlfn.IFS(C1176&lt;5.7,"Normal",C1176&lt;=6.49,"Prediabetes",C1176&gt;=6.5,"Diabetes")</f>
        <v>Prediabetes</v>
      </c>
    </row>
    <row r="1177" spans="1:16" x14ac:dyDescent="0.25">
      <c r="A1177" s="54" t="s">
        <v>1195</v>
      </c>
      <c r="B1177" s="54">
        <v>23.01</v>
      </c>
      <c r="C1177" s="54">
        <v>6.04</v>
      </c>
      <c r="D1177" s="54" t="s">
        <v>8367</v>
      </c>
      <c r="E1177" s="54" t="s">
        <v>2380</v>
      </c>
      <c r="F1177" s="54" t="s">
        <v>2380</v>
      </c>
      <c r="G1177" s="54">
        <v>1</v>
      </c>
      <c r="H1177" s="54" t="s">
        <v>2380</v>
      </c>
      <c r="I1177" s="17"/>
      <c r="J1177" s="19"/>
      <c r="K1177" s="15" t="str" cm="1">
        <f t="array" ref="K1177">IF(H1177="?",INDEX($H$2:$H$2336,MODE(MATCH($H$2:$H$2336,$H$2:$H$2336,0))),H1177)</f>
        <v>No</v>
      </c>
      <c r="L1177" s="16">
        <f t="shared" si="18"/>
        <v>1</v>
      </c>
      <c r="M1177" s="16" t="s">
        <v>2382</v>
      </c>
      <c r="N1177" s="16" t="s">
        <v>2380</v>
      </c>
      <c r="O1177" s="15" t="str" cm="1">
        <f t="array" ref="O1177">_xlfn.IFS(B1177&lt;18.5,"Underweight",B1177&lt;=24.99,"Normal weight",B1177&lt;=29.99,"Over weight",B1177&gt;=30,"Obesity")</f>
        <v>Normal weight</v>
      </c>
      <c r="P1177" s="29" t="str" cm="1">
        <f t="array" ref="P1177">_xlfn.IFS(C1177&lt;5.7,"Normal",C1177&lt;=6.49,"Prediabetes",C1177&gt;=6.5,"Diabetes")</f>
        <v>Prediabetes</v>
      </c>
    </row>
    <row r="1178" spans="1:16" x14ac:dyDescent="0.25">
      <c r="A1178" s="54" t="s">
        <v>1194</v>
      </c>
      <c r="B1178" s="54">
        <v>31.39</v>
      </c>
      <c r="C1178" s="54">
        <v>8.85</v>
      </c>
      <c r="D1178" s="54" t="s">
        <v>8367</v>
      </c>
      <c r="E1178" s="54" t="s">
        <v>2380</v>
      </c>
      <c r="F1178" s="54" t="s">
        <v>2380</v>
      </c>
      <c r="G1178" s="54" t="s">
        <v>2381</v>
      </c>
      <c r="H1178" s="54" t="s">
        <v>2380</v>
      </c>
      <c r="I1178" s="15"/>
      <c r="J1178" s="20"/>
      <c r="K1178" s="17" t="str" cm="1">
        <f t="array" ref="K1178">IF(H1178="?",INDEX($H$2:$H$2336,MODE(MATCH($H$2:$H$2336,$H$2:$H$2336,0))),H1178)</f>
        <v>No</v>
      </c>
      <c r="L1178" s="18" t="str">
        <f t="shared" si="18"/>
        <v>0</v>
      </c>
      <c r="M1178" s="18" t="s">
        <v>2382</v>
      </c>
      <c r="N1178" s="18" t="s">
        <v>2380</v>
      </c>
      <c r="O1178" s="17" t="str" cm="1">
        <f t="array" ref="O1178">_xlfn.IFS(B1178&lt;18.5,"Underweight",B1178&lt;=24.99,"Normal weight",B1178&lt;=29.99,"Over weight",B1178&gt;=30,"Obesity")</f>
        <v>Obesity</v>
      </c>
      <c r="P1178" s="30" t="str" cm="1">
        <f t="array" ref="P1178">_xlfn.IFS(C1178&lt;5.7,"Normal",C1178&lt;=6.49,"Prediabetes",C1178&gt;=6.5,"Diabetes")</f>
        <v>Diabetes</v>
      </c>
    </row>
    <row r="1179" spans="1:16" x14ac:dyDescent="0.25">
      <c r="A1179" s="54" t="s">
        <v>1193</v>
      </c>
      <c r="B1179" s="54">
        <v>34.770000000000003</v>
      </c>
      <c r="C1179" s="54">
        <v>10.54</v>
      </c>
      <c r="D1179" s="54" t="s">
        <v>2380</v>
      </c>
      <c r="E1179" s="54" t="s">
        <v>2380</v>
      </c>
      <c r="F1179" s="54" t="s">
        <v>2380</v>
      </c>
      <c r="G1179" s="54">
        <v>2</v>
      </c>
      <c r="H1179" s="54" t="s">
        <v>2380</v>
      </c>
      <c r="I1179" s="17"/>
      <c r="J1179" s="19"/>
      <c r="K1179" s="15" t="str" cm="1">
        <f t="array" ref="K1179">IF(H1179="?",INDEX($H$2:$H$2336,MODE(MATCH($H$2:$H$2336,$H$2:$H$2336,0))),H1179)</f>
        <v>No</v>
      </c>
      <c r="L1179" s="16">
        <f t="shared" si="18"/>
        <v>2</v>
      </c>
      <c r="M1179" s="16" t="s">
        <v>2380</v>
      </c>
      <c r="N1179" s="16" t="s">
        <v>2380</v>
      </c>
      <c r="O1179" s="15" t="str" cm="1">
        <f t="array" ref="O1179">_xlfn.IFS(B1179&lt;18.5,"Underweight",B1179&lt;=24.99,"Normal weight",B1179&lt;=29.99,"Over weight",B1179&gt;=30,"Obesity")</f>
        <v>Obesity</v>
      </c>
      <c r="P1179" s="29" t="str" cm="1">
        <f t="array" ref="P1179">_xlfn.IFS(C1179&lt;5.7,"Normal",C1179&lt;=6.49,"Prediabetes",C1179&gt;=6.5,"Diabetes")</f>
        <v>Diabetes</v>
      </c>
    </row>
    <row r="1180" spans="1:16" x14ac:dyDescent="0.25">
      <c r="A1180" s="54" t="s">
        <v>1192</v>
      </c>
      <c r="B1180" s="54">
        <v>24.48</v>
      </c>
      <c r="C1180" s="54">
        <v>4.37</v>
      </c>
      <c r="D1180" s="54" t="s">
        <v>8367</v>
      </c>
      <c r="E1180" s="54" t="s">
        <v>2380</v>
      </c>
      <c r="F1180" s="54" t="s">
        <v>2380</v>
      </c>
      <c r="G1180" s="54">
        <v>2</v>
      </c>
      <c r="H1180" s="54" t="s">
        <v>2380</v>
      </c>
      <c r="I1180" s="15"/>
      <c r="J1180" s="20"/>
      <c r="K1180" s="17" t="str" cm="1">
        <f t="array" ref="K1180">IF(H1180="?",INDEX($H$2:$H$2336,MODE(MATCH($H$2:$H$2336,$H$2:$H$2336,0))),H1180)</f>
        <v>No</v>
      </c>
      <c r="L1180" s="18">
        <f t="shared" si="18"/>
        <v>2</v>
      </c>
      <c r="M1180" s="18" t="s">
        <v>2382</v>
      </c>
      <c r="N1180" s="18" t="s">
        <v>2380</v>
      </c>
      <c r="O1180" s="17" t="str" cm="1">
        <f t="array" ref="O1180">_xlfn.IFS(B1180&lt;18.5,"Underweight",B1180&lt;=24.99,"Normal weight",B1180&lt;=29.99,"Over weight",B1180&gt;=30,"Obesity")</f>
        <v>Normal weight</v>
      </c>
      <c r="P1180" s="30" t="str" cm="1">
        <f t="array" ref="P1180">_xlfn.IFS(C1180&lt;5.7,"Normal",C1180&lt;=6.49,"Prediabetes",C1180&gt;=6.5,"Diabetes")</f>
        <v>Normal</v>
      </c>
    </row>
    <row r="1181" spans="1:16" x14ac:dyDescent="0.25">
      <c r="A1181" s="54" t="s">
        <v>1191</v>
      </c>
      <c r="B1181" s="54">
        <v>22.61</v>
      </c>
      <c r="C1181" s="54">
        <v>9.6300000000000008</v>
      </c>
      <c r="D1181" s="54" t="s">
        <v>2380</v>
      </c>
      <c r="E1181" s="54" t="s">
        <v>2380</v>
      </c>
      <c r="F1181" s="54" t="s">
        <v>2380</v>
      </c>
      <c r="G1181" s="54">
        <v>2</v>
      </c>
      <c r="H1181" s="54" t="s">
        <v>2380</v>
      </c>
      <c r="I1181" s="17"/>
      <c r="J1181" s="19"/>
      <c r="K1181" s="15" t="str" cm="1">
        <f t="array" ref="K1181">IF(H1181="?",INDEX($H$2:$H$2336,MODE(MATCH($H$2:$H$2336,$H$2:$H$2336,0))),H1181)</f>
        <v>No</v>
      </c>
      <c r="L1181" s="16">
        <f t="shared" si="18"/>
        <v>2</v>
      </c>
      <c r="M1181" s="16" t="s">
        <v>2380</v>
      </c>
      <c r="N1181" s="16" t="s">
        <v>2380</v>
      </c>
      <c r="O1181" s="15" t="str" cm="1">
        <f t="array" ref="O1181">_xlfn.IFS(B1181&lt;18.5,"Underweight",B1181&lt;=24.99,"Normal weight",B1181&lt;=29.99,"Over weight",B1181&gt;=30,"Obesity")</f>
        <v>Normal weight</v>
      </c>
      <c r="P1181" s="29" t="str" cm="1">
        <f t="array" ref="P1181">_xlfn.IFS(C1181&lt;5.7,"Normal",C1181&lt;=6.49,"Prediabetes",C1181&gt;=6.5,"Diabetes")</f>
        <v>Diabetes</v>
      </c>
    </row>
    <row r="1182" spans="1:16" x14ac:dyDescent="0.25">
      <c r="A1182" s="54" t="s">
        <v>1190</v>
      </c>
      <c r="B1182" s="54">
        <v>34.299999999999997</v>
      </c>
      <c r="C1182" s="54">
        <v>10.37</v>
      </c>
      <c r="D1182" s="54" t="s">
        <v>2380</v>
      </c>
      <c r="E1182" s="54" t="s">
        <v>2380</v>
      </c>
      <c r="F1182" s="54" t="s">
        <v>2380</v>
      </c>
      <c r="G1182" s="54" t="s">
        <v>2381</v>
      </c>
      <c r="H1182" s="54" t="s">
        <v>2380</v>
      </c>
      <c r="I1182" s="15"/>
      <c r="J1182" s="20"/>
      <c r="K1182" s="17" t="str" cm="1">
        <f t="array" ref="K1182">IF(H1182="?",INDEX($H$2:$H$2336,MODE(MATCH($H$2:$H$2336,$H$2:$H$2336,0))),H1182)</f>
        <v>No</v>
      </c>
      <c r="L1182" s="18" t="str">
        <f t="shared" si="18"/>
        <v>0</v>
      </c>
      <c r="M1182" s="18" t="s">
        <v>2380</v>
      </c>
      <c r="N1182" s="18" t="s">
        <v>2380</v>
      </c>
      <c r="O1182" s="17" t="str" cm="1">
        <f t="array" ref="O1182">_xlfn.IFS(B1182&lt;18.5,"Underweight",B1182&lt;=24.99,"Normal weight",B1182&lt;=29.99,"Over weight",B1182&gt;=30,"Obesity")</f>
        <v>Obesity</v>
      </c>
      <c r="P1182" s="30" t="str" cm="1">
        <f t="array" ref="P1182">_xlfn.IFS(C1182&lt;5.7,"Normal",C1182&lt;=6.49,"Prediabetes",C1182&gt;=6.5,"Diabetes")</f>
        <v>Diabetes</v>
      </c>
    </row>
    <row r="1183" spans="1:16" x14ac:dyDescent="0.25">
      <c r="A1183" s="54" t="s">
        <v>1189</v>
      </c>
      <c r="B1183" s="54">
        <v>46.09</v>
      </c>
      <c r="C1183" s="54">
        <v>5.44</v>
      </c>
      <c r="D1183" s="54" t="s">
        <v>2380</v>
      </c>
      <c r="E1183" s="54" t="s">
        <v>2380</v>
      </c>
      <c r="F1183" s="54" t="s">
        <v>2380</v>
      </c>
      <c r="G1183" s="54">
        <v>2</v>
      </c>
      <c r="H1183" s="54" t="s">
        <v>2380</v>
      </c>
      <c r="I1183" s="17"/>
      <c r="J1183" s="19"/>
      <c r="K1183" s="15" t="str" cm="1">
        <f t="array" ref="K1183">IF(H1183="?",INDEX($H$2:$H$2336,MODE(MATCH($H$2:$H$2336,$H$2:$H$2336,0))),H1183)</f>
        <v>No</v>
      </c>
      <c r="L1183" s="16">
        <f t="shared" si="18"/>
        <v>2</v>
      </c>
      <c r="M1183" s="16" t="s">
        <v>2380</v>
      </c>
      <c r="N1183" s="16" t="s">
        <v>2380</v>
      </c>
      <c r="O1183" s="15" t="str" cm="1">
        <f t="array" ref="O1183">_xlfn.IFS(B1183&lt;18.5,"Underweight",B1183&lt;=24.99,"Normal weight",B1183&lt;=29.99,"Over weight",B1183&gt;=30,"Obesity")</f>
        <v>Obesity</v>
      </c>
      <c r="P1183" s="29" t="str" cm="1">
        <f t="array" ref="P1183">_xlfn.IFS(C1183&lt;5.7,"Normal",C1183&lt;=6.49,"Prediabetes",C1183&gt;=6.5,"Diabetes")</f>
        <v>Normal</v>
      </c>
    </row>
    <row r="1184" spans="1:16" x14ac:dyDescent="0.25">
      <c r="A1184" s="54" t="s">
        <v>1188</v>
      </c>
      <c r="B1184" s="54">
        <v>44.744999999999997</v>
      </c>
      <c r="C1184" s="54">
        <v>5.19</v>
      </c>
      <c r="D1184" s="54" t="s">
        <v>2380</v>
      </c>
      <c r="E1184" s="54" t="s">
        <v>2380</v>
      </c>
      <c r="F1184" s="54" t="s">
        <v>2380</v>
      </c>
      <c r="G1184" s="54">
        <v>2</v>
      </c>
      <c r="H1184" s="54" t="s">
        <v>2380</v>
      </c>
      <c r="I1184" s="15"/>
      <c r="J1184" s="20"/>
      <c r="K1184" s="17" t="str" cm="1">
        <f t="array" ref="K1184">IF(H1184="?",INDEX($H$2:$H$2336,MODE(MATCH($H$2:$H$2336,$H$2:$H$2336,0))),H1184)</f>
        <v>No</v>
      </c>
      <c r="L1184" s="18">
        <f t="shared" si="18"/>
        <v>2</v>
      </c>
      <c r="M1184" s="18" t="s">
        <v>2380</v>
      </c>
      <c r="N1184" s="18" t="s">
        <v>2380</v>
      </c>
      <c r="O1184" s="17" t="str" cm="1">
        <f t="array" ref="O1184">_xlfn.IFS(B1184&lt;18.5,"Underweight",B1184&lt;=24.99,"Normal weight",B1184&lt;=29.99,"Over weight",B1184&gt;=30,"Obesity")</f>
        <v>Obesity</v>
      </c>
      <c r="P1184" s="30" t="str" cm="1">
        <f t="array" ref="P1184">_xlfn.IFS(C1184&lt;5.7,"Normal",C1184&lt;=6.49,"Prediabetes",C1184&gt;=6.5,"Diabetes")</f>
        <v>Normal</v>
      </c>
    </row>
    <row r="1185" spans="1:16" x14ac:dyDescent="0.25">
      <c r="A1185" s="54" t="s">
        <v>1187</v>
      </c>
      <c r="B1185" s="54">
        <v>26.33</v>
      </c>
      <c r="C1185" s="54">
        <v>11.8</v>
      </c>
      <c r="D1185" s="54" t="s">
        <v>8367</v>
      </c>
      <c r="E1185" s="54" t="s">
        <v>2380</v>
      </c>
      <c r="F1185" s="54" t="s">
        <v>2380</v>
      </c>
      <c r="G1185" s="54">
        <v>1</v>
      </c>
      <c r="H1185" s="54" t="s">
        <v>2380</v>
      </c>
      <c r="I1185" s="17"/>
      <c r="J1185" s="19"/>
      <c r="K1185" s="15" t="str" cm="1">
        <f t="array" ref="K1185">IF(H1185="?",INDEX($H$2:$H$2336,MODE(MATCH($H$2:$H$2336,$H$2:$H$2336,0))),H1185)</f>
        <v>No</v>
      </c>
      <c r="L1185" s="16">
        <f t="shared" si="18"/>
        <v>1</v>
      </c>
      <c r="M1185" s="16" t="s">
        <v>2382</v>
      </c>
      <c r="N1185" s="16" t="s">
        <v>2380</v>
      </c>
      <c r="O1185" s="15" t="str" cm="1">
        <f t="array" ref="O1185">_xlfn.IFS(B1185&lt;18.5,"Underweight",B1185&lt;=24.99,"Normal weight",B1185&lt;=29.99,"Over weight",B1185&gt;=30,"Obesity")</f>
        <v>Over weight</v>
      </c>
      <c r="P1185" s="29" t="str" cm="1">
        <f t="array" ref="P1185">_xlfn.IFS(C1185&lt;5.7,"Normal",C1185&lt;=6.49,"Prediabetes",C1185&gt;=6.5,"Diabetes")</f>
        <v>Diabetes</v>
      </c>
    </row>
    <row r="1186" spans="1:16" x14ac:dyDescent="0.25">
      <c r="A1186" s="54" t="s">
        <v>1186</v>
      </c>
      <c r="B1186" s="54">
        <v>26.6</v>
      </c>
      <c r="C1186" s="54">
        <v>8.3800000000000008</v>
      </c>
      <c r="D1186" s="54" t="s">
        <v>2380</v>
      </c>
      <c r="E1186" s="54" t="s">
        <v>2380</v>
      </c>
      <c r="F1186" s="54" t="s">
        <v>2380</v>
      </c>
      <c r="G1186" s="54">
        <v>2</v>
      </c>
      <c r="H1186" s="54" t="s">
        <v>2380</v>
      </c>
      <c r="I1186" s="15"/>
      <c r="J1186" s="20"/>
      <c r="K1186" s="17" t="str" cm="1">
        <f t="array" ref="K1186">IF(H1186="?",INDEX($H$2:$H$2336,MODE(MATCH($H$2:$H$2336,$H$2:$H$2336,0))),H1186)</f>
        <v>No</v>
      </c>
      <c r="L1186" s="18">
        <f t="shared" si="18"/>
        <v>2</v>
      </c>
      <c r="M1186" s="18" t="s">
        <v>2380</v>
      </c>
      <c r="N1186" s="18" t="s">
        <v>2380</v>
      </c>
      <c r="O1186" s="17" t="str" cm="1">
        <f t="array" ref="O1186">_xlfn.IFS(B1186&lt;18.5,"Underweight",B1186&lt;=24.99,"Normal weight",B1186&lt;=29.99,"Over weight",B1186&gt;=30,"Obesity")</f>
        <v>Over weight</v>
      </c>
      <c r="P1186" s="30" t="str" cm="1">
        <f t="array" ref="P1186">_xlfn.IFS(C1186&lt;5.7,"Normal",C1186&lt;=6.49,"Prediabetes",C1186&gt;=6.5,"Diabetes")</f>
        <v>Diabetes</v>
      </c>
    </row>
    <row r="1187" spans="1:16" x14ac:dyDescent="0.25">
      <c r="A1187" s="54" t="s">
        <v>1185</v>
      </c>
      <c r="B1187" s="54">
        <v>27.5</v>
      </c>
      <c r="C1187" s="54">
        <v>7.58</v>
      </c>
      <c r="D1187" s="54" t="s">
        <v>2380</v>
      </c>
      <c r="E1187" s="54" t="s">
        <v>2380</v>
      </c>
      <c r="F1187" s="54" t="s">
        <v>2380</v>
      </c>
      <c r="G1187" s="54" t="s">
        <v>2381</v>
      </c>
      <c r="H1187" s="54" t="s">
        <v>2380</v>
      </c>
      <c r="I1187" s="17"/>
      <c r="J1187" s="19"/>
      <c r="K1187" s="15" t="str" cm="1">
        <f t="array" ref="K1187">IF(H1187="?",INDEX($H$2:$H$2336,MODE(MATCH($H$2:$H$2336,$H$2:$H$2336,0))),H1187)</f>
        <v>No</v>
      </c>
      <c r="L1187" s="16" t="str">
        <f t="shared" si="18"/>
        <v>0</v>
      </c>
      <c r="M1187" s="16" t="s">
        <v>2380</v>
      </c>
      <c r="N1187" s="16" t="s">
        <v>2380</v>
      </c>
      <c r="O1187" s="15" t="str" cm="1">
        <f t="array" ref="O1187">_xlfn.IFS(B1187&lt;18.5,"Underweight",B1187&lt;=24.99,"Normal weight",B1187&lt;=29.99,"Over weight",B1187&gt;=30,"Obesity")</f>
        <v>Over weight</v>
      </c>
      <c r="P1187" s="29" t="str" cm="1">
        <f t="array" ref="P1187">_xlfn.IFS(C1187&lt;5.7,"Normal",C1187&lt;=6.49,"Prediabetes",C1187&gt;=6.5,"Diabetes")</f>
        <v>Diabetes</v>
      </c>
    </row>
    <row r="1188" spans="1:16" x14ac:dyDescent="0.25">
      <c r="A1188" s="54" t="s">
        <v>1184</v>
      </c>
      <c r="B1188" s="54">
        <v>41.55</v>
      </c>
      <c r="C1188" s="54">
        <v>4.6100000000000003</v>
      </c>
      <c r="D1188" s="54" t="s">
        <v>2380</v>
      </c>
      <c r="E1188" s="54" t="s">
        <v>2380</v>
      </c>
      <c r="F1188" s="54" t="s">
        <v>2380</v>
      </c>
      <c r="G1188" s="54">
        <v>1</v>
      </c>
      <c r="H1188" s="54" t="s">
        <v>2380</v>
      </c>
      <c r="I1188" s="15"/>
      <c r="J1188" s="20"/>
      <c r="K1188" s="17" t="str" cm="1">
        <f t="array" ref="K1188">IF(H1188="?",INDEX($H$2:$H$2336,MODE(MATCH($H$2:$H$2336,$H$2:$H$2336,0))),H1188)</f>
        <v>No</v>
      </c>
      <c r="L1188" s="18">
        <f t="shared" si="18"/>
        <v>1</v>
      </c>
      <c r="M1188" s="18" t="s">
        <v>2380</v>
      </c>
      <c r="N1188" s="18" t="s">
        <v>2380</v>
      </c>
      <c r="O1188" s="17" t="str" cm="1">
        <f t="array" ref="O1188">_xlfn.IFS(B1188&lt;18.5,"Underweight",B1188&lt;=24.99,"Normal weight",B1188&lt;=29.99,"Over weight",B1188&gt;=30,"Obesity")</f>
        <v>Obesity</v>
      </c>
      <c r="P1188" s="30" t="str" cm="1">
        <f t="array" ref="P1188">_xlfn.IFS(C1188&lt;5.7,"Normal",C1188&lt;=6.49,"Prediabetes",C1188&gt;=6.5,"Diabetes")</f>
        <v>Normal</v>
      </c>
    </row>
    <row r="1189" spans="1:16" x14ac:dyDescent="0.25">
      <c r="A1189" s="54" t="s">
        <v>1183</v>
      </c>
      <c r="B1189" s="54">
        <v>41.47</v>
      </c>
      <c r="C1189" s="54">
        <v>4.7</v>
      </c>
      <c r="D1189" s="54" t="s">
        <v>8367</v>
      </c>
      <c r="E1189" s="54" t="s">
        <v>2380</v>
      </c>
      <c r="F1189" s="54" t="s">
        <v>2382</v>
      </c>
      <c r="G1189" s="54">
        <v>1</v>
      </c>
      <c r="H1189" s="54" t="s">
        <v>2380</v>
      </c>
      <c r="I1189" s="17"/>
      <c r="J1189" s="19"/>
      <c r="K1189" s="15" t="str" cm="1">
        <f t="array" ref="K1189">IF(H1189="?",INDEX($H$2:$H$2336,MODE(MATCH($H$2:$H$2336,$H$2:$H$2336,0))),H1189)</f>
        <v>No</v>
      </c>
      <c r="L1189" s="16">
        <f t="shared" si="18"/>
        <v>1</v>
      </c>
      <c r="M1189" s="16" t="s">
        <v>2382</v>
      </c>
      <c r="N1189" s="16" t="s">
        <v>2380</v>
      </c>
      <c r="O1189" s="15" t="str" cm="1">
        <f t="array" ref="O1189">_xlfn.IFS(B1189&lt;18.5,"Underweight",B1189&lt;=24.99,"Normal weight",B1189&lt;=29.99,"Over weight",B1189&gt;=30,"Obesity")</f>
        <v>Obesity</v>
      </c>
      <c r="P1189" s="29" t="str" cm="1">
        <f t="array" ref="P1189">_xlfn.IFS(C1189&lt;5.7,"Normal",C1189&lt;=6.49,"Prediabetes",C1189&gt;=6.5,"Diabetes")</f>
        <v>Normal</v>
      </c>
    </row>
    <row r="1190" spans="1:16" x14ac:dyDescent="0.25">
      <c r="A1190" s="54" t="s">
        <v>1182</v>
      </c>
      <c r="B1190" s="54">
        <v>24.795000000000002</v>
      </c>
      <c r="C1190" s="54">
        <v>6.05</v>
      </c>
      <c r="D1190" s="54" t="s">
        <v>8367</v>
      </c>
      <c r="E1190" s="54" t="s">
        <v>2380</v>
      </c>
      <c r="F1190" s="54" t="s">
        <v>2380</v>
      </c>
      <c r="G1190" s="54" t="s">
        <v>2381</v>
      </c>
      <c r="H1190" s="54" t="s">
        <v>2380</v>
      </c>
      <c r="I1190" s="15"/>
      <c r="J1190" s="20"/>
      <c r="K1190" s="17" t="str" cm="1">
        <f t="array" ref="K1190">IF(H1190="?",INDEX($H$2:$H$2336,MODE(MATCH($H$2:$H$2336,$H$2:$H$2336,0))),H1190)</f>
        <v>No</v>
      </c>
      <c r="L1190" s="18" t="str">
        <f t="shared" si="18"/>
        <v>0</v>
      </c>
      <c r="M1190" s="18" t="s">
        <v>2382</v>
      </c>
      <c r="N1190" s="18" t="s">
        <v>2380</v>
      </c>
      <c r="O1190" s="17" t="str" cm="1">
        <f t="array" ref="O1190">_xlfn.IFS(B1190&lt;18.5,"Underweight",B1190&lt;=24.99,"Normal weight",B1190&lt;=29.99,"Over weight",B1190&gt;=30,"Obesity")</f>
        <v>Normal weight</v>
      </c>
      <c r="P1190" s="30" t="str" cm="1">
        <f t="array" ref="P1190">_xlfn.IFS(C1190&lt;5.7,"Normal",C1190&lt;=6.49,"Prediabetes",C1190&gt;=6.5,"Diabetes")</f>
        <v>Prediabetes</v>
      </c>
    </row>
    <row r="1191" spans="1:16" x14ac:dyDescent="0.25">
      <c r="A1191" s="54" t="s">
        <v>1181</v>
      </c>
      <c r="B1191" s="54">
        <v>29.48</v>
      </c>
      <c r="C1191" s="54">
        <v>5.63</v>
      </c>
      <c r="D1191" s="54" t="s">
        <v>8367</v>
      </c>
      <c r="E1191" s="54" t="s">
        <v>2380</v>
      </c>
      <c r="F1191" s="54" t="s">
        <v>2382</v>
      </c>
      <c r="G1191" s="54">
        <v>1</v>
      </c>
      <c r="H1191" s="54" t="s">
        <v>2380</v>
      </c>
      <c r="I1191" s="17"/>
      <c r="J1191" s="19"/>
      <c r="K1191" s="15" t="str" cm="1">
        <f t="array" ref="K1191">IF(H1191="?",INDEX($H$2:$H$2336,MODE(MATCH($H$2:$H$2336,$H$2:$H$2336,0))),H1191)</f>
        <v>No</v>
      </c>
      <c r="L1191" s="16">
        <f t="shared" si="18"/>
        <v>1</v>
      </c>
      <c r="M1191" s="16" t="s">
        <v>2382</v>
      </c>
      <c r="N1191" s="16" t="s">
        <v>2380</v>
      </c>
      <c r="O1191" s="15" t="str" cm="1">
        <f t="array" ref="O1191">_xlfn.IFS(B1191&lt;18.5,"Underweight",B1191&lt;=24.99,"Normal weight",B1191&lt;=29.99,"Over weight",B1191&gt;=30,"Obesity")</f>
        <v>Over weight</v>
      </c>
      <c r="P1191" s="29" t="str" cm="1">
        <f t="array" ref="P1191">_xlfn.IFS(C1191&lt;5.7,"Normal",C1191&lt;=6.49,"Prediabetes",C1191&gt;=6.5,"Diabetes")</f>
        <v>Normal</v>
      </c>
    </row>
    <row r="1192" spans="1:16" x14ac:dyDescent="0.25">
      <c r="A1192" s="54" t="s">
        <v>1180</v>
      </c>
      <c r="B1192" s="54">
        <v>28.09</v>
      </c>
      <c r="C1192" s="54">
        <v>6.06</v>
      </c>
      <c r="D1192" s="54" t="s">
        <v>2380</v>
      </c>
      <c r="E1192" s="54" t="s">
        <v>2380</v>
      </c>
      <c r="F1192" s="54" t="s">
        <v>2382</v>
      </c>
      <c r="G1192" s="54">
        <v>1</v>
      </c>
      <c r="H1192" s="54" t="s">
        <v>2380</v>
      </c>
      <c r="I1192" s="15"/>
      <c r="J1192" s="20"/>
      <c r="K1192" s="17" t="str" cm="1">
        <f t="array" ref="K1192">IF(H1192="?",INDEX($H$2:$H$2336,MODE(MATCH($H$2:$H$2336,$H$2:$H$2336,0))),H1192)</f>
        <v>No</v>
      </c>
      <c r="L1192" s="18">
        <f t="shared" si="18"/>
        <v>1</v>
      </c>
      <c r="M1192" s="18" t="s">
        <v>2380</v>
      </c>
      <c r="N1192" s="18" t="s">
        <v>2380</v>
      </c>
      <c r="O1192" s="17" t="str" cm="1">
        <f t="array" ref="O1192">_xlfn.IFS(B1192&lt;18.5,"Underweight",B1192&lt;=24.99,"Normal weight",B1192&lt;=29.99,"Over weight",B1192&gt;=30,"Obesity")</f>
        <v>Over weight</v>
      </c>
      <c r="P1192" s="30" t="str" cm="1">
        <f t="array" ref="P1192">_xlfn.IFS(C1192&lt;5.7,"Normal",C1192&lt;=6.49,"Prediabetes",C1192&gt;=6.5,"Diabetes")</f>
        <v>Prediabetes</v>
      </c>
    </row>
    <row r="1193" spans="1:16" x14ac:dyDescent="0.25">
      <c r="A1193" s="54" t="s">
        <v>1179</v>
      </c>
      <c r="B1193" s="54">
        <v>32.729999999999997</v>
      </c>
      <c r="C1193" s="54">
        <v>5.19</v>
      </c>
      <c r="D1193" s="54" t="s">
        <v>2380</v>
      </c>
      <c r="E1193" s="54" t="s">
        <v>2380</v>
      </c>
      <c r="F1193" s="54" t="s">
        <v>2380</v>
      </c>
      <c r="G1193" s="54">
        <v>1</v>
      </c>
      <c r="H1193" s="54" t="s">
        <v>2380</v>
      </c>
      <c r="I1193" s="17"/>
      <c r="J1193" s="19"/>
      <c r="K1193" s="15" t="str" cm="1">
        <f t="array" ref="K1193">IF(H1193="?",INDEX($H$2:$H$2336,MODE(MATCH($H$2:$H$2336,$H$2:$H$2336,0))),H1193)</f>
        <v>No</v>
      </c>
      <c r="L1193" s="16">
        <f t="shared" si="18"/>
        <v>1</v>
      </c>
      <c r="M1193" s="16" t="s">
        <v>2380</v>
      </c>
      <c r="N1193" s="16" t="s">
        <v>2380</v>
      </c>
      <c r="O1193" s="15" t="str" cm="1">
        <f t="array" ref="O1193">_xlfn.IFS(B1193&lt;18.5,"Underweight",B1193&lt;=24.99,"Normal weight",B1193&lt;=29.99,"Over weight",B1193&gt;=30,"Obesity")</f>
        <v>Obesity</v>
      </c>
      <c r="P1193" s="29" t="str" cm="1">
        <f t="array" ref="P1193">_xlfn.IFS(C1193&lt;5.7,"Normal",C1193&lt;=6.49,"Prediabetes",C1193&gt;=6.5,"Diabetes")</f>
        <v>Normal</v>
      </c>
    </row>
    <row r="1194" spans="1:16" x14ac:dyDescent="0.25">
      <c r="A1194" s="54" t="s">
        <v>1178</v>
      </c>
      <c r="B1194" s="54">
        <v>27.36</v>
      </c>
      <c r="C1194" s="54">
        <v>8.9600000000000009</v>
      </c>
      <c r="D1194" s="54" t="s">
        <v>2380</v>
      </c>
      <c r="E1194" s="54" t="s">
        <v>2380</v>
      </c>
      <c r="F1194" s="54" t="s">
        <v>2380</v>
      </c>
      <c r="G1194" s="54" t="s">
        <v>2381</v>
      </c>
      <c r="H1194" s="54" t="s">
        <v>2380</v>
      </c>
      <c r="I1194" s="15"/>
      <c r="J1194" s="20"/>
      <c r="K1194" s="17" t="str" cm="1">
        <f t="array" ref="K1194">IF(H1194="?",INDEX($H$2:$H$2336,MODE(MATCH($H$2:$H$2336,$H$2:$H$2336,0))),H1194)</f>
        <v>No</v>
      </c>
      <c r="L1194" s="18" t="str">
        <f t="shared" si="18"/>
        <v>0</v>
      </c>
      <c r="M1194" s="18" t="s">
        <v>2380</v>
      </c>
      <c r="N1194" s="18" t="s">
        <v>2380</v>
      </c>
      <c r="O1194" s="17" t="str" cm="1">
        <f t="array" ref="O1194">_xlfn.IFS(B1194&lt;18.5,"Underweight",B1194&lt;=24.99,"Normal weight",B1194&lt;=29.99,"Over weight",B1194&gt;=30,"Obesity")</f>
        <v>Over weight</v>
      </c>
      <c r="P1194" s="30" t="str" cm="1">
        <f t="array" ref="P1194">_xlfn.IFS(C1194&lt;5.7,"Normal",C1194&lt;=6.49,"Prediabetes",C1194&gt;=6.5,"Diabetes")</f>
        <v>Diabetes</v>
      </c>
    </row>
    <row r="1195" spans="1:16" x14ac:dyDescent="0.25">
      <c r="A1195" s="54" t="s">
        <v>1177</v>
      </c>
      <c r="B1195" s="54">
        <v>27.265000000000001</v>
      </c>
      <c r="C1195" s="54">
        <v>11.39</v>
      </c>
      <c r="D1195" s="54" t="s">
        <v>2380</v>
      </c>
      <c r="E1195" s="54" t="s">
        <v>2380</v>
      </c>
      <c r="F1195" s="54" t="s">
        <v>2380</v>
      </c>
      <c r="G1195" s="54" t="s">
        <v>2381</v>
      </c>
      <c r="H1195" s="54" t="s">
        <v>2380</v>
      </c>
      <c r="I1195" s="17"/>
      <c r="J1195" s="19"/>
      <c r="K1195" s="15" t="str" cm="1">
        <f t="array" ref="K1195">IF(H1195="?",INDEX($H$2:$H$2336,MODE(MATCH($H$2:$H$2336,$H$2:$H$2336,0))),H1195)</f>
        <v>No</v>
      </c>
      <c r="L1195" s="16" t="str">
        <f t="shared" si="18"/>
        <v>0</v>
      </c>
      <c r="M1195" s="16" t="s">
        <v>2380</v>
      </c>
      <c r="N1195" s="16" t="s">
        <v>2380</v>
      </c>
      <c r="O1195" s="15" t="str" cm="1">
        <f t="array" ref="O1195">_xlfn.IFS(B1195&lt;18.5,"Underweight",B1195&lt;=24.99,"Normal weight",B1195&lt;=29.99,"Over weight",B1195&gt;=30,"Obesity")</f>
        <v>Over weight</v>
      </c>
      <c r="P1195" s="29" t="str" cm="1">
        <f t="array" ref="P1195">_xlfn.IFS(C1195&lt;5.7,"Normal",C1195&lt;=6.49,"Prediabetes",C1195&gt;=6.5,"Diabetes")</f>
        <v>Diabetes</v>
      </c>
    </row>
    <row r="1196" spans="1:16" x14ac:dyDescent="0.25">
      <c r="A1196" s="54" t="s">
        <v>1176</v>
      </c>
      <c r="B1196" s="54">
        <v>48.07</v>
      </c>
      <c r="C1196" s="54">
        <v>4.0599999999999996</v>
      </c>
      <c r="D1196" s="54" t="s">
        <v>8367</v>
      </c>
      <c r="E1196" s="54" t="s">
        <v>2380</v>
      </c>
      <c r="F1196" s="54" t="s">
        <v>2380</v>
      </c>
      <c r="G1196" s="54" t="s">
        <v>2381</v>
      </c>
      <c r="H1196" s="54" t="s">
        <v>2380</v>
      </c>
      <c r="I1196" s="15"/>
      <c r="J1196" s="20"/>
      <c r="K1196" s="17" t="str" cm="1">
        <f t="array" ref="K1196">IF(H1196="?",INDEX($H$2:$H$2336,MODE(MATCH($H$2:$H$2336,$H$2:$H$2336,0))),H1196)</f>
        <v>No</v>
      </c>
      <c r="L1196" s="18" t="str">
        <f t="shared" si="18"/>
        <v>0</v>
      </c>
      <c r="M1196" s="18" t="s">
        <v>2382</v>
      </c>
      <c r="N1196" s="18" t="s">
        <v>2380</v>
      </c>
      <c r="O1196" s="17" t="str" cm="1">
        <f t="array" ref="O1196">_xlfn.IFS(B1196&lt;18.5,"Underweight",B1196&lt;=24.99,"Normal weight",B1196&lt;=29.99,"Over weight",B1196&gt;=30,"Obesity")</f>
        <v>Obesity</v>
      </c>
      <c r="P1196" s="30" t="str" cm="1">
        <f t="array" ref="P1196">_xlfn.IFS(C1196&lt;5.7,"Normal",C1196&lt;=6.49,"Prediabetes",C1196&gt;=6.5,"Diabetes")</f>
        <v>Normal</v>
      </c>
    </row>
    <row r="1197" spans="1:16" x14ac:dyDescent="0.25">
      <c r="A1197" s="54" t="s">
        <v>1175</v>
      </c>
      <c r="B1197" s="54">
        <v>30.8</v>
      </c>
      <c r="C1197" s="54">
        <v>5.23</v>
      </c>
      <c r="D1197" s="54" t="s">
        <v>8367</v>
      </c>
      <c r="E1197" s="54" t="s">
        <v>2380</v>
      </c>
      <c r="F1197" s="54" t="s">
        <v>2380</v>
      </c>
      <c r="G1197" s="54" t="s">
        <v>2381</v>
      </c>
      <c r="H1197" s="54" t="s">
        <v>2380</v>
      </c>
      <c r="I1197" s="17"/>
      <c r="J1197" s="19"/>
      <c r="K1197" s="15" t="str" cm="1">
        <f t="array" ref="K1197">IF(H1197="?",INDEX($H$2:$H$2336,MODE(MATCH($H$2:$H$2336,$H$2:$H$2336,0))),H1197)</f>
        <v>No</v>
      </c>
      <c r="L1197" s="16" t="str">
        <f t="shared" si="18"/>
        <v>0</v>
      </c>
      <c r="M1197" s="16" t="s">
        <v>2382</v>
      </c>
      <c r="N1197" s="16" t="s">
        <v>2380</v>
      </c>
      <c r="O1197" s="15" t="str" cm="1">
        <f t="array" ref="O1197">_xlfn.IFS(B1197&lt;18.5,"Underweight",B1197&lt;=24.99,"Normal weight",B1197&lt;=29.99,"Over weight",B1197&gt;=30,"Obesity")</f>
        <v>Obesity</v>
      </c>
      <c r="P1197" s="29" t="str" cm="1">
        <f t="array" ref="P1197">_xlfn.IFS(C1197&lt;5.7,"Normal",C1197&lt;=6.49,"Prediabetes",C1197&gt;=6.5,"Diabetes")</f>
        <v>Normal</v>
      </c>
    </row>
    <row r="1198" spans="1:16" x14ac:dyDescent="0.25">
      <c r="A1198" s="54" t="s">
        <v>1174</v>
      </c>
      <c r="B1198" s="54">
        <v>32.299999999999997</v>
      </c>
      <c r="C1198" s="54">
        <v>5.05</v>
      </c>
      <c r="D1198" s="54" t="s">
        <v>8367</v>
      </c>
      <c r="E1198" s="54" t="s">
        <v>2380</v>
      </c>
      <c r="F1198" s="54" t="s">
        <v>2380</v>
      </c>
      <c r="G1198" s="54" t="s">
        <v>2381</v>
      </c>
      <c r="H1198" s="54" t="s">
        <v>2380</v>
      </c>
      <c r="I1198" s="15"/>
      <c r="J1198" s="20"/>
      <c r="K1198" s="17" t="str" cm="1">
        <f t="array" ref="K1198">IF(H1198="?",INDEX($H$2:$H$2336,MODE(MATCH($H$2:$H$2336,$H$2:$H$2336,0))),H1198)</f>
        <v>No</v>
      </c>
      <c r="L1198" s="18" t="str">
        <f t="shared" si="18"/>
        <v>0</v>
      </c>
      <c r="M1198" s="18" t="s">
        <v>2382</v>
      </c>
      <c r="N1198" s="18" t="s">
        <v>2380</v>
      </c>
      <c r="O1198" s="17" t="str" cm="1">
        <f t="array" ref="O1198">_xlfn.IFS(B1198&lt;18.5,"Underweight",B1198&lt;=24.99,"Normal weight",B1198&lt;=29.99,"Over weight",B1198&gt;=30,"Obesity")</f>
        <v>Obesity</v>
      </c>
      <c r="P1198" s="30" t="str" cm="1">
        <f t="array" ref="P1198">_xlfn.IFS(C1198&lt;5.7,"Normal",C1198&lt;=6.49,"Prediabetes",C1198&gt;=6.5,"Diabetes")</f>
        <v>Normal</v>
      </c>
    </row>
    <row r="1199" spans="1:16" x14ac:dyDescent="0.25">
      <c r="A1199" s="54" t="s">
        <v>1173</v>
      </c>
      <c r="B1199" s="54">
        <v>39.700000000000003</v>
      </c>
      <c r="C1199" s="54">
        <v>7.34</v>
      </c>
      <c r="D1199" s="54" t="s">
        <v>2380</v>
      </c>
      <c r="E1199" s="54" t="s">
        <v>2380</v>
      </c>
      <c r="F1199" s="54" t="s">
        <v>2380</v>
      </c>
      <c r="G1199" s="54" t="s">
        <v>2381</v>
      </c>
      <c r="H1199" s="54" t="s">
        <v>2380</v>
      </c>
      <c r="I1199" s="17"/>
      <c r="J1199" s="19"/>
      <c r="K1199" s="15" t="str" cm="1">
        <f t="array" ref="K1199">IF(H1199="?",INDEX($H$2:$H$2336,MODE(MATCH($H$2:$H$2336,$H$2:$H$2336,0))),H1199)</f>
        <v>No</v>
      </c>
      <c r="L1199" s="16" t="str">
        <f t="shared" si="18"/>
        <v>0</v>
      </c>
      <c r="M1199" s="16" t="s">
        <v>2380</v>
      </c>
      <c r="N1199" s="16" t="s">
        <v>2380</v>
      </c>
      <c r="O1199" s="15" t="str" cm="1">
        <f t="array" ref="O1199">_xlfn.IFS(B1199&lt;18.5,"Underweight",B1199&lt;=24.99,"Normal weight",B1199&lt;=29.99,"Over weight",B1199&gt;=30,"Obesity")</f>
        <v>Obesity</v>
      </c>
      <c r="P1199" s="29" t="str" cm="1">
        <f t="array" ref="P1199">_xlfn.IFS(C1199&lt;5.7,"Normal",C1199&lt;=6.49,"Prediabetes",C1199&gt;=6.5,"Diabetes")</f>
        <v>Diabetes</v>
      </c>
    </row>
    <row r="1200" spans="1:16" x14ac:dyDescent="0.25">
      <c r="A1200" s="54" t="s">
        <v>1172</v>
      </c>
      <c r="B1200" s="54">
        <v>35.97</v>
      </c>
      <c r="C1200" s="54">
        <v>8.1300000000000008</v>
      </c>
      <c r="D1200" s="54" t="s">
        <v>2380</v>
      </c>
      <c r="E1200" s="54" t="s">
        <v>2380</v>
      </c>
      <c r="F1200" s="54" t="s">
        <v>2380</v>
      </c>
      <c r="G1200" s="54" t="s">
        <v>2381</v>
      </c>
      <c r="H1200" s="54" t="s">
        <v>2380</v>
      </c>
      <c r="I1200" s="15"/>
      <c r="J1200" s="20"/>
      <c r="K1200" s="17" t="str" cm="1">
        <f t="array" ref="K1200">IF(H1200="?",INDEX($H$2:$H$2336,MODE(MATCH($H$2:$H$2336,$H$2:$H$2336,0))),H1200)</f>
        <v>No</v>
      </c>
      <c r="L1200" s="18" t="str">
        <f t="shared" si="18"/>
        <v>0</v>
      </c>
      <c r="M1200" s="18" t="s">
        <v>2380</v>
      </c>
      <c r="N1200" s="18" t="s">
        <v>2380</v>
      </c>
      <c r="O1200" s="17" t="str" cm="1">
        <f t="array" ref="O1200">_xlfn.IFS(B1200&lt;18.5,"Underweight",B1200&lt;=24.99,"Normal weight",B1200&lt;=29.99,"Over weight",B1200&gt;=30,"Obesity")</f>
        <v>Obesity</v>
      </c>
      <c r="P1200" s="30" t="str" cm="1">
        <f t="array" ref="P1200">_xlfn.IFS(C1200&lt;5.7,"Normal",C1200&lt;=6.49,"Prediabetes",C1200&gt;=6.5,"Diabetes")</f>
        <v>Diabetes</v>
      </c>
    </row>
    <row r="1201" spans="1:16" x14ac:dyDescent="0.25">
      <c r="A1201" s="54" t="s">
        <v>1171</v>
      </c>
      <c r="B1201" s="54">
        <v>25.86</v>
      </c>
      <c r="C1201" s="54">
        <v>6.68</v>
      </c>
      <c r="D1201" s="54" t="s">
        <v>8367</v>
      </c>
      <c r="E1201" s="54" t="s">
        <v>2380</v>
      </c>
      <c r="F1201" s="54" t="s">
        <v>2380</v>
      </c>
      <c r="G1201" s="54">
        <v>1</v>
      </c>
      <c r="H1201" s="54" t="s">
        <v>2380</v>
      </c>
      <c r="I1201" s="17"/>
      <c r="J1201" s="19"/>
      <c r="K1201" s="15" t="str" cm="1">
        <f t="array" ref="K1201">IF(H1201="?",INDEX($H$2:$H$2336,MODE(MATCH($H$2:$H$2336,$H$2:$H$2336,0))),H1201)</f>
        <v>No</v>
      </c>
      <c r="L1201" s="16">
        <f t="shared" si="18"/>
        <v>1</v>
      </c>
      <c r="M1201" s="16" t="s">
        <v>2382</v>
      </c>
      <c r="N1201" s="16" t="s">
        <v>2380</v>
      </c>
      <c r="O1201" s="15" t="str" cm="1">
        <f t="array" ref="O1201">_xlfn.IFS(B1201&lt;18.5,"Underweight",B1201&lt;=24.99,"Normal weight",B1201&lt;=29.99,"Over weight",B1201&gt;=30,"Obesity")</f>
        <v>Over weight</v>
      </c>
      <c r="P1201" s="29" t="str" cm="1">
        <f t="array" ref="P1201">_xlfn.IFS(C1201&lt;5.7,"Normal",C1201&lt;=6.49,"Prediabetes",C1201&gt;=6.5,"Diabetes")</f>
        <v>Diabetes</v>
      </c>
    </row>
    <row r="1202" spans="1:16" x14ac:dyDescent="0.25">
      <c r="A1202" s="54" t="s">
        <v>1170</v>
      </c>
      <c r="B1202" s="54">
        <v>30.03</v>
      </c>
      <c r="C1202" s="54">
        <v>11.51</v>
      </c>
      <c r="D1202" s="54" t="s">
        <v>2380</v>
      </c>
      <c r="E1202" s="54" t="s">
        <v>2380</v>
      </c>
      <c r="F1202" s="54" t="s">
        <v>2380</v>
      </c>
      <c r="G1202" s="54" t="s">
        <v>2381</v>
      </c>
      <c r="H1202" s="54" t="s">
        <v>2380</v>
      </c>
      <c r="I1202" s="15"/>
      <c r="J1202" s="20"/>
      <c r="K1202" s="17" t="str" cm="1">
        <f t="array" ref="K1202">IF(H1202="?",INDEX($H$2:$H$2336,MODE(MATCH($H$2:$H$2336,$H$2:$H$2336,0))),H1202)</f>
        <v>No</v>
      </c>
      <c r="L1202" s="18" t="str">
        <f t="shared" si="18"/>
        <v>0</v>
      </c>
      <c r="M1202" s="18" t="s">
        <v>2380</v>
      </c>
      <c r="N1202" s="18" t="s">
        <v>2380</v>
      </c>
      <c r="O1202" s="17" t="str" cm="1">
        <f t="array" ref="O1202">_xlfn.IFS(B1202&lt;18.5,"Underweight",B1202&lt;=24.99,"Normal weight",B1202&lt;=29.99,"Over weight",B1202&gt;=30,"Obesity")</f>
        <v>Obesity</v>
      </c>
      <c r="P1202" s="30" t="str" cm="1">
        <f t="array" ref="P1202">_xlfn.IFS(C1202&lt;5.7,"Normal",C1202&lt;=6.49,"Prediabetes",C1202&gt;=6.5,"Diabetes")</f>
        <v>Diabetes</v>
      </c>
    </row>
    <row r="1203" spans="1:16" x14ac:dyDescent="0.25">
      <c r="A1203" s="54" t="s">
        <v>1169</v>
      </c>
      <c r="B1203" s="54">
        <v>25.76</v>
      </c>
      <c r="C1203" s="54">
        <v>6.02</v>
      </c>
      <c r="D1203" s="54" t="s">
        <v>8367</v>
      </c>
      <c r="E1203" s="54" t="s">
        <v>2380</v>
      </c>
      <c r="F1203" s="54" t="s">
        <v>2382</v>
      </c>
      <c r="G1203" s="54">
        <v>1</v>
      </c>
      <c r="H1203" s="54" t="s">
        <v>2380</v>
      </c>
      <c r="I1203" s="17"/>
      <c r="J1203" s="19"/>
      <c r="K1203" s="15" t="str" cm="1">
        <f t="array" ref="K1203">IF(H1203="?",INDEX($H$2:$H$2336,MODE(MATCH($H$2:$H$2336,$H$2:$H$2336,0))),H1203)</f>
        <v>No</v>
      </c>
      <c r="L1203" s="16">
        <f t="shared" si="18"/>
        <v>1</v>
      </c>
      <c r="M1203" s="16" t="s">
        <v>2382</v>
      </c>
      <c r="N1203" s="16" t="s">
        <v>2380</v>
      </c>
      <c r="O1203" s="15" t="str" cm="1">
        <f t="array" ref="O1203">_xlfn.IFS(B1203&lt;18.5,"Underweight",B1203&lt;=24.99,"Normal weight",B1203&lt;=29.99,"Over weight",B1203&gt;=30,"Obesity")</f>
        <v>Over weight</v>
      </c>
      <c r="P1203" s="29" t="str" cm="1">
        <f t="array" ref="P1203">_xlfn.IFS(C1203&lt;5.7,"Normal",C1203&lt;=6.49,"Prediabetes",C1203&gt;=6.5,"Diabetes")</f>
        <v>Prediabetes</v>
      </c>
    </row>
    <row r="1204" spans="1:16" x14ac:dyDescent="0.25">
      <c r="A1204" s="54" t="s">
        <v>1168</v>
      </c>
      <c r="B1204" s="54">
        <v>22.42</v>
      </c>
      <c r="C1204" s="54">
        <v>7.96</v>
      </c>
      <c r="D1204" s="54" t="s">
        <v>2380</v>
      </c>
      <c r="E1204" s="54" t="s">
        <v>2380</v>
      </c>
      <c r="F1204" s="54" t="s">
        <v>2380</v>
      </c>
      <c r="G1204" s="54" t="s">
        <v>2381</v>
      </c>
      <c r="H1204" s="54" t="s">
        <v>2380</v>
      </c>
      <c r="I1204" s="15"/>
      <c r="J1204" s="20"/>
      <c r="K1204" s="17" t="str" cm="1">
        <f t="array" ref="K1204">IF(H1204="?",INDEX($H$2:$H$2336,MODE(MATCH($H$2:$H$2336,$H$2:$H$2336,0))),H1204)</f>
        <v>No</v>
      </c>
      <c r="L1204" s="18" t="str">
        <f t="shared" si="18"/>
        <v>0</v>
      </c>
      <c r="M1204" s="18" t="s">
        <v>2380</v>
      </c>
      <c r="N1204" s="18" t="s">
        <v>2380</v>
      </c>
      <c r="O1204" s="17" t="str" cm="1">
        <f t="array" ref="O1204">_xlfn.IFS(B1204&lt;18.5,"Underweight",B1204&lt;=24.99,"Normal weight",B1204&lt;=29.99,"Over weight",B1204&gt;=30,"Obesity")</f>
        <v>Normal weight</v>
      </c>
      <c r="P1204" s="30" t="str" cm="1">
        <f t="array" ref="P1204">_xlfn.IFS(C1204&lt;5.7,"Normal",C1204&lt;=6.49,"Prediabetes",C1204&gt;=6.5,"Diabetes")</f>
        <v>Diabetes</v>
      </c>
    </row>
    <row r="1205" spans="1:16" x14ac:dyDescent="0.25">
      <c r="A1205" s="54" t="s">
        <v>1167</v>
      </c>
      <c r="B1205" s="54">
        <v>33.18</v>
      </c>
      <c r="C1205" s="54">
        <v>6.01</v>
      </c>
      <c r="D1205" s="54" t="s">
        <v>8367</v>
      </c>
      <c r="E1205" s="54" t="s">
        <v>2380</v>
      </c>
      <c r="F1205" s="54" t="s">
        <v>2380</v>
      </c>
      <c r="G1205" s="54">
        <v>1</v>
      </c>
      <c r="H1205" s="54" t="s">
        <v>2380</v>
      </c>
      <c r="I1205" s="17"/>
      <c r="J1205" s="19"/>
      <c r="K1205" s="15" t="str" cm="1">
        <f t="array" ref="K1205">IF(H1205="?",INDEX($H$2:$H$2336,MODE(MATCH($H$2:$H$2336,$H$2:$H$2336,0))),H1205)</f>
        <v>No</v>
      </c>
      <c r="L1205" s="16">
        <f t="shared" si="18"/>
        <v>1</v>
      </c>
      <c r="M1205" s="16" t="s">
        <v>2382</v>
      </c>
      <c r="N1205" s="16" t="s">
        <v>2380</v>
      </c>
      <c r="O1205" s="15" t="str" cm="1">
        <f t="array" ref="O1205">_xlfn.IFS(B1205&lt;18.5,"Underweight",B1205&lt;=24.99,"Normal weight",B1205&lt;=29.99,"Over weight",B1205&gt;=30,"Obesity")</f>
        <v>Obesity</v>
      </c>
      <c r="P1205" s="29" t="str" cm="1">
        <f t="array" ref="P1205">_xlfn.IFS(C1205&lt;5.7,"Normal",C1205&lt;=6.49,"Prediabetes",C1205&gt;=6.5,"Diabetes")</f>
        <v>Prediabetes</v>
      </c>
    </row>
    <row r="1206" spans="1:16" x14ac:dyDescent="0.25">
      <c r="A1206" s="54" t="s">
        <v>1166</v>
      </c>
      <c r="B1206" s="54">
        <v>43.04</v>
      </c>
      <c r="C1206" s="54">
        <v>5.9</v>
      </c>
      <c r="D1206" s="54" t="s">
        <v>8367</v>
      </c>
      <c r="E1206" s="54" t="s">
        <v>2380</v>
      </c>
      <c r="F1206" s="54" t="s">
        <v>2380</v>
      </c>
      <c r="G1206" s="54" t="s">
        <v>2381</v>
      </c>
      <c r="H1206" s="54" t="s">
        <v>2380</v>
      </c>
      <c r="I1206" s="15"/>
      <c r="J1206" s="20"/>
      <c r="K1206" s="17" t="str" cm="1">
        <f t="array" ref="K1206">IF(H1206="?",INDEX($H$2:$H$2336,MODE(MATCH($H$2:$H$2336,$H$2:$H$2336,0))),H1206)</f>
        <v>No</v>
      </c>
      <c r="L1206" s="18" t="str">
        <f t="shared" si="18"/>
        <v>0</v>
      </c>
      <c r="M1206" s="18" t="s">
        <v>2382</v>
      </c>
      <c r="N1206" s="18" t="s">
        <v>2380</v>
      </c>
      <c r="O1206" s="17" t="str" cm="1">
        <f t="array" ref="O1206">_xlfn.IFS(B1206&lt;18.5,"Underweight",B1206&lt;=24.99,"Normal weight",B1206&lt;=29.99,"Over weight",B1206&gt;=30,"Obesity")</f>
        <v>Obesity</v>
      </c>
      <c r="P1206" s="30" t="str" cm="1">
        <f t="array" ref="P1206">_xlfn.IFS(C1206&lt;5.7,"Normal",C1206&lt;=6.49,"Prediabetes",C1206&gt;=6.5,"Diabetes")</f>
        <v>Prediabetes</v>
      </c>
    </row>
    <row r="1207" spans="1:16" x14ac:dyDescent="0.25">
      <c r="A1207" s="54" t="s">
        <v>1165</v>
      </c>
      <c r="B1207" s="54">
        <v>34.15</v>
      </c>
      <c r="C1207" s="54">
        <v>4.49</v>
      </c>
      <c r="D1207" s="54" t="s">
        <v>8367</v>
      </c>
      <c r="E1207" s="54" t="s">
        <v>2380</v>
      </c>
      <c r="F1207" s="54" t="s">
        <v>2380</v>
      </c>
      <c r="G1207" s="54">
        <v>1</v>
      </c>
      <c r="H1207" s="54" t="s">
        <v>2380</v>
      </c>
      <c r="I1207" s="17"/>
      <c r="J1207" s="19"/>
      <c r="K1207" s="15" t="str" cm="1">
        <f t="array" ref="K1207">IF(H1207="?",INDEX($H$2:$H$2336,MODE(MATCH($H$2:$H$2336,$H$2:$H$2336,0))),H1207)</f>
        <v>No</v>
      </c>
      <c r="L1207" s="16">
        <f t="shared" si="18"/>
        <v>1</v>
      </c>
      <c r="M1207" s="16" t="s">
        <v>2382</v>
      </c>
      <c r="N1207" s="16" t="s">
        <v>2380</v>
      </c>
      <c r="O1207" s="15" t="str" cm="1">
        <f t="array" ref="O1207">_xlfn.IFS(B1207&lt;18.5,"Underweight",B1207&lt;=24.99,"Normal weight",B1207&lt;=29.99,"Over weight",B1207&gt;=30,"Obesity")</f>
        <v>Obesity</v>
      </c>
      <c r="P1207" s="29" t="str" cm="1">
        <f t="array" ref="P1207">_xlfn.IFS(C1207&lt;5.7,"Normal",C1207&lt;=6.49,"Prediabetes",C1207&gt;=6.5,"Diabetes")</f>
        <v>Normal</v>
      </c>
    </row>
    <row r="1208" spans="1:16" x14ac:dyDescent="0.25">
      <c r="A1208" s="54" t="s">
        <v>1164</v>
      </c>
      <c r="B1208" s="54">
        <v>25.78</v>
      </c>
      <c r="C1208" s="54">
        <v>6.25</v>
      </c>
      <c r="D1208" s="54" t="s">
        <v>2380</v>
      </c>
      <c r="E1208" s="54" t="s">
        <v>2380</v>
      </c>
      <c r="F1208" s="54" t="s">
        <v>2380</v>
      </c>
      <c r="G1208" s="54" t="s">
        <v>2381</v>
      </c>
      <c r="H1208" s="54" t="s">
        <v>2380</v>
      </c>
      <c r="I1208" s="15"/>
      <c r="J1208" s="20"/>
      <c r="K1208" s="17" t="str" cm="1">
        <f t="array" ref="K1208">IF(H1208="?",INDEX($H$2:$H$2336,MODE(MATCH($H$2:$H$2336,$H$2:$H$2336,0))),H1208)</f>
        <v>No</v>
      </c>
      <c r="L1208" s="18" t="str">
        <f t="shared" si="18"/>
        <v>0</v>
      </c>
      <c r="M1208" s="18" t="s">
        <v>2380</v>
      </c>
      <c r="N1208" s="18" t="s">
        <v>2380</v>
      </c>
      <c r="O1208" s="17" t="str" cm="1">
        <f t="array" ref="O1208">_xlfn.IFS(B1208&lt;18.5,"Underweight",B1208&lt;=24.99,"Normal weight",B1208&lt;=29.99,"Over weight",B1208&gt;=30,"Obesity")</f>
        <v>Over weight</v>
      </c>
      <c r="P1208" s="30" t="str" cm="1">
        <f t="array" ref="P1208">_xlfn.IFS(C1208&lt;5.7,"Normal",C1208&lt;=6.49,"Prediabetes",C1208&gt;=6.5,"Diabetes")</f>
        <v>Prediabetes</v>
      </c>
    </row>
    <row r="1209" spans="1:16" x14ac:dyDescent="0.25">
      <c r="A1209" s="54" t="s">
        <v>1163</v>
      </c>
      <c r="B1209" s="54">
        <v>21.02</v>
      </c>
      <c r="C1209" s="54">
        <v>9.6199999999999992</v>
      </c>
      <c r="D1209" s="54" t="s">
        <v>8367</v>
      </c>
      <c r="E1209" s="54" t="s">
        <v>2380</v>
      </c>
      <c r="F1209" s="54" t="s">
        <v>2382</v>
      </c>
      <c r="G1209" s="54">
        <v>1</v>
      </c>
      <c r="H1209" s="54" t="s">
        <v>2380</v>
      </c>
      <c r="I1209" s="17"/>
      <c r="J1209" s="19"/>
      <c r="K1209" s="15" t="str" cm="1">
        <f t="array" ref="K1209">IF(H1209="?",INDEX($H$2:$H$2336,MODE(MATCH($H$2:$H$2336,$H$2:$H$2336,0))),H1209)</f>
        <v>No</v>
      </c>
      <c r="L1209" s="16">
        <f t="shared" si="18"/>
        <v>1</v>
      </c>
      <c r="M1209" s="16" t="s">
        <v>2382</v>
      </c>
      <c r="N1209" s="16" t="s">
        <v>2380</v>
      </c>
      <c r="O1209" s="15" t="str" cm="1">
        <f t="array" ref="O1209">_xlfn.IFS(B1209&lt;18.5,"Underweight",B1209&lt;=24.99,"Normal weight",B1209&lt;=29.99,"Over weight",B1209&gt;=30,"Obesity")</f>
        <v>Normal weight</v>
      </c>
      <c r="P1209" s="29" t="str" cm="1">
        <f t="array" ref="P1209">_xlfn.IFS(C1209&lt;5.7,"Normal",C1209&lt;=6.49,"Prediabetes",C1209&gt;=6.5,"Diabetes")</f>
        <v>Diabetes</v>
      </c>
    </row>
    <row r="1210" spans="1:16" x14ac:dyDescent="0.25">
      <c r="A1210" s="54" t="s">
        <v>1162</v>
      </c>
      <c r="B1210" s="54">
        <v>37.51</v>
      </c>
      <c r="C1210" s="54">
        <v>11.06</v>
      </c>
      <c r="D1210" s="54" t="s">
        <v>2380</v>
      </c>
      <c r="E1210" s="54" t="s">
        <v>2380</v>
      </c>
      <c r="F1210" s="54" t="s">
        <v>2380</v>
      </c>
      <c r="G1210" s="54">
        <v>2</v>
      </c>
      <c r="H1210" s="54" t="s">
        <v>2380</v>
      </c>
      <c r="I1210" s="15"/>
      <c r="J1210" s="20"/>
      <c r="K1210" s="17" t="str" cm="1">
        <f t="array" ref="K1210">IF(H1210="?",INDEX($H$2:$H$2336,MODE(MATCH($H$2:$H$2336,$H$2:$H$2336,0))),H1210)</f>
        <v>No</v>
      </c>
      <c r="L1210" s="18">
        <f t="shared" si="18"/>
        <v>2</v>
      </c>
      <c r="M1210" s="18" t="s">
        <v>2380</v>
      </c>
      <c r="N1210" s="18" t="s">
        <v>2380</v>
      </c>
      <c r="O1210" s="17" t="str" cm="1">
        <f t="array" ref="O1210">_xlfn.IFS(B1210&lt;18.5,"Underweight",B1210&lt;=24.99,"Normal weight",B1210&lt;=29.99,"Over weight",B1210&gt;=30,"Obesity")</f>
        <v>Obesity</v>
      </c>
      <c r="P1210" s="30" t="str" cm="1">
        <f t="array" ref="P1210">_xlfn.IFS(C1210&lt;5.7,"Normal",C1210&lt;=6.49,"Prediabetes",C1210&gt;=6.5,"Diabetes")</f>
        <v>Diabetes</v>
      </c>
    </row>
    <row r="1211" spans="1:16" x14ac:dyDescent="0.25">
      <c r="A1211" s="54" t="s">
        <v>1161</v>
      </c>
      <c r="B1211" s="54">
        <v>25.745000000000001</v>
      </c>
      <c r="C1211" s="54">
        <v>6.11</v>
      </c>
      <c r="D1211" s="54" t="s">
        <v>8367</v>
      </c>
      <c r="E1211" s="54" t="s">
        <v>2380</v>
      </c>
      <c r="F1211" s="54" t="s">
        <v>2380</v>
      </c>
      <c r="G1211" s="54" t="s">
        <v>2381</v>
      </c>
      <c r="H1211" s="54" t="s">
        <v>2380</v>
      </c>
      <c r="I1211" s="17"/>
      <c r="J1211" s="19"/>
      <c r="K1211" s="15" t="str" cm="1">
        <f t="array" ref="K1211">IF(H1211="?",INDEX($H$2:$H$2336,MODE(MATCH($H$2:$H$2336,$H$2:$H$2336,0))),H1211)</f>
        <v>No</v>
      </c>
      <c r="L1211" s="16" t="str">
        <f t="shared" si="18"/>
        <v>0</v>
      </c>
      <c r="M1211" s="16" t="s">
        <v>2382</v>
      </c>
      <c r="N1211" s="16" t="s">
        <v>2380</v>
      </c>
      <c r="O1211" s="15" t="str" cm="1">
        <f t="array" ref="O1211">_xlfn.IFS(B1211&lt;18.5,"Underweight",B1211&lt;=24.99,"Normal weight",B1211&lt;=29.99,"Over weight",B1211&gt;=30,"Obesity")</f>
        <v>Over weight</v>
      </c>
      <c r="P1211" s="29" t="str" cm="1">
        <f t="array" ref="P1211">_xlfn.IFS(C1211&lt;5.7,"Normal",C1211&lt;=6.49,"Prediabetes",C1211&gt;=6.5,"Diabetes")</f>
        <v>Prediabetes</v>
      </c>
    </row>
    <row r="1212" spans="1:16" x14ac:dyDescent="0.25">
      <c r="A1212" s="54" t="s">
        <v>1160</v>
      </c>
      <c r="B1212" s="54">
        <v>31.35</v>
      </c>
      <c r="C1212" s="54">
        <v>11.49</v>
      </c>
      <c r="D1212" s="54" t="s">
        <v>2380</v>
      </c>
      <c r="E1212" s="54" t="s">
        <v>2380</v>
      </c>
      <c r="F1212" s="54" t="s">
        <v>2380</v>
      </c>
      <c r="G1212" s="54">
        <v>2</v>
      </c>
      <c r="H1212" s="54" t="s">
        <v>2380</v>
      </c>
      <c r="I1212" s="15"/>
      <c r="J1212" s="20"/>
      <c r="K1212" s="17" t="str" cm="1">
        <f t="array" ref="K1212">IF(H1212="?",INDEX($H$2:$H$2336,MODE(MATCH($H$2:$H$2336,$H$2:$H$2336,0))),H1212)</f>
        <v>No</v>
      </c>
      <c r="L1212" s="18">
        <f t="shared" si="18"/>
        <v>2</v>
      </c>
      <c r="M1212" s="18" t="s">
        <v>2380</v>
      </c>
      <c r="N1212" s="18" t="s">
        <v>2380</v>
      </c>
      <c r="O1212" s="17" t="str" cm="1">
        <f t="array" ref="O1212">_xlfn.IFS(B1212&lt;18.5,"Underweight",B1212&lt;=24.99,"Normal weight",B1212&lt;=29.99,"Over weight",B1212&gt;=30,"Obesity")</f>
        <v>Obesity</v>
      </c>
      <c r="P1212" s="30" t="str" cm="1">
        <f t="array" ref="P1212">_xlfn.IFS(C1212&lt;5.7,"Normal",C1212&lt;=6.49,"Prediabetes",C1212&gt;=6.5,"Diabetes")</f>
        <v>Diabetes</v>
      </c>
    </row>
    <row r="1213" spans="1:16" x14ac:dyDescent="0.25">
      <c r="A1213" s="54" t="s">
        <v>1159</v>
      </c>
      <c r="B1213" s="54">
        <v>29.83</v>
      </c>
      <c r="C1213" s="54">
        <v>8.68</v>
      </c>
      <c r="D1213" s="54" t="s">
        <v>2380</v>
      </c>
      <c r="E1213" s="54" t="s">
        <v>2380</v>
      </c>
      <c r="F1213" s="54" t="s">
        <v>2380</v>
      </c>
      <c r="G1213" s="54">
        <v>2</v>
      </c>
      <c r="H1213" s="54" t="s">
        <v>2380</v>
      </c>
      <c r="I1213" s="17"/>
      <c r="J1213" s="19"/>
      <c r="K1213" s="15" t="str" cm="1">
        <f t="array" ref="K1213">IF(H1213="?",INDEX($H$2:$H$2336,MODE(MATCH($H$2:$H$2336,$H$2:$H$2336,0))),H1213)</f>
        <v>No</v>
      </c>
      <c r="L1213" s="16">
        <f t="shared" si="18"/>
        <v>2</v>
      </c>
      <c r="M1213" s="16" t="s">
        <v>2380</v>
      </c>
      <c r="N1213" s="16" t="s">
        <v>2380</v>
      </c>
      <c r="O1213" s="15" t="str" cm="1">
        <f t="array" ref="O1213">_xlfn.IFS(B1213&lt;18.5,"Underweight",B1213&lt;=24.99,"Normal weight",B1213&lt;=29.99,"Over weight",B1213&gt;=30,"Obesity")</f>
        <v>Over weight</v>
      </c>
      <c r="P1213" s="29" t="str" cm="1">
        <f t="array" ref="P1213">_xlfn.IFS(C1213&lt;5.7,"Normal",C1213&lt;=6.49,"Prediabetes",C1213&gt;=6.5,"Diabetes")</f>
        <v>Diabetes</v>
      </c>
    </row>
    <row r="1214" spans="1:16" x14ac:dyDescent="0.25">
      <c r="A1214" s="54" t="s">
        <v>1158</v>
      </c>
      <c r="B1214" s="54">
        <v>25.49</v>
      </c>
      <c r="C1214" s="54">
        <v>5.68</v>
      </c>
      <c r="D1214" s="54" t="s">
        <v>8367</v>
      </c>
      <c r="E1214" s="54" t="s">
        <v>2380</v>
      </c>
      <c r="F1214" s="54" t="s">
        <v>2382</v>
      </c>
      <c r="G1214" s="54">
        <v>1</v>
      </c>
      <c r="H1214" s="54" t="s">
        <v>2380</v>
      </c>
      <c r="I1214" s="15"/>
      <c r="J1214" s="20"/>
      <c r="K1214" s="17" t="str" cm="1">
        <f t="array" ref="K1214">IF(H1214="?",INDEX($H$2:$H$2336,MODE(MATCH($H$2:$H$2336,$H$2:$H$2336,0))),H1214)</f>
        <v>No</v>
      </c>
      <c r="L1214" s="18">
        <f t="shared" si="18"/>
        <v>1</v>
      </c>
      <c r="M1214" s="18" t="s">
        <v>2382</v>
      </c>
      <c r="N1214" s="18" t="s">
        <v>2380</v>
      </c>
      <c r="O1214" s="17" t="str" cm="1">
        <f t="array" ref="O1214">_xlfn.IFS(B1214&lt;18.5,"Underweight",B1214&lt;=24.99,"Normal weight",B1214&lt;=29.99,"Over weight",B1214&gt;=30,"Obesity")</f>
        <v>Over weight</v>
      </c>
      <c r="P1214" s="30" t="str" cm="1">
        <f t="array" ref="P1214">_xlfn.IFS(C1214&lt;5.7,"Normal",C1214&lt;=6.49,"Prediabetes",C1214&gt;=6.5,"Diabetes")</f>
        <v>Normal</v>
      </c>
    </row>
    <row r="1215" spans="1:16" x14ac:dyDescent="0.25">
      <c r="A1215" s="54" t="s">
        <v>1157</v>
      </c>
      <c r="B1215" s="54">
        <v>34.1</v>
      </c>
      <c r="C1215" s="54">
        <v>8.4499999999999993</v>
      </c>
      <c r="D1215" s="54" t="s">
        <v>2380</v>
      </c>
      <c r="E1215" s="54" t="s">
        <v>2380</v>
      </c>
      <c r="F1215" s="54" t="s">
        <v>2380</v>
      </c>
      <c r="G1215" s="54" t="s">
        <v>2381</v>
      </c>
      <c r="H1215" s="54" t="s">
        <v>2380</v>
      </c>
      <c r="I1215" s="17"/>
      <c r="J1215" s="19"/>
      <c r="K1215" s="15" t="str" cm="1">
        <f t="array" ref="K1215">IF(H1215="?",INDEX($H$2:$H$2336,MODE(MATCH($H$2:$H$2336,$H$2:$H$2336,0))),H1215)</f>
        <v>No</v>
      </c>
      <c r="L1215" s="16" t="str">
        <f t="shared" si="18"/>
        <v>0</v>
      </c>
      <c r="M1215" s="16" t="s">
        <v>2380</v>
      </c>
      <c r="N1215" s="16" t="s">
        <v>2380</v>
      </c>
      <c r="O1215" s="15" t="str" cm="1">
        <f t="array" ref="O1215">_xlfn.IFS(B1215&lt;18.5,"Underweight",B1215&lt;=24.99,"Normal weight",B1215&lt;=29.99,"Over weight",B1215&gt;=30,"Obesity")</f>
        <v>Obesity</v>
      </c>
      <c r="P1215" s="29" t="str" cm="1">
        <f t="array" ref="P1215">_xlfn.IFS(C1215&lt;5.7,"Normal",C1215&lt;=6.49,"Prediabetes",C1215&gt;=6.5,"Diabetes")</f>
        <v>Diabetes</v>
      </c>
    </row>
    <row r="1216" spans="1:16" x14ac:dyDescent="0.25">
      <c r="A1216" s="54" t="s">
        <v>1156</v>
      </c>
      <c r="B1216" s="54">
        <v>25.84</v>
      </c>
      <c r="C1216" s="54">
        <v>8.51</v>
      </c>
      <c r="D1216" s="54" t="s">
        <v>2380</v>
      </c>
      <c r="E1216" s="54" t="s">
        <v>2380</v>
      </c>
      <c r="F1216" s="54" t="s">
        <v>2380</v>
      </c>
      <c r="G1216" s="54">
        <v>2</v>
      </c>
      <c r="H1216" s="54" t="s">
        <v>2380</v>
      </c>
      <c r="I1216" s="15"/>
      <c r="J1216" s="20"/>
      <c r="K1216" s="17" t="str" cm="1">
        <f t="array" ref="K1216">IF(H1216="?",INDEX($H$2:$H$2336,MODE(MATCH($H$2:$H$2336,$H$2:$H$2336,0))),H1216)</f>
        <v>No</v>
      </c>
      <c r="L1216" s="18">
        <f t="shared" si="18"/>
        <v>2</v>
      </c>
      <c r="M1216" s="18" t="s">
        <v>2380</v>
      </c>
      <c r="N1216" s="18" t="s">
        <v>2380</v>
      </c>
      <c r="O1216" s="17" t="str" cm="1">
        <f t="array" ref="O1216">_xlfn.IFS(B1216&lt;18.5,"Underweight",B1216&lt;=24.99,"Normal weight",B1216&lt;=29.99,"Over weight",B1216&gt;=30,"Obesity")</f>
        <v>Over weight</v>
      </c>
      <c r="P1216" s="30" t="str" cm="1">
        <f t="array" ref="P1216">_xlfn.IFS(C1216&lt;5.7,"Normal",C1216&lt;=6.49,"Prediabetes",C1216&gt;=6.5,"Diabetes")</f>
        <v>Diabetes</v>
      </c>
    </row>
    <row r="1217" spans="1:16" x14ac:dyDescent="0.25">
      <c r="A1217" s="54" t="s">
        <v>1155</v>
      </c>
      <c r="B1217" s="54">
        <v>20.6</v>
      </c>
      <c r="C1217" s="54">
        <v>7.62</v>
      </c>
      <c r="D1217" s="54" t="s">
        <v>2380</v>
      </c>
      <c r="E1217" s="54" t="s">
        <v>2380</v>
      </c>
      <c r="F1217" s="54" t="s">
        <v>2380</v>
      </c>
      <c r="G1217" s="54" t="s">
        <v>2381</v>
      </c>
      <c r="H1217" s="54" t="s">
        <v>2380</v>
      </c>
      <c r="I1217" s="17"/>
      <c r="J1217" s="19"/>
      <c r="K1217" s="15" t="str" cm="1">
        <f t="array" ref="K1217">IF(H1217="?",INDEX($H$2:$H$2336,MODE(MATCH($H$2:$H$2336,$H$2:$H$2336,0))),H1217)</f>
        <v>No</v>
      </c>
      <c r="L1217" s="16" t="str">
        <f t="shared" si="18"/>
        <v>0</v>
      </c>
      <c r="M1217" s="16" t="s">
        <v>2380</v>
      </c>
      <c r="N1217" s="16" t="s">
        <v>2380</v>
      </c>
      <c r="O1217" s="15" t="str" cm="1">
        <f t="array" ref="O1217">_xlfn.IFS(B1217&lt;18.5,"Underweight",B1217&lt;=24.99,"Normal weight",B1217&lt;=29.99,"Over weight",B1217&gt;=30,"Obesity")</f>
        <v>Normal weight</v>
      </c>
      <c r="P1217" s="29" t="str" cm="1">
        <f t="array" ref="P1217">_xlfn.IFS(C1217&lt;5.7,"Normal",C1217&lt;=6.49,"Prediabetes",C1217&gt;=6.5,"Diabetes")</f>
        <v>Diabetes</v>
      </c>
    </row>
    <row r="1218" spans="1:16" x14ac:dyDescent="0.25">
      <c r="A1218" s="54" t="s">
        <v>1154</v>
      </c>
      <c r="B1218" s="54">
        <v>28.88</v>
      </c>
      <c r="C1218" s="54">
        <v>10.18</v>
      </c>
      <c r="D1218" s="54" t="s">
        <v>2380</v>
      </c>
      <c r="E1218" s="54" t="s">
        <v>2380</v>
      </c>
      <c r="F1218" s="54" t="s">
        <v>2380</v>
      </c>
      <c r="G1218" s="54" t="s">
        <v>2381</v>
      </c>
      <c r="H1218" s="54" t="s">
        <v>2380</v>
      </c>
      <c r="I1218" s="15"/>
      <c r="J1218" s="20"/>
      <c r="K1218" s="17" t="str" cm="1">
        <f t="array" ref="K1218">IF(H1218="?",INDEX($H$2:$H$2336,MODE(MATCH($H$2:$H$2336,$H$2:$H$2336,0))),H1218)</f>
        <v>No</v>
      </c>
      <c r="L1218" s="18" t="str">
        <f t="shared" ref="L1218:L1281" si="19">IF(G1218="No major surgery","0",G1218)</f>
        <v>0</v>
      </c>
      <c r="M1218" s="18" t="s">
        <v>2380</v>
      </c>
      <c r="N1218" s="18" t="s">
        <v>2380</v>
      </c>
      <c r="O1218" s="17" t="str" cm="1">
        <f t="array" ref="O1218">_xlfn.IFS(B1218&lt;18.5,"Underweight",B1218&lt;=24.99,"Normal weight",B1218&lt;=29.99,"Over weight",B1218&gt;=30,"Obesity")</f>
        <v>Over weight</v>
      </c>
      <c r="P1218" s="30" t="str" cm="1">
        <f t="array" ref="P1218">_xlfn.IFS(C1218&lt;5.7,"Normal",C1218&lt;=6.49,"Prediabetes",C1218&gt;=6.5,"Diabetes")</f>
        <v>Diabetes</v>
      </c>
    </row>
    <row r="1219" spans="1:16" x14ac:dyDescent="0.25">
      <c r="A1219" s="54" t="s">
        <v>1153</v>
      </c>
      <c r="B1219" s="54">
        <v>28.24</v>
      </c>
      <c r="C1219" s="54">
        <v>5.36</v>
      </c>
      <c r="D1219" s="54" t="s">
        <v>2380</v>
      </c>
      <c r="E1219" s="54" t="s">
        <v>2380</v>
      </c>
      <c r="F1219" s="54" t="s">
        <v>2380</v>
      </c>
      <c r="G1219" s="54" t="s">
        <v>2381</v>
      </c>
      <c r="H1219" s="54" t="s">
        <v>2380</v>
      </c>
      <c r="I1219" s="17"/>
      <c r="J1219" s="19"/>
      <c r="K1219" s="15" t="str" cm="1">
        <f t="array" ref="K1219">IF(H1219="?",INDEX($H$2:$H$2336,MODE(MATCH($H$2:$H$2336,$H$2:$H$2336,0))),H1219)</f>
        <v>No</v>
      </c>
      <c r="L1219" s="16" t="str">
        <f t="shared" si="19"/>
        <v>0</v>
      </c>
      <c r="M1219" s="16" t="s">
        <v>2380</v>
      </c>
      <c r="N1219" s="16" t="s">
        <v>2380</v>
      </c>
      <c r="O1219" s="15" t="str" cm="1">
        <f t="array" ref="O1219">_xlfn.IFS(B1219&lt;18.5,"Underweight",B1219&lt;=24.99,"Normal weight",B1219&lt;=29.99,"Over weight",B1219&gt;=30,"Obesity")</f>
        <v>Over weight</v>
      </c>
      <c r="P1219" s="29" t="str" cm="1">
        <f t="array" ref="P1219">_xlfn.IFS(C1219&lt;5.7,"Normal",C1219&lt;=6.49,"Prediabetes",C1219&gt;=6.5,"Diabetes")</f>
        <v>Normal</v>
      </c>
    </row>
    <row r="1220" spans="1:16" x14ac:dyDescent="0.25">
      <c r="A1220" s="54" t="s">
        <v>1152</v>
      </c>
      <c r="B1220" s="54">
        <v>25.46</v>
      </c>
      <c r="C1220" s="54">
        <v>11.78</v>
      </c>
      <c r="D1220" s="54" t="s">
        <v>8367</v>
      </c>
      <c r="E1220" s="54" t="s">
        <v>2380</v>
      </c>
      <c r="F1220" s="54" t="s">
        <v>2380</v>
      </c>
      <c r="G1220" s="54">
        <v>1</v>
      </c>
      <c r="H1220" s="54" t="s">
        <v>2380</v>
      </c>
      <c r="I1220" s="15"/>
      <c r="J1220" s="20"/>
      <c r="K1220" s="17" t="str" cm="1">
        <f t="array" ref="K1220">IF(H1220="?",INDEX($H$2:$H$2336,MODE(MATCH($H$2:$H$2336,$H$2:$H$2336,0))),H1220)</f>
        <v>No</v>
      </c>
      <c r="L1220" s="18">
        <f t="shared" si="19"/>
        <v>1</v>
      </c>
      <c r="M1220" s="18" t="s">
        <v>2382</v>
      </c>
      <c r="N1220" s="18" t="s">
        <v>2380</v>
      </c>
      <c r="O1220" s="17" t="str" cm="1">
        <f t="array" ref="O1220">_xlfn.IFS(B1220&lt;18.5,"Underweight",B1220&lt;=24.99,"Normal weight",B1220&lt;=29.99,"Over weight",B1220&gt;=30,"Obesity")</f>
        <v>Over weight</v>
      </c>
      <c r="P1220" s="30" t="str" cm="1">
        <f t="array" ref="P1220">_xlfn.IFS(C1220&lt;5.7,"Normal",C1220&lt;=6.49,"Prediabetes",C1220&gt;=6.5,"Diabetes")</f>
        <v>Diabetes</v>
      </c>
    </row>
    <row r="1221" spans="1:16" x14ac:dyDescent="0.25">
      <c r="A1221" s="54" t="s">
        <v>1151</v>
      </c>
      <c r="B1221" s="54">
        <v>29.64</v>
      </c>
      <c r="C1221" s="54">
        <v>10.82</v>
      </c>
      <c r="D1221" s="54" t="s">
        <v>8367</v>
      </c>
      <c r="E1221" s="54" t="s">
        <v>2380</v>
      </c>
      <c r="F1221" s="54" t="s">
        <v>2380</v>
      </c>
      <c r="G1221" s="54" t="s">
        <v>2381</v>
      </c>
      <c r="H1221" s="54" t="s">
        <v>2380</v>
      </c>
      <c r="I1221" s="17"/>
      <c r="J1221" s="19"/>
      <c r="K1221" s="15" t="str" cm="1">
        <f t="array" ref="K1221">IF(H1221="?",INDEX($H$2:$H$2336,MODE(MATCH($H$2:$H$2336,$H$2:$H$2336,0))),H1221)</f>
        <v>No</v>
      </c>
      <c r="L1221" s="16" t="str">
        <f t="shared" si="19"/>
        <v>0</v>
      </c>
      <c r="M1221" s="16" t="s">
        <v>2382</v>
      </c>
      <c r="N1221" s="16" t="s">
        <v>2380</v>
      </c>
      <c r="O1221" s="15" t="str" cm="1">
        <f t="array" ref="O1221">_xlfn.IFS(B1221&lt;18.5,"Underweight",B1221&lt;=24.99,"Normal weight",B1221&lt;=29.99,"Over weight",B1221&gt;=30,"Obesity")</f>
        <v>Over weight</v>
      </c>
      <c r="P1221" s="29" t="str" cm="1">
        <f t="array" ref="P1221">_xlfn.IFS(C1221&lt;5.7,"Normal",C1221&lt;=6.49,"Prediabetes",C1221&gt;=6.5,"Diabetes")</f>
        <v>Diabetes</v>
      </c>
    </row>
    <row r="1222" spans="1:16" x14ac:dyDescent="0.25">
      <c r="A1222" s="54" t="s">
        <v>1150</v>
      </c>
      <c r="B1222" s="54">
        <v>31.27</v>
      </c>
      <c r="C1222" s="54">
        <v>7.73</v>
      </c>
      <c r="D1222" s="54" t="s">
        <v>8367</v>
      </c>
      <c r="E1222" s="54" t="s">
        <v>2380</v>
      </c>
      <c r="F1222" s="54" t="s">
        <v>2380</v>
      </c>
      <c r="G1222" s="54">
        <v>1</v>
      </c>
      <c r="H1222" s="54" t="s">
        <v>2380</v>
      </c>
      <c r="I1222" s="15"/>
      <c r="J1222" s="20"/>
      <c r="K1222" s="17" t="str" cm="1">
        <f t="array" ref="K1222">IF(H1222="?",INDEX($H$2:$H$2336,MODE(MATCH($H$2:$H$2336,$H$2:$H$2336,0))),H1222)</f>
        <v>No</v>
      </c>
      <c r="L1222" s="18">
        <f t="shared" si="19"/>
        <v>1</v>
      </c>
      <c r="M1222" s="18" t="s">
        <v>2382</v>
      </c>
      <c r="N1222" s="18" t="s">
        <v>2380</v>
      </c>
      <c r="O1222" s="17" t="str" cm="1">
        <f t="array" ref="O1222">_xlfn.IFS(B1222&lt;18.5,"Underweight",B1222&lt;=24.99,"Normal weight",B1222&lt;=29.99,"Over weight",B1222&gt;=30,"Obesity")</f>
        <v>Obesity</v>
      </c>
      <c r="P1222" s="30" t="str" cm="1">
        <f t="array" ref="P1222">_xlfn.IFS(C1222&lt;5.7,"Normal",C1222&lt;=6.49,"Prediabetes",C1222&gt;=6.5,"Diabetes")</f>
        <v>Diabetes</v>
      </c>
    </row>
    <row r="1223" spans="1:16" x14ac:dyDescent="0.25">
      <c r="A1223" s="54" t="s">
        <v>1149</v>
      </c>
      <c r="B1223" s="54">
        <v>19.95</v>
      </c>
      <c r="C1223" s="54">
        <v>6.24</v>
      </c>
      <c r="D1223" s="54" t="s">
        <v>8367</v>
      </c>
      <c r="E1223" s="54" t="s">
        <v>2380</v>
      </c>
      <c r="F1223" s="54" t="s">
        <v>2380</v>
      </c>
      <c r="G1223" s="54" t="s">
        <v>2381</v>
      </c>
      <c r="H1223" s="54" t="s">
        <v>2380</v>
      </c>
      <c r="I1223" s="17"/>
      <c r="J1223" s="19"/>
      <c r="K1223" s="15" t="str" cm="1">
        <f t="array" ref="K1223">IF(H1223="?",INDEX($H$2:$H$2336,MODE(MATCH($H$2:$H$2336,$H$2:$H$2336,0))),H1223)</f>
        <v>No</v>
      </c>
      <c r="L1223" s="16" t="str">
        <f t="shared" si="19"/>
        <v>0</v>
      </c>
      <c r="M1223" s="16" t="s">
        <v>2382</v>
      </c>
      <c r="N1223" s="16" t="s">
        <v>2380</v>
      </c>
      <c r="O1223" s="15" t="str" cm="1">
        <f t="array" ref="O1223">_xlfn.IFS(B1223&lt;18.5,"Underweight",B1223&lt;=24.99,"Normal weight",B1223&lt;=29.99,"Over weight",B1223&gt;=30,"Obesity")</f>
        <v>Normal weight</v>
      </c>
      <c r="P1223" s="29" t="str" cm="1">
        <f t="array" ref="P1223">_xlfn.IFS(C1223&lt;5.7,"Normal",C1223&lt;=6.49,"Prediabetes",C1223&gt;=6.5,"Diabetes")</f>
        <v>Prediabetes</v>
      </c>
    </row>
    <row r="1224" spans="1:16" x14ac:dyDescent="0.25">
      <c r="A1224" s="54" t="s">
        <v>1148</v>
      </c>
      <c r="B1224" s="54">
        <v>21.3</v>
      </c>
      <c r="C1224" s="54">
        <v>10.42</v>
      </c>
      <c r="D1224" s="54" t="s">
        <v>2380</v>
      </c>
      <c r="E1224" s="54" t="s">
        <v>2380</v>
      </c>
      <c r="F1224" s="54" t="s">
        <v>2380</v>
      </c>
      <c r="G1224" s="54">
        <v>2</v>
      </c>
      <c r="H1224" s="54" t="s">
        <v>2380</v>
      </c>
      <c r="I1224" s="15"/>
      <c r="J1224" s="20"/>
      <c r="K1224" s="17" t="str" cm="1">
        <f t="array" ref="K1224">IF(H1224="?",INDEX($H$2:$H$2336,MODE(MATCH($H$2:$H$2336,$H$2:$H$2336,0))),H1224)</f>
        <v>No</v>
      </c>
      <c r="L1224" s="18">
        <f t="shared" si="19"/>
        <v>2</v>
      </c>
      <c r="M1224" s="18" t="s">
        <v>2380</v>
      </c>
      <c r="N1224" s="18" t="s">
        <v>2380</v>
      </c>
      <c r="O1224" s="17" t="str" cm="1">
        <f t="array" ref="O1224">_xlfn.IFS(B1224&lt;18.5,"Underweight",B1224&lt;=24.99,"Normal weight",B1224&lt;=29.99,"Over weight",B1224&gt;=30,"Obesity")</f>
        <v>Normal weight</v>
      </c>
      <c r="P1224" s="30" t="str" cm="1">
        <f t="array" ref="P1224">_xlfn.IFS(C1224&lt;5.7,"Normal",C1224&lt;=6.49,"Prediabetes",C1224&gt;=6.5,"Diabetes")</f>
        <v>Diabetes</v>
      </c>
    </row>
    <row r="1225" spans="1:16" x14ac:dyDescent="0.25">
      <c r="A1225" s="54" t="s">
        <v>1147</v>
      </c>
      <c r="B1225" s="54">
        <v>31.635000000000002</v>
      </c>
      <c r="C1225" s="54">
        <v>11.11</v>
      </c>
      <c r="D1225" s="54" t="s">
        <v>2380</v>
      </c>
      <c r="E1225" s="54" t="s">
        <v>2380</v>
      </c>
      <c r="F1225" s="54" t="s">
        <v>2380</v>
      </c>
      <c r="G1225" s="54" t="s">
        <v>2381</v>
      </c>
      <c r="H1225" s="54" t="s">
        <v>2380</v>
      </c>
      <c r="I1225" s="17"/>
      <c r="J1225" s="19"/>
      <c r="K1225" s="15" t="str" cm="1">
        <f t="array" ref="K1225">IF(H1225="?",INDEX($H$2:$H$2336,MODE(MATCH($H$2:$H$2336,$H$2:$H$2336,0))),H1225)</f>
        <v>No</v>
      </c>
      <c r="L1225" s="16" t="str">
        <f t="shared" si="19"/>
        <v>0</v>
      </c>
      <c r="M1225" s="16" t="s">
        <v>2380</v>
      </c>
      <c r="N1225" s="16" t="s">
        <v>2380</v>
      </c>
      <c r="O1225" s="15" t="str" cm="1">
        <f t="array" ref="O1225">_xlfn.IFS(B1225&lt;18.5,"Underweight",B1225&lt;=24.99,"Normal weight",B1225&lt;=29.99,"Over weight",B1225&gt;=30,"Obesity")</f>
        <v>Obesity</v>
      </c>
      <c r="P1225" s="29" t="str" cm="1">
        <f t="array" ref="P1225">_xlfn.IFS(C1225&lt;5.7,"Normal",C1225&lt;=6.49,"Prediabetes",C1225&gt;=6.5,"Diabetes")</f>
        <v>Diabetes</v>
      </c>
    </row>
    <row r="1226" spans="1:16" x14ac:dyDescent="0.25">
      <c r="A1226" s="54" t="s">
        <v>1146</v>
      </c>
      <c r="B1226" s="54">
        <v>23.9</v>
      </c>
      <c r="C1226" s="54">
        <v>7.67</v>
      </c>
      <c r="D1226" s="54" t="s">
        <v>8367</v>
      </c>
      <c r="E1226" s="54" t="s">
        <v>2380</v>
      </c>
      <c r="F1226" s="54" t="s">
        <v>2380</v>
      </c>
      <c r="G1226" s="54">
        <v>2</v>
      </c>
      <c r="H1226" s="54" t="s">
        <v>2380</v>
      </c>
      <c r="I1226" s="15"/>
      <c r="J1226" s="20"/>
      <c r="K1226" s="17" t="str" cm="1">
        <f t="array" ref="K1226">IF(H1226="?",INDEX($H$2:$H$2336,MODE(MATCH($H$2:$H$2336,$H$2:$H$2336,0))),H1226)</f>
        <v>No</v>
      </c>
      <c r="L1226" s="18">
        <f t="shared" si="19"/>
        <v>2</v>
      </c>
      <c r="M1226" s="18" t="s">
        <v>2382</v>
      </c>
      <c r="N1226" s="18" t="s">
        <v>2380</v>
      </c>
      <c r="O1226" s="17" t="str" cm="1">
        <f t="array" ref="O1226">_xlfn.IFS(B1226&lt;18.5,"Underweight",B1226&lt;=24.99,"Normal weight",B1226&lt;=29.99,"Over weight",B1226&gt;=30,"Obesity")</f>
        <v>Normal weight</v>
      </c>
      <c r="P1226" s="30" t="str" cm="1">
        <f t="array" ref="P1226">_xlfn.IFS(C1226&lt;5.7,"Normal",C1226&lt;=6.49,"Prediabetes",C1226&gt;=6.5,"Diabetes")</f>
        <v>Diabetes</v>
      </c>
    </row>
    <row r="1227" spans="1:16" x14ac:dyDescent="0.25">
      <c r="A1227" s="54" t="s">
        <v>1145</v>
      </c>
      <c r="B1227" s="54">
        <v>34.15</v>
      </c>
      <c r="C1227" s="54">
        <v>6.15</v>
      </c>
      <c r="D1227" s="54" t="s">
        <v>2380</v>
      </c>
      <c r="E1227" s="54" t="s">
        <v>2380</v>
      </c>
      <c r="F1227" s="54" t="s">
        <v>2380</v>
      </c>
      <c r="G1227" s="54" t="s">
        <v>2381</v>
      </c>
      <c r="H1227" s="54" t="s">
        <v>2380</v>
      </c>
      <c r="I1227" s="17"/>
      <c r="J1227" s="19"/>
      <c r="K1227" s="15" t="str" cm="1">
        <f t="array" ref="K1227">IF(H1227="?",INDEX($H$2:$H$2336,MODE(MATCH($H$2:$H$2336,$H$2:$H$2336,0))),H1227)</f>
        <v>No</v>
      </c>
      <c r="L1227" s="16" t="str">
        <f t="shared" si="19"/>
        <v>0</v>
      </c>
      <c r="M1227" s="16" t="s">
        <v>2380</v>
      </c>
      <c r="N1227" s="16" t="s">
        <v>2380</v>
      </c>
      <c r="O1227" s="15" t="str" cm="1">
        <f t="array" ref="O1227">_xlfn.IFS(B1227&lt;18.5,"Underweight",B1227&lt;=24.99,"Normal weight",B1227&lt;=29.99,"Over weight",B1227&gt;=30,"Obesity")</f>
        <v>Obesity</v>
      </c>
      <c r="P1227" s="29" t="str" cm="1">
        <f t="array" ref="P1227">_xlfn.IFS(C1227&lt;5.7,"Normal",C1227&lt;=6.49,"Prediabetes",C1227&gt;=6.5,"Diabetes")</f>
        <v>Prediabetes</v>
      </c>
    </row>
    <row r="1228" spans="1:16" x14ac:dyDescent="0.25">
      <c r="A1228" s="54" t="s">
        <v>1144</v>
      </c>
      <c r="B1228" s="54">
        <v>28.71</v>
      </c>
      <c r="C1228" s="54">
        <v>5.71</v>
      </c>
      <c r="D1228" s="54" t="s">
        <v>2380</v>
      </c>
      <c r="E1228" s="54" t="s">
        <v>2380</v>
      </c>
      <c r="F1228" s="54" t="s">
        <v>2380</v>
      </c>
      <c r="G1228" s="54" t="s">
        <v>2381</v>
      </c>
      <c r="H1228" s="54" t="s">
        <v>2380</v>
      </c>
      <c r="I1228" s="15"/>
      <c r="J1228" s="20"/>
      <c r="K1228" s="17" t="str" cm="1">
        <f t="array" ref="K1228">IF(H1228="?",INDEX($H$2:$H$2336,MODE(MATCH($H$2:$H$2336,$H$2:$H$2336,0))),H1228)</f>
        <v>No</v>
      </c>
      <c r="L1228" s="18" t="str">
        <f t="shared" si="19"/>
        <v>0</v>
      </c>
      <c r="M1228" s="18" t="s">
        <v>2380</v>
      </c>
      <c r="N1228" s="18" t="s">
        <v>2380</v>
      </c>
      <c r="O1228" s="17" t="str" cm="1">
        <f t="array" ref="O1228">_xlfn.IFS(B1228&lt;18.5,"Underweight",B1228&lt;=24.99,"Normal weight",B1228&lt;=29.99,"Over weight",B1228&gt;=30,"Obesity")</f>
        <v>Over weight</v>
      </c>
      <c r="P1228" s="30" t="str" cm="1">
        <f t="array" ref="P1228">_xlfn.IFS(C1228&lt;5.7,"Normal",C1228&lt;=6.49,"Prediabetes",C1228&gt;=6.5,"Diabetes")</f>
        <v>Prediabetes</v>
      </c>
    </row>
    <row r="1229" spans="1:16" x14ac:dyDescent="0.25">
      <c r="A1229" s="54" t="s">
        <v>1143</v>
      </c>
      <c r="B1229" s="54">
        <v>36.700000000000003</v>
      </c>
      <c r="C1229" s="54">
        <v>8.6999999999999993</v>
      </c>
      <c r="D1229" s="54" t="s">
        <v>8367</v>
      </c>
      <c r="E1229" s="54" t="s">
        <v>2380</v>
      </c>
      <c r="F1229" s="54" t="s">
        <v>2380</v>
      </c>
      <c r="G1229" s="54">
        <v>2</v>
      </c>
      <c r="H1229" s="54" t="s">
        <v>2380</v>
      </c>
      <c r="I1229" s="17"/>
      <c r="J1229" s="19"/>
      <c r="K1229" s="15" t="str" cm="1">
        <f t="array" ref="K1229">IF(H1229="?",INDEX($H$2:$H$2336,MODE(MATCH($H$2:$H$2336,$H$2:$H$2336,0))),H1229)</f>
        <v>No</v>
      </c>
      <c r="L1229" s="16">
        <f t="shared" si="19"/>
        <v>2</v>
      </c>
      <c r="M1229" s="16" t="s">
        <v>2382</v>
      </c>
      <c r="N1229" s="16" t="s">
        <v>2380</v>
      </c>
      <c r="O1229" s="15" t="str" cm="1">
        <f t="array" ref="O1229">_xlfn.IFS(B1229&lt;18.5,"Underweight",B1229&lt;=24.99,"Normal weight",B1229&lt;=29.99,"Over weight",B1229&gt;=30,"Obesity")</f>
        <v>Obesity</v>
      </c>
      <c r="P1229" s="29" t="str" cm="1">
        <f t="array" ref="P1229">_xlfn.IFS(C1229&lt;5.7,"Normal",C1229&lt;=6.49,"Prediabetes",C1229&gt;=6.5,"Diabetes")</f>
        <v>Diabetes</v>
      </c>
    </row>
    <row r="1230" spans="1:16" x14ac:dyDescent="0.25">
      <c r="A1230" s="54" t="s">
        <v>1142</v>
      </c>
      <c r="B1230" s="54">
        <v>34.1</v>
      </c>
      <c r="C1230" s="54">
        <v>9.0399999999999991</v>
      </c>
      <c r="D1230" s="54" t="s">
        <v>8367</v>
      </c>
      <c r="E1230" s="54" t="s">
        <v>2380</v>
      </c>
      <c r="F1230" s="54" t="s">
        <v>2380</v>
      </c>
      <c r="G1230" s="54">
        <v>2</v>
      </c>
      <c r="H1230" s="54" t="s">
        <v>2380</v>
      </c>
      <c r="I1230" s="15"/>
      <c r="J1230" s="20"/>
      <c r="K1230" s="17" t="str" cm="1">
        <f t="array" ref="K1230">IF(H1230="?",INDEX($H$2:$H$2336,MODE(MATCH($H$2:$H$2336,$H$2:$H$2336,0))),H1230)</f>
        <v>No</v>
      </c>
      <c r="L1230" s="18">
        <f t="shared" si="19"/>
        <v>2</v>
      </c>
      <c r="M1230" s="18" t="s">
        <v>2382</v>
      </c>
      <c r="N1230" s="18" t="s">
        <v>2380</v>
      </c>
      <c r="O1230" s="17" t="str" cm="1">
        <f t="array" ref="O1230">_xlfn.IFS(B1230&lt;18.5,"Underweight",B1230&lt;=24.99,"Normal weight",B1230&lt;=29.99,"Over weight",B1230&gt;=30,"Obesity")</f>
        <v>Obesity</v>
      </c>
      <c r="P1230" s="30" t="str" cm="1">
        <f t="array" ref="P1230">_xlfn.IFS(C1230&lt;5.7,"Normal",C1230&lt;=6.49,"Prediabetes",C1230&gt;=6.5,"Diabetes")</f>
        <v>Diabetes</v>
      </c>
    </row>
    <row r="1231" spans="1:16" x14ac:dyDescent="0.25">
      <c r="A1231" s="54" t="s">
        <v>1141</v>
      </c>
      <c r="B1231" s="54">
        <v>25.7</v>
      </c>
      <c r="C1231" s="54">
        <v>5.61</v>
      </c>
      <c r="D1231" s="54" t="s">
        <v>2380</v>
      </c>
      <c r="E1231" s="54" t="s">
        <v>2380</v>
      </c>
      <c r="F1231" s="54" t="s">
        <v>2380</v>
      </c>
      <c r="G1231" s="54" t="s">
        <v>2381</v>
      </c>
      <c r="H1231" s="54" t="s">
        <v>2380</v>
      </c>
      <c r="I1231" s="17"/>
      <c r="J1231" s="19"/>
      <c r="K1231" s="15" t="str" cm="1">
        <f t="array" ref="K1231">IF(H1231="?",INDEX($H$2:$H$2336,MODE(MATCH($H$2:$H$2336,$H$2:$H$2336,0))),H1231)</f>
        <v>No</v>
      </c>
      <c r="L1231" s="16" t="str">
        <f t="shared" si="19"/>
        <v>0</v>
      </c>
      <c r="M1231" s="16" t="s">
        <v>2380</v>
      </c>
      <c r="N1231" s="16" t="s">
        <v>2380</v>
      </c>
      <c r="O1231" s="15" t="str" cm="1">
        <f t="array" ref="O1231">_xlfn.IFS(B1231&lt;18.5,"Underweight",B1231&lt;=24.99,"Normal weight",B1231&lt;=29.99,"Over weight",B1231&gt;=30,"Obesity")</f>
        <v>Over weight</v>
      </c>
      <c r="P1231" s="29" t="str" cm="1">
        <f t="array" ref="P1231">_xlfn.IFS(C1231&lt;5.7,"Normal",C1231&lt;=6.49,"Prediabetes",C1231&gt;=6.5,"Diabetes")</f>
        <v>Normal</v>
      </c>
    </row>
    <row r="1232" spans="1:16" x14ac:dyDescent="0.25">
      <c r="A1232" s="54" t="s">
        <v>1140</v>
      </c>
      <c r="B1232" s="54">
        <v>21.68</v>
      </c>
      <c r="C1232" s="54">
        <v>8.1199999999999992</v>
      </c>
      <c r="D1232" s="54" t="s">
        <v>2380</v>
      </c>
      <c r="E1232" s="54" t="s">
        <v>2380</v>
      </c>
      <c r="F1232" s="54" t="s">
        <v>2380</v>
      </c>
      <c r="G1232" s="54" t="s">
        <v>2381</v>
      </c>
      <c r="H1232" s="54" t="s">
        <v>2380</v>
      </c>
      <c r="I1232" s="15"/>
      <c r="J1232" s="20"/>
      <c r="K1232" s="17" t="str" cm="1">
        <f t="array" ref="K1232">IF(H1232="?",INDEX($H$2:$H$2336,MODE(MATCH($H$2:$H$2336,$H$2:$H$2336,0))),H1232)</f>
        <v>No</v>
      </c>
      <c r="L1232" s="18" t="str">
        <f t="shared" si="19"/>
        <v>0</v>
      </c>
      <c r="M1232" s="18" t="s">
        <v>2380</v>
      </c>
      <c r="N1232" s="18" t="s">
        <v>2380</v>
      </c>
      <c r="O1232" s="17" t="str" cm="1">
        <f t="array" ref="O1232">_xlfn.IFS(B1232&lt;18.5,"Underweight",B1232&lt;=24.99,"Normal weight",B1232&lt;=29.99,"Over weight",B1232&gt;=30,"Obesity")</f>
        <v>Normal weight</v>
      </c>
      <c r="P1232" s="30" t="str" cm="1">
        <f t="array" ref="P1232">_xlfn.IFS(C1232&lt;5.7,"Normal",C1232&lt;=6.49,"Prediabetes",C1232&gt;=6.5,"Diabetes")</f>
        <v>Diabetes</v>
      </c>
    </row>
    <row r="1233" spans="1:16" x14ac:dyDescent="0.25">
      <c r="A1233" s="54" t="s">
        <v>1139</v>
      </c>
      <c r="B1233" s="54">
        <v>25.175000000000001</v>
      </c>
      <c r="C1233" s="54">
        <v>4.74</v>
      </c>
      <c r="D1233" s="54" t="s">
        <v>2380</v>
      </c>
      <c r="E1233" s="54" t="s">
        <v>2380</v>
      </c>
      <c r="F1233" s="54" t="s">
        <v>2380</v>
      </c>
      <c r="G1233" s="54" t="s">
        <v>2381</v>
      </c>
      <c r="H1233" s="54" t="s">
        <v>2380</v>
      </c>
      <c r="I1233" s="17"/>
      <c r="J1233" s="19"/>
      <c r="K1233" s="15" t="str" cm="1">
        <f t="array" ref="K1233">IF(H1233="?",INDEX($H$2:$H$2336,MODE(MATCH($H$2:$H$2336,$H$2:$H$2336,0))),H1233)</f>
        <v>No</v>
      </c>
      <c r="L1233" s="16" t="str">
        <f t="shared" si="19"/>
        <v>0</v>
      </c>
      <c r="M1233" s="16" t="s">
        <v>2380</v>
      </c>
      <c r="N1233" s="16" t="s">
        <v>2380</v>
      </c>
      <c r="O1233" s="15" t="str" cm="1">
        <f t="array" ref="O1233">_xlfn.IFS(B1233&lt;18.5,"Underweight",B1233&lt;=24.99,"Normal weight",B1233&lt;=29.99,"Over weight",B1233&gt;=30,"Obesity")</f>
        <v>Over weight</v>
      </c>
      <c r="P1233" s="29" t="str" cm="1">
        <f t="array" ref="P1233">_xlfn.IFS(C1233&lt;5.7,"Normal",C1233&lt;=6.49,"Prediabetes",C1233&gt;=6.5,"Diabetes")</f>
        <v>Normal</v>
      </c>
    </row>
    <row r="1234" spans="1:16" x14ac:dyDescent="0.25">
      <c r="A1234" s="54" t="s">
        <v>1138</v>
      </c>
      <c r="B1234" s="54">
        <v>44.77</v>
      </c>
      <c r="C1234" s="54">
        <v>4.0599999999999996</v>
      </c>
      <c r="D1234" s="54" t="s">
        <v>2380</v>
      </c>
      <c r="E1234" s="54" t="s">
        <v>2380</v>
      </c>
      <c r="F1234" s="54" t="s">
        <v>2380</v>
      </c>
      <c r="G1234" s="54">
        <v>2</v>
      </c>
      <c r="H1234" s="54" t="s">
        <v>2380</v>
      </c>
      <c r="I1234" s="15"/>
      <c r="J1234" s="20"/>
      <c r="K1234" s="17" t="str" cm="1">
        <f t="array" ref="K1234">IF(H1234="?",INDEX($H$2:$H$2336,MODE(MATCH($H$2:$H$2336,$H$2:$H$2336,0))),H1234)</f>
        <v>No</v>
      </c>
      <c r="L1234" s="18">
        <f t="shared" si="19"/>
        <v>2</v>
      </c>
      <c r="M1234" s="18" t="s">
        <v>2380</v>
      </c>
      <c r="N1234" s="18" t="s">
        <v>2380</v>
      </c>
      <c r="O1234" s="17" t="str" cm="1">
        <f t="array" ref="O1234">_xlfn.IFS(B1234&lt;18.5,"Underweight",B1234&lt;=24.99,"Normal weight",B1234&lt;=29.99,"Over weight",B1234&gt;=30,"Obesity")</f>
        <v>Obesity</v>
      </c>
      <c r="P1234" s="30" t="str" cm="1">
        <f t="array" ref="P1234">_xlfn.IFS(C1234&lt;5.7,"Normal",C1234&lt;=6.49,"Prediabetes",C1234&gt;=6.5,"Diabetes")</f>
        <v>Normal</v>
      </c>
    </row>
    <row r="1235" spans="1:16" x14ac:dyDescent="0.25">
      <c r="A1235" s="54" t="s">
        <v>1137</v>
      </c>
      <c r="B1235" s="54">
        <v>37.07</v>
      </c>
      <c r="C1235" s="54">
        <v>5.69</v>
      </c>
      <c r="D1235" s="54" t="s">
        <v>2380</v>
      </c>
      <c r="E1235" s="54" t="s">
        <v>2380</v>
      </c>
      <c r="F1235" s="54" t="s">
        <v>2380</v>
      </c>
      <c r="G1235" s="54">
        <v>2</v>
      </c>
      <c r="H1235" s="54" t="s">
        <v>2380</v>
      </c>
      <c r="I1235" s="17"/>
      <c r="J1235" s="19"/>
      <c r="K1235" s="15" t="str" cm="1">
        <f t="array" ref="K1235">IF(H1235="?",INDEX($H$2:$H$2336,MODE(MATCH($H$2:$H$2336,$H$2:$H$2336,0))),H1235)</f>
        <v>No</v>
      </c>
      <c r="L1235" s="16">
        <f t="shared" si="19"/>
        <v>2</v>
      </c>
      <c r="M1235" s="16" t="s">
        <v>2380</v>
      </c>
      <c r="N1235" s="16" t="s">
        <v>2380</v>
      </c>
      <c r="O1235" s="15" t="str" cm="1">
        <f t="array" ref="O1235">_xlfn.IFS(B1235&lt;18.5,"Underweight",B1235&lt;=24.99,"Normal weight",B1235&lt;=29.99,"Over weight",B1235&gt;=30,"Obesity")</f>
        <v>Obesity</v>
      </c>
      <c r="P1235" s="29" t="str" cm="1">
        <f t="array" ref="P1235">_xlfn.IFS(C1235&lt;5.7,"Normal",C1235&lt;=6.49,"Prediabetes",C1235&gt;=6.5,"Diabetes")</f>
        <v>Normal</v>
      </c>
    </row>
    <row r="1236" spans="1:16" x14ac:dyDescent="0.25">
      <c r="A1236" s="54" t="s">
        <v>1136</v>
      </c>
      <c r="B1236" s="54">
        <v>39.799999999999997</v>
      </c>
      <c r="C1236" s="54">
        <v>5.66</v>
      </c>
      <c r="D1236" s="54" t="s">
        <v>2380</v>
      </c>
      <c r="E1236" s="54" t="s">
        <v>2380</v>
      </c>
      <c r="F1236" s="54" t="s">
        <v>2382</v>
      </c>
      <c r="G1236" s="54">
        <v>1</v>
      </c>
      <c r="H1236" s="54" t="s">
        <v>2380</v>
      </c>
      <c r="I1236" s="15"/>
      <c r="J1236" s="20"/>
      <c r="K1236" s="17" t="str" cm="1">
        <f t="array" ref="K1236">IF(H1236="?",INDEX($H$2:$H$2336,MODE(MATCH($H$2:$H$2336,$H$2:$H$2336,0))),H1236)</f>
        <v>No</v>
      </c>
      <c r="L1236" s="18">
        <f t="shared" si="19"/>
        <v>1</v>
      </c>
      <c r="M1236" s="18" t="s">
        <v>2380</v>
      </c>
      <c r="N1236" s="18" t="s">
        <v>2380</v>
      </c>
      <c r="O1236" s="17" t="str" cm="1">
        <f t="array" ref="O1236">_xlfn.IFS(B1236&lt;18.5,"Underweight",B1236&lt;=24.99,"Normal weight",B1236&lt;=29.99,"Over weight",B1236&gt;=30,"Obesity")</f>
        <v>Obesity</v>
      </c>
      <c r="P1236" s="30" t="str" cm="1">
        <f t="array" ref="P1236">_xlfn.IFS(C1236&lt;5.7,"Normal",C1236&lt;=6.49,"Prediabetes",C1236&gt;=6.5,"Diabetes")</f>
        <v>Normal</v>
      </c>
    </row>
    <row r="1237" spans="1:16" x14ac:dyDescent="0.25">
      <c r="A1237" s="54" t="s">
        <v>1135</v>
      </c>
      <c r="B1237" s="54">
        <v>26.36</v>
      </c>
      <c r="C1237" s="54">
        <v>4.32</v>
      </c>
      <c r="D1237" s="54" t="s">
        <v>2380</v>
      </c>
      <c r="E1237" s="54" t="s">
        <v>2380</v>
      </c>
      <c r="F1237" s="54" t="s">
        <v>2382</v>
      </c>
      <c r="G1237" s="54">
        <v>1</v>
      </c>
      <c r="H1237" s="54" t="s">
        <v>2380</v>
      </c>
      <c r="I1237" s="17"/>
      <c r="J1237" s="19"/>
      <c r="K1237" s="15" t="str" cm="1">
        <f t="array" ref="K1237">IF(H1237="?",INDEX($H$2:$H$2336,MODE(MATCH($H$2:$H$2336,$H$2:$H$2336,0))),H1237)</f>
        <v>No</v>
      </c>
      <c r="L1237" s="16">
        <f t="shared" si="19"/>
        <v>1</v>
      </c>
      <c r="M1237" s="16" t="s">
        <v>2380</v>
      </c>
      <c r="N1237" s="16" t="s">
        <v>2380</v>
      </c>
      <c r="O1237" s="15" t="str" cm="1">
        <f t="array" ref="O1237">_xlfn.IFS(B1237&lt;18.5,"Underweight",B1237&lt;=24.99,"Normal weight",B1237&lt;=29.99,"Over weight",B1237&gt;=30,"Obesity")</f>
        <v>Over weight</v>
      </c>
      <c r="P1237" s="29" t="str" cm="1">
        <f t="array" ref="P1237">_xlfn.IFS(C1237&lt;5.7,"Normal",C1237&lt;=6.49,"Prediabetes",C1237&gt;=6.5,"Diabetes")</f>
        <v>Normal</v>
      </c>
    </row>
    <row r="1238" spans="1:16" x14ac:dyDescent="0.25">
      <c r="A1238" s="54" t="s">
        <v>1134</v>
      </c>
      <c r="B1238" s="54">
        <v>29.925000000000001</v>
      </c>
      <c r="C1238" s="54">
        <v>8.2899999999999991</v>
      </c>
      <c r="D1238" s="54" t="s">
        <v>2380</v>
      </c>
      <c r="E1238" s="54" t="s">
        <v>2380</v>
      </c>
      <c r="F1238" s="54" t="s">
        <v>2380</v>
      </c>
      <c r="G1238" s="54">
        <v>2</v>
      </c>
      <c r="H1238" s="54" t="s">
        <v>2380</v>
      </c>
      <c r="I1238" s="15"/>
      <c r="J1238" s="20"/>
      <c r="K1238" s="17" t="str" cm="1">
        <f t="array" ref="K1238">IF(H1238="?",INDEX($H$2:$H$2336,MODE(MATCH($H$2:$H$2336,$H$2:$H$2336,0))),H1238)</f>
        <v>No</v>
      </c>
      <c r="L1238" s="18">
        <f t="shared" si="19"/>
        <v>2</v>
      </c>
      <c r="M1238" s="18" t="s">
        <v>2380</v>
      </c>
      <c r="N1238" s="18" t="s">
        <v>2380</v>
      </c>
      <c r="O1238" s="17" t="str" cm="1">
        <f t="array" ref="O1238">_xlfn.IFS(B1238&lt;18.5,"Underweight",B1238&lt;=24.99,"Normal weight",B1238&lt;=29.99,"Over weight",B1238&gt;=30,"Obesity")</f>
        <v>Over weight</v>
      </c>
      <c r="P1238" s="30" t="str" cm="1">
        <f t="array" ref="P1238">_xlfn.IFS(C1238&lt;5.7,"Normal",C1238&lt;=6.49,"Prediabetes",C1238&gt;=6.5,"Diabetes")</f>
        <v>Diabetes</v>
      </c>
    </row>
    <row r="1239" spans="1:16" x14ac:dyDescent="0.25">
      <c r="A1239" s="54" t="s">
        <v>1133</v>
      </c>
      <c r="B1239" s="54">
        <v>37.29</v>
      </c>
      <c r="C1239" s="54">
        <v>10.46</v>
      </c>
      <c r="D1239" s="54" t="s">
        <v>2380</v>
      </c>
      <c r="E1239" s="54" t="s">
        <v>2380</v>
      </c>
      <c r="F1239" s="54" t="s">
        <v>2380</v>
      </c>
      <c r="G1239" s="54" t="s">
        <v>2381</v>
      </c>
      <c r="H1239" s="54" t="s">
        <v>2380</v>
      </c>
      <c r="I1239" s="17"/>
      <c r="J1239" s="19"/>
      <c r="K1239" s="15" t="str" cm="1">
        <f t="array" ref="K1239">IF(H1239="?",INDEX($H$2:$H$2336,MODE(MATCH($H$2:$H$2336,$H$2:$H$2336,0))),H1239)</f>
        <v>No</v>
      </c>
      <c r="L1239" s="16" t="str">
        <f t="shared" si="19"/>
        <v>0</v>
      </c>
      <c r="M1239" s="16" t="s">
        <v>2380</v>
      </c>
      <c r="N1239" s="16" t="s">
        <v>2380</v>
      </c>
      <c r="O1239" s="15" t="str" cm="1">
        <f t="array" ref="O1239">_xlfn.IFS(B1239&lt;18.5,"Underweight",B1239&lt;=24.99,"Normal weight",B1239&lt;=29.99,"Over weight",B1239&gt;=30,"Obesity")</f>
        <v>Obesity</v>
      </c>
      <c r="P1239" s="29" t="str" cm="1">
        <f t="array" ref="P1239">_xlfn.IFS(C1239&lt;5.7,"Normal",C1239&lt;=6.49,"Prediabetes",C1239&gt;=6.5,"Diabetes")</f>
        <v>Diabetes</v>
      </c>
    </row>
    <row r="1240" spans="1:16" x14ac:dyDescent="0.25">
      <c r="A1240" s="54" t="s">
        <v>1132</v>
      </c>
      <c r="B1240" s="54">
        <v>30.2</v>
      </c>
      <c r="C1240" s="54">
        <v>11.96</v>
      </c>
      <c r="D1240" s="54" t="s">
        <v>2380</v>
      </c>
      <c r="E1240" s="54" t="s">
        <v>2380</v>
      </c>
      <c r="F1240" s="54" t="s">
        <v>2380</v>
      </c>
      <c r="G1240" s="54" t="s">
        <v>2381</v>
      </c>
      <c r="H1240" s="54" t="s">
        <v>2380</v>
      </c>
      <c r="I1240" s="15"/>
      <c r="J1240" s="20"/>
      <c r="K1240" s="17" t="str" cm="1">
        <f t="array" ref="K1240">IF(H1240="?",INDEX($H$2:$H$2336,MODE(MATCH($H$2:$H$2336,$H$2:$H$2336,0))),H1240)</f>
        <v>No</v>
      </c>
      <c r="L1240" s="18" t="str">
        <f t="shared" si="19"/>
        <v>0</v>
      </c>
      <c r="M1240" s="18" t="s">
        <v>2380</v>
      </c>
      <c r="N1240" s="18" t="s">
        <v>2380</v>
      </c>
      <c r="O1240" s="17" t="str" cm="1">
        <f t="array" ref="O1240">_xlfn.IFS(B1240&lt;18.5,"Underweight",B1240&lt;=24.99,"Normal weight",B1240&lt;=29.99,"Over weight",B1240&gt;=30,"Obesity")</f>
        <v>Obesity</v>
      </c>
      <c r="P1240" s="30" t="str" cm="1">
        <f t="array" ref="P1240">_xlfn.IFS(C1240&lt;5.7,"Normal",C1240&lt;=6.49,"Prediabetes",C1240&gt;=6.5,"Diabetes")</f>
        <v>Diabetes</v>
      </c>
    </row>
    <row r="1241" spans="1:16" x14ac:dyDescent="0.25">
      <c r="A1241" s="54" t="s">
        <v>1131</v>
      </c>
      <c r="B1241" s="54">
        <v>24.225000000000001</v>
      </c>
      <c r="C1241" s="54">
        <v>4.25</v>
      </c>
      <c r="D1241" s="54" t="s">
        <v>8367</v>
      </c>
      <c r="E1241" s="54" t="s">
        <v>2380</v>
      </c>
      <c r="F1241" s="54" t="s">
        <v>2382</v>
      </c>
      <c r="G1241" s="54">
        <v>1</v>
      </c>
      <c r="H1241" s="54" t="s">
        <v>2380</v>
      </c>
      <c r="I1241" s="17"/>
      <c r="J1241" s="19"/>
      <c r="K1241" s="15" t="str" cm="1">
        <f t="array" ref="K1241">IF(H1241="?",INDEX($H$2:$H$2336,MODE(MATCH($H$2:$H$2336,$H$2:$H$2336,0))),H1241)</f>
        <v>No</v>
      </c>
      <c r="L1241" s="16">
        <f t="shared" si="19"/>
        <v>1</v>
      </c>
      <c r="M1241" s="16" t="s">
        <v>2382</v>
      </c>
      <c r="N1241" s="16" t="s">
        <v>2380</v>
      </c>
      <c r="O1241" s="15" t="str" cm="1">
        <f t="array" ref="O1241">_xlfn.IFS(B1241&lt;18.5,"Underweight",B1241&lt;=24.99,"Normal weight",B1241&lt;=29.99,"Over weight",B1241&gt;=30,"Obesity")</f>
        <v>Normal weight</v>
      </c>
      <c r="P1241" s="29" t="str" cm="1">
        <f t="array" ref="P1241">_xlfn.IFS(C1241&lt;5.7,"Normal",C1241&lt;=6.49,"Prediabetes",C1241&gt;=6.5,"Diabetes")</f>
        <v>Normal</v>
      </c>
    </row>
    <row r="1242" spans="1:16" x14ac:dyDescent="0.25">
      <c r="A1242" s="54" t="s">
        <v>1130</v>
      </c>
      <c r="B1242" s="54">
        <v>31.445</v>
      </c>
      <c r="C1242" s="54">
        <v>8.33</v>
      </c>
      <c r="D1242" s="54" t="s">
        <v>2380</v>
      </c>
      <c r="E1242" s="54" t="s">
        <v>2380</v>
      </c>
      <c r="F1242" s="54" t="s">
        <v>2380</v>
      </c>
      <c r="G1242" s="54" t="s">
        <v>2381</v>
      </c>
      <c r="H1242" s="54" t="s">
        <v>2380</v>
      </c>
      <c r="I1242" s="15"/>
      <c r="J1242" s="20"/>
      <c r="K1242" s="17" t="str" cm="1">
        <f t="array" ref="K1242">IF(H1242="?",INDEX($H$2:$H$2336,MODE(MATCH($H$2:$H$2336,$H$2:$H$2336,0))),H1242)</f>
        <v>No</v>
      </c>
      <c r="L1242" s="18" t="str">
        <f t="shared" si="19"/>
        <v>0</v>
      </c>
      <c r="M1242" s="18" t="s">
        <v>2380</v>
      </c>
      <c r="N1242" s="18" t="s">
        <v>2380</v>
      </c>
      <c r="O1242" s="17" t="str" cm="1">
        <f t="array" ref="O1242">_xlfn.IFS(B1242&lt;18.5,"Underweight",B1242&lt;=24.99,"Normal weight",B1242&lt;=29.99,"Over weight",B1242&gt;=30,"Obesity")</f>
        <v>Obesity</v>
      </c>
      <c r="P1242" s="30" t="str" cm="1">
        <f t="array" ref="P1242">_xlfn.IFS(C1242&lt;5.7,"Normal",C1242&lt;=6.49,"Prediabetes",C1242&gt;=6.5,"Diabetes")</f>
        <v>Diabetes</v>
      </c>
    </row>
    <row r="1243" spans="1:16" x14ac:dyDescent="0.25">
      <c r="A1243" s="54" t="s">
        <v>1129</v>
      </c>
      <c r="B1243" s="54">
        <v>38.880000000000003</v>
      </c>
      <c r="C1243" s="54">
        <v>4.29</v>
      </c>
      <c r="D1243" s="54" t="s">
        <v>2380</v>
      </c>
      <c r="E1243" s="54" t="s">
        <v>2380</v>
      </c>
      <c r="F1243" s="54" t="s">
        <v>2380</v>
      </c>
      <c r="G1243" s="54">
        <v>1</v>
      </c>
      <c r="H1243" s="54" t="s">
        <v>2380</v>
      </c>
      <c r="I1243" s="17"/>
      <c r="J1243" s="19"/>
      <c r="K1243" s="15" t="str" cm="1">
        <f t="array" ref="K1243">IF(H1243="?",INDEX($H$2:$H$2336,MODE(MATCH($H$2:$H$2336,$H$2:$H$2336,0))),H1243)</f>
        <v>No</v>
      </c>
      <c r="L1243" s="16">
        <f t="shared" si="19"/>
        <v>1</v>
      </c>
      <c r="M1243" s="16" t="s">
        <v>2380</v>
      </c>
      <c r="N1243" s="16" t="s">
        <v>2380</v>
      </c>
      <c r="O1243" s="15" t="str" cm="1">
        <f t="array" ref="O1243">_xlfn.IFS(B1243&lt;18.5,"Underweight",B1243&lt;=24.99,"Normal weight",B1243&lt;=29.99,"Over weight",B1243&gt;=30,"Obesity")</f>
        <v>Obesity</v>
      </c>
      <c r="P1243" s="29" t="str" cm="1">
        <f t="array" ref="P1243">_xlfn.IFS(C1243&lt;5.7,"Normal",C1243&lt;=6.49,"Prediabetes",C1243&gt;=6.5,"Diabetes")</f>
        <v>Normal</v>
      </c>
    </row>
    <row r="1244" spans="1:16" x14ac:dyDescent="0.25">
      <c r="A1244" s="54" t="s">
        <v>1128</v>
      </c>
      <c r="B1244" s="54">
        <v>43.89</v>
      </c>
      <c r="C1244" s="54">
        <v>6.32</v>
      </c>
      <c r="D1244" s="54" t="s">
        <v>8367</v>
      </c>
      <c r="E1244" s="54" t="s">
        <v>2380</v>
      </c>
      <c r="F1244" s="54" t="s">
        <v>2380</v>
      </c>
      <c r="G1244" s="54" t="s">
        <v>2381</v>
      </c>
      <c r="H1244" s="54" t="s">
        <v>2380</v>
      </c>
      <c r="I1244" s="15"/>
      <c r="J1244" s="20"/>
      <c r="K1244" s="17" t="str" cm="1">
        <f t="array" ref="K1244">IF(H1244="?",INDEX($H$2:$H$2336,MODE(MATCH($H$2:$H$2336,$H$2:$H$2336,0))),H1244)</f>
        <v>No</v>
      </c>
      <c r="L1244" s="18" t="str">
        <f t="shared" si="19"/>
        <v>0</v>
      </c>
      <c r="M1244" s="18" t="s">
        <v>2382</v>
      </c>
      <c r="N1244" s="18" t="s">
        <v>2380</v>
      </c>
      <c r="O1244" s="17" t="str" cm="1">
        <f t="array" ref="O1244">_xlfn.IFS(B1244&lt;18.5,"Underweight",B1244&lt;=24.99,"Normal weight",B1244&lt;=29.99,"Over weight",B1244&gt;=30,"Obesity")</f>
        <v>Obesity</v>
      </c>
      <c r="P1244" s="30" t="str" cm="1">
        <f t="array" ref="P1244">_xlfn.IFS(C1244&lt;5.7,"Normal",C1244&lt;=6.49,"Prediabetes",C1244&gt;=6.5,"Diabetes")</f>
        <v>Prediabetes</v>
      </c>
    </row>
    <row r="1245" spans="1:16" x14ac:dyDescent="0.25">
      <c r="A1245" s="54" t="s">
        <v>1127</v>
      </c>
      <c r="B1245" s="54">
        <v>25.6</v>
      </c>
      <c r="C1245" s="54">
        <v>5.65</v>
      </c>
      <c r="D1245" s="54" t="s">
        <v>2380</v>
      </c>
      <c r="E1245" s="54" t="s">
        <v>2380</v>
      </c>
      <c r="F1245" s="54" t="s">
        <v>2380</v>
      </c>
      <c r="G1245" s="54">
        <v>2</v>
      </c>
      <c r="H1245" s="54" t="s">
        <v>2380</v>
      </c>
      <c r="I1245" s="17"/>
      <c r="J1245" s="19"/>
      <c r="K1245" s="15" t="str" cm="1">
        <f t="array" ref="K1245">IF(H1245="?",INDEX($H$2:$H$2336,MODE(MATCH($H$2:$H$2336,$H$2:$H$2336,0))),H1245)</f>
        <v>No</v>
      </c>
      <c r="L1245" s="16">
        <f t="shared" si="19"/>
        <v>2</v>
      </c>
      <c r="M1245" s="16" t="s">
        <v>2380</v>
      </c>
      <c r="N1245" s="16" t="s">
        <v>2380</v>
      </c>
      <c r="O1245" s="15" t="str" cm="1">
        <f t="array" ref="O1245">_xlfn.IFS(B1245&lt;18.5,"Underweight",B1245&lt;=24.99,"Normal weight",B1245&lt;=29.99,"Over weight",B1245&gt;=30,"Obesity")</f>
        <v>Over weight</v>
      </c>
      <c r="P1245" s="29" t="str" cm="1">
        <f t="array" ref="P1245">_xlfn.IFS(C1245&lt;5.7,"Normal",C1245&lt;=6.49,"Prediabetes",C1245&gt;=6.5,"Diabetes")</f>
        <v>Normal</v>
      </c>
    </row>
    <row r="1246" spans="1:16" x14ac:dyDescent="0.25">
      <c r="A1246" s="54" t="s">
        <v>1126</v>
      </c>
      <c r="B1246" s="54">
        <v>29.545000000000002</v>
      </c>
      <c r="C1246" s="54">
        <v>8.41</v>
      </c>
      <c r="D1246" s="54" t="s">
        <v>8367</v>
      </c>
      <c r="E1246" s="54" t="s">
        <v>2380</v>
      </c>
      <c r="F1246" s="54" t="s">
        <v>2380</v>
      </c>
      <c r="G1246" s="54">
        <v>1</v>
      </c>
      <c r="H1246" s="54" t="s">
        <v>2380</v>
      </c>
      <c r="I1246" s="15"/>
      <c r="J1246" s="20"/>
      <c r="K1246" s="17" t="str" cm="1">
        <f t="array" ref="K1246">IF(H1246="?",INDEX($H$2:$H$2336,MODE(MATCH($H$2:$H$2336,$H$2:$H$2336,0))),H1246)</f>
        <v>No</v>
      </c>
      <c r="L1246" s="18">
        <f t="shared" si="19"/>
        <v>1</v>
      </c>
      <c r="M1246" s="18" t="s">
        <v>2382</v>
      </c>
      <c r="N1246" s="18" t="s">
        <v>2380</v>
      </c>
      <c r="O1246" s="17" t="str" cm="1">
        <f t="array" ref="O1246">_xlfn.IFS(B1246&lt;18.5,"Underweight",B1246&lt;=24.99,"Normal weight",B1246&lt;=29.99,"Over weight",B1246&gt;=30,"Obesity")</f>
        <v>Over weight</v>
      </c>
      <c r="P1246" s="30" t="str" cm="1">
        <f t="array" ref="P1246">_xlfn.IFS(C1246&lt;5.7,"Normal",C1246&lt;=6.49,"Prediabetes",C1246&gt;=6.5,"Diabetes")</f>
        <v>Diabetes</v>
      </c>
    </row>
    <row r="1247" spans="1:16" x14ac:dyDescent="0.25">
      <c r="A1247" s="54" t="s">
        <v>1125</v>
      </c>
      <c r="B1247" s="54">
        <v>23.25</v>
      </c>
      <c r="C1247" s="54">
        <v>11.96</v>
      </c>
      <c r="D1247" s="54" t="s">
        <v>8367</v>
      </c>
      <c r="E1247" s="54" t="s">
        <v>2380</v>
      </c>
      <c r="F1247" s="54" t="s">
        <v>2380</v>
      </c>
      <c r="G1247" s="54" t="s">
        <v>2381</v>
      </c>
      <c r="H1247" s="54" t="s">
        <v>2380</v>
      </c>
      <c r="I1247" s="17"/>
      <c r="J1247" s="19"/>
      <c r="K1247" s="15" t="str" cm="1">
        <f t="array" ref="K1247">IF(H1247="?",INDEX($H$2:$H$2336,MODE(MATCH($H$2:$H$2336,$H$2:$H$2336,0))),H1247)</f>
        <v>No</v>
      </c>
      <c r="L1247" s="16" t="str">
        <f t="shared" si="19"/>
        <v>0</v>
      </c>
      <c r="M1247" s="16" t="s">
        <v>2382</v>
      </c>
      <c r="N1247" s="16" t="s">
        <v>2380</v>
      </c>
      <c r="O1247" s="15" t="str" cm="1">
        <f t="array" ref="O1247">_xlfn.IFS(B1247&lt;18.5,"Underweight",B1247&lt;=24.99,"Normal weight",B1247&lt;=29.99,"Over weight",B1247&gt;=30,"Obesity")</f>
        <v>Normal weight</v>
      </c>
      <c r="P1247" s="29" t="str" cm="1">
        <f t="array" ref="P1247">_xlfn.IFS(C1247&lt;5.7,"Normal",C1247&lt;=6.49,"Prediabetes",C1247&gt;=6.5,"Diabetes")</f>
        <v>Diabetes</v>
      </c>
    </row>
    <row r="1248" spans="1:16" x14ac:dyDescent="0.25">
      <c r="A1248" s="54" t="s">
        <v>1124</v>
      </c>
      <c r="B1248" s="54">
        <v>43.95</v>
      </c>
      <c r="C1248" s="54">
        <v>5.17</v>
      </c>
      <c r="D1248" s="54" t="s">
        <v>8367</v>
      </c>
      <c r="E1248" s="54" t="s">
        <v>2380</v>
      </c>
      <c r="F1248" s="54" t="s">
        <v>2382</v>
      </c>
      <c r="G1248" s="54">
        <v>1</v>
      </c>
      <c r="H1248" s="54" t="s">
        <v>2380</v>
      </c>
      <c r="I1248" s="15"/>
      <c r="J1248" s="20"/>
      <c r="K1248" s="17" t="str" cm="1">
        <f t="array" ref="K1248">IF(H1248="?",INDEX($H$2:$H$2336,MODE(MATCH($H$2:$H$2336,$H$2:$H$2336,0))),H1248)</f>
        <v>No</v>
      </c>
      <c r="L1248" s="18">
        <f t="shared" si="19"/>
        <v>1</v>
      </c>
      <c r="M1248" s="18" t="s">
        <v>2382</v>
      </c>
      <c r="N1248" s="18" t="s">
        <v>2380</v>
      </c>
      <c r="O1248" s="17" t="str" cm="1">
        <f t="array" ref="O1248">_xlfn.IFS(B1248&lt;18.5,"Underweight",B1248&lt;=24.99,"Normal weight",B1248&lt;=29.99,"Over weight",B1248&gt;=30,"Obesity")</f>
        <v>Obesity</v>
      </c>
      <c r="P1248" s="30" t="str" cm="1">
        <f t="array" ref="P1248">_xlfn.IFS(C1248&lt;5.7,"Normal",C1248&lt;=6.49,"Prediabetes",C1248&gt;=6.5,"Diabetes")</f>
        <v>Normal</v>
      </c>
    </row>
    <row r="1249" spans="1:16" x14ac:dyDescent="0.25">
      <c r="A1249" s="54" t="s">
        <v>1123</v>
      </c>
      <c r="B1249" s="54">
        <v>21.85</v>
      </c>
      <c r="C1249" s="54">
        <v>8.76</v>
      </c>
      <c r="D1249" s="54" t="s">
        <v>2380</v>
      </c>
      <c r="E1249" s="54" t="s">
        <v>2380</v>
      </c>
      <c r="F1249" s="54" t="s">
        <v>2380</v>
      </c>
      <c r="G1249" s="54" t="s">
        <v>2381</v>
      </c>
      <c r="H1249" s="54" t="s">
        <v>2380</v>
      </c>
      <c r="I1249" s="17"/>
      <c r="J1249" s="19"/>
      <c r="K1249" s="15" t="str" cm="1">
        <f t="array" ref="K1249">IF(H1249="?",INDEX($H$2:$H$2336,MODE(MATCH($H$2:$H$2336,$H$2:$H$2336,0))),H1249)</f>
        <v>No</v>
      </c>
      <c r="L1249" s="16" t="str">
        <f t="shared" si="19"/>
        <v>0</v>
      </c>
      <c r="M1249" s="16" t="s">
        <v>2380</v>
      </c>
      <c r="N1249" s="16" t="s">
        <v>2380</v>
      </c>
      <c r="O1249" s="15" t="str" cm="1">
        <f t="array" ref="O1249">_xlfn.IFS(B1249&lt;18.5,"Underweight",B1249&lt;=24.99,"Normal weight",B1249&lt;=29.99,"Over weight",B1249&gt;=30,"Obesity")</f>
        <v>Normal weight</v>
      </c>
      <c r="P1249" s="29" t="str" cm="1">
        <f t="array" ref="P1249">_xlfn.IFS(C1249&lt;5.7,"Normal",C1249&lt;=6.49,"Prediabetes",C1249&gt;=6.5,"Diabetes")</f>
        <v>Diabetes</v>
      </c>
    </row>
    <row r="1250" spans="1:16" x14ac:dyDescent="0.25">
      <c r="A1250" s="54" t="s">
        <v>1122</v>
      </c>
      <c r="B1250" s="54">
        <v>25.73</v>
      </c>
      <c r="C1250" s="54">
        <v>7.99</v>
      </c>
      <c r="D1250" s="54" t="s">
        <v>2380</v>
      </c>
      <c r="E1250" s="54" t="s">
        <v>2380</v>
      </c>
      <c r="F1250" s="54" t="s">
        <v>2380</v>
      </c>
      <c r="G1250" s="54">
        <v>2</v>
      </c>
      <c r="H1250" s="54" t="s">
        <v>2380</v>
      </c>
      <c r="I1250" s="15"/>
      <c r="J1250" s="20"/>
      <c r="K1250" s="17" t="str" cm="1">
        <f t="array" ref="K1250">IF(H1250="?",INDEX($H$2:$H$2336,MODE(MATCH($H$2:$H$2336,$H$2:$H$2336,0))),H1250)</f>
        <v>No</v>
      </c>
      <c r="L1250" s="18">
        <f t="shared" si="19"/>
        <v>2</v>
      </c>
      <c r="M1250" s="18" t="s">
        <v>2380</v>
      </c>
      <c r="N1250" s="18" t="s">
        <v>2380</v>
      </c>
      <c r="O1250" s="17" t="str" cm="1">
        <f t="array" ref="O1250">_xlfn.IFS(B1250&lt;18.5,"Underweight",B1250&lt;=24.99,"Normal weight",B1250&lt;=29.99,"Over weight",B1250&gt;=30,"Obesity")</f>
        <v>Over weight</v>
      </c>
      <c r="P1250" s="30" t="str" cm="1">
        <f t="array" ref="P1250">_xlfn.IFS(C1250&lt;5.7,"Normal",C1250&lt;=6.49,"Prediabetes",C1250&gt;=6.5,"Diabetes")</f>
        <v>Diabetes</v>
      </c>
    </row>
    <row r="1251" spans="1:16" x14ac:dyDescent="0.25">
      <c r="A1251" s="54" t="s">
        <v>1121</v>
      </c>
      <c r="B1251" s="54">
        <v>32.229999999999997</v>
      </c>
      <c r="C1251" s="54">
        <v>8.59</v>
      </c>
      <c r="D1251" s="54" t="s">
        <v>2380</v>
      </c>
      <c r="E1251" s="54" t="s">
        <v>2380</v>
      </c>
      <c r="F1251" s="54" t="s">
        <v>2380</v>
      </c>
      <c r="G1251" s="54" t="s">
        <v>2381</v>
      </c>
      <c r="H1251" s="54" t="s">
        <v>2380</v>
      </c>
      <c r="I1251" s="17"/>
      <c r="J1251" s="19"/>
      <c r="K1251" s="15" t="str" cm="1">
        <f t="array" ref="K1251">IF(H1251="?",INDEX($H$2:$H$2336,MODE(MATCH($H$2:$H$2336,$H$2:$H$2336,0))),H1251)</f>
        <v>No</v>
      </c>
      <c r="L1251" s="16" t="str">
        <f t="shared" si="19"/>
        <v>0</v>
      </c>
      <c r="M1251" s="16" t="s">
        <v>2380</v>
      </c>
      <c r="N1251" s="16" t="s">
        <v>2380</v>
      </c>
      <c r="O1251" s="15" t="str" cm="1">
        <f t="array" ref="O1251">_xlfn.IFS(B1251&lt;18.5,"Underweight",B1251&lt;=24.99,"Normal weight",B1251&lt;=29.99,"Over weight",B1251&gt;=30,"Obesity")</f>
        <v>Obesity</v>
      </c>
      <c r="P1251" s="29" t="str" cm="1">
        <f t="array" ref="P1251">_xlfn.IFS(C1251&lt;5.7,"Normal",C1251&lt;=6.49,"Prediabetes",C1251&gt;=6.5,"Diabetes")</f>
        <v>Diabetes</v>
      </c>
    </row>
    <row r="1252" spans="1:16" x14ac:dyDescent="0.25">
      <c r="A1252" s="54" t="s">
        <v>1120</v>
      </c>
      <c r="B1252" s="54">
        <v>32.204999999999998</v>
      </c>
      <c r="C1252" s="54">
        <v>6.14</v>
      </c>
      <c r="D1252" s="54" t="s">
        <v>2380</v>
      </c>
      <c r="E1252" s="54" t="s">
        <v>2380</v>
      </c>
      <c r="F1252" s="54" t="s">
        <v>2380</v>
      </c>
      <c r="G1252" s="54">
        <v>2</v>
      </c>
      <c r="H1252" s="54" t="s">
        <v>2380</v>
      </c>
      <c r="I1252" s="15"/>
      <c r="J1252" s="20"/>
      <c r="K1252" s="17" t="str" cm="1">
        <f t="array" ref="K1252">IF(H1252="?",INDEX($H$2:$H$2336,MODE(MATCH($H$2:$H$2336,$H$2:$H$2336,0))),H1252)</f>
        <v>No</v>
      </c>
      <c r="L1252" s="18">
        <f t="shared" si="19"/>
        <v>2</v>
      </c>
      <c r="M1252" s="18" t="s">
        <v>2380</v>
      </c>
      <c r="N1252" s="18" t="s">
        <v>2380</v>
      </c>
      <c r="O1252" s="17" t="str" cm="1">
        <f t="array" ref="O1252">_xlfn.IFS(B1252&lt;18.5,"Underweight",B1252&lt;=24.99,"Normal weight",B1252&lt;=29.99,"Over weight",B1252&gt;=30,"Obesity")</f>
        <v>Obesity</v>
      </c>
      <c r="P1252" s="30" t="str" cm="1">
        <f t="array" ref="P1252">_xlfn.IFS(C1252&lt;5.7,"Normal",C1252&lt;=6.49,"Prediabetes",C1252&gt;=6.5,"Diabetes")</f>
        <v>Prediabetes</v>
      </c>
    </row>
    <row r="1253" spans="1:16" x14ac:dyDescent="0.25">
      <c r="A1253" s="54" t="s">
        <v>1119</v>
      </c>
      <c r="B1253" s="54">
        <v>26.41</v>
      </c>
      <c r="C1253" s="54">
        <v>4.08</v>
      </c>
      <c r="D1253" s="54" t="s">
        <v>2380</v>
      </c>
      <c r="E1253" s="54" t="s">
        <v>2380</v>
      </c>
      <c r="F1253" s="54" t="s">
        <v>2380</v>
      </c>
      <c r="G1253" s="54">
        <v>2</v>
      </c>
      <c r="H1253" s="54" t="s">
        <v>2380</v>
      </c>
      <c r="I1253" s="17"/>
      <c r="J1253" s="19"/>
      <c r="K1253" s="15" t="str" cm="1">
        <f t="array" ref="K1253">IF(H1253="?",INDEX($H$2:$H$2336,MODE(MATCH($H$2:$H$2336,$H$2:$H$2336,0))),H1253)</f>
        <v>No</v>
      </c>
      <c r="L1253" s="16">
        <f t="shared" si="19"/>
        <v>2</v>
      </c>
      <c r="M1253" s="16" t="s">
        <v>2380</v>
      </c>
      <c r="N1253" s="16" t="s">
        <v>2380</v>
      </c>
      <c r="O1253" s="15" t="str" cm="1">
        <f t="array" ref="O1253">_xlfn.IFS(B1253&lt;18.5,"Underweight",B1253&lt;=24.99,"Normal weight",B1253&lt;=29.99,"Over weight",B1253&gt;=30,"Obesity")</f>
        <v>Over weight</v>
      </c>
      <c r="P1253" s="29" t="str" cm="1">
        <f t="array" ref="P1253">_xlfn.IFS(C1253&lt;5.7,"Normal",C1253&lt;=6.49,"Prediabetes",C1253&gt;=6.5,"Diabetes")</f>
        <v>Normal</v>
      </c>
    </row>
    <row r="1254" spans="1:16" x14ac:dyDescent="0.25">
      <c r="A1254" s="54" t="s">
        <v>1118</v>
      </c>
      <c r="B1254" s="54">
        <v>30.2</v>
      </c>
      <c r="C1254" s="54">
        <v>6.25</v>
      </c>
      <c r="D1254" s="54" t="s">
        <v>8367</v>
      </c>
      <c r="E1254" s="54" t="s">
        <v>2380</v>
      </c>
      <c r="F1254" s="54" t="s">
        <v>2380</v>
      </c>
      <c r="G1254" s="54" t="s">
        <v>2381</v>
      </c>
      <c r="H1254" s="54" t="s">
        <v>2380</v>
      </c>
      <c r="I1254" s="15"/>
      <c r="J1254" s="20"/>
      <c r="K1254" s="17" t="str" cm="1">
        <f t="array" ref="K1254">IF(H1254="?",INDEX($H$2:$H$2336,MODE(MATCH($H$2:$H$2336,$H$2:$H$2336,0))),H1254)</f>
        <v>No</v>
      </c>
      <c r="L1254" s="18" t="str">
        <f t="shared" si="19"/>
        <v>0</v>
      </c>
      <c r="M1254" s="18" t="s">
        <v>2382</v>
      </c>
      <c r="N1254" s="18" t="s">
        <v>2380</v>
      </c>
      <c r="O1254" s="17" t="str" cm="1">
        <f t="array" ref="O1254">_xlfn.IFS(B1254&lt;18.5,"Underweight",B1254&lt;=24.99,"Normal weight",B1254&lt;=29.99,"Over weight",B1254&gt;=30,"Obesity")</f>
        <v>Obesity</v>
      </c>
      <c r="P1254" s="30" t="str" cm="1">
        <f t="array" ref="P1254">_xlfn.IFS(C1254&lt;5.7,"Normal",C1254&lt;=6.49,"Prediabetes",C1254&gt;=6.5,"Diabetes")</f>
        <v>Prediabetes</v>
      </c>
    </row>
    <row r="1255" spans="1:16" x14ac:dyDescent="0.25">
      <c r="A1255" s="54" t="s">
        <v>1117</v>
      </c>
      <c r="B1255" s="54">
        <v>31.26</v>
      </c>
      <c r="C1255" s="54">
        <v>5.94</v>
      </c>
      <c r="D1255" s="54" t="s">
        <v>8367</v>
      </c>
      <c r="E1255" s="54" t="s">
        <v>2380</v>
      </c>
      <c r="F1255" s="54" t="s">
        <v>2380</v>
      </c>
      <c r="G1255" s="54">
        <v>1</v>
      </c>
      <c r="H1255" s="54" t="s">
        <v>2380</v>
      </c>
      <c r="I1255" s="17"/>
      <c r="J1255" s="19"/>
      <c r="K1255" s="15" t="str" cm="1">
        <f t="array" ref="K1255">IF(H1255="?",INDEX($H$2:$H$2336,MODE(MATCH($H$2:$H$2336,$H$2:$H$2336,0))),H1255)</f>
        <v>No</v>
      </c>
      <c r="L1255" s="16">
        <f t="shared" si="19"/>
        <v>1</v>
      </c>
      <c r="M1255" s="16" t="s">
        <v>2382</v>
      </c>
      <c r="N1255" s="16" t="s">
        <v>2380</v>
      </c>
      <c r="O1255" s="15" t="str" cm="1">
        <f t="array" ref="O1255">_xlfn.IFS(B1255&lt;18.5,"Underweight",B1255&lt;=24.99,"Normal weight",B1255&lt;=29.99,"Over weight",B1255&gt;=30,"Obesity")</f>
        <v>Obesity</v>
      </c>
      <c r="P1255" s="29" t="str" cm="1">
        <f t="array" ref="P1255">_xlfn.IFS(C1255&lt;5.7,"Normal",C1255&lt;=6.49,"Prediabetes",C1255&gt;=6.5,"Diabetes")</f>
        <v>Prediabetes</v>
      </c>
    </row>
    <row r="1256" spans="1:16" x14ac:dyDescent="0.25">
      <c r="A1256" s="54" t="s">
        <v>1116</v>
      </c>
      <c r="B1256" s="54">
        <v>33.725000000000001</v>
      </c>
      <c r="C1256" s="54">
        <v>6.45</v>
      </c>
      <c r="D1256" s="54" t="s">
        <v>8367</v>
      </c>
      <c r="E1256" s="54" t="s">
        <v>2380</v>
      </c>
      <c r="F1256" s="54" t="s">
        <v>2380</v>
      </c>
      <c r="G1256" s="54" t="s">
        <v>2381</v>
      </c>
      <c r="H1256" s="54" t="s">
        <v>2380</v>
      </c>
      <c r="I1256" s="15"/>
      <c r="J1256" s="20"/>
      <c r="K1256" s="17" t="str" cm="1">
        <f t="array" ref="K1256">IF(H1256="?",INDEX($H$2:$H$2336,MODE(MATCH($H$2:$H$2336,$H$2:$H$2336,0))),H1256)</f>
        <v>No</v>
      </c>
      <c r="L1256" s="18" t="str">
        <f t="shared" si="19"/>
        <v>0</v>
      </c>
      <c r="M1256" s="18" t="s">
        <v>2382</v>
      </c>
      <c r="N1256" s="18" t="s">
        <v>2380</v>
      </c>
      <c r="O1256" s="17" t="str" cm="1">
        <f t="array" ref="O1256">_xlfn.IFS(B1256&lt;18.5,"Underweight",B1256&lt;=24.99,"Normal weight",B1256&lt;=29.99,"Over weight",B1256&gt;=30,"Obesity")</f>
        <v>Obesity</v>
      </c>
      <c r="P1256" s="30" t="str" cm="1">
        <f t="array" ref="P1256">_xlfn.IFS(C1256&lt;5.7,"Normal",C1256&lt;=6.49,"Prediabetes",C1256&gt;=6.5,"Diabetes")</f>
        <v>Prediabetes</v>
      </c>
    </row>
    <row r="1257" spans="1:16" x14ac:dyDescent="0.25">
      <c r="A1257" s="54" t="s">
        <v>1115</v>
      </c>
      <c r="B1257" s="54">
        <v>28.9</v>
      </c>
      <c r="C1257" s="54">
        <v>5.74</v>
      </c>
      <c r="D1257" s="54" t="s">
        <v>8367</v>
      </c>
      <c r="E1257" s="54" t="s">
        <v>2380</v>
      </c>
      <c r="F1257" s="54" t="s">
        <v>2380</v>
      </c>
      <c r="G1257" s="54" t="s">
        <v>2381</v>
      </c>
      <c r="H1257" s="54" t="s">
        <v>2380</v>
      </c>
      <c r="I1257" s="17"/>
      <c r="J1257" s="19"/>
      <c r="K1257" s="15" t="str" cm="1">
        <f t="array" ref="K1257">IF(H1257="?",INDEX($H$2:$H$2336,MODE(MATCH($H$2:$H$2336,$H$2:$H$2336,0))),H1257)</f>
        <v>No</v>
      </c>
      <c r="L1257" s="16" t="str">
        <f t="shared" si="19"/>
        <v>0</v>
      </c>
      <c r="M1257" s="16" t="s">
        <v>2382</v>
      </c>
      <c r="N1257" s="16" t="s">
        <v>2380</v>
      </c>
      <c r="O1257" s="15" t="str" cm="1">
        <f t="array" ref="O1257">_xlfn.IFS(B1257&lt;18.5,"Underweight",B1257&lt;=24.99,"Normal weight",B1257&lt;=29.99,"Over weight",B1257&gt;=30,"Obesity")</f>
        <v>Over weight</v>
      </c>
      <c r="P1257" s="29" t="str" cm="1">
        <f t="array" ref="P1257">_xlfn.IFS(C1257&lt;5.7,"Normal",C1257&lt;=6.49,"Prediabetes",C1257&gt;=6.5,"Diabetes")</f>
        <v>Prediabetes</v>
      </c>
    </row>
    <row r="1258" spans="1:16" x14ac:dyDescent="0.25">
      <c r="A1258" s="54" t="s">
        <v>1114</v>
      </c>
      <c r="B1258" s="54">
        <v>45.69</v>
      </c>
      <c r="C1258" s="54">
        <v>4.43</v>
      </c>
      <c r="D1258" s="54" t="s">
        <v>8367</v>
      </c>
      <c r="E1258" s="54" t="s">
        <v>2380</v>
      </c>
      <c r="F1258" s="54" t="s">
        <v>2380</v>
      </c>
      <c r="G1258" s="54" t="s">
        <v>2381</v>
      </c>
      <c r="H1258" s="54" t="s">
        <v>2380</v>
      </c>
      <c r="I1258" s="15"/>
      <c r="J1258" s="20"/>
      <c r="K1258" s="17" t="str" cm="1">
        <f t="array" ref="K1258">IF(H1258="?",INDEX($H$2:$H$2336,MODE(MATCH($H$2:$H$2336,$H$2:$H$2336,0))),H1258)</f>
        <v>No</v>
      </c>
      <c r="L1258" s="18" t="str">
        <f t="shared" si="19"/>
        <v>0</v>
      </c>
      <c r="M1258" s="18" t="s">
        <v>2382</v>
      </c>
      <c r="N1258" s="18" t="s">
        <v>2380</v>
      </c>
      <c r="O1258" s="17" t="str" cm="1">
        <f t="array" ref="O1258">_xlfn.IFS(B1258&lt;18.5,"Underweight",B1258&lt;=24.99,"Normal weight",B1258&lt;=29.99,"Over weight",B1258&gt;=30,"Obesity")</f>
        <v>Obesity</v>
      </c>
      <c r="P1258" s="30" t="str" cm="1">
        <f t="array" ref="P1258">_xlfn.IFS(C1258&lt;5.7,"Normal",C1258&lt;=6.49,"Prediabetes",C1258&gt;=6.5,"Diabetes")</f>
        <v>Normal</v>
      </c>
    </row>
    <row r="1259" spans="1:16" x14ac:dyDescent="0.25">
      <c r="A1259" s="54" t="s">
        <v>1113</v>
      </c>
      <c r="B1259" s="54">
        <v>21.03</v>
      </c>
      <c r="C1259" s="54">
        <v>6.5</v>
      </c>
      <c r="D1259" s="54" t="s">
        <v>2380</v>
      </c>
      <c r="E1259" s="54" t="s">
        <v>2380</v>
      </c>
      <c r="F1259" s="54" t="s">
        <v>2380</v>
      </c>
      <c r="G1259" s="54" t="s">
        <v>2381</v>
      </c>
      <c r="H1259" s="54" t="s">
        <v>2380</v>
      </c>
      <c r="I1259" s="17"/>
      <c r="J1259" s="19"/>
      <c r="K1259" s="15" t="str" cm="1">
        <f t="array" ref="K1259">IF(H1259="?",INDEX($H$2:$H$2336,MODE(MATCH($H$2:$H$2336,$H$2:$H$2336,0))),H1259)</f>
        <v>No</v>
      </c>
      <c r="L1259" s="16" t="str">
        <f t="shared" si="19"/>
        <v>0</v>
      </c>
      <c r="M1259" s="16" t="s">
        <v>2380</v>
      </c>
      <c r="N1259" s="16" t="s">
        <v>2380</v>
      </c>
      <c r="O1259" s="15" t="str" cm="1">
        <f t="array" ref="O1259">_xlfn.IFS(B1259&lt;18.5,"Underweight",B1259&lt;=24.99,"Normal weight",B1259&lt;=29.99,"Over weight",B1259&gt;=30,"Obesity")</f>
        <v>Normal weight</v>
      </c>
      <c r="P1259" s="29" t="str" cm="1">
        <f t="array" ref="P1259">_xlfn.IFS(C1259&lt;5.7,"Normal",C1259&lt;=6.49,"Prediabetes",C1259&gt;=6.5,"Diabetes")</f>
        <v>Diabetes</v>
      </c>
    </row>
    <row r="1260" spans="1:16" x14ac:dyDescent="0.25">
      <c r="A1260" s="54" t="s">
        <v>1112</v>
      </c>
      <c r="B1260" s="54">
        <v>37</v>
      </c>
      <c r="C1260" s="54">
        <v>8.75</v>
      </c>
      <c r="D1260" s="54" t="s">
        <v>2380</v>
      </c>
      <c r="E1260" s="54" t="s">
        <v>2380</v>
      </c>
      <c r="F1260" s="54" t="s">
        <v>2380</v>
      </c>
      <c r="G1260" s="54" t="s">
        <v>2381</v>
      </c>
      <c r="H1260" s="54" t="s">
        <v>2380</v>
      </c>
      <c r="I1260" s="15"/>
      <c r="J1260" s="20"/>
      <c r="K1260" s="17" t="str" cm="1">
        <f t="array" ref="K1260">IF(H1260="?",INDEX($H$2:$H$2336,MODE(MATCH($H$2:$H$2336,$H$2:$H$2336,0))),H1260)</f>
        <v>No</v>
      </c>
      <c r="L1260" s="18" t="str">
        <f t="shared" si="19"/>
        <v>0</v>
      </c>
      <c r="M1260" s="18" t="s">
        <v>2380</v>
      </c>
      <c r="N1260" s="18" t="s">
        <v>2380</v>
      </c>
      <c r="O1260" s="17" t="str" cm="1">
        <f t="array" ref="O1260">_xlfn.IFS(B1260&lt;18.5,"Underweight",B1260&lt;=24.99,"Normal weight",B1260&lt;=29.99,"Over weight",B1260&gt;=30,"Obesity")</f>
        <v>Obesity</v>
      </c>
      <c r="P1260" s="30" t="str" cm="1">
        <f t="array" ref="P1260">_xlfn.IFS(C1260&lt;5.7,"Normal",C1260&lt;=6.49,"Prediabetes",C1260&gt;=6.5,"Diabetes")</f>
        <v>Diabetes</v>
      </c>
    </row>
    <row r="1261" spans="1:16" x14ac:dyDescent="0.25">
      <c r="A1261" s="54" t="s">
        <v>1111</v>
      </c>
      <c r="B1261" s="54">
        <v>25.4</v>
      </c>
      <c r="C1261" s="54">
        <v>11.96</v>
      </c>
      <c r="D1261" s="54" t="s">
        <v>2380</v>
      </c>
      <c r="E1261" s="54" t="s">
        <v>2380</v>
      </c>
      <c r="F1261" s="54" t="s">
        <v>2380</v>
      </c>
      <c r="G1261" s="54" t="s">
        <v>2381</v>
      </c>
      <c r="H1261" s="54" t="s">
        <v>2380</v>
      </c>
      <c r="I1261" s="17"/>
      <c r="J1261" s="19"/>
      <c r="K1261" s="15" t="str" cm="1">
        <f t="array" ref="K1261">IF(H1261="?",INDEX($H$2:$H$2336,MODE(MATCH($H$2:$H$2336,$H$2:$H$2336,0))),H1261)</f>
        <v>No</v>
      </c>
      <c r="L1261" s="16" t="str">
        <f t="shared" si="19"/>
        <v>0</v>
      </c>
      <c r="M1261" s="16" t="s">
        <v>2380</v>
      </c>
      <c r="N1261" s="16" t="s">
        <v>2380</v>
      </c>
      <c r="O1261" s="15" t="str" cm="1">
        <f t="array" ref="O1261">_xlfn.IFS(B1261&lt;18.5,"Underweight",B1261&lt;=24.99,"Normal weight",B1261&lt;=29.99,"Over weight",B1261&gt;=30,"Obesity")</f>
        <v>Over weight</v>
      </c>
      <c r="P1261" s="29" t="str" cm="1">
        <f t="array" ref="P1261">_xlfn.IFS(C1261&lt;5.7,"Normal",C1261&lt;=6.49,"Prediabetes",C1261&gt;=6.5,"Diabetes")</f>
        <v>Diabetes</v>
      </c>
    </row>
    <row r="1262" spans="1:16" x14ac:dyDescent="0.25">
      <c r="A1262" s="54" t="s">
        <v>1110</v>
      </c>
      <c r="B1262" s="54">
        <v>32.299999999999997</v>
      </c>
      <c r="C1262" s="54">
        <v>10.54</v>
      </c>
      <c r="D1262" s="54" t="s">
        <v>2380</v>
      </c>
      <c r="E1262" s="54" t="s">
        <v>2380</v>
      </c>
      <c r="F1262" s="54" t="s">
        <v>2380</v>
      </c>
      <c r="G1262" s="54" t="s">
        <v>2381</v>
      </c>
      <c r="H1262" s="54" t="s">
        <v>2380</v>
      </c>
      <c r="I1262" s="15"/>
      <c r="J1262" s="20"/>
      <c r="K1262" s="17" t="str" cm="1">
        <f t="array" ref="K1262">IF(H1262="?",INDEX($H$2:$H$2336,MODE(MATCH($H$2:$H$2336,$H$2:$H$2336,0))),H1262)</f>
        <v>No</v>
      </c>
      <c r="L1262" s="18" t="str">
        <f t="shared" si="19"/>
        <v>0</v>
      </c>
      <c r="M1262" s="18" t="s">
        <v>2380</v>
      </c>
      <c r="N1262" s="18" t="s">
        <v>2380</v>
      </c>
      <c r="O1262" s="17" t="str" cm="1">
        <f t="array" ref="O1262">_xlfn.IFS(B1262&lt;18.5,"Underweight",B1262&lt;=24.99,"Normal weight",B1262&lt;=29.99,"Over weight",B1262&gt;=30,"Obesity")</f>
        <v>Obesity</v>
      </c>
      <c r="P1262" s="30" t="str" cm="1">
        <f t="array" ref="P1262">_xlfn.IFS(C1262&lt;5.7,"Normal",C1262&lt;=6.49,"Prediabetes",C1262&gt;=6.5,"Diabetes")</f>
        <v>Diabetes</v>
      </c>
    </row>
    <row r="1263" spans="1:16" x14ac:dyDescent="0.25">
      <c r="A1263" s="54" t="s">
        <v>1109</v>
      </c>
      <c r="B1263" s="54">
        <v>23.94</v>
      </c>
      <c r="C1263" s="54">
        <v>4.54</v>
      </c>
      <c r="D1263" s="54" t="s">
        <v>8367</v>
      </c>
      <c r="E1263" s="54" t="s">
        <v>2380</v>
      </c>
      <c r="F1263" s="54" t="s">
        <v>2382</v>
      </c>
      <c r="G1263" s="54">
        <v>1</v>
      </c>
      <c r="H1263" s="54" t="s">
        <v>2380</v>
      </c>
      <c r="I1263" s="17"/>
      <c r="J1263" s="19"/>
      <c r="K1263" s="15" t="str" cm="1">
        <f t="array" ref="K1263">IF(H1263="?",INDEX($H$2:$H$2336,MODE(MATCH($H$2:$H$2336,$H$2:$H$2336,0))),H1263)</f>
        <v>No</v>
      </c>
      <c r="L1263" s="16">
        <f t="shared" si="19"/>
        <v>1</v>
      </c>
      <c r="M1263" s="16" t="s">
        <v>2382</v>
      </c>
      <c r="N1263" s="16" t="s">
        <v>2380</v>
      </c>
      <c r="O1263" s="15" t="str" cm="1">
        <f t="array" ref="O1263">_xlfn.IFS(B1263&lt;18.5,"Underweight",B1263&lt;=24.99,"Normal weight",B1263&lt;=29.99,"Over weight",B1263&gt;=30,"Obesity")</f>
        <v>Normal weight</v>
      </c>
      <c r="P1263" s="29" t="str" cm="1">
        <f t="array" ref="P1263">_xlfn.IFS(C1263&lt;5.7,"Normal",C1263&lt;=6.49,"Prediabetes",C1263&gt;=6.5,"Diabetes")</f>
        <v>Normal</v>
      </c>
    </row>
    <row r="1264" spans="1:16" x14ac:dyDescent="0.25">
      <c r="A1264" s="54" t="s">
        <v>1108</v>
      </c>
      <c r="B1264" s="54">
        <v>46.4</v>
      </c>
      <c r="C1264" s="54">
        <v>5.71</v>
      </c>
      <c r="D1264" s="54" t="s">
        <v>2380</v>
      </c>
      <c r="E1264" s="54" t="s">
        <v>2380</v>
      </c>
      <c r="F1264" s="54" t="s">
        <v>2380</v>
      </c>
      <c r="G1264" s="54" t="s">
        <v>2381</v>
      </c>
      <c r="H1264" s="54" t="s">
        <v>2380</v>
      </c>
      <c r="I1264" s="15"/>
      <c r="J1264" s="20"/>
      <c r="K1264" s="17" t="str" cm="1">
        <f t="array" ref="K1264">IF(H1264="?",INDEX($H$2:$H$2336,MODE(MATCH($H$2:$H$2336,$H$2:$H$2336,0))),H1264)</f>
        <v>No</v>
      </c>
      <c r="L1264" s="18" t="str">
        <f t="shared" si="19"/>
        <v>0</v>
      </c>
      <c r="M1264" s="18" t="s">
        <v>2380</v>
      </c>
      <c r="N1264" s="18" t="s">
        <v>2380</v>
      </c>
      <c r="O1264" s="17" t="str" cm="1">
        <f t="array" ref="O1264">_xlfn.IFS(B1264&lt;18.5,"Underweight",B1264&lt;=24.99,"Normal weight",B1264&lt;=29.99,"Over weight",B1264&gt;=30,"Obesity")</f>
        <v>Obesity</v>
      </c>
      <c r="P1264" s="30" t="str" cm="1">
        <f t="array" ref="P1264">_xlfn.IFS(C1264&lt;5.7,"Normal",C1264&lt;=6.49,"Prediabetes",C1264&gt;=6.5,"Diabetes")</f>
        <v>Prediabetes</v>
      </c>
    </row>
    <row r="1265" spans="1:16" x14ac:dyDescent="0.25">
      <c r="A1265" s="54" t="s">
        <v>1107</v>
      </c>
      <c r="B1265" s="54">
        <v>40.375</v>
      </c>
      <c r="C1265" s="54">
        <v>6.25</v>
      </c>
      <c r="D1265" s="54" t="s">
        <v>8367</v>
      </c>
      <c r="E1265" s="54" t="s">
        <v>2380</v>
      </c>
      <c r="F1265" s="54" t="s">
        <v>2380</v>
      </c>
      <c r="G1265" s="54" t="s">
        <v>2381</v>
      </c>
      <c r="H1265" s="54" t="s">
        <v>2380</v>
      </c>
      <c r="I1265" s="17"/>
      <c r="J1265" s="19"/>
      <c r="K1265" s="15" t="str" cm="1">
        <f t="array" ref="K1265">IF(H1265="?",INDEX($H$2:$H$2336,MODE(MATCH($H$2:$H$2336,$H$2:$H$2336,0))),H1265)</f>
        <v>No</v>
      </c>
      <c r="L1265" s="16" t="str">
        <f t="shared" si="19"/>
        <v>0</v>
      </c>
      <c r="M1265" s="16" t="s">
        <v>2382</v>
      </c>
      <c r="N1265" s="16" t="s">
        <v>2380</v>
      </c>
      <c r="O1265" s="15" t="str" cm="1">
        <f t="array" ref="O1265">_xlfn.IFS(B1265&lt;18.5,"Underweight",B1265&lt;=24.99,"Normal weight",B1265&lt;=29.99,"Over weight",B1265&gt;=30,"Obesity")</f>
        <v>Obesity</v>
      </c>
      <c r="P1265" s="29" t="str" cm="1">
        <f t="array" ref="P1265">_xlfn.IFS(C1265&lt;5.7,"Normal",C1265&lt;=6.49,"Prediabetes",C1265&gt;=6.5,"Diabetes")</f>
        <v>Prediabetes</v>
      </c>
    </row>
    <row r="1266" spans="1:16" x14ac:dyDescent="0.25">
      <c r="A1266" s="54" t="s">
        <v>1106</v>
      </c>
      <c r="B1266" s="54">
        <v>28.7</v>
      </c>
      <c r="C1266" s="54">
        <v>9.4700000000000006</v>
      </c>
      <c r="D1266" s="54" t="s">
        <v>2380</v>
      </c>
      <c r="E1266" s="54" t="s">
        <v>2380</v>
      </c>
      <c r="F1266" s="54" t="s">
        <v>2380</v>
      </c>
      <c r="G1266" s="54">
        <v>2</v>
      </c>
      <c r="H1266" s="54" t="s">
        <v>2380</v>
      </c>
      <c r="I1266" s="15"/>
      <c r="J1266" s="20"/>
      <c r="K1266" s="17" t="str" cm="1">
        <f t="array" ref="K1266">IF(H1266="?",INDEX($H$2:$H$2336,MODE(MATCH($H$2:$H$2336,$H$2:$H$2336,0))),H1266)</f>
        <v>No</v>
      </c>
      <c r="L1266" s="18">
        <f t="shared" si="19"/>
        <v>2</v>
      </c>
      <c r="M1266" s="18" t="s">
        <v>2380</v>
      </c>
      <c r="N1266" s="18" t="s">
        <v>2380</v>
      </c>
      <c r="O1266" s="17" t="str" cm="1">
        <f t="array" ref="O1266">_xlfn.IFS(B1266&lt;18.5,"Underweight",B1266&lt;=24.99,"Normal weight",B1266&lt;=29.99,"Over weight",B1266&gt;=30,"Obesity")</f>
        <v>Over weight</v>
      </c>
      <c r="P1266" s="30" t="str" cm="1">
        <f t="array" ref="P1266">_xlfn.IFS(C1266&lt;5.7,"Normal",C1266&lt;=6.49,"Prediabetes",C1266&gt;=6.5,"Diabetes")</f>
        <v>Diabetes</v>
      </c>
    </row>
    <row r="1267" spans="1:16" x14ac:dyDescent="0.25">
      <c r="A1267" s="54" t="s">
        <v>1105</v>
      </c>
      <c r="B1267" s="54">
        <v>26.63</v>
      </c>
      <c r="C1267" s="54">
        <v>5.7</v>
      </c>
      <c r="D1267" s="54" t="s">
        <v>2380</v>
      </c>
      <c r="E1267" s="54" t="s">
        <v>2380</v>
      </c>
      <c r="F1267" s="54" t="s">
        <v>2380</v>
      </c>
      <c r="G1267" s="54" t="s">
        <v>2381</v>
      </c>
      <c r="H1267" s="54" t="s">
        <v>2380</v>
      </c>
      <c r="I1267" s="17"/>
      <c r="J1267" s="19"/>
      <c r="K1267" s="15" t="str" cm="1">
        <f t="array" ref="K1267">IF(H1267="?",INDEX($H$2:$H$2336,MODE(MATCH($H$2:$H$2336,$H$2:$H$2336,0))),H1267)</f>
        <v>No</v>
      </c>
      <c r="L1267" s="16" t="str">
        <f t="shared" si="19"/>
        <v>0</v>
      </c>
      <c r="M1267" s="16" t="s">
        <v>2380</v>
      </c>
      <c r="N1267" s="16" t="s">
        <v>2380</v>
      </c>
      <c r="O1267" s="15" t="str" cm="1">
        <f t="array" ref="O1267">_xlfn.IFS(B1267&lt;18.5,"Underweight",B1267&lt;=24.99,"Normal weight",B1267&lt;=29.99,"Over weight",B1267&gt;=30,"Obesity")</f>
        <v>Over weight</v>
      </c>
      <c r="P1267" s="29" t="str" cm="1">
        <f t="array" ref="P1267">_xlfn.IFS(C1267&lt;5.7,"Normal",C1267&lt;=6.49,"Prediabetes",C1267&gt;=6.5,"Diabetes")</f>
        <v>Prediabetes</v>
      </c>
    </row>
    <row r="1268" spans="1:16" x14ac:dyDescent="0.25">
      <c r="A1268" s="54" t="s">
        <v>1104</v>
      </c>
      <c r="B1268" s="54">
        <v>22.515000000000001</v>
      </c>
      <c r="C1268" s="54">
        <v>11.18</v>
      </c>
      <c r="D1268" s="54" t="s">
        <v>2380</v>
      </c>
      <c r="E1268" s="54" t="s">
        <v>2380</v>
      </c>
      <c r="F1268" s="54" t="s">
        <v>2380</v>
      </c>
      <c r="G1268" s="54">
        <v>2</v>
      </c>
      <c r="H1268" s="54" t="s">
        <v>2380</v>
      </c>
      <c r="I1268" s="15"/>
      <c r="J1268" s="20"/>
      <c r="K1268" s="17" t="str" cm="1">
        <f t="array" ref="K1268">IF(H1268="?",INDEX($H$2:$H$2336,MODE(MATCH($H$2:$H$2336,$H$2:$H$2336,0))),H1268)</f>
        <v>No</v>
      </c>
      <c r="L1268" s="18">
        <f t="shared" si="19"/>
        <v>2</v>
      </c>
      <c r="M1268" s="18" t="s">
        <v>2380</v>
      </c>
      <c r="N1268" s="18" t="s">
        <v>2380</v>
      </c>
      <c r="O1268" s="17" t="str" cm="1">
        <f t="array" ref="O1268">_xlfn.IFS(B1268&lt;18.5,"Underweight",B1268&lt;=24.99,"Normal weight",B1268&lt;=29.99,"Over weight",B1268&gt;=30,"Obesity")</f>
        <v>Normal weight</v>
      </c>
      <c r="P1268" s="30" t="str" cm="1">
        <f t="array" ref="P1268">_xlfn.IFS(C1268&lt;5.7,"Normal",C1268&lt;=6.49,"Prediabetes",C1268&gt;=6.5,"Diabetes")</f>
        <v>Diabetes</v>
      </c>
    </row>
    <row r="1269" spans="1:16" x14ac:dyDescent="0.25">
      <c r="A1269" s="54" t="s">
        <v>1103</v>
      </c>
      <c r="B1269" s="54">
        <v>36.575000000000003</v>
      </c>
      <c r="C1269" s="54">
        <v>10.98</v>
      </c>
      <c r="D1269" s="54" t="s">
        <v>2380</v>
      </c>
      <c r="E1269" s="54" t="s">
        <v>2380</v>
      </c>
      <c r="F1269" s="54" t="s">
        <v>2380</v>
      </c>
      <c r="G1269" s="54" t="s">
        <v>2381</v>
      </c>
      <c r="H1269" s="54" t="s">
        <v>2380</v>
      </c>
      <c r="I1269" s="17"/>
      <c r="J1269" s="19"/>
      <c r="K1269" s="15" t="str" cm="1">
        <f t="array" ref="K1269">IF(H1269="?",INDEX($H$2:$H$2336,MODE(MATCH($H$2:$H$2336,$H$2:$H$2336,0))),H1269)</f>
        <v>No</v>
      </c>
      <c r="L1269" s="16" t="str">
        <f t="shared" si="19"/>
        <v>0</v>
      </c>
      <c r="M1269" s="16" t="s">
        <v>2380</v>
      </c>
      <c r="N1269" s="16" t="s">
        <v>2380</v>
      </c>
      <c r="O1269" s="15" t="str" cm="1">
        <f t="array" ref="O1269">_xlfn.IFS(B1269&lt;18.5,"Underweight",B1269&lt;=24.99,"Normal weight",B1269&lt;=29.99,"Over weight",B1269&gt;=30,"Obesity")</f>
        <v>Obesity</v>
      </c>
      <c r="P1269" s="29" t="str" cm="1">
        <f t="array" ref="P1269">_xlfn.IFS(C1269&lt;5.7,"Normal",C1269&lt;=6.49,"Prediabetes",C1269&gt;=6.5,"Diabetes")</f>
        <v>Diabetes</v>
      </c>
    </row>
    <row r="1270" spans="1:16" x14ac:dyDescent="0.25">
      <c r="A1270" s="54" t="s">
        <v>1102</v>
      </c>
      <c r="B1270" s="54">
        <v>23.66</v>
      </c>
      <c r="C1270" s="54">
        <v>5.1100000000000003</v>
      </c>
      <c r="D1270" s="54" t="s">
        <v>8367</v>
      </c>
      <c r="E1270" s="54" t="s">
        <v>2380</v>
      </c>
      <c r="F1270" s="54" t="s">
        <v>2382</v>
      </c>
      <c r="G1270" s="54">
        <v>1</v>
      </c>
      <c r="H1270" s="54" t="s">
        <v>2380</v>
      </c>
      <c r="I1270" s="15"/>
      <c r="J1270" s="20"/>
      <c r="K1270" s="17" t="str" cm="1">
        <f t="array" ref="K1270">IF(H1270="?",INDEX($H$2:$H$2336,MODE(MATCH($H$2:$H$2336,$H$2:$H$2336,0))),H1270)</f>
        <v>No</v>
      </c>
      <c r="L1270" s="18">
        <f t="shared" si="19"/>
        <v>1</v>
      </c>
      <c r="M1270" s="18" t="s">
        <v>2382</v>
      </c>
      <c r="N1270" s="18" t="s">
        <v>2380</v>
      </c>
      <c r="O1270" s="17" t="str" cm="1">
        <f t="array" ref="O1270">_xlfn.IFS(B1270&lt;18.5,"Underweight",B1270&lt;=24.99,"Normal weight",B1270&lt;=29.99,"Over weight",B1270&gt;=30,"Obesity")</f>
        <v>Normal weight</v>
      </c>
      <c r="P1270" s="30" t="str" cm="1">
        <f t="array" ref="P1270">_xlfn.IFS(C1270&lt;5.7,"Normal",C1270&lt;=6.49,"Prediabetes",C1270&gt;=6.5,"Diabetes")</f>
        <v>Normal</v>
      </c>
    </row>
    <row r="1271" spans="1:16" x14ac:dyDescent="0.25">
      <c r="A1271" s="54" t="s">
        <v>1101</v>
      </c>
      <c r="B1271" s="54">
        <v>18.62</v>
      </c>
      <c r="C1271" s="54">
        <v>10.24</v>
      </c>
      <c r="D1271" s="54" t="s">
        <v>2380</v>
      </c>
      <c r="E1271" s="54" t="s">
        <v>2380</v>
      </c>
      <c r="F1271" s="54" t="s">
        <v>2380</v>
      </c>
      <c r="G1271" s="54" t="s">
        <v>2381</v>
      </c>
      <c r="H1271" s="54" t="s">
        <v>2380</v>
      </c>
      <c r="I1271" s="17"/>
      <c r="J1271" s="19"/>
      <c r="K1271" s="15" t="str" cm="1">
        <f t="array" ref="K1271">IF(H1271="?",INDEX($H$2:$H$2336,MODE(MATCH($H$2:$H$2336,$H$2:$H$2336,0))),H1271)</f>
        <v>No</v>
      </c>
      <c r="L1271" s="16" t="str">
        <f t="shared" si="19"/>
        <v>0</v>
      </c>
      <c r="M1271" s="16" t="s">
        <v>2380</v>
      </c>
      <c r="N1271" s="16" t="s">
        <v>2380</v>
      </c>
      <c r="O1271" s="15" t="str" cm="1">
        <f t="array" ref="O1271">_xlfn.IFS(B1271&lt;18.5,"Underweight",B1271&lt;=24.99,"Normal weight",B1271&lt;=29.99,"Over weight",B1271&gt;=30,"Obesity")</f>
        <v>Normal weight</v>
      </c>
      <c r="P1271" s="29" t="str" cm="1">
        <f t="array" ref="P1271">_xlfn.IFS(C1271&lt;5.7,"Normal",C1271&lt;=6.49,"Prediabetes",C1271&gt;=6.5,"Diabetes")</f>
        <v>Diabetes</v>
      </c>
    </row>
    <row r="1272" spans="1:16" x14ac:dyDescent="0.25">
      <c r="A1272" s="54" t="s">
        <v>1100</v>
      </c>
      <c r="B1272" s="54">
        <v>19.190000000000001</v>
      </c>
      <c r="C1272" s="54">
        <v>7.71</v>
      </c>
      <c r="D1272" s="54" t="s">
        <v>8367</v>
      </c>
      <c r="E1272" s="54" t="s">
        <v>2380</v>
      </c>
      <c r="F1272" s="54" t="s">
        <v>2380</v>
      </c>
      <c r="G1272" s="54">
        <v>1</v>
      </c>
      <c r="H1272" s="54" t="s">
        <v>2380</v>
      </c>
      <c r="I1272" s="15"/>
      <c r="J1272" s="20"/>
      <c r="K1272" s="17" t="str" cm="1">
        <f t="array" ref="K1272">IF(H1272="?",INDEX($H$2:$H$2336,MODE(MATCH($H$2:$H$2336,$H$2:$H$2336,0))),H1272)</f>
        <v>No</v>
      </c>
      <c r="L1272" s="18">
        <f t="shared" si="19"/>
        <v>1</v>
      </c>
      <c r="M1272" s="18" t="s">
        <v>2382</v>
      </c>
      <c r="N1272" s="18" t="s">
        <v>2380</v>
      </c>
      <c r="O1272" s="17" t="str" cm="1">
        <f t="array" ref="O1272">_xlfn.IFS(B1272&lt;18.5,"Underweight",B1272&lt;=24.99,"Normal weight",B1272&lt;=29.99,"Over weight",B1272&gt;=30,"Obesity")</f>
        <v>Normal weight</v>
      </c>
      <c r="P1272" s="30" t="str" cm="1">
        <f t="array" ref="P1272">_xlfn.IFS(C1272&lt;5.7,"Normal",C1272&lt;=6.49,"Prediabetes",C1272&gt;=6.5,"Diabetes")</f>
        <v>Diabetes</v>
      </c>
    </row>
    <row r="1273" spans="1:16" x14ac:dyDescent="0.25">
      <c r="A1273" s="54" t="s">
        <v>1099</v>
      </c>
      <c r="B1273" s="54">
        <v>27.5</v>
      </c>
      <c r="C1273" s="54">
        <v>6.03</v>
      </c>
      <c r="D1273" s="54" t="s">
        <v>2380</v>
      </c>
      <c r="E1273" s="54" t="s">
        <v>2380</v>
      </c>
      <c r="F1273" s="54" t="s">
        <v>2380</v>
      </c>
      <c r="G1273" s="54" t="s">
        <v>2381</v>
      </c>
      <c r="H1273" s="54" t="s">
        <v>2380</v>
      </c>
      <c r="I1273" s="17"/>
      <c r="J1273" s="19"/>
      <c r="K1273" s="15" t="str" cm="1">
        <f t="array" ref="K1273">IF(H1273="?",INDEX($H$2:$H$2336,MODE(MATCH($H$2:$H$2336,$H$2:$H$2336,0))),H1273)</f>
        <v>No</v>
      </c>
      <c r="L1273" s="16" t="str">
        <f t="shared" si="19"/>
        <v>0</v>
      </c>
      <c r="M1273" s="16" t="s">
        <v>2380</v>
      </c>
      <c r="N1273" s="16" t="s">
        <v>2380</v>
      </c>
      <c r="O1273" s="15" t="str" cm="1">
        <f t="array" ref="O1273">_xlfn.IFS(B1273&lt;18.5,"Underweight",B1273&lt;=24.99,"Normal weight",B1273&lt;=29.99,"Over weight",B1273&gt;=30,"Obesity")</f>
        <v>Over weight</v>
      </c>
      <c r="P1273" s="29" t="str" cm="1">
        <f t="array" ref="P1273">_xlfn.IFS(C1273&lt;5.7,"Normal",C1273&lt;=6.49,"Prediabetes",C1273&gt;=6.5,"Diabetes")</f>
        <v>Prediabetes</v>
      </c>
    </row>
    <row r="1274" spans="1:16" x14ac:dyDescent="0.25">
      <c r="A1274" s="54" t="s">
        <v>1098</v>
      </c>
      <c r="B1274" s="54">
        <v>27.36</v>
      </c>
      <c r="C1274" s="54">
        <v>5.96</v>
      </c>
      <c r="D1274" s="54" t="s">
        <v>2380</v>
      </c>
      <c r="E1274" s="54" t="s">
        <v>2380</v>
      </c>
      <c r="F1274" s="54" t="s">
        <v>2382</v>
      </c>
      <c r="G1274" s="54">
        <v>1</v>
      </c>
      <c r="H1274" s="54" t="s">
        <v>2380</v>
      </c>
      <c r="I1274" s="15"/>
      <c r="J1274" s="20"/>
      <c r="K1274" s="17" t="str" cm="1">
        <f t="array" ref="K1274">IF(H1274="?",INDEX($H$2:$H$2336,MODE(MATCH($H$2:$H$2336,$H$2:$H$2336,0))),H1274)</f>
        <v>No</v>
      </c>
      <c r="L1274" s="18">
        <f t="shared" si="19"/>
        <v>1</v>
      </c>
      <c r="M1274" s="18" t="s">
        <v>2380</v>
      </c>
      <c r="N1274" s="18" t="s">
        <v>2380</v>
      </c>
      <c r="O1274" s="17" t="str" cm="1">
        <f t="array" ref="O1274">_xlfn.IFS(B1274&lt;18.5,"Underweight",B1274&lt;=24.99,"Normal weight",B1274&lt;=29.99,"Over weight",B1274&gt;=30,"Obesity")</f>
        <v>Over weight</v>
      </c>
      <c r="P1274" s="30" t="str" cm="1">
        <f t="array" ref="P1274">_xlfn.IFS(C1274&lt;5.7,"Normal",C1274&lt;=6.49,"Prediabetes",C1274&gt;=6.5,"Diabetes")</f>
        <v>Prediabetes</v>
      </c>
    </row>
    <row r="1275" spans="1:16" x14ac:dyDescent="0.25">
      <c r="A1275" s="54" t="s">
        <v>1097</v>
      </c>
      <c r="B1275" s="54">
        <v>20.350000000000001</v>
      </c>
      <c r="C1275" s="54">
        <v>4.16</v>
      </c>
      <c r="D1275" s="54" t="s">
        <v>2380</v>
      </c>
      <c r="E1275" s="54" t="s">
        <v>2380</v>
      </c>
      <c r="F1275" s="54" t="s">
        <v>2380</v>
      </c>
      <c r="G1275" s="54" t="s">
        <v>2381</v>
      </c>
      <c r="H1275" s="54" t="s">
        <v>2380</v>
      </c>
      <c r="I1275" s="17"/>
      <c r="J1275" s="19"/>
      <c r="K1275" s="15" t="str" cm="1">
        <f t="array" ref="K1275">IF(H1275="?",INDEX($H$2:$H$2336,MODE(MATCH($H$2:$H$2336,$H$2:$H$2336,0))),H1275)</f>
        <v>No</v>
      </c>
      <c r="L1275" s="16" t="str">
        <f t="shared" si="19"/>
        <v>0</v>
      </c>
      <c r="M1275" s="16" t="s">
        <v>2380</v>
      </c>
      <c r="N1275" s="16" t="s">
        <v>2380</v>
      </c>
      <c r="O1275" s="15" t="str" cm="1">
        <f t="array" ref="O1275">_xlfn.IFS(B1275&lt;18.5,"Underweight",B1275&lt;=24.99,"Normal weight",B1275&lt;=29.99,"Over weight",B1275&gt;=30,"Obesity")</f>
        <v>Normal weight</v>
      </c>
      <c r="P1275" s="29" t="str" cm="1">
        <f t="array" ref="P1275">_xlfn.IFS(C1275&lt;5.7,"Normal",C1275&lt;=6.49,"Prediabetes",C1275&gt;=6.5,"Diabetes")</f>
        <v>Normal</v>
      </c>
    </row>
    <row r="1276" spans="1:16" x14ac:dyDescent="0.25">
      <c r="A1276" s="54" t="s">
        <v>1096</v>
      </c>
      <c r="B1276" s="54">
        <v>24.035</v>
      </c>
      <c r="C1276" s="54">
        <v>6.11</v>
      </c>
      <c r="D1276" s="54" t="s">
        <v>2380</v>
      </c>
      <c r="E1276" s="54" t="s">
        <v>2380</v>
      </c>
      <c r="F1276" s="54" t="s">
        <v>2380</v>
      </c>
      <c r="G1276" s="54" t="s">
        <v>2381</v>
      </c>
      <c r="H1276" s="54" t="s">
        <v>2380</v>
      </c>
      <c r="I1276" s="15"/>
      <c r="J1276" s="20"/>
      <c r="K1276" s="17" t="str" cm="1">
        <f t="array" ref="K1276">IF(H1276="?",INDEX($H$2:$H$2336,MODE(MATCH($H$2:$H$2336,$H$2:$H$2336,0))),H1276)</f>
        <v>No</v>
      </c>
      <c r="L1276" s="18" t="str">
        <f t="shared" si="19"/>
        <v>0</v>
      </c>
      <c r="M1276" s="18" t="s">
        <v>2380</v>
      </c>
      <c r="N1276" s="18" t="s">
        <v>2380</v>
      </c>
      <c r="O1276" s="17" t="str" cm="1">
        <f t="array" ref="O1276">_xlfn.IFS(B1276&lt;18.5,"Underweight",B1276&lt;=24.99,"Normal weight",B1276&lt;=29.99,"Over weight",B1276&gt;=30,"Obesity")</f>
        <v>Normal weight</v>
      </c>
      <c r="P1276" s="30" t="str" cm="1">
        <f t="array" ref="P1276">_xlfn.IFS(C1276&lt;5.7,"Normal",C1276&lt;=6.49,"Prediabetes",C1276&gt;=6.5,"Diabetes")</f>
        <v>Prediabetes</v>
      </c>
    </row>
    <row r="1277" spans="1:16" x14ac:dyDescent="0.25">
      <c r="A1277" s="54" t="s">
        <v>1095</v>
      </c>
      <c r="B1277" s="54">
        <v>23.56</v>
      </c>
      <c r="C1277" s="54">
        <v>5.97</v>
      </c>
      <c r="D1277" s="54" t="s">
        <v>2380</v>
      </c>
      <c r="E1277" s="54" t="s">
        <v>2380</v>
      </c>
      <c r="F1277" s="54" t="s">
        <v>2380</v>
      </c>
      <c r="G1277" s="54" t="s">
        <v>2381</v>
      </c>
      <c r="H1277" s="54" t="s">
        <v>2380</v>
      </c>
      <c r="I1277" s="17"/>
      <c r="J1277" s="19"/>
      <c r="K1277" s="15" t="str" cm="1">
        <f t="array" ref="K1277">IF(H1277="?",INDEX($H$2:$H$2336,MODE(MATCH($H$2:$H$2336,$H$2:$H$2336,0))),H1277)</f>
        <v>No</v>
      </c>
      <c r="L1277" s="16" t="str">
        <f t="shared" si="19"/>
        <v>0</v>
      </c>
      <c r="M1277" s="16" t="s">
        <v>2380</v>
      </c>
      <c r="N1277" s="16" t="s">
        <v>2380</v>
      </c>
      <c r="O1277" s="15" t="str" cm="1">
        <f t="array" ref="O1277">_xlfn.IFS(B1277&lt;18.5,"Underweight",B1277&lt;=24.99,"Normal weight",B1277&lt;=29.99,"Over weight",B1277&gt;=30,"Obesity")</f>
        <v>Normal weight</v>
      </c>
      <c r="P1277" s="29" t="str" cm="1">
        <f t="array" ref="P1277">_xlfn.IFS(C1277&lt;5.7,"Normal",C1277&lt;=6.49,"Prediabetes",C1277&gt;=6.5,"Diabetes")</f>
        <v>Prediabetes</v>
      </c>
    </row>
    <row r="1278" spans="1:16" x14ac:dyDescent="0.25">
      <c r="A1278" s="54" t="s">
        <v>1094</v>
      </c>
      <c r="B1278" s="54">
        <v>27.17</v>
      </c>
      <c r="C1278" s="54">
        <v>10.81</v>
      </c>
      <c r="D1278" s="54" t="s">
        <v>2380</v>
      </c>
      <c r="E1278" s="54" t="s">
        <v>2380</v>
      </c>
      <c r="F1278" s="54" t="s">
        <v>2380</v>
      </c>
      <c r="G1278" s="54">
        <v>2</v>
      </c>
      <c r="H1278" s="54" t="s">
        <v>2380</v>
      </c>
      <c r="I1278" s="15"/>
      <c r="J1278" s="20"/>
      <c r="K1278" s="17" t="str" cm="1">
        <f t="array" ref="K1278">IF(H1278="?",INDEX($H$2:$H$2336,MODE(MATCH($H$2:$H$2336,$H$2:$H$2336,0))),H1278)</f>
        <v>No</v>
      </c>
      <c r="L1278" s="18">
        <f t="shared" si="19"/>
        <v>2</v>
      </c>
      <c r="M1278" s="18" t="s">
        <v>2380</v>
      </c>
      <c r="N1278" s="18" t="s">
        <v>2380</v>
      </c>
      <c r="O1278" s="17" t="str" cm="1">
        <f t="array" ref="O1278">_xlfn.IFS(B1278&lt;18.5,"Underweight",B1278&lt;=24.99,"Normal weight",B1278&lt;=29.99,"Over weight",B1278&gt;=30,"Obesity")</f>
        <v>Over weight</v>
      </c>
      <c r="P1278" s="30" t="str" cm="1">
        <f t="array" ref="P1278">_xlfn.IFS(C1278&lt;5.7,"Normal",C1278&lt;=6.49,"Prediabetes",C1278&gt;=6.5,"Diabetes")</f>
        <v>Diabetes</v>
      </c>
    </row>
    <row r="1279" spans="1:16" x14ac:dyDescent="0.25">
      <c r="A1279" s="54" t="s">
        <v>1093</v>
      </c>
      <c r="B1279" s="54">
        <v>34.32</v>
      </c>
      <c r="C1279" s="54">
        <v>5.7</v>
      </c>
      <c r="D1279" s="54" t="s">
        <v>8367</v>
      </c>
      <c r="E1279" s="54" t="s">
        <v>2380</v>
      </c>
      <c r="F1279" s="54" t="s">
        <v>2382</v>
      </c>
      <c r="G1279" s="54">
        <v>1</v>
      </c>
      <c r="H1279" s="54" t="s">
        <v>2380</v>
      </c>
      <c r="I1279" s="17"/>
      <c r="J1279" s="19"/>
      <c r="K1279" s="15" t="str" cm="1">
        <f t="array" ref="K1279">IF(H1279="?",INDEX($H$2:$H$2336,MODE(MATCH($H$2:$H$2336,$H$2:$H$2336,0))),H1279)</f>
        <v>No</v>
      </c>
      <c r="L1279" s="16">
        <f t="shared" si="19"/>
        <v>1</v>
      </c>
      <c r="M1279" s="16" t="s">
        <v>2382</v>
      </c>
      <c r="N1279" s="16" t="s">
        <v>2380</v>
      </c>
      <c r="O1279" s="15" t="str" cm="1">
        <f t="array" ref="O1279">_xlfn.IFS(B1279&lt;18.5,"Underweight",B1279&lt;=24.99,"Normal weight",B1279&lt;=29.99,"Over weight",B1279&gt;=30,"Obesity")</f>
        <v>Obesity</v>
      </c>
      <c r="P1279" s="29" t="str" cm="1">
        <f t="array" ref="P1279">_xlfn.IFS(C1279&lt;5.7,"Normal",C1279&lt;=6.49,"Prediabetes",C1279&gt;=6.5,"Diabetes")</f>
        <v>Prediabetes</v>
      </c>
    </row>
    <row r="1280" spans="1:16" x14ac:dyDescent="0.25">
      <c r="A1280" s="54" t="s">
        <v>1092</v>
      </c>
      <c r="B1280" s="54">
        <v>23.87</v>
      </c>
      <c r="C1280" s="54">
        <v>4.7699999999999996</v>
      </c>
      <c r="D1280" s="54" t="s">
        <v>8367</v>
      </c>
      <c r="E1280" s="54" t="s">
        <v>2380</v>
      </c>
      <c r="F1280" s="54" t="s">
        <v>2382</v>
      </c>
      <c r="G1280" s="54">
        <v>1</v>
      </c>
      <c r="H1280" s="54" t="s">
        <v>2380</v>
      </c>
      <c r="I1280" s="15"/>
      <c r="J1280" s="20"/>
      <c r="K1280" s="17" t="str" cm="1">
        <f t="array" ref="K1280">IF(H1280="?",INDEX($H$2:$H$2336,MODE(MATCH($H$2:$H$2336,$H$2:$H$2336,0))),H1280)</f>
        <v>No</v>
      </c>
      <c r="L1280" s="18">
        <f t="shared" si="19"/>
        <v>1</v>
      </c>
      <c r="M1280" s="18" t="s">
        <v>2382</v>
      </c>
      <c r="N1280" s="18" t="s">
        <v>2380</v>
      </c>
      <c r="O1280" s="17" t="str" cm="1">
        <f t="array" ref="O1280">_xlfn.IFS(B1280&lt;18.5,"Underweight",B1280&lt;=24.99,"Normal weight",B1280&lt;=29.99,"Over weight",B1280&gt;=30,"Obesity")</f>
        <v>Normal weight</v>
      </c>
      <c r="P1280" s="30" t="str" cm="1">
        <f t="array" ref="P1280">_xlfn.IFS(C1280&lt;5.7,"Normal",C1280&lt;=6.49,"Prediabetes",C1280&gt;=6.5,"Diabetes")</f>
        <v>Normal</v>
      </c>
    </row>
    <row r="1281" spans="1:16" x14ac:dyDescent="0.25">
      <c r="A1281" s="54" t="s">
        <v>1091</v>
      </c>
      <c r="B1281" s="54">
        <v>30.15</v>
      </c>
      <c r="C1281" s="54">
        <v>4.25</v>
      </c>
      <c r="D1281" s="54" t="s">
        <v>2380</v>
      </c>
      <c r="E1281" s="54" t="s">
        <v>2380</v>
      </c>
      <c r="F1281" s="54" t="s">
        <v>2380</v>
      </c>
      <c r="G1281" s="54">
        <v>1</v>
      </c>
      <c r="H1281" s="54" t="s">
        <v>2380</v>
      </c>
      <c r="I1281" s="17"/>
      <c r="J1281" s="19"/>
      <c r="K1281" s="15" t="str" cm="1">
        <f t="array" ref="K1281">IF(H1281="?",INDEX($H$2:$H$2336,MODE(MATCH($H$2:$H$2336,$H$2:$H$2336,0))),H1281)</f>
        <v>No</v>
      </c>
      <c r="L1281" s="16">
        <f t="shared" si="19"/>
        <v>1</v>
      </c>
      <c r="M1281" s="16" t="s">
        <v>2380</v>
      </c>
      <c r="N1281" s="16" t="s">
        <v>2380</v>
      </c>
      <c r="O1281" s="15" t="str" cm="1">
        <f t="array" ref="O1281">_xlfn.IFS(B1281&lt;18.5,"Underweight",B1281&lt;=24.99,"Normal weight",B1281&lt;=29.99,"Over weight",B1281&gt;=30,"Obesity")</f>
        <v>Obesity</v>
      </c>
      <c r="P1281" s="29" t="str" cm="1">
        <f t="array" ref="P1281">_xlfn.IFS(C1281&lt;5.7,"Normal",C1281&lt;=6.49,"Prediabetes",C1281&gt;=6.5,"Diabetes")</f>
        <v>Normal</v>
      </c>
    </row>
    <row r="1282" spans="1:16" x14ac:dyDescent="0.25">
      <c r="A1282" s="54" t="s">
        <v>1090</v>
      </c>
      <c r="B1282" s="54">
        <v>26.36</v>
      </c>
      <c r="C1282" s="54">
        <v>5.52</v>
      </c>
      <c r="D1282" s="54" t="s">
        <v>2380</v>
      </c>
      <c r="E1282" s="54" t="s">
        <v>2380</v>
      </c>
      <c r="F1282" s="54" t="s">
        <v>2380</v>
      </c>
      <c r="G1282" s="54" t="s">
        <v>2381</v>
      </c>
      <c r="H1282" s="54" t="s">
        <v>2380</v>
      </c>
      <c r="I1282" s="15"/>
      <c r="J1282" s="20"/>
      <c r="K1282" s="17" t="str" cm="1">
        <f t="array" ref="K1282">IF(H1282="?",INDEX($H$2:$H$2336,MODE(MATCH($H$2:$H$2336,$H$2:$H$2336,0))),H1282)</f>
        <v>No</v>
      </c>
      <c r="L1282" s="18" t="str">
        <f t="shared" ref="L1282:L1345" si="20">IF(G1282="No major surgery","0",G1282)</f>
        <v>0</v>
      </c>
      <c r="M1282" s="18" t="s">
        <v>2380</v>
      </c>
      <c r="N1282" s="18" t="s">
        <v>2380</v>
      </c>
      <c r="O1282" s="17" t="str" cm="1">
        <f t="array" ref="O1282">_xlfn.IFS(B1282&lt;18.5,"Underweight",B1282&lt;=24.99,"Normal weight",B1282&lt;=29.99,"Over weight",B1282&gt;=30,"Obesity")</f>
        <v>Over weight</v>
      </c>
      <c r="P1282" s="30" t="str" cm="1">
        <f t="array" ref="P1282">_xlfn.IFS(C1282&lt;5.7,"Normal",C1282&lt;=6.49,"Prediabetes",C1282&gt;=6.5,"Diabetes")</f>
        <v>Normal</v>
      </c>
    </row>
    <row r="1283" spans="1:16" x14ac:dyDescent="0.25">
      <c r="A1283" s="54" t="s">
        <v>1089</v>
      </c>
      <c r="B1283" s="54">
        <v>45.32</v>
      </c>
      <c r="C1283" s="54">
        <v>6.53</v>
      </c>
      <c r="D1283" s="54" t="s">
        <v>8367</v>
      </c>
      <c r="E1283" s="54" t="s">
        <v>2380</v>
      </c>
      <c r="F1283" s="54" t="s">
        <v>2380</v>
      </c>
      <c r="G1283" s="54">
        <v>1</v>
      </c>
      <c r="H1283" s="54" t="s">
        <v>2380</v>
      </c>
      <c r="I1283" s="17"/>
      <c r="J1283" s="19"/>
      <c r="K1283" s="15" t="str" cm="1">
        <f t="array" ref="K1283">IF(H1283="?",INDEX($H$2:$H$2336,MODE(MATCH($H$2:$H$2336,$H$2:$H$2336,0))),H1283)</f>
        <v>No</v>
      </c>
      <c r="L1283" s="16">
        <f t="shared" si="20"/>
        <v>1</v>
      </c>
      <c r="M1283" s="16" t="s">
        <v>2382</v>
      </c>
      <c r="N1283" s="16" t="s">
        <v>2380</v>
      </c>
      <c r="O1283" s="15" t="str" cm="1">
        <f t="array" ref="O1283">_xlfn.IFS(B1283&lt;18.5,"Underweight",B1283&lt;=24.99,"Normal weight",B1283&lt;=29.99,"Over weight",B1283&gt;=30,"Obesity")</f>
        <v>Obesity</v>
      </c>
      <c r="P1283" s="29" t="str" cm="1">
        <f t="array" ref="P1283">_xlfn.IFS(C1283&lt;5.7,"Normal",C1283&lt;=6.49,"Prediabetes",C1283&gt;=6.5,"Diabetes")</f>
        <v>Diabetes</v>
      </c>
    </row>
    <row r="1284" spans="1:16" x14ac:dyDescent="0.25">
      <c r="A1284" s="54" t="s">
        <v>1088</v>
      </c>
      <c r="B1284" s="54">
        <v>31.93</v>
      </c>
      <c r="C1284" s="54">
        <v>4.82</v>
      </c>
      <c r="D1284" s="54" t="s">
        <v>8367</v>
      </c>
      <c r="E1284" s="54" t="s">
        <v>2380</v>
      </c>
      <c r="F1284" s="54" t="s">
        <v>2380</v>
      </c>
      <c r="G1284" s="54">
        <v>1</v>
      </c>
      <c r="H1284" s="54" t="s">
        <v>2380</v>
      </c>
      <c r="I1284" s="15"/>
      <c r="J1284" s="20"/>
      <c r="K1284" s="17" t="str" cm="1">
        <f t="array" ref="K1284">IF(H1284="?",INDEX($H$2:$H$2336,MODE(MATCH($H$2:$H$2336,$H$2:$H$2336,0))),H1284)</f>
        <v>No</v>
      </c>
      <c r="L1284" s="18">
        <f t="shared" si="20"/>
        <v>1</v>
      </c>
      <c r="M1284" s="18" t="s">
        <v>2382</v>
      </c>
      <c r="N1284" s="18" t="s">
        <v>2380</v>
      </c>
      <c r="O1284" s="17" t="str" cm="1">
        <f t="array" ref="O1284">_xlfn.IFS(B1284&lt;18.5,"Underweight",B1284&lt;=24.99,"Normal weight",B1284&lt;=29.99,"Over weight",B1284&gt;=30,"Obesity")</f>
        <v>Obesity</v>
      </c>
      <c r="P1284" s="30" t="str" cm="1">
        <f t="array" ref="P1284">_xlfn.IFS(C1284&lt;5.7,"Normal",C1284&lt;=6.49,"Prediabetes",C1284&gt;=6.5,"Diabetes")</f>
        <v>Normal</v>
      </c>
    </row>
    <row r="1285" spans="1:16" x14ac:dyDescent="0.25">
      <c r="A1285" s="54" t="s">
        <v>1087</v>
      </c>
      <c r="B1285" s="54">
        <v>36</v>
      </c>
      <c r="C1285" s="54">
        <v>11.94</v>
      </c>
      <c r="D1285" s="54" t="s">
        <v>8367</v>
      </c>
      <c r="E1285" s="54" t="s">
        <v>2380</v>
      </c>
      <c r="F1285" s="54" t="s">
        <v>2380</v>
      </c>
      <c r="G1285" s="54">
        <v>1</v>
      </c>
      <c r="H1285" s="54" t="s">
        <v>2380</v>
      </c>
      <c r="I1285" s="17"/>
      <c r="J1285" s="19"/>
      <c r="K1285" s="15" t="str" cm="1">
        <f t="array" ref="K1285">IF(H1285="?",INDEX($H$2:$H$2336,MODE(MATCH($H$2:$H$2336,$H$2:$H$2336,0))),H1285)</f>
        <v>No</v>
      </c>
      <c r="L1285" s="16">
        <f t="shared" si="20"/>
        <v>1</v>
      </c>
      <c r="M1285" s="16" t="s">
        <v>2382</v>
      </c>
      <c r="N1285" s="16" t="s">
        <v>2380</v>
      </c>
      <c r="O1285" s="15" t="str" cm="1">
        <f t="array" ref="O1285">_xlfn.IFS(B1285&lt;18.5,"Underweight",B1285&lt;=24.99,"Normal weight",B1285&lt;=29.99,"Over weight",B1285&gt;=30,"Obesity")</f>
        <v>Obesity</v>
      </c>
      <c r="P1285" s="29" t="str" cm="1">
        <f t="array" ref="P1285">_xlfn.IFS(C1285&lt;5.7,"Normal",C1285&lt;=6.49,"Prediabetes",C1285&gt;=6.5,"Diabetes")</f>
        <v>Diabetes</v>
      </c>
    </row>
    <row r="1286" spans="1:16" x14ac:dyDescent="0.25">
      <c r="A1286" s="54" t="s">
        <v>1086</v>
      </c>
      <c r="B1286" s="54">
        <v>32</v>
      </c>
      <c r="C1286" s="54">
        <v>7.85</v>
      </c>
      <c r="D1286" s="54" t="s">
        <v>8367</v>
      </c>
      <c r="E1286" s="54" t="s">
        <v>2380</v>
      </c>
      <c r="F1286" s="54" t="s">
        <v>2380</v>
      </c>
      <c r="G1286" s="54">
        <v>1</v>
      </c>
      <c r="H1286" s="54" t="s">
        <v>2380</v>
      </c>
      <c r="I1286" s="15"/>
      <c r="J1286" s="20"/>
      <c r="K1286" s="17" t="str" cm="1">
        <f t="array" ref="K1286">IF(H1286="?",INDEX($H$2:$H$2336,MODE(MATCH($H$2:$H$2336,$H$2:$H$2336,0))),H1286)</f>
        <v>No</v>
      </c>
      <c r="L1286" s="18">
        <f t="shared" si="20"/>
        <v>1</v>
      </c>
      <c r="M1286" s="18" t="s">
        <v>2382</v>
      </c>
      <c r="N1286" s="18" t="s">
        <v>2380</v>
      </c>
      <c r="O1286" s="17" t="str" cm="1">
        <f t="array" ref="O1286">_xlfn.IFS(B1286&lt;18.5,"Underweight",B1286&lt;=24.99,"Normal weight",B1286&lt;=29.99,"Over weight",B1286&gt;=30,"Obesity")</f>
        <v>Obesity</v>
      </c>
      <c r="P1286" s="30" t="str" cm="1">
        <f t="array" ref="P1286">_xlfn.IFS(C1286&lt;5.7,"Normal",C1286&lt;=6.49,"Prediabetes",C1286&gt;=6.5,"Diabetes")</f>
        <v>Diabetes</v>
      </c>
    </row>
    <row r="1287" spans="1:16" x14ac:dyDescent="0.25">
      <c r="A1287" s="54" t="s">
        <v>1085</v>
      </c>
      <c r="B1287" s="54">
        <v>29.37</v>
      </c>
      <c r="C1287" s="54">
        <v>8.01</v>
      </c>
      <c r="D1287" s="54" t="s">
        <v>8367</v>
      </c>
      <c r="E1287" s="54" t="s">
        <v>2380</v>
      </c>
      <c r="F1287" s="54" t="s">
        <v>2380</v>
      </c>
      <c r="G1287" s="54">
        <v>1</v>
      </c>
      <c r="H1287" s="54" t="s">
        <v>2380</v>
      </c>
      <c r="I1287" s="17"/>
      <c r="J1287" s="19"/>
      <c r="K1287" s="15" t="str" cm="1">
        <f t="array" ref="K1287">IF(H1287="?",INDEX($H$2:$H$2336,MODE(MATCH($H$2:$H$2336,$H$2:$H$2336,0))),H1287)</f>
        <v>No</v>
      </c>
      <c r="L1287" s="16">
        <f t="shared" si="20"/>
        <v>1</v>
      </c>
      <c r="M1287" s="16" t="s">
        <v>2382</v>
      </c>
      <c r="N1287" s="16" t="s">
        <v>2380</v>
      </c>
      <c r="O1287" s="15" t="str" cm="1">
        <f t="array" ref="O1287">_xlfn.IFS(B1287&lt;18.5,"Underweight",B1287&lt;=24.99,"Normal weight",B1287&lt;=29.99,"Over weight",B1287&gt;=30,"Obesity")</f>
        <v>Over weight</v>
      </c>
      <c r="P1287" s="29" t="str" cm="1">
        <f t="array" ref="P1287">_xlfn.IFS(C1287&lt;5.7,"Normal",C1287&lt;=6.49,"Prediabetes",C1287&gt;=6.5,"Diabetes")</f>
        <v>Diabetes</v>
      </c>
    </row>
    <row r="1288" spans="1:16" x14ac:dyDescent="0.25">
      <c r="A1288" s="54" t="s">
        <v>1084</v>
      </c>
      <c r="B1288" s="54">
        <v>23.6</v>
      </c>
      <c r="C1288" s="54">
        <v>7.4</v>
      </c>
      <c r="D1288" s="54" t="s">
        <v>8367</v>
      </c>
      <c r="E1288" s="54" t="s">
        <v>2380</v>
      </c>
      <c r="F1288" s="54" t="s">
        <v>2380</v>
      </c>
      <c r="G1288" s="54">
        <v>1</v>
      </c>
      <c r="H1288" s="54" t="s">
        <v>2380</v>
      </c>
      <c r="I1288" s="15"/>
      <c r="J1288" s="20"/>
      <c r="K1288" s="17" t="str" cm="1">
        <f t="array" ref="K1288">IF(H1288="?",INDEX($H$2:$H$2336,MODE(MATCH($H$2:$H$2336,$H$2:$H$2336,0))),H1288)</f>
        <v>No</v>
      </c>
      <c r="L1288" s="18">
        <f t="shared" si="20"/>
        <v>1</v>
      </c>
      <c r="M1288" s="18" t="s">
        <v>2382</v>
      </c>
      <c r="N1288" s="18" t="s">
        <v>2380</v>
      </c>
      <c r="O1288" s="17" t="str" cm="1">
        <f t="array" ref="O1288">_xlfn.IFS(B1288&lt;18.5,"Underweight",B1288&lt;=24.99,"Normal weight",B1288&lt;=29.99,"Over weight",B1288&gt;=30,"Obesity")</f>
        <v>Normal weight</v>
      </c>
      <c r="P1288" s="30" t="str" cm="1">
        <f t="array" ref="P1288">_xlfn.IFS(C1288&lt;5.7,"Normal",C1288&lt;=6.49,"Prediabetes",C1288&gt;=6.5,"Diabetes")</f>
        <v>Diabetes</v>
      </c>
    </row>
    <row r="1289" spans="1:16" x14ac:dyDescent="0.25">
      <c r="A1289" s="54" t="s">
        <v>1083</v>
      </c>
      <c r="B1289" s="54">
        <v>33.155000000000001</v>
      </c>
      <c r="C1289" s="54">
        <v>8.3800000000000008</v>
      </c>
      <c r="D1289" s="54" t="s">
        <v>8367</v>
      </c>
      <c r="E1289" s="54" t="s">
        <v>2380</v>
      </c>
      <c r="F1289" s="54" t="s">
        <v>2380</v>
      </c>
      <c r="G1289" s="54" t="s">
        <v>2381</v>
      </c>
      <c r="H1289" s="54" t="s">
        <v>2380</v>
      </c>
      <c r="I1289" s="17"/>
      <c r="J1289" s="19"/>
      <c r="K1289" s="15" t="str" cm="1">
        <f t="array" ref="K1289">IF(H1289="?",INDEX($H$2:$H$2336,MODE(MATCH($H$2:$H$2336,$H$2:$H$2336,0))),H1289)</f>
        <v>No</v>
      </c>
      <c r="L1289" s="16" t="str">
        <f t="shared" si="20"/>
        <v>0</v>
      </c>
      <c r="M1289" s="16" t="s">
        <v>2382</v>
      </c>
      <c r="N1289" s="16" t="s">
        <v>2380</v>
      </c>
      <c r="O1289" s="15" t="str" cm="1">
        <f t="array" ref="O1289">_xlfn.IFS(B1289&lt;18.5,"Underweight",B1289&lt;=24.99,"Normal weight",B1289&lt;=29.99,"Over weight",B1289&gt;=30,"Obesity")</f>
        <v>Obesity</v>
      </c>
      <c r="P1289" s="29" t="str" cm="1">
        <f t="array" ref="P1289">_xlfn.IFS(C1289&lt;5.7,"Normal",C1289&lt;=6.49,"Prediabetes",C1289&gt;=6.5,"Diabetes")</f>
        <v>Diabetes</v>
      </c>
    </row>
    <row r="1290" spans="1:16" x14ac:dyDescent="0.25">
      <c r="A1290" s="54" t="s">
        <v>1082</v>
      </c>
      <c r="B1290" s="54">
        <v>24.32</v>
      </c>
      <c r="C1290" s="54">
        <v>11.56</v>
      </c>
      <c r="D1290" s="54" t="s">
        <v>8367</v>
      </c>
      <c r="E1290" s="54" t="s">
        <v>2380</v>
      </c>
      <c r="F1290" s="54" t="s">
        <v>2380</v>
      </c>
      <c r="G1290" s="54">
        <v>1</v>
      </c>
      <c r="H1290" s="54" t="s">
        <v>2380</v>
      </c>
      <c r="I1290" s="15"/>
      <c r="J1290" s="20"/>
      <c r="K1290" s="17" t="str" cm="1">
        <f t="array" ref="K1290">IF(H1290="?",INDEX($H$2:$H$2336,MODE(MATCH($H$2:$H$2336,$H$2:$H$2336,0))),H1290)</f>
        <v>No</v>
      </c>
      <c r="L1290" s="18">
        <f t="shared" si="20"/>
        <v>1</v>
      </c>
      <c r="M1290" s="18" t="s">
        <v>2382</v>
      </c>
      <c r="N1290" s="18" t="s">
        <v>2380</v>
      </c>
      <c r="O1290" s="17" t="str" cm="1">
        <f t="array" ref="O1290">_xlfn.IFS(B1290&lt;18.5,"Underweight",B1290&lt;=24.99,"Normal weight",B1290&lt;=29.99,"Over weight",B1290&gt;=30,"Obesity")</f>
        <v>Normal weight</v>
      </c>
      <c r="P1290" s="30" t="str" cm="1">
        <f t="array" ref="P1290">_xlfn.IFS(C1290&lt;5.7,"Normal",C1290&lt;=6.49,"Prediabetes",C1290&gt;=6.5,"Diabetes")</f>
        <v>Diabetes</v>
      </c>
    </row>
    <row r="1291" spans="1:16" x14ac:dyDescent="0.25">
      <c r="A1291" s="54" t="s">
        <v>1081</v>
      </c>
      <c r="B1291" s="54">
        <v>36.299999999999997</v>
      </c>
      <c r="C1291" s="54">
        <v>4.6100000000000003</v>
      </c>
      <c r="D1291" s="54" t="s">
        <v>2380</v>
      </c>
      <c r="E1291" s="54" t="s">
        <v>2380</v>
      </c>
      <c r="F1291" s="54" t="s">
        <v>2380</v>
      </c>
      <c r="G1291" s="54" t="s">
        <v>2381</v>
      </c>
      <c r="H1291" s="54" t="s">
        <v>2380</v>
      </c>
      <c r="I1291" s="17"/>
      <c r="J1291" s="19"/>
      <c r="K1291" s="15" t="str" cm="1">
        <f t="array" ref="K1291">IF(H1291="?",INDEX($H$2:$H$2336,MODE(MATCH($H$2:$H$2336,$H$2:$H$2336,0))),H1291)</f>
        <v>No</v>
      </c>
      <c r="L1291" s="16" t="str">
        <f t="shared" si="20"/>
        <v>0</v>
      </c>
      <c r="M1291" s="16" t="s">
        <v>2380</v>
      </c>
      <c r="N1291" s="16" t="s">
        <v>2380</v>
      </c>
      <c r="O1291" s="15" t="str" cm="1">
        <f t="array" ref="O1291">_xlfn.IFS(B1291&lt;18.5,"Underweight",B1291&lt;=24.99,"Normal weight",B1291&lt;=29.99,"Over weight",B1291&gt;=30,"Obesity")</f>
        <v>Obesity</v>
      </c>
      <c r="P1291" s="29" t="str" cm="1">
        <f t="array" ref="P1291">_xlfn.IFS(C1291&lt;5.7,"Normal",C1291&lt;=6.49,"Prediabetes",C1291&gt;=6.5,"Diabetes")</f>
        <v>Normal</v>
      </c>
    </row>
    <row r="1292" spans="1:16" x14ac:dyDescent="0.25">
      <c r="A1292" s="54" t="s">
        <v>1080</v>
      </c>
      <c r="B1292" s="54">
        <v>34.4</v>
      </c>
      <c r="C1292" s="54">
        <v>4.95</v>
      </c>
      <c r="D1292" s="54" t="s">
        <v>2380</v>
      </c>
      <c r="E1292" s="54" t="s">
        <v>2380</v>
      </c>
      <c r="F1292" s="54" t="s">
        <v>2382</v>
      </c>
      <c r="G1292" s="54">
        <v>1</v>
      </c>
      <c r="H1292" s="54" t="s">
        <v>2380</v>
      </c>
      <c r="I1292" s="15"/>
      <c r="J1292" s="20"/>
      <c r="K1292" s="17" t="str" cm="1">
        <f t="array" ref="K1292">IF(H1292="?",INDEX($H$2:$H$2336,MODE(MATCH($H$2:$H$2336,$H$2:$H$2336,0))),H1292)</f>
        <v>No</v>
      </c>
      <c r="L1292" s="18">
        <f t="shared" si="20"/>
        <v>1</v>
      </c>
      <c r="M1292" s="18" t="s">
        <v>2380</v>
      </c>
      <c r="N1292" s="18" t="s">
        <v>2380</v>
      </c>
      <c r="O1292" s="17" t="str" cm="1">
        <f t="array" ref="O1292">_xlfn.IFS(B1292&lt;18.5,"Underweight",B1292&lt;=24.99,"Normal weight",B1292&lt;=29.99,"Over weight",B1292&gt;=30,"Obesity")</f>
        <v>Obesity</v>
      </c>
      <c r="P1292" s="30" t="str" cm="1">
        <f t="array" ref="P1292">_xlfn.IFS(C1292&lt;5.7,"Normal",C1292&lt;=6.49,"Prediabetes",C1292&gt;=6.5,"Diabetes")</f>
        <v>Normal</v>
      </c>
    </row>
    <row r="1293" spans="1:16" x14ac:dyDescent="0.25">
      <c r="A1293" s="54" t="s">
        <v>1079</v>
      </c>
      <c r="B1293" s="54">
        <v>30.9</v>
      </c>
      <c r="C1293" s="54">
        <v>5.04</v>
      </c>
      <c r="D1293" s="54" t="s">
        <v>2380</v>
      </c>
      <c r="E1293" s="54" t="s">
        <v>2380</v>
      </c>
      <c r="F1293" s="54" t="s">
        <v>2380</v>
      </c>
      <c r="G1293" s="54" t="s">
        <v>2381</v>
      </c>
      <c r="H1293" s="54" t="s">
        <v>2380</v>
      </c>
      <c r="I1293" s="17"/>
      <c r="J1293" s="19"/>
      <c r="K1293" s="15" t="str" cm="1">
        <f t="array" ref="K1293">IF(H1293="?",INDEX($H$2:$H$2336,MODE(MATCH($H$2:$H$2336,$H$2:$H$2336,0))),H1293)</f>
        <v>No</v>
      </c>
      <c r="L1293" s="16" t="str">
        <f t="shared" si="20"/>
        <v>0</v>
      </c>
      <c r="M1293" s="16" t="s">
        <v>2380</v>
      </c>
      <c r="N1293" s="16" t="s">
        <v>2380</v>
      </c>
      <c r="O1293" s="15" t="str" cm="1">
        <f t="array" ref="O1293">_xlfn.IFS(B1293&lt;18.5,"Underweight",B1293&lt;=24.99,"Normal weight",B1293&lt;=29.99,"Over weight",B1293&gt;=30,"Obesity")</f>
        <v>Obesity</v>
      </c>
      <c r="P1293" s="29" t="str" cm="1">
        <f t="array" ref="P1293">_xlfn.IFS(C1293&lt;5.7,"Normal",C1293&lt;=6.49,"Prediabetes",C1293&gt;=6.5,"Diabetes")</f>
        <v>Normal</v>
      </c>
    </row>
    <row r="1294" spans="1:16" x14ac:dyDescent="0.25">
      <c r="A1294" s="54" t="s">
        <v>1078</v>
      </c>
      <c r="B1294" s="54">
        <v>28.6</v>
      </c>
      <c r="C1294" s="54">
        <v>5.42</v>
      </c>
      <c r="D1294" s="54" t="s">
        <v>2380</v>
      </c>
      <c r="E1294" s="54" t="s">
        <v>2380</v>
      </c>
      <c r="F1294" s="54" t="s">
        <v>2380</v>
      </c>
      <c r="G1294" s="54" t="s">
        <v>2381</v>
      </c>
      <c r="H1294" s="54" t="s">
        <v>2380</v>
      </c>
      <c r="I1294" s="15"/>
      <c r="J1294" s="20"/>
      <c r="K1294" s="17" t="str" cm="1">
        <f t="array" ref="K1294">IF(H1294="?",INDEX($H$2:$H$2336,MODE(MATCH($H$2:$H$2336,$H$2:$H$2336,0))),H1294)</f>
        <v>No</v>
      </c>
      <c r="L1294" s="18" t="str">
        <f t="shared" si="20"/>
        <v>0</v>
      </c>
      <c r="M1294" s="18" t="s">
        <v>2380</v>
      </c>
      <c r="N1294" s="18" t="s">
        <v>2380</v>
      </c>
      <c r="O1294" s="17" t="str" cm="1">
        <f t="array" ref="O1294">_xlfn.IFS(B1294&lt;18.5,"Underweight",B1294&lt;=24.99,"Normal weight",B1294&lt;=29.99,"Over weight",B1294&gt;=30,"Obesity")</f>
        <v>Over weight</v>
      </c>
      <c r="P1294" s="30" t="str" cm="1">
        <f t="array" ref="P1294">_xlfn.IFS(C1294&lt;5.7,"Normal",C1294&lt;=6.49,"Prediabetes",C1294&gt;=6.5,"Diabetes")</f>
        <v>Normal</v>
      </c>
    </row>
    <row r="1295" spans="1:16" x14ac:dyDescent="0.25">
      <c r="A1295" s="54" t="s">
        <v>1077</v>
      </c>
      <c r="B1295" s="54">
        <v>27.83</v>
      </c>
      <c r="C1295" s="54">
        <v>5.39</v>
      </c>
      <c r="D1295" s="54" t="s">
        <v>2380</v>
      </c>
      <c r="E1295" s="54" t="s">
        <v>2380</v>
      </c>
      <c r="F1295" s="54" t="s">
        <v>2380</v>
      </c>
      <c r="G1295" s="54" t="s">
        <v>2381</v>
      </c>
      <c r="H1295" s="54" t="s">
        <v>2380</v>
      </c>
      <c r="I1295" s="17"/>
      <c r="J1295" s="19"/>
      <c r="K1295" s="15" t="str" cm="1">
        <f t="array" ref="K1295">IF(H1295="?",INDEX($H$2:$H$2336,MODE(MATCH($H$2:$H$2336,$H$2:$H$2336,0))),H1295)</f>
        <v>No</v>
      </c>
      <c r="L1295" s="16" t="str">
        <f t="shared" si="20"/>
        <v>0</v>
      </c>
      <c r="M1295" s="16" t="s">
        <v>2380</v>
      </c>
      <c r="N1295" s="16" t="s">
        <v>2380</v>
      </c>
      <c r="O1295" s="15" t="str" cm="1">
        <f t="array" ref="O1295">_xlfn.IFS(B1295&lt;18.5,"Underweight",B1295&lt;=24.99,"Normal weight",B1295&lt;=29.99,"Over weight",B1295&gt;=30,"Obesity")</f>
        <v>Over weight</v>
      </c>
      <c r="P1295" s="29" t="str" cm="1">
        <f t="array" ref="P1295">_xlfn.IFS(C1295&lt;5.7,"Normal",C1295&lt;=6.49,"Prediabetes",C1295&gt;=6.5,"Diabetes")</f>
        <v>Normal</v>
      </c>
    </row>
    <row r="1296" spans="1:16" x14ac:dyDescent="0.25">
      <c r="A1296" s="54" t="s">
        <v>1076</v>
      </c>
      <c r="B1296" s="54">
        <v>39.64</v>
      </c>
      <c r="C1296" s="54">
        <v>6</v>
      </c>
      <c r="D1296" s="54" t="s">
        <v>2380</v>
      </c>
      <c r="E1296" s="54" t="s">
        <v>2380</v>
      </c>
      <c r="F1296" s="54" t="s">
        <v>2382</v>
      </c>
      <c r="G1296" s="54">
        <v>1</v>
      </c>
      <c r="H1296" s="54" t="s">
        <v>2380</v>
      </c>
      <c r="I1296" s="15"/>
      <c r="J1296" s="20"/>
      <c r="K1296" s="17" t="str" cm="1">
        <f t="array" ref="K1296">IF(H1296="?",INDEX($H$2:$H$2336,MODE(MATCH($H$2:$H$2336,$H$2:$H$2336,0))),H1296)</f>
        <v>No</v>
      </c>
      <c r="L1296" s="18">
        <f t="shared" si="20"/>
        <v>1</v>
      </c>
      <c r="M1296" s="18" t="s">
        <v>2380</v>
      </c>
      <c r="N1296" s="18" t="s">
        <v>2380</v>
      </c>
      <c r="O1296" s="17" t="str" cm="1">
        <f t="array" ref="O1296">_xlfn.IFS(B1296&lt;18.5,"Underweight",B1296&lt;=24.99,"Normal weight",B1296&lt;=29.99,"Over weight",B1296&gt;=30,"Obesity")</f>
        <v>Obesity</v>
      </c>
      <c r="P1296" s="30" t="str" cm="1">
        <f t="array" ref="P1296">_xlfn.IFS(C1296&lt;5.7,"Normal",C1296&lt;=6.49,"Prediabetes",C1296&gt;=6.5,"Diabetes")</f>
        <v>Prediabetes</v>
      </c>
    </row>
    <row r="1297" spans="1:16" x14ac:dyDescent="0.25">
      <c r="A1297" s="54" t="s">
        <v>1075</v>
      </c>
      <c r="B1297" s="54">
        <v>38.479999999999997</v>
      </c>
      <c r="C1297" s="54">
        <v>6.02</v>
      </c>
      <c r="D1297" s="54" t="s">
        <v>2380</v>
      </c>
      <c r="E1297" s="54" t="s">
        <v>2380</v>
      </c>
      <c r="F1297" s="54" t="s">
        <v>2380</v>
      </c>
      <c r="G1297" s="54">
        <v>1</v>
      </c>
      <c r="H1297" s="54" t="s">
        <v>2380</v>
      </c>
      <c r="I1297" s="17"/>
      <c r="J1297" s="19"/>
      <c r="K1297" s="15" t="str" cm="1">
        <f t="array" ref="K1297">IF(H1297="?",INDEX($H$2:$H$2336,MODE(MATCH($H$2:$H$2336,$H$2:$H$2336,0))),H1297)</f>
        <v>No</v>
      </c>
      <c r="L1297" s="16">
        <f t="shared" si="20"/>
        <v>1</v>
      </c>
      <c r="M1297" s="16" t="s">
        <v>2380</v>
      </c>
      <c r="N1297" s="16" t="s">
        <v>2380</v>
      </c>
      <c r="O1297" s="15" t="str" cm="1">
        <f t="array" ref="O1297">_xlfn.IFS(B1297&lt;18.5,"Underweight",B1297&lt;=24.99,"Normal weight",B1297&lt;=29.99,"Over weight",B1297&gt;=30,"Obesity")</f>
        <v>Obesity</v>
      </c>
      <c r="P1297" s="29" t="str" cm="1">
        <f t="array" ref="P1297">_xlfn.IFS(C1297&lt;5.7,"Normal",C1297&lt;=6.49,"Prediabetes",C1297&gt;=6.5,"Diabetes")</f>
        <v>Prediabetes</v>
      </c>
    </row>
    <row r="1298" spans="1:16" x14ac:dyDescent="0.25">
      <c r="A1298" s="54" t="s">
        <v>1074</v>
      </c>
      <c r="B1298" s="54">
        <v>36.200000000000003</v>
      </c>
      <c r="C1298" s="54">
        <v>4.62</v>
      </c>
      <c r="D1298" s="54" t="s">
        <v>2380</v>
      </c>
      <c r="E1298" s="54" t="s">
        <v>2380</v>
      </c>
      <c r="F1298" s="54" t="s">
        <v>2380</v>
      </c>
      <c r="G1298" s="54">
        <v>2</v>
      </c>
      <c r="H1298" s="54" t="s">
        <v>2380</v>
      </c>
      <c r="I1298" s="15"/>
      <c r="J1298" s="20"/>
      <c r="K1298" s="17" t="str" cm="1">
        <f t="array" ref="K1298">IF(H1298="?",INDEX($H$2:$H$2336,MODE(MATCH($H$2:$H$2336,$H$2:$H$2336,0))),H1298)</f>
        <v>No</v>
      </c>
      <c r="L1298" s="18">
        <f t="shared" si="20"/>
        <v>2</v>
      </c>
      <c r="M1298" s="18" t="s">
        <v>2380</v>
      </c>
      <c r="N1298" s="18" t="s">
        <v>2380</v>
      </c>
      <c r="O1298" s="17" t="str" cm="1">
        <f t="array" ref="O1298">_xlfn.IFS(B1298&lt;18.5,"Underweight",B1298&lt;=24.99,"Normal weight",B1298&lt;=29.99,"Over weight",B1298&gt;=30,"Obesity")</f>
        <v>Obesity</v>
      </c>
      <c r="P1298" s="30" t="str" cm="1">
        <f t="array" ref="P1298">_xlfn.IFS(C1298&lt;5.7,"Normal",C1298&lt;=6.49,"Prediabetes",C1298&gt;=6.5,"Diabetes")</f>
        <v>Normal</v>
      </c>
    </row>
    <row r="1299" spans="1:16" x14ac:dyDescent="0.25">
      <c r="A1299" s="54" t="s">
        <v>1073</v>
      </c>
      <c r="B1299" s="54">
        <v>27.13</v>
      </c>
      <c r="C1299" s="54">
        <v>5.59</v>
      </c>
      <c r="D1299" s="54" t="s">
        <v>2380</v>
      </c>
      <c r="E1299" s="54" t="s">
        <v>2380</v>
      </c>
      <c r="F1299" s="54" t="s">
        <v>2380</v>
      </c>
      <c r="G1299" s="54">
        <v>1</v>
      </c>
      <c r="H1299" s="54" t="s">
        <v>2380</v>
      </c>
      <c r="I1299" s="17"/>
      <c r="J1299" s="19"/>
      <c r="K1299" s="15" t="str" cm="1">
        <f t="array" ref="K1299">IF(H1299="?",INDEX($H$2:$H$2336,MODE(MATCH($H$2:$H$2336,$H$2:$H$2336,0))),H1299)</f>
        <v>No</v>
      </c>
      <c r="L1299" s="16">
        <f t="shared" si="20"/>
        <v>1</v>
      </c>
      <c r="M1299" s="16" t="s">
        <v>2380</v>
      </c>
      <c r="N1299" s="16" t="s">
        <v>2380</v>
      </c>
      <c r="O1299" s="15" t="str" cm="1">
        <f t="array" ref="O1299">_xlfn.IFS(B1299&lt;18.5,"Underweight",B1299&lt;=24.99,"Normal weight",B1299&lt;=29.99,"Over weight",B1299&gt;=30,"Obesity")</f>
        <v>Over weight</v>
      </c>
      <c r="P1299" s="29" t="str" cm="1">
        <f t="array" ref="P1299">_xlfn.IFS(C1299&lt;5.7,"Normal",C1299&lt;=6.49,"Prediabetes",C1299&gt;=6.5,"Diabetes")</f>
        <v>Normal</v>
      </c>
    </row>
    <row r="1300" spans="1:16" x14ac:dyDescent="0.25">
      <c r="A1300" s="54" t="s">
        <v>1072</v>
      </c>
      <c r="B1300" s="54">
        <v>20.75</v>
      </c>
      <c r="C1300" s="54">
        <v>5.18</v>
      </c>
      <c r="D1300" s="54" t="s">
        <v>8367</v>
      </c>
      <c r="E1300" s="54" t="s">
        <v>2380</v>
      </c>
      <c r="F1300" s="54" t="s">
        <v>2380</v>
      </c>
      <c r="G1300" s="54">
        <v>2</v>
      </c>
      <c r="H1300" s="54" t="s">
        <v>2380</v>
      </c>
      <c r="I1300" s="15"/>
      <c r="J1300" s="20"/>
      <c r="K1300" s="17" t="str" cm="1">
        <f t="array" ref="K1300">IF(H1300="?",INDEX($H$2:$H$2336,MODE(MATCH($H$2:$H$2336,$H$2:$H$2336,0))),H1300)</f>
        <v>No</v>
      </c>
      <c r="L1300" s="18">
        <f t="shared" si="20"/>
        <v>2</v>
      </c>
      <c r="M1300" s="18" t="s">
        <v>2382</v>
      </c>
      <c r="N1300" s="18" t="s">
        <v>2380</v>
      </c>
      <c r="O1300" s="17" t="str" cm="1">
        <f t="array" ref="O1300">_xlfn.IFS(B1300&lt;18.5,"Underweight",B1300&lt;=24.99,"Normal weight",B1300&lt;=29.99,"Over weight",B1300&gt;=30,"Obesity")</f>
        <v>Normal weight</v>
      </c>
      <c r="P1300" s="30" t="str" cm="1">
        <f t="array" ref="P1300">_xlfn.IFS(C1300&lt;5.7,"Normal",C1300&lt;=6.49,"Prediabetes",C1300&gt;=6.5,"Diabetes")</f>
        <v>Normal</v>
      </c>
    </row>
    <row r="1301" spans="1:16" x14ac:dyDescent="0.25">
      <c r="A1301" s="54" t="s">
        <v>1071</v>
      </c>
      <c r="B1301" s="54">
        <v>26.6</v>
      </c>
      <c r="C1301" s="54">
        <v>6.29</v>
      </c>
      <c r="D1301" s="54" t="s">
        <v>2380</v>
      </c>
      <c r="E1301" s="54" t="s">
        <v>2380</v>
      </c>
      <c r="F1301" s="54" t="s">
        <v>2380</v>
      </c>
      <c r="G1301" s="54">
        <v>2</v>
      </c>
      <c r="H1301" s="54" t="s">
        <v>2380</v>
      </c>
      <c r="I1301" s="17"/>
      <c r="J1301" s="19"/>
      <c r="K1301" s="15" t="str" cm="1">
        <f t="array" ref="K1301">IF(H1301="?",INDEX($H$2:$H$2336,MODE(MATCH($H$2:$H$2336,$H$2:$H$2336,0))),H1301)</f>
        <v>No</v>
      </c>
      <c r="L1301" s="16">
        <f t="shared" si="20"/>
        <v>2</v>
      </c>
      <c r="M1301" s="16" t="s">
        <v>2380</v>
      </c>
      <c r="N1301" s="16" t="s">
        <v>2380</v>
      </c>
      <c r="O1301" s="15" t="str" cm="1">
        <f t="array" ref="O1301">_xlfn.IFS(B1301&lt;18.5,"Underweight",B1301&lt;=24.99,"Normal weight",B1301&lt;=29.99,"Over weight",B1301&gt;=30,"Obesity")</f>
        <v>Over weight</v>
      </c>
      <c r="P1301" s="29" t="str" cm="1">
        <f t="array" ref="P1301">_xlfn.IFS(C1301&lt;5.7,"Normal",C1301&lt;=6.49,"Prediabetes",C1301&gt;=6.5,"Diabetes")</f>
        <v>Prediabetes</v>
      </c>
    </row>
    <row r="1302" spans="1:16" x14ac:dyDescent="0.25">
      <c r="A1302" s="54" t="s">
        <v>1070</v>
      </c>
      <c r="B1302" s="54">
        <v>25.3</v>
      </c>
      <c r="C1302" s="54">
        <v>4.49</v>
      </c>
      <c r="D1302" s="54" t="s">
        <v>2380</v>
      </c>
      <c r="E1302" s="54" t="s">
        <v>2380</v>
      </c>
      <c r="F1302" s="54" t="s">
        <v>2380</v>
      </c>
      <c r="G1302" s="54">
        <v>2</v>
      </c>
      <c r="H1302" s="54" t="s">
        <v>2380</v>
      </c>
      <c r="I1302" s="15"/>
      <c r="J1302" s="20"/>
      <c r="K1302" s="17" t="str" cm="1">
        <f t="array" ref="K1302">IF(H1302="?",INDEX($H$2:$H$2336,MODE(MATCH($H$2:$H$2336,$H$2:$H$2336,0))),H1302)</f>
        <v>No</v>
      </c>
      <c r="L1302" s="18">
        <f t="shared" si="20"/>
        <v>2</v>
      </c>
      <c r="M1302" s="18" t="s">
        <v>2380</v>
      </c>
      <c r="N1302" s="18" t="s">
        <v>2380</v>
      </c>
      <c r="O1302" s="17" t="str" cm="1">
        <f t="array" ref="O1302">_xlfn.IFS(B1302&lt;18.5,"Underweight",B1302&lt;=24.99,"Normal weight",B1302&lt;=29.99,"Over weight",B1302&gt;=30,"Obesity")</f>
        <v>Over weight</v>
      </c>
      <c r="P1302" s="30" t="str" cm="1">
        <f t="array" ref="P1302">_xlfn.IFS(C1302&lt;5.7,"Normal",C1302&lt;=6.49,"Prediabetes",C1302&gt;=6.5,"Diabetes")</f>
        <v>Normal</v>
      </c>
    </row>
    <row r="1303" spans="1:16" x14ac:dyDescent="0.25">
      <c r="A1303" s="54" t="s">
        <v>1069</v>
      </c>
      <c r="B1303" s="54">
        <v>18.84</v>
      </c>
      <c r="C1303" s="54">
        <v>11.82</v>
      </c>
      <c r="D1303" s="54" t="s">
        <v>8367</v>
      </c>
      <c r="E1303" s="54" t="s">
        <v>2380</v>
      </c>
      <c r="F1303" s="54" t="s">
        <v>2382</v>
      </c>
      <c r="G1303" s="54">
        <v>1</v>
      </c>
      <c r="H1303" s="54" t="s">
        <v>2380</v>
      </c>
      <c r="I1303" s="17"/>
      <c r="J1303" s="19"/>
      <c r="K1303" s="15" t="str" cm="1">
        <f t="array" ref="K1303">IF(H1303="?",INDEX($H$2:$H$2336,MODE(MATCH($H$2:$H$2336,$H$2:$H$2336,0))),H1303)</f>
        <v>No</v>
      </c>
      <c r="L1303" s="16">
        <f t="shared" si="20"/>
        <v>1</v>
      </c>
      <c r="M1303" s="16" t="s">
        <v>2382</v>
      </c>
      <c r="N1303" s="16" t="s">
        <v>2380</v>
      </c>
      <c r="O1303" s="15" t="str" cm="1">
        <f t="array" ref="O1303">_xlfn.IFS(B1303&lt;18.5,"Underweight",B1303&lt;=24.99,"Normal weight",B1303&lt;=29.99,"Over weight",B1303&gt;=30,"Obesity")</f>
        <v>Normal weight</v>
      </c>
      <c r="P1303" s="29" t="str" cm="1">
        <f t="array" ref="P1303">_xlfn.IFS(C1303&lt;5.7,"Normal",C1303&lt;=6.49,"Prediabetes",C1303&gt;=6.5,"Diabetes")</f>
        <v>Diabetes</v>
      </c>
    </row>
    <row r="1304" spans="1:16" x14ac:dyDescent="0.25">
      <c r="A1304" s="54" t="s">
        <v>1068</v>
      </c>
      <c r="B1304" s="54">
        <v>19.57</v>
      </c>
      <c r="C1304" s="54">
        <v>7.41</v>
      </c>
      <c r="D1304" s="54" t="s">
        <v>8367</v>
      </c>
      <c r="E1304" s="54" t="s">
        <v>2380</v>
      </c>
      <c r="F1304" s="54" t="s">
        <v>2380</v>
      </c>
      <c r="G1304" s="54">
        <v>1</v>
      </c>
      <c r="H1304" s="54" t="s">
        <v>2380</v>
      </c>
      <c r="I1304" s="15"/>
      <c r="J1304" s="20"/>
      <c r="K1304" s="17" t="str" cm="1">
        <f t="array" ref="K1304">IF(H1304="?",INDEX($H$2:$H$2336,MODE(MATCH($H$2:$H$2336,$H$2:$H$2336,0))),H1304)</f>
        <v>No</v>
      </c>
      <c r="L1304" s="18">
        <f t="shared" si="20"/>
        <v>1</v>
      </c>
      <c r="M1304" s="18" t="s">
        <v>2382</v>
      </c>
      <c r="N1304" s="18" t="s">
        <v>2380</v>
      </c>
      <c r="O1304" s="17" t="str" cm="1">
        <f t="array" ref="O1304">_xlfn.IFS(B1304&lt;18.5,"Underweight",B1304&lt;=24.99,"Normal weight",B1304&lt;=29.99,"Over weight",B1304&gt;=30,"Obesity")</f>
        <v>Normal weight</v>
      </c>
      <c r="P1304" s="30" t="str" cm="1">
        <f t="array" ref="P1304">_xlfn.IFS(C1304&lt;5.7,"Normal",C1304&lt;=6.49,"Prediabetes",C1304&gt;=6.5,"Diabetes")</f>
        <v>Diabetes</v>
      </c>
    </row>
    <row r="1305" spans="1:16" x14ac:dyDescent="0.25">
      <c r="A1305" s="54" t="s">
        <v>1067</v>
      </c>
      <c r="B1305" s="54">
        <v>30.495000000000001</v>
      </c>
      <c r="C1305" s="54">
        <v>5.97</v>
      </c>
      <c r="D1305" s="54" t="s">
        <v>2380</v>
      </c>
      <c r="E1305" s="54" t="s">
        <v>2380</v>
      </c>
      <c r="F1305" s="54" t="s">
        <v>2380</v>
      </c>
      <c r="G1305" s="54" t="s">
        <v>2381</v>
      </c>
      <c r="H1305" s="54" t="s">
        <v>2380</v>
      </c>
      <c r="I1305" s="17"/>
      <c r="J1305" s="19"/>
      <c r="K1305" s="15" t="str" cm="1">
        <f t="array" ref="K1305">IF(H1305="?",INDEX($H$2:$H$2336,MODE(MATCH($H$2:$H$2336,$H$2:$H$2336,0))),H1305)</f>
        <v>No</v>
      </c>
      <c r="L1305" s="16" t="str">
        <f t="shared" si="20"/>
        <v>0</v>
      </c>
      <c r="M1305" s="16" t="s">
        <v>2380</v>
      </c>
      <c r="N1305" s="16" t="s">
        <v>2380</v>
      </c>
      <c r="O1305" s="15" t="str" cm="1">
        <f t="array" ref="O1305">_xlfn.IFS(B1305&lt;18.5,"Underweight",B1305&lt;=24.99,"Normal weight",B1305&lt;=29.99,"Over weight",B1305&gt;=30,"Obesity")</f>
        <v>Obesity</v>
      </c>
      <c r="P1305" s="29" t="str" cm="1">
        <f t="array" ref="P1305">_xlfn.IFS(C1305&lt;5.7,"Normal",C1305&lt;=6.49,"Prediabetes",C1305&gt;=6.5,"Diabetes")</f>
        <v>Prediabetes</v>
      </c>
    </row>
    <row r="1306" spans="1:16" x14ac:dyDescent="0.25">
      <c r="A1306" s="54" t="s">
        <v>1066</v>
      </c>
      <c r="B1306" s="54">
        <v>30.114999999999998</v>
      </c>
      <c r="C1306" s="54">
        <v>5.74</v>
      </c>
      <c r="D1306" s="54" t="s">
        <v>2380</v>
      </c>
      <c r="E1306" s="54" t="s">
        <v>2380</v>
      </c>
      <c r="F1306" s="54" t="s">
        <v>2382</v>
      </c>
      <c r="G1306" s="54">
        <v>1</v>
      </c>
      <c r="H1306" s="54" t="s">
        <v>2380</v>
      </c>
      <c r="I1306" s="15"/>
      <c r="J1306" s="20"/>
      <c r="K1306" s="17" t="str" cm="1">
        <f t="array" ref="K1306">IF(H1306="?",INDEX($H$2:$H$2336,MODE(MATCH($H$2:$H$2336,$H$2:$H$2336,0))),H1306)</f>
        <v>No</v>
      </c>
      <c r="L1306" s="18">
        <f t="shared" si="20"/>
        <v>1</v>
      </c>
      <c r="M1306" s="18" t="s">
        <v>2380</v>
      </c>
      <c r="N1306" s="18" t="s">
        <v>2380</v>
      </c>
      <c r="O1306" s="17" t="str" cm="1">
        <f t="array" ref="O1306">_xlfn.IFS(B1306&lt;18.5,"Underweight",B1306&lt;=24.99,"Normal weight",B1306&lt;=29.99,"Over weight",B1306&gt;=30,"Obesity")</f>
        <v>Obesity</v>
      </c>
      <c r="P1306" s="30" t="str" cm="1">
        <f t="array" ref="P1306">_xlfn.IFS(C1306&lt;5.7,"Normal",C1306&lt;=6.49,"Prediabetes",C1306&gt;=6.5,"Diabetes")</f>
        <v>Prediabetes</v>
      </c>
    </row>
    <row r="1307" spans="1:16" x14ac:dyDescent="0.25">
      <c r="A1307" s="54" t="s">
        <v>1065</v>
      </c>
      <c r="B1307" s="54">
        <v>24.78</v>
      </c>
      <c r="C1307" s="54">
        <v>9.85</v>
      </c>
      <c r="D1307" s="54" t="s">
        <v>2380</v>
      </c>
      <c r="E1307" s="54" t="s">
        <v>2380</v>
      </c>
      <c r="F1307" s="54" t="s">
        <v>2380</v>
      </c>
      <c r="G1307" s="54" t="s">
        <v>2381</v>
      </c>
      <c r="H1307" s="54" t="s">
        <v>2380</v>
      </c>
      <c r="I1307" s="17"/>
      <c r="J1307" s="19"/>
      <c r="K1307" s="15" t="str" cm="1">
        <f t="array" ref="K1307">IF(H1307="?",INDEX($H$2:$H$2336,MODE(MATCH($H$2:$H$2336,$H$2:$H$2336,0))),H1307)</f>
        <v>No</v>
      </c>
      <c r="L1307" s="16" t="str">
        <f t="shared" si="20"/>
        <v>0</v>
      </c>
      <c r="M1307" s="16" t="s">
        <v>2380</v>
      </c>
      <c r="N1307" s="16" t="s">
        <v>2380</v>
      </c>
      <c r="O1307" s="15" t="str" cm="1">
        <f t="array" ref="O1307">_xlfn.IFS(B1307&lt;18.5,"Underweight",B1307&lt;=24.99,"Normal weight",B1307&lt;=29.99,"Over weight",B1307&gt;=30,"Obesity")</f>
        <v>Normal weight</v>
      </c>
      <c r="P1307" s="29" t="str" cm="1">
        <f t="array" ref="P1307">_xlfn.IFS(C1307&lt;5.7,"Normal",C1307&lt;=6.49,"Prediabetes",C1307&gt;=6.5,"Diabetes")</f>
        <v>Diabetes</v>
      </c>
    </row>
    <row r="1308" spans="1:16" x14ac:dyDescent="0.25">
      <c r="A1308" s="54" t="s">
        <v>1064</v>
      </c>
      <c r="B1308" s="54">
        <v>24.77</v>
      </c>
      <c r="C1308" s="54">
        <v>7.59</v>
      </c>
      <c r="D1308" s="54" t="s">
        <v>2380</v>
      </c>
      <c r="E1308" s="54" t="s">
        <v>2380</v>
      </c>
      <c r="F1308" s="54" t="s">
        <v>2380</v>
      </c>
      <c r="G1308" s="54" t="s">
        <v>2381</v>
      </c>
      <c r="H1308" s="54" t="s">
        <v>2380</v>
      </c>
      <c r="I1308" s="15"/>
      <c r="J1308" s="20"/>
      <c r="K1308" s="17" t="str" cm="1">
        <f t="array" ref="K1308">IF(H1308="?",INDEX($H$2:$H$2336,MODE(MATCH($H$2:$H$2336,$H$2:$H$2336,0))),H1308)</f>
        <v>No</v>
      </c>
      <c r="L1308" s="18" t="str">
        <f t="shared" si="20"/>
        <v>0</v>
      </c>
      <c r="M1308" s="18" t="s">
        <v>2380</v>
      </c>
      <c r="N1308" s="18" t="s">
        <v>2380</v>
      </c>
      <c r="O1308" s="17" t="str" cm="1">
        <f t="array" ref="O1308">_xlfn.IFS(B1308&lt;18.5,"Underweight",B1308&lt;=24.99,"Normal weight",B1308&lt;=29.99,"Over weight",B1308&gt;=30,"Obesity")</f>
        <v>Normal weight</v>
      </c>
      <c r="P1308" s="30" t="str" cm="1">
        <f t="array" ref="P1308">_xlfn.IFS(C1308&lt;5.7,"Normal",C1308&lt;=6.49,"Prediabetes",C1308&gt;=6.5,"Diabetes")</f>
        <v>Diabetes</v>
      </c>
    </row>
    <row r="1309" spans="1:16" x14ac:dyDescent="0.25">
      <c r="A1309" s="54" t="s">
        <v>1063</v>
      </c>
      <c r="B1309" s="54">
        <v>16.579999999999998</v>
      </c>
      <c r="C1309" s="54">
        <v>6.98</v>
      </c>
      <c r="D1309" s="54" t="s">
        <v>8367</v>
      </c>
      <c r="E1309" s="54" t="s">
        <v>2380</v>
      </c>
      <c r="F1309" s="54" t="s">
        <v>2382</v>
      </c>
      <c r="G1309" s="54">
        <v>1</v>
      </c>
      <c r="H1309" s="54" t="s">
        <v>2380</v>
      </c>
      <c r="I1309" s="17"/>
      <c r="J1309" s="19"/>
      <c r="K1309" s="15" t="str" cm="1">
        <f t="array" ref="K1309">IF(H1309="?",INDEX($H$2:$H$2336,MODE(MATCH($H$2:$H$2336,$H$2:$H$2336,0))),H1309)</f>
        <v>No</v>
      </c>
      <c r="L1309" s="16">
        <f t="shared" si="20"/>
        <v>1</v>
      </c>
      <c r="M1309" s="16" t="s">
        <v>2382</v>
      </c>
      <c r="N1309" s="16" t="s">
        <v>2380</v>
      </c>
      <c r="O1309" s="15" t="str" cm="1">
        <f t="array" ref="O1309">_xlfn.IFS(B1309&lt;18.5,"Underweight",B1309&lt;=24.99,"Normal weight",B1309&lt;=29.99,"Over weight",B1309&gt;=30,"Obesity")</f>
        <v>Underweight</v>
      </c>
      <c r="P1309" s="29" t="str" cm="1">
        <f t="array" ref="P1309">_xlfn.IFS(C1309&lt;5.7,"Normal",C1309&lt;=6.49,"Prediabetes",C1309&gt;=6.5,"Diabetes")</f>
        <v>Diabetes</v>
      </c>
    </row>
    <row r="1310" spans="1:16" x14ac:dyDescent="0.25">
      <c r="A1310" s="54" t="s">
        <v>1062</v>
      </c>
      <c r="B1310" s="54">
        <v>38.17</v>
      </c>
      <c r="C1310" s="54">
        <v>4.7300000000000004</v>
      </c>
      <c r="D1310" s="54" t="s">
        <v>8367</v>
      </c>
      <c r="E1310" s="54" t="s">
        <v>2380</v>
      </c>
      <c r="F1310" s="54" t="s">
        <v>2380</v>
      </c>
      <c r="G1310" s="54" t="s">
        <v>2381</v>
      </c>
      <c r="H1310" s="54" t="s">
        <v>2380</v>
      </c>
      <c r="I1310" s="15"/>
      <c r="J1310" s="20"/>
      <c r="K1310" s="17" t="str" cm="1">
        <f t="array" ref="K1310">IF(H1310="?",INDEX($H$2:$H$2336,MODE(MATCH($H$2:$H$2336,$H$2:$H$2336,0))),H1310)</f>
        <v>No</v>
      </c>
      <c r="L1310" s="18" t="str">
        <f t="shared" si="20"/>
        <v>0</v>
      </c>
      <c r="M1310" s="18" t="s">
        <v>2382</v>
      </c>
      <c r="N1310" s="18" t="s">
        <v>2380</v>
      </c>
      <c r="O1310" s="17" t="str" cm="1">
        <f t="array" ref="O1310">_xlfn.IFS(B1310&lt;18.5,"Underweight",B1310&lt;=24.99,"Normal weight",B1310&lt;=29.99,"Over weight",B1310&gt;=30,"Obesity")</f>
        <v>Obesity</v>
      </c>
      <c r="P1310" s="30" t="str" cm="1">
        <f t="array" ref="P1310">_xlfn.IFS(C1310&lt;5.7,"Normal",C1310&lt;=6.49,"Prediabetes",C1310&gt;=6.5,"Diabetes")</f>
        <v>Normal</v>
      </c>
    </row>
    <row r="1311" spans="1:16" x14ac:dyDescent="0.25">
      <c r="A1311" s="54" t="s">
        <v>1061</v>
      </c>
      <c r="B1311" s="54">
        <v>39.424999999999997</v>
      </c>
      <c r="C1311" s="54">
        <v>4.76</v>
      </c>
      <c r="D1311" s="54" t="s">
        <v>8367</v>
      </c>
      <c r="E1311" s="54" t="s">
        <v>2380</v>
      </c>
      <c r="F1311" s="54" t="s">
        <v>2380</v>
      </c>
      <c r="G1311" s="54" t="s">
        <v>2381</v>
      </c>
      <c r="H1311" s="54" t="s">
        <v>2380</v>
      </c>
      <c r="I1311" s="17"/>
      <c r="J1311" s="19"/>
      <c r="K1311" s="15" t="str" cm="1">
        <f t="array" ref="K1311">IF(H1311="?",INDEX($H$2:$H$2336,MODE(MATCH($H$2:$H$2336,$H$2:$H$2336,0))),H1311)</f>
        <v>No</v>
      </c>
      <c r="L1311" s="16" t="str">
        <f t="shared" si="20"/>
        <v>0</v>
      </c>
      <c r="M1311" s="16" t="s">
        <v>2382</v>
      </c>
      <c r="N1311" s="16" t="s">
        <v>2380</v>
      </c>
      <c r="O1311" s="15" t="str" cm="1">
        <f t="array" ref="O1311">_xlfn.IFS(B1311&lt;18.5,"Underweight",B1311&lt;=24.99,"Normal weight",B1311&lt;=29.99,"Over weight",B1311&gt;=30,"Obesity")</f>
        <v>Obesity</v>
      </c>
      <c r="P1311" s="29" t="str" cm="1">
        <f t="array" ref="P1311">_xlfn.IFS(C1311&lt;5.7,"Normal",C1311&lt;=6.49,"Prediabetes",C1311&gt;=6.5,"Diabetes")</f>
        <v>Normal</v>
      </c>
    </row>
    <row r="1312" spans="1:16" x14ac:dyDescent="0.25">
      <c r="A1312" s="54" t="s">
        <v>1060</v>
      </c>
      <c r="B1312" s="54">
        <v>33.44</v>
      </c>
      <c r="C1312" s="54">
        <v>6.24</v>
      </c>
      <c r="D1312" s="54" t="s">
        <v>8367</v>
      </c>
      <c r="E1312" s="54" t="s">
        <v>2380</v>
      </c>
      <c r="F1312" s="54" t="s">
        <v>2380</v>
      </c>
      <c r="G1312" s="54" t="s">
        <v>2381</v>
      </c>
      <c r="H1312" s="54" t="s">
        <v>2380</v>
      </c>
      <c r="I1312" s="15"/>
      <c r="J1312" s="20"/>
      <c r="K1312" s="17" t="str" cm="1">
        <f t="array" ref="K1312">IF(H1312="?",INDEX($H$2:$H$2336,MODE(MATCH($H$2:$H$2336,$H$2:$H$2336,0))),H1312)</f>
        <v>No</v>
      </c>
      <c r="L1312" s="18" t="str">
        <f t="shared" si="20"/>
        <v>0</v>
      </c>
      <c r="M1312" s="18" t="s">
        <v>2382</v>
      </c>
      <c r="N1312" s="18" t="s">
        <v>2380</v>
      </c>
      <c r="O1312" s="17" t="str" cm="1">
        <f t="array" ref="O1312">_xlfn.IFS(B1312&lt;18.5,"Underweight",B1312&lt;=24.99,"Normal weight",B1312&lt;=29.99,"Over weight",B1312&gt;=30,"Obesity")</f>
        <v>Obesity</v>
      </c>
      <c r="P1312" s="30" t="str" cm="1">
        <f t="array" ref="P1312">_xlfn.IFS(C1312&lt;5.7,"Normal",C1312&lt;=6.49,"Prediabetes",C1312&gt;=6.5,"Diabetes")</f>
        <v>Prediabetes</v>
      </c>
    </row>
    <row r="1313" spans="1:16" x14ac:dyDescent="0.25">
      <c r="A1313" s="54" t="s">
        <v>1059</v>
      </c>
      <c r="B1313" s="54">
        <v>33.344999999999999</v>
      </c>
      <c r="C1313" s="54">
        <v>5.44</v>
      </c>
      <c r="D1313" s="54" t="s">
        <v>8367</v>
      </c>
      <c r="E1313" s="54" t="s">
        <v>2380</v>
      </c>
      <c r="F1313" s="54" t="s">
        <v>2380</v>
      </c>
      <c r="G1313" s="54" t="s">
        <v>2381</v>
      </c>
      <c r="H1313" s="54" t="s">
        <v>2380</v>
      </c>
      <c r="I1313" s="17"/>
      <c r="J1313" s="19"/>
      <c r="K1313" s="15" t="str" cm="1">
        <f t="array" ref="K1313">IF(H1313="?",INDEX($H$2:$H$2336,MODE(MATCH($H$2:$H$2336,$H$2:$H$2336,0))),H1313)</f>
        <v>No</v>
      </c>
      <c r="L1313" s="16" t="str">
        <f t="shared" si="20"/>
        <v>0</v>
      </c>
      <c r="M1313" s="16" t="s">
        <v>2382</v>
      </c>
      <c r="N1313" s="16" t="s">
        <v>2380</v>
      </c>
      <c r="O1313" s="15" t="str" cm="1">
        <f t="array" ref="O1313">_xlfn.IFS(B1313&lt;18.5,"Underweight",B1313&lt;=24.99,"Normal weight",B1313&lt;=29.99,"Over weight",B1313&gt;=30,"Obesity")</f>
        <v>Obesity</v>
      </c>
      <c r="P1313" s="29" t="str" cm="1">
        <f t="array" ref="P1313">_xlfn.IFS(C1313&lt;5.7,"Normal",C1313&lt;=6.49,"Prediabetes",C1313&gt;=6.5,"Diabetes")</f>
        <v>Normal</v>
      </c>
    </row>
    <row r="1314" spans="1:16" x14ac:dyDescent="0.25">
      <c r="A1314" s="54" t="s">
        <v>1058</v>
      </c>
      <c r="B1314" s="54">
        <v>38.79</v>
      </c>
      <c r="C1314" s="54">
        <v>5.08</v>
      </c>
      <c r="D1314" s="54" t="s">
        <v>2380</v>
      </c>
      <c r="E1314" s="54" t="s">
        <v>2380</v>
      </c>
      <c r="F1314" s="54" t="s">
        <v>2382</v>
      </c>
      <c r="G1314" s="54">
        <v>1</v>
      </c>
      <c r="H1314" s="54" t="s">
        <v>2380</v>
      </c>
      <c r="I1314" s="15"/>
      <c r="J1314" s="20"/>
      <c r="K1314" s="17" t="str" cm="1">
        <f t="array" ref="K1314">IF(H1314="?",INDEX($H$2:$H$2336,MODE(MATCH($H$2:$H$2336,$H$2:$H$2336,0))),H1314)</f>
        <v>No</v>
      </c>
      <c r="L1314" s="18">
        <f t="shared" si="20"/>
        <v>1</v>
      </c>
      <c r="M1314" s="18" t="s">
        <v>2380</v>
      </c>
      <c r="N1314" s="18" t="s">
        <v>2380</v>
      </c>
      <c r="O1314" s="17" t="str" cm="1">
        <f t="array" ref="O1314">_xlfn.IFS(B1314&lt;18.5,"Underweight",B1314&lt;=24.99,"Normal weight",B1314&lt;=29.99,"Over weight",B1314&gt;=30,"Obesity")</f>
        <v>Obesity</v>
      </c>
      <c r="P1314" s="30" t="str" cm="1">
        <f t="array" ref="P1314">_xlfn.IFS(C1314&lt;5.7,"Normal",C1314&lt;=6.49,"Prediabetes",C1314&gt;=6.5,"Diabetes")</f>
        <v>Normal</v>
      </c>
    </row>
    <row r="1315" spans="1:16" x14ac:dyDescent="0.25">
      <c r="A1315" s="54" t="s">
        <v>1057</v>
      </c>
      <c r="B1315" s="54">
        <v>30.684999999999999</v>
      </c>
      <c r="C1315" s="54">
        <v>4.87</v>
      </c>
      <c r="D1315" s="54" t="s">
        <v>2380</v>
      </c>
      <c r="E1315" s="54" t="s">
        <v>2380</v>
      </c>
      <c r="F1315" s="54" t="s">
        <v>2382</v>
      </c>
      <c r="G1315" s="54">
        <v>1</v>
      </c>
      <c r="H1315" s="54" t="s">
        <v>2380</v>
      </c>
      <c r="I1315" s="17"/>
      <c r="J1315" s="19"/>
      <c r="K1315" s="15" t="str" cm="1">
        <f t="array" ref="K1315">IF(H1315="?",INDEX($H$2:$H$2336,MODE(MATCH($H$2:$H$2336,$H$2:$H$2336,0))),H1315)</f>
        <v>No</v>
      </c>
      <c r="L1315" s="16">
        <f t="shared" si="20"/>
        <v>1</v>
      </c>
      <c r="M1315" s="16" t="s">
        <v>2380</v>
      </c>
      <c r="N1315" s="16" t="s">
        <v>2380</v>
      </c>
      <c r="O1315" s="15" t="str" cm="1">
        <f t="array" ref="O1315">_xlfn.IFS(B1315&lt;18.5,"Underweight",B1315&lt;=24.99,"Normal weight",B1315&lt;=29.99,"Over weight",B1315&gt;=30,"Obesity")</f>
        <v>Obesity</v>
      </c>
      <c r="P1315" s="29" t="str" cm="1">
        <f t="array" ref="P1315">_xlfn.IFS(C1315&lt;5.7,"Normal",C1315&lt;=6.49,"Prediabetes",C1315&gt;=6.5,"Diabetes")</f>
        <v>Normal</v>
      </c>
    </row>
    <row r="1316" spans="1:16" x14ac:dyDescent="0.25">
      <c r="A1316" s="54" t="s">
        <v>1056</v>
      </c>
      <c r="B1316" s="54">
        <v>22.135000000000002</v>
      </c>
      <c r="C1316" s="54">
        <v>8.17</v>
      </c>
      <c r="D1316" s="54" t="s">
        <v>2380</v>
      </c>
      <c r="E1316" s="54" t="s">
        <v>2380</v>
      </c>
      <c r="F1316" s="54" t="s">
        <v>2380</v>
      </c>
      <c r="G1316" s="54" t="s">
        <v>2381</v>
      </c>
      <c r="H1316" s="54" t="s">
        <v>2380</v>
      </c>
      <c r="I1316" s="15"/>
      <c r="J1316" s="20"/>
      <c r="K1316" s="17" t="str" cm="1">
        <f t="array" ref="K1316">IF(H1316="?",INDEX($H$2:$H$2336,MODE(MATCH($H$2:$H$2336,$H$2:$H$2336,0))),H1316)</f>
        <v>No</v>
      </c>
      <c r="L1316" s="18" t="str">
        <f t="shared" si="20"/>
        <v>0</v>
      </c>
      <c r="M1316" s="18" t="s">
        <v>2380</v>
      </c>
      <c r="N1316" s="18" t="s">
        <v>2380</v>
      </c>
      <c r="O1316" s="17" t="str" cm="1">
        <f t="array" ref="O1316">_xlfn.IFS(B1316&lt;18.5,"Underweight",B1316&lt;=24.99,"Normal weight",B1316&lt;=29.99,"Over weight",B1316&gt;=30,"Obesity")</f>
        <v>Normal weight</v>
      </c>
      <c r="P1316" s="30" t="str" cm="1">
        <f t="array" ref="P1316">_xlfn.IFS(C1316&lt;5.7,"Normal",C1316&lt;=6.49,"Prediabetes",C1316&gt;=6.5,"Diabetes")</f>
        <v>Diabetes</v>
      </c>
    </row>
    <row r="1317" spans="1:16" x14ac:dyDescent="0.25">
      <c r="A1317" s="54" t="s">
        <v>1055</v>
      </c>
      <c r="B1317" s="54">
        <v>33.33</v>
      </c>
      <c r="C1317" s="54">
        <v>7.61</v>
      </c>
      <c r="D1317" s="54" t="s">
        <v>2380</v>
      </c>
      <c r="E1317" s="54" t="s">
        <v>2380</v>
      </c>
      <c r="F1317" s="54" t="s">
        <v>2380</v>
      </c>
      <c r="G1317" s="54" t="s">
        <v>2381</v>
      </c>
      <c r="H1317" s="54" t="s">
        <v>2380</v>
      </c>
      <c r="I1317" s="17"/>
      <c r="J1317" s="19"/>
      <c r="K1317" s="15" t="str" cm="1">
        <f t="array" ref="K1317">IF(H1317="?",INDEX($H$2:$H$2336,MODE(MATCH($H$2:$H$2336,$H$2:$H$2336,0))),H1317)</f>
        <v>No</v>
      </c>
      <c r="L1317" s="16" t="str">
        <f t="shared" si="20"/>
        <v>0</v>
      </c>
      <c r="M1317" s="16" t="s">
        <v>2380</v>
      </c>
      <c r="N1317" s="16" t="s">
        <v>2380</v>
      </c>
      <c r="O1317" s="15" t="str" cm="1">
        <f t="array" ref="O1317">_xlfn.IFS(B1317&lt;18.5,"Underweight",B1317&lt;=24.99,"Normal weight",B1317&lt;=29.99,"Over weight",B1317&gt;=30,"Obesity")</f>
        <v>Obesity</v>
      </c>
      <c r="P1317" s="29" t="str" cm="1">
        <f t="array" ref="P1317">_xlfn.IFS(C1317&lt;5.7,"Normal",C1317&lt;=6.49,"Prediabetes",C1317&gt;=6.5,"Diabetes")</f>
        <v>Diabetes</v>
      </c>
    </row>
    <row r="1318" spans="1:16" x14ac:dyDescent="0.25">
      <c r="A1318" s="54" t="s">
        <v>1054</v>
      </c>
      <c r="B1318" s="54">
        <v>31.13</v>
      </c>
      <c r="C1318" s="54">
        <v>10.1</v>
      </c>
      <c r="D1318" s="54" t="s">
        <v>2380</v>
      </c>
      <c r="E1318" s="54" t="s">
        <v>2380</v>
      </c>
      <c r="F1318" s="54" t="s">
        <v>2380</v>
      </c>
      <c r="G1318" s="54" t="s">
        <v>2381</v>
      </c>
      <c r="H1318" s="54" t="s">
        <v>2380</v>
      </c>
      <c r="I1318" s="15"/>
      <c r="J1318" s="20"/>
      <c r="K1318" s="17" t="str" cm="1">
        <f t="array" ref="K1318">IF(H1318="?",INDEX($H$2:$H$2336,MODE(MATCH($H$2:$H$2336,$H$2:$H$2336,0))),H1318)</f>
        <v>No</v>
      </c>
      <c r="L1318" s="18" t="str">
        <f t="shared" si="20"/>
        <v>0</v>
      </c>
      <c r="M1318" s="18" t="s">
        <v>2380</v>
      </c>
      <c r="N1318" s="18" t="s">
        <v>2380</v>
      </c>
      <c r="O1318" s="17" t="str" cm="1">
        <f t="array" ref="O1318">_xlfn.IFS(B1318&lt;18.5,"Underweight",B1318&lt;=24.99,"Normal weight",B1318&lt;=29.99,"Over weight",B1318&gt;=30,"Obesity")</f>
        <v>Obesity</v>
      </c>
      <c r="P1318" s="30" t="str" cm="1">
        <f t="array" ref="P1318">_xlfn.IFS(C1318&lt;5.7,"Normal",C1318&lt;=6.49,"Prediabetes",C1318&gt;=6.5,"Diabetes")</f>
        <v>Diabetes</v>
      </c>
    </row>
    <row r="1319" spans="1:16" x14ac:dyDescent="0.25">
      <c r="A1319" s="54" t="s">
        <v>1053</v>
      </c>
      <c r="B1319" s="54">
        <v>28.9</v>
      </c>
      <c r="C1319" s="54">
        <v>11.24</v>
      </c>
      <c r="D1319" s="54" t="s">
        <v>2380</v>
      </c>
      <c r="E1319" s="54" t="s">
        <v>2380</v>
      </c>
      <c r="F1319" s="54" t="s">
        <v>2380</v>
      </c>
      <c r="G1319" s="54" t="s">
        <v>2381</v>
      </c>
      <c r="H1319" s="54" t="s">
        <v>2380</v>
      </c>
      <c r="I1319" s="17"/>
      <c r="J1319" s="19"/>
      <c r="K1319" s="15" t="str" cm="1">
        <f t="array" ref="K1319">IF(H1319="?",INDEX($H$2:$H$2336,MODE(MATCH($H$2:$H$2336,$H$2:$H$2336,0))),H1319)</f>
        <v>No</v>
      </c>
      <c r="L1319" s="16" t="str">
        <f t="shared" si="20"/>
        <v>0</v>
      </c>
      <c r="M1319" s="16" t="s">
        <v>2380</v>
      </c>
      <c r="N1319" s="16" t="s">
        <v>2380</v>
      </c>
      <c r="O1319" s="15" t="str" cm="1">
        <f t="array" ref="O1319">_xlfn.IFS(B1319&lt;18.5,"Underweight",B1319&lt;=24.99,"Normal weight",B1319&lt;=29.99,"Over weight",B1319&gt;=30,"Obesity")</f>
        <v>Over weight</v>
      </c>
      <c r="P1319" s="29" t="str" cm="1">
        <f t="array" ref="P1319">_xlfn.IFS(C1319&lt;5.7,"Normal",C1319&lt;=6.49,"Prediabetes",C1319&gt;=6.5,"Diabetes")</f>
        <v>Diabetes</v>
      </c>
    </row>
    <row r="1320" spans="1:16" x14ac:dyDescent="0.25">
      <c r="A1320" s="54" t="s">
        <v>1052</v>
      </c>
      <c r="B1320" s="54">
        <v>43.31</v>
      </c>
      <c r="C1320" s="54">
        <v>6.1</v>
      </c>
      <c r="D1320" s="54" t="s">
        <v>8367</v>
      </c>
      <c r="E1320" s="54" t="s">
        <v>8367</v>
      </c>
      <c r="F1320" s="54" t="s">
        <v>2380</v>
      </c>
      <c r="G1320" s="54">
        <v>1</v>
      </c>
      <c r="H1320" s="54" t="s">
        <v>2380</v>
      </c>
      <c r="I1320" s="15"/>
      <c r="J1320" s="20"/>
      <c r="K1320" s="17" t="str" cm="1">
        <f t="array" ref="K1320">IF(H1320="?",INDEX($H$2:$H$2336,MODE(MATCH($H$2:$H$2336,$H$2:$H$2336,0))),H1320)</f>
        <v>No</v>
      </c>
      <c r="L1320" s="18">
        <f t="shared" si="20"/>
        <v>1</v>
      </c>
      <c r="M1320" s="18" t="s">
        <v>2382</v>
      </c>
      <c r="N1320" s="18" t="s">
        <v>2380</v>
      </c>
      <c r="O1320" s="17" t="str" cm="1">
        <f t="array" ref="O1320">_xlfn.IFS(B1320&lt;18.5,"Underweight",B1320&lt;=24.99,"Normal weight",B1320&lt;=29.99,"Over weight",B1320&gt;=30,"Obesity")</f>
        <v>Obesity</v>
      </c>
      <c r="P1320" s="30" t="str" cm="1">
        <f t="array" ref="P1320">_xlfn.IFS(C1320&lt;5.7,"Normal",C1320&lt;=6.49,"Prediabetes",C1320&gt;=6.5,"Diabetes")</f>
        <v>Prediabetes</v>
      </c>
    </row>
    <row r="1321" spans="1:16" x14ac:dyDescent="0.25">
      <c r="A1321" s="54" t="s">
        <v>1051</v>
      </c>
      <c r="B1321" s="54">
        <v>22.8</v>
      </c>
      <c r="C1321" s="54">
        <v>6.98</v>
      </c>
      <c r="D1321" s="54" t="s">
        <v>2380</v>
      </c>
      <c r="E1321" s="54" t="s">
        <v>2380</v>
      </c>
      <c r="F1321" s="54" t="s">
        <v>2380</v>
      </c>
      <c r="G1321" s="54" t="s">
        <v>2381</v>
      </c>
      <c r="H1321" s="54" t="s">
        <v>2380</v>
      </c>
      <c r="I1321" s="17"/>
      <c r="J1321" s="19"/>
      <c r="K1321" s="15" t="str" cm="1">
        <f t="array" ref="K1321">IF(H1321="?",INDEX($H$2:$H$2336,MODE(MATCH($H$2:$H$2336,$H$2:$H$2336,0))),H1321)</f>
        <v>No</v>
      </c>
      <c r="L1321" s="16" t="str">
        <f t="shared" si="20"/>
        <v>0</v>
      </c>
      <c r="M1321" s="16" t="s">
        <v>2380</v>
      </c>
      <c r="N1321" s="16" t="s">
        <v>2380</v>
      </c>
      <c r="O1321" s="15" t="str" cm="1">
        <f t="array" ref="O1321">_xlfn.IFS(B1321&lt;18.5,"Underweight",B1321&lt;=24.99,"Normal weight",B1321&lt;=29.99,"Over weight",B1321&gt;=30,"Obesity")</f>
        <v>Normal weight</v>
      </c>
      <c r="P1321" s="29" t="str" cm="1">
        <f t="array" ref="P1321">_xlfn.IFS(C1321&lt;5.7,"Normal",C1321&lt;=6.49,"Prediabetes",C1321&gt;=6.5,"Diabetes")</f>
        <v>Diabetes</v>
      </c>
    </row>
    <row r="1322" spans="1:16" x14ac:dyDescent="0.25">
      <c r="A1322" s="54" t="s">
        <v>1050</v>
      </c>
      <c r="B1322" s="54">
        <v>19.09</v>
      </c>
      <c r="C1322" s="54">
        <v>4</v>
      </c>
      <c r="D1322" s="54" t="s">
        <v>8367</v>
      </c>
      <c r="E1322" s="54" t="s">
        <v>2380</v>
      </c>
      <c r="F1322" s="54" t="s">
        <v>2380</v>
      </c>
      <c r="G1322" s="54">
        <v>1</v>
      </c>
      <c r="H1322" s="54" t="s">
        <v>2380</v>
      </c>
      <c r="I1322" s="15"/>
      <c r="J1322" s="20"/>
      <c r="K1322" s="17" t="str" cm="1">
        <f t="array" ref="K1322">IF(H1322="?",INDEX($H$2:$H$2336,MODE(MATCH($H$2:$H$2336,$H$2:$H$2336,0))),H1322)</f>
        <v>No</v>
      </c>
      <c r="L1322" s="18">
        <f t="shared" si="20"/>
        <v>1</v>
      </c>
      <c r="M1322" s="18" t="s">
        <v>2382</v>
      </c>
      <c r="N1322" s="18" t="s">
        <v>2380</v>
      </c>
      <c r="O1322" s="17" t="str" cm="1">
        <f t="array" ref="O1322">_xlfn.IFS(B1322&lt;18.5,"Underweight",B1322&lt;=24.99,"Normal weight",B1322&lt;=29.99,"Over weight",B1322&gt;=30,"Obesity")</f>
        <v>Normal weight</v>
      </c>
      <c r="P1322" s="30" t="str" cm="1">
        <f t="array" ref="P1322">_xlfn.IFS(C1322&lt;5.7,"Normal",C1322&lt;=6.49,"Prediabetes",C1322&gt;=6.5,"Diabetes")</f>
        <v>Normal</v>
      </c>
    </row>
    <row r="1323" spans="1:16" x14ac:dyDescent="0.25">
      <c r="A1323" s="54" t="s">
        <v>1049</v>
      </c>
      <c r="B1323" s="54">
        <v>23.37</v>
      </c>
      <c r="C1323" s="54">
        <v>4.2300000000000004</v>
      </c>
      <c r="D1323" s="54" t="s">
        <v>2380</v>
      </c>
      <c r="E1323" s="54" t="s">
        <v>2380</v>
      </c>
      <c r="F1323" s="54" t="s">
        <v>2380</v>
      </c>
      <c r="G1323" s="54" t="s">
        <v>2381</v>
      </c>
      <c r="H1323" s="54" t="s">
        <v>2380</v>
      </c>
      <c r="I1323" s="17"/>
      <c r="J1323" s="19"/>
      <c r="K1323" s="15" t="str" cm="1">
        <f t="array" ref="K1323">IF(H1323="?",INDEX($H$2:$H$2336,MODE(MATCH($H$2:$H$2336,$H$2:$H$2336,0))),H1323)</f>
        <v>No</v>
      </c>
      <c r="L1323" s="16" t="str">
        <f t="shared" si="20"/>
        <v>0</v>
      </c>
      <c r="M1323" s="16" t="s">
        <v>2380</v>
      </c>
      <c r="N1323" s="16" t="s">
        <v>2380</v>
      </c>
      <c r="O1323" s="15" t="str" cm="1">
        <f t="array" ref="O1323">_xlfn.IFS(B1323&lt;18.5,"Underweight",B1323&lt;=24.99,"Normal weight",B1323&lt;=29.99,"Over weight",B1323&gt;=30,"Obesity")</f>
        <v>Normal weight</v>
      </c>
      <c r="P1323" s="29" t="str" cm="1">
        <f t="array" ref="P1323">_xlfn.IFS(C1323&lt;5.7,"Normal",C1323&lt;=6.49,"Prediabetes",C1323&gt;=6.5,"Diabetes")</f>
        <v>Normal</v>
      </c>
    </row>
    <row r="1324" spans="1:16" x14ac:dyDescent="0.25">
      <c r="A1324" s="54" t="s">
        <v>1048</v>
      </c>
      <c r="B1324" s="54">
        <v>33.44</v>
      </c>
      <c r="C1324" s="54">
        <v>4.72</v>
      </c>
      <c r="D1324" s="54" t="s">
        <v>8367</v>
      </c>
      <c r="E1324" s="54" t="s">
        <v>2380</v>
      </c>
      <c r="F1324" s="54" t="s">
        <v>2380</v>
      </c>
      <c r="G1324" s="54" t="s">
        <v>2381</v>
      </c>
      <c r="H1324" s="54" t="s">
        <v>2380</v>
      </c>
      <c r="I1324" s="15"/>
      <c r="J1324" s="20"/>
      <c r="K1324" s="17" t="str" cm="1">
        <f t="array" ref="K1324">IF(H1324="?",INDEX($H$2:$H$2336,MODE(MATCH($H$2:$H$2336,$H$2:$H$2336,0))),H1324)</f>
        <v>No</v>
      </c>
      <c r="L1324" s="18" t="str">
        <f t="shared" si="20"/>
        <v>0</v>
      </c>
      <c r="M1324" s="18" t="s">
        <v>2382</v>
      </c>
      <c r="N1324" s="18" t="s">
        <v>2380</v>
      </c>
      <c r="O1324" s="17" t="str" cm="1">
        <f t="array" ref="O1324">_xlfn.IFS(B1324&lt;18.5,"Underweight",B1324&lt;=24.99,"Normal weight",B1324&lt;=29.99,"Over weight",B1324&gt;=30,"Obesity")</f>
        <v>Obesity</v>
      </c>
      <c r="P1324" s="30" t="str" cm="1">
        <f t="array" ref="P1324">_xlfn.IFS(C1324&lt;5.7,"Normal",C1324&lt;=6.49,"Prediabetes",C1324&gt;=6.5,"Diabetes")</f>
        <v>Normal</v>
      </c>
    </row>
    <row r="1325" spans="1:16" x14ac:dyDescent="0.25">
      <c r="A1325" s="54" t="s">
        <v>1047</v>
      </c>
      <c r="B1325" s="54">
        <v>28.05</v>
      </c>
      <c r="C1325" s="54">
        <v>5.63</v>
      </c>
      <c r="D1325" s="54" t="s">
        <v>8367</v>
      </c>
      <c r="E1325" s="54" t="s">
        <v>2380</v>
      </c>
      <c r="F1325" s="54" t="s">
        <v>2380</v>
      </c>
      <c r="G1325" s="54" t="s">
        <v>2381</v>
      </c>
      <c r="H1325" s="54" t="s">
        <v>2380</v>
      </c>
      <c r="I1325" s="17"/>
      <c r="J1325" s="19"/>
      <c r="K1325" s="15" t="str" cm="1">
        <f t="array" ref="K1325">IF(H1325="?",INDEX($H$2:$H$2336,MODE(MATCH($H$2:$H$2336,$H$2:$H$2336,0))),H1325)</f>
        <v>No</v>
      </c>
      <c r="L1325" s="16" t="str">
        <f t="shared" si="20"/>
        <v>0</v>
      </c>
      <c r="M1325" s="16" t="s">
        <v>2382</v>
      </c>
      <c r="N1325" s="16" t="s">
        <v>2380</v>
      </c>
      <c r="O1325" s="15" t="str" cm="1">
        <f t="array" ref="O1325">_xlfn.IFS(B1325&lt;18.5,"Underweight",B1325&lt;=24.99,"Normal weight",B1325&lt;=29.99,"Over weight",B1325&gt;=30,"Obesity")</f>
        <v>Over weight</v>
      </c>
      <c r="P1325" s="29" t="str" cm="1">
        <f t="array" ref="P1325">_xlfn.IFS(C1325&lt;5.7,"Normal",C1325&lt;=6.49,"Prediabetes",C1325&gt;=6.5,"Diabetes")</f>
        <v>Normal</v>
      </c>
    </row>
    <row r="1326" spans="1:16" x14ac:dyDescent="0.25">
      <c r="A1326" s="54" t="s">
        <v>1046</v>
      </c>
      <c r="B1326" s="54">
        <v>27.72</v>
      </c>
      <c r="C1326" s="54">
        <v>5.83</v>
      </c>
      <c r="D1326" s="54" t="s">
        <v>8367</v>
      </c>
      <c r="E1326" s="54" t="s">
        <v>2380</v>
      </c>
      <c r="F1326" s="54" t="s">
        <v>2380</v>
      </c>
      <c r="G1326" s="54" t="s">
        <v>2381</v>
      </c>
      <c r="H1326" s="54" t="s">
        <v>2380</v>
      </c>
      <c r="I1326" s="15"/>
      <c r="J1326" s="20"/>
      <c r="K1326" s="17" t="str" cm="1">
        <f t="array" ref="K1326">IF(H1326="?",INDEX($H$2:$H$2336,MODE(MATCH($H$2:$H$2336,$H$2:$H$2336,0))),H1326)</f>
        <v>No</v>
      </c>
      <c r="L1326" s="18" t="str">
        <f t="shared" si="20"/>
        <v>0</v>
      </c>
      <c r="M1326" s="18" t="s">
        <v>2382</v>
      </c>
      <c r="N1326" s="18" t="s">
        <v>2380</v>
      </c>
      <c r="O1326" s="17" t="str" cm="1">
        <f t="array" ref="O1326">_xlfn.IFS(B1326&lt;18.5,"Underweight",B1326&lt;=24.99,"Normal weight",B1326&lt;=29.99,"Over weight",B1326&gt;=30,"Obesity")</f>
        <v>Over weight</v>
      </c>
      <c r="P1326" s="30" t="str" cm="1">
        <f t="array" ref="P1326">_xlfn.IFS(C1326&lt;5.7,"Normal",C1326&lt;=6.49,"Prediabetes",C1326&gt;=6.5,"Diabetes")</f>
        <v>Prediabetes</v>
      </c>
    </row>
    <row r="1327" spans="1:16" x14ac:dyDescent="0.25">
      <c r="A1327" s="54" t="s">
        <v>1045</v>
      </c>
      <c r="B1327" s="54">
        <v>29.81</v>
      </c>
      <c r="C1327" s="54">
        <v>9.23</v>
      </c>
      <c r="D1327" s="54" t="s">
        <v>2380</v>
      </c>
      <c r="E1327" s="54" t="s">
        <v>2380</v>
      </c>
      <c r="F1327" s="54" t="s">
        <v>2380</v>
      </c>
      <c r="G1327" s="54" t="s">
        <v>2381</v>
      </c>
      <c r="H1327" s="54" t="s">
        <v>2380</v>
      </c>
      <c r="I1327" s="17"/>
      <c r="J1327" s="19"/>
      <c r="K1327" s="15" t="str" cm="1">
        <f t="array" ref="K1327">IF(H1327="?",INDEX($H$2:$H$2336,MODE(MATCH($H$2:$H$2336,$H$2:$H$2336,0))),H1327)</f>
        <v>No</v>
      </c>
      <c r="L1327" s="16" t="str">
        <f t="shared" si="20"/>
        <v>0</v>
      </c>
      <c r="M1327" s="16" t="s">
        <v>2380</v>
      </c>
      <c r="N1327" s="16" t="s">
        <v>2380</v>
      </c>
      <c r="O1327" s="15" t="str" cm="1">
        <f t="array" ref="O1327">_xlfn.IFS(B1327&lt;18.5,"Underweight",B1327&lt;=24.99,"Normal weight",B1327&lt;=29.99,"Over weight",B1327&gt;=30,"Obesity")</f>
        <v>Over weight</v>
      </c>
      <c r="P1327" s="29" t="str" cm="1">
        <f t="array" ref="P1327">_xlfn.IFS(C1327&lt;5.7,"Normal",C1327&lt;=6.49,"Prediabetes",C1327&gt;=6.5,"Diabetes")</f>
        <v>Diabetes</v>
      </c>
    </row>
    <row r="1328" spans="1:16" x14ac:dyDescent="0.25">
      <c r="A1328" s="54" t="s">
        <v>1044</v>
      </c>
      <c r="B1328" s="54">
        <v>23.98</v>
      </c>
      <c r="C1328" s="54">
        <v>9.89</v>
      </c>
      <c r="D1328" s="54" t="s">
        <v>2380</v>
      </c>
      <c r="E1328" s="54" t="s">
        <v>2380</v>
      </c>
      <c r="F1328" s="54" t="s">
        <v>2380</v>
      </c>
      <c r="G1328" s="54" t="s">
        <v>2381</v>
      </c>
      <c r="H1328" s="54" t="s">
        <v>2380</v>
      </c>
      <c r="I1328" s="15"/>
      <c r="J1328" s="20"/>
      <c r="K1328" s="17" t="str" cm="1">
        <f t="array" ref="K1328">IF(H1328="?",INDEX($H$2:$H$2336,MODE(MATCH($H$2:$H$2336,$H$2:$H$2336,0))),H1328)</f>
        <v>No</v>
      </c>
      <c r="L1328" s="18" t="str">
        <f t="shared" si="20"/>
        <v>0</v>
      </c>
      <c r="M1328" s="18" t="s">
        <v>2380</v>
      </c>
      <c r="N1328" s="18" t="s">
        <v>2380</v>
      </c>
      <c r="O1328" s="17" t="str" cm="1">
        <f t="array" ref="O1328">_xlfn.IFS(B1328&lt;18.5,"Underweight",B1328&lt;=24.99,"Normal weight",B1328&lt;=29.99,"Over weight",B1328&gt;=30,"Obesity")</f>
        <v>Normal weight</v>
      </c>
      <c r="P1328" s="30" t="str" cm="1">
        <f t="array" ref="P1328">_xlfn.IFS(C1328&lt;5.7,"Normal",C1328&lt;=6.49,"Prediabetes",C1328&gt;=6.5,"Diabetes")</f>
        <v>Diabetes</v>
      </c>
    </row>
    <row r="1329" spans="1:16" x14ac:dyDescent="0.25">
      <c r="A1329" s="54" t="s">
        <v>1043</v>
      </c>
      <c r="B1329" s="54">
        <v>17.34</v>
      </c>
      <c r="C1329" s="54">
        <v>12</v>
      </c>
      <c r="D1329" s="54" t="s">
        <v>2380</v>
      </c>
      <c r="E1329" s="54" t="s">
        <v>2380</v>
      </c>
      <c r="F1329" s="54" t="s">
        <v>2380</v>
      </c>
      <c r="G1329" s="54" t="s">
        <v>2381</v>
      </c>
      <c r="H1329" s="54" t="s">
        <v>2380</v>
      </c>
      <c r="I1329" s="17"/>
      <c r="J1329" s="19"/>
      <c r="K1329" s="15" t="str" cm="1">
        <f t="array" ref="K1329">IF(H1329="?",INDEX($H$2:$H$2336,MODE(MATCH($H$2:$H$2336,$H$2:$H$2336,0))),H1329)</f>
        <v>No</v>
      </c>
      <c r="L1329" s="16" t="str">
        <f t="shared" si="20"/>
        <v>0</v>
      </c>
      <c r="M1329" s="16" t="s">
        <v>2380</v>
      </c>
      <c r="N1329" s="16" t="s">
        <v>2380</v>
      </c>
      <c r="O1329" s="15" t="str" cm="1">
        <f t="array" ref="O1329">_xlfn.IFS(B1329&lt;18.5,"Underweight",B1329&lt;=24.99,"Normal weight",B1329&lt;=29.99,"Over weight",B1329&gt;=30,"Obesity")</f>
        <v>Underweight</v>
      </c>
      <c r="P1329" s="29" t="str" cm="1">
        <f t="array" ref="P1329">_xlfn.IFS(C1329&lt;5.7,"Normal",C1329&lt;=6.49,"Prediabetes",C1329&gt;=6.5,"Diabetes")</f>
        <v>Diabetes</v>
      </c>
    </row>
    <row r="1330" spans="1:16" x14ac:dyDescent="0.25">
      <c r="A1330" s="54" t="s">
        <v>1042</v>
      </c>
      <c r="B1330" s="54">
        <v>40.39</v>
      </c>
      <c r="C1330" s="54">
        <v>4.24</v>
      </c>
      <c r="D1330" s="54" t="s">
        <v>8367</v>
      </c>
      <c r="E1330" s="54" t="s">
        <v>2380</v>
      </c>
      <c r="F1330" s="54" t="s">
        <v>2382</v>
      </c>
      <c r="G1330" s="54">
        <v>1</v>
      </c>
      <c r="H1330" s="54" t="s">
        <v>2380</v>
      </c>
      <c r="I1330" s="15"/>
      <c r="J1330" s="20"/>
      <c r="K1330" s="17" t="str" cm="1">
        <f t="array" ref="K1330">IF(H1330="?",INDEX($H$2:$H$2336,MODE(MATCH($H$2:$H$2336,$H$2:$H$2336,0))),H1330)</f>
        <v>No</v>
      </c>
      <c r="L1330" s="18">
        <f t="shared" si="20"/>
        <v>1</v>
      </c>
      <c r="M1330" s="18" t="s">
        <v>2382</v>
      </c>
      <c r="N1330" s="18" t="s">
        <v>2380</v>
      </c>
      <c r="O1330" s="17" t="str" cm="1">
        <f t="array" ref="O1330">_xlfn.IFS(B1330&lt;18.5,"Underweight",B1330&lt;=24.99,"Normal weight",B1330&lt;=29.99,"Over weight",B1330&gt;=30,"Obesity")</f>
        <v>Obesity</v>
      </c>
      <c r="P1330" s="30" t="str" cm="1">
        <f t="array" ref="P1330">_xlfn.IFS(C1330&lt;5.7,"Normal",C1330&lt;=6.49,"Prediabetes",C1330&gt;=6.5,"Diabetes")</f>
        <v>Normal</v>
      </c>
    </row>
    <row r="1331" spans="1:16" x14ac:dyDescent="0.25">
      <c r="A1331" s="54" t="s">
        <v>1041</v>
      </c>
      <c r="B1331" s="54">
        <v>25.96</v>
      </c>
      <c r="C1331" s="54">
        <v>4.68</v>
      </c>
      <c r="D1331" s="54" t="s">
        <v>8367</v>
      </c>
      <c r="E1331" s="54" t="s">
        <v>2380</v>
      </c>
      <c r="F1331" s="54" t="s">
        <v>2382</v>
      </c>
      <c r="G1331" s="54">
        <v>1</v>
      </c>
      <c r="H1331" s="54" t="s">
        <v>2380</v>
      </c>
      <c r="I1331" s="17"/>
      <c r="J1331" s="19"/>
      <c r="K1331" s="15" t="str" cm="1">
        <f t="array" ref="K1331">IF(H1331="?",INDEX($H$2:$H$2336,MODE(MATCH($H$2:$H$2336,$H$2:$H$2336,0))),H1331)</f>
        <v>No</v>
      </c>
      <c r="L1331" s="16">
        <f t="shared" si="20"/>
        <v>1</v>
      </c>
      <c r="M1331" s="16" t="s">
        <v>2382</v>
      </c>
      <c r="N1331" s="16" t="s">
        <v>2380</v>
      </c>
      <c r="O1331" s="15" t="str" cm="1">
        <f t="array" ref="O1331">_xlfn.IFS(B1331&lt;18.5,"Underweight",B1331&lt;=24.99,"Normal weight",B1331&lt;=29.99,"Over weight",B1331&gt;=30,"Obesity")</f>
        <v>Over weight</v>
      </c>
      <c r="P1331" s="29" t="str" cm="1">
        <f t="array" ref="P1331">_xlfn.IFS(C1331&lt;5.7,"Normal",C1331&lt;=6.49,"Prediabetes",C1331&gt;=6.5,"Diabetes")</f>
        <v>Normal</v>
      </c>
    </row>
    <row r="1332" spans="1:16" x14ac:dyDescent="0.25">
      <c r="A1332" s="54" t="s">
        <v>1040</v>
      </c>
      <c r="B1332" s="54">
        <v>17.68</v>
      </c>
      <c r="C1332" s="54">
        <v>8.57</v>
      </c>
      <c r="D1332" s="54" t="s">
        <v>8367</v>
      </c>
      <c r="E1332" s="54" t="s">
        <v>2380</v>
      </c>
      <c r="F1332" s="54" t="s">
        <v>2382</v>
      </c>
      <c r="G1332" s="54">
        <v>1</v>
      </c>
      <c r="H1332" s="54" t="s">
        <v>2380</v>
      </c>
      <c r="I1332" s="15"/>
      <c r="J1332" s="20"/>
      <c r="K1332" s="17" t="str" cm="1">
        <f t="array" ref="K1332">IF(H1332="?",INDEX($H$2:$H$2336,MODE(MATCH($H$2:$H$2336,$H$2:$H$2336,0))),H1332)</f>
        <v>No</v>
      </c>
      <c r="L1332" s="18">
        <f t="shared" si="20"/>
        <v>1</v>
      </c>
      <c r="M1332" s="18" t="s">
        <v>2382</v>
      </c>
      <c r="N1332" s="18" t="s">
        <v>2380</v>
      </c>
      <c r="O1332" s="17" t="str" cm="1">
        <f t="array" ref="O1332">_xlfn.IFS(B1332&lt;18.5,"Underweight",B1332&lt;=24.99,"Normal weight",B1332&lt;=29.99,"Over weight",B1332&gt;=30,"Obesity")</f>
        <v>Underweight</v>
      </c>
      <c r="P1332" s="30" t="str" cm="1">
        <f t="array" ref="P1332">_xlfn.IFS(C1332&lt;5.7,"Normal",C1332&lt;=6.49,"Prediabetes",C1332&gt;=6.5,"Diabetes")</f>
        <v>Diabetes</v>
      </c>
    </row>
    <row r="1333" spans="1:16" x14ac:dyDescent="0.25">
      <c r="A1333" s="54" t="s">
        <v>1039</v>
      </c>
      <c r="B1333" s="54">
        <v>30.875</v>
      </c>
      <c r="C1333" s="54">
        <v>4.0999999999999996</v>
      </c>
      <c r="D1333" s="54" t="s">
        <v>2380</v>
      </c>
      <c r="E1333" s="54" t="s">
        <v>2380</v>
      </c>
      <c r="F1333" s="54" t="s">
        <v>2380</v>
      </c>
      <c r="G1333" s="54" t="s">
        <v>2381</v>
      </c>
      <c r="H1333" s="54" t="s">
        <v>2380</v>
      </c>
      <c r="I1333" s="17"/>
      <c r="J1333" s="19"/>
      <c r="K1333" s="15" t="str" cm="1">
        <f t="array" ref="K1333">IF(H1333="?",INDEX($H$2:$H$2336,MODE(MATCH($H$2:$H$2336,$H$2:$H$2336,0))),H1333)</f>
        <v>No</v>
      </c>
      <c r="L1333" s="16" t="str">
        <f t="shared" si="20"/>
        <v>0</v>
      </c>
      <c r="M1333" s="16" t="s">
        <v>2380</v>
      </c>
      <c r="N1333" s="16" t="s">
        <v>2380</v>
      </c>
      <c r="O1333" s="15" t="str" cm="1">
        <f t="array" ref="O1333">_xlfn.IFS(B1333&lt;18.5,"Underweight",B1333&lt;=24.99,"Normal weight",B1333&lt;=29.99,"Over weight",B1333&gt;=30,"Obesity")</f>
        <v>Obesity</v>
      </c>
      <c r="P1333" s="29" t="str" cm="1">
        <f t="array" ref="P1333">_xlfn.IFS(C1333&lt;5.7,"Normal",C1333&lt;=6.49,"Prediabetes",C1333&gt;=6.5,"Diabetes")</f>
        <v>Normal</v>
      </c>
    </row>
    <row r="1334" spans="1:16" x14ac:dyDescent="0.25">
      <c r="A1334" s="54" t="s">
        <v>1038</v>
      </c>
      <c r="B1334" s="54">
        <v>30.81</v>
      </c>
      <c r="C1334" s="54">
        <v>4.49</v>
      </c>
      <c r="D1334" s="54" t="s">
        <v>2380</v>
      </c>
      <c r="E1334" s="54" t="s">
        <v>2380</v>
      </c>
      <c r="F1334" s="54" t="s">
        <v>2380</v>
      </c>
      <c r="G1334" s="54" t="s">
        <v>2381</v>
      </c>
      <c r="H1334" s="54" t="s">
        <v>2380</v>
      </c>
      <c r="I1334" s="15"/>
      <c r="J1334" s="20"/>
      <c r="K1334" s="17" t="str" cm="1">
        <f t="array" ref="K1334">IF(H1334="?",INDEX($H$2:$H$2336,MODE(MATCH($H$2:$H$2336,$H$2:$H$2336,0))),H1334)</f>
        <v>No</v>
      </c>
      <c r="L1334" s="18" t="str">
        <f t="shared" si="20"/>
        <v>0</v>
      </c>
      <c r="M1334" s="18" t="s">
        <v>2380</v>
      </c>
      <c r="N1334" s="18" t="s">
        <v>2380</v>
      </c>
      <c r="O1334" s="17" t="str" cm="1">
        <f t="array" ref="O1334">_xlfn.IFS(B1334&lt;18.5,"Underweight",B1334&lt;=24.99,"Normal weight",B1334&lt;=29.99,"Over weight",B1334&gt;=30,"Obesity")</f>
        <v>Obesity</v>
      </c>
      <c r="P1334" s="30" t="str" cm="1">
        <f t="array" ref="P1334">_xlfn.IFS(C1334&lt;5.7,"Normal",C1334&lt;=6.49,"Prediabetes",C1334&gt;=6.5,"Diabetes")</f>
        <v>Normal</v>
      </c>
    </row>
    <row r="1335" spans="1:16" x14ac:dyDescent="0.25">
      <c r="A1335" s="54" t="s">
        <v>1037</v>
      </c>
      <c r="B1335" s="54">
        <v>36.85</v>
      </c>
      <c r="C1335" s="54">
        <v>8.8000000000000007</v>
      </c>
      <c r="D1335" s="54" t="s">
        <v>2380</v>
      </c>
      <c r="E1335" s="54" t="s">
        <v>2380</v>
      </c>
      <c r="F1335" s="54" t="s">
        <v>2380</v>
      </c>
      <c r="G1335" s="54">
        <v>2</v>
      </c>
      <c r="H1335" s="54" t="s">
        <v>2380</v>
      </c>
      <c r="I1335" s="17"/>
      <c r="J1335" s="19"/>
      <c r="K1335" s="15" t="str" cm="1">
        <f t="array" ref="K1335">IF(H1335="?",INDEX($H$2:$H$2336,MODE(MATCH($H$2:$H$2336,$H$2:$H$2336,0))),H1335)</f>
        <v>No</v>
      </c>
      <c r="L1335" s="16">
        <f t="shared" si="20"/>
        <v>2</v>
      </c>
      <c r="M1335" s="16" t="s">
        <v>2380</v>
      </c>
      <c r="N1335" s="16" t="s">
        <v>2380</v>
      </c>
      <c r="O1335" s="15" t="str" cm="1">
        <f t="array" ref="O1335">_xlfn.IFS(B1335&lt;18.5,"Underweight",B1335&lt;=24.99,"Normal weight",B1335&lt;=29.99,"Over weight",B1335&gt;=30,"Obesity")</f>
        <v>Obesity</v>
      </c>
      <c r="P1335" s="29" t="str" cm="1">
        <f t="array" ref="P1335">_xlfn.IFS(C1335&lt;5.7,"Normal",C1335&lt;=6.49,"Prediabetes",C1335&gt;=6.5,"Diabetes")</f>
        <v>Diabetes</v>
      </c>
    </row>
    <row r="1336" spans="1:16" x14ac:dyDescent="0.25">
      <c r="A1336" s="54" t="s">
        <v>1036</v>
      </c>
      <c r="B1336" s="54">
        <v>35.86</v>
      </c>
      <c r="C1336" s="54">
        <v>7.93</v>
      </c>
      <c r="D1336" s="54" t="s">
        <v>2380</v>
      </c>
      <c r="E1336" s="54" t="s">
        <v>2380</v>
      </c>
      <c r="F1336" s="54" t="s">
        <v>2380</v>
      </c>
      <c r="G1336" s="54">
        <v>2</v>
      </c>
      <c r="H1336" s="54" t="s">
        <v>2380</v>
      </c>
      <c r="I1336" s="15"/>
      <c r="J1336" s="20"/>
      <c r="K1336" s="17" t="str" cm="1">
        <f t="array" ref="K1336">IF(H1336="?",INDEX($H$2:$H$2336,MODE(MATCH($H$2:$H$2336,$H$2:$H$2336,0))),H1336)</f>
        <v>No</v>
      </c>
      <c r="L1336" s="18">
        <f t="shared" si="20"/>
        <v>2</v>
      </c>
      <c r="M1336" s="18" t="s">
        <v>2380</v>
      </c>
      <c r="N1336" s="18" t="s">
        <v>2380</v>
      </c>
      <c r="O1336" s="17" t="str" cm="1">
        <f t="array" ref="O1336">_xlfn.IFS(B1336&lt;18.5,"Underweight",B1336&lt;=24.99,"Normal weight",B1336&lt;=29.99,"Over weight",B1336&gt;=30,"Obesity")</f>
        <v>Obesity</v>
      </c>
      <c r="P1336" s="30" t="str" cm="1">
        <f t="array" ref="P1336">_xlfn.IFS(C1336&lt;5.7,"Normal",C1336&lt;=6.49,"Prediabetes",C1336&gt;=6.5,"Diabetes")</f>
        <v>Diabetes</v>
      </c>
    </row>
    <row r="1337" spans="1:16" x14ac:dyDescent="0.25">
      <c r="A1337" s="54" t="s">
        <v>1035</v>
      </c>
      <c r="B1337" s="54">
        <v>30.3</v>
      </c>
      <c r="C1337" s="54">
        <v>9.4499999999999993</v>
      </c>
      <c r="D1337" s="54" t="s">
        <v>2380</v>
      </c>
      <c r="E1337" s="54" t="s">
        <v>2380</v>
      </c>
      <c r="F1337" s="54" t="s">
        <v>2380</v>
      </c>
      <c r="G1337" s="54">
        <v>2</v>
      </c>
      <c r="H1337" s="54" t="s">
        <v>2380</v>
      </c>
      <c r="I1337" s="17"/>
      <c r="J1337" s="19"/>
      <c r="K1337" s="15" t="str" cm="1">
        <f t="array" ref="K1337">IF(H1337="?",INDEX($H$2:$H$2336,MODE(MATCH($H$2:$H$2336,$H$2:$H$2336,0))),H1337)</f>
        <v>No</v>
      </c>
      <c r="L1337" s="16">
        <f t="shared" si="20"/>
        <v>2</v>
      </c>
      <c r="M1337" s="16" t="s">
        <v>2380</v>
      </c>
      <c r="N1337" s="16" t="s">
        <v>2380</v>
      </c>
      <c r="O1337" s="15" t="str" cm="1">
        <f t="array" ref="O1337">_xlfn.IFS(B1337&lt;18.5,"Underweight",B1337&lt;=24.99,"Normal weight",B1337&lt;=29.99,"Over weight",B1337&gt;=30,"Obesity")</f>
        <v>Obesity</v>
      </c>
      <c r="P1337" s="29" t="str" cm="1">
        <f t="array" ref="P1337">_xlfn.IFS(C1337&lt;5.7,"Normal",C1337&lt;=6.49,"Prediabetes",C1337&gt;=6.5,"Diabetes")</f>
        <v>Diabetes</v>
      </c>
    </row>
    <row r="1338" spans="1:16" x14ac:dyDescent="0.25">
      <c r="A1338" s="54" t="s">
        <v>1034</v>
      </c>
      <c r="B1338" s="54">
        <v>32.015000000000001</v>
      </c>
      <c r="C1338" s="54">
        <v>7.67</v>
      </c>
      <c r="D1338" s="54" t="s">
        <v>2380</v>
      </c>
      <c r="E1338" s="54" t="s">
        <v>2380</v>
      </c>
      <c r="F1338" s="54" t="s">
        <v>2380</v>
      </c>
      <c r="G1338" s="54" t="s">
        <v>2381</v>
      </c>
      <c r="H1338" s="54" t="s">
        <v>2380</v>
      </c>
      <c r="I1338" s="15"/>
      <c r="J1338" s="20"/>
      <c r="K1338" s="17" t="str" cm="1">
        <f t="array" ref="K1338">IF(H1338="?",INDEX($H$2:$H$2336,MODE(MATCH($H$2:$H$2336,$H$2:$H$2336,0))),H1338)</f>
        <v>No</v>
      </c>
      <c r="L1338" s="18" t="str">
        <f t="shared" si="20"/>
        <v>0</v>
      </c>
      <c r="M1338" s="18" t="s">
        <v>2380</v>
      </c>
      <c r="N1338" s="18" t="s">
        <v>2380</v>
      </c>
      <c r="O1338" s="17" t="str" cm="1">
        <f t="array" ref="O1338">_xlfn.IFS(B1338&lt;18.5,"Underweight",B1338&lt;=24.99,"Normal weight",B1338&lt;=29.99,"Over weight",B1338&gt;=30,"Obesity")</f>
        <v>Obesity</v>
      </c>
      <c r="P1338" s="30" t="str" cm="1">
        <f t="array" ref="P1338">_xlfn.IFS(C1338&lt;5.7,"Normal",C1338&lt;=6.49,"Prediabetes",C1338&gt;=6.5,"Diabetes")</f>
        <v>Diabetes</v>
      </c>
    </row>
    <row r="1339" spans="1:16" x14ac:dyDescent="0.25">
      <c r="A1339" s="54" t="s">
        <v>1033</v>
      </c>
      <c r="B1339" s="54">
        <v>25.06</v>
      </c>
      <c r="C1339" s="54">
        <v>10.53</v>
      </c>
      <c r="D1339" s="54" t="s">
        <v>2380</v>
      </c>
      <c r="E1339" s="54" t="s">
        <v>2380</v>
      </c>
      <c r="F1339" s="54" t="s">
        <v>2380</v>
      </c>
      <c r="G1339" s="54">
        <v>2</v>
      </c>
      <c r="H1339" s="54" t="s">
        <v>2380</v>
      </c>
      <c r="I1339" s="17"/>
      <c r="J1339" s="19"/>
      <c r="K1339" s="15" t="str" cm="1">
        <f t="array" ref="K1339">IF(H1339="?",INDEX($H$2:$H$2336,MODE(MATCH($H$2:$H$2336,$H$2:$H$2336,0))),H1339)</f>
        <v>No</v>
      </c>
      <c r="L1339" s="16">
        <f t="shared" si="20"/>
        <v>2</v>
      </c>
      <c r="M1339" s="16" t="s">
        <v>2380</v>
      </c>
      <c r="N1339" s="16" t="s">
        <v>2380</v>
      </c>
      <c r="O1339" s="15" t="str" cm="1">
        <f t="array" ref="O1339">_xlfn.IFS(B1339&lt;18.5,"Underweight",B1339&lt;=24.99,"Normal weight",B1339&lt;=29.99,"Over weight",B1339&gt;=30,"Obesity")</f>
        <v>Over weight</v>
      </c>
      <c r="P1339" s="29" t="str" cm="1">
        <f t="array" ref="P1339">_xlfn.IFS(C1339&lt;5.7,"Normal",C1339&lt;=6.49,"Prediabetes",C1339&gt;=6.5,"Diabetes")</f>
        <v>Diabetes</v>
      </c>
    </row>
    <row r="1340" spans="1:16" x14ac:dyDescent="0.25">
      <c r="A1340" s="54" t="s">
        <v>1032</v>
      </c>
      <c r="B1340" s="54">
        <v>18.829999999999998</v>
      </c>
      <c r="C1340" s="54">
        <v>10.08</v>
      </c>
      <c r="D1340" s="54" t="s">
        <v>8367</v>
      </c>
      <c r="E1340" s="54" t="s">
        <v>2380</v>
      </c>
      <c r="F1340" s="54" t="s">
        <v>2380</v>
      </c>
      <c r="G1340" s="54" t="s">
        <v>2381</v>
      </c>
      <c r="H1340" s="54" t="s">
        <v>2380</v>
      </c>
      <c r="I1340" s="15"/>
      <c r="J1340" s="20"/>
      <c r="K1340" s="17" t="str" cm="1">
        <f t="array" ref="K1340">IF(H1340="?",INDEX($H$2:$H$2336,MODE(MATCH($H$2:$H$2336,$H$2:$H$2336,0))),H1340)</f>
        <v>No</v>
      </c>
      <c r="L1340" s="18" t="str">
        <f t="shared" si="20"/>
        <v>0</v>
      </c>
      <c r="M1340" s="18" t="s">
        <v>2382</v>
      </c>
      <c r="N1340" s="18" t="s">
        <v>2380</v>
      </c>
      <c r="O1340" s="17" t="str" cm="1">
        <f t="array" ref="O1340">_xlfn.IFS(B1340&lt;18.5,"Underweight",B1340&lt;=24.99,"Normal weight",B1340&lt;=29.99,"Over weight",B1340&gt;=30,"Obesity")</f>
        <v>Normal weight</v>
      </c>
      <c r="P1340" s="30" t="str" cm="1">
        <f t="array" ref="P1340">_xlfn.IFS(C1340&lt;5.7,"Normal",C1340&lt;=6.49,"Prediabetes",C1340&gt;=6.5,"Diabetes")</f>
        <v>Diabetes</v>
      </c>
    </row>
    <row r="1341" spans="1:16" x14ac:dyDescent="0.25">
      <c r="A1341" s="54" t="s">
        <v>1031</v>
      </c>
      <c r="B1341" s="54">
        <v>47.52</v>
      </c>
      <c r="C1341" s="54">
        <v>11.39</v>
      </c>
      <c r="D1341" s="54" t="s">
        <v>8367</v>
      </c>
      <c r="E1341" s="54" t="s">
        <v>2380</v>
      </c>
      <c r="F1341" s="54" t="s">
        <v>2380</v>
      </c>
      <c r="G1341" s="54">
        <v>1</v>
      </c>
      <c r="H1341" s="54" t="s">
        <v>2380</v>
      </c>
      <c r="I1341" s="17"/>
      <c r="J1341" s="19"/>
      <c r="K1341" s="15" t="str" cm="1">
        <f t="array" ref="K1341">IF(H1341="?",INDEX($H$2:$H$2336,MODE(MATCH($H$2:$H$2336,$H$2:$H$2336,0))),H1341)</f>
        <v>No</v>
      </c>
      <c r="L1341" s="16">
        <f t="shared" si="20"/>
        <v>1</v>
      </c>
      <c r="M1341" s="16" t="s">
        <v>2382</v>
      </c>
      <c r="N1341" s="16" t="s">
        <v>2380</v>
      </c>
      <c r="O1341" s="15" t="str" cm="1">
        <f t="array" ref="O1341">_xlfn.IFS(B1341&lt;18.5,"Underweight",B1341&lt;=24.99,"Normal weight",B1341&lt;=29.99,"Over weight",B1341&gt;=30,"Obesity")</f>
        <v>Obesity</v>
      </c>
      <c r="P1341" s="29" t="str" cm="1">
        <f t="array" ref="P1341">_xlfn.IFS(C1341&lt;5.7,"Normal",C1341&lt;=6.49,"Prediabetes",C1341&gt;=6.5,"Diabetes")</f>
        <v>Diabetes</v>
      </c>
    </row>
    <row r="1342" spans="1:16" x14ac:dyDescent="0.25">
      <c r="A1342" s="54" t="s">
        <v>1030</v>
      </c>
      <c r="B1342" s="54">
        <v>37.82</v>
      </c>
      <c r="C1342" s="54">
        <v>6.36</v>
      </c>
      <c r="D1342" s="54" t="s">
        <v>2380</v>
      </c>
      <c r="E1342" s="54" t="s">
        <v>2380</v>
      </c>
      <c r="F1342" s="54" t="s">
        <v>2380</v>
      </c>
      <c r="G1342" s="54" t="s">
        <v>2381</v>
      </c>
      <c r="H1342" s="54" t="s">
        <v>2380</v>
      </c>
      <c r="I1342" s="15"/>
      <c r="J1342" s="20"/>
      <c r="K1342" s="17" t="str" cm="1">
        <f t="array" ref="K1342">IF(H1342="?",INDEX($H$2:$H$2336,MODE(MATCH($H$2:$H$2336,$H$2:$H$2336,0))),H1342)</f>
        <v>No</v>
      </c>
      <c r="L1342" s="18" t="str">
        <f t="shared" si="20"/>
        <v>0</v>
      </c>
      <c r="M1342" s="18" t="s">
        <v>2380</v>
      </c>
      <c r="N1342" s="18" t="s">
        <v>2380</v>
      </c>
      <c r="O1342" s="17" t="str" cm="1">
        <f t="array" ref="O1342">_xlfn.IFS(B1342&lt;18.5,"Underweight",B1342&lt;=24.99,"Normal weight",B1342&lt;=29.99,"Over weight",B1342&gt;=30,"Obesity")</f>
        <v>Obesity</v>
      </c>
      <c r="P1342" s="30" t="str" cm="1">
        <f t="array" ref="P1342">_xlfn.IFS(C1342&lt;5.7,"Normal",C1342&lt;=6.49,"Prediabetes",C1342&gt;=6.5,"Diabetes")</f>
        <v>Prediabetes</v>
      </c>
    </row>
    <row r="1343" spans="1:16" x14ac:dyDescent="0.25">
      <c r="A1343" s="54" t="s">
        <v>1029</v>
      </c>
      <c r="B1343" s="54">
        <v>44.16</v>
      </c>
      <c r="C1343" s="54">
        <v>5.31</v>
      </c>
      <c r="D1343" s="54" t="s">
        <v>8367</v>
      </c>
      <c r="E1343" s="54" t="s">
        <v>2380</v>
      </c>
      <c r="F1343" s="54" t="s">
        <v>2380</v>
      </c>
      <c r="G1343" s="54" t="s">
        <v>2381</v>
      </c>
      <c r="H1343" s="54" t="s">
        <v>2380</v>
      </c>
      <c r="I1343" s="17"/>
      <c r="J1343" s="19"/>
      <c r="K1343" s="15" t="str" cm="1">
        <f t="array" ref="K1343">IF(H1343="?",INDEX($H$2:$H$2336,MODE(MATCH($H$2:$H$2336,$H$2:$H$2336,0))),H1343)</f>
        <v>No</v>
      </c>
      <c r="L1343" s="16" t="str">
        <f t="shared" si="20"/>
        <v>0</v>
      </c>
      <c r="M1343" s="16" t="s">
        <v>2382</v>
      </c>
      <c r="N1343" s="16" t="s">
        <v>2380</v>
      </c>
      <c r="O1343" s="15" t="str" cm="1">
        <f t="array" ref="O1343">_xlfn.IFS(B1343&lt;18.5,"Underweight",B1343&lt;=24.99,"Normal weight",B1343&lt;=29.99,"Over weight",B1343&gt;=30,"Obesity")</f>
        <v>Obesity</v>
      </c>
      <c r="P1343" s="29" t="str" cm="1">
        <f t="array" ref="P1343">_xlfn.IFS(C1343&lt;5.7,"Normal",C1343&lt;=6.49,"Prediabetes",C1343&gt;=6.5,"Diabetes")</f>
        <v>Normal</v>
      </c>
    </row>
    <row r="1344" spans="1:16" x14ac:dyDescent="0.25">
      <c r="A1344" s="54" t="s">
        <v>1028</v>
      </c>
      <c r="B1344" s="54">
        <v>37.049999999999997</v>
      </c>
      <c r="C1344" s="54">
        <v>4.74</v>
      </c>
      <c r="D1344" s="54" t="s">
        <v>2380</v>
      </c>
      <c r="E1344" s="54" t="s">
        <v>2380</v>
      </c>
      <c r="F1344" s="54" t="s">
        <v>2382</v>
      </c>
      <c r="G1344" s="54">
        <v>1</v>
      </c>
      <c r="H1344" s="54" t="s">
        <v>2380</v>
      </c>
      <c r="I1344" s="15"/>
      <c r="J1344" s="20"/>
      <c r="K1344" s="17" t="str" cm="1">
        <f t="array" ref="K1344">IF(H1344="?",INDEX($H$2:$H$2336,MODE(MATCH($H$2:$H$2336,$H$2:$H$2336,0))),H1344)</f>
        <v>No</v>
      </c>
      <c r="L1344" s="18">
        <f t="shared" si="20"/>
        <v>1</v>
      </c>
      <c r="M1344" s="18" t="s">
        <v>2380</v>
      </c>
      <c r="N1344" s="18" t="s">
        <v>2380</v>
      </c>
      <c r="O1344" s="17" t="str" cm="1">
        <f t="array" ref="O1344">_xlfn.IFS(B1344&lt;18.5,"Underweight",B1344&lt;=24.99,"Normal weight",B1344&lt;=29.99,"Over weight",B1344&gt;=30,"Obesity")</f>
        <v>Obesity</v>
      </c>
      <c r="P1344" s="30" t="str" cm="1">
        <f t="array" ref="P1344">_xlfn.IFS(C1344&lt;5.7,"Normal",C1344&lt;=6.49,"Prediabetes",C1344&gt;=6.5,"Diabetes")</f>
        <v>Normal</v>
      </c>
    </row>
    <row r="1345" spans="1:16" x14ac:dyDescent="0.25">
      <c r="A1345" s="54" t="s">
        <v>1027</v>
      </c>
      <c r="B1345" s="54">
        <v>18.66</v>
      </c>
      <c r="C1345" s="54">
        <v>11.35</v>
      </c>
      <c r="D1345" s="54" t="s">
        <v>2380</v>
      </c>
      <c r="E1345" s="54" t="s">
        <v>2380</v>
      </c>
      <c r="F1345" s="54" t="s">
        <v>2380</v>
      </c>
      <c r="G1345" s="54" t="s">
        <v>2381</v>
      </c>
      <c r="H1345" s="54" t="s">
        <v>2380</v>
      </c>
      <c r="I1345" s="17"/>
      <c r="J1345" s="19"/>
      <c r="K1345" s="15" t="str" cm="1">
        <f t="array" ref="K1345">IF(H1345="?",INDEX($H$2:$H$2336,MODE(MATCH($H$2:$H$2336,$H$2:$H$2336,0))),H1345)</f>
        <v>No</v>
      </c>
      <c r="L1345" s="16" t="str">
        <f t="shared" si="20"/>
        <v>0</v>
      </c>
      <c r="M1345" s="16" t="s">
        <v>2380</v>
      </c>
      <c r="N1345" s="16" t="s">
        <v>2380</v>
      </c>
      <c r="O1345" s="15" t="str" cm="1">
        <f t="array" ref="O1345">_xlfn.IFS(B1345&lt;18.5,"Underweight",B1345&lt;=24.99,"Normal weight",B1345&lt;=29.99,"Over weight",B1345&gt;=30,"Obesity")</f>
        <v>Normal weight</v>
      </c>
      <c r="P1345" s="29" t="str" cm="1">
        <f t="array" ref="P1345">_xlfn.IFS(C1345&lt;5.7,"Normal",C1345&lt;=6.49,"Prediabetes",C1345&gt;=6.5,"Diabetes")</f>
        <v>Diabetes</v>
      </c>
    </row>
    <row r="1346" spans="1:16" x14ac:dyDescent="0.25">
      <c r="A1346" s="54" t="s">
        <v>1026</v>
      </c>
      <c r="B1346" s="54">
        <v>36.200000000000003</v>
      </c>
      <c r="C1346" s="54">
        <v>6.81</v>
      </c>
      <c r="D1346" s="54" t="s">
        <v>8367</v>
      </c>
      <c r="E1346" s="54" t="s">
        <v>2380</v>
      </c>
      <c r="F1346" s="54" t="s">
        <v>2380</v>
      </c>
      <c r="G1346" s="54">
        <v>1</v>
      </c>
      <c r="H1346" s="54" t="s">
        <v>2380</v>
      </c>
      <c r="I1346" s="15"/>
      <c r="J1346" s="20"/>
      <c r="K1346" s="17" t="str" cm="1">
        <f t="array" ref="K1346">IF(H1346="?",INDEX($H$2:$H$2336,MODE(MATCH($H$2:$H$2336,$H$2:$H$2336,0))),H1346)</f>
        <v>No</v>
      </c>
      <c r="L1346" s="18">
        <f t="shared" ref="L1346:L1409" si="21">IF(G1346="No major surgery","0",G1346)</f>
        <v>1</v>
      </c>
      <c r="M1346" s="18" t="s">
        <v>2382</v>
      </c>
      <c r="N1346" s="18" t="s">
        <v>2380</v>
      </c>
      <c r="O1346" s="17" t="str" cm="1">
        <f t="array" ref="O1346">_xlfn.IFS(B1346&lt;18.5,"Underweight",B1346&lt;=24.99,"Normal weight",B1346&lt;=29.99,"Over weight",B1346&gt;=30,"Obesity")</f>
        <v>Obesity</v>
      </c>
      <c r="P1346" s="30" t="str" cm="1">
        <f t="array" ref="P1346">_xlfn.IFS(C1346&lt;5.7,"Normal",C1346&lt;=6.49,"Prediabetes",C1346&gt;=6.5,"Diabetes")</f>
        <v>Diabetes</v>
      </c>
    </row>
    <row r="1347" spans="1:16" x14ac:dyDescent="0.25">
      <c r="A1347" s="54" t="s">
        <v>1025</v>
      </c>
      <c r="B1347" s="54">
        <v>18.87</v>
      </c>
      <c r="C1347" s="54">
        <v>8.06</v>
      </c>
      <c r="D1347" s="54" t="s">
        <v>2380</v>
      </c>
      <c r="E1347" s="54" t="s">
        <v>2380</v>
      </c>
      <c r="F1347" s="54" t="s">
        <v>2380</v>
      </c>
      <c r="G1347" s="54" t="s">
        <v>2381</v>
      </c>
      <c r="H1347" s="54" t="s">
        <v>2380</v>
      </c>
      <c r="I1347" s="17"/>
      <c r="J1347" s="19"/>
      <c r="K1347" s="15" t="str" cm="1">
        <f t="array" ref="K1347">IF(H1347="?",INDEX($H$2:$H$2336,MODE(MATCH($H$2:$H$2336,$H$2:$H$2336,0))),H1347)</f>
        <v>No</v>
      </c>
      <c r="L1347" s="16" t="str">
        <f t="shared" si="21"/>
        <v>0</v>
      </c>
      <c r="M1347" s="16" t="s">
        <v>2380</v>
      </c>
      <c r="N1347" s="16" t="s">
        <v>2380</v>
      </c>
      <c r="O1347" s="15" t="str" cm="1">
        <f t="array" ref="O1347">_xlfn.IFS(B1347&lt;18.5,"Underweight",B1347&lt;=24.99,"Normal weight",B1347&lt;=29.99,"Over weight",B1347&gt;=30,"Obesity")</f>
        <v>Normal weight</v>
      </c>
      <c r="P1347" s="29" t="str" cm="1">
        <f t="array" ref="P1347">_xlfn.IFS(C1347&lt;5.7,"Normal",C1347&lt;=6.49,"Prediabetes",C1347&gt;=6.5,"Diabetes")</f>
        <v>Diabetes</v>
      </c>
    </row>
    <row r="1348" spans="1:16" x14ac:dyDescent="0.25">
      <c r="A1348" s="54" t="s">
        <v>1024</v>
      </c>
      <c r="B1348" s="54">
        <v>32.299999999999997</v>
      </c>
      <c r="C1348" s="54">
        <v>6.74</v>
      </c>
      <c r="D1348" s="54" t="s">
        <v>8367</v>
      </c>
      <c r="E1348" s="54" t="s">
        <v>2380</v>
      </c>
      <c r="F1348" s="54" t="s">
        <v>2380</v>
      </c>
      <c r="G1348" s="54">
        <v>1</v>
      </c>
      <c r="H1348" s="54" t="s">
        <v>2380</v>
      </c>
      <c r="I1348" s="15"/>
      <c r="J1348" s="20"/>
      <c r="K1348" s="17" t="str" cm="1">
        <f t="array" ref="K1348">IF(H1348="?",INDEX($H$2:$H$2336,MODE(MATCH($H$2:$H$2336,$H$2:$H$2336,0))),H1348)</f>
        <v>No</v>
      </c>
      <c r="L1348" s="18">
        <f t="shared" si="21"/>
        <v>1</v>
      </c>
      <c r="M1348" s="18" t="s">
        <v>2382</v>
      </c>
      <c r="N1348" s="18" t="s">
        <v>2380</v>
      </c>
      <c r="O1348" s="17" t="str" cm="1">
        <f t="array" ref="O1348">_xlfn.IFS(B1348&lt;18.5,"Underweight",B1348&lt;=24.99,"Normal weight",B1348&lt;=29.99,"Over weight",B1348&gt;=30,"Obesity")</f>
        <v>Obesity</v>
      </c>
      <c r="P1348" s="30" t="str" cm="1">
        <f t="array" ref="P1348">_xlfn.IFS(C1348&lt;5.7,"Normal",C1348&lt;=6.49,"Prediabetes",C1348&gt;=6.5,"Diabetes")</f>
        <v>Diabetes</v>
      </c>
    </row>
    <row r="1349" spans="1:16" x14ac:dyDescent="0.25">
      <c r="A1349" s="54" t="s">
        <v>1023</v>
      </c>
      <c r="B1349" s="54">
        <v>22.64</v>
      </c>
      <c r="C1349" s="54">
        <v>6.54</v>
      </c>
      <c r="D1349" s="54" t="s">
        <v>8367</v>
      </c>
      <c r="E1349" s="54" t="s">
        <v>2380</v>
      </c>
      <c r="F1349" s="54" t="s">
        <v>2380</v>
      </c>
      <c r="G1349" s="54">
        <v>2</v>
      </c>
      <c r="H1349" s="54" t="s">
        <v>2380</v>
      </c>
      <c r="I1349" s="17"/>
      <c r="J1349" s="19"/>
      <c r="K1349" s="15" t="str" cm="1">
        <f t="array" ref="K1349">IF(H1349="?",INDEX($H$2:$H$2336,MODE(MATCH($H$2:$H$2336,$H$2:$H$2336,0))),H1349)</f>
        <v>No</v>
      </c>
      <c r="L1349" s="16">
        <f t="shared" si="21"/>
        <v>2</v>
      </c>
      <c r="M1349" s="16" t="s">
        <v>2382</v>
      </c>
      <c r="N1349" s="16" t="s">
        <v>2380</v>
      </c>
      <c r="O1349" s="15" t="str" cm="1">
        <f t="array" ref="O1349">_xlfn.IFS(B1349&lt;18.5,"Underweight",B1349&lt;=24.99,"Normal weight",B1349&lt;=29.99,"Over weight",B1349&gt;=30,"Obesity")</f>
        <v>Normal weight</v>
      </c>
      <c r="P1349" s="29" t="str" cm="1">
        <f t="array" ref="P1349">_xlfn.IFS(C1349&lt;5.7,"Normal",C1349&lt;=6.49,"Prediabetes",C1349&gt;=6.5,"Diabetes")</f>
        <v>Diabetes</v>
      </c>
    </row>
    <row r="1350" spans="1:16" x14ac:dyDescent="0.25">
      <c r="A1350" s="54" t="s">
        <v>1022</v>
      </c>
      <c r="B1350" s="54">
        <v>28.69</v>
      </c>
      <c r="C1350" s="54">
        <v>5.4</v>
      </c>
      <c r="D1350" s="54" t="s">
        <v>2380</v>
      </c>
      <c r="E1350" s="54" t="s">
        <v>2380</v>
      </c>
      <c r="F1350" s="54" t="s">
        <v>2380</v>
      </c>
      <c r="G1350" s="54" t="s">
        <v>2381</v>
      </c>
      <c r="H1350" s="54" t="s">
        <v>2380</v>
      </c>
      <c r="I1350" s="15"/>
      <c r="J1350" s="20"/>
      <c r="K1350" s="17" t="str" cm="1">
        <f t="array" ref="K1350">IF(H1350="?",INDEX($H$2:$H$2336,MODE(MATCH($H$2:$H$2336,$H$2:$H$2336,0))),H1350)</f>
        <v>No</v>
      </c>
      <c r="L1350" s="18" t="str">
        <f t="shared" si="21"/>
        <v>0</v>
      </c>
      <c r="M1350" s="18" t="s">
        <v>2380</v>
      </c>
      <c r="N1350" s="18" t="s">
        <v>2380</v>
      </c>
      <c r="O1350" s="17" t="str" cm="1">
        <f t="array" ref="O1350">_xlfn.IFS(B1350&lt;18.5,"Underweight",B1350&lt;=24.99,"Normal weight",B1350&lt;=29.99,"Over weight",B1350&gt;=30,"Obesity")</f>
        <v>Over weight</v>
      </c>
      <c r="P1350" s="30" t="str" cm="1">
        <f t="array" ref="P1350">_xlfn.IFS(C1350&lt;5.7,"Normal",C1350&lt;=6.49,"Prediabetes",C1350&gt;=6.5,"Diabetes")</f>
        <v>Normal</v>
      </c>
    </row>
    <row r="1351" spans="1:16" x14ac:dyDescent="0.25">
      <c r="A1351" s="54" t="s">
        <v>1021</v>
      </c>
      <c r="B1351" s="54">
        <v>28.16</v>
      </c>
      <c r="C1351" s="54">
        <v>5.58</v>
      </c>
      <c r="D1351" s="54" t="s">
        <v>8367</v>
      </c>
      <c r="E1351" s="54" t="s">
        <v>2380</v>
      </c>
      <c r="F1351" s="54" t="s">
        <v>2380</v>
      </c>
      <c r="G1351" s="54" t="s">
        <v>2381</v>
      </c>
      <c r="H1351" s="54" t="s">
        <v>2380</v>
      </c>
      <c r="I1351" s="17"/>
      <c r="J1351" s="19"/>
      <c r="K1351" s="15" t="str" cm="1">
        <f t="array" ref="K1351">IF(H1351="?",INDEX($H$2:$H$2336,MODE(MATCH($H$2:$H$2336,$H$2:$H$2336,0))),H1351)</f>
        <v>No</v>
      </c>
      <c r="L1351" s="16" t="str">
        <f t="shared" si="21"/>
        <v>0</v>
      </c>
      <c r="M1351" s="16" t="s">
        <v>2382</v>
      </c>
      <c r="N1351" s="16" t="s">
        <v>2380</v>
      </c>
      <c r="O1351" s="15" t="str" cm="1">
        <f t="array" ref="O1351">_xlfn.IFS(B1351&lt;18.5,"Underweight",B1351&lt;=24.99,"Normal weight",B1351&lt;=29.99,"Over weight",B1351&gt;=30,"Obesity")</f>
        <v>Over weight</v>
      </c>
      <c r="P1351" s="29" t="str" cm="1">
        <f t="array" ref="P1351">_xlfn.IFS(C1351&lt;5.7,"Normal",C1351&lt;=6.49,"Prediabetes",C1351&gt;=6.5,"Diabetes")</f>
        <v>Normal</v>
      </c>
    </row>
    <row r="1352" spans="1:16" x14ac:dyDescent="0.25">
      <c r="A1352" s="54" t="s">
        <v>1020</v>
      </c>
      <c r="B1352" s="54">
        <v>45.54</v>
      </c>
      <c r="C1352" s="54">
        <v>5.84</v>
      </c>
      <c r="D1352" s="54" t="s">
        <v>2380</v>
      </c>
      <c r="E1352" s="54" t="s">
        <v>2380</v>
      </c>
      <c r="F1352" s="54" t="s">
        <v>2382</v>
      </c>
      <c r="G1352" s="54">
        <v>1</v>
      </c>
      <c r="H1352" s="54" t="s">
        <v>2380</v>
      </c>
      <c r="I1352" s="15"/>
      <c r="J1352" s="20"/>
      <c r="K1352" s="17" t="str" cm="1">
        <f t="array" ref="K1352">IF(H1352="?",INDEX($H$2:$H$2336,MODE(MATCH($H$2:$H$2336,$H$2:$H$2336,0))),H1352)</f>
        <v>No</v>
      </c>
      <c r="L1352" s="18">
        <f t="shared" si="21"/>
        <v>1</v>
      </c>
      <c r="M1352" s="18" t="s">
        <v>2380</v>
      </c>
      <c r="N1352" s="18" t="s">
        <v>2380</v>
      </c>
      <c r="O1352" s="17" t="str" cm="1">
        <f t="array" ref="O1352">_xlfn.IFS(B1352&lt;18.5,"Underweight",B1352&lt;=24.99,"Normal weight",B1352&lt;=29.99,"Over weight",B1352&gt;=30,"Obesity")</f>
        <v>Obesity</v>
      </c>
      <c r="P1352" s="30" t="str" cm="1">
        <f t="array" ref="P1352">_xlfn.IFS(C1352&lt;5.7,"Normal",C1352&lt;=6.49,"Prediabetes",C1352&gt;=6.5,"Diabetes")</f>
        <v>Prediabetes</v>
      </c>
    </row>
    <row r="1353" spans="1:16" x14ac:dyDescent="0.25">
      <c r="A1353" s="54" t="s">
        <v>1019</v>
      </c>
      <c r="B1353" s="54">
        <v>28.7</v>
      </c>
      <c r="C1353" s="54">
        <v>4.2</v>
      </c>
      <c r="D1353" s="54" t="s">
        <v>2380</v>
      </c>
      <c r="E1353" s="54" t="s">
        <v>2380</v>
      </c>
      <c r="F1353" s="54" t="s">
        <v>2380</v>
      </c>
      <c r="G1353" s="54" t="s">
        <v>2381</v>
      </c>
      <c r="H1353" s="54" t="s">
        <v>2380</v>
      </c>
      <c r="I1353" s="17"/>
      <c r="J1353" s="19"/>
      <c r="K1353" s="15" t="str" cm="1">
        <f t="array" ref="K1353">IF(H1353="?",INDEX($H$2:$H$2336,MODE(MATCH($H$2:$H$2336,$H$2:$H$2336,0))),H1353)</f>
        <v>No</v>
      </c>
      <c r="L1353" s="16" t="str">
        <f t="shared" si="21"/>
        <v>0</v>
      </c>
      <c r="M1353" s="16" t="s">
        <v>2380</v>
      </c>
      <c r="N1353" s="16" t="s">
        <v>2380</v>
      </c>
      <c r="O1353" s="15" t="str" cm="1">
        <f t="array" ref="O1353">_xlfn.IFS(B1353&lt;18.5,"Underweight",B1353&lt;=24.99,"Normal weight",B1353&lt;=29.99,"Over weight",B1353&gt;=30,"Obesity")</f>
        <v>Over weight</v>
      </c>
      <c r="P1353" s="29" t="str" cm="1">
        <f t="array" ref="P1353">_xlfn.IFS(C1353&lt;5.7,"Normal",C1353&lt;=6.49,"Prediabetes",C1353&gt;=6.5,"Diabetes")</f>
        <v>Normal</v>
      </c>
    </row>
    <row r="1354" spans="1:16" x14ac:dyDescent="0.25">
      <c r="A1354" s="54" t="s">
        <v>1018</v>
      </c>
      <c r="B1354" s="54">
        <v>27.74</v>
      </c>
      <c r="C1354" s="54">
        <v>6.06</v>
      </c>
      <c r="D1354" s="54" t="s">
        <v>8367</v>
      </c>
      <c r="E1354" s="54" t="s">
        <v>2380</v>
      </c>
      <c r="F1354" s="54" t="s">
        <v>2380</v>
      </c>
      <c r="G1354" s="54" t="s">
        <v>2381</v>
      </c>
      <c r="H1354" s="54" t="s">
        <v>2380</v>
      </c>
      <c r="I1354" s="15"/>
      <c r="J1354" s="20"/>
      <c r="K1354" s="17" t="str" cm="1">
        <f t="array" ref="K1354">IF(H1354="?",INDEX($H$2:$H$2336,MODE(MATCH($H$2:$H$2336,$H$2:$H$2336,0))),H1354)</f>
        <v>No</v>
      </c>
      <c r="L1354" s="18" t="str">
        <f t="shared" si="21"/>
        <v>0</v>
      </c>
      <c r="M1354" s="18" t="s">
        <v>2382</v>
      </c>
      <c r="N1354" s="18" t="s">
        <v>2380</v>
      </c>
      <c r="O1354" s="17" t="str" cm="1">
        <f t="array" ref="O1354">_xlfn.IFS(B1354&lt;18.5,"Underweight",B1354&lt;=24.99,"Normal weight",B1354&lt;=29.99,"Over weight",B1354&gt;=30,"Obesity")</f>
        <v>Over weight</v>
      </c>
      <c r="P1354" s="30" t="str" cm="1">
        <f t="array" ref="P1354">_xlfn.IFS(C1354&lt;5.7,"Normal",C1354&lt;=6.49,"Prediabetes",C1354&gt;=6.5,"Diabetes")</f>
        <v>Prediabetes</v>
      </c>
    </row>
    <row r="1355" spans="1:16" x14ac:dyDescent="0.25">
      <c r="A1355" s="54" t="s">
        <v>1017</v>
      </c>
      <c r="B1355" s="54">
        <v>36.954999999999998</v>
      </c>
      <c r="C1355" s="54">
        <v>7.57</v>
      </c>
      <c r="D1355" s="54" t="s">
        <v>2380</v>
      </c>
      <c r="E1355" s="54" t="s">
        <v>2380</v>
      </c>
      <c r="F1355" s="54" t="s">
        <v>2380</v>
      </c>
      <c r="G1355" s="54" t="s">
        <v>2381</v>
      </c>
      <c r="H1355" s="54" t="s">
        <v>2380</v>
      </c>
      <c r="I1355" s="17"/>
      <c r="J1355" s="19"/>
      <c r="K1355" s="15" t="str" cm="1">
        <f t="array" ref="K1355">IF(H1355="?",INDEX($H$2:$H$2336,MODE(MATCH($H$2:$H$2336,$H$2:$H$2336,0))),H1355)</f>
        <v>No</v>
      </c>
      <c r="L1355" s="16" t="str">
        <f t="shared" si="21"/>
        <v>0</v>
      </c>
      <c r="M1355" s="16" t="s">
        <v>2380</v>
      </c>
      <c r="N1355" s="16" t="s">
        <v>2380</v>
      </c>
      <c r="O1355" s="15" t="str" cm="1">
        <f t="array" ref="O1355">_xlfn.IFS(B1355&lt;18.5,"Underweight",B1355&lt;=24.99,"Normal weight",B1355&lt;=29.99,"Over weight",B1355&gt;=30,"Obesity")</f>
        <v>Obesity</v>
      </c>
      <c r="P1355" s="29" t="str" cm="1">
        <f t="array" ref="P1355">_xlfn.IFS(C1355&lt;5.7,"Normal",C1355&lt;=6.49,"Prediabetes",C1355&gt;=6.5,"Diabetes")</f>
        <v>Diabetes</v>
      </c>
    </row>
    <row r="1356" spans="1:16" x14ac:dyDescent="0.25">
      <c r="A1356" s="54" t="s">
        <v>1016</v>
      </c>
      <c r="B1356" s="54">
        <v>30.69</v>
      </c>
      <c r="C1356" s="54">
        <v>6.15</v>
      </c>
      <c r="D1356" s="54" t="s">
        <v>2380</v>
      </c>
      <c r="E1356" s="54" t="s">
        <v>2380</v>
      </c>
      <c r="F1356" s="54" t="s">
        <v>2380</v>
      </c>
      <c r="G1356" s="54" t="s">
        <v>2381</v>
      </c>
      <c r="H1356" s="54" t="s">
        <v>2380</v>
      </c>
      <c r="I1356" s="15"/>
      <c r="J1356" s="20"/>
      <c r="K1356" s="17" t="str" cm="1">
        <f t="array" ref="K1356">IF(H1356="?",INDEX($H$2:$H$2336,MODE(MATCH($H$2:$H$2336,$H$2:$H$2336,0))),H1356)</f>
        <v>No</v>
      </c>
      <c r="L1356" s="18" t="str">
        <f t="shared" si="21"/>
        <v>0</v>
      </c>
      <c r="M1356" s="18" t="s">
        <v>2380</v>
      </c>
      <c r="N1356" s="18" t="s">
        <v>2380</v>
      </c>
      <c r="O1356" s="17" t="str" cm="1">
        <f t="array" ref="O1356">_xlfn.IFS(B1356&lt;18.5,"Underweight",B1356&lt;=24.99,"Normal weight",B1356&lt;=29.99,"Over weight",B1356&gt;=30,"Obesity")</f>
        <v>Obesity</v>
      </c>
      <c r="P1356" s="30" t="str" cm="1">
        <f t="array" ref="P1356">_xlfn.IFS(C1356&lt;5.7,"Normal",C1356&lt;=6.49,"Prediabetes",C1356&gt;=6.5,"Diabetes")</f>
        <v>Prediabetes</v>
      </c>
    </row>
    <row r="1357" spans="1:16" x14ac:dyDescent="0.25">
      <c r="A1357" s="54" t="s">
        <v>1015</v>
      </c>
      <c r="B1357" s="54">
        <v>24.984999999999999</v>
      </c>
      <c r="C1357" s="54">
        <v>4.5599999999999996</v>
      </c>
      <c r="D1357" s="54" t="s">
        <v>2380</v>
      </c>
      <c r="E1357" s="54" t="s">
        <v>2380</v>
      </c>
      <c r="F1357" s="54" t="s">
        <v>2380</v>
      </c>
      <c r="G1357" s="54" t="s">
        <v>2381</v>
      </c>
      <c r="H1357" s="54" t="s">
        <v>2380</v>
      </c>
      <c r="I1357" s="17"/>
      <c r="J1357" s="19"/>
      <c r="K1357" s="15" t="str" cm="1">
        <f t="array" ref="K1357">IF(H1357="?",INDEX($H$2:$H$2336,MODE(MATCH($H$2:$H$2336,$H$2:$H$2336,0))),H1357)</f>
        <v>No</v>
      </c>
      <c r="L1357" s="16" t="str">
        <f t="shared" si="21"/>
        <v>0</v>
      </c>
      <c r="M1357" s="16" t="s">
        <v>2380</v>
      </c>
      <c r="N1357" s="16" t="s">
        <v>2380</v>
      </c>
      <c r="O1357" s="15" t="str" cm="1">
        <f t="array" ref="O1357">_xlfn.IFS(B1357&lt;18.5,"Underweight",B1357&lt;=24.99,"Normal weight",B1357&lt;=29.99,"Over weight",B1357&gt;=30,"Obesity")</f>
        <v>Normal weight</v>
      </c>
      <c r="P1357" s="29" t="str" cm="1">
        <f t="array" ref="P1357">_xlfn.IFS(C1357&lt;5.7,"Normal",C1357&lt;=6.49,"Prediabetes",C1357&gt;=6.5,"Diabetes")</f>
        <v>Normal</v>
      </c>
    </row>
    <row r="1358" spans="1:16" x14ac:dyDescent="0.25">
      <c r="A1358" s="54" t="s">
        <v>1014</v>
      </c>
      <c r="B1358" s="54">
        <v>39.42</v>
      </c>
      <c r="C1358" s="54">
        <v>4.72</v>
      </c>
      <c r="D1358" s="54" t="s">
        <v>8367</v>
      </c>
      <c r="E1358" s="54" t="s">
        <v>2380</v>
      </c>
      <c r="F1358" s="54" t="s">
        <v>2380</v>
      </c>
      <c r="G1358" s="54">
        <v>1</v>
      </c>
      <c r="H1358" s="54" t="s">
        <v>2380</v>
      </c>
      <c r="I1358" s="15"/>
      <c r="J1358" s="20"/>
      <c r="K1358" s="17" t="str" cm="1">
        <f t="array" ref="K1358">IF(H1358="?",INDEX($H$2:$H$2336,MODE(MATCH($H$2:$H$2336,$H$2:$H$2336,0))),H1358)</f>
        <v>No</v>
      </c>
      <c r="L1358" s="18">
        <f t="shared" si="21"/>
        <v>1</v>
      </c>
      <c r="M1358" s="18" t="s">
        <v>2382</v>
      </c>
      <c r="N1358" s="18" t="s">
        <v>2380</v>
      </c>
      <c r="O1358" s="17" t="str" cm="1">
        <f t="array" ref="O1358">_xlfn.IFS(B1358&lt;18.5,"Underweight",B1358&lt;=24.99,"Normal weight",B1358&lt;=29.99,"Over weight",B1358&gt;=30,"Obesity")</f>
        <v>Obesity</v>
      </c>
      <c r="P1358" s="30" t="str" cm="1">
        <f t="array" ref="P1358">_xlfn.IFS(C1358&lt;5.7,"Normal",C1358&lt;=6.49,"Prediabetes",C1358&gt;=6.5,"Diabetes")</f>
        <v>Normal</v>
      </c>
    </row>
    <row r="1359" spans="1:16" x14ac:dyDescent="0.25">
      <c r="A1359" s="54" t="s">
        <v>1013</v>
      </c>
      <c r="B1359" s="54">
        <v>16.8</v>
      </c>
      <c r="C1359" s="54">
        <v>7.98</v>
      </c>
      <c r="D1359" s="54" t="s">
        <v>2380</v>
      </c>
      <c r="E1359" s="54" t="s">
        <v>2380</v>
      </c>
      <c r="F1359" s="54" t="s">
        <v>2380</v>
      </c>
      <c r="G1359" s="54" t="s">
        <v>2381</v>
      </c>
      <c r="H1359" s="54" t="s">
        <v>2380</v>
      </c>
      <c r="I1359" s="17"/>
      <c r="J1359" s="19"/>
      <c r="K1359" s="15" t="str" cm="1">
        <f t="array" ref="K1359">IF(H1359="?",INDEX($H$2:$H$2336,MODE(MATCH($H$2:$H$2336,$H$2:$H$2336,0))),H1359)</f>
        <v>No</v>
      </c>
      <c r="L1359" s="16" t="str">
        <f t="shared" si="21"/>
        <v>0</v>
      </c>
      <c r="M1359" s="16" t="s">
        <v>2380</v>
      </c>
      <c r="N1359" s="16" t="s">
        <v>2380</v>
      </c>
      <c r="O1359" s="15" t="str" cm="1">
        <f t="array" ref="O1359">_xlfn.IFS(B1359&lt;18.5,"Underweight",B1359&lt;=24.99,"Normal weight",B1359&lt;=29.99,"Over weight",B1359&gt;=30,"Obesity")</f>
        <v>Underweight</v>
      </c>
      <c r="P1359" s="29" t="str" cm="1">
        <f t="array" ref="P1359">_xlfn.IFS(C1359&lt;5.7,"Normal",C1359&lt;=6.49,"Prediabetes",C1359&gt;=6.5,"Diabetes")</f>
        <v>Diabetes</v>
      </c>
    </row>
    <row r="1360" spans="1:16" x14ac:dyDescent="0.25">
      <c r="A1360" s="54" t="s">
        <v>1012</v>
      </c>
      <c r="B1360" s="54">
        <v>23.274999999999999</v>
      </c>
      <c r="C1360" s="54">
        <v>6.26</v>
      </c>
      <c r="D1360" s="54" t="s">
        <v>8367</v>
      </c>
      <c r="E1360" s="54" t="s">
        <v>2380</v>
      </c>
      <c r="F1360" s="54" t="s">
        <v>2382</v>
      </c>
      <c r="G1360" s="54">
        <v>1</v>
      </c>
      <c r="H1360" s="54" t="s">
        <v>2380</v>
      </c>
      <c r="I1360" s="15"/>
      <c r="J1360" s="20"/>
      <c r="K1360" s="17" t="str" cm="1">
        <f t="array" ref="K1360">IF(H1360="?",INDEX($H$2:$H$2336,MODE(MATCH($H$2:$H$2336,$H$2:$H$2336,0))),H1360)</f>
        <v>No</v>
      </c>
      <c r="L1360" s="18">
        <f t="shared" si="21"/>
        <v>1</v>
      </c>
      <c r="M1360" s="18" t="s">
        <v>2382</v>
      </c>
      <c r="N1360" s="18" t="s">
        <v>2380</v>
      </c>
      <c r="O1360" s="17" t="str" cm="1">
        <f t="array" ref="O1360">_xlfn.IFS(B1360&lt;18.5,"Underweight",B1360&lt;=24.99,"Normal weight",B1360&lt;=29.99,"Over weight",B1360&gt;=30,"Obesity")</f>
        <v>Normal weight</v>
      </c>
      <c r="P1360" s="30" t="str" cm="1">
        <f t="array" ref="P1360">_xlfn.IFS(C1360&lt;5.7,"Normal",C1360&lt;=6.49,"Prediabetes",C1360&gt;=6.5,"Diabetes")</f>
        <v>Prediabetes</v>
      </c>
    </row>
    <row r="1361" spans="1:16" x14ac:dyDescent="0.25">
      <c r="A1361" s="54" t="s">
        <v>1011</v>
      </c>
      <c r="B1361" s="54">
        <v>22.8</v>
      </c>
      <c r="C1361" s="54">
        <v>4.29</v>
      </c>
      <c r="D1361" s="54" t="s">
        <v>8367</v>
      </c>
      <c r="E1361" s="54" t="s">
        <v>2380</v>
      </c>
      <c r="F1361" s="54" t="s">
        <v>2382</v>
      </c>
      <c r="G1361" s="54">
        <v>1</v>
      </c>
      <c r="H1361" s="54" t="s">
        <v>2380</v>
      </c>
      <c r="I1361" s="17"/>
      <c r="J1361" s="19"/>
      <c r="K1361" s="15" t="str" cm="1">
        <f t="array" ref="K1361">IF(H1361="?",INDEX($H$2:$H$2336,MODE(MATCH($H$2:$H$2336,$H$2:$H$2336,0))),H1361)</f>
        <v>No</v>
      </c>
      <c r="L1361" s="16">
        <f t="shared" si="21"/>
        <v>1</v>
      </c>
      <c r="M1361" s="16" t="s">
        <v>2382</v>
      </c>
      <c r="N1361" s="16" t="s">
        <v>2380</v>
      </c>
      <c r="O1361" s="15" t="str" cm="1">
        <f t="array" ref="O1361">_xlfn.IFS(B1361&lt;18.5,"Underweight",B1361&lt;=24.99,"Normal weight",B1361&lt;=29.99,"Over weight",B1361&gt;=30,"Obesity")</f>
        <v>Normal weight</v>
      </c>
      <c r="P1361" s="29" t="str" cm="1">
        <f t="array" ref="P1361">_xlfn.IFS(C1361&lt;5.7,"Normal",C1361&lt;=6.49,"Prediabetes",C1361&gt;=6.5,"Diabetes")</f>
        <v>Normal</v>
      </c>
    </row>
    <row r="1362" spans="1:16" x14ac:dyDescent="0.25">
      <c r="A1362" s="54" t="s">
        <v>1010</v>
      </c>
      <c r="B1362" s="54">
        <v>24.3</v>
      </c>
      <c r="C1362" s="54">
        <v>5.43</v>
      </c>
      <c r="D1362" s="54" t="s">
        <v>2380</v>
      </c>
      <c r="E1362" s="54" t="s">
        <v>2380</v>
      </c>
      <c r="F1362" s="54" t="s">
        <v>2380</v>
      </c>
      <c r="G1362" s="54">
        <v>2</v>
      </c>
      <c r="H1362" s="54" t="s">
        <v>2380</v>
      </c>
      <c r="I1362" s="15"/>
      <c r="J1362" s="20"/>
      <c r="K1362" s="17" t="str" cm="1">
        <f t="array" ref="K1362">IF(H1362="?",INDEX($H$2:$H$2336,MODE(MATCH($H$2:$H$2336,$H$2:$H$2336,0))),H1362)</f>
        <v>No</v>
      </c>
      <c r="L1362" s="18">
        <f t="shared" si="21"/>
        <v>2</v>
      </c>
      <c r="M1362" s="18" t="s">
        <v>2380</v>
      </c>
      <c r="N1362" s="18" t="s">
        <v>2380</v>
      </c>
      <c r="O1362" s="17" t="str" cm="1">
        <f t="array" ref="O1362">_xlfn.IFS(B1362&lt;18.5,"Underweight",B1362&lt;=24.99,"Normal weight",B1362&lt;=29.99,"Over weight",B1362&gt;=30,"Obesity")</f>
        <v>Normal weight</v>
      </c>
      <c r="P1362" s="30" t="str" cm="1">
        <f t="array" ref="P1362">_xlfn.IFS(C1362&lt;5.7,"Normal",C1362&lt;=6.49,"Prediabetes",C1362&gt;=6.5,"Diabetes")</f>
        <v>Normal</v>
      </c>
    </row>
    <row r="1363" spans="1:16" x14ac:dyDescent="0.25">
      <c r="A1363" s="54" t="s">
        <v>1009</v>
      </c>
      <c r="B1363" s="54">
        <v>25.13</v>
      </c>
      <c r="C1363" s="54">
        <v>8</v>
      </c>
      <c r="D1363" s="54" t="s">
        <v>8367</v>
      </c>
      <c r="E1363" s="54" t="s">
        <v>2380</v>
      </c>
      <c r="F1363" s="54" t="s">
        <v>2380</v>
      </c>
      <c r="G1363" s="54">
        <v>1</v>
      </c>
      <c r="H1363" s="54" t="s">
        <v>2380</v>
      </c>
      <c r="I1363" s="17"/>
      <c r="J1363" s="19"/>
      <c r="K1363" s="15" t="str" cm="1">
        <f t="array" ref="K1363">IF(H1363="?",INDEX($H$2:$H$2336,MODE(MATCH($H$2:$H$2336,$H$2:$H$2336,0))),H1363)</f>
        <v>No</v>
      </c>
      <c r="L1363" s="16">
        <f t="shared" si="21"/>
        <v>1</v>
      </c>
      <c r="M1363" s="16" t="s">
        <v>2382</v>
      </c>
      <c r="N1363" s="16" t="s">
        <v>2380</v>
      </c>
      <c r="O1363" s="15" t="str" cm="1">
        <f t="array" ref="O1363">_xlfn.IFS(B1363&lt;18.5,"Underweight",B1363&lt;=24.99,"Normal weight",B1363&lt;=29.99,"Over weight",B1363&gt;=30,"Obesity")</f>
        <v>Over weight</v>
      </c>
      <c r="P1363" s="29" t="str" cm="1">
        <f t="array" ref="P1363">_xlfn.IFS(C1363&lt;5.7,"Normal",C1363&lt;=6.49,"Prediabetes",C1363&gt;=6.5,"Diabetes")</f>
        <v>Diabetes</v>
      </c>
    </row>
    <row r="1364" spans="1:16" x14ac:dyDescent="0.25">
      <c r="A1364" s="54" t="s">
        <v>1008</v>
      </c>
      <c r="B1364" s="54">
        <v>22.72</v>
      </c>
      <c r="C1364" s="54">
        <v>9.9600000000000009</v>
      </c>
      <c r="D1364" s="54" t="s">
        <v>8367</v>
      </c>
      <c r="E1364" s="54" t="s">
        <v>2380</v>
      </c>
      <c r="F1364" s="54" t="s">
        <v>2380</v>
      </c>
      <c r="G1364" s="54">
        <v>2</v>
      </c>
      <c r="H1364" s="54" t="s">
        <v>2380</v>
      </c>
      <c r="I1364" s="15"/>
      <c r="J1364" s="20"/>
      <c r="K1364" s="17" t="str" cm="1">
        <f t="array" ref="K1364">IF(H1364="?",INDEX($H$2:$H$2336,MODE(MATCH($H$2:$H$2336,$H$2:$H$2336,0))),H1364)</f>
        <v>No</v>
      </c>
      <c r="L1364" s="18">
        <f t="shared" si="21"/>
        <v>2</v>
      </c>
      <c r="M1364" s="18" t="s">
        <v>2382</v>
      </c>
      <c r="N1364" s="18" t="s">
        <v>2380</v>
      </c>
      <c r="O1364" s="17" t="str" cm="1">
        <f t="array" ref="O1364">_xlfn.IFS(B1364&lt;18.5,"Underweight",B1364&lt;=24.99,"Normal weight",B1364&lt;=29.99,"Over weight",B1364&gt;=30,"Obesity")</f>
        <v>Normal weight</v>
      </c>
      <c r="P1364" s="30" t="str" cm="1">
        <f t="array" ref="P1364">_xlfn.IFS(C1364&lt;5.7,"Normal",C1364&lt;=6.49,"Prediabetes",C1364&gt;=6.5,"Diabetes")</f>
        <v>Diabetes</v>
      </c>
    </row>
    <row r="1365" spans="1:16" x14ac:dyDescent="0.25">
      <c r="A1365" s="54" t="s">
        <v>1007</v>
      </c>
      <c r="B1365" s="54">
        <v>32.6</v>
      </c>
      <c r="C1365" s="54">
        <v>6.8</v>
      </c>
      <c r="D1365" s="54" t="s">
        <v>8367</v>
      </c>
      <c r="E1365" s="54" t="s">
        <v>2380</v>
      </c>
      <c r="F1365" s="54" t="s">
        <v>2380</v>
      </c>
      <c r="G1365" s="54" t="s">
        <v>2381</v>
      </c>
      <c r="H1365" s="54" t="s">
        <v>2380</v>
      </c>
      <c r="I1365" s="17"/>
      <c r="J1365" s="19"/>
      <c r="K1365" s="15" t="str" cm="1">
        <f t="array" ref="K1365">IF(H1365="?",INDEX($H$2:$H$2336,MODE(MATCH($H$2:$H$2336,$H$2:$H$2336,0))),H1365)</f>
        <v>No</v>
      </c>
      <c r="L1365" s="16" t="str">
        <f t="shared" si="21"/>
        <v>0</v>
      </c>
      <c r="M1365" s="16" t="s">
        <v>2382</v>
      </c>
      <c r="N1365" s="16" t="s">
        <v>2380</v>
      </c>
      <c r="O1365" s="15" t="str" cm="1">
        <f t="array" ref="O1365">_xlfn.IFS(B1365&lt;18.5,"Underweight",B1365&lt;=24.99,"Normal weight",B1365&lt;=29.99,"Over weight",B1365&gt;=30,"Obesity")</f>
        <v>Obesity</v>
      </c>
      <c r="P1365" s="29" t="str" cm="1">
        <f t="array" ref="P1365">_xlfn.IFS(C1365&lt;5.7,"Normal",C1365&lt;=6.49,"Prediabetes",C1365&gt;=6.5,"Diabetes")</f>
        <v>Diabetes</v>
      </c>
    </row>
    <row r="1366" spans="1:16" x14ac:dyDescent="0.25">
      <c r="A1366" s="54" t="s">
        <v>1006</v>
      </c>
      <c r="B1366" s="54">
        <v>17.28</v>
      </c>
      <c r="C1366" s="54">
        <v>6.22</v>
      </c>
      <c r="D1366" s="54" t="s">
        <v>8367</v>
      </c>
      <c r="E1366" s="54" t="s">
        <v>2380</v>
      </c>
      <c r="F1366" s="54" t="s">
        <v>2380</v>
      </c>
      <c r="G1366" s="54">
        <v>2</v>
      </c>
      <c r="H1366" s="54" t="s">
        <v>2380</v>
      </c>
      <c r="I1366" s="15"/>
      <c r="J1366" s="20"/>
      <c r="K1366" s="17" t="str" cm="1">
        <f t="array" ref="K1366">IF(H1366="?",INDEX($H$2:$H$2336,MODE(MATCH($H$2:$H$2336,$H$2:$H$2336,0))),H1366)</f>
        <v>No</v>
      </c>
      <c r="L1366" s="18">
        <f t="shared" si="21"/>
        <v>2</v>
      </c>
      <c r="M1366" s="18" t="s">
        <v>2382</v>
      </c>
      <c r="N1366" s="18" t="s">
        <v>2380</v>
      </c>
      <c r="O1366" s="17" t="str" cm="1">
        <f t="array" ref="O1366">_xlfn.IFS(B1366&lt;18.5,"Underweight",B1366&lt;=24.99,"Normal weight",B1366&lt;=29.99,"Over weight",B1366&gt;=30,"Obesity")</f>
        <v>Underweight</v>
      </c>
      <c r="P1366" s="30" t="str" cm="1">
        <f t="array" ref="P1366">_xlfn.IFS(C1366&lt;5.7,"Normal",C1366&lt;=6.49,"Prediabetes",C1366&gt;=6.5,"Diabetes")</f>
        <v>Prediabetes</v>
      </c>
    </row>
    <row r="1367" spans="1:16" x14ac:dyDescent="0.25">
      <c r="A1367" s="54" t="s">
        <v>1005</v>
      </c>
      <c r="B1367" s="54">
        <v>27.92</v>
      </c>
      <c r="C1367" s="54">
        <v>5.79</v>
      </c>
      <c r="D1367" s="54" t="s">
        <v>2380</v>
      </c>
      <c r="E1367" s="54" t="s">
        <v>2380</v>
      </c>
      <c r="F1367" s="54" t="s">
        <v>2380</v>
      </c>
      <c r="G1367" s="54">
        <v>1</v>
      </c>
      <c r="H1367" s="54" t="s">
        <v>2380</v>
      </c>
      <c r="I1367" s="17"/>
      <c r="J1367" s="19"/>
      <c r="K1367" s="15" t="str" cm="1">
        <f t="array" ref="K1367">IF(H1367="?",INDEX($H$2:$H$2336,MODE(MATCH($H$2:$H$2336,$H$2:$H$2336,0))),H1367)</f>
        <v>No</v>
      </c>
      <c r="L1367" s="16">
        <f t="shared" si="21"/>
        <v>1</v>
      </c>
      <c r="M1367" s="16" t="s">
        <v>2380</v>
      </c>
      <c r="N1367" s="16" t="s">
        <v>2380</v>
      </c>
      <c r="O1367" s="15" t="str" cm="1">
        <f t="array" ref="O1367">_xlfn.IFS(B1367&lt;18.5,"Underweight",B1367&lt;=24.99,"Normal weight",B1367&lt;=29.99,"Over weight",B1367&gt;=30,"Obesity")</f>
        <v>Over weight</v>
      </c>
      <c r="P1367" s="29" t="str" cm="1">
        <f t="array" ref="P1367">_xlfn.IFS(C1367&lt;5.7,"Normal",C1367&lt;=6.49,"Prediabetes",C1367&gt;=6.5,"Diabetes")</f>
        <v>Prediabetes</v>
      </c>
    </row>
    <row r="1368" spans="1:16" x14ac:dyDescent="0.25">
      <c r="A1368" s="54" t="s">
        <v>1004</v>
      </c>
      <c r="B1368" s="54">
        <v>38.284999999999997</v>
      </c>
      <c r="C1368" s="54">
        <v>5.41</v>
      </c>
      <c r="D1368" s="54" t="s">
        <v>2380</v>
      </c>
      <c r="E1368" s="54" t="s">
        <v>2380</v>
      </c>
      <c r="F1368" s="54" t="s">
        <v>2380</v>
      </c>
      <c r="G1368" s="54" t="s">
        <v>2381</v>
      </c>
      <c r="H1368" s="54" t="s">
        <v>2380</v>
      </c>
      <c r="I1368" s="15"/>
      <c r="J1368" s="20"/>
      <c r="K1368" s="17" t="str" cm="1">
        <f t="array" ref="K1368">IF(H1368="?",INDEX($H$2:$H$2336,MODE(MATCH($H$2:$H$2336,$H$2:$H$2336,0))),H1368)</f>
        <v>No</v>
      </c>
      <c r="L1368" s="18" t="str">
        <f t="shared" si="21"/>
        <v>0</v>
      </c>
      <c r="M1368" s="18" t="s">
        <v>2380</v>
      </c>
      <c r="N1368" s="18" t="s">
        <v>2380</v>
      </c>
      <c r="O1368" s="17" t="str" cm="1">
        <f t="array" ref="O1368">_xlfn.IFS(B1368&lt;18.5,"Underweight",B1368&lt;=24.99,"Normal weight",B1368&lt;=29.99,"Over weight",B1368&gt;=30,"Obesity")</f>
        <v>Obesity</v>
      </c>
      <c r="P1368" s="30" t="str" cm="1">
        <f t="array" ref="P1368">_xlfn.IFS(C1368&lt;5.7,"Normal",C1368&lt;=6.49,"Prediabetes",C1368&gt;=6.5,"Diabetes")</f>
        <v>Normal</v>
      </c>
    </row>
    <row r="1369" spans="1:16" x14ac:dyDescent="0.25">
      <c r="A1369" s="54" t="s">
        <v>1003</v>
      </c>
      <c r="B1369" s="54">
        <v>16.48</v>
      </c>
      <c r="C1369" s="54">
        <v>11.05</v>
      </c>
      <c r="D1369" s="54" t="s">
        <v>2380</v>
      </c>
      <c r="E1369" s="54" t="s">
        <v>2380</v>
      </c>
      <c r="F1369" s="54" t="s">
        <v>2380</v>
      </c>
      <c r="G1369" s="54" t="s">
        <v>2381</v>
      </c>
      <c r="H1369" s="54" t="s">
        <v>2380</v>
      </c>
      <c r="I1369" s="17"/>
      <c r="J1369" s="19"/>
      <c r="K1369" s="15" t="str" cm="1">
        <f t="array" ref="K1369">IF(H1369="?",INDEX($H$2:$H$2336,MODE(MATCH($H$2:$H$2336,$H$2:$H$2336,0))),H1369)</f>
        <v>No</v>
      </c>
      <c r="L1369" s="16" t="str">
        <f t="shared" si="21"/>
        <v>0</v>
      </c>
      <c r="M1369" s="16" t="s">
        <v>2380</v>
      </c>
      <c r="N1369" s="16" t="s">
        <v>2380</v>
      </c>
      <c r="O1369" s="15" t="str" cm="1">
        <f t="array" ref="O1369">_xlfn.IFS(B1369&lt;18.5,"Underweight",B1369&lt;=24.99,"Normal weight",B1369&lt;=29.99,"Over weight",B1369&gt;=30,"Obesity")</f>
        <v>Underweight</v>
      </c>
      <c r="P1369" s="29" t="str" cm="1">
        <f t="array" ref="P1369">_xlfn.IFS(C1369&lt;5.7,"Normal",C1369&lt;=6.49,"Prediabetes",C1369&gt;=6.5,"Diabetes")</f>
        <v>Diabetes</v>
      </c>
    </row>
    <row r="1370" spans="1:16" x14ac:dyDescent="0.25">
      <c r="A1370" s="54" t="s">
        <v>1002</v>
      </c>
      <c r="B1370" s="54">
        <v>38.57</v>
      </c>
      <c r="C1370" s="54">
        <v>6.27</v>
      </c>
      <c r="D1370" s="54" t="s">
        <v>2380</v>
      </c>
      <c r="E1370" s="54" t="s">
        <v>2380</v>
      </c>
      <c r="F1370" s="54" t="s">
        <v>2380</v>
      </c>
      <c r="G1370" s="54" t="s">
        <v>2381</v>
      </c>
      <c r="H1370" s="54" t="s">
        <v>2380</v>
      </c>
      <c r="I1370" s="15"/>
      <c r="J1370" s="20"/>
      <c r="K1370" s="17" t="str" cm="1">
        <f t="array" ref="K1370">IF(H1370="?",INDEX($H$2:$H$2336,MODE(MATCH($H$2:$H$2336,$H$2:$H$2336,0))),H1370)</f>
        <v>No</v>
      </c>
      <c r="L1370" s="18" t="str">
        <f t="shared" si="21"/>
        <v>0</v>
      </c>
      <c r="M1370" s="18" t="s">
        <v>2380</v>
      </c>
      <c r="N1370" s="18" t="s">
        <v>2380</v>
      </c>
      <c r="O1370" s="17" t="str" cm="1">
        <f t="array" ref="O1370">_xlfn.IFS(B1370&lt;18.5,"Underweight",B1370&lt;=24.99,"Normal weight",B1370&lt;=29.99,"Over weight",B1370&gt;=30,"Obesity")</f>
        <v>Obesity</v>
      </c>
      <c r="P1370" s="30" t="str" cm="1">
        <f t="array" ref="P1370">_xlfn.IFS(C1370&lt;5.7,"Normal",C1370&lt;=6.49,"Prediabetes",C1370&gt;=6.5,"Diabetes")</f>
        <v>Prediabetes</v>
      </c>
    </row>
    <row r="1371" spans="1:16" x14ac:dyDescent="0.25">
      <c r="A1371" s="54" t="s">
        <v>1001</v>
      </c>
      <c r="B1371" s="54">
        <v>43.85</v>
      </c>
      <c r="C1371" s="54">
        <v>4.7699999999999996</v>
      </c>
      <c r="D1371" s="54" t="s">
        <v>8367</v>
      </c>
      <c r="E1371" s="54" t="s">
        <v>2380</v>
      </c>
      <c r="F1371" s="54" t="s">
        <v>2380</v>
      </c>
      <c r="G1371" s="54" t="s">
        <v>2381</v>
      </c>
      <c r="H1371" s="54" t="s">
        <v>2380</v>
      </c>
      <c r="I1371" s="17"/>
      <c r="J1371" s="19"/>
      <c r="K1371" s="15" t="str" cm="1">
        <f t="array" ref="K1371">IF(H1371="?",INDEX($H$2:$H$2336,MODE(MATCH($H$2:$H$2336,$H$2:$H$2336,0))),H1371)</f>
        <v>No</v>
      </c>
      <c r="L1371" s="16" t="str">
        <f t="shared" si="21"/>
        <v>0</v>
      </c>
      <c r="M1371" s="16" t="s">
        <v>2382</v>
      </c>
      <c r="N1371" s="16" t="s">
        <v>2380</v>
      </c>
      <c r="O1371" s="15" t="str" cm="1">
        <f t="array" ref="O1371">_xlfn.IFS(B1371&lt;18.5,"Underweight",B1371&lt;=24.99,"Normal weight",B1371&lt;=29.99,"Over weight",B1371&gt;=30,"Obesity")</f>
        <v>Obesity</v>
      </c>
      <c r="P1371" s="29" t="str" cm="1">
        <f t="array" ref="P1371">_xlfn.IFS(C1371&lt;5.7,"Normal",C1371&lt;=6.49,"Prediabetes",C1371&gt;=6.5,"Diabetes")</f>
        <v>Normal</v>
      </c>
    </row>
    <row r="1372" spans="1:16" x14ac:dyDescent="0.25">
      <c r="A1372" s="54" t="s">
        <v>1000</v>
      </c>
      <c r="B1372" s="54">
        <v>30.11</v>
      </c>
      <c r="C1372" s="54">
        <v>4.08</v>
      </c>
      <c r="D1372" s="54" t="s">
        <v>2380</v>
      </c>
      <c r="E1372" s="54" t="s">
        <v>2380</v>
      </c>
      <c r="F1372" s="54" t="s">
        <v>2380</v>
      </c>
      <c r="G1372" s="54" t="s">
        <v>2381</v>
      </c>
      <c r="H1372" s="54" t="s">
        <v>2380</v>
      </c>
      <c r="I1372" s="15"/>
      <c r="J1372" s="20"/>
      <c r="K1372" s="17" t="str" cm="1">
        <f t="array" ref="K1372">IF(H1372="?",INDEX($H$2:$H$2336,MODE(MATCH($H$2:$H$2336,$H$2:$H$2336,0))),H1372)</f>
        <v>No</v>
      </c>
      <c r="L1372" s="18" t="str">
        <f t="shared" si="21"/>
        <v>0</v>
      </c>
      <c r="M1372" s="18" t="s">
        <v>2380</v>
      </c>
      <c r="N1372" s="18" t="s">
        <v>2380</v>
      </c>
      <c r="O1372" s="17" t="str" cm="1">
        <f t="array" ref="O1372">_xlfn.IFS(B1372&lt;18.5,"Underweight",B1372&lt;=24.99,"Normal weight",B1372&lt;=29.99,"Over weight",B1372&gt;=30,"Obesity")</f>
        <v>Obesity</v>
      </c>
      <c r="P1372" s="30" t="str" cm="1">
        <f t="array" ref="P1372">_xlfn.IFS(C1372&lt;5.7,"Normal",C1372&lt;=6.49,"Prediabetes",C1372&gt;=6.5,"Diabetes")</f>
        <v>Normal</v>
      </c>
    </row>
    <row r="1373" spans="1:16" x14ac:dyDescent="0.25">
      <c r="A1373" s="54" t="s">
        <v>999</v>
      </c>
      <c r="B1373" s="54">
        <v>31.59</v>
      </c>
      <c r="C1373" s="54">
        <v>6.01</v>
      </c>
      <c r="D1373" s="54" t="s">
        <v>2380</v>
      </c>
      <c r="E1373" s="54" t="s">
        <v>2380</v>
      </c>
      <c r="F1373" s="54" t="s">
        <v>2380</v>
      </c>
      <c r="G1373" s="54" t="s">
        <v>2381</v>
      </c>
      <c r="H1373" s="54" t="s">
        <v>2380</v>
      </c>
      <c r="I1373" s="17"/>
      <c r="J1373" s="19"/>
      <c r="K1373" s="15" t="str" cm="1">
        <f t="array" ref="K1373">IF(H1373="?",INDEX($H$2:$H$2336,MODE(MATCH($H$2:$H$2336,$H$2:$H$2336,0))),H1373)</f>
        <v>No</v>
      </c>
      <c r="L1373" s="16" t="str">
        <f t="shared" si="21"/>
        <v>0</v>
      </c>
      <c r="M1373" s="16" t="s">
        <v>2380</v>
      </c>
      <c r="N1373" s="16" t="s">
        <v>2380</v>
      </c>
      <c r="O1373" s="15" t="str" cm="1">
        <f t="array" ref="O1373">_xlfn.IFS(B1373&lt;18.5,"Underweight",B1373&lt;=24.99,"Normal weight",B1373&lt;=29.99,"Over weight",B1373&gt;=30,"Obesity")</f>
        <v>Obesity</v>
      </c>
      <c r="P1373" s="29" t="str" cm="1">
        <f t="array" ref="P1373">_xlfn.IFS(C1373&lt;5.7,"Normal",C1373&lt;=6.49,"Prediabetes",C1373&gt;=6.5,"Diabetes")</f>
        <v>Prediabetes</v>
      </c>
    </row>
    <row r="1374" spans="1:16" x14ac:dyDescent="0.25">
      <c r="A1374" s="54" t="s">
        <v>998</v>
      </c>
      <c r="B1374" s="54">
        <v>40.15</v>
      </c>
      <c r="C1374" s="54">
        <v>11.84</v>
      </c>
      <c r="D1374" s="54" t="s">
        <v>2380</v>
      </c>
      <c r="E1374" s="54" t="s">
        <v>2380</v>
      </c>
      <c r="F1374" s="54" t="s">
        <v>2380</v>
      </c>
      <c r="G1374" s="54" t="s">
        <v>2381</v>
      </c>
      <c r="H1374" s="54" t="s">
        <v>2380</v>
      </c>
      <c r="I1374" s="15"/>
      <c r="J1374" s="20"/>
      <c r="K1374" s="17" t="str" cm="1">
        <f t="array" ref="K1374">IF(H1374="?",INDEX($H$2:$H$2336,MODE(MATCH($H$2:$H$2336,$H$2:$H$2336,0))),H1374)</f>
        <v>No</v>
      </c>
      <c r="L1374" s="18" t="str">
        <f t="shared" si="21"/>
        <v>0</v>
      </c>
      <c r="M1374" s="18" t="s">
        <v>2380</v>
      </c>
      <c r="N1374" s="18" t="s">
        <v>2380</v>
      </c>
      <c r="O1374" s="17" t="str" cm="1">
        <f t="array" ref="O1374">_xlfn.IFS(B1374&lt;18.5,"Underweight",B1374&lt;=24.99,"Normal weight",B1374&lt;=29.99,"Over weight",B1374&gt;=30,"Obesity")</f>
        <v>Obesity</v>
      </c>
      <c r="P1374" s="30" t="str" cm="1">
        <f t="array" ref="P1374">_xlfn.IFS(C1374&lt;5.7,"Normal",C1374&lt;=6.49,"Prediabetes",C1374&gt;=6.5,"Diabetes")</f>
        <v>Diabetes</v>
      </c>
    </row>
    <row r="1375" spans="1:16" x14ac:dyDescent="0.25">
      <c r="A1375" s="54" t="s">
        <v>997</v>
      </c>
      <c r="B1375" s="54">
        <v>40.700000000000003</v>
      </c>
      <c r="C1375" s="54">
        <v>6.27</v>
      </c>
      <c r="D1375" s="54" t="s">
        <v>8367</v>
      </c>
      <c r="E1375" s="54" t="s">
        <v>2380</v>
      </c>
      <c r="F1375" s="54" t="s">
        <v>2382</v>
      </c>
      <c r="G1375" s="54">
        <v>1</v>
      </c>
      <c r="H1375" s="54" t="s">
        <v>2380</v>
      </c>
      <c r="I1375" s="17"/>
      <c r="J1375" s="19"/>
      <c r="K1375" s="15" t="str" cm="1">
        <f t="array" ref="K1375">IF(H1375="?",INDEX($H$2:$H$2336,MODE(MATCH($H$2:$H$2336,$H$2:$H$2336,0))),H1375)</f>
        <v>No</v>
      </c>
      <c r="L1375" s="16">
        <f t="shared" si="21"/>
        <v>1</v>
      </c>
      <c r="M1375" s="16" t="s">
        <v>2382</v>
      </c>
      <c r="N1375" s="16" t="s">
        <v>2380</v>
      </c>
      <c r="O1375" s="15" t="str" cm="1">
        <f t="array" ref="O1375">_xlfn.IFS(B1375&lt;18.5,"Underweight",B1375&lt;=24.99,"Normal weight",B1375&lt;=29.99,"Over weight",B1375&gt;=30,"Obesity")</f>
        <v>Obesity</v>
      </c>
      <c r="P1375" s="29" t="str" cm="1">
        <f t="array" ref="P1375">_xlfn.IFS(C1375&lt;5.7,"Normal",C1375&lt;=6.49,"Prediabetes",C1375&gt;=6.5,"Diabetes")</f>
        <v>Prediabetes</v>
      </c>
    </row>
    <row r="1376" spans="1:16" x14ac:dyDescent="0.25">
      <c r="A1376" s="54" t="s">
        <v>996</v>
      </c>
      <c r="B1376" s="54">
        <v>40.76</v>
      </c>
      <c r="C1376" s="54">
        <v>5.28</v>
      </c>
      <c r="D1376" s="54" t="s">
        <v>2380</v>
      </c>
      <c r="E1376" s="54" t="s">
        <v>2380</v>
      </c>
      <c r="F1376" s="54" t="s">
        <v>2380</v>
      </c>
      <c r="G1376" s="54" t="s">
        <v>2381</v>
      </c>
      <c r="H1376" s="54" t="s">
        <v>2380</v>
      </c>
      <c r="I1376" s="15"/>
      <c r="J1376" s="20"/>
      <c r="K1376" s="17" t="str" cm="1">
        <f t="array" ref="K1376">IF(H1376="?",INDEX($H$2:$H$2336,MODE(MATCH($H$2:$H$2336,$H$2:$H$2336,0))),H1376)</f>
        <v>No</v>
      </c>
      <c r="L1376" s="18" t="str">
        <f t="shared" si="21"/>
        <v>0</v>
      </c>
      <c r="M1376" s="18" t="s">
        <v>2380</v>
      </c>
      <c r="N1376" s="18" t="s">
        <v>2380</v>
      </c>
      <c r="O1376" s="17" t="str" cm="1">
        <f t="array" ref="O1376">_xlfn.IFS(B1376&lt;18.5,"Underweight",B1376&lt;=24.99,"Normal weight",B1376&lt;=29.99,"Over weight",B1376&gt;=30,"Obesity")</f>
        <v>Obesity</v>
      </c>
      <c r="P1376" s="30" t="str" cm="1">
        <f t="array" ref="P1376">_xlfn.IFS(C1376&lt;5.7,"Normal",C1376&lt;=6.49,"Prediabetes",C1376&gt;=6.5,"Diabetes")</f>
        <v>Normal</v>
      </c>
    </row>
    <row r="1377" spans="1:16" x14ac:dyDescent="0.25">
      <c r="A1377" s="54" t="s">
        <v>995</v>
      </c>
      <c r="B1377" s="54">
        <v>29.7</v>
      </c>
      <c r="C1377" s="54">
        <v>7.03</v>
      </c>
      <c r="D1377" s="54" t="s">
        <v>2380</v>
      </c>
      <c r="E1377" s="54" t="s">
        <v>2380</v>
      </c>
      <c r="F1377" s="54" t="s">
        <v>2380</v>
      </c>
      <c r="G1377" s="54" t="s">
        <v>2381</v>
      </c>
      <c r="H1377" s="54" t="s">
        <v>2380</v>
      </c>
      <c r="I1377" s="17"/>
      <c r="J1377" s="19"/>
      <c r="K1377" s="15" t="str" cm="1">
        <f t="array" ref="K1377">IF(H1377="?",INDEX($H$2:$H$2336,MODE(MATCH($H$2:$H$2336,$H$2:$H$2336,0))),H1377)</f>
        <v>No</v>
      </c>
      <c r="L1377" s="16" t="str">
        <f t="shared" si="21"/>
        <v>0</v>
      </c>
      <c r="M1377" s="16" t="s">
        <v>2380</v>
      </c>
      <c r="N1377" s="16" t="s">
        <v>2380</v>
      </c>
      <c r="O1377" s="15" t="str" cm="1">
        <f t="array" ref="O1377">_xlfn.IFS(B1377&lt;18.5,"Underweight",B1377&lt;=24.99,"Normal weight",B1377&lt;=29.99,"Over weight",B1377&gt;=30,"Obesity")</f>
        <v>Over weight</v>
      </c>
      <c r="P1377" s="29" t="str" cm="1">
        <f t="array" ref="P1377">_xlfn.IFS(C1377&lt;5.7,"Normal",C1377&lt;=6.49,"Prediabetes",C1377&gt;=6.5,"Diabetes")</f>
        <v>Diabetes</v>
      </c>
    </row>
    <row r="1378" spans="1:16" x14ac:dyDescent="0.25">
      <c r="A1378" s="54" t="s">
        <v>994</v>
      </c>
      <c r="B1378" s="54">
        <v>40.58</v>
      </c>
      <c r="C1378" s="54">
        <v>5.32</v>
      </c>
      <c r="D1378" s="54" t="s">
        <v>8367</v>
      </c>
      <c r="E1378" s="54" t="s">
        <v>2380</v>
      </c>
      <c r="F1378" s="54" t="s">
        <v>2382</v>
      </c>
      <c r="G1378" s="54">
        <v>1</v>
      </c>
      <c r="H1378" s="54" t="s">
        <v>2380</v>
      </c>
      <c r="I1378" s="15"/>
      <c r="J1378" s="20"/>
      <c r="K1378" s="17" t="str" cm="1">
        <f t="array" ref="K1378">IF(H1378="?",INDEX($H$2:$H$2336,MODE(MATCH($H$2:$H$2336,$H$2:$H$2336,0))),H1378)</f>
        <v>No</v>
      </c>
      <c r="L1378" s="18">
        <f t="shared" si="21"/>
        <v>1</v>
      </c>
      <c r="M1378" s="18" t="s">
        <v>2382</v>
      </c>
      <c r="N1378" s="18" t="s">
        <v>2380</v>
      </c>
      <c r="O1378" s="17" t="str" cm="1">
        <f t="array" ref="O1378">_xlfn.IFS(B1378&lt;18.5,"Underweight",B1378&lt;=24.99,"Normal weight",B1378&lt;=29.99,"Over weight",B1378&gt;=30,"Obesity")</f>
        <v>Obesity</v>
      </c>
      <c r="P1378" s="30" t="str" cm="1">
        <f t="array" ref="P1378">_xlfn.IFS(C1378&lt;5.7,"Normal",C1378&lt;=6.49,"Prediabetes",C1378&gt;=6.5,"Diabetes")</f>
        <v>Normal</v>
      </c>
    </row>
    <row r="1379" spans="1:16" x14ac:dyDescent="0.25">
      <c r="A1379" s="54" t="s">
        <v>993</v>
      </c>
      <c r="B1379" s="54">
        <v>33.06</v>
      </c>
      <c r="C1379" s="54">
        <v>9.59</v>
      </c>
      <c r="D1379" s="54" t="s">
        <v>8367</v>
      </c>
      <c r="E1379" s="54" t="s">
        <v>2380</v>
      </c>
      <c r="F1379" s="54" t="s">
        <v>2380</v>
      </c>
      <c r="G1379" s="54" t="s">
        <v>2381</v>
      </c>
      <c r="H1379" s="54" t="s">
        <v>2380</v>
      </c>
      <c r="I1379" s="17"/>
      <c r="J1379" s="19"/>
      <c r="K1379" s="15" t="str" cm="1">
        <f t="array" ref="K1379">IF(H1379="?",INDEX($H$2:$H$2336,MODE(MATCH($H$2:$H$2336,$H$2:$H$2336,0))),H1379)</f>
        <v>No</v>
      </c>
      <c r="L1379" s="16" t="str">
        <f t="shared" si="21"/>
        <v>0</v>
      </c>
      <c r="M1379" s="16" t="s">
        <v>2382</v>
      </c>
      <c r="N1379" s="16" t="s">
        <v>2380</v>
      </c>
      <c r="O1379" s="15" t="str" cm="1">
        <f t="array" ref="O1379">_xlfn.IFS(B1379&lt;18.5,"Underweight",B1379&lt;=24.99,"Normal weight",B1379&lt;=29.99,"Over weight",B1379&gt;=30,"Obesity")</f>
        <v>Obesity</v>
      </c>
      <c r="P1379" s="29" t="str" cm="1">
        <f t="array" ref="P1379">_xlfn.IFS(C1379&lt;5.7,"Normal",C1379&lt;=6.49,"Prediabetes",C1379&gt;=6.5,"Diabetes")</f>
        <v>Diabetes</v>
      </c>
    </row>
    <row r="1380" spans="1:16" x14ac:dyDescent="0.25">
      <c r="A1380" s="54" t="s">
        <v>992</v>
      </c>
      <c r="B1380" s="54">
        <v>26.62</v>
      </c>
      <c r="C1380" s="54">
        <v>6.15</v>
      </c>
      <c r="D1380" s="54" t="s">
        <v>8367</v>
      </c>
      <c r="E1380" s="54" t="s">
        <v>2380</v>
      </c>
      <c r="F1380" s="54" t="s">
        <v>2380</v>
      </c>
      <c r="G1380" s="54" t="s">
        <v>2381</v>
      </c>
      <c r="H1380" s="54" t="s">
        <v>2380</v>
      </c>
      <c r="I1380" s="15"/>
      <c r="J1380" s="20"/>
      <c r="K1380" s="17" t="str" cm="1">
        <f t="array" ref="K1380">IF(H1380="?",INDEX($H$2:$H$2336,MODE(MATCH($H$2:$H$2336,$H$2:$H$2336,0))),H1380)</f>
        <v>No</v>
      </c>
      <c r="L1380" s="18" t="str">
        <f t="shared" si="21"/>
        <v>0</v>
      </c>
      <c r="M1380" s="18" t="s">
        <v>2382</v>
      </c>
      <c r="N1380" s="18" t="s">
        <v>2380</v>
      </c>
      <c r="O1380" s="17" t="str" cm="1">
        <f t="array" ref="O1380">_xlfn.IFS(B1380&lt;18.5,"Underweight",B1380&lt;=24.99,"Normal weight",B1380&lt;=29.99,"Over weight",B1380&gt;=30,"Obesity")</f>
        <v>Over weight</v>
      </c>
      <c r="P1380" s="30" t="str" cm="1">
        <f t="array" ref="P1380">_xlfn.IFS(C1380&lt;5.7,"Normal",C1380&lt;=6.49,"Prediabetes",C1380&gt;=6.5,"Diabetes")</f>
        <v>Prediabetes</v>
      </c>
    </row>
    <row r="1381" spans="1:16" x14ac:dyDescent="0.25">
      <c r="A1381" s="54" t="s">
        <v>991</v>
      </c>
      <c r="B1381" s="54">
        <v>37.1</v>
      </c>
      <c r="C1381" s="54">
        <v>11.08</v>
      </c>
      <c r="D1381" s="54" t="s">
        <v>2380</v>
      </c>
      <c r="E1381" s="54" t="s">
        <v>2380</v>
      </c>
      <c r="F1381" s="54" t="s">
        <v>2380</v>
      </c>
      <c r="G1381" s="54" t="s">
        <v>2381</v>
      </c>
      <c r="H1381" s="54" t="s">
        <v>2380</v>
      </c>
      <c r="I1381" s="17"/>
      <c r="J1381" s="19"/>
      <c r="K1381" s="15" t="str" cm="1">
        <f t="array" ref="K1381">IF(H1381="?",INDEX($H$2:$H$2336,MODE(MATCH($H$2:$H$2336,$H$2:$H$2336,0))),H1381)</f>
        <v>No</v>
      </c>
      <c r="L1381" s="16" t="str">
        <f t="shared" si="21"/>
        <v>0</v>
      </c>
      <c r="M1381" s="16" t="s">
        <v>2380</v>
      </c>
      <c r="N1381" s="16" t="s">
        <v>2380</v>
      </c>
      <c r="O1381" s="15" t="str" cm="1">
        <f t="array" ref="O1381">_xlfn.IFS(B1381&lt;18.5,"Underweight",B1381&lt;=24.99,"Normal weight",B1381&lt;=29.99,"Over weight",B1381&gt;=30,"Obesity")</f>
        <v>Obesity</v>
      </c>
      <c r="P1381" s="29" t="str" cm="1">
        <f t="array" ref="P1381">_xlfn.IFS(C1381&lt;5.7,"Normal",C1381&lt;=6.49,"Prediabetes",C1381&gt;=6.5,"Diabetes")</f>
        <v>Diabetes</v>
      </c>
    </row>
    <row r="1382" spans="1:16" x14ac:dyDescent="0.25">
      <c r="A1382" s="54" t="s">
        <v>990</v>
      </c>
      <c r="B1382" s="54">
        <v>18.28</v>
      </c>
      <c r="C1382" s="54">
        <v>7.95</v>
      </c>
      <c r="D1382" s="54" t="s">
        <v>2380</v>
      </c>
      <c r="E1382" s="54" t="s">
        <v>2380</v>
      </c>
      <c r="F1382" s="54" t="s">
        <v>2380</v>
      </c>
      <c r="G1382" s="54" t="s">
        <v>2381</v>
      </c>
      <c r="H1382" s="54" t="s">
        <v>2380</v>
      </c>
      <c r="I1382" s="15"/>
      <c r="J1382" s="20"/>
      <c r="K1382" s="17" t="str" cm="1">
        <f t="array" ref="K1382">IF(H1382="?",INDEX($H$2:$H$2336,MODE(MATCH($H$2:$H$2336,$H$2:$H$2336,0))),H1382)</f>
        <v>No</v>
      </c>
      <c r="L1382" s="18" t="str">
        <f t="shared" si="21"/>
        <v>0</v>
      </c>
      <c r="M1382" s="18" t="s">
        <v>2380</v>
      </c>
      <c r="N1382" s="18" t="s">
        <v>2380</v>
      </c>
      <c r="O1382" s="17" t="str" cm="1">
        <f t="array" ref="O1382">_xlfn.IFS(B1382&lt;18.5,"Underweight",B1382&lt;=24.99,"Normal weight",B1382&lt;=29.99,"Over weight",B1382&gt;=30,"Obesity")</f>
        <v>Underweight</v>
      </c>
      <c r="P1382" s="30" t="str" cm="1">
        <f t="array" ref="P1382">_xlfn.IFS(C1382&lt;5.7,"Normal",C1382&lt;=6.49,"Prediabetes",C1382&gt;=6.5,"Diabetes")</f>
        <v>Diabetes</v>
      </c>
    </row>
    <row r="1383" spans="1:16" x14ac:dyDescent="0.25">
      <c r="A1383" s="54" t="s">
        <v>989</v>
      </c>
      <c r="B1383" s="54">
        <v>35.814999999999998</v>
      </c>
      <c r="C1383" s="54">
        <v>6.23</v>
      </c>
      <c r="D1383" s="54" t="s">
        <v>2380</v>
      </c>
      <c r="E1383" s="54" t="s">
        <v>2380</v>
      </c>
      <c r="F1383" s="54" t="s">
        <v>2380</v>
      </c>
      <c r="G1383" s="54" t="s">
        <v>2381</v>
      </c>
      <c r="H1383" s="54" t="s">
        <v>2380</v>
      </c>
      <c r="I1383" s="17"/>
      <c r="J1383" s="19"/>
      <c r="K1383" s="15" t="str" cm="1">
        <f t="array" ref="K1383">IF(H1383="?",INDEX($H$2:$H$2336,MODE(MATCH($H$2:$H$2336,$H$2:$H$2336,0))),H1383)</f>
        <v>No</v>
      </c>
      <c r="L1383" s="16" t="str">
        <f t="shared" si="21"/>
        <v>0</v>
      </c>
      <c r="M1383" s="16" t="s">
        <v>2380</v>
      </c>
      <c r="N1383" s="16" t="s">
        <v>2380</v>
      </c>
      <c r="O1383" s="15" t="str" cm="1">
        <f t="array" ref="O1383">_xlfn.IFS(B1383&lt;18.5,"Underweight",B1383&lt;=24.99,"Normal weight",B1383&lt;=29.99,"Over weight",B1383&gt;=30,"Obesity")</f>
        <v>Obesity</v>
      </c>
      <c r="P1383" s="29" t="str" cm="1">
        <f t="array" ref="P1383">_xlfn.IFS(C1383&lt;5.7,"Normal",C1383&lt;=6.49,"Prediabetes",C1383&gt;=6.5,"Diabetes")</f>
        <v>Prediabetes</v>
      </c>
    </row>
    <row r="1384" spans="1:16" x14ac:dyDescent="0.25">
      <c r="A1384" s="54" t="s">
        <v>988</v>
      </c>
      <c r="B1384" s="54">
        <v>30.69</v>
      </c>
      <c r="C1384" s="54">
        <v>6.5</v>
      </c>
      <c r="D1384" s="54" t="s">
        <v>2380</v>
      </c>
      <c r="E1384" s="54" t="s">
        <v>2380</v>
      </c>
      <c r="F1384" s="54" t="s">
        <v>2380</v>
      </c>
      <c r="G1384" s="54" t="s">
        <v>2381</v>
      </c>
      <c r="H1384" s="54" t="s">
        <v>2380</v>
      </c>
      <c r="I1384" s="15"/>
      <c r="J1384" s="20"/>
      <c r="K1384" s="17" t="str" cm="1">
        <f t="array" ref="K1384">IF(H1384="?",INDEX($H$2:$H$2336,MODE(MATCH($H$2:$H$2336,$H$2:$H$2336,0))),H1384)</f>
        <v>No</v>
      </c>
      <c r="L1384" s="18" t="str">
        <f t="shared" si="21"/>
        <v>0</v>
      </c>
      <c r="M1384" s="18" t="s">
        <v>2380</v>
      </c>
      <c r="N1384" s="18" t="s">
        <v>2380</v>
      </c>
      <c r="O1384" s="17" t="str" cm="1">
        <f t="array" ref="O1384">_xlfn.IFS(B1384&lt;18.5,"Underweight",B1384&lt;=24.99,"Normal weight",B1384&lt;=29.99,"Over weight",B1384&gt;=30,"Obesity")</f>
        <v>Obesity</v>
      </c>
      <c r="P1384" s="30" t="str" cm="1">
        <f t="array" ref="P1384">_xlfn.IFS(C1384&lt;5.7,"Normal",C1384&lt;=6.49,"Prediabetes",C1384&gt;=6.5,"Diabetes")</f>
        <v>Diabetes</v>
      </c>
    </row>
    <row r="1385" spans="1:16" x14ac:dyDescent="0.25">
      <c r="A1385" s="54" t="s">
        <v>987</v>
      </c>
      <c r="B1385" s="54">
        <v>26.125</v>
      </c>
      <c r="C1385" s="54">
        <v>5.22</v>
      </c>
      <c r="D1385" s="54" t="s">
        <v>2380</v>
      </c>
      <c r="E1385" s="54" t="s">
        <v>2380</v>
      </c>
      <c r="F1385" s="54" t="s">
        <v>2380</v>
      </c>
      <c r="G1385" s="54" t="s">
        <v>2381</v>
      </c>
      <c r="H1385" s="54" t="s">
        <v>2380</v>
      </c>
      <c r="I1385" s="17"/>
      <c r="J1385" s="19"/>
      <c r="K1385" s="15" t="str" cm="1">
        <f t="array" ref="K1385">IF(H1385="?",INDEX($H$2:$H$2336,MODE(MATCH($H$2:$H$2336,$H$2:$H$2336,0))),H1385)</f>
        <v>No</v>
      </c>
      <c r="L1385" s="16" t="str">
        <f t="shared" si="21"/>
        <v>0</v>
      </c>
      <c r="M1385" s="16" t="s">
        <v>2380</v>
      </c>
      <c r="N1385" s="16" t="s">
        <v>2380</v>
      </c>
      <c r="O1385" s="15" t="str" cm="1">
        <f t="array" ref="O1385">_xlfn.IFS(B1385&lt;18.5,"Underweight",B1385&lt;=24.99,"Normal weight",B1385&lt;=29.99,"Over weight",B1385&gt;=30,"Obesity")</f>
        <v>Over weight</v>
      </c>
      <c r="P1385" s="29" t="str" cm="1">
        <f t="array" ref="P1385">_xlfn.IFS(C1385&lt;5.7,"Normal",C1385&lt;=6.49,"Prediabetes",C1385&gt;=6.5,"Diabetes")</f>
        <v>Normal</v>
      </c>
    </row>
    <row r="1386" spans="1:16" x14ac:dyDescent="0.25">
      <c r="A1386" s="54" t="s">
        <v>986</v>
      </c>
      <c r="B1386" s="54">
        <v>34.58</v>
      </c>
      <c r="C1386" s="54">
        <v>6.3</v>
      </c>
      <c r="D1386" s="54" t="s">
        <v>2380</v>
      </c>
      <c r="E1386" s="54" t="s">
        <v>2380</v>
      </c>
      <c r="F1386" s="54" t="s">
        <v>2382</v>
      </c>
      <c r="G1386" s="54">
        <v>1</v>
      </c>
      <c r="H1386" s="54" t="s">
        <v>2380</v>
      </c>
      <c r="I1386" s="15"/>
      <c r="J1386" s="20"/>
      <c r="K1386" s="17" t="str" cm="1">
        <f t="array" ref="K1386">IF(H1386="?",INDEX($H$2:$H$2336,MODE(MATCH($H$2:$H$2336,$H$2:$H$2336,0))),H1386)</f>
        <v>No</v>
      </c>
      <c r="L1386" s="18">
        <f t="shared" si="21"/>
        <v>1</v>
      </c>
      <c r="M1386" s="18" t="s">
        <v>2380</v>
      </c>
      <c r="N1386" s="18" t="s">
        <v>2380</v>
      </c>
      <c r="O1386" s="17" t="str" cm="1">
        <f t="array" ref="O1386">_xlfn.IFS(B1386&lt;18.5,"Underweight",B1386&lt;=24.99,"Normal weight",B1386&lt;=29.99,"Over weight",B1386&gt;=30,"Obesity")</f>
        <v>Obesity</v>
      </c>
      <c r="P1386" s="30" t="str" cm="1">
        <f t="array" ref="P1386">_xlfn.IFS(C1386&lt;5.7,"Normal",C1386&lt;=6.49,"Prediabetes",C1386&gt;=6.5,"Diabetes")</f>
        <v>Prediabetes</v>
      </c>
    </row>
    <row r="1387" spans="1:16" x14ac:dyDescent="0.25">
      <c r="A1387" s="54" t="s">
        <v>985</v>
      </c>
      <c r="B1387" s="54">
        <v>27.4</v>
      </c>
      <c r="C1387" s="54">
        <v>8.84</v>
      </c>
      <c r="D1387" s="54" t="s">
        <v>2380</v>
      </c>
      <c r="E1387" s="54" t="s">
        <v>2380</v>
      </c>
      <c r="F1387" s="54" t="s">
        <v>2380</v>
      </c>
      <c r="G1387" s="54" t="s">
        <v>2381</v>
      </c>
      <c r="H1387" s="54" t="s">
        <v>2380</v>
      </c>
      <c r="I1387" s="17"/>
      <c r="J1387" s="19"/>
      <c r="K1387" s="15" t="str" cm="1">
        <f t="array" ref="K1387">IF(H1387="?",INDEX($H$2:$H$2336,MODE(MATCH($H$2:$H$2336,$H$2:$H$2336,0))),H1387)</f>
        <v>No</v>
      </c>
      <c r="L1387" s="16" t="str">
        <f t="shared" si="21"/>
        <v>0</v>
      </c>
      <c r="M1387" s="16" t="s">
        <v>2380</v>
      </c>
      <c r="N1387" s="16" t="s">
        <v>2380</v>
      </c>
      <c r="O1387" s="15" t="str" cm="1">
        <f t="array" ref="O1387">_xlfn.IFS(B1387&lt;18.5,"Underweight",B1387&lt;=24.99,"Normal weight",B1387&lt;=29.99,"Over weight",B1387&gt;=30,"Obesity")</f>
        <v>Over weight</v>
      </c>
      <c r="P1387" s="29" t="str" cm="1">
        <f t="array" ref="P1387">_xlfn.IFS(C1387&lt;5.7,"Normal",C1387&lt;=6.49,"Prediabetes",C1387&gt;=6.5,"Diabetes")</f>
        <v>Diabetes</v>
      </c>
    </row>
    <row r="1388" spans="1:16" x14ac:dyDescent="0.25">
      <c r="A1388" s="54" t="s">
        <v>984</v>
      </c>
      <c r="B1388" s="54">
        <v>27.53</v>
      </c>
      <c r="C1388" s="54">
        <v>4.1100000000000003</v>
      </c>
      <c r="D1388" s="54" t="s">
        <v>2380</v>
      </c>
      <c r="E1388" s="54" t="s">
        <v>2380</v>
      </c>
      <c r="F1388" s="54" t="s">
        <v>2380</v>
      </c>
      <c r="G1388" s="54">
        <v>1</v>
      </c>
      <c r="H1388" s="54" t="s">
        <v>2380</v>
      </c>
      <c r="I1388" s="15"/>
      <c r="J1388" s="20"/>
      <c r="K1388" s="17" t="str" cm="1">
        <f t="array" ref="K1388">IF(H1388="?",INDEX($H$2:$H$2336,MODE(MATCH($H$2:$H$2336,$H$2:$H$2336,0))),H1388)</f>
        <v>No</v>
      </c>
      <c r="L1388" s="18">
        <f t="shared" si="21"/>
        <v>1</v>
      </c>
      <c r="M1388" s="18" t="s">
        <v>2380</v>
      </c>
      <c r="N1388" s="18" t="s">
        <v>2380</v>
      </c>
      <c r="O1388" s="17" t="str" cm="1">
        <f t="array" ref="O1388">_xlfn.IFS(B1388&lt;18.5,"Underweight",B1388&lt;=24.99,"Normal weight",B1388&lt;=29.99,"Over weight",B1388&gt;=30,"Obesity")</f>
        <v>Over weight</v>
      </c>
      <c r="P1388" s="30" t="str" cm="1">
        <f t="array" ref="P1388">_xlfn.IFS(C1388&lt;5.7,"Normal",C1388&lt;=6.49,"Prediabetes",C1388&gt;=6.5,"Diabetes")</f>
        <v>Normal</v>
      </c>
    </row>
    <row r="1389" spans="1:16" x14ac:dyDescent="0.25">
      <c r="A1389" s="54" t="s">
        <v>983</v>
      </c>
      <c r="B1389" s="54">
        <v>33</v>
      </c>
      <c r="C1389" s="54">
        <v>4.57</v>
      </c>
      <c r="D1389" s="54" t="s">
        <v>2380</v>
      </c>
      <c r="E1389" s="54" t="s">
        <v>2380</v>
      </c>
      <c r="F1389" s="54" t="s">
        <v>2380</v>
      </c>
      <c r="G1389" s="54" t="s">
        <v>2381</v>
      </c>
      <c r="H1389" s="54" t="s">
        <v>2380</v>
      </c>
      <c r="I1389" s="17"/>
      <c r="J1389" s="19"/>
      <c r="K1389" s="15" t="str" cm="1">
        <f t="array" ref="K1389">IF(H1389="?",INDEX($H$2:$H$2336,MODE(MATCH($H$2:$H$2336,$H$2:$H$2336,0))),H1389)</f>
        <v>No</v>
      </c>
      <c r="L1389" s="16" t="str">
        <f t="shared" si="21"/>
        <v>0</v>
      </c>
      <c r="M1389" s="16" t="s">
        <v>2380</v>
      </c>
      <c r="N1389" s="16" t="s">
        <v>2380</v>
      </c>
      <c r="O1389" s="15" t="str" cm="1">
        <f t="array" ref="O1389">_xlfn.IFS(B1389&lt;18.5,"Underweight",B1389&lt;=24.99,"Normal weight",B1389&lt;=29.99,"Over weight",B1389&gt;=30,"Obesity")</f>
        <v>Obesity</v>
      </c>
      <c r="P1389" s="29" t="str" cm="1">
        <f t="array" ref="P1389">_xlfn.IFS(C1389&lt;5.7,"Normal",C1389&lt;=6.49,"Prediabetes",C1389&gt;=6.5,"Diabetes")</f>
        <v>Normal</v>
      </c>
    </row>
    <row r="1390" spans="1:16" x14ac:dyDescent="0.25">
      <c r="A1390" s="54" t="s">
        <v>982</v>
      </c>
      <c r="B1390" s="54">
        <v>25.78</v>
      </c>
      <c r="C1390" s="54">
        <v>11.06</v>
      </c>
      <c r="D1390" s="54" t="s">
        <v>8367</v>
      </c>
      <c r="E1390" s="54" t="s">
        <v>2380</v>
      </c>
      <c r="F1390" s="54" t="s">
        <v>2380</v>
      </c>
      <c r="G1390" s="54" t="s">
        <v>2381</v>
      </c>
      <c r="H1390" s="54" t="s">
        <v>2380</v>
      </c>
      <c r="I1390" s="15"/>
      <c r="J1390" s="20"/>
      <c r="K1390" s="17" t="str" cm="1">
        <f t="array" ref="K1390">IF(H1390="?",INDEX($H$2:$H$2336,MODE(MATCH($H$2:$H$2336,$H$2:$H$2336,0))),H1390)</f>
        <v>No</v>
      </c>
      <c r="L1390" s="18" t="str">
        <f t="shared" si="21"/>
        <v>0</v>
      </c>
      <c r="M1390" s="18" t="s">
        <v>2382</v>
      </c>
      <c r="N1390" s="18" t="s">
        <v>2380</v>
      </c>
      <c r="O1390" s="17" t="str" cm="1">
        <f t="array" ref="O1390">_xlfn.IFS(B1390&lt;18.5,"Underweight",B1390&lt;=24.99,"Normal weight",B1390&lt;=29.99,"Over weight",B1390&gt;=30,"Obesity")</f>
        <v>Over weight</v>
      </c>
      <c r="P1390" s="30" t="str" cm="1">
        <f t="array" ref="P1390">_xlfn.IFS(C1390&lt;5.7,"Normal",C1390&lt;=6.49,"Prediabetes",C1390&gt;=6.5,"Diabetes")</f>
        <v>Diabetes</v>
      </c>
    </row>
    <row r="1391" spans="1:16" x14ac:dyDescent="0.25">
      <c r="A1391" s="54" t="s">
        <v>981</v>
      </c>
      <c r="B1391" s="54">
        <v>22.66</v>
      </c>
      <c r="C1391" s="54">
        <v>10.68</v>
      </c>
      <c r="D1391" s="54" t="s">
        <v>2380</v>
      </c>
      <c r="E1391" s="54" t="s">
        <v>2380</v>
      </c>
      <c r="F1391" s="54" t="s">
        <v>2380</v>
      </c>
      <c r="G1391" s="54" t="s">
        <v>2381</v>
      </c>
      <c r="H1391" s="54" t="s">
        <v>2380</v>
      </c>
      <c r="I1391" s="17"/>
      <c r="J1391" s="19"/>
      <c r="K1391" s="15" t="str" cm="1">
        <f t="array" ref="K1391">IF(H1391="?",INDEX($H$2:$H$2336,MODE(MATCH($H$2:$H$2336,$H$2:$H$2336,0))),H1391)</f>
        <v>No</v>
      </c>
      <c r="L1391" s="16" t="str">
        <f t="shared" si="21"/>
        <v>0</v>
      </c>
      <c r="M1391" s="16" t="s">
        <v>2380</v>
      </c>
      <c r="N1391" s="16" t="s">
        <v>2380</v>
      </c>
      <c r="O1391" s="15" t="str" cm="1">
        <f t="array" ref="O1391">_xlfn.IFS(B1391&lt;18.5,"Underweight",B1391&lt;=24.99,"Normal weight",B1391&lt;=29.99,"Over weight",B1391&gt;=30,"Obesity")</f>
        <v>Normal weight</v>
      </c>
      <c r="P1391" s="29" t="str" cm="1">
        <f t="array" ref="P1391">_xlfn.IFS(C1391&lt;5.7,"Normal",C1391&lt;=6.49,"Prediabetes",C1391&gt;=6.5,"Diabetes")</f>
        <v>Diabetes</v>
      </c>
    </row>
    <row r="1392" spans="1:16" x14ac:dyDescent="0.25">
      <c r="A1392" s="54" t="s">
        <v>980</v>
      </c>
      <c r="B1392" s="54">
        <v>38.81</v>
      </c>
      <c r="C1392" s="54">
        <v>6.14</v>
      </c>
      <c r="D1392" s="54" t="s">
        <v>8367</v>
      </c>
      <c r="E1392" s="54" t="s">
        <v>2380</v>
      </c>
      <c r="F1392" s="54" t="s">
        <v>2380</v>
      </c>
      <c r="G1392" s="54">
        <v>1</v>
      </c>
      <c r="H1392" s="54" t="s">
        <v>2380</v>
      </c>
      <c r="I1392" s="15"/>
      <c r="J1392" s="20"/>
      <c r="K1392" s="17" t="str" cm="1">
        <f t="array" ref="K1392">IF(H1392="?",INDEX($H$2:$H$2336,MODE(MATCH($H$2:$H$2336,$H$2:$H$2336,0))),H1392)</f>
        <v>No</v>
      </c>
      <c r="L1392" s="18">
        <f t="shared" si="21"/>
        <v>1</v>
      </c>
      <c r="M1392" s="18" t="s">
        <v>2382</v>
      </c>
      <c r="N1392" s="18" t="s">
        <v>2380</v>
      </c>
      <c r="O1392" s="17" t="str" cm="1">
        <f t="array" ref="O1392">_xlfn.IFS(B1392&lt;18.5,"Underweight",B1392&lt;=24.99,"Normal weight",B1392&lt;=29.99,"Over weight",B1392&gt;=30,"Obesity")</f>
        <v>Obesity</v>
      </c>
      <c r="P1392" s="30" t="str" cm="1">
        <f t="array" ref="P1392">_xlfn.IFS(C1392&lt;5.7,"Normal",C1392&lt;=6.49,"Prediabetes",C1392&gt;=6.5,"Diabetes")</f>
        <v>Prediabetes</v>
      </c>
    </row>
    <row r="1393" spans="1:16" x14ac:dyDescent="0.25">
      <c r="A1393" s="54" t="s">
        <v>979</v>
      </c>
      <c r="B1393" s="54">
        <v>38.51</v>
      </c>
      <c r="C1393" s="54">
        <v>5.45</v>
      </c>
      <c r="D1393" s="54" t="s">
        <v>8367</v>
      </c>
      <c r="E1393" s="54" t="s">
        <v>2380</v>
      </c>
      <c r="F1393" s="54" t="s">
        <v>2380</v>
      </c>
      <c r="G1393" s="54" t="s">
        <v>2381</v>
      </c>
      <c r="H1393" s="54" t="s">
        <v>2380</v>
      </c>
      <c r="I1393" s="17"/>
      <c r="J1393" s="19"/>
      <c r="K1393" s="15" t="str" cm="1">
        <f t="array" ref="K1393">IF(H1393="?",INDEX($H$2:$H$2336,MODE(MATCH($H$2:$H$2336,$H$2:$H$2336,0))),H1393)</f>
        <v>No</v>
      </c>
      <c r="L1393" s="16" t="str">
        <f t="shared" si="21"/>
        <v>0</v>
      </c>
      <c r="M1393" s="16" t="s">
        <v>2382</v>
      </c>
      <c r="N1393" s="16" t="s">
        <v>2380</v>
      </c>
      <c r="O1393" s="15" t="str" cm="1">
        <f t="array" ref="O1393">_xlfn.IFS(B1393&lt;18.5,"Underweight",B1393&lt;=24.99,"Normal weight",B1393&lt;=29.99,"Over weight",B1393&gt;=30,"Obesity")</f>
        <v>Obesity</v>
      </c>
      <c r="P1393" s="29" t="str" cm="1">
        <f t="array" ref="P1393">_xlfn.IFS(C1393&lt;5.7,"Normal",C1393&lt;=6.49,"Prediabetes",C1393&gt;=6.5,"Diabetes")</f>
        <v>Normal</v>
      </c>
    </row>
    <row r="1394" spans="1:16" x14ac:dyDescent="0.25">
      <c r="A1394" s="54" t="s">
        <v>978</v>
      </c>
      <c r="B1394" s="54">
        <v>22.98</v>
      </c>
      <c r="C1394" s="54">
        <v>6.14</v>
      </c>
      <c r="D1394" s="54" t="s">
        <v>8367</v>
      </c>
      <c r="E1394" s="54" t="s">
        <v>2380</v>
      </c>
      <c r="F1394" s="54" t="s">
        <v>2380</v>
      </c>
      <c r="G1394" s="54" t="s">
        <v>2381</v>
      </c>
      <c r="H1394" s="54" t="s">
        <v>2380</v>
      </c>
      <c r="I1394" s="15"/>
      <c r="J1394" s="20"/>
      <c r="K1394" s="17" t="str" cm="1">
        <f t="array" ref="K1394">IF(H1394="?",INDEX($H$2:$H$2336,MODE(MATCH($H$2:$H$2336,$H$2:$H$2336,0))),H1394)</f>
        <v>No</v>
      </c>
      <c r="L1394" s="18" t="str">
        <f t="shared" si="21"/>
        <v>0</v>
      </c>
      <c r="M1394" s="18" t="s">
        <v>2382</v>
      </c>
      <c r="N1394" s="18" t="s">
        <v>2380</v>
      </c>
      <c r="O1394" s="17" t="str" cm="1">
        <f t="array" ref="O1394">_xlfn.IFS(B1394&lt;18.5,"Underweight",B1394&lt;=24.99,"Normal weight",B1394&lt;=29.99,"Over weight",B1394&gt;=30,"Obesity")</f>
        <v>Normal weight</v>
      </c>
      <c r="P1394" s="30" t="str" cm="1">
        <f t="array" ref="P1394">_xlfn.IFS(C1394&lt;5.7,"Normal",C1394&lt;=6.49,"Prediabetes",C1394&gt;=6.5,"Diabetes")</f>
        <v>Prediabetes</v>
      </c>
    </row>
    <row r="1395" spans="1:16" x14ac:dyDescent="0.25">
      <c r="A1395" s="54" t="s">
        <v>977</v>
      </c>
      <c r="B1395" s="54">
        <v>15.65</v>
      </c>
      <c r="C1395" s="54">
        <v>7.85</v>
      </c>
      <c r="D1395" s="54" t="s">
        <v>2380</v>
      </c>
      <c r="E1395" s="54" t="s">
        <v>2380</v>
      </c>
      <c r="F1395" s="54" t="s">
        <v>2380</v>
      </c>
      <c r="G1395" s="54" t="s">
        <v>2381</v>
      </c>
      <c r="H1395" s="54" t="s">
        <v>2380</v>
      </c>
      <c r="I1395" s="17"/>
      <c r="J1395" s="19"/>
      <c r="K1395" s="15" t="str" cm="1">
        <f t="array" ref="K1395">IF(H1395="?",INDEX($H$2:$H$2336,MODE(MATCH($H$2:$H$2336,$H$2:$H$2336,0))),H1395)</f>
        <v>No</v>
      </c>
      <c r="L1395" s="16" t="str">
        <f t="shared" si="21"/>
        <v>0</v>
      </c>
      <c r="M1395" s="16" t="s">
        <v>2380</v>
      </c>
      <c r="N1395" s="16" t="s">
        <v>2380</v>
      </c>
      <c r="O1395" s="15" t="str" cm="1">
        <f t="array" ref="O1395">_xlfn.IFS(B1395&lt;18.5,"Underweight",B1395&lt;=24.99,"Normal weight",B1395&lt;=29.99,"Over weight",B1395&gt;=30,"Obesity")</f>
        <v>Underweight</v>
      </c>
      <c r="P1395" s="29" t="str" cm="1">
        <f t="array" ref="P1395">_xlfn.IFS(C1395&lt;5.7,"Normal",C1395&lt;=6.49,"Prediabetes",C1395&gt;=6.5,"Diabetes")</f>
        <v>Diabetes</v>
      </c>
    </row>
    <row r="1396" spans="1:16" x14ac:dyDescent="0.25">
      <c r="A1396" s="54" t="s">
        <v>976</v>
      </c>
      <c r="B1396" s="54">
        <v>39.97</v>
      </c>
      <c r="C1396" s="54">
        <v>4.09</v>
      </c>
      <c r="D1396" s="54" t="s">
        <v>2380</v>
      </c>
      <c r="E1396" s="54" t="s">
        <v>2380</v>
      </c>
      <c r="F1396" s="54" t="s">
        <v>2380</v>
      </c>
      <c r="G1396" s="54">
        <v>1</v>
      </c>
      <c r="H1396" s="54" t="s">
        <v>2380</v>
      </c>
      <c r="I1396" s="15"/>
      <c r="J1396" s="20"/>
      <c r="K1396" s="17" t="str" cm="1">
        <f t="array" ref="K1396">IF(H1396="?",INDEX($H$2:$H$2336,MODE(MATCH($H$2:$H$2336,$H$2:$H$2336,0))),H1396)</f>
        <v>No</v>
      </c>
      <c r="L1396" s="18">
        <f t="shared" si="21"/>
        <v>1</v>
      </c>
      <c r="M1396" s="18" t="s">
        <v>2380</v>
      </c>
      <c r="N1396" s="18" t="s">
        <v>2380</v>
      </c>
      <c r="O1396" s="17" t="str" cm="1">
        <f t="array" ref="O1396">_xlfn.IFS(B1396&lt;18.5,"Underweight",B1396&lt;=24.99,"Normal weight",B1396&lt;=29.99,"Over weight",B1396&gt;=30,"Obesity")</f>
        <v>Obesity</v>
      </c>
      <c r="P1396" s="30" t="str" cm="1">
        <f t="array" ref="P1396">_xlfn.IFS(C1396&lt;5.7,"Normal",C1396&lt;=6.49,"Prediabetes",C1396&gt;=6.5,"Diabetes")</f>
        <v>Normal</v>
      </c>
    </row>
    <row r="1397" spans="1:16" x14ac:dyDescent="0.25">
      <c r="A1397" s="54" t="s">
        <v>975</v>
      </c>
      <c r="B1397" s="54">
        <v>37.22</v>
      </c>
      <c r="C1397" s="54">
        <v>4.62</v>
      </c>
      <c r="D1397" s="54" t="s">
        <v>2380</v>
      </c>
      <c r="E1397" s="54" t="s">
        <v>2380</v>
      </c>
      <c r="F1397" s="54" t="s">
        <v>2382</v>
      </c>
      <c r="G1397" s="54">
        <v>1</v>
      </c>
      <c r="H1397" s="54" t="s">
        <v>2380</v>
      </c>
      <c r="I1397" s="17"/>
      <c r="J1397" s="19"/>
      <c r="K1397" s="15" t="str" cm="1">
        <f t="array" ref="K1397">IF(H1397="?",INDEX($H$2:$H$2336,MODE(MATCH($H$2:$H$2336,$H$2:$H$2336,0))),H1397)</f>
        <v>No</v>
      </c>
      <c r="L1397" s="16">
        <f t="shared" si="21"/>
        <v>1</v>
      </c>
      <c r="M1397" s="16" t="s">
        <v>2380</v>
      </c>
      <c r="N1397" s="16" t="s">
        <v>2380</v>
      </c>
      <c r="O1397" s="15" t="str" cm="1">
        <f t="array" ref="O1397">_xlfn.IFS(B1397&lt;18.5,"Underweight",B1397&lt;=24.99,"Normal weight",B1397&lt;=29.99,"Over weight",B1397&gt;=30,"Obesity")</f>
        <v>Obesity</v>
      </c>
      <c r="P1397" s="29" t="str" cm="1">
        <f t="array" ref="P1397">_xlfn.IFS(C1397&lt;5.7,"Normal",C1397&lt;=6.49,"Prediabetes",C1397&gt;=6.5,"Diabetes")</f>
        <v>Normal</v>
      </c>
    </row>
    <row r="1398" spans="1:16" x14ac:dyDescent="0.25">
      <c r="A1398" s="54" t="s">
        <v>974</v>
      </c>
      <c r="B1398" s="54">
        <v>41.325000000000003</v>
      </c>
      <c r="C1398" s="54">
        <v>5.77</v>
      </c>
      <c r="D1398" s="54" t="s">
        <v>2380</v>
      </c>
      <c r="E1398" s="54" t="s">
        <v>2380</v>
      </c>
      <c r="F1398" s="54" t="s">
        <v>2380</v>
      </c>
      <c r="G1398" s="54" t="s">
        <v>2381</v>
      </c>
      <c r="H1398" s="54" t="s">
        <v>2380</v>
      </c>
      <c r="I1398" s="15"/>
      <c r="J1398" s="20"/>
      <c r="K1398" s="17" t="str" cm="1">
        <f t="array" ref="K1398">IF(H1398="?",INDEX($H$2:$H$2336,MODE(MATCH($H$2:$H$2336,$H$2:$H$2336,0))),H1398)</f>
        <v>No</v>
      </c>
      <c r="L1398" s="18" t="str">
        <f t="shared" si="21"/>
        <v>0</v>
      </c>
      <c r="M1398" s="18" t="s">
        <v>2380</v>
      </c>
      <c r="N1398" s="18" t="s">
        <v>2380</v>
      </c>
      <c r="O1398" s="17" t="str" cm="1">
        <f t="array" ref="O1398">_xlfn.IFS(B1398&lt;18.5,"Underweight",B1398&lt;=24.99,"Normal weight",B1398&lt;=29.99,"Over weight",B1398&gt;=30,"Obesity")</f>
        <v>Obesity</v>
      </c>
      <c r="P1398" s="30" t="str" cm="1">
        <f t="array" ref="P1398">_xlfn.IFS(C1398&lt;5.7,"Normal",C1398&lt;=6.49,"Prediabetes",C1398&gt;=6.5,"Diabetes")</f>
        <v>Prediabetes</v>
      </c>
    </row>
    <row r="1399" spans="1:16" x14ac:dyDescent="0.25">
      <c r="A1399" s="54" t="s">
        <v>973</v>
      </c>
      <c r="B1399" s="54">
        <v>40.31</v>
      </c>
      <c r="C1399" s="54">
        <v>5.84</v>
      </c>
      <c r="D1399" s="54" t="s">
        <v>2380</v>
      </c>
      <c r="E1399" s="54" t="s">
        <v>2380</v>
      </c>
      <c r="F1399" s="54" t="s">
        <v>2380</v>
      </c>
      <c r="G1399" s="54" t="s">
        <v>2381</v>
      </c>
      <c r="H1399" s="54" t="s">
        <v>2380</v>
      </c>
      <c r="I1399" s="17"/>
      <c r="J1399" s="19"/>
      <c r="K1399" s="15" t="str" cm="1">
        <f t="array" ref="K1399">IF(H1399="?",INDEX($H$2:$H$2336,MODE(MATCH($H$2:$H$2336,$H$2:$H$2336,0))),H1399)</f>
        <v>No</v>
      </c>
      <c r="L1399" s="16" t="str">
        <f t="shared" si="21"/>
        <v>0</v>
      </c>
      <c r="M1399" s="16" t="s">
        <v>2380</v>
      </c>
      <c r="N1399" s="16" t="s">
        <v>2380</v>
      </c>
      <c r="O1399" s="15" t="str" cm="1">
        <f t="array" ref="O1399">_xlfn.IFS(B1399&lt;18.5,"Underweight",B1399&lt;=24.99,"Normal weight",B1399&lt;=29.99,"Over weight",B1399&gt;=30,"Obesity")</f>
        <v>Obesity</v>
      </c>
      <c r="P1399" s="29" t="str" cm="1">
        <f t="array" ref="P1399">_xlfn.IFS(C1399&lt;5.7,"Normal",C1399&lt;=6.49,"Prediabetes",C1399&gt;=6.5,"Diabetes")</f>
        <v>Prediabetes</v>
      </c>
    </row>
    <row r="1400" spans="1:16" x14ac:dyDescent="0.25">
      <c r="A1400" s="54" t="s">
        <v>972</v>
      </c>
      <c r="B1400" s="54">
        <v>29.48</v>
      </c>
      <c r="C1400" s="54">
        <v>4.91</v>
      </c>
      <c r="D1400" s="54" t="s">
        <v>2380</v>
      </c>
      <c r="E1400" s="54" t="s">
        <v>2380</v>
      </c>
      <c r="F1400" s="54" t="s">
        <v>2380</v>
      </c>
      <c r="G1400" s="54" t="s">
        <v>2381</v>
      </c>
      <c r="H1400" s="54" t="s">
        <v>2380</v>
      </c>
      <c r="I1400" s="15"/>
      <c r="J1400" s="20"/>
      <c r="K1400" s="17" t="str" cm="1">
        <f t="array" ref="K1400">IF(H1400="?",INDEX($H$2:$H$2336,MODE(MATCH($H$2:$H$2336,$H$2:$H$2336,0))),H1400)</f>
        <v>No</v>
      </c>
      <c r="L1400" s="18" t="str">
        <f t="shared" si="21"/>
        <v>0</v>
      </c>
      <c r="M1400" s="18" t="s">
        <v>2380</v>
      </c>
      <c r="N1400" s="18" t="s">
        <v>2380</v>
      </c>
      <c r="O1400" s="17" t="str" cm="1">
        <f t="array" ref="O1400">_xlfn.IFS(B1400&lt;18.5,"Underweight",B1400&lt;=24.99,"Normal weight",B1400&lt;=29.99,"Over weight",B1400&gt;=30,"Obesity")</f>
        <v>Over weight</v>
      </c>
      <c r="P1400" s="30" t="str" cm="1">
        <f t="array" ref="P1400">_xlfn.IFS(C1400&lt;5.7,"Normal",C1400&lt;=6.49,"Prediabetes",C1400&gt;=6.5,"Diabetes")</f>
        <v>Normal</v>
      </c>
    </row>
    <row r="1401" spans="1:16" x14ac:dyDescent="0.25">
      <c r="A1401" s="54" t="s">
        <v>971</v>
      </c>
      <c r="B1401" s="54">
        <v>33.155000000000001</v>
      </c>
      <c r="C1401" s="54">
        <v>5.07</v>
      </c>
      <c r="D1401" s="54" t="s">
        <v>2380</v>
      </c>
      <c r="E1401" s="54" t="s">
        <v>2380</v>
      </c>
      <c r="F1401" s="54" t="s">
        <v>2380</v>
      </c>
      <c r="G1401" s="54" t="s">
        <v>2381</v>
      </c>
      <c r="H1401" s="54" t="s">
        <v>2380</v>
      </c>
      <c r="I1401" s="17"/>
      <c r="J1401" s="19"/>
      <c r="K1401" s="15" t="str" cm="1">
        <f t="array" ref="K1401">IF(H1401="?",INDEX($H$2:$H$2336,MODE(MATCH($H$2:$H$2336,$H$2:$H$2336,0))),H1401)</f>
        <v>No</v>
      </c>
      <c r="L1401" s="16" t="str">
        <f t="shared" si="21"/>
        <v>0</v>
      </c>
      <c r="M1401" s="16" t="s">
        <v>2380</v>
      </c>
      <c r="N1401" s="16" t="s">
        <v>2380</v>
      </c>
      <c r="O1401" s="15" t="str" cm="1">
        <f t="array" ref="O1401">_xlfn.IFS(B1401&lt;18.5,"Underweight",B1401&lt;=24.99,"Normal weight",B1401&lt;=29.99,"Over weight",B1401&gt;=30,"Obesity")</f>
        <v>Obesity</v>
      </c>
      <c r="P1401" s="29" t="str" cm="1">
        <f t="array" ref="P1401">_xlfn.IFS(C1401&lt;5.7,"Normal",C1401&lt;=6.49,"Prediabetes",C1401&gt;=6.5,"Diabetes")</f>
        <v>Normal</v>
      </c>
    </row>
    <row r="1402" spans="1:16" x14ac:dyDescent="0.25">
      <c r="A1402" s="54" t="s">
        <v>970</v>
      </c>
      <c r="B1402" s="54">
        <v>42.85</v>
      </c>
      <c r="C1402" s="54">
        <v>5.81</v>
      </c>
      <c r="D1402" s="54" t="s">
        <v>8367</v>
      </c>
      <c r="E1402" s="54" t="s">
        <v>2380</v>
      </c>
      <c r="F1402" s="54" t="s">
        <v>2380</v>
      </c>
      <c r="G1402" s="54" t="s">
        <v>2381</v>
      </c>
      <c r="H1402" s="54" t="s">
        <v>2380</v>
      </c>
      <c r="I1402" s="15"/>
      <c r="J1402" s="20"/>
      <c r="K1402" s="17" t="str" cm="1">
        <f t="array" ref="K1402">IF(H1402="?",INDEX($H$2:$H$2336,MODE(MATCH($H$2:$H$2336,$H$2:$H$2336,0))),H1402)</f>
        <v>No</v>
      </c>
      <c r="L1402" s="18" t="str">
        <f t="shared" si="21"/>
        <v>0</v>
      </c>
      <c r="M1402" s="18" t="s">
        <v>2382</v>
      </c>
      <c r="N1402" s="18" t="s">
        <v>2380</v>
      </c>
      <c r="O1402" s="17" t="str" cm="1">
        <f t="array" ref="O1402">_xlfn.IFS(B1402&lt;18.5,"Underweight",B1402&lt;=24.99,"Normal weight",B1402&lt;=29.99,"Over weight",B1402&gt;=30,"Obesity")</f>
        <v>Obesity</v>
      </c>
      <c r="P1402" s="30" t="str" cm="1">
        <f t="array" ref="P1402">_xlfn.IFS(C1402&lt;5.7,"Normal",C1402&lt;=6.49,"Prediabetes",C1402&gt;=6.5,"Diabetes")</f>
        <v>Prediabetes</v>
      </c>
    </row>
    <row r="1403" spans="1:16" x14ac:dyDescent="0.25">
      <c r="A1403" s="54" t="s">
        <v>969</v>
      </c>
      <c r="B1403" s="54">
        <v>32.340000000000003</v>
      </c>
      <c r="C1403" s="54">
        <v>11.2</v>
      </c>
      <c r="D1403" s="54" t="s">
        <v>2380</v>
      </c>
      <c r="E1403" s="54" t="s">
        <v>2380</v>
      </c>
      <c r="F1403" s="54" t="s">
        <v>2380</v>
      </c>
      <c r="G1403" s="54" t="s">
        <v>2381</v>
      </c>
      <c r="H1403" s="54" t="s">
        <v>2380</v>
      </c>
      <c r="I1403" s="17"/>
      <c r="J1403" s="19"/>
      <c r="K1403" s="15" t="str" cm="1">
        <f t="array" ref="K1403">IF(H1403="?",INDEX($H$2:$H$2336,MODE(MATCH($H$2:$H$2336,$H$2:$H$2336,0))),H1403)</f>
        <v>No</v>
      </c>
      <c r="L1403" s="16" t="str">
        <f t="shared" si="21"/>
        <v>0</v>
      </c>
      <c r="M1403" s="16" t="s">
        <v>2380</v>
      </c>
      <c r="N1403" s="16" t="s">
        <v>2380</v>
      </c>
      <c r="O1403" s="15" t="str" cm="1">
        <f t="array" ref="O1403">_xlfn.IFS(B1403&lt;18.5,"Underweight",B1403&lt;=24.99,"Normal weight",B1403&lt;=29.99,"Over weight",B1403&gt;=30,"Obesity")</f>
        <v>Obesity</v>
      </c>
      <c r="P1403" s="29" t="str" cm="1">
        <f t="array" ref="P1403">_xlfn.IFS(C1403&lt;5.7,"Normal",C1403&lt;=6.49,"Prediabetes",C1403&gt;=6.5,"Diabetes")</f>
        <v>Diabetes</v>
      </c>
    </row>
    <row r="1404" spans="1:16" x14ac:dyDescent="0.25">
      <c r="A1404" s="54" t="s">
        <v>968</v>
      </c>
      <c r="B1404" s="54">
        <v>27.5</v>
      </c>
      <c r="C1404" s="54">
        <v>10.75</v>
      </c>
      <c r="D1404" s="54" t="s">
        <v>2380</v>
      </c>
      <c r="E1404" s="54" t="s">
        <v>2380</v>
      </c>
      <c r="F1404" s="54" t="s">
        <v>2380</v>
      </c>
      <c r="G1404" s="54" t="s">
        <v>2381</v>
      </c>
      <c r="H1404" s="54" t="s">
        <v>2380</v>
      </c>
      <c r="I1404" s="15"/>
      <c r="J1404" s="20"/>
      <c r="K1404" s="17" t="str" cm="1">
        <f t="array" ref="K1404">IF(H1404="?",INDEX($H$2:$H$2336,MODE(MATCH($H$2:$H$2336,$H$2:$H$2336,0))),H1404)</f>
        <v>No</v>
      </c>
      <c r="L1404" s="18" t="str">
        <f t="shared" si="21"/>
        <v>0</v>
      </c>
      <c r="M1404" s="18" t="s">
        <v>2380</v>
      </c>
      <c r="N1404" s="18" t="s">
        <v>2380</v>
      </c>
      <c r="O1404" s="17" t="str" cm="1">
        <f t="array" ref="O1404">_xlfn.IFS(B1404&lt;18.5,"Underweight",B1404&lt;=24.99,"Normal weight",B1404&lt;=29.99,"Over weight",B1404&gt;=30,"Obesity")</f>
        <v>Over weight</v>
      </c>
      <c r="P1404" s="30" t="str" cm="1">
        <f t="array" ref="P1404">_xlfn.IFS(C1404&lt;5.7,"Normal",C1404&lt;=6.49,"Prediabetes",C1404&gt;=6.5,"Diabetes")</f>
        <v>Diabetes</v>
      </c>
    </row>
    <row r="1405" spans="1:16" x14ac:dyDescent="0.25">
      <c r="A1405" s="54" t="s">
        <v>967</v>
      </c>
      <c r="B1405" s="54">
        <v>25.8</v>
      </c>
      <c r="C1405" s="54">
        <v>7.8</v>
      </c>
      <c r="D1405" s="54" t="s">
        <v>2380</v>
      </c>
      <c r="E1405" s="54" t="s">
        <v>2380</v>
      </c>
      <c r="F1405" s="54" t="s">
        <v>2380</v>
      </c>
      <c r="G1405" s="54" t="s">
        <v>2381</v>
      </c>
      <c r="H1405" s="54" t="s">
        <v>2380</v>
      </c>
      <c r="I1405" s="17"/>
      <c r="J1405" s="19"/>
      <c r="K1405" s="15" t="str" cm="1">
        <f t="array" ref="K1405">IF(H1405="?",INDEX($H$2:$H$2336,MODE(MATCH($H$2:$H$2336,$H$2:$H$2336,0))),H1405)</f>
        <v>No</v>
      </c>
      <c r="L1405" s="16" t="str">
        <f t="shared" si="21"/>
        <v>0</v>
      </c>
      <c r="M1405" s="16" t="s">
        <v>2380</v>
      </c>
      <c r="N1405" s="16" t="s">
        <v>2380</v>
      </c>
      <c r="O1405" s="15" t="str" cm="1">
        <f t="array" ref="O1405">_xlfn.IFS(B1405&lt;18.5,"Underweight",B1405&lt;=24.99,"Normal weight",B1405&lt;=29.99,"Over weight",B1405&gt;=30,"Obesity")</f>
        <v>Over weight</v>
      </c>
      <c r="P1405" s="29" t="str" cm="1">
        <f t="array" ref="P1405">_xlfn.IFS(C1405&lt;5.7,"Normal",C1405&lt;=6.49,"Prediabetes",C1405&gt;=6.5,"Diabetes")</f>
        <v>Diabetes</v>
      </c>
    </row>
    <row r="1406" spans="1:16" x14ac:dyDescent="0.25">
      <c r="A1406" s="54" t="s">
        <v>966</v>
      </c>
      <c r="B1406" s="54">
        <v>25</v>
      </c>
      <c r="C1406" s="54">
        <v>7.04</v>
      </c>
      <c r="D1406" s="54" t="s">
        <v>2380</v>
      </c>
      <c r="E1406" s="54" t="s">
        <v>2380</v>
      </c>
      <c r="F1406" s="54" t="s">
        <v>2380</v>
      </c>
      <c r="G1406" s="54" t="s">
        <v>2381</v>
      </c>
      <c r="H1406" s="54" t="s">
        <v>2380</v>
      </c>
      <c r="I1406" s="15"/>
      <c r="J1406" s="20"/>
      <c r="K1406" s="17" t="str" cm="1">
        <f t="array" ref="K1406">IF(H1406="?",INDEX($H$2:$H$2336,MODE(MATCH($H$2:$H$2336,$H$2:$H$2336,0))),H1406)</f>
        <v>No</v>
      </c>
      <c r="L1406" s="18" t="str">
        <f t="shared" si="21"/>
        <v>0</v>
      </c>
      <c r="M1406" s="18" t="s">
        <v>2380</v>
      </c>
      <c r="N1406" s="18" t="s">
        <v>2380</v>
      </c>
      <c r="O1406" s="17" t="str" cm="1">
        <f t="array" ref="O1406">_xlfn.IFS(B1406&lt;18.5,"Underweight",B1406&lt;=24.99,"Normal weight",B1406&lt;=29.99,"Over weight",B1406&gt;=30,"Obesity")</f>
        <v>Over weight</v>
      </c>
      <c r="P1406" s="30" t="str" cm="1">
        <f t="array" ref="P1406">_xlfn.IFS(C1406&lt;5.7,"Normal",C1406&lt;=6.49,"Prediabetes",C1406&gt;=6.5,"Diabetes")</f>
        <v>Diabetes</v>
      </c>
    </row>
    <row r="1407" spans="1:16" x14ac:dyDescent="0.25">
      <c r="A1407" s="54" t="s">
        <v>965</v>
      </c>
      <c r="B1407" s="54">
        <v>41.2</v>
      </c>
      <c r="C1407" s="54">
        <v>4.18</v>
      </c>
      <c r="D1407" s="54" t="s">
        <v>8367</v>
      </c>
      <c r="E1407" s="54" t="s">
        <v>2380</v>
      </c>
      <c r="F1407" s="54" t="s">
        <v>2380</v>
      </c>
      <c r="G1407" s="54" t="s">
        <v>2381</v>
      </c>
      <c r="H1407" s="54" t="s">
        <v>2380</v>
      </c>
      <c r="I1407" s="17"/>
      <c r="J1407" s="19"/>
      <c r="K1407" s="15" t="str" cm="1">
        <f t="array" ref="K1407">IF(H1407="?",INDEX($H$2:$H$2336,MODE(MATCH($H$2:$H$2336,$H$2:$H$2336,0))),H1407)</f>
        <v>No</v>
      </c>
      <c r="L1407" s="16" t="str">
        <f t="shared" si="21"/>
        <v>0</v>
      </c>
      <c r="M1407" s="16" t="s">
        <v>2382</v>
      </c>
      <c r="N1407" s="16" t="s">
        <v>2380</v>
      </c>
      <c r="O1407" s="15" t="str" cm="1">
        <f t="array" ref="O1407">_xlfn.IFS(B1407&lt;18.5,"Underweight",B1407&lt;=24.99,"Normal weight",B1407&lt;=29.99,"Over weight",B1407&gt;=30,"Obesity")</f>
        <v>Obesity</v>
      </c>
      <c r="P1407" s="29" t="str" cm="1">
        <f t="array" ref="P1407">_xlfn.IFS(C1407&lt;5.7,"Normal",C1407&lt;=6.49,"Prediabetes",C1407&gt;=6.5,"Diabetes")</f>
        <v>Normal</v>
      </c>
    </row>
    <row r="1408" spans="1:16" x14ac:dyDescent="0.25">
      <c r="A1408" s="54" t="s">
        <v>964</v>
      </c>
      <c r="B1408" s="54">
        <v>17.78</v>
      </c>
      <c r="C1408" s="54">
        <v>8.19</v>
      </c>
      <c r="D1408" s="54" t="s">
        <v>2380</v>
      </c>
      <c r="E1408" s="54" t="s">
        <v>2380</v>
      </c>
      <c r="F1408" s="54" t="s">
        <v>2380</v>
      </c>
      <c r="G1408" s="54" t="s">
        <v>2381</v>
      </c>
      <c r="H1408" s="54" t="s">
        <v>2380</v>
      </c>
      <c r="I1408" s="15"/>
      <c r="J1408" s="20"/>
      <c r="K1408" s="17" t="str" cm="1">
        <f t="array" ref="K1408">IF(H1408="?",INDEX($H$2:$H$2336,MODE(MATCH($H$2:$H$2336,$H$2:$H$2336,0))),H1408)</f>
        <v>No</v>
      </c>
      <c r="L1408" s="18" t="str">
        <f t="shared" si="21"/>
        <v>0</v>
      </c>
      <c r="M1408" s="18" t="s">
        <v>2380</v>
      </c>
      <c r="N1408" s="18" t="s">
        <v>2380</v>
      </c>
      <c r="O1408" s="17" t="str" cm="1">
        <f t="array" ref="O1408">_xlfn.IFS(B1408&lt;18.5,"Underweight",B1408&lt;=24.99,"Normal weight",B1408&lt;=29.99,"Over weight",B1408&gt;=30,"Obesity")</f>
        <v>Underweight</v>
      </c>
      <c r="P1408" s="30" t="str" cm="1">
        <f t="array" ref="P1408">_xlfn.IFS(C1408&lt;5.7,"Normal",C1408&lt;=6.49,"Prediabetes",C1408&gt;=6.5,"Diabetes")</f>
        <v>Diabetes</v>
      </c>
    </row>
    <row r="1409" spans="1:16" x14ac:dyDescent="0.25">
      <c r="A1409" s="54" t="s">
        <v>963</v>
      </c>
      <c r="B1409" s="54">
        <v>40.119999999999997</v>
      </c>
      <c r="C1409" s="54">
        <v>6.22</v>
      </c>
      <c r="D1409" s="54" t="s">
        <v>8367</v>
      </c>
      <c r="E1409" s="54" t="s">
        <v>2380</v>
      </c>
      <c r="F1409" s="54" t="s">
        <v>2382</v>
      </c>
      <c r="G1409" s="54">
        <v>1</v>
      </c>
      <c r="H1409" s="54" t="s">
        <v>2380</v>
      </c>
      <c r="I1409" s="17"/>
      <c r="J1409" s="19"/>
      <c r="K1409" s="15" t="str" cm="1">
        <f t="array" ref="K1409">IF(H1409="?",INDEX($H$2:$H$2336,MODE(MATCH($H$2:$H$2336,$H$2:$H$2336,0))),H1409)</f>
        <v>No</v>
      </c>
      <c r="L1409" s="16">
        <f t="shared" si="21"/>
        <v>1</v>
      </c>
      <c r="M1409" s="16" t="s">
        <v>2382</v>
      </c>
      <c r="N1409" s="16" t="s">
        <v>2380</v>
      </c>
      <c r="O1409" s="15" t="str" cm="1">
        <f t="array" ref="O1409">_xlfn.IFS(B1409&lt;18.5,"Underweight",B1409&lt;=24.99,"Normal weight",B1409&lt;=29.99,"Over weight",B1409&gt;=30,"Obesity")</f>
        <v>Obesity</v>
      </c>
      <c r="P1409" s="29" t="str" cm="1">
        <f t="array" ref="P1409">_xlfn.IFS(C1409&lt;5.7,"Normal",C1409&lt;=6.49,"Prediabetes",C1409&gt;=6.5,"Diabetes")</f>
        <v>Prediabetes</v>
      </c>
    </row>
    <row r="1410" spans="1:16" x14ac:dyDescent="0.25">
      <c r="A1410" s="54" t="s">
        <v>962</v>
      </c>
      <c r="B1410" s="54">
        <v>19.350000000000001</v>
      </c>
      <c r="C1410" s="54">
        <v>8.2200000000000006</v>
      </c>
      <c r="D1410" s="54" t="s">
        <v>8367</v>
      </c>
      <c r="E1410" s="54" t="s">
        <v>2380</v>
      </c>
      <c r="F1410" s="54" t="s">
        <v>2380</v>
      </c>
      <c r="G1410" s="54" t="s">
        <v>2381</v>
      </c>
      <c r="H1410" s="54" t="s">
        <v>2380</v>
      </c>
      <c r="I1410" s="15"/>
      <c r="J1410" s="20"/>
      <c r="K1410" s="17" t="str" cm="1">
        <f t="array" ref="K1410">IF(H1410="?",INDEX($H$2:$H$2336,MODE(MATCH($H$2:$H$2336,$H$2:$H$2336,0))),H1410)</f>
        <v>No</v>
      </c>
      <c r="L1410" s="18" t="str">
        <f t="shared" ref="L1410:L1473" si="22">IF(G1410="No major surgery","0",G1410)</f>
        <v>0</v>
      </c>
      <c r="M1410" s="18" t="s">
        <v>2382</v>
      </c>
      <c r="N1410" s="18" t="s">
        <v>2380</v>
      </c>
      <c r="O1410" s="17" t="str" cm="1">
        <f t="array" ref="O1410">_xlfn.IFS(B1410&lt;18.5,"Underweight",B1410&lt;=24.99,"Normal weight",B1410&lt;=29.99,"Over weight",B1410&gt;=30,"Obesity")</f>
        <v>Normal weight</v>
      </c>
      <c r="P1410" s="30" t="str" cm="1">
        <f t="array" ref="P1410">_xlfn.IFS(C1410&lt;5.7,"Normal",C1410&lt;=6.49,"Prediabetes",C1410&gt;=6.5,"Diabetes")</f>
        <v>Diabetes</v>
      </c>
    </row>
    <row r="1411" spans="1:16" x14ac:dyDescent="0.25">
      <c r="A1411" s="54" t="s">
        <v>961</v>
      </c>
      <c r="B1411" s="54">
        <v>36.69</v>
      </c>
      <c r="C1411" s="54">
        <v>6.15</v>
      </c>
      <c r="D1411" s="54" t="s">
        <v>2380</v>
      </c>
      <c r="E1411" s="54" t="s">
        <v>2380</v>
      </c>
      <c r="F1411" s="54" t="s">
        <v>2380</v>
      </c>
      <c r="G1411" s="54" t="s">
        <v>2381</v>
      </c>
      <c r="H1411" s="54" t="s">
        <v>2380</v>
      </c>
      <c r="I1411" s="17"/>
      <c r="J1411" s="19"/>
      <c r="K1411" s="15" t="str" cm="1">
        <f t="array" ref="K1411">IF(H1411="?",INDEX($H$2:$H$2336,MODE(MATCH($H$2:$H$2336,$H$2:$H$2336,0))),H1411)</f>
        <v>No</v>
      </c>
      <c r="L1411" s="16" t="str">
        <f t="shared" si="22"/>
        <v>0</v>
      </c>
      <c r="M1411" s="16" t="s">
        <v>2380</v>
      </c>
      <c r="N1411" s="16" t="s">
        <v>2380</v>
      </c>
      <c r="O1411" s="15" t="str" cm="1">
        <f t="array" ref="O1411">_xlfn.IFS(B1411&lt;18.5,"Underweight",B1411&lt;=24.99,"Normal weight",B1411&lt;=29.99,"Over weight",B1411&gt;=30,"Obesity")</f>
        <v>Obesity</v>
      </c>
      <c r="P1411" s="29" t="str" cm="1">
        <f t="array" ref="P1411">_xlfn.IFS(C1411&lt;5.7,"Normal",C1411&lt;=6.49,"Prediabetes",C1411&gt;=6.5,"Diabetes")</f>
        <v>Prediabetes</v>
      </c>
    </row>
    <row r="1412" spans="1:16" x14ac:dyDescent="0.25">
      <c r="A1412" s="54" t="s">
        <v>960</v>
      </c>
      <c r="B1412" s="54">
        <v>28.51</v>
      </c>
      <c r="C1412" s="54">
        <v>5.65</v>
      </c>
      <c r="D1412" s="54" t="s">
        <v>8367</v>
      </c>
      <c r="E1412" s="54" t="s">
        <v>2380</v>
      </c>
      <c r="F1412" s="54" t="s">
        <v>2380</v>
      </c>
      <c r="G1412" s="54">
        <v>1</v>
      </c>
      <c r="H1412" s="54" t="s">
        <v>2380</v>
      </c>
      <c r="I1412" s="15"/>
      <c r="J1412" s="20"/>
      <c r="K1412" s="17" t="str" cm="1">
        <f t="array" ref="K1412">IF(H1412="?",INDEX($H$2:$H$2336,MODE(MATCH($H$2:$H$2336,$H$2:$H$2336,0))),H1412)</f>
        <v>No</v>
      </c>
      <c r="L1412" s="18">
        <f t="shared" si="22"/>
        <v>1</v>
      </c>
      <c r="M1412" s="18" t="s">
        <v>2382</v>
      </c>
      <c r="N1412" s="18" t="s">
        <v>2380</v>
      </c>
      <c r="O1412" s="17" t="str" cm="1">
        <f t="array" ref="O1412">_xlfn.IFS(B1412&lt;18.5,"Underweight",B1412&lt;=24.99,"Normal weight",B1412&lt;=29.99,"Over weight",B1412&gt;=30,"Obesity")</f>
        <v>Over weight</v>
      </c>
      <c r="P1412" s="30" t="str" cm="1">
        <f t="array" ref="P1412">_xlfn.IFS(C1412&lt;5.7,"Normal",C1412&lt;=6.49,"Prediabetes",C1412&gt;=6.5,"Diabetes")</f>
        <v>Normal</v>
      </c>
    </row>
    <row r="1413" spans="1:16" x14ac:dyDescent="0.25">
      <c r="A1413" s="54" t="s">
        <v>959</v>
      </c>
      <c r="B1413" s="54">
        <v>30.21</v>
      </c>
      <c r="C1413" s="54">
        <v>5.5</v>
      </c>
      <c r="D1413" s="54" t="s">
        <v>2380</v>
      </c>
      <c r="E1413" s="54" t="s">
        <v>2380</v>
      </c>
      <c r="F1413" s="54" t="s">
        <v>2380</v>
      </c>
      <c r="G1413" s="54">
        <v>1</v>
      </c>
      <c r="H1413" s="54" t="s">
        <v>2380</v>
      </c>
      <c r="I1413" s="17"/>
      <c r="J1413" s="19"/>
      <c r="K1413" s="15" t="str" cm="1">
        <f t="array" ref="K1413">IF(H1413="?",INDEX($H$2:$H$2336,MODE(MATCH($H$2:$H$2336,$H$2:$H$2336,0))),H1413)</f>
        <v>No</v>
      </c>
      <c r="L1413" s="16">
        <f t="shared" si="22"/>
        <v>1</v>
      </c>
      <c r="M1413" s="16" t="s">
        <v>2380</v>
      </c>
      <c r="N1413" s="16" t="s">
        <v>2380</v>
      </c>
      <c r="O1413" s="15" t="str" cm="1">
        <f t="array" ref="O1413">_xlfn.IFS(B1413&lt;18.5,"Underweight",B1413&lt;=24.99,"Normal weight",B1413&lt;=29.99,"Over weight",B1413&gt;=30,"Obesity")</f>
        <v>Obesity</v>
      </c>
      <c r="P1413" s="29" t="str" cm="1">
        <f t="array" ref="P1413">_xlfn.IFS(C1413&lt;5.7,"Normal",C1413&lt;=6.49,"Prediabetes",C1413&gt;=6.5,"Diabetes")</f>
        <v>Normal</v>
      </c>
    </row>
    <row r="1414" spans="1:16" x14ac:dyDescent="0.25">
      <c r="A1414" s="54" t="s">
        <v>958</v>
      </c>
      <c r="B1414" s="54">
        <v>24.33</v>
      </c>
      <c r="C1414" s="54">
        <v>8</v>
      </c>
      <c r="D1414" s="54" t="s">
        <v>2380</v>
      </c>
      <c r="E1414" s="54" t="s">
        <v>2380</v>
      </c>
      <c r="F1414" s="54" t="s">
        <v>2380</v>
      </c>
      <c r="G1414" s="54" t="s">
        <v>2381</v>
      </c>
      <c r="H1414" s="54" t="s">
        <v>2380</v>
      </c>
      <c r="I1414" s="15"/>
      <c r="J1414" s="20"/>
      <c r="K1414" s="17" t="str" cm="1">
        <f t="array" ref="K1414">IF(H1414="?",INDEX($H$2:$H$2336,MODE(MATCH($H$2:$H$2336,$H$2:$H$2336,0))),H1414)</f>
        <v>No</v>
      </c>
      <c r="L1414" s="18" t="str">
        <f t="shared" si="22"/>
        <v>0</v>
      </c>
      <c r="M1414" s="18" t="s">
        <v>2380</v>
      </c>
      <c r="N1414" s="18" t="s">
        <v>2380</v>
      </c>
      <c r="O1414" s="17" t="str" cm="1">
        <f t="array" ref="O1414">_xlfn.IFS(B1414&lt;18.5,"Underweight",B1414&lt;=24.99,"Normal weight",B1414&lt;=29.99,"Over weight",B1414&gt;=30,"Obesity")</f>
        <v>Normal weight</v>
      </c>
      <c r="P1414" s="30" t="str" cm="1">
        <f t="array" ref="P1414">_xlfn.IFS(C1414&lt;5.7,"Normal",C1414&lt;=6.49,"Prediabetes",C1414&gt;=6.5,"Diabetes")</f>
        <v>Diabetes</v>
      </c>
    </row>
    <row r="1415" spans="1:16" x14ac:dyDescent="0.25">
      <c r="A1415" s="54" t="s">
        <v>957</v>
      </c>
      <c r="B1415" s="54">
        <v>19.855</v>
      </c>
      <c r="C1415" s="54">
        <v>5.71</v>
      </c>
      <c r="D1415" s="54" t="s">
        <v>8367</v>
      </c>
      <c r="E1415" s="54" t="s">
        <v>2380</v>
      </c>
      <c r="F1415" s="54" t="s">
        <v>2380</v>
      </c>
      <c r="G1415" s="54" t="s">
        <v>2381</v>
      </c>
      <c r="H1415" s="54" t="s">
        <v>2380</v>
      </c>
      <c r="I1415" s="17"/>
      <c r="J1415" s="19"/>
      <c r="K1415" s="15" t="str" cm="1">
        <f t="array" ref="K1415">IF(H1415="?",INDEX($H$2:$H$2336,MODE(MATCH($H$2:$H$2336,$H$2:$H$2336,0))),H1415)</f>
        <v>No</v>
      </c>
      <c r="L1415" s="16" t="str">
        <f t="shared" si="22"/>
        <v>0</v>
      </c>
      <c r="M1415" s="16" t="s">
        <v>2382</v>
      </c>
      <c r="N1415" s="16" t="s">
        <v>2380</v>
      </c>
      <c r="O1415" s="15" t="str" cm="1">
        <f t="array" ref="O1415">_xlfn.IFS(B1415&lt;18.5,"Underweight",B1415&lt;=24.99,"Normal weight",B1415&lt;=29.99,"Over weight",B1415&gt;=30,"Obesity")</f>
        <v>Normal weight</v>
      </c>
      <c r="P1415" s="29" t="str" cm="1">
        <f t="array" ref="P1415">_xlfn.IFS(C1415&lt;5.7,"Normal",C1415&lt;=6.49,"Prediabetes",C1415&gt;=6.5,"Diabetes")</f>
        <v>Prediabetes</v>
      </c>
    </row>
    <row r="1416" spans="1:16" x14ac:dyDescent="0.25">
      <c r="A1416" s="54" t="s">
        <v>956</v>
      </c>
      <c r="B1416" s="54">
        <v>25.364999999999998</v>
      </c>
      <c r="C1416" s="54">
        <v>11.71</v>
      </c>
      <c r="D1416" s="54" t="s">
        <v>2380</v>
      </c>
      <c r="E1416" s="54" t="s">
        <v>2380</v>
      </c>
      <c r="F1416" s="54" t="s">
        <v>2380</v>
      </c>
      <c r="G1416" s="54" t="s">
        <v>2381</v>
      </c>
      <c r="H1416" s="54" t="s">
        <v>2380</v>
      </c>
      <c r="I1416" s="15"/>
      <c r="J1416" s="20"/>
      <c r="K1416" s="17" t="str" cm="1">
        <f t="array" ref="K1416">IF(H1416="?",INDEX($H$2:$H$2336,MODE(MATCH($H$2:$H$2336,$H$2:$H$2336,0))),H1416)</f>
        <v>No</v>
      </c>
      <c r="L1416" s="18" t="str">
        <f t="shared" si="22"/>
        <v>0</v>
      </c>
      <c r="M1416" s="18" t="s">
        <v>2380</v>
      </c>
      <c r="N1416" s="18" t="s">
        <v>2380</v>
      </c>
      <c r="O1416" s="17" t="str" cm="1">
        <f t="array" ref="O1416">_xlfn.IFS(B1416&lt;18.5,"Underweight",B1416&lt;=24.99,"Normal weight",B1416&lt;=29.99,"Over weight",B1416&gt;=30,"Obesity")</f>
        <v>Over weight</v>
      </c>
      <c r="P1416" s="30" t="str" cm="1">
        <f t="array" ref="P1416">_xlfn.IFS(C1416&lt;5.7,"Normal",C1416&lt;=6.49,"Prediabetes",C1416&gt;=6.5,"Diabetes")</f>
        <v>Diabetes</v>
      </c>
    </row>
    <row r="1417" spans="1:16" x14ac:dyDescent="0.25">
      <c r="A1417" s="54" t="s">
        <v>955</v>
      </c>
      <c r="B1417" s="54">
        <v>29.6</v>
      </c>
      <c r="C1417" s="54">
        <v>6.17</v>
      </c>
      <c r="D1417" s="54" t="s">
        <v>8367</v>
      </c>
      <c r="E1417" s="54" t="s">
        <v>2380</v>
      </c>
      <c r="F1417" s="54" t="s">
        <v>2382</v>
      </c>
      <c r="G1417" s="54">
        <v>1</v>
      </c>
      <c r="H1417" s="54" t="s">
        <v>2380</v>
      </c>
      <c r="I1417" s="17"/>
      <c r="J1417" s="19"/>
      <c r="K1417" s="15" t="str" cm="1">
        <f t="array" ref="K1417">IF(H1417="?",INDEX($H$2:$H$2336,MODE(MATCH($H$2:$H$2336,$H$2:$H$2336,0))),H1417)</f>
        <v>No</v>
      </c>
      <c r="L1417" s="16">
        <f t="shared" si="22"/>
        <v>1</v>
      </c>
      <c r="M1417" s="16" t="s">
        <v>2382</v>
      </c>
      <c r="N1417" s="16" t="s">
        <v>2380</v>
      </c>
      <c r="O1417" s="15" t="str" cm="1">
        <f t="array" ref="O1417">_xlfn.IFS(B1417&lt;18.5,"Underweight",B1417&lt;=24.99,"Normal weight",B1417&lt;=29.99,"Over weight",B1417&gt;=30,"Obesity")</f>
        <v>Over weight</v>
      </c>
      <c r="P1417" s="29" t="str" cm="1">
        <f t="array" ref="P1417">_xlfn.IFS(C1417&lt;5.7,"Normal",C1417&lt;=6.49,"Prediabetes",C1417&gt;=6.5,"Diabetes")</f>
        <v>Prediabetes</v>
      </c>
    </row>
    <row r="1418" spans="1:16" x14ac:dyDescent="0.25">
      <c r="A1418" s="54" t="s">
        <v>954</v>
      </c>
      <c r="B1418" s="54">
        <v>39.43</v>
      </c>
      <c r="C1418" s="54">
        <v>6.1</v>
      </c>
      <c r="D1418" s="54" t="s">
        <v>8367</v>
      </c>
      <c r="E1418" s="54" t="s">
        <v>2380</v>
      </c>
      <c r="F1418" s="54" t="s">
        <v>2382</v>
      </c>
      <c r="G1418" s="54">
        <v>1</v>
      </c>
      <c r="H1418" s="54" t="s">
        <v>2380</v>
      </c>
      <c r="I1418" s="15"/>
      <c r="J1418" s="20"/>
      <c r="K1418" s="17" t="str" cm="1">
        <f t="array" ref="K1418">IF(H1418="?",INDEX($H$2:$H$2336,MODE(MATCH($H$2:$H$2336,$H$2:$H$2336,0))),H1418)</f>
        <v>No</v>
      </c>
      <c r="L1418" s="18">
        <f t="shared" si="22"/>
        <v>1</v>
      </c>
      <c r="M1418" s="18" t="s">
        <v>2382</v>
      </c>
      <c r="N1418" s="18" t="s">
        <v>2380</v>
      </c>
      <c r="O1418" s="17" t="str" cm="1">
        <f t="array" ref="O1418">_xlfn.IFS(B1418&lt;18.5,"Underweight",B1418&lt;=24.99,"Normal weight",B1418&lt;=29.99,"Over weight",B1418&gt;=30,"Obesity")</f>
        <v>Obesity</v>
      </c>
      <c r="P1418" s="30" t="str" cm="1">
        <f t="array" ref="P1418">_xlfn.IFS(C1418&lt;5.7,"Normal",C1418&lt;=6.49,"Prediabetes",C1418&gt;=6.5,"Diabetes")</f>
        <v>Prediabetes</v>
      </c>
    </row>
    <row r="1419" spans="1:16" x14ac:dyDescent="0.25">
      <c r="A1419" s="54" t="s">
        <v>953</v>
      </c>
      <c r="B1419" s="54">
        <v>27.34</v>
      </c>
      <c r="C1419" s="54">
        <v>5.19</v>
      </c>
      <c r="D1419" s="54" t="s">
        <v>8367</v>
      </c>
      <c r="E1419" s="54" t="s">
        <v>2380</v>
      </c>
      <c r="F1419" s="54" t="s">
        <v>2380</v>
      </c>
      <c r="G1419" s="54">
        <v>1</v>
      </c>
      <c r="H1419" s="54" t="s">
        <v>2380</v>
      </c>
      <c r="I1419" s="17"/>
      <c r="J1419" s="19"/>
      <c r="K1419" s="15" t="str" cm="1">
        <f t="array" ref="K1419">IF(H1419="?",INDEX($H$2:$H$2336,MODE(MATCH($H$2:$H$2336,$H$2:$H$2336,0))),H1419)</f>
        <v>No</v>
      </c>
      <c r="L1419" s="16">
        <f t="shared" si="22"/>
        <v>1</v>
      </c>
      <c r="M1419" s="16" t="s">
        <v>2382</v>
      </c>
      <c r="N1419" s="16" t="s">
        <v>2380</v>
      </c>
      <c r="O1419" s="15" t="str" cm="1">
        <f t="array" ref="O1419">_xlfn.IFS(B1419&lt;18.5,"Underweight",B1419&lt;=24.99,"Normal weight",B1419&lt;=29.99,"Over weight",B1419&gt;=30,"Obesity")</f>
        <v>Over weight</v>
      </c>
      <c r="P1419" s="29" t="str" cm="1">
        <f t="array" ref="P1419">_xlfn.IFS(C1419&lt;5.7,"Normal",C1419&lt;=6.49,"Prediabetes",C1419&gt;=6.5,"Diabetes")</f>
        <v>Normal</v>
      </c>
    </row>
    <row r="1420" spans="1:16" x14ac:dyDescent="0.25">
      <c r="A1420" s="54" t="s">
        <v>952</v>
      </c>
      <c r="B1420" s="54">
        <v>39.01</v>
      </c>
      <c r="C1420" s="54">
        <v>5.37</v>
      </c>
      <c r="D1420" s="54" t="s">
        <v>8367</v>
      </c>
      <c r="E1420" s="54" t="s">
        <v>2380</v>
      </c>
      <c r="F1420" s="54" t="s">
        <v>2380</v>
      </c>
      <c r="G1420" s="54" t="s">
        <v>2381</v>
      </c>
      <c r="H1420" s="54" t="s">
        <v>2380</v>
      </c>
      <c r="I1420" s="15"/>
      <c r="J1420" s="20"/>
      <c r="K1420" s="17" t="str" cm="1">
        <f t="array" ref="K1420">IF(H1420="?",INDEX($H$2:$H$2336,MODE(MATCH($H$2:$H$2336,$H$2:$H$2336,0))),H1420)</f>
        <v>No</v>
      </c>
      <c r="L1420" s="18" t="str">
        <f t="shared" si="22"/>
        <v>0</v>
      </c>
      <c r="M1420" s="18" t="s">
        <v>2382</v>
      </c>
      <c r="N1420" s="18" t="s">
        <v>2380</v>
      </c>
      <c r="O1420" s="17" t="str" cm="1">
        <f t="array" ref="O1420">_xlfn.IFS(B1420&lt;18.5,"Underweight",B1420&lt;=24.99,"Normal weight",B1420&lt;=29.99,"Over weight",B1420&gt;=30,"Obesity")</f>
        <v>Obesity</v>
      </c>
      <c r="P1420" s="30" t="str" cm="1">
        <f t="array" ref="P1420">_xlfn.IFS(C1420&lt;5.7,"Normal",C1420&lt;=6.49,"Prediabetes",C1420&gt;=6.5,"Diabetes")</f>
        <v>Normal</v>
      </c>
    </row>
    <row r="1421" spans="1:16" x14ac:dyDescent="0.25">
      <c r="A1421" s="54" t="s">
        <v>951</v>
      </c>
      <c r="B1421" s="54">
        <v>18.989999999999998</v>
      </c>
      <c r="C1421" s="54">
        <v>10.82</v>
      </c>
      <c r="D1421" s="54" t="s">
        <v>8367</v>
      </c>
      <c r="E1421" s="54" t="s">
        <v>2380</v>
      </c>
      <c r="F1421" s="54" t="s">
        <v>2380</v>
      </c>
      <c r="G1421" s="54" t="s">
        <v>2381</v>
      </c>
      <c r="H1421" s="54" t="s">
        <v>2380</v>
      </c>
      <c r="I1421" s="17"/>
      <c r="J1421" s="19"/>
      <c r="K1421" s="15" t="str" cm="1">
        <f t="array" ref="K1421">IF(H1421="?",INDEX($H$2:$H$2336,MODE(MATCH($H$2:$H$2336,$H$2:$H$2336,0))),H1421)</f>
        <v>No</v>
      </c>
      <c r="L1421" s="16" t="str">
        <f t="shared" si="22"/>
        <v>0</v>
      </c>
      <c r="M1421" s="16" t="s">
        <v>2382</v>
      </c>
      <c r="N1421" s="16" t="s">
        <v>2380</v>
      </c>
      <c r="O1421" s="15" t="str" cm="1">
        <f t="array" ref="O1421">_xlfn.IFS(B1421&lt;18.5,"Underweight",B1421&lt;=24.99,"Normal weight",B1421&lt;=29.99,"Over weight",B1421&gt;=30,"Obesity")</f>
        <v>Normal weight</v>
      </c>
      <c r="P1421" s="29" t="str" cm="1">
        <f t="array" ref="P1421">_xlfn.IFS(C1421&lt;5.7,"Normal",C1421&lt;=6.49,"Prediabetes",C1421&gt;=6.5,"Diabetes")</f>
        <v>Diabetes</v>
      </c>
    </row>
    <row r="1422" spans="1:16" x14ac:dyDescent="0.25">
      <c r="A1422" s="54" t="s">
        <v>950</v>
      </c>
      <c r="B1422" s="54">
        <v>42.3</v>
      </c>
      <c r="C1422" s="54">
        <v>6.06</v>
      </c>
      <c r="D1422" s="54" t="s">
        <v>8367</v>
      </c>
      <c r="E1422" s="54" t="s">
        <v>2380</v>
      </c>
      <c r="F1422" s="54" t="s">
        <v>2380</v>
      </c>
      <c r="G1422" s="54" t="s">
        <v>2381</v>
      </c>
      <c r="H1422" s="54" t="s">
        <v>2380</v>
      </c>
      <c r="I1422" s="15"/>
      <c r="J1422" s="20"/>
      <c r="K1422" s="17" t="str" cm="1">
        <f t="array" ref="K1422">IF(H1422="?",INDEX($H$2:$H$2336,MODE(MATCH($H$2:$H$2336,$H$2:$H$2336,0))),H1422)</f>
        <v>No</v>
      </c>
      <c r="L1422" s="18" t="str">
        <f t="shared" si="22"/>
        <v>0</v>
      </c>
      <c r="M1422" s="18" t="s">
        <v>2382</v>
      </c>
      <c r="N1422" s="18" t="s">
        <v>2380</v>
      </c>
      <c r="O1422" s="17" t="str" cm="1">
        <f t="array" ref="O1422">_xlfn.IFS(B1422&lt;18.5,"Underweight",B1422&lt;=24.99,"Normal weight",B1422&lt;=29.99,"Over weight",B1422&gt;=30,"Obesity")</f>
        <v>Obesity</v>
      </c>
      <c r="P1422" s="30" t="str" cm="1">
        <f t="array" ref="P1422">_xlfn.IFS(C1422&lt;5.7,"Normal",C1422&lt;=6.49,"Prediabetes",C1422&gt;=6.5,"Diabetes")</f>
        <v>Prediabetes</v>
      </c>
    </row>
    <row r="1423" spans="1:16" x14ac:dyDescent="0.25">
      <c r="A1423" s="54" t="s">
        <v>949</v>
      </c>
      <c r="B1423" s="54">
        <v>39.805</v>
      </c>
      <c r="C1423" s="54">
        <v>5.91</v>
      </c>
      <c r="D1423" s="54" t="s">
        <v>2380</v>
      </c>
      <c r="E1423" s="54" t="s">
        <v>2380</v>
      </c>
      <c r="F1423" s="54" t="s">
        <v>2380</v>
      </c>
      <c r="G1423" s="54" t="s">
        <v>2381</v>
      </c>
      <c r="H1423" s="54" t="s">
        <v>2380</v>
      </c>
      <c r="I1423" s="17"/>
      <c r="J1423" s="19"/>
      <c r="K1423" s="15" t="str" cm="1">
        <f t="array" ref="K1423">IF(H1423="?",INDEX($H$2:$H$2336,MODE(MATCH($H$2:$H$2336,$H$2:$H$2336,0))),H1423)</f>
        <v>No</v>
      </c>
      <c r="L1423" s="16" t="str">
        <f t="shared" si="22"/>
        <v>0</v>
      </c>
      <c r="M1423" s="16" t="s">
        <v>2380</v>
      </c>
      <c r="N1423" s="16" t="s">
        <v>2380</v>
      </c>
      <c r="O1423" s="15" t="str" cm="1">
        <f t="array" ref="O1423">_xlfn.IFS(B1423&lt;18.5,"Underweight",B1423&lt;=24.99,"Normal weight",B1423&lt;=29.99,"Over weight",B1423&gt;=30,"Obesity")</f>
        <v>Obesity</v>
      </c>
      <c r="P1423" s="29" t="str" cm="1">
        <f t="array" ref="P1423">_xlfn.IFS(C1423&lt;5.7,"Normal",C1423&lt;=6.49,"Prediabetes",C1423&gt;=6.5,"Diabetes")</f>
        <v>Prediabetes</v>
      </c>
    </row>
    <row r="1424" spans="1:16" x14ac:dyDescent="0.25">
      <c r="A1424" s="54" t="s">
        <v>948</v>
      </c>
      <c r="B1424" s="54">
        <v>33.700000000000003</v>
      </c>
      <c r="C1424" s="54">
        <v>5.87</v>
      </c>
      <c r="D1424" s="54" t="s">
        <v>2380</v>
      </c>
      <c r="E1424" s="54" t="s">
        <v>2380</v>
      </c>
      <c r="F1424" s="54" t="s">
        <v>2380</v>
      </c>
      <c r="G1424" s="54" t="s">
        <v>2381</v>
      </c>
      <c r="H1424" s="54" t="s">
        <v>2380</v>
      </c>
      <c r="I1424" s="15"/>
      <c r="J1424" s="20"/>
      <c r="K1424" s="17" t="str" cm="1">
        <f t="array" ref="K1424">IF(H1424="?",INDEX($H$2:$H$2336,MODE(MATCH($H$2:$H$2336,$H$2:$H$2336,0))),H1424)</f>
        <v>No</v>
      </c>
      <c r="L1424" s="18" t="str">
        <f t="shared" si="22"/>
        <v>0</v>
      </c>
      <c r="M1424" s="18" t="s">
        <v>2380</v>
      </c>
      <c r="N1424" s="18" t="s">
        <v>2380</v>
      </c>
      <c r="O1424" s="17" t="str" cm="1">
        <f t="array" ref="O1424">_xlfn.IFS(B1424&lt;18.5,"Underweight",B1424&lt;=24.99,"Normal weight",B1424&lt;=29.99,"Over weight",B1424&gt;=30,"Obesity")</f>
        <v>Obesity</v>
      </c>
      <c r="P1424" s="30" t="str" cm="1">
        <f t="array" ref="P1424">_xlfn.IFS(C1424&lt;5.7,"Normal",C1424&lt;=6.49,"Prediabetes",C1424&gt;=6.5,"Diabetes")</f>
        <v>Prediabetes</v>
      </c>
    </row>
    <row r="1425" spans="1:16" x14ac:dyDescent="0.25">
      <c r="A1425" s="54" t="s">
        <v>947</v>
      </c>
      <c r="B1425" s="54">
        <v>36.195</v>
      </c>
      <c r="C1425" s="54">
        <v>6.22</v>
      </c>
      <c r="D1425" s="54" t="s">
        <v>2380</v>
      </c>
      <c r="E1425" s="54" t="s">
        <v>2380</v>
      </c>
      <c r="F1425" s="54" t="s">
        <v>2380</v>
      </c>
      <c r="G1425" s="54" t="s">
        <v>2381</v>
      </c>
      <c r="H1425" s="54" t="s">
        <v>2380</v>
      </c>
      <c r="I1425" s="17"/>
      <c r="J1425" s="19"/>
      <c r="K1425" s="15" t="str" cm="1">
        <f t="array" ref="K1425">IF(H1425="?",INDEX($H$2:$H$2336,MODE(MATCH($H$2:$H$2336,$H$2:$H$2336,0))),H1425)</f>
        <v>No</v>
      </c>
      <c r="L1425" s="16" t="str">
        <f t="shared" si="22"/>
        <v>0</v>
      </c>
      <c r="M1425" s="16" t="s">
        <v>2380</v>
      </c>
      <c r="N1425" s="16" t="s">
        <v>2380</v>
      </c>
      <c r="O1425" s="15" t="str" cm="1">
        <f t="array" ref="O1425">_xlfn.IFS(B1425&lt;18.5,"Underweight",B1425&lt;=24.99,"Normal weight",B1425&lt;=29.99,"Over weight",B1425&gt;=30,"Obesity")</f>
        <v>Obesity</v>
      </c>
      <c r="P1425" s="29" t="str" cm="1">
        <f t="array" ref="P1425">_xlfn.IFS(C1425&lt;5.7,"Normal",C1425&lt;=6.49,"Prediabetes",C1425&gt;=6.5,"Diabetes")</f>
        <v>Prediabetes</v>
      </c>
    </row>
    <row r="1426" spans="1:16" x14ac:dyDescent="0.25">
      <c r="A1426" s="54" t="s">
        <v>946</v>
      </c>
      <c r="B1426" s="54">
        <v>32.6</v>
      </c>
      <c r="C1426" s="54">
        <v>5.73</v>
      </c>
      <c r="D1426" s="54" t="s">
        <v>2380</v>
      </c>
      <c r="E1426" s="54" t="s">
        <v>2380</v>
      </c>
      <c r="F1426" s="54" t="s">
        <v>2382</v>
      </c>
      <c r="G1426" s="54">
        <v>1</v>
      </c>
      <c r="H1426" s="54" t="s">
        <v>2380</v>
      </c>
      <c r="I1426" s="15"/>
      <c r="J1426" s="20"/>
      <c r="K1426" s="17" t="str" cm="1">
        <f t="array" ref="K1426">IF(H1426="?",INDEX($H$2:$H$2336,MODE(MATCH($H$2:$H$2336,$H$2:$H$2336,0))),H1426)</f>
        <v>No</v>
      </c>
      <c r="L1426" s="18">
        <f t="shared" si="22"/>
        <v>1</v>
      </c>
      <c r="M1426" s="18" t="s">
        <v>2380</v>
      </c>
      <c r="N1426" s="18" t="s">
        <v>2380</v>
      </c>
      <c r="O1426" s="17" t="str" cm="1">
        <f t="array" ref="O1426">_xlfn.IFS(B1426&lt;18.5,"Underweight",B1426&lt;=24.99,"Normal weight",B1426&lt;=29.99,"Over weight",B1426&gt;=30,"Obesity")</f>
        <v>Obesity</v>
      </c>
      <c r="P1426" s="30" t="str" cm="1">
        <f t="array" ref="P1426">_xlfn.IFS(C1426&lt;5.7,"Normal",C1426&lt;=6.49,"Prediabetes",C1426&gt;=6.5,"Diabetes")</f>
        <v>Prediabetes</v>
      </c>
    </row>
    <row r="1427" spans="1:16" x14ac:dyDescent="0.25">
      <c r="A1427" s="54" t="s">
        <v>945</v>
      </c>
      <c r="B1427" s="54">
        <v>30.2</v>
      </c>
      <c r="C1427" s="54">
        <v>5.7</v>
      </c>
      <c r="D1427" s="54" t="s">
        <v>2380</v>
      </c>
      <c r="E1427" s="54" t="s">
        <v>2380</v>
      </c>
      <c r="F1427" s="54" t="s">
        <v>2380</v>
      </c>
      <c r="G1427" s="54" t="s">
        <v>2381</v>
      </c>
      <c r="H1427" s="54" t="s">
        <v>2380</v>
      </c>
      <c r="I1427" s="17"/>
      <c r="J1427" s="19"/>
      <c r="K1427" s="15" t="str" cm="1">
        <f t="array" ref="K1427">IF(H1427="?",INDEX($H$2:$H$2336,MODE(MATCH($H$2:$H$2336,$H$2:$H$2336,0))),H1427)</f>
        <v>No</v>
      </c>
      <c r="L1427" s="16" t="str">
        <f t="shared" si="22"/>
        <v>0</v>
      </c>
      <c r="M1427" s="16" t="s">
        <v>2380</v>
      </c>
      <c r="N1427" s="16" t="s">
        <v>2380</v>
      </c>
      <c r="O1427" s="15" t="str" cm="1">
        <f t="array" ref="O1427">_xlfn.IFS(B1427&lt;18.5,"Underweight",B1427&lt;=24.99,"Normal weight",B1427&lt;=29.99,"Over weight",B1427&gt;=30,"Obesity")</f>
        <v>Obesity</v>
      </c>
      <c r="P1427" s="29" t="str" cm="1">
        <f t="array" ref="P1427">_xlfn.IFS(C1427&lt;5.7,"Normal",C1427&lt;=6.49,"Prediabetes",C1427&gt;=6.5,"Diabetes")</f>
        <v>Prediabetes</v>
      </c>
    </row>
    <row r="1428" spans="1:16" x14ac:dyDescent="0.25">
      <c r="A1428" s="54" t="s">
        <v>944</v>
      </c>
      <c r="B1428" s="54">
        <v>27.645</v>
      </c>
      <c r="C1428" s="54">
        <v>9.91</v>
      </c>
      <c r="D1428" s="54" t="s">
        <v>2380</v>
      </c>
      <c r="E1428" s="54" t="s">
        <v>2380</v>
      </c>
      <c r="F1428" s="54" t="s">
        <v>2380</v>
      </c>
      <c r="G1428" s="54" t="s">
        <v>2381</v>
      </c>
      <c r="H1428" s="54" t="s">
        <v>2380</v>
      </c>
      <c r="I1428" s="15"/>
      <c r="J1428" s="20"/>
      <c r="K1428" s="17" t="str" cm="1">
        <f t="array" ref="K1428">IF(H1428="?",INDEX($H$2:$H$2336,MODE(MATCH($H$2:$H$2336,$H$2:$H$2336,0))),H1428)</f>
        <v>No</v>
      </c>
      <c r="L1428" s="18" t="str">
        <f t="shared" si="22"/>
        <v>0</v>
      </c>
      <c r="M1428" s="18" t="s">
        <v>2380</v>
      </c>
      <c r="N1428" s="18" t="s">
        <v>2380</v>
      </c>
      <c r="O1428" s="17" t="str" cm="1">
        <f t="array" ref="O1428">_xlfn.IFS(B1428&lt;18.5,"Underweight",B1428&lt;=24.99,"Normal weight",B1428&lt;=29.99,"Over weight",B1428&gt;=30,"Obesity")</f>
        <v>Over weight</v>
      </c>
      <c r="P1428" s="30" t="str" cm="1">
        <f t="array" ref="P1428">_xlfn.IFS(C1428&lt;5.7,"Normal",C1428&lt;=6.49,"Prediabetes",C1428&gt;=6.5,"Diabetes")</f>
        <v>Diabetes</v>
      </c>
    </row>
    <row r="1429" spans="1:16" x14ac:dyDescent="0.25">
      <c r="A1429" s="54" t="s">
        <v>943</v>
      </c>
      <c r="B1429" s="54">
        <v>26.41</v>
      </c>
      <c r="C1429" s="54">
        <v>11.4</v>
      </c>
      <c r="D1429" s="54" t="s">
        <v>2380</v>
      </c>
      <c r="E1429" s="54" t="s">
        <v>2380</v>
      </c>
      <c r="F1429" s="54" t="s">
        <v>2380</v>
      </c>
      <c r="G1429" s="54" t="s">
        <v>2381</v>
      </c>
      <c r="H1429" s="54" t="s">
        <v>2380</v>
      </c>
      <c r="I1429" s="17"/>
      <c r="J1429" s="19"/>
      <c r="K1429" s="15" t="str" cm="1">
        <f t="array" ref="K1429">IF(H1429="?",INDEX($H$2:$H$2336,MODE(MATCH($H$2:$H$2336,$H$2:$H$2336,0))),H1429)</f>
        <v>No</v>
      </c>
      <c r="L1429" s="16" t="str">
        <f t="shared" si="22"/>
        <v>0</v>
      </c>
      <c r="M1429" s="16" t="s">
        <v>2380</v>
      </c>
      <c r="N1429" s="16" t="s">
        <v>2380</v>
      </c>
      <c r="O1429" s="15" t="str" cm="1">
        <f t="array" ref="O1429">_xlfn.IFS(B1429&lt;18.5,"Underweight",B1429&lt;=24.99,"Normal weight",B1429&lt;=29.99,"Over weight",B1429&gt;=30,"Obesity")</f>
        <v>Over weight</v>
      </c>
      <c r="P1429" s="29" t="str" cm="1">
        <f t="array" ref="P1429">_xlfn.IFS(C1429&lt;5.7,"Normal",C1429&lt;=6.49,"Prediabetes",C1429&gt;=6.5,"Diabetes")</f>
        <v>Diabetes</v>
      </c>
    </row>
    <row r="1430" spans="1:16" x14ac:dyDescent="0.25">
      <c r="A1430" s="54" t="s">
        <v>942</v>
      </c>
      <c r="B1430" s="54">
        <v>34.1</v>
      </c>
      <c r="C1430" s="54">
        <v>6.29</v>
      </c>
      <c r="D1430" s="54" t="s">
        <v>8367</v>
      </c>
      <c r="E1430" s="54" t="s">
        <v>2380</v>
      </c>
      <c r="F1430" s="54" t="s">
        <v>2382</v>
      </c>
      <c r="G1430" s="54">
        <v>1</v>
      </c>
      <c r="H1430" s="54" t="s">
        <v>2380</v>
      </c>
      <c r="I1430" s="15"/>
      <c r="J1430" s="20"/>
      <c r="K1430" s="17" t="str" cm="1">
        <f t="array" ref="K1430">IF(H1430="?",INDEX($H$2:$H$2336,MODE(MATCH($H$2:$H$2336,$H$2:$H$2336,0))),H1430)</f>
        <v>No</v>
      </c>
      <c r="L1430" s="18">
        <f t="shared" si="22"/>
        <v>1</v>
      </c>
      <c r="M1430" s="18" t="s">
        <v>2382</v>
      </c>
      <c r="N1430" s="18" t="s">
        <v>2380</v>
      </c>
      <c r="O1430" s="17" t="str" cm="1">
        <f t="array" ref="O1430">_xlfn.IFS(B1430&lt;18.5,"Underweight",B1430&lt;=24.99,"Normal weight",B1430&lt;=29.99,"Over weight",B1430&gt;=30,"Obesity")</f>
        <v>Obesity</v>
      </c>
      <c r="P1430" s="30" t="str" cm="1">
        <f t="array" ref="P1430">_xlfn.IFS(C1430&lt;5.7,"Normal",C1430&lt;=6.49,"Prediabetes",C1430&gt;=6.5,"Diabetes")</f>
        <v>Prediabetes</v>
      </c>
    </row>
    <row r="1431" spans="1:16" x14ac:dyDescent="0.25">
      <c r="A1431" s="54" t="s">
        <v>941</v>
      </c>
      <c r="B1431" s="54">
        <v>17.3</v>
      </c>
      <c r="C1431" s="54">
        <v>9.2799999999999994</v>
      </c>
      <c r="D1431" s="54" t="s">
        <v>2380</v>
      </c>
      <c r="E1431" s="54" t="s">
        <v>2380</v>
      </c>
      <c r="F1431" s="54" t="s">
        <v>2380</v>
      </c>
      <c r="G1431" s="54" t="s">
        <v>2381</v>
      </c>
      <c r="H1431" s="54" t="s">
        <v>2380</v>
      </c>
      <c r="I1431" s="17"/>
      <c r="J1431" s="19"/>
      <c r="K1431" s="15" t="str" cm="1">
        <f t="array" ref="K1431">IF(H1431="?",INDEX($H$2:$H$2336,MODE(MATCH($H$2:$H$2336,$H$2:$H$2336,0))),H1431)</f>
        <v>No</v>
      </c>
      <c r="L1431" s="16" t="str">
        <f t="shared" si="22"/>
        <v>0</v>
      </c>
      <c r="M1431" s="16" t="s">
        <v>2380</v>
      </c>
      <c r="N1431" s="16" t="s">
        <v>2380</v>
      </c>
      <c r="O1431" s="15" t="str" cm="1">
        <f t="array" ref="O1431">_xlfn.IFS(B1431&lt;18.5,"Underweight",B1431&lt;=24.99,"Normal weight",B1431&lt;=29.99,"Over weight",B1431&gt;=30,"Obesity")</f>
        <v>Underweight</v>
      </c>
      <c r="P1431" s="29" t="str" cm="1">
        <f t="array" ref="P1431">_xlfn.IFS(C1431&lt;5.7,"Normal",C1431&lt;=6.49,"Prediabetes",C1431&gt;=6.5,"Diabetes")</f>
        <v>Diabetes</v>
      </c>
    </row>
    <row r="1432" spans="1:16" x14ac:dyDescent="0.25">
      <c r="A1432" s="54" t="s">
        <v>940</v>
      </c>
      <c r="B1432" s="54">
        <v>35.020000000000003</v>
      </c>
      <c r="C1432" s="54">
        <v>4.78</v>
      </c>
      <c r="D1432" s="54" t="s">
        <v>2380</v>
      </c>
      <c r="E1432" s="54" t="s">
        <v>2380</v>
      </c>
      <c r="F1432" s="54" t="s">
        <v>2382</v>
      </c>
      <c r="G1432" s="54">
        <v>1</v>
      </c>
      <c r="H1432" s="54" t="s">
        <v>2380</v>
      </c>
      <c r="I1432" s="15"/>
      <c r="J1432" s="20"/>
      <c r="K1432" s="17" t="str" cm="1">
        <f t="array" ref="K1432">IF(H1432="?",INDEX($H$2:$H$2336,MODE(MATCH($H$2:$H$2336,$H$2:$H$2336,0))),H1432)</f>
        <v>No</v>
      </c>
      <c r="L1432" s="18">
        <f t="shared" si="22"/>
        <v>1</v>
      </c>
      <c r="M1432" s="18" t="s">
        <v>2380</v>
      </c>
      <c r="N1432" s="18" t="s">
        <v>2380</v>
      </c>
      <c r="O1432" s="17" t="str" cm="1">
        <f t="array" ref="O1432">_xlfn.IFS(B1432&lt;18.5,"Underweight",B1432&lt;=24.99,"Normal weight",B1432&lt;=29.99,"Over weight",B1432&gt;=30,"Obesity")</f>
        <v>Obesity</v>
      </c>
      <c r="P1432" s="30" t="str" cm="1">
        <f t="array" ref="P1432">_xlfn.IFS(C1432&lt;5.7,"Normal",C1432&lt;=6.49,"Prediabetes",C1432&gt;=6.5,"Diabetes")</f>
        <v>Normal</v>
      </c>
    </row>
    <row r="1433" spans="1:16" x14ac:dyDescent="0.25">
      <c r="A1433" s="54" t="s">
        <v>939</v>
      </c>
      <c r="B1433" s="54">
        <v>37.1</v>
      </c>
      <c r="C1433" s="54">
        <v>8.8699999999999992</v>
      </c>
      <c r="D1433" s="54" t="s">
        <v>8367</v>
      </c>
      <c r="E1433" s="54" t="s">
        <v>2380</v>
      </c>
      <c r="F1433" s="54" t="s">
        <v>2380</v>
      </c>
      <c r="G1433" s="54" t="s">
        <v>2381</v>
      </c>
      <c r="H1433" s="54" t="s">
        <v>2380</v>
      </c>
      <c r="I1433" s="17"/>
      <c r="J1433" s="19"/>
      <c r="K1433" s="15" t="str" cm="1">
        <f t="array" ref="K1433">IF(H1433="?",INDEX($H$2:$H$2336,MODE(MATCH($H$2:$H$2336,$H$2:$H$2336,0))),H1433)</f>
        <v>No</v>
      </c>
      <c r="L1433" s="16" t="str">
        <f t="shared" si="22"/>
        <v>0</v>
      </c>
      <c r="M1433" s="16" t="s">
        <v>2382</v>
      </c>
      <c r="N1433" s="16" t="s">
        <v>2380</v>
      </c>
      <c r="O1433" s="15" t="str" cm="1">
        <f t="array" ref="O1433">_xlfn.IFS(B1433&lt;18.5,"Underweight",B1433&lt;=24.99,"Normal weight",B1433&lt;=29.99,"Over weight",B1433&gt;=30,"Obesity")</f>
        <v>Obesity</v>
      </c>
      <c r="P1433" s="29" t="str" cm="1">
        <f t="array" ref="P1433">_xlfn.IFS(C1433&lt;5.7,"Normal",C1433&lt;=6.49,"Prediabetes",C1433&gt;=6.5,"Diabetes")</f>
        <v>Diabetes</v>
      </c>
    </row>
    <row r="1434" spans="1:16" x14ac:dyDescent="0.25">
      <c r="A1434" s="54" t="s">
        <v>938</v>
      </c>
      <c r="B1434" s="54">
        <v>16.79</v>
      </c>
      <c r="C1434" s="54">
        <v>11.4</v>
      </c>
      <c r="D1434" s="54" t="s">
        <v>2380</v>
      </c>
      <c r="E1434" s="54" t="s">
        <v>2380</v>
      </c>
      <c r="F1434" s="54" t="s">
        <v>2380</v>
      </c>
      <c r="G1434" s="54" t="s">
        <v>2381</v>
      </c>
      <c r="H1434" s="54" t="s">
        <v>2380</v>
      </c>
      <c r="I1434" s="15"/>
      <c r="J1434" s="20"/>
      <c r="K1434" s="17" t="str" cm="1">
        <f t="array" ref="K1434">IF(H1434="?",INDEX($H$2:$H$2336,MODE(MATCH($H$2:$H$2336,$H$2:$H$2336,0))),H1434)</f>
        <v>No</v>
      </c>
      <c r="L1434" s="18" t="str">
        <f t="shared" si="22"/>
        <v>0</v>
      </c>
      <c r="M1434" s="18" t="s">
        <v>2380</v>
      </c>
      <c r="N1434" s="18" t="s">
        <v>2380</v>
      </c>
      <c r="O1434" s="17" t="str" cm="1">
        <f t="array" ref="O1434">_xlfn.IFS(B1434&lt;18.5,"Underweight",B1434&lt;=24.99,"Normal weight",B1434&lt;=29.99,"Over weight",B1434&gt;=30,"Obesity")</f>
        <v>Underweight</v>
      </c>
      <c r="P1434" s="30" t="str" cm="1">
        <f t="array" ref="P1434">_xlfn.IFS(C1434&lt;5.7,"Normal",C1434&lt;=6.49,"Prediabetes",C1434&gt;=6.5,"Diabetes")</f>
        <v>Diabetes</v>
      </c>
    </row>
    <row r="1435" spans="1:16" x14ac:dyDescent="0.25">
      <c r="A1435" s="54" t="s">
        <v>937</v>
      </c>
      <c r="B1435" s="54">
        <v>31.635000000000002</v>
      </c>
      <c r="C1435" s="54">
        <v>9.1300000000000008</v>
      </c>
      <c r="D1435" s="54" t="s">
        <v>8367</v>
      </c>
      <c r="E1435" s="54" t="s">
        <v>2380</v>
      </c>
      <c r="F1435" s="54" t="s">
        <v>2380</v>
      </c>
      <c r="G1435" s="54" t="s">
        <v>2381</v>
      </c>
      <c r="H1435" s="54" t="s">
        <v>2380</v>
      </c>
      <c r="I1435" s="17"/>
      <c r="J1435" s="19"/>
      <c r="K1435" s="15" t="str" cm="1">
        <f t="array" ref="K1435">IF(H1435="?",INDEX($H$2:$H$2336,MODE(MATCH($H$2:$H$2336,$H$2:$H$2336,0))),H1435)</f>
        <v>No</v>
      </c>
      <c r="L1435" s="16" t="str">
        <f t="shared" si="22"/>
        <v>0</v>
      </c>
      <c r="M1435" s="16" t="s">
        <v>2382</v>
      </c>
      <c r="N1435" s="16" t="s">
        <v>2380</v>
      </c>
      <c r="O1435" s="15" t="str" cm="1">
        <f t="array" ref="O1435">_xlfn.IFS(B1435&lt;18.5,"Underweight",B1435&lt;=24.99,"Normal weight",B1435&lt;=29.99,"Over weight",B1435&gt;=30,"Obesity")</f>
        <v>Obesity</v>
      </c>
      <c r="P1435" s="29" t="str" cm="1">
        <f t="array" ref="P1435">_xlfn.IFS(C1435&lt;5.7,"Normal",C1435&lt;=6.49,"Prediabetes",C1435&gt;=6.5,"Diabetes")</f>
        <v>Diabetes</v>
      </c>
    </row>
    <row r="1436" spans="1:16" x14ac:dyDescent="0.25">
      <c r="A1436" s="54" t="s">
        <v>936</v>
      </c>
      <c r="B1436" s="54">
        <v>24.19</v>
      </c>
      <c r="C1436" s="54">
        <v>6.22</v>
      </c>
      <c r="D1436" s="54" t="s">
        <v>8367</v>
      </c>
      <c r="E1436" s="54" t="s">
        <v>2380</v>
      </c>
      <c r="F1436" s="54" t="s">
        <v>2382</v>
      </c>
      <c r="G1436" s="54">
        <v>1</v>
      </c>
      <c r="H1436" s="54" t="s">
        <v>2380</v>
      </c>
      <c r="I1436" s="15"/>
      <c r="J1436" s="20"/>
      <c r="K1436" s="17" t="str" cm="1">
        <f t="array" ref="K1436">IF(H1436="?",INDEX($H$2:$H$2336,MODE(MATCH($H$2:$H$2336,$H$2:$H$2336,0))),H1436)</f>
        <v>No</v>
      </c>
      <c r="L1436" s="18">
        <f t="shared" si="22"/>
        <v>1</v>
      </c>
      <c r="M1436" s="18" t="s">
        <v>2382</v>
      </c>
      <c r="N1436" s="18" t="s">
        <v>2380</v>
      </c>
      <c r="O1436" s="17" t="str" cm="1">
        <f t="array" ref="O1436">_xlfn.IFS(B1436&lt;18.5,"Underweight",B1436&lt;=24.99,"Normal weight",B1436&lt;=29.99,"Over weight",B1436&gt;=30,"Obesity")</f>
        <v>Normal weight</v>
      </c>
      <c r="P1436" s="30" t="str" cm="1">
        <f t="array" ref="P1436">_xlfn.IFS(C1436&lt;5.7,"Normal",C1436&lt;=6.49,"Prediabetes",C1436&gt;=6.5,"Diabetes")</f>
        <v>Prediabetes</v>
      </c>
    </row>
    <row r="1437" spans="1:16" x14ac:dyDescent="0.25">
      <c r="A1437" s="54" t="s">
        <v>935</v>
      </c>
      <c r="B1437" s="54">
        <v>35.29</v>
      </c>
      <c r="C1437" s="54">
        <v>5.9</v>
      </c>
      <c r="D1437" s="54" t="s">
        <v>2380</v>
      </c>
      <c r="E1437" s="54" t="s">
        <v>2380</v>
      </c>
      <c r="F1437" s="54" t="s">
        <v>2382</v>
      </c>
      <c r="G1437" s="54">
        <v>1</v>
      </c>
      <c r="H1437" s="54" t="s">
        <v>2380</v>
      </c>
      <c r="I1437" s="17"/>
      <c r="J1437" s="19"/>
      <c r="K1437" s="15" t="str" cm="1">
        <f t="array" ref="K1437">IF(H1437="?",INDEX($H$2:$H$2336,MODE(MATCH($H$2:$H$2336,$H$2:$H$2336,0))),H1437)</f>
        <v>No</v>
      </c>
      <c r="L1437" s="16">
        <f t="shared" si="22"/>
        <v>1</v>
      </c>
      <c r="M1437" s="16" t="s">
        <v>2380</v>
      </c>
      <c r="N1437" s="16" t="s">
        <v>2380</v>
      </c>
      <c r="O1437" s="15" t="str" cm="1">
        <f t="array" ref="O1437">_xlfn.IFS(B1437&lt;18.5,"Underweight",B1437&lt;=24.99,"Normal weight",B1437&lt;=29.99,"Over weight",B1437&gt;=30,"Obesity")</f>
        <v>Obesity</v>
      </c>
      <c r="P1437" s="29" t="str" cm="1">
        <f t="array" ref="P1437">_xlfn.IFS(C1437&lt;5.7,"Normal",C1437&lt;=6.49,"Prediabetes",C1437&gt;=6.5,"Diabetes")</f>
        <v>Prediabetes</v>
      </c>
    </row>
    <row r="1438" spans="1:16" x14ac:dyDescent="0.25">
      <c r="A1438" s="54" t="s">
        <v>934</v>
      </c>
      <c r="B1438" s="54">
        <v>35.299999999999997</v>
      </c>
      <c r="C1438" s="54">
        <v>4.45</v>
      </c>
      <c r="D1438" s="54" t="s">
        <v>2380</v>
      </c>
      <c r="E1438" s="54" t="s">
        <v>2380</v>
      </c>
      <c r="F1438" s="54" t="s">
        <v>2380</v>
      </c>
      <c r="G1438" s="54" t="s">
        <v>2381</v>
      </c>
      <c r="H1438" s="54" t="s">
        <v>2380</v>
      </c>
      <c r="I1438" s="15"/>
      <c r="J1438" s="20"/>
      <c r="K1438" s="17" t="str" cm="1">
        <f t="array" ref="K1438">IF(H1438="?",INDEX($H$2:$H$2336,MODE(MATCH($H$2:$H$2336,$H$2:$H$2336,0))),H1438)</f>
        <v>No</v>
      </c>
      <c r="L1438" s="18" t="str">
        <f t="shared" si="22"/>
        <v>0</v>
      </c>
      <c r="M1438" s="18" t="s">
        <v>2380</v>
      </c>
      <c r="N1438" s="18" t="s">
        <v>2380</v>
      </c>
      <c r="O1438" s="17" t="str" cm="1">
        <f t="array" ref="O1438">_xlfn.IFS(B1438&lt;18.5,"Underweight",B1438&lt;=24.99,"Normal weight",B1438&lt;=29.99,"Over weight",B1438&gt;=30,"Obesity")</f>
        <v>Obesity</v>
      </c>
      <c r="P1438" s="30" t="str" cm="1">
        <f t="array" ref="P1438">_xlfn.IFS(C1438&lt;5.7,"Normal",C1438&lt;=6.49,"Prediabetes",C1438&gt;=6.5,"Diabetes")</f>
        <v>Normal</v>
      </c>
    </row>
    <row r="1439" spans="1:16" x14ac:dyDescent="0.25">
      <c r="A1439" s="54" t="s">
        <v>933</v>
      </c>
      <c r="B1439" s="54">
        <v>35.64</v>
      </c>
      <c r="C1439" s="54">
        <v>6.17</v>
      </c>
      <c r="D1439" s="54" t="s">
        <v>2380</v>
      </c>
      <c r="E1439" s="54" t="s">
        <v>2380</v>
      </c>
      <c r="F1439" s="54" t="s">
        <v>2382</v>
      </c>
      <c r="G1439" s="54">
        <v>1</v>
      </c>
      <c r="H1439" s="54" t="s">
        <v>2380</v>
      </c>
      <c r="I1439" s="17"/>
      <c r="J1439" s="19"/>
      <c r="K1439" s="15" t="str" cm="1">
        <f t="array" ref="K1439">IF(H1439="?",INDEX($H$2:$H$2336,MODE(MATCH($H$2:$H$2336,$H$2:$H$2336,0))),H1439)</f>
        <v>No</v>
      </c>
      <c r="L1439" s="16">
        <f t="shared" si="22"/>
        <v>1</v>
      </c>
      <c r="M1439" s="16" t="s">
        <v>2380</v>
      </c>
      <c r="N1439" s="16" t="s">
        <v>2380</v>
      </c>
      <c r="O1439" s="15" t="str" cm="1">
        <f t="array" ref="O1439">_xlfn.IFS(B1439&lt;18.5,"Underweight",B1439&lt;=24.99,"Normal weight",B1439&lt;=29.99,"Over weight",B1439&gt;=30,"Obesity")</f>
        <v>Obesity</v>
      </c>
      <c r="P1439" s="29" t="str" cm="1">
        <f t="array" ref="P1439">_xlfn.IFS(C1439&lt;5.7,"Normal",C1439&lt;=6.49,"Prediabetes",C1439&gt;=6.5,"Diabetes")</f>
        <v>Prediabetes</v>
      </c>
    </row>
    <row r="1440" spans="1:16" x14ac:dyDescent="0.25">
      <c r="A1440" s="54" t="s">
        <v>932</v>
      </c>
      <c r="B1440" s="54">
        <v>33.1</v>
      </c>
      <c r="C1440" s="54">
        <v>4.93</v>
      </c>
      <c r="D1440" s="54" t="s">
        <v>2380</v>
      </c>
      <c r="E1440" s="54" t="s">
        <v>2380</v>
      </c>
      <c r="F1440" s="54" t="s">
        <v>2380</v>
      </c>
      <c r="G1440" s="54" t="s">
        <v>2381</v>
      </c>
      <c r="H1440" s="54" t="s">
        <v>2380</v>
      </c>
      <c r="I1440" s="15"/>
      <c r="J1440" s="20"/>
      <c r="K1440" s="17" t="str" cm="1">
        <f t="array" ref="K1440">IF(H1440="?",INDEX($H$2:$H$2336,MODE(MATCH($H$2:$H$2336,$H$2:$H$2336,0))),H1440)</f>
        <v>No</v>
      </c>
      <c r="L1440" s="18" t="str">
        <f t="shared" si="22"/>
        <v>0</v>
      </c>
      <c r="M1440" s="18" t="s">
        <v>2380</v>
      </c>
      <c r="N1440" s="18" t="s">
        <v>2380</v>
      </c>
      <c r="O1440" s="17" t="str" cm="1">
        <f t="array" ref="O1440">_xlfn.IFS(B1440&lt;18.5,"Underweight",B1440&lt;=24.99,"Normal weight",B1440&lt;=29.99,"Over weight",B1440&gt;=30,"Obesity")</f>
        <v>Obesity</v>
      </c>
      <c r="P1440" s="30" t="str" cm="1">
        <f t="array" ref="P1440">_xlfn.IFS(C1440&lt;5.7,"Normal",C1440&lt;=6.49,"Prediabetes",C1440&gt;=6.5,"Diabetes")</f>
        <v>Normal</v>
      </c>
    </row>
    <row r="1441" spans="1:16" x14ac:dyDescent="0.25">
      <c r="A1441" s="54" t="s">
        <v>931</v>
      </c>
      <c r="B1441" s="54">
        <v>26.41</v>
      </c>
      <c r="C1441" s="54">
        <v>7.32</v>
      </c>
      <c r="D1441" s="54" t="s">
        <v>8367</v>
      </c>
      <c r="E1441" s="54" t="s">
        <v>2380</v>
      </c>
      <c r="F1441" s="54" t="s">
        <v>2380</v>
      </c>
      <c r="G1441" s="54">
        <v>1</v>
      </c>
      <c r="H1441" s="54" t="s">
        <v>2380</v>
      </c>
      <c r="I1441" s="17"/>
      <c r="J1441" s="19"/>
      <c r="K1441" s="15" t="str" cm="1">
        <f t="array" ref="K1441">IF(H1441="?",INDEX($H$2:$H$2336,MODE(MATCH($H$2:$H$2336,$H$2:$H$2336,0))),H1441)</f>
        <v>No</v>
      </c>
      <c r="L1441" s="16">
        <f t="shared" si="22"/>
        <v>1</v>
      </c>
      <c r="M1441" s="16" t="s">
        <v>2382</v>
      </c>
      <c r="N1441" s="16" t="s">
        <v>2380</v>
      </c>
      <c r="O1441" s="15" t="str" cm="1">
        <f t="array" ref="O1441">_xlfn.IFS(B1441&lt;18.5,"Underweight",B1441&lt;=24.99,"Normal weight",B1441&lt;=29.99,"Over weight",B1441&gt;=30,"Obesity")</f>
        <v>Over weight</v>
      </c>
      <c r="P1441" s="29" t="str" cm="1">
        <f t="array" ref="P1441">_xlfn.IFS(C1441&lt;5.7,"Normal",C1441&lt;=6.49,"Prediabetes",C1441&gt;=6.5,"Diabetes")</f>
        <v>Diabetes</v>
      </c>
    </row>
    <row r="1442" spans="1:16" x14ac:dyDescent="0.25">
      <c r="A1442" s="54" t="s">
        <v>930</v>
      </c>
      <c r="B1442" s="54">
        <v>29.9</v>
      </c>
      <c r="C1442" s="54">
        <v>5.27</v>
      </c>
      <c r="D1442" s="54" t="s">
        <v>2380</v>
      </c>
      <c r="E1442" s="54" t="s">
        <v>2380</v>
      </c>
      <c r="F1442" s="54" t="s">
        <v>2382</v>
      </c>
      <c r="G1442" s="54">
        <v>1</v>
      </c>
      <c r="H1442" s="54" t="s">
        <v>2380</v>
      </c>
      <c r="I1442" s="15"/>
      <c r="J1442" s="20"/>
      <c r="K1442" s="17" t="str" cm="1">
        <f t="array" ref="K1442">IF(H1442="?",INDEX($H$2:$H$2336,MODE(MATCH($H$2:$H$2336,$H$2:$H$2336,0))),H1442)</f>
        <v>No</v>
      </c>
      <c r="L1442" s="18">
        <f t="shared" si="22"/>
        <v>1</v>
      </c>
      <c r="M1442" s="18" t="s">
        <v>2380</v>
      </c>
      <c r="N1442" s="18" t="s">
        <v>2380</v>
      </c>
      <c r="O1442" s="17" t="str" cm="1">
        <f t="array" ref="O1442">_xlfn.IFS(B1442&lt;18.5,"Underweight",B1442&lt;=24.99,"Normal weight",B1442&lt;=29.99,"Over weight",B1442&gt;=30,"Obesity")</f>
        <v>Over weight</v>
      </c>
      <c r="P1442" s="30" t="str" cm="1">
        <f t="array" ref="P1442">_xlfn.IFS(C1442&lt;5.7,"Normal",C1442&lt;=6.49,"Prediabetes",C1442&gt;=6.5,"Diabetes")</f>
        <v>Normal</v>
      </c>
    </row>
    <row r="1443" spans="1:16" x14ac:dyDescent="0.25">
      <c r="A1443" s="54" t="s">
        <v>929</v>
      </c>
      <c r="B1443" s="54">
        <v>25.24</v>
      </c>
      <c r="C1443" s="54">
        <v>5.82</v>
      </c>
      <c r="D1443" s="54" t="s">
        <v>2380</v>
      </c>
      <c r="E1443" s="54" t="s">
        <v>2380</v>
      </c>
      <c r="F1443" s="54" t="s">
        <v>2380</v>
      </c>
      <c r="G1443" s="54">
        <v>1</v>
      </c>
      <c r="H1443" s="54" t="s">
        <v>2380</v>
      </c>
      <c r="I1443" s="17"/>
      <c r="J1443" s="19"/>
      <c r="K1443" s="15" t="str" cm="1">
        <f t="array" ref="K1443">IF(H1443="?",INDEX($H$2:$H$2336,MODE(MATCH($H$2:$H$2336,$H$2:$H$2336,0))),H1443)</f>
        <v>No</v>
      </c>
      <c r="L1443" s="16">
        <f t="shared" si="22"/>
        <v>1</v>
      </c>
      <c r="M1443" s="16" t="s">
        <v>2380</v>
      </c>
      <c r="N1443" s="16" t="s">
        <v>2380</v>
      </c>
      <c r="O1443" s="15" t="str" cm="1">
        <f t="array" ref="O1443">_xlfn.IFS(B1443&lt;18.5,"Underweight",B1443&lt;=24.99,"Normal weight",B1443&lt;=29.99,"Over weight",B1443&gt;=30,"Obesity")</f>
        <v>Over weight</v>
      </c>
      <c r="P1443" s="29" t="str" cm="1">
        <f t="array" ref="P1443">_xlfn.IFS(C1443&lt;5.7,"Normal",C1443&lt;=6.49,"Prediabetes",C1443&gt;=6.5,"Diabetes")</f>
        <v>Prediabetes</v>
      </c>
    </row>
    <row r="1444" spans="1:16" x14ac:dyDescent="0.25">
      <c r="A1444" s="54" t="s">
        <v>928</v>
      </c>
      <c r="B1444" s="54">
        <v>25.08</v>
      </c>
      <c r="C1444" s="54">
        <v>5.8</v>
      </c>
      <c r="D1444" s="54" t="s">
        <v>2380</v>
      </c>
      <c r="E1444" s="54" t="s">
        <v>2380</v>
      </c>
      <c r="F1444" s="54" t="s">
        <v>2382</v>
      </c>
      <c r="G1444" s="54">
        <v>1</v>
      </c>
      <c r="H1444" s="54" t="s">
        <v>2380</v>
      </c>
      <c r="I1444" s="15"/>
      <c r="J1444" s="20"/>
      <c r="K1444" s="17" t="str" cm="1">
        <f t="array" ref="K1444">IF(H1444="?",INDEX($H$2:$H$2336,MODE(MATCH($H$2:$H$2336,$H$2:$H$2336,0))),H1444)</f>
        <v>No</v>
      </c>
      <c r="L1444" s="18">
        <f t="shared" si="22"/>
        <v>1</v>
      </c>
      <c r="M1444" s="18" t="s">
        <v>2380</v>
      </c>
      <c r="N1444" s="18" t="s">
        <v>2380</v>
      </c>
      <c r="O1444" s="17" t="str" cm="1">
        <f t="array" ref="O1444">_xlfn.IFS(B1444&lt;18.5,"Underweight",B1444&lt;=24.99,"Normal weight",B1444&lt;=29.99,"Over weight",B1444&gt;=30,"Obesity")</f>
        <v>Over weight</v>
      </c>
      <c r="P1444" s="30" t="str" cm="1">
        <f t="array" ref="P1444">_xlfn.IFS(C1444&lt;5.7,"Normal",C1444&lt;=6.49,"Prediabetes",C1444&gt;=6.5,"Diabetes")</f>
        <v>Prediabetes</v>
      </c>
    </row>
    <row r="1445" spans="1:16" x14ac:dyDescent="0.25">
      <c r="A1445" s="54" t="s">
        <v>927</v>
      </c>
      <c r="B1445" s="54">
        <v>29.164999999999999</v>
      </c>
      <c r="C1445" s="54">
        <v>4.87</v>
      </c>
      <c r="D1445" s="54" t="s">
        <v>2380</v>
      </c>
      <c r="E1445" s="54" t="s">
        <v>8367</v>
      </c>
      <c r="F1445" s="54" t="s">
        <v>2380</v>
      </c>
      <c r="G1445" s="54">
        <v>1</v>
      </c>
      <c r="H1445" s="54" t="s">
        <v>2380</v>
      </c>
      <c r="I1445" s="17"/>
      <c r="J1445" s="19"/>
      <c r="K1445" s="15" t="str" cm="1">
        <f t="array" ref="K1445">IF(H1445="?",INDEX($H$2:$H$2336,MODE(MATCH($H$2:$H$2336,$H$2:$H$2336,0))),H1445)</f>
        <v>No</v>
      </c>
      <c r="L1445" s="16">
        <f t="shared" si="22"/>
        <v>1</v>
      </c>
      <c r="M1445" s="16" t="s">
        <v>2380</v>
      </c>
      <c r="N1445" s="16" t="s">
        <v>2380</v>
      </c>
      <c r="O1445" s="15" t="str" cm="1">
        <f t="array" ref="O1445">_xlfn.IFS(B1445&lt;18.5,"Underweight",B1445&lt;=24.99,"Normal weight",B1445&lt;=29.99,"Over weight",B1445&gt;=30,"Obesity")</f>
        <v>Over weight</v>
      </c>
      <c r="P1445" s="29" t="str" cm="1">
        <f t="array" ref="P1445">_xlfn.IFS(C1445&lt;5.7,"Normal",C1445&lt;=6.49,"Prediabetes",C1445&gt;=6.5,"Diabetes")</f>
        <v>Normal</v>
      </c>
    </row>
    <row r="1446" spans="1:16" x14ac:dyDescent="0.25">
      <c r="A1446" s="54" t="s">
        <v>926</v>
      </c>
      <c r="B1446" s="54">
        <v>15.05</v>
      </c>
      <c r="C1446" s="54">
        <v>8.1199999999999992</v>
      </c>
      <c r="D1446" s="54" t="s">
        <v>2380</v>
      </c>
      <c r="E1446" s="54" t="s">
        <v>2380</v>
      </c>
      <c r="F1446" s="54" t="s">
        <v>2380</v>
      </c>
      <c r="G1446" s="54" t="s">
        <v>2381</v>
      </c>
      <c r="H1446" s="54" t="s">
        <v>2380</v>
      </c>
      <c r="I1446" s="15"/>
      <c r="J1446" s="20"/>
      <c r="K1446" s="17" t="str" cm="1">
        <f t="array" ref="K1446">IF(H1446="?",INDEX($H$2:$H$2336,MODE(MATCH($H$2:$H$2336,$H$2:$H$2336,0))),H1446)</f>
        <v>No</v>
      </c>
      <c r="L1446" s="18" t="str">
        <f t="shared" si="22"/>
        <v>0</v>
      </c>
      <c r="M1446" s="18" t="s">
        <v>2380</v>
      </c>
      <c r="N1446" s="18" t="s">
        <v>2380</v>
      </c>
      <c r="O1446" s="17" t="str" cm="1">
        <f t="array" ref="O1446">_xlfn.IFS(B1446&lt;18.5,"Underweight",B1446&lt;=24.99,"Normal weight",B1446&lt;=29.99,"Over weight",B1446&gt;=30,"Obesity")</f>
        <v>Underweight</v>
      </c>
      <c r="P1446" s="30" t="str" cm="1">
        <f t="array" ref="P1446">_xlfn.IFS(C1446&lt;5.7,"Normal",C1446&lt;=6.49,"Prediabetes",C1446&gt;=6.5,"Diabetes")</f>
        <v>Diabetes</v>
      </c>
    </row>
    <row r="1447" spans="1:16" x14ac:dyDescent="0.25">
      <c r="A1447" s="54" t="s">
        <v>925</v>
      </c>
      <c r="B1447" s="54">
        <v>19.95</v>
      </c>
      <c r="C1447" s="54">
        <v>4.3600000000000003</v>
      </c>
      <c r="D1447" s="54" t="s">
        <v>2380</v>
      </c>
      <c r="E1447" s="54" t="s">
        <v>2380</v>
      </c>
      <c r="F1447" s="54" t="s">
        <v>2380</v>
      </c>
      <c r="G1447" s="54">
        <v>2</v>
      </c>
      <c r="H1447" s="54" t="s">
        <v>2380</v>
      </c>
      <c r="I1447" s="17"/>
      <c r="J1447" s="19"/>
      <c r="K1447" s="15" t="str" cm="1">
        <f t="array" ref="K1447">IF(H1447="?",INDEX($H$2:$H$2336,MODE(MATCH($H$2:$H$2336,$H$2:$H$2336,0))),H1447)</f>
        <v>No</v>
      </c>
      <c r="L1447" s="16">
        <f t="shared" si="22"/>
        <v>2</v>
      </c>
      <c r="M1447" s="16" t="s">
        <v>2380</v>
      </c>
      <c r="N1447" s="16" t="s">
        <v>2380</v>
      </c>
      <c r="O1447" s="15" t="str" cm="1">
        <f t="array" ref="O1447">_xlfn.IFS(B1447&lt;18.5,"Underweight",B1447&lt;=24.99,"Normal weight",B1447&lt;=29.99,"Over weight",B1447&gt;=30,"Obesity")</f>
        <v>Normal weight</v>
      </c>
      <c r="P1447" s="29" t="str" cm="1">
        <f t="array" ref="P1447">_xlfn.IFS(C1447&lt;5.7,"Normal",C1447&lt;=6.49,"Prediabetes",C1447&gt;=6.5,"Diabetes")</f>
        <v>Normal</v>
      </c>
    </row>
    <row r="1448" spans="1:16" x14ac:dyDescent="0.25">
      <c r="A1448" s="54" t="s">
        <v>924</v>
      </c>
      <c r="B1448" s="54">
        <v>16.66</v>
      </c>
      <c r="C1448" s="54">
        <v>9.16</v>
      </c>
      <c r="D1448" s="54" t="s">
        <v>2380</v>
      </c>
      <c r="E1448" s="54" t="s">
        <v>2380</v>
      </c>
      <c r="F1448" s="54" t="s">
        <v>2380</v>
      </c>
      <c r="G1448" s="54" t="s">
        <v>2381</v>
      </c>
      <c r="H1448" s="54" t="s">
        <v>2380</v>
      </c>
      <c r="I1448" s="15"/>
      <c r="J1448" s="20"/>
      <c r="K1448" s="17" t="str" cm="1">
        <f t="array" ref="K1448">IF(H1448="?",INDEX($H$2:$H$2336,MODE(MATCH($H$2:$H$2336,$H$2:$H$2336,0))),H1448)</f>
        <v>No</v>
      </c>
      <c r="L1448" s="18" t="str">
        <f t="shared" si="22"/>
        <v>0</v>
      </c>
      <c r="M1448" s="18" t="s">
        <v>2380</v>
      </c>
      <c r="N1448" s="18" t="s">
        <v>2380</v>
      </c>
      <c r="O1448" s="17" t="str" cm="1">
        <f t="array" ref="O1448">_xlfn.IFS(B1448&lt;18.5,"Underweight",B1448&lt;=24.99,"Normal weight",B1448&lt;=29.99,"Over weight",B1448&gt;=30,"Obesity")</f>
        <v>Underweight</v>
      </c>
      <c r="P1448" s="30" t="str" cm="1">
        <f t="array" ref="P1448">_xlfn.IFS(C1448&lt;5.7,"Normal",C1448&lt;=6.49,"Prediabetes",C1448&gt;=6.5,"Diabetes")</f>
        <v>Diabetes</v>
      </c>
    </row>
    <row r="1449" spans="1:16" x14ac:dyDescent="0.25">
      <c r="A1449" s="54" t="s">
        <v>923</v>
      </c>
      <c r="B1449" s="54">
        <v>16.62</v>
      </c>
      <c r="C1449" s="54">
        <v>9.14</v>
      </c>
      <c r="D1449" s="54" t="s">
        <v>2380</v>
      </c>
      <c r="E1449" s="54" t="s">
        <v>2380</v>
      </c>
      <c r="F1449" s="54" t="s">
        <v>2380</v>
      </c>
      <c r="G1449" s="54" t="s">
        <v>2381</v>
      </c>
      <c r="H1449" s="54" t="s">
        <v>2380</v>
      </c>
      <c r="I1449" s="17"/>
      <c r="J1449" s="19"/>
      <c r="K1449" s="15" t="str" cm="1">
        <f t="array" ref="K1449">IF(H1449="?",INDEX($H$2:$H$2336,MODE(MATCH($H$2:$H$2336,$H$2:$H$2336,0))),H1449)</f>
        <v>No</v>
      </c>
      <c r="L1449" s="16" t="str">
        <f t="shared" si="22"/>
        <v>0</v>
      </c>
      <c r="M1449" s="16" t="s">
        <v>2380</v>
      </c>
      <c r="N1449" s="16" t="s">
        <v>2380</v>
      </c>
      <c r="O1449" s="15" t="str" cm="1">
        <f t="array" ref="O1449">_xlfn.IFS(B1449&lt;18.5,"Underweight",B1449&lt;=24.99,"Normal weight",B1449&lt;=29.99,"Over weight",B1449&gt;=30,"Obesity")</f>
        <v>Underweight</v>
      </c>
      <c r="P1449" s="29" t="str" cm="1">
        <f t="array" ref="P1449">_xlfn.IFS(C1449&lt;5.7,"Normal",C1449&lt;=6.49,"Prediabetes",C1449&gt;=6.5,"Diabetes")</f>
        <v>Diabetes</v>
      </c>
    </row>
    <row r="1450" spans="1:16" x14ac:dyDescent="0.25">
      <c r="A1450" s="54" t="s">
        <v>922</v>
      </c>
      <c r="B1450" s="54">
        <v>15.36</v>
      </c>
      <c r="C1450" s="54">
        <v>5.49</v>
      </c>
      <c r="D1450" s="54" t="s">
        <v>8367</v>
      </c>
      <c r="E1450" s="54" t="s">
        <v>2380</v>
      </c>
      <c r="F1450" s="54" t="s">
        <v>2380</v>
      </c>
      <c r="G1450" s="54">
        <v>2</v>
      </c>
      <c r="H1450" s="54" t="s">
        <v>2380</v>
      </c>
      <c r="I1450" s="15"/>
      <c r="J1450" s="20"/>
      <c r="K1450" s="17" t="str" cm="1">
        <f t="array" ref="K1450">IF(H1450="?",INDEX($H$2:$H$2336,MODE(MATCH($H$2:$H$2336,$H$2:$H$2336,0))),H1450)</f>
        <v>No</v>
      </c>
      <c r="L1450" s="18">
        <f t="shared" si="22"/>
        <v>2</v>
      </c>
      <c r="M1450" s="18" t="s">
        <v>2382</v>
      </c>
      <c r="N1450" s="18" t="s">
        <v>2380</v>
      </c>
      <c r="O1450" s="17" t="str" cm="1">
        <f t="array" ref="O1450">_xlfn.IFS(B1450&lt;18.5,"Underweight",B1450&lt;=24.99,"Normal weight",B1450&lt;=29.99,"Over weight",B1450&gt;=30,"Obesity")</f>
        <v>Underweight</v>
      </c>
      <c r="P1450" s="30" t="str" cm="1">
        <f t="array" ref="P1450">_xlfn.IFS(C1450&lt;5.7,"Normal",C1450&lt;=6.49,"Prediabetes",C1450&gt;=6.5,"Diabetes")</f>
        <v>Normal</v>
      </c>
    </row>
    <row r="1451" spans="1:16" x14ac:dyDescent="0.25">
      <c r="A1451" s="54" t="s">
        <v>921</v>
      </c>
      <c r="B1451" s="54">
        <v>27.74</v>
      </c>
      <c r="C1451" s="54">
        <v>5.96</v>
      </c>
      <c r="D1451" s="54" t="s">
        <v>8367</v>
      </c>
      <c r="E1451" s="54" t="s">
        <v>2380</v>
      </c>
      <c r="F1451" s="54" t="s">
        <v>2380</v>
      </c>
      <c r="G1451" s="54" t="s">
        <v>2381</v>
      </c>
      <c r="H1451" s="54" t="s">
        <v>2380</v>
      </c>
      <c r="I1451" s="17"/>
      <c r="J1451" s="19"/>
      <c r="K1451" s="15" t="str" cm="1">
        <f t="array" ref="K1451">IF(H1451="?",INDEX($H$2:$H$2336,MODE(MATCH($H$2:$H$2336,$H$2:$H$2336,0))),H1451)</f>
        <v>No</v>
      </c>
      <c r="L1451" s="16" t="str">
        <f t="shared" si="22"/>
        <v>0</v>
      </c>
      <c r="M1451" s="16" t="s">
        <v>2382</v>
      </c>
      <c r="N1451" s="16" t="s">
        <v>2380</v>
      </c>
      <c r="O1451" s="15" t="str" cm="1">
        <f t="array" ref="O1451">_xlfn.IFS(B1451&lt;18.5,"Underweight",B1451&lt;=24.99,"Normal weight",B1451&lt;=29.99,"Over weight",B1451&gt;=30,"Obesity")</f>
        <v>Over weight</v>
      </c>
      <c r="P1451" s="29" t="str" cm="1">
        <f t="array" ref="P1451">_xlfn.IFS(C1451&lt;5.7,"Normal",C1451&lt;=6.49,"Prediabetes",C1451&gt;=6.5,"Diabetes")</f>
        <v>Prediabetes</v>
      </c>
    </row>
    <row r="1452" spans="1:16" x14ac:dyDescent="0.25">
      <c r="A1452" s="54" t="s">
        <v>920</v>
      </c>
      <c r="B1452" s="54">
        <v>22.44</v>
      </c>
      <c r="C1452" s="54">
        <v>4.62</v>
      </c>
      <c r="D1452" s="54" t="s">
        <v>8367</v>
      </c>
      <c r="E1452" s="54" t="s">
        <v>2380</v>
      </c>
      <c r="F1452" s="54" t="s">
        <v>2380</v>
      </c>
      <c r="G1452" s="54" t="s">
        <v>2381</v>
      </c>
      <c r="H1452" s="54" t="s">
        <v>2380</v>
      </c>
      <c r="I1452" s="15"/>
      <c r="J1452" s="20"/>
      <c r="K1452" s="17" t="str" cm="1">
        <f t="array" ref="K1452">IF(H1452="?",INDEX($H$2:$H$2336,MODE(MATCH($H$2:$H$2336,$H$2:$H$2336,0))),H1452)</f>
        <v>No</v>
      </c>
      <c r="L1452" s="18" t="str">
        <f t="shared" si="22"/>
        <v>0</v>
      </c>
      <c r="M1452" s="18" t="s">
        <v>2382</v>
      </c>
      <c r="N1452" s="18" t="s">
        <v>2380</v>
      </c>
      <c r="O1452" s="17" t="str" cm="1">
        <f t="array" ref="O1452">_xlfn.IFS(B1452&lt;18.5,"Underweight",B1452&lt;=24.99,"Normal weight",B1452&lt;=29.99,"Over weight",B1452&gt;=30,"Obesity")</f>
        <v>Normal weight</v>
      </c>
      <c r="P1452" s="30" t="str" cm="1">
        <f t="array" ref="P1452">_xlfn.IFS(C1452&lt;5.7,"Normal",C1452&lt;=6.49,"Prediabetes",C1452&gt;=6.5,"Diabetes")</f>
        <v>Normal</v>
      </c>
    </row>
    <row r="1453" spans="1:16" x14ac:dyDescent="0.25">
      <c r="A1453" s="54" t="s">
        <v>919</v>
      </c>
      <c r="B1453" s="54">
        <v>37.049999999999997</v>
      </c>
      <c r="C1453" s="54">
        <v>9.9600000000000009</v>
      </c>
      <c r="D1453" s="54" t="s">
        <v>8367</v>
      </c>
      <c r="E1453" s="54" t="s">
        <v>2380</v>
      </c>
      <c r="F1453" s="54" t="s">
        <v>2380</v>
      </c>
      <c r="G1453" s="54" t="s">
        <v>2381</v>
      </c>
      <c r="H1453" s="54" t="s">
        <v>2380</v>
      </c>
      <c r="I1453" s="17"/>
      <c r="J1453" s="19"/>
      <c r="K1453" s="15" t="str" cm="1">
        <f t="array" ref="K1453">IF(H1453="?",INDEX($H$2:$H$2336,MODE(MATCH($H$2:$H$2336,$H$2:$H$2336,0))),H1453)</f>
        <v>No</v>
      </c>
      <c r="L1453" s="16" t="str">
        <f t="shared" si="22"/>
        <v>0</v>
      </c>
      <c r="M1453" s="16" t="s">
        <v>2382</v>
      </c>
      <c r="N1453" s="16" t="s">
        <v>2380</v>
      </c>
      <c r="O1453" s="15" t="str" cm="1">
        <f t="array" ref="O1453">_xlfn.IFS(B1453&lt;18.5,"Underweight",B1453&lt;=24.99,"Normal weight",B1453&lt;=29.99,"Over weight",B1453&gt;=30,"Obesity")</f>
        <v>Obesity</v>
      </c>
      <c r="P1453" s="29" t="str" cm="1">
        <f t="array" ref="P1453">_xlfn.IFS(C1453&lt;5.7,"Normal",C1453&lt;=6.49,"Prediabetes",C1453&gt;=6.5,"Diabetes")</f>
        <v>Diabetes</v>
      </c>
    </row>
    <row r="1454" spans="1:16" x14ac:dyDescent="0.25">
      <c r="A1454" s="54" t="s">
        <v>918</v>
      </c>
      <c r="B1454" s="54">
        <v>22.95</v>
      </c>
      <c r="C1454" s="54">
        <v>10.53</v>
      </c>
      <c r="D1454" s="54" t="s">
        <v>2380</v>
      </c>
      <c r="E1454" s="54" t="s">
        <v>2380</v>
      </c>
      <c r="F1454" s="54" t="s">
        <v>2380</v>
      </c>
      <c r="G1454" s="54">
        <v>2</v>
      </c>
      <c r="H1454" s="54" t="s">
        <v>2380</v>
      </c>
      <c r="I1454" s="15"/>
      <c r="J1454" s="20"/>
      <c r="K1454" s="17" t="str" cm="1">
        <f t="array" ref="K1454">IF(H1454="?",INDEX($H$2:$H$2336,MODE(MATCH($H$2:$H$2336,$H$2:$H$2336,0))),H1454)</f>
        <v>No</v>
      </c>
      <c r="L1454" s="18">
        <f t="shared" si="22"/>
        <v>2</v>
      </c>
      <c r="M1454" s="18" t="s">
        <v>2380</v>
      </c>
      <c r="N1454" s="18" t="s">
        <v>2380</v>
      </c>
      <c r="O1454" s="17" t="str" cm="1">
        <f t="array" ref="O1454">_xlfn.IFS(B1454&lt;18.5,"Underweight",B1454&lt;=24.99,"Normal weight",B1454&lt;=29.99,"Over weight",B1454&gt;=30,"Obesity")</f>
        <v>Normal weight</v>
      </c>
      <c r="P1454" s="30" t="str" cm="1">
        <f t="array" ref="P1454">_xlfn.IFS(C1454&lt;5.7,"Normal",C1454&lt;=6.49,"Prediabetes",C1454&gt;=6.5,"Diabetes")</f>
        <v>Diabetes</v>
      </c>
    </row>
    <row r="1455" spans="1:16" x14ac:dyDescent="0.25">
      <c r="A1455" s="54" t="s">
        <v>917</v>
      </c>
      <c r="B1455" s="54">
        <v>34.200000000000003</v>
      </c>
      <c r="C1455" s="54">
        <v>6.69</v>
      </c>
      <c r="D1455" s="54" t="s">
        <v>8367</v>
      </c>
      <c r="E1455" s="54" t="s">
        <v>2380</v>
      </c>
      <c r="F1455" s="54" t="s">
        <v>2380</v>
      </c>
      <c r="G1455" s="54" t="s">
        <v>2381</v>
      </c>
      <c r="H1455" s="54" t="s">
        <v>2380</v>
      </c>
      <c r="I1455" s="17"/>
      <c r="J1455" s="19"/>
      <c r="K1455" s="15" t="str" cm="1">
        <f t="array" ref="K1455">IF(H1455="?",INDEX($H$2:$H$2336,MODE(MATCH($H$2:$H$2336,$H$2:$H$2336,0))),H1455)</f>
        <v>No</v>
      </c>
      <c r="L1455" s="16" t="str">
        <f t="shared" si="22"/>
        <v>0</v>
      </c>
      <c r="M1455" s="16" t="s">
        <v>2382</v>
      </c>
      <c r="N1455" s="16" t="s">
        <v>2380</v>
      </c>
      <c r="O1455" s="15" t="str" cm="1">
        <f t="array" ref="O1455">_xlfn.IFS(B1455&lt;18.5,"Underweight",B1455&lt;=24.99,"Normal weight",B1455&lt;=29.99,"Over weight",B1455&gt;=30,"Obesity")</f>
        <v>Obesity</v>
      </c>
      <c r="P1455" s="29" t="str" cm="1">
        <f t="array" ref="P1455">_xlfn.IFS(C1455&lt;5.7,"Normal",C1455&lt;=6.49,"Prediabetes",C1455&gt;=6.5,"Diabetes")</f>
        <v>Diabetes</v>
      </c>
    </row>
    <row r="1456" spans="1:16" x14ac:dyDescent="0.25">
      <c r="A1456" s="54" t="s">
        <v>916</v>
      </c>
      <c r="B1456" s="54">
        <v>30.59</v>
      </c>
      <c r="C1456" s="54">
        <v>9.5500000000000007</v>
      </c>
      <c r="D1456" s="54" t="s">
        <v>8367</v>
      </c>
      <c r="E1456" s="54" t="s">
        <v>2380</v>
      </c>
      <c r="F1456" s="54" t="s">
        <v>2380</v>
      </c>
      <c r="G1456" s="54" t="s">
        <v>2381</v>
      </c>
      <c r="H1456" s="54" t="s">
        <v>2380</v>
      </c>
      <c r="I1456" s="15"/>
      <c r="J1456" s="20"/>
      <c r="K1456" s="17" t="str" cm="1">
        <f t="array" ref="K1456">IF(H1456="?",INDEX($H$2:$H$2336,MODE(MATCH($H$2:$H$2336,$H$2:$H$2336,0))),H1456)</f>
        <v>No</v>
      </c>
      <c r="L1456" s="18" t="str">
        <f t="shared" si="22"/>
        <v>0</v>
      </c>
      <c r="M1456" s="18" t="s">
        <v>2382</v>
      </c>
      <c r="N1456" s="18" t="s">
        <v>2380</v>
      </c>
      <c r="O1456" s="17" t="str" cm="1">
        <f t="array" ref="O1456">_xlfn.IFS(B1456&lt;18.5,"Underweight",B1456&lt;=24.99,"Normal weight",B1456&lt;=29.99,"Over weight",B1456&gt;=30,"Obesity")</f>
        <v>Obesity</v>
      </c>
      <c r="P1456" s="30" t="str" cm="1">
        <f t="array" ref="P1456">_xlfn.IFS(C1456&lt;5.7,"Normal",C1456&lt;=6.49,"Prediabetes",C1456&gt;=6.5,"Diabetes")</f>
        <v>Diabetes</v>
      </c>
    </row>
    <row r="1457" spans="1:16" x14ac:dyDescent="0.25">
      <c r="A1457" s="54" t="s">
        <v>915</v>
      </c>
      <c r="B1457" s="54">
        <v>25.51</v>
      </c>
      <c r="C1457" s="54">
        <v>6.05</v>
      </c>
      <c r="D1457" s="54" t="s">
        <v>2380</v>
      </c>
      <c r="E1457" s="54" t="s">
        <v>2380</v>
      </c>
      <c r="F1457" s="54" t="s">
        <v>2380</v>
      </c>
      <c r="G1457" s="54" t="s">
        <v>2381</v>
      </c>
      <c r="H1457" s="54" t="s">
        <v>2380</v>
      </c>
      <c r="I1457" s="17"/>
      <c r="J1457" s="19"/>
      <c r="K1457" s="15" t="str" cm="1">
        <f t="array" ref="K1457">IF(H1457="?",INDEX($H$2:$H$2336,MODE(MATCH($H$2:$H$2336,$H$2:$H$2336,0))),H1457)</f>
        <v>No</v>
      </c>
      <c r="L1457" s="16" t="str">
        <f t="shared" si="22"/>
        <v>0</v>
      </c>
      <c r="M1457" s="16" t="s">
        <v>2380</v>
      </c>
      <c r="N1457" s="16" t="s">
        <v>2380</v>
      </c>
      <c r="O1457" s="15" t="str" cm="1">
        <f t="array" ref="O1457">_xlfn.IFS(B1457&lt;18.5,"Underweight",B1457&lt;=24.99,"Normal weight",B1457&lt;=29.99,"Over weight",B1457&gt;=30,"Obesity")</f>
        <v>Over weight</v>
      </c>
      <c r="P1457" s="29" t="str" cm="1">
        <f t="array" ref="P1457">_xlfn.IFS(C1457&lt;5.7,"Normal",C1457&lt;=6.49,"Prediabetes",C1457&gt;=6.5,"Diabetes")</f>
        <v>Prediabetes</v>
      </c>
    </row>
    <row r="1458" spans="1:16" x14ac:dyDescent="0.25">
      <c r="A1458" s="54" t="s">
        <v>914</v>
      </c>
      <c r="B1458" s="54">
        <v>29.04</v>
      </c>
      <c r="C1458" s="54">
        <v>10.56</v>
      </c>
      <c r="D1458" s="54" t="s">
        <v>8367</v>
      </c>
      <c r="E1458" s="54" t="s">
        <v>2380</v>
      </c>
      <c r="F1458" s="54" t="s">
        <v>2380</v>
      </c>
      <c r="G1458" s="54">
        <v>1</v>
      </c>
      <c r="H1458" s="54" t="s">
        <v>2380</v>
      </c>
      <c r="I1458" s="15"/>
      <c r="J1458" s="20"/>
      <c r="K1458" s="17" t="str" cm="1">
        <f t="array" ref="K1458">IF(H1458="?",INDEX($H$2:$H$2336,MODE(MATCH($H$2:$H$2336,$H$2:$H$2336,0))),H1458)</f>
        <v>No</v>
      </c>
      <c r="L1458" s="18">
        <f t="shared" si="22"/>
        <v>1</v>
      </c>
      <c r="M1458" s="18" t="s">
        <v>2382</v>
      </c>
      <c r="N1458" s="18" t="s">
        <v>2380</v>
      </c>
      <c r="O1458" s="17" t="str" cm="1">
        <f t="array" ref="O1458">_xlfn.IFS(B1458&lt;18.5,"Underweight",B1458&lt;=24.99,"Normal weight",B1458&lt;=29.99,"Over weight",B1458&gt;=30,"Obesity")</f>
        <v>Over weight</v>
      </c>
      <c r="P1458" s="30" t="str" cm="1">
        <f t="array" ref="P1458">_xlfn.IFS(C1458&lt;5.7,"Normal",C1458&lt;=6.49,"Prediabetes",C1458&gt;=6.5,"Diabetes")</f>
        <v>Diabetes</v>
      </c>
    </row>
    <row r="1459" spans="1:16" x14ac:dyDescent="0.25">
      <c r="A1459" s="54" t="s">
        <v>913</v>
      </c>
      <c r="B1459" s="54">
        <v>22.135000000000002</v>
      </c>
      <c r="C1459" s="54">
        <v>10.81</v>
      </c>
      <c r="D1459" s="54" t="s">
        <v>8367</v>
      </c>
      <c r="E1459" s="54" t="s">
        <v>2380</v>
      </c>
      <c r="F1459" s="54" t="s">
        <v>2380</v>
      </c>
      <c r="G1459" s="54">
        <v>1</v>
      </c>
      <c r="H1459" s="54" t="s">
        <v>2380</v>
      </c>
      <c r="I1459" s="17"/>
      <c r="J1459" s="19"/>
      <c r="K1459" s="15" t="str" cm="1">
        <f t="array" ref="K1459">IF(H1459="?",INDEX($H$2:$H$2336,MODE(MATCH($H$2:$H$2336,$H$2:$H$2336,0))),H1459)</f>
        <v>No</v>
      </c>
      <c r="L1459" s="16">
        <f t="shared" si="22"/>
        <v>1</v>
      </c>
      <c r="M1459" s="16" t="s">
        <v>2382</v>
      </c>
      <c r="N1459" s="16" t="s">
        <v>2380</v>
      </c>
      <c r="O1459" s="15" t="str" cm="1">
        <f t="array" ref="O1459">_xlfn.IFS(B1459&lt;18.5,"Underweight",B1459&lt;=24.99,"Normal weight",B1459&lt;=29.99,"Over weight",B1459&gt;=30,"Obesity")</f>
        <v>Normal weight</v>
      </c>
      <c r="P1459" s="29" t="str" cm="1">
        <f t="array" ref="P1459">_xlfn.IFS(C1459&lt;5.7,"Normal",C1459&lt;=6.49,"Prediabetes",C1459&gt;=6.5,"Diabetes")</f>
        <v>Diabetes</v>
      </c>
    </row>
    <row r="1460" spans="1:16" x14ac:dyDescent="0.25">
      <c r="A1460" s="54" t="s">
        <v>912</v>
      </c>
      <c r="B1460" s="54">
        <v>21.375</v>
      </c>
      <c r="C1460" s="54">
        <v>4.32</v>
      </c>
      <c r="D1460" s="54" t="s">
        <v>2380</v>
      </c>
      <c r="E1460" s="54" t="s">
        <v>2380</v>
      </c>
      <c r="F1460" s="54" t="s">
        <v>2380</v>
      </c>
      <c r="G1460" s="54" t="s">
        <v>2381</v>
      </c>
      <c r="H1460" s="54" t="s">
        <v>2380</v>
      </c>
      <c r="I1460" s="15"/>
      <c r="J1460" s="20"/>
      <c r="K1460" s="17" t="str" cm="1">
        <f t="array" ref="K1460">IF(H1460="?",INDEX($H$2:$H$2336,MODE(MATCH($H$2:$H$2336,$H$2:$H$2336,0))),H1460)</f>
        <v>No</v>
      </c>
      <c r="L1460" s="18" t="str">
        <f t="shared" si="22"/>
        <v>0</v>
      </c>
      <c r="M1460" s="18" t="s">
        <v>2380</v>
      </c>
      <c r="N1460" s="18" t="s">
        <v>2380</v>
      </c>
      <c r="O1460" s="17" t="str" cm="1">
        <f t="array" ref="O1460">_xlfn.IFS(B1460&lt;18.5,"Underweight",B1460&lt;=24.99,"Normal weight",B1460&lt;=29.99,"Over weight",B1460&gt;=30,"Obesity")</f>
        <v>Normal weight</v>
      </c>
      <c r="P1460" s="30" t="str" cm="1">
        <f t="array" ref="P1460">_xlfn.IFS(C1460&lt;5.7,"Normal",C1460&lt;=6.49,"Prediabetes",C1460&gt;=6.5,"Diabetes")</f>
        <v>Normal</v>
      </c>
    </row>
    <row r="1461" spans="1:16" x14ac:dyDescent="0.25">
      <c r="A1461" s="54" t="s">
        <v>911</v>
      </c>
      <c r="B1461" s="54">
        <v>29.19</v>
      </c>
      <c r="C1461" s="54">
        <v>4.37</v>
      </c>
      <c r="D1461" s="54" t="s">
        <v>2380</v>
      </c>
      <c r="E1461" s="54" t="s">
        <v>2380</v>
      </c>
      <c r="F1461" s="54" t="s">
        <v>2380</v>
      </c>
      <c r="G1461" s="54" t="s">
        <v>2381</v>
      </c>
      <c r="H1461" s="54" t="s">
        <v>2380</v>
      </c>
      <c r="I1461" s="17"/>
      <c r="J1461" s="19"/>
      <c r="K1461" s="15" t="str" cm="1">
        <f t="array" ref="K1461">IF(H1461="?",INDEX($H$2:$H$2336,MODE(MATCH($H$2:$H$2336,$H$2:$H$2336,0))),H1461)</f>
        <v>No</v>
      </c>
      <c r="L1461" s="16" t="str">
        <f t="shared" si="22"/>
        <v>0</v>
      </c>
      <c r="M1461" s="16" t="s">
        <v>2380</v>
      </c>
      <c r="N1461" s="16" t="s">
        <v>2380</v>
      </c>
      <c r="O1461" s="15" t="str" cm="1">
        <f t="array" ref="O1461">_xlfn.IFS(B1461&lt;18.5,"Underweight",B1461&lt;=24.99,"Normal weight",B1461&lt;=29.99,"Over weight",B1461&gt;=30,"Obesity")</f>
        <v>Over weight</v>
      </c>
      <c r="P1461" s="29" t="str" cm="1">
        <f t="array" ref="P1461">_xlfn.IFS(C1461&lt;5.7,"Normal",C1461&lt;=6.49,"Prediabetes",C1461&gt;=6.5,"Diabetes")</f>
        <v>Normal</v>
      </c>
    </row>
    <row r="1462" spans="1:16" x14ac:dyDescent="0.25">
      <c r="A1462" s="54" t="s">
        <v>910</v>
      </c>
      <c r="B1462" s="54">
        <v>31.92</v>
      </c>
      <c r="C1462" s="54">
        <v>4.8099999999999996</v>
      </c>
      <c r="D1462" s="54" t="s">
        <v>8367</v>
      </c>
      <c r="E1462" s="54" t="s">
        <v>2380</v>
      </c>
      <c r="F1462" s="54" t="s">
        <v>2382</v>
      </c>
      <c r="G1462" s="54">
        <v>1</v>
      </c>
      <c r="H1462" s="54" t="s">
        <v>2380</v>
      </c>
      <c r="I1462" s="15"/>
      <c r="J1462" s="20"/>
      <c r="K1462" s="17" t="str" cm="1">
        <f t="array" ref="K1462">IF(H1462="?",INDEX($H$2:$H$2336,MODE(MATCH($H$2:$H$2336,$H$2:$H$2336,0))),H1462)</f>
        <v>No</v>
      </c>
      <c r="L1462" s="18">
        <f t="shared" si="22"/>
        <v>1</v>
      </c>
      <c r="M1462" s="18" t="s">
        <v>2382</v>
      </c>
      <c r="N1462" s="18" t="s">
        <v>2380</v>
      </c>
      <c r="O1462" s="17" t="str" cm="1">
        <f t="array" ref="O1462">_xlfn.IFS(B1462&lt;18.5,"Underweight",B1462&lt;=24.99,"Normal weight",B1462&lt;=29.99,"Over weight",B1462&gt;=30,"Obesity")</f>
        <v>Obesity</v>
      </c>
      <c r="P1462" s="30" t="str" cm="1">
        <f t="array" ref="P1462">_xlfn.IFS(C1462&lt;5.7,"Normal",C1462&lt;=6.49,"Prediabetes",C1462&gt;=6.5,"Diabetes")</f>
        <v>Normal</v>
      </c>
    </row>
    <row r="1463" spans="1:16" x14ac:dyDescent="0.25">
      <c r="A1463" s="54" t="s">
        <v>909</v>
      </c>
      <c r="B1463" s="54">
        <v>26.315000000000001</v>
      </c>
      <c r="C1463" s="54">
        <v>4.5599999999999996</v>
      </c>
      <c r="D1463" s="54" t="s">
        <v>8367</v>
      </c>
      <c r="E1463" s="54" t="s">
        <v>2380</v>
      </c>
      <c r="F1463" s="54" t="s">
        <v>2382</v>
      </c>
      <c r="G1463" s="54">
        <v>1</v>
      </c>
      <c r="H1463" s="54" t="s">
        <v>2380</v>
      </c>
      <c r="I1463" s="17"/>
      <c r="J1463" s="19"/>
      <c r="K1463" s="15" t="str" cm="1">
        <f t="array" ref="K1463">IF(H1463="?",INDEX($H$2:$H$2336,MODE(MATCH($H$2:$H$2336,$H$2:$H$2336,0))),H1463)</f>
        <v>No</v>
      </c>
      <c r="L1463" s="16">
        <f t="shared" si="22"/>
        <v>1</v>
      </c>
      <c r="M1463" s="16" t="s">
        <v>2382</v>
      </c>
      <c r="N1463" s="16" t="s">
        <v>2380</v>
      </c>
      <c r="O1463" s="15" t="str" cm="1">
        <f t="array" ref="O1463">_xlfn.IFS(B1463&lt;18.5,"Underweight",B1463&lt;=24.99,"Normal weight",B1463&lt;=29.99,"Over weight",B1463&gt;=30,"Obesity")</f>
        <v>Over weight</v>
      </c>
      <c r="P1463" s="29" t="str" cm="1">
        <f t="array" ref="P1463">_xlfn.IFS(C1463&lt;5.7,"Normal",C1463&lt;=6.49,"Prediabetes",C1463&gt;=6.5,"Diabetes")</f>
        <v>Normal</v>
      </c>
    </row>
    <row r="1464" spans="1:16" x14ac:dyDescent="0.25">
      <c r="A1464" s="54" t="s">
        <v>908</v>
      </c>
      <c r="B1464" s="54">
        <v>35.299999999999997</v>
      </c>
      <c r="C1464" s="54">
        <v>4.3899999999999997</v>
      </c>
      <c r="D1464" s="54" t="s">
        <v>2380</v>
      </c>
      <c r="E1464" s="54" t="s">
        <v>2380</v>
      </c>
      <c r="F1464" s="54" t="s">
        <v>2380</v>
      </c>
      <c r="G1464" s="54" t="s">
        <v>2381</v>
      </c>
      <c r="H1464" s="54" t="s">
        <v>2380</v>
      </c>
      <c r="I1464" s="15"/>
      <c r="J1464" s="20"/>
      <c r="K1464" s="17" t="str" cm="1">
        <f t="array" ref="K1464">IF(H1464="?",INDEX($H$2:$H$2336,MODE(MATCH($H$2:$H$2336,$H$2:$H$2336,0))),H1464)</f>
        <v>No</v>
      </c>
      <c r="L1464" s="18" t="str">
        <f t="shared" si="22"/>
        <v>0</v>
      </c>
      <c r="M1464" s="18" t="s">
        <v>2380</v>
      </c>
      <c r="N1464" s="18" t="s">
        <v>2380</v>
      </c>
      <c r="O1464" s="17" t="str" cm="1">
        <f t="array" ref="O1464">_xlfn.IFS(B1464&lt;18.5,"Underweight",B1464&lt;=24.99,"Normal weight",B1464&lt;=29.99,"Over weight",B1464&gt;=30,"Obesity")</f>
        <v>Obesity</v>
      </c>
      <c r="P1464" s="30" t="str" cm="1">
        <f t="array" ref="P1464">_xlfn.IFS(C1464&lt;5.7,"Normal",C1464&lt;=6.49,"Prediabetes",C1464&gt;=6.5,"Diabetes")</f>
        <v>Normal</v>
      </c>
    </row>
    <row r="1465" spans="1:16" x14ac:dyDescent="0.25">
      <c r="A1465" s="54" t="s">
        <v>907</v>
      </c>
      <c r="B1465" s="54">
        <v>18.91</v>
      </c>
      <c r="C1465" s="54">
        <v>11.44</v>
      </c>
      <c r="D1465" s="54" t="s">
        <v>2380</v>
      </c>
      <c r="E1465" s="54" t="s">
        <v>2380</v>
      </c>
      <c r="F1465" s="54" t="s">
        <v>2380</v>
      </c>
      <c r="G1465" s="54" t="s">
        <v>2381</v>
      </c>
      <c r="H1465" s="54" t="s">
        <v>2380</v>
      </c>
      <c r="I1465" s="17"/>
      <c r="J1465" s="19"/>
      <c r="K1465" s="15" t="str" cm="1">
        <f t="array" ref="K1465">IF(H1465="?",INDEX($H$2:$H$2336,MODE(MATCH($H$2:$H$2336,$H$2:$H$2336,0))),H1465)</f>
        <v>No</v>
      </c>
      <c r="L1465" s="16" t="str">
        <f t="shared" si="22"/>
        <v>0</v>
      </c>
      <c r="M1465" s="16" t="s">
        <v>2380</v>
      </c>
      <c r="N1465" s="16" t="s">
        <v>2380</v>
      </c>
      <c r="O1465" s="15" t="str" cm="1">
        <f t="array" ref="O1465">_xlfn.IFS(B1465&lt;18.5,"Underweight",B1465&lt;=24.99,"Normal weight",B1465&lt;=29.99,"Over weight",B1465&gt;=30,"Obesity")</f>
        <v>Normal weight</v>
      </c>
      <c r="P1465" s="29" t="str" cm="1">
        <f t="array" ref="P1465">_xlfn.IFS(C1465&lt;5.7,"Normal",C1465&lt;=6.49,"Prediabetes",C1465&gt;=6.5,"Diabetes")</f>
        <v>Diabetes</v>
      </c>
    </row>
    <row r="1466" spans="1:16" x14ac:dyDescent="0.25">
      <c r="A1466" s="54" t="s">
        <v>906</v>
      </c>
      <c r="B1466" s="54">
        <v>22.41</v>
      </c>
      <c r="C1466" s="54">
        <v>11.37</v>
      </c>
      <c r="D1466" s="54" t="s">
        <v>8367</v>
      </c>
      <c r="E1466" s="54" t="s">
        <v>2380</v>
      </c>
      <c r="F1466" s="54" t="s">
        <v>2380</v>
      </c>
      <c r="G1466" s="54">
        <v>1</v>
      </c>
      <c r="H1466" s="54" t="s">
        <v>2380</v>
      </c>
      <c r="I1466" s="15"/>
      <c r="J1466" s="20"/>
      <c r="K1466" s="17" t="str" cm="1">
        <f t="array" ref="K1466">IF(H1466="?",INDEX($H$2:$H$2336,MODE(MATCH($H$2:$H$2336,$H$2:$H$2336,0))),H1466)</f>
        <v>No</v>
      </c>
      <c r="L1466" s="18">
        <f t="shared" si="22"/>
        <v>1</v>
      </c>
      <c r="M1466" s="18" t="s">
        <v>2382</v>
      </c>
      <c r="N1466" s="18" t="s">
        <v>2380</v>
      </c>
      <c r="O1466" s="17" t="str" cm="1">
        <f t="array" ref="O1466">_xlfn.IFS(B1466&lt;18.5,"Underweight",B1466&lt;=24.99,"Normal weight",B1466&lt;=29.99,"Over weight",B1466&gt;=30,"Obesity")</f>
        <v>Normal weight</v>
      </c>
      <c r="P1466" s="30" t="str" cm="1">
        <f t="array" ref="P1466">_xlfn.IFS(C1466&lt;5.7,"Normal",C1466&lt;=6.49,"Prediabetes",C1466&gt;=6.5,"Diabetes")</f>
        <v>Diabetes</v>
      </c>
    </row>
    <row r="1467" spans="1:16" x14ac:dyDescent="0.25">
      <c r="A1467" s="54" t="s">
        <v>905</v>
      </c>
      <c r="B1467" s="54">
        <v>22.704999999999998</v>
      </c>
      <c r="C1467" s="54">
        <v>6.14</v>
      </c>
      <c r="D1467" s="54" t="s">
        <v>2380</v>
      </c>
      <c r="E1467" s="54" t="s">
        <v>2380</v>
      </c>
      <c r="F1467" s="54" t="s">
        <v>2380</v>
      </c>
      <c r="G1467" s="54" t="s">
        <v>2381</v>
      </c>
      <c r="H1467" s="54" t="s">
        <v>2380</v>
      </c>
      <c r="I1467" s="17"/>
      <c r="J1467" s="19"/>
      <c r="K1467" s="15" t="str" cm="1">
        <f t="array" ref="K1467">IF(H1467="?",INDEX($H$2:$H$2336,MODE(MATCH($H$2:$H$2336,$H$2:$H$2336,0))),H1467)</f>
        <v>No</v>
      </c>
      <c r="L1467" s="16" t="str">
        <f t="shared" si="22"/>
        <v>0</v>
      </c>
      <c r="M1467" s="16" t="s">
        <v>2380</v>
      </c>
      <c r="N1467" s="16" t="s">
        <v>2380</v>
      </c>
      <c r="O1467" s="15" t="str" cm="1">
        <f t="array" ref="O1467">_xlfn.IFS(B1467&lt;18.5,"Underweight",B1467&lt;=24.99,"Normal weight",B1467&lt;=29.99,"Over weight",B1467&gt;=30,"Obesity")</f>
        <v>Normal weight</v>
      </c>
      <c r="P1467" s="29" t="str" cm="1">
        <f t="array" ref="P1467">_xlfn.IFS(C1467&lt;5.7,"Normal",C1467&lt;=6.49,"Prediabetes",C1467&gt;=6.5,"Diabetes")</f>
        <v>Prediabetes</v>
      </c>
    </row>
    <row r="1468" spans="1:16" x14ac:dyDescent="0.25">
      <c r="A1468" s="54" t="s">
        <v>904</v>
      </c>
      <c r="B1468" s="54">
        <v>37.18</v>
      </c>
      <c r="C1468" s="54">
        <v>4.8899999999999997</v>
      </c>
      <c r="D1468" s="54" t="s">
        <v>2380</v>
      </c>
      <c r="E1468" s="54" t="s">
        <v>2380</v>
      </c>
      <c r="F1468" s="54" t="s">
        <v>2380</v>
      </c>
      <c r="G1468" s="54" t="s">
        <v>2381</v>
      </c>
      <c r="H1468" s="54" t="s">
        <v>2380</v>
      </c>
      <c r="I1468" s="15"/>
      <c r="J1468" s="20"/>
      <c r="K1468" s="17" t="str" cm="1">
        <f t="array" ref="K1468">IF(H1468="?",INDEX($H$2:$H$2336,MODE(MATCH($H$2:$H$2336,$H$2:$H$2336,0))),H1468)</f>
        <v>No</v>
      </c>
      <c r="L1468" s="18" t="str">
        <f t="shared" si="22"/>
        <v>0</v>
      </c>
      <c r="M1468" s="18" t="s">
        <v>2380</v>
      </c>
      <c r="N1468" s="18" t="s">
        <v>2380</v>
      </c>
      <c r="O1468" s="17" t="str" cm="1">
        <f t="array" ref="O1468">_xlfn.IFS(B1468&lt;18.5,"Underweight",B1468&lt;=24.99,"Normal weight",B1468&lt;=29.99,"Over weight",B1468&gt;=30,"Obesity")</f>
        <v>Obesity</v>
      </c>
      <c r="P1468" s="30" t="str" cm="1">
        <f t="array" ref="P1468">_xlfn.IFS(C1468&lt;5.7,"Normal",C1468&lt;=6.49,"Prediabetes",C1468&gt;=6.5,"Diabetes")</f>
        <v>Normal</v>
      </c>
    </row>
    <row r="1469" spans="1:16" x14ac:dyDescent="0.25">
      <c r="A1469" s="54" t="s">
        <v>903</v>
      </c>
      <c r="B1469" s="54">
        <v>35.97</v>
      </c>
      <c r="C1469" s="54">
        <v>4.5999999999999996</v>
      </c>
      <c r="D1469" s="54" t="s">
        <v>2380</v>
      </c>
      <c r="E1469" s="54" t="s">
        <v>2380</v>
      </c>
      <c r="F1469" s="54" t="s">
        <v>2380</v>
      </c>
      <c r="G1469" s="54" t="s">
        <v>2381</v>
      </c>
      <c r="H1469" s="54" t="s">
        <v>2380</v>
      </c>
      <c r="I1469" s="17"/>
      <c r="J1469" s="19"/>
      <c r="K1469" s="15" t="str" cm="1">
        <f t="array" ref="K1469">IF(H1469="?",INDEX($H$2:$H$2336,MODE(MATCH($H$2:$H$2336,$H$2:$H$2336,0))),H1469)</f>
        <v>No</v>
      </c>
      <c r="L1469" s="16" t="str">
        <f t="shared" si="22"/>
        <v>0</v>
      </c>
      <c r="M1469" s="16" t="s">
        <v>2380</v>
      </c>
      <c r="N1469" s="16" t="s">
        <v>2380</v>
      </c>
      <c r="O1469" s="15" t="str" cm="1">
        <f t="array" ref="O1469">_xlfn.IFS(B1469&lt;18.5,"Underweight",B1469&lt;=24.99,"Normal weight",B1469&lt;=29.99,"Over weight",B1469&gt;=30,"Obesity")</f>
        <v>Obesity</v>
      </c>
      <c r="P1469" s="29" t="str" cm="1">
        <f t="array" ref="P1469">_xlfn.IFS(C1469&lt;5.7,"Normal",C1469&lt;=6.49,"Prediabetes",C1469&gt;=6.5,"Diabetes")</f>
        <v>Normal</v>
      </c>
    </row>
    <row r="1470" spans="1:16" x14ac:dyDescent="0.25">
      <c r="A1470" s="54" t="s">
        <v>902</v>
      </c>
      <c r="B1470" s="54">
        <v>35.799999999999997</v>
      </c>
      <c r="C1470" s="54">
        <v>4.42</v>
      </c>
      <c r="D1470" s="54" t="s">
        <v>2380</v>
      </c>
      <c r="E1470" s="54" t="s">
        <v>2380</v>
      </c>
      <c r="F1470" s="54" t="s">
        <v>2380</v>
      </c>
      <c r="G1470" s="54" t="s">
        <v>2381</v>
      </c>
      <c r="H1470" s="54" t="s">
        <v>2380</v>
      </c>
      <c r="I1470" s="15"/>
      <c r="J1470" s="20"/>
      <c r="K1470" s="17" t="str" cm="1">
        <f t="array" ref="K1470">IF(H1470="?",INDEX($H$2:$H$2336,MODE(MATCH($H$2:$H$2336,$H$2:$H$2336,0))),H1470)</f>
        <v>No</v>
      </c>
      <c r="L1470" s="18" t="str">
        <f t="shared" si="22"/>
        <v>0</v>
      </c>
      <c r="M1470" s="18" t="s">
        <v>2380</v>
      </c>
      <c r="N1470" s="18" t="s">
        <v>2380</v>
      </c>
      <c r="O1470" s="17" t="str" cm="1">
        <f t="array" ref="O1470">_xlfn.IFS(B1470&lt;18.5,"Underweight",B1470&lt;=24.99,"Normal weight",B1470&lt;=29.99,"Over weight",B1470&gt;=30,"Obesity")</f>
        <v>Obesity</v>
      </c>
      <c r="P1470" s="30" t="str" cm="1">
        <f t="array" ref="P1470">_xlfn.IFS(C1470&lt;5.7,"Normal",C1470&lt;=6.49,"Prediabetes",C1470&gt;=6.5,"Diabetes")</f>
        <v>Normal</v>
      </c>
    </row>
    <row r="1471" spans="1:16" x14ac:dyDescent="0.25">
      <c r="A1471" s="54" t="s">
        <v>901</v>
      </c>
      <c r="B1471" s="54">
        <v>28.31</v>
      </c>
      <c r="C1471" s="54">
        <v>7.48</v>
      </c>
      <c r="D1471" s="54" t="s">
        <v>8367</v>
      </c>
      <c r="E1471" s="54" t="s">
        <v>2380</v>
      </c>
      <c r="F1471" s="54" t="s">
        <v>2380</v>
      </c>
      <c r="G1471" s="54" t="s">
        <v>2381</v>
      </c>
      <c r="H1471" s="54" t="s">
        <v>2380</v>
      </c>
      <c r="I1471" s="17"/>
      <c r="J1471" s="19"/>
      <c r="K1471" s="15" t="str" cm="1">
        <f t="array" ref="K1471">IF(H1471="?",INDEX($H$2:$H$2336,MODE(MATCH($H$2:$H$2336,$H$2:$H$2336,0))),H1471)</f>
        <v>No</v>
      </c>
      <c r="L1471" s="16" t="str">
        <f t="shared" si="22"/>
        <v>0</v>
      </c>
      <c r="M1471" s="16" t="s">
        <v>2382</v>
      </c>
      <c r="N1471" s="16" t="s">
        <v>2380</v>
      </c>
      <c r="O1471" s="15" t="str" cm="1">
        <f t="array" ref="O1471">_xlfn.IFS(B1471&lt;18.5,"Underweight",B1471&lt;=24.99,"Normal weight",B1471&lt;=29.99,"Over weight",B1471&gt;=30,"Obesity")</f>
        <v>Over weight</v>
      </c>
      <c r="P1471" s="29" t="str" cm="1">
        <f t="array" ref="P1471">_xlfn.IFS(C1471&lt;5.7,"Normal",C1471&lt;=6.49,"Prediabetes",C1471&gt;=6.5,"Diabetes")</f>
        <v>Diabetes</v>
      </c>
    </row>
    <row r="1472" spans="1:16" x14ac:dyDescent="0.25">
      <c r="A1472" s="54" t="s">
        <v>900</v>
      </c>
      <c r="B1472" s="54">
        <v>38.06</v>
      </c>
      <c r="C1472" s="54">
        <v>10.74</v>
      </c>
      <c r="D1472" s="54" t="s">
        <v>2380</v>
      </c>
      <c r="E1472" s="54" t="s">
        <v>2380</v>
      </c>
      <c r="F1472" s="54" t="s">
        <v>2380</v>
      </c>
      <c r="G1472" s="54" t="s">
        <v>2381</v>
      </c>
      <c r="H1472" s="54" t="s">
        <v>2380</v>
      </c>
      <c r="I1472" s="15"/>
      <c r="J1472" s="20"/>
      <c r="K1472" s="17" t="str" cm="1">
        <f t="array" ref="K1472">IF(H1472="?",INDEX($H$2:$H$2336,MODE(MATCH($H$2:$H$2336,$H$2:$H$2336,0))),H1472)</f>
        <v>No</v>
      </c>
      <c r="L1472" s="18" t="str">
        <f t="shared" si="22"/>
        <v>0</v>
      </c>
      <c r="M1472" s="18" t="s">
        <v>2380</v>
      </c>
      <c r="N1472" s="18" t="s">
        <v>2380</v>
      </c>
      <c r="O1472" s="17" t="str" cm="1">
        <f t="array" ref="O1472">_xlfn.IFS(B1472&lt;18.5,"Underweight",B1472&lt;=24.99,"Normal weight",B1472&lt;=29.99,"Over weight",B1472&gt;=30,"Obesity")</f>
        <v>Obesity</v>
      </c>
      <c r="P1472" s="30" t="str" cm="1">
        <f t="array" ref="P1472">_xlfn.IFS(C1472&lt;5.7,"Normal",C1472&lt;=6.49,"Prediabetes",C1472&gt;=6.5,"Diabetes")</f>
        <v>Diabetes</v>
      </c>
    </row>
    <row r="1473" spans="1:16" x14ac:dyDescent="0.25">
      <c r="A1473" s="54" t="s">
        <v>899</v>
      </c>
      <c r="B1473" s="54">
        <v>28</v>
      </c>
      <c r="C1473" s="54">
        <v>5.19</v>
      </c>
      <c r="D1473" s="54" t="s">
        <v>2380</v>
      </c>
      <c r="E1473" s="54" t="s">
        <v>2380</v>
      </c>
      <c r="F1473" s="54" t="s">
        <v>2380</v>
      </c>
      <c r="G1473" s="54">
        <v>1</v>
      </c>
      <c r="H1473" s="54" t="s">
        <v>2380</v>
      </c>
      <c r="I1473" s="17"/>
      <c r="J1473" s="19"/>
      <c r="K1473" s="15" t="str" cm="1">
        <f t="array" ref="K1473">IF(H1473="?",INDEX($H$2:$H$2336,MODE(MATCH($H$2:$H$2336,$H$2:$H$2336,0))),H1473)</f>
        <v>No</v>
      </c>
      <c r="L1473" s="16">
        <f t="shared" si="22"/>
        <v>1</v>
      </c>
      <c r="M1473" s="16" t="s">
        <v>2380</v>
      </c>
      <c r="N1473" s="16" t="s">
        <v>2380</v>
      </c>
      <c r="O1473" s="15" t="str" cm="1">
        <f t="array" ref="O1473">_xlfn.IFS(B1473&lt;18.5,"Underweight",B1473&lt;=24.99,"Normal weight",B1473&lt;=29.99,"Over weight",B1473&gt;=30,"Obesity")</f>
        <v>Over weight</v>
      </c>
      <c r="P1473" s="29" t="str" cm="1">
        <f t="array" ref="P1473">_xlfn.IFS(C1473&lt;5.7,"Normal",C1473&lt;=6.49,"Prediabetes",C1473&gt;=6.5,"Diabetes")</f>
        <v>Normal</v>
      </c>
    </row>
    <row r="1474" spans="1:16" x14ac:dyDescent="0.25">
      <c r="A1474" s="54" t="s">
        <v>898</v>
      </c>
      <c r="B1474" s="54">
        <v>34.32</v>
      </c>
      <c r="C1474" s="54">
        <v>9.17</v>
      </c>
      <c r="D1474" s="54" t="s">
        <v>2380</v>
      </c>
      <c r="E1474" s="54" t="s">
        <v>2380</v>
      </c>
      <c r="F1474" s="54" t="s">
        <v>2380</v>
      </c>
      <c r="G1474" s="54" t="s">
        <v>2381</v>
      </c>
      <c r="H1474" s="54" t="s">
        <v>2380</v>
      </c>
      <c r="I1474" s="15"/>
      <c r="J1474" s="20"/>
      <c r="K1474" s="17" t="str" cm="1">
        <f t="array" ref="K1474">IF(H1474="?",INDEX($H$2:$H$2336,MODE(MATCH($H$2:$H$2336,$H$2:$H$2336,0))),H1474)</f>
        <v>No</v>
      </c>
      <c r="L1474" s="18" t="str">
        <f t="shared" ref="L1474:L1537" si="23">IF(G1474="No major surgery","0",G1474)</f>
        <v>0</v>
      </c>
      <c r="M1474" s="18" t="s">
        <v>2380</v>
      </c>
      <c r="N1474" s="18" t="s">
        <v>2380</v>
      </c>
      <c r="O1474" s="17" t="str" cm="1">
        <f t="array" ref="O1474">_xlfn.IFS(B1474&lt;18.5,"Underweight",B1474&lt;=24.99,"Normal weight",B1474&lt;=29.99,"Over weight",B1474&gt;=30,"Obesity")</f>
        <v>Obesity</v>
      </c>
      <c r="P1474" s="30" t="str" cm="1">
        <f t="array" ref="P1474">_xlfn.IFS(C1474&lt;5.7,"Normal",C1474&lt;=6.49,"Prediabetes",C1474&gt;=6.5,"Diabetes")</f>
        <v>Diabetes</v>
      </c>
    </row>
    <row r="1475" spans="1:16" x14ac:dyDescent="0.25">
      <c r="A1475" s="54" t="s">
        <v>897</v>
      </c>
      <c r="B1475" s="54">
        <v>22.3</v>
      </c>
      <c r="C1475" s="54">
        <v>4.95</v>
      </c>
      <c r="D1475" s="54" t="s">
        <v>8367</v>
      </c>
      <c r="E1475" s="54" t="s">
        <v>2380</v>
      </c>
      <c r="F1475" s="54" t="s">
        <v>2380</v>
      </c>
      <c r="G1475" s="54" t="s">
        <v>2381</v>
      </c>
      <c r="H1475" s="54" t="s">
        <v>2380</v>
      </c>
      <c r="I1475" s="17"/>
      <c r="J1475" s="19"/>
      <c r="K1475" s="15" t="str" cm="1">
        <f t="array" ref="K1475">IF(H1475="?",INDEX($H$2:$H$2336,MODE(MATCH($H$2:$H$2336,$H$2:$H$2336,0))),H1475)</f>
        <v>No</v>
      </c>
      <c r="L1475" s="16" t="str">
        <f t="shared" si="23"/>
        <v>0</v>
      </c>
      <c r="M1475" s="16" t="s">
        <v>2382</v>
      </c>
      <c r="N1475" s="16" t="s">
        <v>2380</v>
      </c>
      <c r="O1475" s="15" t="str" cm="1">
        <f t="array" ref="O1475">_xlfn.IFS(B1475&lt;18.5,"Underweight",B1475&lt;=24.99,"Normal weight",B1475&lt;=29.99,"Over weight",B1475&gt;=30,"Obesity")</f>
        <v>Normal weight</v>
      </c>
      <c r="P1475" s="29" t="str" cm="1">
        <f t="array" ref="P1475">_xlfn.IFS(C1475&lt;5.7,"Normal",C1475&lt;=6.49,"Prediabetes",C1475&gt;=6.5,"Diabetes")</f>
        <v>Normal</v>
      </c>
    </row>
    <row r="1476" spans="1:16" x14ac:dyDescent="0.25">
      <c r="A1476" s="54" t="s">
        <v>896</v>
      </c>
      <c r="B1476" s="54">
        <v>27.835000000000001</v>
      </c>
      <c r="C1476" s="54">
        <v>6.03</v>
      </c>
      <c r="D1476" s="54" t="s">
        <v>2380</v>
      </c>
      <c r="E1476" s="54" t="s">
        <v>2380</v>
      </c>
      <c r="F1476" s="54" t="s">
        <v>2380</v>
      </c>
      <c r="G1476" s="54">
        <v>1</v>
      </c>
      <c r="H1476" s="54" t="s">
        <v>2380</v>
      </c>
      <c r="I1476" s="15"/>
      <c r="J1476" s="20"/>
      <c r="K1476" s="17" t="str" cm="1">
        <f t="array" ref="K1476">IF(H1476="?",INDEX($H$2:$H$2336,MODE(MATCH($H$2:$H$2336,$H$2:$H$2336,0))),H1476)</f>
        <v>No</v>
      </c>
      <c r="L1476" s="18">
        <f t="shared" si="23"/>
        <v>1</v>
      </c>
      <c r="M1476" s="18" t="s">
        <v>2380</v>
      </c>
      <c r="N1476" s="18" t="s">
        <v>2380</v>
      </c>
      <c r="O1476" s="17" t="str" cm="1">
        <f t="array" ref="O1476">_xlfn.IFS(B1476&lt;18.5,"Underweight",B1476&lt;=24.99,"Normal weight",B1476&lt;=29.99,"Over weight",B1476&gt;=30,"Obesity")</f>
        <v>Over weight</v>
      </c>
      <c r="P1476" s="30" t="str" cm="1">
        <f t="array" ref="P1476">_xlfn.IFS(C1476&lt;5.7,"Normal",C1476&lt;=6.49,"Prediabetes",C1476&gt;=6.5,"Diabetes")</f>
        <v>Prediabetes</v>
      </c>
    </row>
    <row r="1477" spans="1:16" x14ac:dyDescent="0.25">
      <c r="A1477" s="54" t="s">
        <v>895</v>
      </c>
      <c r="B1477" s="54">
        <v>39.229999999999997</v>
      </c>
      <c r="C1477" s="54">
        <v>5.36</v>
      </c>
      <c r="D1477" s="54" t="s">
        <v>2380</v>
      </c>
      <c r="E1477" s="54" t="s">
        <v>2380</v>
      </c>
      <c r="F1477" s="54" t="s">
        <v>2380</v>
      </c>
      <c r="G1477" s="54" t="s">
        <v>2381</v>
      </c>
      <c r="H1477" s="54" t="s">
        <v>2380</v>
      </c>
      <c r="I1477" s="17"/>
      <c r="J1477" s="19"/>
      <c r="K1477" s="15" t="str" cm="1">
        <f t="array" ref="K1477">IF(H1477="?",INDEX($H$2:$H$2336,MODE(MATCH($H$2:$H$2336,$H$2:$H$2336,0))),H1477)</f>
        <v>No</v>
      </c>
      <c r="L1477" s="16" t="str">
        <f t="shared" si="23"/>
        <v>0</v>
      </c>
      <c r="M1477" s="16" t="s">
        <v>2380</v>
      </c>
      <c r="N1477" s="16" t="s">
        <v>2380</v>
      </c>
      <c r="O1477" s="15" t="str" cm="1">
        <f t="array" ref="O1477">_xlfn.IFS(B1477&lt;18.5,"Underweight",B1477&lt;=24.99,"Normal weight",B1477&lt;=29.99,"Over weight",B1477&gt;=30,"Obesity")</f>
        <v>Obesity</v>
      </c>
      <c r="P1477" s="29" t="str" cm="1">
        <f t="array" ref="P1477">_xlfn.IFS(C1477&lt;5.7,"Normal",C1477&lt;=6.49,"Prediabetes",C1477&gt;=6.5,"Diabetes")</f>
        <v>Normal</v>
      </c>
    </row>
    <row r="1478" spans="1:16" x14ac:dyDescent="0.25">
      <c r="A1478" s="54" t="s">
        <v>894</v>
      </c>
      <c r="B1478" s="54">
        <v>19.95</v>
      </c>
      <c r="C1478" s="54">
        <v>6.11</v>
      </c>
      <c r="D1478" s="54" t="s">
        <v>2380</v>
      </c>
      <c r="E1478" s="54" t="s">
        <v>2380</v>
      </c>
      <c r="F1478" s="54" t="s">
        <v>2380</v>
      </c>
      <c r="G1478" s="54">
        <v>1</v>
      </c>
      <c r="H1478" s="54" t="s">
        <v>2380</v>
      </c>
      <c r="I1478" s="15"/>
      <c r="J1478" s="20"/>
      <c r="K1478" s="17" t="str" cm="1">
        <f t="array" ref="K1478">IF(H1478="?",INDEX($H$2:$H$2336,MODE(MATCH($H$2:$H$2336,$H$2:$H$2336,0))),H1478)</f>
        <v>No</v>
      </c>
      <c r="L1478" s="18">
        <f t="shared" si="23"/>
        <v>1</v>
      </c>
      <c r="M1478" s="18" t="s">
        <v>2380</v>
      </c>
      <c r="N1478" s="18" t="s">
        <v>2380</v>
      </c>
      <c r="O1478" s="17" t="str" cm="1">
        <f t="array" ref="O1478">_xlfn.IFS(B1478&lt;18.5,"Underweight",B1478&lt;=24.99,"Normal weight",B1478&lt;=29.99,"Over weight",B1478&gt;=30,"Obesity")</f>
        <v>Normal weight</v>
      </c>
      <c r="P1478" s="30" t="str" cm="1">
        <f t="array" ref="P1478">_xlfn.IFS(C1478&lt;5.7,"Normal",C1478&lt;=6.49,"Prediabetes",C1478&gt;=6.5,"Diabetes")</f>
        <v>Prediabetes</v>
      </c>
    </row>
    <row r="1479" spans="1:16" x14ac:dyDescent="0.25">
      <c r="A1479" s="54" t="s">
        <v>893</v>
      </c>
      <c r="B1479" s="54">
        <v>34.64</v>
      </c>
      <c r="C1479" s="54">
        <v>4.88</v>
      </c>
      <c r="D1479" s="54" t="s">
        <v>2380</v>
      </c>
      <c r="E1479" s="54" t="s">
        <v>2380</v>
      </c>
      <c r="F1479" s="54" t="s">
        <v>2382</v>
      </c>
      <c r="G1479" s="54">
        <v>1</v>
      </c>
      <c r="H1479" s="54" t="s">
        <v>2380</v>
      </c>
      <c r="I1479" s="17"/>
      <c r="J1479" s="19"/>
      <c r="K1479" s="15" t="str" cm="1">
        <f t="array" ref="K1479">IF(H1479="?",INDEX($H$2:$H$2336,MODE(MATCH($H$2:$H$2336,$H$2:$H$2336,0))),H1479)</f>
        <v>No</v>
      </c>
      <c r="L1479" s="16">
        <f t="shared" si="23"/>
        <v>1</v>
      </c>
      <c r="M1479" s="16" t="s">
        <v>2380</v>
      </c>
      <c r="N1479" s="16" t="s">
        <v>2380</v>
      </c>
      <c r="O1479" s="15" t="str" cm="1">
        <f t="array" ref="O1479">_xlfn.IFS(B1479&lt;18.5,"Underweight",B1479&lt;=24.99,"Normal weight",B1479&lt;=29.99,"Over weight",B1479&gt;=30,"Obesity")</f>
        <v>Obesity</v>
      </c>
      <c r="P1479" s="29" t="str" cm="1">
        <f t="array" ref="P1479">_xlfn.IFS(C1479&lt;5.7,"Normal",C1479&lt;=6.49,"Prediabetes",C1479&gt;=6.5,"Diabetes")</f>
        <v>Normal</v>
      </c>
    </row>
    <row r="1480" spans="1:16" x14ac:dyDescent="0.25">
      <c r="A1480" s="54" t="s">
        <v>892</v>
      </c>
      <c r="B1480" s="54">
        <v>18.75</v>
      </c>
      <c r="C1480" s="54">
        <v>6.72</v>
      </c>
      <c r="D1480" s="54" t="s">
        <v>2380</v>
      </c>
      <c r="E1480" s="54" t="s">
        <v>2380</v>
      </c>
      <c r="F1480" s="54" t="s">
        <v>2380</v>
      </c>
      <c r="G1480" s="54" t="s">
        <v>2381</v>
      </c>
      <c r="H1480" s="54" t="s">
        <v>2380</v>
      </c>
      <c r="I1480" s="15"/>
      <c r="J1480" s="20"/>
      <c r="K1480" s="17" t="str" cm="1">
        <f t="array" ref="K1480">IF(H1480="?",INDEX($H$2:$H$2336,MODE(MATCH($H$2:$H$2336,$H$2:$H$2336,0))),H1480)</f>
        <v>No</v>
      </c>
      <c r="L1480" s="18" t="str">
        <f t="shared" si="23"/>
        <v>0</v>
      </c>
      <c r="M1480" s="18" t="s">
        <v>2380</v>
      </c>
      <c r="N1480" s="18" t="s">
        <v>2380</v>
      </c>
      <c r="O1480" s="17" t="str" cm="1">
        <f t="array" ref="O1480">_xlfn.IFS(B1480&lt;18.5,"Underweight",B1480&lt;=24.99,"Normal weight",B1480&lt;=29.99,"Over weight",B1480&gt;=30,"Obesity")</f>
        <v>Normal weight</v>
      </c>
      <c r="P1480" s="30" t="str" cm="1">
        <f t="array" ref="P1480">_xlfn.IFS(C1480&lt;5.7,"Normal",C1480&lt;=6.49,"Prediabetes",C1480&gt;=6.5,"Diabetes")</f>
        <v>Diabetes</v>
      </c>
    </row>
    <row r="1481" spans="1:16" x14ac:dyDescent="0.25">
      <c r="A1481" s="54" t="s">
        <v>891</v>
      </c>
      <c r="B1481" s="54">
        <v>26.48</v>
      </c>
      <c r="C1481" s="54">
        <v>4.2</v>
      </c>
      <c r="D1481" s="54" t="s">
        <v>2380</v>
      </c>
      <c r="E1481" s="54" t="s">
        <v>2380</v>
      </c>
      <c r="F1481" s="54" t="s">
        <v>2380</v>
      </c>
      <c r="G1481" s="54">
        <v>1</v>
      </c>
      <c r="H1481" s="54" t="s">
        <v>2380</v>
      </c>
      <c r="I1481" s="17"/>
      <c r="J1481" s="19"/>
      <c r="K1481" s="15" t="str" cm="1">
        <f t="array" ref="K1481">IF(H1481="?",INDEX($H$2:$H$2336,MODE(MATCH($H$2:$H$2336,$H$2:$H$2336,0))),H1481)</f>
        <v>No</v>
      </c>
      <c r="L1481" s="16">
        <f t="shared" si="23"/>
        <v>1</v>
      </c>
      <c r="M1481" s="16" t="s">
        <v>2380</v>
      </c>
      <c r="N1481" s="16" t="s">
        <v>2380</v>
      </c>
      <c r="O1481" s="15" t="str" cm="1">
        <f t="array" ref="O1481">_xlfn.IFS(B1481&lt;18.5,"Underweight",B1481&lt;=24.99,"Normal weight",B1481&lt;=29.99,"Over weight",B1481&gt;=30,"Obesity")</f>
        <v>Over weight</v>
      </c>
      <c r="P1481" s="29" t="str" cm="1">
        <f t="array" ref="P1481">_xlfn.IFS(C1481&lt;5.7,"Normal",C1481&lt;=6.49,"Prediabetes",C1481&gt;=6.5,"Diabetes")</f>
        <v>Normal</v>
      </c>
    </row>
    <row r="1482" spans="1:16" x14ac:dyDescent="0.25">
      <c r="A1482" s="54" t="s">
        <v>890</v>
      </c>
      <c r="B1482" s="54">
        <v>34.83</v>
      </c>
      <c r="C1482" s="54">
        <v>5.79</v>
      </c>
      <c r="D1482" s="54" t="s">
        <v>2380</v>
      </c>
      <c r="E1482" s="54" t="s">
        <v>2380</v>
      </c>
      <c r="F1482" s="54" t="s">
        <v>2380</v>
      </c>
      <c r="G1482" s="54">
        <v>1</v>
      </c>
      <c r="H1482" s="54" t="s">
        <v>2380</v>
      </c>
      <c r="I1482" s="15"/>
      <c r="J1482" s="20"/>
      <c r="K1482" s="17" t="str" cm="1">
        <f t="array" ref="K1482">IF(H1482="?",INDEX($H$2:$H$2336,MODE(MATCH($H$2:$H$2336,$H$2:$H$2336,0))),H1482)</f>
        <v>No</v>
      </c>
      <c r="L1482" s="18">
        <f t="shared" si="23"/>
        <v>1</v>
      </c>
      <c r="M1482" s="18" t="s">
        <v>2380</v>
      </c>
      <c r="N1482" s="18" t="s">
        <v>2380</v>
      </c>
      <c r="O1482" s="17" t="str" cm="1">
        <f t="array" ref="O1482">_xlfn.IFS(B1482&lt;18.5,"Underweight",B1482&lt;=24.99,"Normal weight",B1482&lt;=29.99,"Over weight",B1482&gt;=30,"Obesity")</f>
        <v>Obesity</v>
      </c>
      <c r="P1482" s="30" t="str" cm="1">
        <f t="array" ref="P1482">_xlfn.IFS(C1482&lt;5.7,"Normal",C1482&lt;=6.49,"Prediabetes",C1482&gt;=6.5,"Diabetes")</f>
        <v>Prediabetes</v>
      </c>
    </row>
    <row r="1483" spans="1:16" x14ac:dyDescent="0.25">
      <c r="A1483" s="54" t="s">
        <v>889</v>
      </c>
      <c r="B1483" s="54">
        <v>25.46</v>
      </c>
      <c r="C1483" s="54">
        <v>4.29</v>
      </c>
      <c r="D1483" s="54" t="s">
        <v>2380</v>
      </c>
      <c r="E1483" s="54" t="s">
        <v>2380</v>
      </c>
      <c r="F1483" s="54" t="s">
        <v>2380</v>
      </c>
      <c r="G1483" s="54" t="s">
        <v>2381</v>
      </c>
      <c r="H1483" s="54" t="s">
        <v>2380</v>
      </c>
      <c r="I1483" s="17"/>
      <c r="J1483" s="19"/>
      <c r="K1483" s="15" t="str" cm="1">
        <f t="array" ref="K1483">IF(H1483="?",INDEX($H$2:$H$2336,MODE(MATCH($H$2:$H$2336,$H$2:$H$2336,0))),H1483)</f>
        <v>No</v>
      </c>
      <c r="L1483" s="16" t="str">
        <f t="shared" si="23"/>
        <v>0</v>
      </c>
      <c r="M1483" s="16" t="s">
        <v>2380</v>
      </c>
      <c r="N1483" s="16" t="s">
        <v>2380</v>
      </c>
      <c r="O1483" s="15" t="str" cm="1">
        <f t="array" ref="O1483">_xlfn.IFS(B1483&lt;18.5,"Underweight",B1483&lt;=24.99,"Normal weight",B1483&lt;=29.99,"Over weight",B1483&gt;=30,"Obesity")</f>
        <v>Over weight</v>
      </c>
      <c r="P1483" s="29" t="str" cm="1">
        <f t="array" ref="P1483">_xlfn.IFS(C1483&lt;5.7,"Normal",C1483&lt;=6.49,"Prediabetes",C1483&gt;=6.5,"Diabetes")</f>
        <v>Normal</v>
      </c>
    </row>
    <row r="1484" spans="1:16" x14ac:dyDescent="0.25">
      <c r="A1484" s="54" t="s">
        <v>888</v>
      </c>
      <c r="B1484" s="54">
        <v>23.31</v>
      </c>
      <c r="C1484" s="54">
        <v>8.27</v>
      </c>
      <c r="D1484" s="54" t="s">
        <v>2380</v>
      </c>
      <c r="E1484" s="54" t="s">
        <v>2380</v>
      </c>
      <c r="F1484" s="54" t="s">
        <v>2380</v>
      </c>
      <c r="G1484" s="54" t="s">
        <v>2381</v>
      </c>
      <c r="H1484" s="54" t="s">
        <v>2380</v>
      </c>
      <c r="I1484" s="15"/>
      <c r="J1484" s="20"/>
      <c r="K1484" s="17" t="str" cm="1">
        <f t="array" ref="K1484">IF(H1484="?",INDEX($H$2:$H$2336,MODE(MATCH($H$2:$H$2336,$H$2:$H$2336,0))),H1484)</f>
        <v>No</v>
      </c>
      <c r="L1484" s="18" t="str">
        <f t="shared" si="23"/>
        <v>0</v>
      </c>
      <c r="M1484" s="18" t="s">
        <v>2380</v>
      </c>
      <c r="N1484" s="18" t="s">
        <v>2380</v>
      </c>
      <c r="O1484" s="17" t="str" cm="1">
        <f t="array" ref="O1484">_xlfn.IFS(B1484&lt;18.5,"Underweight",B1484&lt;=24.99,"Normal weight",B1484&lt;=29.99,"Over weight",B1484&gt;=30,"Obesity")</f>
        <v>Normal weight</v>
      </c>
      <c r="P1484" s="30" t="str" cm="1">
        <f t="array" ref="P1484">_xlfn.IFS(C1484&lt;5.7,"Normal",C1484&lt;=6.49,"Prediabetes",C1484&gt;=6.5,"Diabetes")</f>
        <v>Diabetes</v>
      </c>
    </row>
    <row r="1485" spans="1:16" x14ac:dyDescent="0.25">
      <c r="A1485" s="54" t="s">
        <v>887</v>
      </c>
      <c r="B1485" s="54">
        <v>29</v>
      </c>
      <c r="C1485" s="54">
        <v>4.5599999999999996</v>
      </c>
      <c r="D1485" s="54" t="s">
        <v>2380</v>
      </c>
      <c r="E1485" s="54" t="s">
        <v>2380</v>
      </c>
      <c r="F1485" s="54" t="s">
        <v>2380</v>
      </c>
      <c r="G1485" s="54" t="s">
        <v>2381</v>
      </c>
      <c r="H1485" s="54" t="s">
        <v>2380</v>
      </c>
      <c r="I1485" s="17"/>
      <c r="J1485" s="19"/>
      <c r="K1485" s="15" t="str" cm="1">
        <f t="array" ref="K1485">IF(H1485="?",INDEX($H$2:$H$2336,MODE(MATCH($H$2:$H$2336,$H$2:$H$2336,0))),H1485)</f>
        <v>No</v>
      </c>
      <c r="L1485" s="16" t="str">
        <f t="shared" si="23"/>
        <v>0</v>
      </c>
      <c r="M1485" s="16" t="s">
        <v>2380</v>
      </c>
      <c r="N1485" s="16" t="s">
        <v>2380</v>
      </c>
      <c r="O1485" s="15" t="str" cm="1">
        <f t="array" ref="O1485">_xlfn.IFS(B1485&lt;18.5,"Underweight",B1485&lt;=24.99,"Normal weight",B1485&lt;=29.99,"Over weight",B1485&gt;=30,"Obesity")</f>
        <v>Over weight</v>
      </c>
      <c r="P1485" s="29" t="str" cm="1">
        <f t="array" ref="P1485">_xlfn.IFS(C1485&lt;5.7,"Normal",C1485&lt;=6.49,"Prediabetes",C1485&gt;=6.5,"Diabetes")</f>
        <v>Normal</v>
      </c>
    </row>
    <row r="1486" spans="1:16" x14ac:dyDescent="0.25">
      <c r="A1486" s="54" t="s">
        <v>886</v>
      </c>
      <c r="B1486" s="54">
        <v>32.869999999999997</v>
      </c>
      <c r="C1486" s="54">
        <v>5.33</v>
      </c>
      <c r="D1486" s="54" t="s">
        <v>2380</v>
      </c>
      <c r="E1486" s="54" t="s">
        <v>2380</v>
      </c>
      <c r="F1486" s="54" t="s">
        <v>2380</v>
      </c>
      <c r="G1486" s="54" t="s">
        <v>2381</v>
      </c>
      <c r="H1486" s="54" t="s">
        <v>2380</v>
      </c>
      <c r="I1486" s="15"/>
      <c r="J1486" s="20"/>
      <c r="K1486" s="17" t="str" cm="1">
        <f t="array" ref="K1486">IF(H1486="?",INDEX($H$2:$H$2336,MODE(MATCH($H$2:$H$2336,$H$2:$H$2336,0))),H1486)</f>
        <v>No</v>
      </c>
      <c r="L1486" s="18" t="str">
        <f t="shared" si="23"/>
        <v>0</v>
      </c>
      <c r="M1486" s="18" t="s">
        <v>2380</v>
      </c>
      <c r="N1486" s="18" t="s">
        <v>2380</v>
      </c>
      <c r="O1486" s="17" t="str" cm="1">
        <f t="array" ref="O1486">_xlfn.IFS(B1486&lt;18.5,"Underweight",B1486&lt;=24.99,"Normal weight",B1486&lt;=29.99,"Over weight",B1486&gt;=30,"Obesity")</f>
        <v>Obesity</v>
      </c>
      <c r="P1486" s="30" t="str" cm="1">
        <f t="array" ref="P1486">_xlfn.IFS(C1486&lt;5.7,"Normal",C1486&lt;=6.49,"Prediabetes",C1486&gt;=6.5,"Diabetes")</f>
        <v>Normal</v>
      </c>
    </row>
    <row r="1487" spans="1:16" x14ac:dyDescent="0.25">
      <c r="A1487" s="54" t="s">
        <v>885</v>
      </c>
      <c r="B1487" s="54">
        <v>26.18</v>
      </c>
      <c r="C1487" s="54">
        <v>5.63</v>
      </c>
      <c r="D1487" s="54" t="s">
        <v>2380</v>
      </c>
      <c r="E1487" s="54" t="s">
        <v>2380</v>
      </c>
      <c r="F1487" s="54" t="s">
        <v>2380</v>
      </c>
      <c r="G1487" s="54" t="s">
        <v>2381</v>
      </c>
      <c r="H1487" s="54" t="s">
        <v>2380</v>
      </c>
      <c r="I1487" s="17"/>
      <c r="J1487" s="19"/>
      <c r="K1487" s="15" t="str" cm="1">
        <f t="array" ref="K1487">IF(H1487="?",INDEX($H$2:$H$2336,MODE(MATCH($H$2:$H$2336,$H$2:$H$2336,0))),H1487)</f>
        <v>No</v>
      </c>
      <c r="L1487" s="16" t="str">
        <f t="shared" si="23"/>
        <v>0</v>
      </c>
      <c r="M1487" s="16" t="s">
        <v>2380</v>
      </c>
      <c r="N1487" s="16" t="s">
        <v>2380</v>
      </c>
      <c r="O1487" s="15" t="str" cm="1">
        <f t="array" ref="O1487">_xlfn.IFS(B1487&lt;18.5,"Underweight",B1487&lt;=24.99,"Normal weight",B1487&lt;=29.99,"Over weight",B1487&gt;=30,"Obesity")</f>
        <v>Over weight</v>
      </c>
      <c r="P1487" s="29" t="str" cm="1">
        <f t="array" ref="P1487">_xlfn.IFS(C1487&lt;5.7,"Normal",C1487&lt;=6.49,"Prediabetes",C1487&gt;=6.5,"Diabetes")</f>
        <v>Normal</v>
      </c>
    </row>
    <row r="1488" spans="1:16" x14ac:dyDescent="0.25">
      <c r="A1488" s="54" t="s">
        <v>884</v>
      </c>
      <c r="B1488" s="54">
        <v>25.3</v>
      </c>
      <c r="C1488" s="54">
        <v>5.12</v>
      </c>
      <c r="D1488" s="54" t="s">
        <v>2380</v>
      </c>
      <c r="E1488" s="54" t="s">
        <v>2380</v>
      </c>
      <c r="F1488" s="54" t="s">
        <v>2380</v>
      </c>
      <c r="G1488" s="54" t="s">
        <v>2381</v>
      </c>
      <c r="H1488" s="54" t="s">
        <v>2380</v>
      </c>
      <c r="I1488" s="15"/>
      <c r="J1488" s="20"/>
      <c r="K1488" s="17" t="str" cm="1">
        <f t="array" ref="K1488">IF(H1488="?",INDEX($H$2:$H$2336,MODE(MATCH($H$2:$H$2336,$H$2:$H$2336,0))),H1488)</f>
        <v>No</v>
      </c>
      <c r="L1488" s="18" t="str">
        <f t="shared" si="23"/>
        <v>0</v>
      </c>
      <c r="M1488" s="18" t="s">
        <v>2380</v>
      </c>
      <c r="N1488" s="18" t="s">
        <v>2380</v>
      </c>
      <c r="O1488" s="17" t="str" cm="1">
        <f t="array" ref="O1488">_xlfn.IFS(B1488&lt;18.5,"Underweight",B1488&lt;=24.99,"Normal weight",B1488&lt;=29.99,"Over weight",B1488&gt;=30,"Obesity")</f>
        <v>Over weight</v>
      </c>
      <c r="P1488" s="30" t="str" cm="1">
        <f t="array" ref="P1488">_xlfn.IFS(C1488&lt;5.7,"Normal",C1488&lt;=6.49,"Prediabetes",C1488&gt;=6.5,"Diabetes")</f>
        <v>Normal</v>
      </c>
    </row>
    <row r="1489" spans="1:16" x14ac:dyDescent="0.25">
      <c r="A1489" s="54" t="s">
        <v>883</v>
      </c>
      <c r="B1489" s="54">
        <v>36.94</v>
      </c>
      <c r="C1489" s="54">
        <v>5.15</v>
      </c>
      <c r="D1489" s="54" t="s">
        <v>8367</v>
      </c>
      <c r="E1489" s="54" t="s">
        <v>2380</v>
      </c>
      <c r="F1489" s="54" t="s">
        <v>2380</v>
      </c>
      <c r="G1489" s="54">
        <v>1</v>
      </c>
      <c r="H1489" s="54" t="s">
        <v>2380</v>
      </c>
      <c r="I1489" s="17"/>
      <c r="J1489" s="19"/>
      <c r="K1489" s="15" t="str" cm="1">
        <f t="array" ref="K1489">IF(H1489="?",INDEX($H$2:$H$2336,MODE(MATCH($H$2:$H$2336,$H$2:$H$2336,0))),H1489)</f>
        <v>No</v>
      </c>
      <c r="L1489" s="16">
        <f t="shared" si="23"/>
        <v>1</v>
      </c>
      <c r="M1489" s="16" t="s">
        <v>2382</v>
      </c>
      <c r="N1489" s="16" t="s">
        <v>2380</v>
      </c>
      <c r="O1489" s="15" t="str" cm="1">
        <f t="array" ref="O1489">_xlfn.IFS(B1489&lt;18.5,"Underweight",B1489&lt;=24.99,"Normal weight",B1489&lt;=29.99,"Over weight",B1489&gt;=30,"Obesity")</f>
        <v>Obesity</v>
      </c>
      <c r="P1489" s="29" t="str" cm="1">
        <f t="array" ref="P1489">_xlfn.IFS(C1489&lt;5.7,"Normal",C1489&lt;=6.49,"Prediabetes",C1489&gt;=6.5,"Diabetes")</f>
        <v>Normal</v>
      </c>
    </row>
    <row r="1490" spans="1:16" x14ac:dyDescent="0.25">
      <c r="A1490" s="54" t="s">
        <v>882</v>
      </c>
      <c r="B1490" s="54">
        <v>22.86</v>
      </c>
      <c r="C1490" s="54">
        <v>7.5</v>
      </c>
      <c r="D1490" s="54" t="s">
        <v>2380</v>
      </c>
      <c r="E1490" s="54" t="s">
        <v>2380</v>
      </c>
      <c r="F1490" s="54" t="s">
        <v>2380</v>
      </c>
      <c r="G1490" s="54" t="s">
        <v>2381</v>
      </c>
      <c r="H1490" s="54" t="s">
        <v>2380</v>
      </c>
      <c r="I1490" s="15"/>
      <c r="J1490" s="20"/>
      <c r="K1490" s="17" t="str" cm="1">
        <f t="array" ref="K1490">IF(H1490="?",INDEX($H$2:$H$2336,MODE(MATCH($H$2:$H$2336,$H$2:$H$2336,0))),H1490)</f>
        <v>No</v>
      </c>
      <c r="L1490" s="18" t="str">
        <f t="shared" si="23"/>
        <v>0</v>
      </c>
      <c r="M1490" s="18" t="s">
        <v>2380</v>
      </c>
      <c r="N1490" s="18" t="s">
        <v>2380</v>
      </c>
      <c r="O1490" s="17" t="str" cm="1">
        <f t="array" ref="O1490">_xlfn.IFS(B1490&lt;18.5,"Underweight",B1490&lt;=24.99,"Normal weight",B1490&lt;=29.99,"Over weight",B1490&gt;=30,"Obesity")</f>
        <v>Normal weight</v>
      </c>
      <c r="P1490" s="30" t="str" cm="1">
        <f t="array" ref="P1490">_xlfn.IFS(C1490&lt;5.7,"Normal",C1490&lt;=6.49,"Prediabetes",C1490&gt;=6.5,"Diabetes")</f>
        <v>Diabetes</v>
      </c>
    </row>
    <row r="1491" spans="1:16" x14ac:dyDescent="0.25">
      <c r="A1491" s="54" t="s">
        <v>881</v>
      </c>
      <c r="B1491" s="54">
        <v>18.760000000000002</v>
      </c>
      <c r="C1491" s="54">
        <v>4.88</v>
      </c>
      <c r="D1491" s="54" t="s">
        <v>8367</v>
      </c>
      <c r="E1491" s="54" t="s">
        <v>2380</v>
      </c>
      <c r="F1491" s="54" t="s">
        <v>2382</v>
      </c>
      <c r="G1491" s="54">
        <v>1</v>
      </c>
      <c r="H1491" s="54" t="s">
        <v>2380</v>
      </c>
      <c r="I1491" s="17"/>
      <c r="J1491" s="19"/>
      <c r="K1491" s="15" t="str" cm="1">
        <f t="array" ref="K1491">IF(H1491="?",INDEX($H$2:$H$2336,MODE(MATCH($H$2:$H$2336,$H$2:$H$2336,0))),H1491)</f>
        <v>No</v>
      </c>
      <c r="L1491" s="16">
        <f t="shared" si="23"/>
        <v>1</v>
      </c>
      <c r="M1491" s="16" t="s">
        <v>2382</v>
      </c>
      <c r="N1491" s="16" t="s">
        <v>2380</v>
      </c>
      <c r="O1491" s="15" t="str" cm="1">
        <f t="array" ref="O1491">_xlfn.IFS(B1491&lt;18.5,"Underweight",B1491&lt;=24.99,"Normal weight",B1491&lt;=29.99,"Over weight",B1491&gt;=30,"Obesity")</f>
        <v>Normal weight</v>
      </c>
      <c r="P1491" s="29" t="str" cm="1">
        <f t="array" ref="P1491">_xlfn.IFS(C1491&lt;5.7,"Normal",C1491&lt;=6.49,"Prediabetes",C1491&gt;=6.5,"Diabetes")</f>
        <v>Normal</v>
      </c>
    </row>
    <row r="1492" spans="1:16" x14ac:dyDescent="0.25">
      <c r="A1492" s="54" t="s">
        <v>880</v>
      </c>
      <c r="B1492" s="54">
        <v>24.36</v>
      </c>
      <c r="C1492" s="54">
        <v>5.57</v>
      </c>
      <c r="D1492" s="54" t="s">
        <v>2380</v>
      </c>
      <c r="E1492" s="54" t="s">
        <v>2380</v>
      </c>
      <c r="F1492" s="54" t="s">
        <v>2380</v>
      </c>
      <c r="G1492" s="54" t="s">
        <v>2381</v>
      </c>
      <c r="H1492" s="54" t="s">
        <v>2380</v>
      </c>
      <c r="I1492" s="15"/>
      <c r="J1492" s="20"/>
      <c r="K1492" s="17" t="str" cm="1">
        <f t="array" ref="K1492">IF(H1492="?",INDEX($H$2:$H$2336,MODE(MATCH($H$2:$H$2336,$H$2:$H$2336,0))),H1492)</f>
        <v>No</v>
      </c>
      <c r="L1492" s="18" t="str">
        <f t="shared" si="23"/>
        <v>0</v>
      </c>
      <c r="M1492" s="18" t="s">
        <v>2380</v>
      </c>
      <c r="N1492" s="18" t="s">
        <v>2380</v>
      </c>
      <c r="O1492" s="17" t="str" cm="1">
        <f t="array" ref="O1492">_xlfn.IFS(B1492&lt;18.5,"Underweight",B1492&lt;=24.99,"Normal weight",B1492&lt;=29.99,"Over weight",B1492&gt;=30,"Obesity")</f>
        <v>Normal weight</v>
      </c>
      <c r="P1492" s="30" t="str" cm="1">
        <f t="array" ref="P1492">_xlfn.IFS(C1492&lt;5.7,"Normal",C1492&lt;=6.49,"Prediabetes",C1492&gt;=6.5,"Diabetes")</f>
        <v>Normal</v>
      </c>
    </row>
    <row r="1493" spans="1:16" x14ac:dyDescent="0.25">
      <c r="A1493" s="54" t="s">
        <v>879</v>
      </c>
      <c r="B1493" s="54">
        <v>32.299999999999997</v>
      </c>
      <c r="C1493" s="54">
        <v>5.31</v>
      </c>
      <c r="D1493" s="54" t="s">
        <v>2380</v>
      </c>
      <c r="E1493" s="54" t="s">
        <v>2380</v>
      </c>
      <c r="F1493" s="54" t="s">
        <v>2380</v>
      </c>
      <c r="G1493" s="54" t="s">
        <v>2381</v>
      </c>
      <c r="H1493" s="54" t="s">
        <v>2380</v>
      </c>
      <c r="I1493" s="17"/>
      <c r="J1493" s="19"/>
      <c r="K1493" s="15" t="str" cm="1">
        <f t="array" ref="K1493">IF(H1493="?",INDEX($H$2:$H$2336,MODE(MATCH($H$2:$H$2336,$H$2:$H$2336,0))),H1493)</f>
        <v>No</v>
      </c>
      <c r="L1493" s="16" t="str">
        <f t="shared" si="23"/>
        <v>0</v>
      </c>
      <c r="M1493" s="16" t="s">
        <v>2380</v>
      </c>
      <c r="N1493" s="16" t="s">
        <v>2380</v>
      </c>
      <c r="O1493" s="15" t="str" cm="1">
        <f t="array" ref="O1493">_xlfn.IFS(B1493&lt;18.5,"Underweight",B1493&lt;=24.99,"Normal weight",B1493&lt;=29.99,"Over weight",B1493&gt;=30,"Obesity")</f>
        <v>Obesity</v>
      </c>
      <c r="P1493" s="29" t="str" cm="1">
        <f t="array" ref="P1493">_xlfn.IFS(C1493&lt;5.7,"Normal",C1493&lt;=6.49,"Prediabetes",C1493&gt;=6.5,"Diabetes")</f>
        <v>Normal</v>
      </c>
    </row>
    <row r="1494" spans="1:16" x14ac:dyDescent="0.25">
      <c r="A1494" s="54" t="s">
        <v>878</v>
      </c>
      <c r="B1494" s="54">
        <v>22.704999999999998</v>
      </c>
      <c r="C1494" s="54">
        <v>4.57</v>
      </c>
      <c r="D1494" s="54" t="s">
        <v>8367</v>
      </c>
      <c r="E1494" s="54" t="s">
        <v>2380</v>
      </c>
      <c r="F1494" s="54" t="s">
        <v>2380</v>
      </c>
      <c r="G1494" s="54" t="s">
        <v>2381</v>
      </c>
      <c r="H1494" s="54" t="s">
        <v>2380</v>
      </c>
      <c r="I1494" s="15"/>
      <c r="J1494" s="20"/>
      <c r="K1494" s="17" t="str" cm="1">
        <f t="array" ref="K1494">IF(H1494="?",INDEX($H$2:$H$2336,MODE(MATCH($H$2:$H$2336,$H$2:$H$2336,0))),H1494)</f>
        <v>No</v>
      </c>
      <c r="L1494" s="18" t="str">
        <f t="shared" si="23"/>
        <v>0</v>
      </c>
      <c r="M1494" s="18" t="s">
        <v>2382</v>
      </c>
      <c r="N1494" s="18" t="s">
        <v>2380</v>
      </c>
      <c r="O1494" s="17" t="str" cm="1">
        <f t="array" ref="O1494">_xlfn.IFS(B1494&lt;18.5,"Underweight",B1494&lt;=24.99,"Normal weight",B1494&lt;=29.99,"Over weight",B1494&gt;=30,"Obesity")</f>
        <v>Normal weight</v>
      </c>
      <c r="P1494" s="30" t="str" cm="1">
        <f t="array" ref="P1494">_xlfn.IFS(C1494&lt;5.7,"Normal",C1494&lt;=6.49,"Prediabetes",C1494&gt;=6.5,"Diabetes")</f>
        <v>Normal</v>
      </c>
    </row>
    <row r="1495" spans="1:16" x14ac:dyDescent="0.25">
      <c r="A1495" s="54" t="s">
        <v>877</v>
      </c>
      <c r="B1495" s="54">
        <v>21.79</v>
      </c>
      <c r="C1495" s="54">
        <v>8.6999999999999993</v>
      </c>
      <c r="D1495" s="54" t="s">
        <v>8367</v>
      </c>
      <c r="E1495" s="54" t="s">
        <v>2380</v>
      </c>
      <c r="F1495" s="54" t="s">
        <v>2380</v>
      </c>
      <c r="G1495" s="54">
        <v>1</v>
      </c>
      <c r="H1495" s="54" t="s">
        <v>2380</v>
      </c>
      <c r="I1495" s="17"/>
      <c r="J1495" s="19"/>
      <c r="K1495" s="15" t="str" cm="1">
        <f t="array" ref="K1495">IF(H1495="?",INDEX($H$2:$H$2336,MODE(MATCH($H$2:$H$2336,$H$2:$H$2336,0))),H1495)</f>
        <v>No</v>
      </c>
      <c r="L1495" s="16">
        <f t="shared" si="23"/>
        <v>1</v>
      </c>
      <c r="M1495" s="16" t="s">
        <v>2382</v>
      </c>
      <c r="N1495" s="16" t="s">
        <v>2380</v>
      </c>
      <c r="O1495" s="15" t="str" cm="1">
        <f t="array" ref="O1495">_xlfn.IFS(B1495&lt;18.5,"Underweight",B1495&lt;=24.99,"Normal weight",B1495&lt;=29.99,"Over weight",B1495&gt;=30,"Obesity")</f>
        <v>Normal weight</v>
      </c>
      <c r="P1495" s="29" t="str" cm="1">
        <f t="array" ref="P1495">_xlfn.IFS(C1495&lt;5.7,"Normal",C1495&lt;=6.49,"Prediabetes",C1495&gt;=6.5,"Diabetes")</f>
        <v>Diabetes</v>
      </c>
    </row>
    <row r="1496" spans="1:16" x14ac:dyDescent="0.25">
      <c r="A1496" s="54" t="s">
        <v>876</v>
      </c>
      <c r="B1496" s="54">
        <v>24.52</v>
      </c>
      <c r="C1496" s="54">
        <v>4.76</v>
      </c>
      <c r="D1496" s="54" t="s">
        <v>2380</v>
      </c>
      <c r="E1496" s="54" t="s">
        <v>2380</v>
      </c>
      <c r="F1496" s="54" t="s">
        <v>2380</v>
      </c>
      <c r="G1496" s="54" t="s">
        <v>2381</v>
      </c>
      <c r="H1496" s="54" t="s">
        <v>2380</v>
      </c>
      <c r="I1496" s="15"/>
      <c r="J1496" s="20"/>
      <c r="K1496" s="17" t="str" cm="1">
        <f t="array" ref="K1496">IF(H1496="?",INDEX($H$2:$H$2336,MODE(MATCH($H$2:$H$2336,$H$2:$H$2336,0))),H1496)</f>
        <v>No</v>
      </c>
      <c r="L1496" s="18" t="str">
        <f t="shared" si="23"/>
        <v>0</v>
      </c>
      <c r="M1496" s="18" t="s">
        <v>2380</v>
      </c>
      <c r="N1496" s="18" t="s">
        <v>2380</v>
      </c>
      <c r="O1496" s="17" t="str" cm="1">
        <f t="array" ref="O1496">_xlfn.IFS(B1496&lt;18.5,"Underweight",B1496&lt;=24.99,"Normal weight",B1496&lt;=29.99,"Over weight",B1496&gt;=30,"Obesity")</f>
        <v>Normal weight</v>
      </c>
      <c r="P1496" s="30" t="str" cm="1">
        <f t="array" ref="P1496">_xlfn.IFS(C1496&lt;5.7,"Normal",C1496&lt;=6.49,"Prediabetes",C1496&gt;=6.5,"Diabetes")</f>
        <v>Normal</v>
      </c>
    </row>
    <row r="1497" spans="1:16" x14ac:dyDescent="0.25">
      <c r="A1497" s="54" t="s">
        <v>875</v>
      </c>
      <c r="B1497" s="54">
        <v>39.520000000000003</v>
      </c>
      <c r="C1497" s="54">
        <v>11.81</v>
      </c>
      <c r="D1497" s="54" t="s">
        <v>2380</v>
      </c>
      <c r="E1497" s="54" t="s">
        <v>2380</v>
      </c>
      <c r="F1497" s="54" t="s">
        <v>2380</v>
      </c>
      <c r="G1497" s="54" t="s">
        <v>2381</v>
      </c>
      <c r="H1497" s="54" t="s">
        <v>2380</v>
      </c>
      <c r="I1497" s="17"/>
      <c r="J1497" s="19"/>
      <c r="K1497" s="15" t="str" cm="1">
        <f t="array" ref="K1497">IF(H1497="?",INDEX($H$2:$H$2336,MODE(MATCH($H$2:$H$2336,$H$2:$H$2336,0))),H1497)</f>
        <v>No</v>
      </c>
      <c r="L1497" s="16" t="str">
        <f t="shared" si="23"/>
        <v>0</v>
      </c>
      <c r="M1497" s="16" t="s">
        <v>2380</v>
      </c>
      <c r="N1497" s="16" t="s">
        <v>2380</v>
      </c>
      <c r="O1497" s="15" t="str" cm="1">
        <f t="array" ref="O1497">_xlfn.IFS(B1497&lt;18.5,"Underweight",B1497&lt;=24.99,"Normal weight",B1497&lt;=29.99,"Over weight",B1497&gt;=30,"Obesity")</f>
        <v>Obesity</v>
      </c>
      <c r="P1497" s="29" t="str" cm="1">
        <f t="array" ref="P1497">_xlfn.IFS(C1497&lt;5.7,"Normal",C1497&lt;=6.49,"Prediabetes",C1497&gt;=6.5,"Diabetes")</f>
        <v>Diabetes</v>
      </c>
    </row>
    <row r="1498" spans="1:16" x14ac:dyDescent="0.25">
      <c r="A1498" s="54" t="s">
        <v>874</v>
      </c>
      <c r="B1498" s="54">
        <v>24.49</v>
      </c>
      <c r="C1498" s="54">
        <v>4.67</v>
      </c>
      <c r="D1498" s="54" t="s">
        <v>2380</v>
      </c>
      <c r="E1498" s="54" t="s">
        <v>2380</v>
      </c>
      <c r="F1498" s="54" t="s">
        <v>2380</v>
      </c>
      <c r="G1498" s="54" t="s">
        <v>2381</v>
      </c>
      <c r="H1498" s="54" t="s">
        <v>2380</v>
      </c>
      <c r="I1498" s="15"/>
      <c r="J1498" s="20"/>
      <c r="K1498" s="17" t="str" cm="1">
        <f t="array" ref="K1498">IF(H1498="?",INDEX($H$2:$H$2336,MODE(MATCH($H$2:$H$2336,$H$2:$H$2336,0))),H1498)</f>
        <v>No</v>
      </c>
      <c r="L1498" s="18" t="str">
        <f t="shared" si="23"/>
        <v>0</v>
      </c>
      <c r="M1498" s="18" t="s">
        <v>2380</v>
      </c>
      <c r="N1498" s="18" t="s">
        <v>2380</v>
      </c>
      <c r="O1498" s="17" t="str" cm="1">
        <f t="array" ref="O1498">_xlfn.IFS(B1498&lt;18.5,"Underweight",B1498&lt;=24.99,"Normal weight",B1498&lt;=29.99,"Over weight",B1498&gt;=30,"Obesity")</f>
        <v>Normal weight</v>
      </c>
      <c r="P1498" s="30" t="str" cm="1">
        <f t="array" ref="P1498">_xlfn.IFS(C1498&lt;5.7,"Normal",C1498&lt;=6.49,"Prediabetes",C1498&gt;=6.5,"Diabetes")</f>
        <v>Normal</v>
      </c>
    </row>
    <row r="1499" spans="1:16" x14ac:dyDescent="0.25">
      <c r="A1499" s="54" t="s">
        <v>873</v>
      </c>
      <c r="B1499" s="54">
        <v>26.315000000000001</v>
      </c>
      <c r="C1499" s="54">
        <v>6.02</v>
      </c>
      <c r="D1499" s="54" t="s">
        <v>2380</v>
      </c>
      <c r="E1499" s="54" t="s">
        <v>2380</v>
      </c>
      <c r="F1499" s="54" t="s">
        <v>2380</v>
      </c>
      <c r="G1499" s="54" t="s">
        <v>2381</v>
      </c>
      <c r="H1499" s="54" t="s">
        <v>2380</v>
      </c>
      <c r="I1499" s="17"/>
      <c r="J1499" s="19"/>
      <c r="K1499" s="15" t="str" cm="1">
        <f t="array" ref="K1499">IF(H1499="?",INDEX($H$2:$H$2336,MODE(MATCH($H$2:$H$2336,$H$2:$H$2336,0))),H1499)</f>
        <v>No</v>
      </c>
      <c r="L1499" s="16" t="str">
        <f t="shared" si="23"/>
        <v>0</v>
      </c>
      <c r="M1499" s="16" t="s">
        <v>2380</v>
      </c>
      <c r="N1499" s="16" t="s">
        <v>2380</v>
      </c>
      <c r="O1499" s="15" t="str" cm="1">
        <f t="array" ref="O1499">_xlfn.IFS(B1499&lt;18.5,"Underweight",B1499&lt;=24.99,"Normal weight",B1499&lt;=29.99,"Over weight",B1499&gt;=30,"Obesity")</f>
        <v>Over weight</v>
      </c>
      <c r="P1499" s="29" t="str" cm="1">
        <f t="array" ref="P1499">_xlfn.IFS(C1499&lt;5.7,"Normal",C1499&lt;=6.49,"Prediabetes",C1499&gt;=6.5,"Diabetes")</f>
        <v>Prediabetes</v>
      </c>
    </row>
    <row r="1500" spans="1:16" x14ac:dyDescent="0.25">
      <c r="A1500" s="54" t="s">
        <v>872</v>
      </c>
      <c r="B1500" s="54">
        <v>22.58</v>
      </c>
      <c r="C1500" s="54">
        <v>7.46</v>
      </c>
      <c r="D1500" s="54" t="s">
        <v>2380</v>
      </c>
      <c r="E1500" s="54" t="s">
        <v>2380</v>
      </c>
      <c r="F1500" s="54" t="s">
        <v>2380</v>
      </c>
      <c r="G1500" s="54" t="s">
        <v>2381</v>
      </c>
      <c r="H1500" s="54" t="s">
        <v>2380</v>
      </c>
      <c r="I1500" s="15"/>
      <c r="J1500" s="20"/>
      <c r="K1500" s="17" t="str" cm="1">
        <f t="array" ref="K1500">IF(H1500="?",INDEX($H$2:$H$2336,MODE(MATCH($H$2:$H$2336,$H$2:$H$2336,0))),H1500)</f>
        <v>No</v>
      </c>
      <c r="L1500" s="18" t="str">
        <f t="shared" si="23"/>
        <v>0</v>
      </c>
      <c r="M1500" s="18" t="s">
        <v>2380</v>
      </c>
      <c r="N1500" s="18" t="s">
        <v>2380</v>
      </c>
      <c r="O1500" s="17" t="str" cm="1">
        <f t="array" ref="O1500">_xlfn.IFS(B1500&lt;18.5,"Underweight",B1500&lt;=24.99,"Normal weight",B1500&lt;=29.99,"Over weight",B1500&gt;=30,"Obesity")</f>
        <v>Normal weight</v>
      </c>
      <c r="P1500" s="30" t="str" cm="1">
        <f t="array" ref="P1500">_xlfn.IFS(C1500&lt;5.7,"Normal",C1500&lt;=6.49,"Prediabetes",C1500&gt;=6.5,"Diabetes")</f>
        <v>Diabetes</v>
      </c>
    </row>
    <row r="1501" spans="1:16" x14ac:dyDescent="0.25">
      <c r="A1501" s="54" t="s">
        <v>871</v>
      </c>
      <c r="B1501" s="54">
        <v>19.475000000000001</v>
      </c>
      <c r="C1501" s="54">
        <v>4.74</v>
      </c>
      <c r="D1501" s="54" t="s">
        <v>2380</v>
      </c>
      <c r="E1501" s="54" t="s">
        <v>2380</v>
      </c>
      <c r="F1501" s="54" t="s">
        <v>2380</v>
      </c>
      <c r="G1501" s="54">
        <v>1</v>
      </c>
      <c r="H1501" s="54" t="s">
        <v>2380</v>
      </c>
      <c r="I1501" s="17"/>
      <c r="J1501" s="19"/>
      <c r="K1501" s="15" t="str" cm="1">
        <f t="array" ref="K1501">IF(H1501="?",INDEX($H$2:$H$2336,MODE(MATCH($H$2:$H$2336,$H$2:$H$2336,0))),H1501)</f>
        <v>No</v>
      </c>
      <c r="L1501" s="16">
        <f t="shared" si="23"/>
        <v>1</v>
      </c>
      <c r="M1501" s="16" t="s">
        <v>2380</v>
      </c>
      <c r="N1501" s="16" t="s">
        <v>2380</v>
      </c>
      <c r="O1501" s="15" t="str" cm="1">
        <f t="array" ref="O1501">_xlfn.IFS(B1501&lt;18.5,"Underweight",B1501&lt;=24.99,"Normal weight",B1501&lt;=29.99,"Over weight",B1501&gt;=30,"Obesity")</f>
        <v>Normal weight</v>
      </c>
      <c r="P1501" s="29" t="str" cm="1">
        <f t="array" ref="P1501">_xlfn.IFS(C1501&lt;5.7,"Normal",C1501&lt;=6.49,"Prediabetes",C1501&gt;=6.5,"Diabetes")</f>
        <v>Normal</v>
      </c>
    </row>
    <row r="1502" spans="1:16" x14ac:dyDescent="0.25">
      <c r="A1502" s="54" t="s">
        <v>870</v>
      </c>
      <c r="B1502" s="54">
        <v>26.33</v>
      </c>
      <c r="C1502" s="54">
        <v>4.79</v>
      </c>
      <c r="D1502" s="54" t="s">
        <v>2380</v>
      </c>
      <c r="E1502" s="54" t="s">
        <v>2380</v>
      </c>
      <c r="F1502" s="54" t="s">
        <v>2380</v>
      </c>
      <c r="G1502" s="54" t="s">
        <v>2381</v>
      </c>
      <c r="H1502" s="54" t="s">
        <v>2380</v>
      </c>
      <c r="I1502" s="15"/>
      <c r="J1502" s="20"/>
      <c r="K1502" s="17" t="str" cm="1">
        <f t="array" ref="K1502">IF(H1502="?",INDEX($H$2:$H$2336,MODE(MATCH($H$2:$H$2336,$H$2:$H$2336,0))),H1502)</f>
        <v>No</v>
      </c>
      <c r="L1502" s="18" t="str">
        <f t="shared" si="23"/>
        <v>0</v>
      </c>
      <c r="M1502" s="18" t="s">
        <v>2380</v>
      </c>
      <c r="N1502" s="18" t="s">
        <v>2380</v>
      </c>
      <c r="O1502" s="17" t="str" cm="1">
        <f t="array" ref="O1502">_xlfn.IFS(B1502&lt;18.5,"Underweight",B1502&lt;=24.99,"Normal weight",B1502&lt;=29.99,"Over weight",B1502&gt;=30,"Obesity")</f>
        <v>Over weight</v>
      </c>
      <c r="P1502" s="30" t="str" cm="1">
        <f t="array" ref="P1502">_xlfn.IFS(C1502&lt;5.7,"Normal",C1502&lt;=6.49,"Prediabetes",C1502&gt;=6.5,"Diabetes")</f>
        <v>Normal</v>
      </c>
    </row>
    <row r="1503" spans="1:16" x14ac:dyDescent="0.25">
      <c r="A1503" s="54" t="s">
        <v>869</v>
      </c>
      <c r="B1503" s="54">
        <v>17.29</v>
      </c>
      <c r="C1503" s="54">
        <v>5.35</v>
      </c>
      <c r="D1503" s="54" t="s">
        <v>8367</v>
      </c>
      <c r="E1503" s="54" t="s">
        <v>2380</v>
      </c>
      <c r="F1503" s="54" t="s">
        <v>2380</v>
      </c>
      <c r="G1503" s="54" t="s">
        <v>2381</v>
      </c>
      <c r="H1503" s="54" t="s">
        <v>2380</v>
      </c>
      <c r="I1503" s="17"/>
      <c r="J1503" s="19"/>
      <c r="K1503" s="15" t="str" cm="1">
        <f t="array" ref="K1503">IF(H1503="?",INDEX($H$2:$H$2336,MODE(MATCH($H$2:$H$2336,$H$2:$H$2336,0))),H1503)</f>
        <v>No</v>
      </c>
      <c r="L1503" s="16" t="str">
        <f t="shared" si="23"/>
        <v>0</v>
      </c>
      <c r="M1503" s="16" t="s">
        <v>2382</v>
      </c>
      <c r="N1503" s="16" t="s">
        <v>2380</v>
      </c>
      <c r="O1503" s="15" t="str" cm="1">
        <f t="array" ref="O1503">_xlfn.IFS(B1503&lt;18.5,"Underweight",B1503&lt;=24.99,"Normal weight",B1503&lt;=29.99,"Over weight",B1503&gt;=30,"Obesity")</f>
        <v>Underweight</v>
      </c>
      <c r="P1503" s="29" t="str" cm="1">
        <f t="array" ref="P1503">_xlfn.IFS(C1503&lt;5.7,"Normal",C1503&lt;=6.49,"Prediabetes",C1503&gt;=6.5,"Diabetes")</f>
        <v>Normal</v>
      </c>
    </row>
    <row r="1504" spans="1:16" x14ac:dyDescent="0.25">
      <c r="A1504" s="54" t="s">
        <v>868</v>
      </c>
      <c r="B1504" s="54">
        <v>42.88</v>
      </c>
      <c r="C1504" s="54">
        <v>4.87</v>
      </c>
      <c r="D1504" s="54" t="s">
        <v>2380</v>
      </c>
      <c r="E1504" s="54" t="s">
        <v>8367</v>
      </c>
      <c r="F1504" s="54" t="s">
        <v>2380</v>
      </c>
      <c r="G1504" s="54">
        <v>1</v>
      </c>
      <c r="H1504" s="54" t="s">
        <v>2380</v>
      </c>
      <c r="I1504" s="15"/>
      <c r="J1504" s="20"/>
      <c r="K1504" s="17" t="str" cm="1">
        <f t="array" ref="K1504">IF(H1504="?",INDEX($H$2:$H$2336,MODE(MATCH($H$2:$H$2336,$H$2:$H$2336,0))),H1504)</f>
        <v>No</v>
      </c>
      <c r="L1504" s="18">
        <f t="shared" si="23"/>
        <v>1</v>
      </c>
      <c r="M1504" s="18" t="s">
        <v>2380</v>
      </c>
      <c r="N1504" s="18" t="s">
        <v>2380</v>
      </c>
      <c r="O1504" s="17" t="str" cm="1">
        <f t="array" ref="O1504">_xlfn.IFS(B1504&lt;18.5,"Underweight",B1504&lt;=24.99,"Normal weight",B1504&lt;=29.99,"Over weight",B1504&gt;=30,"Obesity")</f>
        <v>Obesity</v>
      </c>
      <c r="P1504" s="30" t="str" cm="1">
        <f t="array" ref="P1504">_xlfn.IFS(C1504&lt;5.7,"Normal",C1504&lt;=6.49,"Prediabetes",C1504&gt;=6.5,"Diabetes")</f>
        <v>Normal</v>
      </c>
    </row>
    <row r="1505" spans="1:16" x14ac:dyDescent="0.25">
      <c r="A1505" s="54" t="s">
        <v>867</v>
      </c>
      <c r="B1505" s="54">
        <v>32.200000000000003</v>
      </c>
      <c r="C1505" s="54">
        <v>10.09</v>
      </c>
      <c r="D1505" s="54" t="s">
        <v>8367</v>
      </c>
      <c r="E1505" s="54" t="s">
        <v>2380</v>
      </c>
      <c r="F1505" s="54" t="s">
        <v>2380</v>
      </c>
      <c r="G1505" s="54" t="s">
        <v>2381</v>
      </c>
      <c r="H1505" s="54" t="s">
        <v>2380</v>
      </c>
      <c r="I1505" s="17"/>
      <c r="J1505" s="19"/>
      <c r="K1505" s="15" t="str" cm="1">
        <f t="array" ref="K1505">IF(H1505="?",INDEX($H$2:$H$2336,MODE(MATCH($H$2:$H$2336,$H$2:$H$2336,0))),H1505)</f>
        <v>No</v>
      </c>
      <c r="L1505" s="16" t="str">
        <f t="shared" si="23"/>
        <v>0</v>
      </c>
      <c r="M1505" s="16" t="s">
        <v>2382</v>
      </c>
      <c r="N1505" s="16" t="s">
        <v>2380</v>
      </c>
      <c r="O1505" s="15" t="str" cm="1">
        <f t="array" ref="O1505">_xlfn.IFS(B1505&lt;18.5,"Underweight",B1505&lt;=24.99,"Normal weight",B1505&lt;=29.99,"Over weight",B1505&gt;=30,"Obesity")</f>
        <v>Obesity</v>
      </c>
      <c r="P1505" s="29" t="str" cm="1">
        <f t="array" ref="P1505">_xlfn.IFS(C1505&lt;5.7,"Normal",C1505&lt;=6.49,"Prediabetes",C1505&gt;=6.5,"Diabetes")</f>
        <v>Diabetes</v>
      </c>
    </row>
    <row r="1506" spans="1:16" x14ac:dyDescent="0.25">
      <c r="A1506" s="54" t="s">
        <v>866</v>
      </c>
      <c r="B1506" s="54">
        <v>18.75</v>
      </c>
      <c r="C1506" s="54">
        <v>5.47</v>
      </c>
      <c r="D1506" s="54" t="s">
        <v>8367</v>
      </c>
      <c r="E1506" s="54" t="s">
        <v>2380</v>
      </c>
      <c r="F1506" s="54" t="s">
        <v>2382</v>
      </c>
      <c r="G1506" s="54">
        <v>1</v>
      </c>
      <c r="H1506" s="54" t="s">
        <v>2380</v>
      </c>
      <c r="I1506" s="15"/>
      <c r="J1506" s="20"/>
      <c r="K1506" s="17" t="str" cm="1">
        <f t="array" ref="K1506">IF(H1506="?",INDEX($H$2:$H$2336,MODE(MATCH($H$2:$H$2336,$H$2:$H$2336,0))),H1506)</f>
        <v>No</v>
      </c>
      <c r="L1506" s="18">
        <f t="shared" si="23"/>
        <v>1</v>
      </c>
      <c r="M1506" s="18" t="s">
        <v>2382</v>
      </c>
      <c r="N1506" s="18" t="s">
        <v>2380</v>
      </c>
      <c r="O1506" s="17" t="str" cm="1">
        <f t="array" ref="O1506">_xlfn.IFS(B1506&lt;18.5,"Underweight",B1506&lt;=24.99,"Normal weight",B1506&lt;=29.99,"Over weight",B1506&gt;=30,"Obesity")</f>
        <v>Normal weight</v>
      </c>
      <c r="P1506" s="30" t="str" cm="1">
        <f t="array" ref="P1506">_xlfn.IFS(C1506&lt;5.7,"Normal",C1506&lt;=6.49,"Prediabetes",C1506&gt;=6.5,"Diabetes")</f>
        <v>Normal</v>
      </c>
    </row>
    <row r="1507" spans="1:16" x14ac:dyDescent="0.25">
      <c r="A1507" s="54" t="s">
        <v>865</v>
      </c>
      <c r="B1507" s="54">
        <v>22.36</v>
      </c>
      <c r="C1507" s="54">
        <v>8.6</v>
      </c>
      <c r="D1507" s="54" t="s">
        <v>2380</v>
      </c>
      <c r="E1507" s="54" t="s">
        <v>2380</v>
      </c>
      <c r="F1507" s="54" t="s">
        <v>2380</v>
      </c>
      <c r="G1507" s="54" t="s">
        <v>2381</v>
      </c>
      <c r="H1507" s="54" t="s">
        <v>2380</v>
      </c>
      <c r="I1507" s="17"/>
      <c r="J1507" s="19"/>
      <c r="K1507" s="15" t="str" cm="1">
        <f t="array" ref="K1507">IF(H1507="?",INDEX($H$2:$H$2336,MODE(MATCH($H$2:$H$2336,$H$2:$H$2336,0))),H1507)</f>
        <v>No</v>
      </c>
      <c r="L1507" s="16" t="str">
        <f t="shared" si="23"/>
        <v>0</v>
      </c>
      <c r="M1507" s="16" t="s">
        <v>2380</v>
      </c>
      <c r="N1507" s="16" t="s">
        <v>2380</v>
      </c>
      <c r="O1507" s="15" t="str" cm="1">
        <f t="array" ref="O1507">_xlfn.IFS(B1507&lt;18.5,"Underweight",B1507&lt;=24.99,"Normal weight",B1507&lt;=29.99,"Over weight",B1507&gt;=30,"Obesity")</f>
        <v>Normal weight</v>
      </c>
      <c r="P1507" s="29" t="str" cm="1">
        <f t="array" ref="P1507">_xlfn.IFS(C1507&lt;5.7,"Normal",C1507&lt;=6.49,"Prediabetes",C1507&gt;=6.5,"Diabetes")</f>
        <v>Diabetes</v>
      </c>
    </row>
    <row r="1508" spans="1:16" x14ac:dyDescent="0.25">
      <c r="A1508" s="54" t="s">
        <v>864</v>
      </c>
      <c r="B1508" s="54">
        <v>23.94</v>
      </c>
      <c r="C1508" s="54">
        <v>10.74</v>
      </c>
      <c r="D1508" s="54" t="s">
        <v>8367</v>
      </c>
      <c r="E1508" s="54" t="s">
        <v>2380</v>
      </c>
      <c r="F1508" s="54" t="s">
        <v>2380</v>
      </c>
      <c r="G1508" s="54" t="s">
        <v>2381</v>
      </c>
      <c r="H1508" s="54" t="s">
        <v>2380</v>
      </c>
      <c r="I1508" s="15"/>
      <c r="J1508" s="20"/>
      <c r="K1508" s="17" t="str" cm="1">
        <f t="array" ref="K1508">IF(H1508="?",INDEX($H$2:$H$2336,MODE(MATCH($H$2:$H$2336,$H$2:$H$2336,0))),H1508)</f>
        <v>No</v>
      </c>
      <c r="L1508" s="18" t="str">
        <f t="shared" si="23"/>
        <v>0</v>
      </c>
      <c r="M1508" s="18" t="s">
        <v>2382</v>
      </c>
      <c r="N1508" s="18" t="s">
        <v>2380</v>
      </c>
      <c r="O1508" s="17" t="str" cm="1">
        <f t="array" ref="O1508">_xlfn.IFS(B1508&lt;18.5,"Underweight",B1508&lt;=24.99,"Normal weight",B1508&lt;=29.99,"Over weight",B1508&gt;=30,"Obesity")</f>
        <v>Normal weight</v>
      </c>
      <c r="P1508" s="30" t="str" cm="1">
        <f t="array" ref="P1508">_xlfn.IFS(C1508&lt;5.7,"Normal",C1508&lt;=6.49,"Prediabetes",C1508&gt;=6.5,"Diabetes")</f>
        <v>Diabetes</v>
      </c>
    </row>
    <row r="1509" spans="1:16" x14ac:dyDescent="0.25">
      <c r="A1509" s="54" t="s">
        <v>863</v>
      </c>
      <c r="B1509" s="54">
        <v>30.1</v>
      </c>
      <c r="C1509" s="54">
        <v>4.3899999999999997</v>
      </c>
      <c r="D1509" s="54" t="s">
        <v>2380</v>
      </c>
      <c r="E1509" s="54" t="s">
        <v>2380</v>
      </c>
      <c r="F1509" s="54" t="s">
        <v>2382</v>
      </c>
      <c r="G1509" s="54">
        <v>1</v>
      </c>
      <c r="H1509" s="54" t="s">
        <v>2380</v>
      </c>
      <c r="I1509" s="17"/>
      <c r="J1509" s="19"/>
      <c r="K1509" s="15" t="str" cm="1">
        <f t="array" ref="K1509">IF(H1509="?",INDEX($H$2:$H$2336,MODE(MATCH($H$2:$H$2336,$H$2:$H$2336,0))),H1509)</f>
        <v>No</v>
      </c>
      <c r="L1509" s="16">
        <f t="shared" si="23"/>
        <v>1</v>
      </c>
      <c r="M1509" s="16" t="s">
        <v>2380</v>
      </c>
      <c r="N1509" s="16" t="s">
        <v>2380</v>
      </c>
      <c r="O1509" s="15" t="str" cm="1">
        <f t="array" ref="O1509">_xlfn.IFS(B1509&lt;18.5,"Underweight",B1509&lt;=24.99,"Normal weight",B1509&lt;=29.99,"Over weight",B1509&gt;=30,"Obesity")</f>
        <v>Obesity</v>
      </c>
      <c r="P1509" s="29" t="str" cm="1">
        <f t="array" ref="P1509">_xlfn.IFS(C1509&lt;5.7,"Normal",C1509&lt;=6.49,"Prediabetes",C1509&gt;=6.5,"Diabetes")</f>
        <v>Normal</v>
      </c>
    </row>
    <row r="1510" spans="1:16" x14ac:dyDescent="0.25">
      <c r="A1510" s="54" t="s">
        <v>862</v>
      </c>
      <c r="B1510" s="54">
        <v>21.93</v>
      </c>
      <c r="C1510" s="54">
        <v>6.3</v>
      </c>
      <c r="D1510" s="54" t="s">
        <v>2380</v>
      </c>
      <c r="E1510" s="54" t="s">
        <v>2380</v>
      </c>
      <c r="F1510" s="54" t="s">
        <v>2380</v>
      </c>
      <c r="G1510" s="54" t="s">
        <v>2381</v>
      </c>
      <c r="H1510" s="54" t="s">
        <v>2380</v>
      </c>
      <c r="I1510" s="15"/>
      <c r="J1510" s="20"/>
      <c r="K1510" s="17" t="str" cm="1">
        <f t="array" ref="K1510">IF(H1510="?",INDEX($H$2:$H$2336,MODE(MATCH($H$2:$H$2336,$H$2:$H$2336,0))),H1510)</f>
        <v>No</v>
      </c>
      <c r="L1510" s="18" t="str">
        <f t="shared" si="23"/>
        <v>0</v>
      </c>
      <c r="M1510" s="18" t="s">
        <v>2380</v>
      </c>
      <c r="N1510" s="18" t="s">
        <v>2380</v>
      </c>
      <c r="O1510" s="17" t="str" cm="1">
        <f t="array" ref="O1510">_xlfn.IFS(B1510&lt;18.5,"Underweight",B1510&lt;=24.99,"Normal weight",B1510&lt;=29.99,"Over weight",B1510&gt;=30,"Obesity")</f>
        <v>Normal weight</v>
      </c>
      <c r="P1510" s="30" t="str" cm="1">
        <f t="array" ref="P1510">_xlfn.IFS(C1510&lt;5.7,"Normal",C1510&lt;=6.49,"Prediabetes",C1510&gt;=6.5,"Diabetes")</f>
        <v>Prediabetes</v>
      </c>
    </row>
    <row r="1511" spans="1:16" x14ac:dyDescent="0.25">
      <c r="A1511" s="54" t="s">
        <v>861</v>
      </c>
      <c r="B1511" s="54">
        <v>39.75</v>
      </c>
      <c r="C1511" s="54">
        <v>5.41</v>
      </c>
      <c r="D1511" s="54" t="s">
        <v>2380</v>
      </c>
      <c r="E1511" s="54" t="s">
        <v>8367</v>
      </c>
      <c r="F1511" s="54" t="s">
        <v>2380</v>
      </c>
      <c r="G1511" s="54">
        <v>1</v>
      </c>
      <c r="H1511" s="54" t="s">
        <v>2380</v>
      </c>
      <c r="I1511" s="17"/>
      <c r="J1511" s="19"/>
      <c r="K1511" s="15" t="str" cm="1">
        <f t="array" ref="K1511">IF(H1511="?",INDEX($H$2:$H$2336,MODE(MATCH($H$2:$H$2336,$H$2:$H$2336,0))),H1511)</f>
        <v>No</v>
      </c>
      <c r="L1511" s="16">
        <f t="shared" si="23"/>
        <v>1</v>
      </c>
      <c r="M1511" s="16" t="s">
        <v>2380</v>
      </c>
      <c r="N1511" s="16" t="s">
        <v>2380</v>
      </c>
      <c r="O1511" s="15" t="str" cm="1">
        <f t="array" ref="O1511">_xlfn.IFS(B1511&lt;18.5,"Underweight",B1511&lt;=24.99,"Normal weight",B1511&lt;=29.99,"Over weight",B1511&gt;=30,"Obesity")</f>
        <v>Obesity</v>
      </c>
      <c r="P1511" s="29" t="str" cm="1">
        <f t="array" ref="P1511">_xlfn.IFS(C1511&lt;5.7,"Normal",C1511&lt;=6.49,"Prediabetes",C1511&gt;=6.5,"Diabetes")</f>
        <v>Normal</v>
      </c>
    </row>
    <row r="1512" spans="1:16" x14ac:dyDescent="0.25">
      <c r="A1512" s="54" t="s">
        <v>860</v>
      </c>
      <c r="B1512" s="54">
        <v>26.03</v>
      </c>
      <c r="C1512" s="54">
        <v>4.47</v>
      </c>
      <c r="D1512" s="54" t="s">
        <v>2380</v>
      </c>
      <c r="E1512" s="54" t="s">
        <v>2380</v>
      </c>
      <c r="F1512" s="54" t="s">
        <v>2382</v>
      </c>
      <c r="G1512" s="54">
        <v>1</v>
      </c>
      <c r="H1512" s="54" t="s">
        <v>2380</v>
      </c>
      <c r="I1512" s="15"/>
      <c r="J1512" s="20"/>
      <c r="K1512" s="17" t="str" cm="1">
        <f t="array" ref="K1512">IF(H1512="?",INDEX($H$2:$H$2336,MODE(MATCH($H$2:$H$2336,$H$2:$H$2336,0))),H1512)</f>
        <v>No</v>
      </c>
      <c r="L1512" s="18">
        <f t="shared" si="23"/>
        <v>1</v>
      </c>
      <c r="M1512" s="18" t="s">
        <v>2380</v>
      </c>
      <c r="N1512" s="18" t="s">
        <v>2380</v>
      </c>
      <c r="O1512" s="17" t="str" cm="1">
        <f t="array" ref="O1512">_xlfn.IFS(B1512&lt;18.5,"Underweight",B1512&lt;=24.99,"Normal weight",B1512&lt;=29.99,"Over weight",B1512&gt;=30,"Obesity")</f>
        <v>Over weight</v>
      </c>
      <c r="P1512" s="30" t="str" cm="1">
        <f t="array" ref="P1512">_xlfn.IFS(C1512&lt;5.7,"Normal",C1512&lt;=6.49,"Prediabetes",C1512&gt;=6.5,"Diabetes")</f>
        <v>Normal</v>
      </c>
    </row>
    <row r="1513" spans="1:16" x14ac:dyDescent="0.25">
      <c r="A1513" s="54" t="s">
        <v>859</v>
      </c>
      <c r="B1513" s="54">
        <v>34.51</v>
      </c>
      <c r="C1513" s="54">
        <v>6.26</v>
      </c>
      <c r="D1513" s="54" t="s">
        <v>2380</v>
      </c>
      <c r="E1513" s="54" t="s">
        <v>2380</v>
      </c>
      <c r="F1513" s="54" t="s">
        <v>2380</v>
      </c>
      <c r="G1513" s="54" t="s">
        <v>2381</v>
      </c>
      <c r="H1513" s="54" t="s">
        <v>2380</v>
      </c>
      <c r="I1513" s="17"/>
      <c r="J1513" s="19"/>
      <c r="K1513" s="15" t="str" cm="1">
        <f t="array" ref="K1513">IF(H1513="?",INDEX($H$2:$H$2336,MODE(MATCH($H$2:$H$2336,$H$2:$H$2336,0))),H1513)</f>
        <v>No</v>
      </c>
      <c r="L1513" s="16" t="str">
        <f t="shared" si="23"/>
        <v>0</v>
      </c>
      <c r="M1513" s="16" t="s">
        <v>2380</v>
      </c>
      <c r="N1513" s="16" t="s">
        <v>2380</v>
      </c>
      <c r="O1513" s="15" t="str" cm="1">
        <f t="array" ref="O1513">_xlfn.IFS(B1513&lt;18.5,"Underweight",B1513&lt;=24.99,"Normal weight",B1513&lt;=29.99,"Over weight",B1513&gt;=30,"Obesity")</f>
        <v>Obesity</v>
      </c>
      <c r="P1513" s="29" t="str" cm="1">
        <f t="array" ref="P1513">_xlfn.IFS(C1513&lt;5.7,"Normal",C1513&lt;=6.49,"Prediabetes",C1513&gt;=6.5,"Diabetes")</f>
        <v>Prediabetes</v>
      </c>
    </row>
    <row r="1514" spans="1:16" x14ac:dyDescent="0.25">
      <c r="A1514" s="54" t="s">
        <v>858</v>
      </c>
      <c r="B1514" s="54">
        <v>19.32</v>
      </c>
      <c r="C1514" s="54">
        <v>11.58</v>
      </c>
      <c r="D1514" s="54" t="s">
        <v>8367</v>
      </c>
      <c r="E1514" s="54" t="s">
        <v>2380</v>
      </c>
      <c r="F1514" s="54" t="s">
        <v>2380</v>
      </c>
      <c r="G1514" s="54">
        <v>1</v>
      </c>
      <c r="H1514" s="54" t="s">
        <v>2380</v>
      </c>
      <c r="I1514" s="15"/>
      <c r="J1514" s="20"/>
      <c r="K1514" s="17" t="str" cm="1">
        <f t="array" ref="K1514">IF(H1514="?",INDEX($H$2:$H$2336,MODE(MATCH($H$2:$H$2336,$H$2:$H$2336,0))),H1514)</f>
        <v>No</v>
      </c>
      <c r="L1514" s="18">
        <f t="shared" si="23"/>
        <v>1</v>
      </c>
      <c r="M1514" s="18" t="s">
        <v>2382</v>
      </c>
      <c r="N1514" s="18" t="s">
        <v>2380</v>
      </c>
      <c r="O1514" s="17" t="str" cm="1">
        <f t="array" ref="O1514">_xlfn.IFS(B1514&lt;18.5,"Underweight",B1514&lt;=24.99,"Normal weight",B1514&lt;=29.99,"Over weight",B1514&gt;=30,"Obesity")</f>
        <v>Normal weight</v>
      </c>
      <c r="P1514" s="30" t="str" cm="1">
        <f t="array" ref="P1514">_xlfn.IFS(C1514&lt;5.7,"Normal",C1514&lt;=6.49,"Prediabetes",C1514&gt;=6.5,"Diabetes")</f>
        <v>Diabetes</v>
      </c>
    </row>
    <row r="1515" spans="1:16" x14ac:dyDescent="0.25">
      <c r="A1515" s="54" t="s">
        <v>857</v>
      </c>
      <c r="B1515" s="54">
        <v>28.5</v>
      </c>
      <c r="C1515" s="54">
        <v>4.3600000000000003</v>
      </c>
      <c r="D1515" s="54" t="s">
        <v>2380</v>
      </c>
      <c r="E1515" s="54" t="s">
        <v>2380</v>
      </c>
      <c r="F1515" s="54" t="s">
        <v>2380</v>
      </c>
      <c r="G1515" s="54" t="s">
        <v>2381</v>
      </c>
      <c r="H1515" s="54" t="s">
        <v>2380</v>
      </c>
      <c r="I1515" s="17"/>
      <c r="J1515" s="19"/>
      <c r="K1515" s="15" t="str" cm="1">
        <f t="array" ref="K1515">IF(H1515="?",INDEX($H$2:$H$2336,MODE(MATCH($H$2:$H$2336,$H$2:$H$2336,0))),H1515)</f>
        <v>No</v>
      </c>
      <c r="L1515" s="16" t="str">
        <f t="shared" si="23"/>
        <v>0</v>
      </c>
      <c r="M1515" s="16" t="s">
        <v>2380</v>
      </c>
      <c r="N1515" s="16" t="s">
        <v>2380</v>
      </c>
      <c r="O1515" s="15" t="str" cm="1">
        <f t="array" ref="O1515">_xlfn.IFS(B1515&lt;18.5,"Underweight",B1515&lt;=24.99,"Normal weight",B1515&lt;=29.99,"Over weight",B1515&gt;=30,"Obesity")</f>
        <v>Over weight</v>
      </c>
      <c r="P1515" s="29" t="str" cm="1">
        <f t="array" ref="P1515">_xlfn.IFS(C1515&lt;5.7,"Normal",C1515&lt;=6.49,"Prediabetes",C1515&gt;=6.5,"Diabetes")</f>
        <v>Normal</v>
      </c>
    </row>
    <row r="1516" spans="1:16" x14ac:dyDescent="0.25">
      <c r="A1516" s="54" t="s">
        <v>856</v>
      </c>
      <c r="B1516" s="54">
        <v>30.875</v>
      </c>
      <c r="C1516" s="54">
        <v>4.1399999999999997</v>
      </c>
      <c r="D1516" s="54" t="s">
        <v>8367</v>
      </c>
      <c r="E1516" s="54" t="s">
        <v>2380</v>
      </c>
      <c r="F1516" s="54" t="s">
        <v>2380</v>
      </c>
      <c r="G1516" s="54" t="s">
        <v>2381</v>
      </c>
      <c r="H1516" s="54" t="s">
        <v>2380</v>
      </c>
      <c r="I1516" s="15"/>
      <c r="J1516" s="20"/>
      <c r="K1516" s="17" t="str" cm="1">
        <f t="array" ref="K1516">IF(H1516="?",INDEX($H$2:$H$2336,MODE(MATCH($H$2:$H$2336,$H$2:$H$2336,0))),H1516)</f>
        <v>No</v>
      </c>
      <c r="L1516" s="18" t="str">
        <f t="shared" si="23"/>
        <v>0</v>
      </c>
      <c r="M1516" s="18" t="s">
        <v>2382</v>
      </c>
      <c r="N1516" s="18" t="s">
        <v>2380</v>
      </c>
      <c r="O1516" s="17" t="str" cm="1">
        <f t="array" ref="O1516">_xlfn.IFS(B1516&lt;18.5,"Underweight",B1516&lt;=24.99,"Normal weight",B1516&lt;=29.99,"Over weight",B1516&gt;=30,"Obesity")</f>
        <v>Obesity</v>
      </c>
      <c r="P1516" s="30" t="str" cm="1">
        <f t="array" ref="P1516">_xlfn.IFS(C1516&lt;5.7,"Normal",C1516&lt;=6.49,"Prediabetes",C1516&gt;=6.5,"Diabetes")</f>
        <v>Normal</v>
      </c>
    </row>
    <row r="1517" spans="1:16" x14ac:dyDescent="0.25">
      <c r="A1517" s="54" t="s">
        <v>855</v>
      </c>
      <c r="B1517" s="54">
        <v>24.02</v>
      </c>
      <c r="C1517" s="54">
        <v>4.38</v>
      </c>
      <c r="D1517" s="54" t="s">
        <v>2380</v>
      </c>
      <c r="E1517" s="54" t="s">
        <v>2380</v>
      </c>
      <c r="F1517" s="54" t="s">
        <v>2380</v>
      </c>
      <c r="G1517" s="54" t="s">
        <v>2381</v>
      </c>
      <c r="H1517" s="54" t="s">
        <v>2380</v>
      </c>
      <c r="I1517" s="17"/>
      <c r="J1517" s="19"/>
      <c r="K1517" s="15" t="str" cm="1">
        <f t="array" ref="K1517">IF(H1517="?",INDEX($H$2:$H$2336,MODE(MATCH($H$2:$H$2336,$H$2:$H$2336,0))),H1517)</f>
        <v>No</v>
      </c>
      <c r="L1517" s="16" t="str">
        <f t="shared" si="23"/>
        <v>0</v>
      </c>
      <c r="M1517" s="16" t="s">
        <v>2380</v>
      </c>
      <c r="N1517" s="16" t="s">
        <v>2380</v>
      </c>
      <c r="O1517" s="15" t="str" cm="1">
        <f t="array" ref="O1517">_xlfn.IFS(B1517&lt;18.5,"Underweight",B1517&lt;=24.99,"Normal weight",B1517&lt;=29.99,"Over weight",B1517&gt;=30,"Obesity")</f>
        <v>Normal weight</v>
      </c>
      <c r="P1517" s="29" t="str" cm="1">
        <f t="array" ref="P1517">_xlfn.IFS(C1517&lt;5.7,"Normal",C1517&lt;=6.49,"Prediabetes",C1517&gt;=6.5,"Diabetes")</f>
        <v>Normal</v>
      </c>
    </row>
    <row r="1518" spans="1:16" x14ac:dyDescent="0.25">
      <c r="A1518" s="54" t="s">
        <v>854</v>
      </c>
      <c r="B1518" s="54">
        <v>36.08</v>
      </c>
      <c r="C1518" s="54">
        <v>11.61</v>
      </c>
      <c r="D1518" s="54" t="s">
        <v>8367</v>
      </c>
      <c r="E1518" s="54" t="s">
        <v>2380</v>
      </c>
      <c r="F1518" s="54" t="s">
        <v>2380</v>
      </c>
      <c r="G1518" s="54" t="s">
        <v>2381</v>
      </c>
      <c r="H1518" s="54" t="s">
        <v>2380</v>
      </c>
      <c r="I1518" s="15"/>
      <c r="J1518" s="20"/>
      <c r="K1518" s="17" t="str" cm="1">
        <f t="array" ref="K1518">IF(H1518="?",INDEX($H$2:$H$2336,MODE(MATCH($H$2:$H$2336,$H$2:$H$2336,0))),H1518)</f>
        <v>No</v>
      </c>
      <c r="L1518" s="18" t="str">
        <f t="shared" si="23"/>
        <v>0</v>
      </c>
      <c r="M1518" s="18" t="s">
        <v>2382</v>
      </c>
      <c r="N1518" s="18" t="s">
        <v>2380</v>
      </c>
      <c r="O1518" s="17" t="str" cm="1">
        <f t="array" ref="O1518">_xlfn.IFS(B1518&lt;18.5,"Underweight",B1518&lt;=24.99,"Normal weight",B1518&lt;=29.99,"Over weight",B1518&gt;=30,"Obesity")</f>
        <v>Obesity</v>
      </c>
      <c r="P1518" s="30" t="str" cm="1">
        <f t="array" ref="P1518">_xlfn.IFS(C1518&lt;5.7,"Normal",C1518&lt;=6.49,"Prediabetes",C1518&gt;=6.5,"Diabetes")</f>
        <v>Diabetes</v>
      </c>
    </row>
    <row r="1519" spans="1:16" x14ac:dyDescent="0.25">
      <c r="A1519" s="54" t="s">
        <v>853</v>
      </c>
      <c r="B1519" s="54">
        <v>32.200000000000003</v>
      </c>
      <c r="C1519" s="54">
        <v>10.59</v>
      </c>
      <c r="D1519" s="54" t="s">
        <v>8367</v>
      </c>
      <c r="E1519" s="54" t="s">
        <v>2380</v>
      </c>
      <c r="F1519" s="54" t="s">
        <v>2380</v>
      </c>
      <c r="G1519" s="54" t="s">
        <v>2381</v>
      </c>
      <c r="H1519" s="54" t="s">
        <v>2380</v>
      </c>
      <c r="I1519" s="17"/>
      <c r="J1519" s="19"/>
      <c r="K1519" s="15" t="str" cm="1">
        <f t="array" ref="K1519">IF(H1519="?",INDEX($H$2:$H$2336,MODE(MATCH($H$2:$H$2336,$H$2:$H$2336,0))),H1519)</f>
        <v>No</v>
      </c>
      <c r="L1519" s="16" t="str">
        <f t="shared" si="23"/>
        <v>0</v>
      </c>
      <c r="M1519" s="16" t="s">
        <v>2382</v>
      </c>
      <c r="N1519" s="16" t="s">
        <v>2380</v>
      </c>
      <c r="O1519" s="15" t="str" cm="1">
        <f t="array" ref="O1519">_xlfn.IFS(B1519&lt;18.5,"Underweight",B1519&lt;=24.99,"Normal weight",B1519&lt;=29.99,"Over weight",B1519&gt;=30,"Obesity")</f>
        <v>Obesity</v>
      </c>
      <c r="P1519" s="29" t="str" cm="1">
        <f t="array" ref="P1519">_xlfn.IFS(C1519&lt;5.7,"Normal",C1519&lt;=6.49,"Prediabetes",C1519&gt;=6.5,"Diabetes")</f>
        <v>Diabetes</v>
      </c>
    </row>
    <row r="1520" spans="1:16" x14ac:dyDescent="0.25">
      <c r="A1520" s="54" t="s">
        <v>852</v>
      </c>
      <c r="B1520" s="54">
        <v>28.05</v>
      </c>
      <c r="C1520" s="54">
        <v>11.85</v>
      </c>
      <c r="D1520" s="54" t="s">
        <v>8367</v>
      </c>
      <c r="E1520" s="54" t="s">
        <v>2380</v>
      </c>
      <c r="F1520" s="54" t="s">
        <v>2380</v>
      </c>
      <c r="G1520" s="54" t="s">
        <v>2381</v>
      </c>
      <c r="H1520" s="54" t="s">
        <v>2380</v>
      </c>
      <c r="I1520" s="15"/>
      <c r="J1520" s="20"/>
      <c r="K1520" s="17" t="str" cm="1">
        <f t="array" ref="K1520">IF(H1520="?",INDEX($H$2:$H$2336,MODE(MATCH($H$2:$H$2336,$H$2:$H$2336,0))),H1520)</f>
        <v>No</v>
      </c>
      <c r="L1520" s="18" t="str">
        <f t="shared" si="23"/>
        <v>0</v>
      </c>
      <c r="M1520" s="18" t="s">
        <v>2382</v>
      </c>
      <c r="N1520" s="18" t="s">
        <v>2380</v>
      </c>
      <c r="O1520" s="17" t="str" cm="1">
        <f t="array" ref="O1520">_xlfn.IFS(B1520&lt;18.5,"Underweight",B1520&lt;=24.99,"Normal weight",B1520&lt;=29.99,"Over weight",B1520&gt;=30,"Obesity")</f>
        <v>Over weight</v>
      </c>
      <c r="P1520" s="30" t="str" cm="1">
        <f t="array" ref="P1520">_xlfn.IFS(C1520&lt;5.7,"Normal",C1520&lt;=6.49,"Prediabetes",C1520&gt;=6.5,"Diabetes")</f>
        <v>Diabetes</v>
      </c>
    </row>
    <row r="1521" spans="1:16" x14ac:dyDescent="0.25">
      <c r="A1521" s="54" t="s">
        <v>851</v>
      </c>
      <c r="B1521" s="54">
        <v>19</v>
      </c>
      <c r="C1521" s="54">
        <v>5.46</v>
      </c>
      <c r="D1521" s="54" t="s">
        <v>8367</v>
      </c>
      <c r="E1521" s="54" t="s">
        <v>2380</v>
      </c>
      <c r="F1521" s="54" t="s">
        <v>2380</v>
      </c>
      <c r="G1521" s="54">
        <v>1</v>
      </c>
      <c r="H1521" s="54" t="s">
        <v>2380</v>
      </c>
      <c r="I1521" s="17"/>
      <c r="J1521" s="19"/>
      <c r="K1521" s="15" t="str" cm="1">
        <f t="array" ref="K1521">IF(H1521="?",INDEX($H$2:$H$2336,MODE(MATCH($H$2:$H$2336,$H$2:$H$2336,0))),H1521)</f>
        <v>No</v>
      </c>
      <c r="L1521" s="16">
        <f t="shared" si="23"/>
        <v>1</v>
      </c>
      <c r="M1521" s="16" t="s">
        <v>2382</v>
      </c>
      <c r="N1521" s="16" t="s">
        <v>2380</v>
      </c>
      <c r="O1521" s="15" t="str" cm="1">
        <f t="array" ref="O1521">_xlfn.IFS(B1521&lt;18.5,"Underweight",B1521&lt;=24.99,"Normal weight",B1521&lt;=29.99,"Over weight",B1521&gt;=30,"Obesity")</f>
        <v>Normal weight</v>
      </c>
      <c r="P1521" s="29" t="str" cm="1">
        <f t="array" ref="P1521">_xlfn.IFS(C1521&lt;5.7,"Normal",C1521&lt;=6.49,"Prediabetes",C1521&gt;=6.5,"Diabetes")</f>
        <v>Normal</v>
      </c>
    </row>
    <row r="1522" spans="1:16" x14ac:dyDescent="0.25">
      <c r="A1522" s="54" t="s">
        <v>850</v>
      </c>
      <c r="B1522" s="54">
        <v>16.13</v>
      </c>
      <c r="C1522" s="54">
        <v>4.54</v>
      </c>
      <c r="D1522" s="54" t="s">
        <v>8367</v>
      </c>
      <c r="E1522" s="54" t="s">
        <v>2380</v>
      </c>
      <c r="F1522" s="54" t="s">
        <v>2380</v>
      </c>
      <c r="G1522" s="54">
        <v>2</v>
      </c>
      <c r="H1522" s="54" t="s">
        <v>2380</v>
      </c>
      <c r="I1522" s="15"/>
      <c r="J1522" s="20"/>
      <c r="K1522" s="17" t="str" cm="1">
        <f t="array" ref="K1522">IF(H1522="?",INDEX($H$2:$H$2336,MODE(MATCH($H$2:$H$2336,$H$2:$H$2336,0))),H1522)</f>
        <v>No</v>
      </c>
      <c r="L1522" s="18">
        <f t="shared" si="23"/>
        <v>2</v>
      </c>
      <c r="M1522" s="18" t="s">
        <v>2382</v>
      </c>
      <c r="N1522" s="18" t="s">
        <v>2380</v>
      </c>
      <c r="O1522" s="17" t="str" cm="1">
        <f t="array" ref="O1522">_xlfn.IFS(B1522&lt;18.5,"Underweight",B1522&lt;=24.99,"Normal weight",B1522&lt;=29.99,"Over weight",B1522&gt;=30,"Obesity")</f>
        <v>Underweight</v>
      </c>
      <c r="P1522" s="30" t="str" cm="1">
        <f t="array" ref="P1522">_xlfn.IFS(C1522&lt;5.7,"Normal",C1522&lt;=6.49,"Prediabetes",C1522&gt;=6.5,"Diabetes")</f>
        <v>Normal</v>
      </c>
    </row>
    <row r="1523" spans="1:16" x14ac:dyDescent="0.25">
      <c r="A1523" s="54" t="s">
        <v>849</v>
      </c>
      <c r="B1523" s="54">
        <v>18.77</v>
      </c>
      <c r="C1523" s="54">
        <v>11.98</v>
      </c>
      <c r="D1523" s="54" t="s">
        <v>8367</v>
      </c>
      <c r="E1523" s="54" t="s">
        <v>2380</v>
      </c>
      <c r="F1523" s="54" t="s">
        <v>2380</v>
      </c>
      <c r="G1523" s="54">
        <v>2</v>
      </c>
      <c r="H1523" s="54" t="s">
        <v>2380</v>
      </c>
      <c r="I1523" s="17"/>
      <c r="J1523" s="19"/>
      <c r="K1523" s="15" t="str" cm="1">
        <f t="array" ref="K1523">IF(H1523="?",INDEX($H$2:$H$2336,MODE(MATCH($H$2:$H$2336,$H$2:$H$2336,0))),H1523)</f>
        <v>No</v>
      </c>
      <c r="L1523" s="16">
        <f t="shared" si="23"/>
        <v>2</v>
      </c>
      <c r="M1523" s="16" t="s">
        <v>2382</v>
      </c>
      <c r="N1523" s="16" t="s">
        <v>2380</v>
      </c>
      <c r="O1523" s="15" t="str" cm="1">
        <f t="array" ref="O1523">_xlfn.IFS(B1523&lt;18.5,"Underweight",B1523&lt;=24.99,"Normal weight",B1523&lt;=29.99,"Over weight",B1523&gt;=30,"Obesity")</f>
        <v>Normal weight</v>
      </c>
      <c r="P1523" s="29" t="str" cm="1">
        <f t="array" ref="P1523">_xlfn.IFS(C1523&lt;5.7,"Normal",C1523&lt;=6.49,"Prediabetes",C1523&gt;=6.5,"Diabetes")</f>
        <v>Diabetes</v>
      </c>
    </row>
    <row r="1524" spans="1:16" x14ac:dyDescent="0.25">
      <c r="A1524" s="54" t="s">
        <v>848</v>
      </c>
      <c r="B1524" s="54">
        <v>28.88</v>
      </c>
      <c r="C1524" s="54">
        <v>6.59</v>
      </c>
      <c r="D1524" s="54" t="s">
        <v>8367</v>
      </c>
      <c r="E1524" s="54" t="s">
        <v>2380</v>
      </c>
      <c r="F1524" s="54" t="s">
        <v>2380</v>
      </c>
      <c r="G1524" s="54">
        <v>1</v>
      </c>
      <c r="H1524" s="54" t="s">
        <v>2380</v>
      </c>
      <c r="I1524" s="15"/>
      <c r="J1524" s="20"/>
      <c r="K1524" s="17" t="str" cm="1">
        <f t="array" ref="K1524">IF(H1524="?",INDEX($H$2:$H$2336,MODE(MATCH($H$2:$H$2336,$H$2:$H$2336,0))),H1524)</f>
        <v>No</v>
      </c>
      <c r="L1524" s="18">
        <f t="shared" si="23"/>
        <v>1</v>
      </c>
      <c r="M1524" s="18" t="s">
        <v>2382</v>
      </c>
      <c r="N1524" s="18" t="s">
        <v>2380</v>
      </c>
      <c r="O1524" s="17" t="str" cm="1">
        <f t="array" ref="O1524">_xlfn.IFS(B1524&lt;18.5,"Underweight",B1524&lt;=24.99,"Normal weight",B1524&lt;=29.99,"Over weight",B1524&gt;=30,"Obesity")</f>
        <v>Over weight</v>
      </c>
      <c r="P1524" s="30" t="str" cm="1">
        <f t="array" ref="P1524">_xlfn.IFS(C1524&lt;5.7,"Normal",C1524&lt;=6.49,"Prediabetes",C1524&gt;=6.5,"Diabetes")</f>
        <v>Diabetes</v>
      </c>
    </row>
    <row r="1525" spans="1:16" x14ac:dyDescent="0.25">
      <c r="A1525" s="54" t="s">
        <v>847</v>
      </c>
      <c r="B1525" s="54">
        <v>27.55</v>
      </c>
      <c r="C1525" s="54">
        <v>10.83</v>
      </c>
      <c r="D1525" s="54" t="s">
        <v>8367</v>
      </c>
      <c r="E1525" s="54" t="s">
        <v>2380</v>
      </c>
      <c r="F1525" s="54" t="s">
        <v>2380</v>
      </c>
      <c r="G1525" s="54">
        <v>1</v>
      </c>
      <c r="H1525" s="54" t="s">
        <v>2380</v>
      </c>
      <c r="I1525" s="17"/>
      <c r="J1525" s="19"/>
      <c r="K1525" s="15" t="str" cm="1">
        <f t="array" ref="K1525">IF(H1525="?",INDEX($H$2:$H$2336,MODE(MATCH($H$2:$H$2336,$H$2:$H$2336,0))),H1525)</f>
        <v>No</v>
      </c>
      <c r="L1525" s="16">
        <f t="shared" si="23"/>
        <v>1</v>
      </c>
      <c r="M1525" s="16" t="s">
        <v>2382</v>
      </c>
      <c r="N1525" s="16" t="s">
        <v>2380</v>
      </c>
      <c r="O1525" s="15" t="str" cm="1">
        <f t="array" ref="O1525">_xlfn.IFS(B1525&lt;18.5,"Underweight",B1525&lt;=24.99,"Normal weight",B1525&lt;=29.99,"Over weight",B1525&gt;=30,"Obesity")</f>
        <v>Over weight</v>
      </c>
      <c r="P1525" s="29" t="str" cm="1">
        <f t="array" ref="P1525">_xlfn.IFS(C1525&lt;5.7,"Normal",C1525&lt;=6.49,"Prediabetes",C1525&gt;=6.5,"Diabetes")</f>
        <v>Diabetes</v>
      </c>
    </row>
    <row r="1526" spans="1:16" x14ac:dyDescent="0.25">
      <c r="A1526" s="54" t="s">
        <v>846</v>
      </c>
      <c r="B1526" s="54">
        <v>15.6</v>
      </c>
      <c r="C1526" s="54">
        <v>8.6</v>
      </c>
      <c r="D1526" s="54" t="s">
        <v>2380</v>
      </c>
      <c r="E1526" s="54" t="s">
        <v>2380</v>
      </c>
      <c r="F1526" s="54" t="s">
        <v>2380</v>
      </c>
      <c r="G1526" s="54" t="s">
        <v>2381</v>
      </c>
      <c r="H1526" s="54" t="s">
        <v>2380</v>
      </c>
      <c r="I1526" s="15"/>
      <c r="J1526" s="20"/>
      <c r="K1526" s="17" t="str" cm="1">
        <f t="array" ref="K1526">IF(H1526="?",INDEX($H$2:$H$2336,MODE(MATCH($H$2:$H$2336,$H$2:$H$2336,0))),H1526)</f>
        <v>No</v>
      </c>
      <c r="L1526" s="18" t="str">
        <f t="shared" si="23"/>
        <v>0</v>
      </c>
      <c r="M1526" s="18" t="s">
        <v>2380</v>
      </c>
      <c r="N1526" s="18" t="s">
        <v>2380</v>
      </c>
      <c r="O1526" s="17" t="str" cm="1">
        <f t="array" ref="O1526">_xlfn.IFS(B1526&lt;18.5,"Underweight",B1526&lt;=24.99,"Normal weight",B1526&lt;=29.99,"Over weight",B1526&gt;=30,"Obesity")</f>
        <v>Underweight</v>
      </c>
      <c r="P1526" s="30" t="str" cm="1">
        <f t="array" ref="P1526">_xlfn.IFS(C1526&lt;5.7,"Normal",C1526&lt;=6.49,"Prediabetes",C1526&gt;=6.5,"Diabetes")</f>
        <v>Diabetes</v>
      </c>
    </row>
    <row r="1527" spans="1:16" x14ac:dyDescent="0.25">
      <c r="A1527" s="54" t="s">
        <v>845</v>
      </c>
      <c r="B1527" s="54">
        <v>21.99</v>
      </c>
      <c r="C1527" s="54">
        <v>11.17</v>
      </c>
      <c r="D1527" s="54" t="s">
        <v>2380</v>
      </c>
      <c r="E1527" s="54" t="s">
        <v>2380</v>
      </c>
      <c r="F1527" s="54" t="s">
        <v>2380</v>
      </c>
      <c r="G1527" s="54" t="s">
        <v>2381</v>
      </c>
      <c r="H1527" s="54" t="s">
        <v>2380</v>
      </c>
      <c r="I1527" s="17"/>
      <c r="J1527" s="19"/>
      <c r="K1527" s="15" t="str" cm="1">
        <f t="array" ref="K1527">IF(H1527="?",INDEX($H$2:$H$2336,MODE(MATCH($H$2:$H$2336,$H$2:$H$2336,0))),H1527)</f>
        <v>No</v>
      </c>
      <c r="L1527" s="16" t="str">
        <f t="shared" si="23"/>
        <v>0</v>
      </c>
      <c r="M1527" s="16" t="s">
        <v>2380</v>
      </c>
      <c r="N1527" s="16" t="s">
        <v>2380</v>
      </c>
      <c r="O1527" s="15" t="str" cm="1">
        <f t="array" ref="O1527">_xlfn.IFS(B1527&lt;18.5,"Underweight",B1527&lt;=24.99,"Normal weight",B1527&lt;=29.99,"Over weight",B1527&gt;=30,"Obesity")</f>
        <v>Normal weight</v>
      </c>
      <c r="P1527" s="29" t="str" cm="1">
        <f t="array" ref="P1527">_xlfn.IFS(C1527&lt;5.7,"Normal",C1527&lt;=6.49,"Prediabetes",C1527&gt;=6.5,"Diabetes")</f>
        <v>Diabetes</v>
      </c>
    </row>
    <row r="1528" spans="1:16" x14ac:dyDescent="0.25">
      <c r="A1528" s="54" t="s">
        <v>844</v>
      </c>
      <c r="B1528" s="54">
        <v>34.85</v>
      </c>
      <c r="C1528" s="54">
        <v>5.75</v>
      </c>
      <c r="D1528" s="54" t="s">
        <v>2380</v>
      </c>
      <c r="E1528" s="54" t="s">
        <v>2380</v>
      </c>
      <c r="F1528" s="54" t="s">
        <v>2380</v>
      </c>
      <c r="G1528" s="54" t="s">
        <v>2381</v>
      </c>
      <c r="H1528" s="54" t="s">
        <v>2380</v>
      </c>
      <c r="I1528" s="15"/>
      <c r="J1528" s="20"/>
      <c r="K1528" s="17" t="str" cm="1">
        <f t="array" ref="K1528">IF(H1528="?",INDEX($H$2:$H$2336,MODE(MATCH($H$2:$H$2336,$H$2:$H$2336,0))),H1528)</f>
        <v>No</v>
      </c>
      <c r="L1528" s="18" t="str">
        <f t="shared" si="23"/>
        <v>0</v>
      </c>
      <c r="M1528" s="18" t="s">
        <v>2380</v>
      </c>
      <c r="N1528" s="18" t="s">
        <v>2380</v>
      </c>
      <c r="O1528" s="17" t="str" cm="1">
        <f t="array" ref="O1528">_xlfn.IFS(B1528&lt;18.5,"Underweight",B1528&lt;=24.99,"Normal weight",B1528&lt;=29.99,"Over weight",B1528&gt;=30,"Obesity")</f>
        <v>Obesity</v>
      </c>
      <c r="P1528" s="30" t="str" cm="1">
        <f t="array" ref="P1528">_xlfn.IFS(C1528&lt;5.7,"Normal",C1528&lt;=6.49,"Prediabetes",C1528&gt;=6.5,"Diabetes")</f>
        <v>Prediabetes</v>
      </c>
    </row>
    <row r="1529" spans="1:16" x14ac:dyDescent="0.25">
      <c r="A1529" s="54" t="s">
        <v>843</v>
      </c>
      <c r="B1529" s="54">
        <v>24.51</v>
      </c>
      <c r="C1529" s="54">
        <v>4.83</v>
      </c>
      <c r="D1529" s="54" t="s">
        <v>8367</v>
      </c>
      <c r="E1529" s="54" t="s">
        <v>2380</v>
      </c>
      <c r="F1529" s="54" t="s">
        <v>2382</v>
      </c>
      <c r="G1529" s="54">
        <v>1</v>
      </c>
      <c r="H1529" s="54" t="s">
        <v>2380</v>
      </c>
      <c r="I1529" s="17"/>
      <c r="J1529" s="19"/>
      <c r="K1529" s="15" t="str" cm="1">
        <f t="array" ref="K1529">IF(H1529="?",INDEX($H$2:$H$2336,MODE(MATCH($H$2:$H$2336,$H$2:$H$2336,0))),H1529)</f>
        <v>No</v>
      </c>
      <c r="L1529" s="16">
        <f t="shared" si="23"/>
        <v>1</v>
      </c>
      <c r="M1529" s="16" t="s">
        <v>2382</v>
      </c>
      <c r="N1529" s="16" t="s">
        <v>2380</v>
      </c>
      <c r="O1529" s="15" t="str" cm="1">
        <f t="array" ref="O1529">_xlfn.IFS(B1529&lt;18.5,"Underweight",B1529&lt;=24.99,"Normal weight",B1529&lt;=29.99,"Over weight",B1529&gt;=30,"Obesity")</f>
        <v>Normal weight</v>
      </c>
      <c r="P1529" s="29" t="str" cm="1">
        <f t="array" ref="P1529">_xlfn.IFS(C1529&lt;5.7,"Normal",C1529&lt;=6.49,"Prediabetes",C1529&gt;=6.5,"Diabetes")</f>
        <v>Normal</v>
      </c>
    </row>
    <row r="1530" spans="1:16" x14ac:dyDescent="0.25">
      <c r="A1530" s="54" t="s">
        <v>842</v>
      </c>
      <c r="B1530" s="54">
        <v>19.399999999999999</v>
      </c>
      <c r="C1530" s="54">
        <v>11.93</v>
      </c>
      <c r="D1530" s="54" t="s">
        <v>2380</v>
      </c>
      <c r="E1530" s="54" t="s">
        <v>2380</v>
      </c>
      <c r="F1530" s="54" t="s">
        <v>2380</v>
      </c>
      <c r="G1530" s="54" t="s">
        <v>2381</v>
      </c>
      <c r="H1530" s="54" t="s">
        <v>2380</v>
      </c>
      <c r="I1530" s="15"/>
      <c r="J1530" s="20"/>
      <c r="K1530" s="17" t="str" cm="1">
        <f t="array" ref="K1530">IF(H1530="?",INDEX($H$2:$H$2336,MODE(MATCH($H$2:$H$2336,$H$2:$H$2336,0))),H1530)</f>
        <v>No</v>
      </c>
      <c r="L1530" s="18" t="str">
        <f t="shared" si="23"/>
        <v>0</v>
      </c>
      <c r="M1530" s="18" t="s">
        <v>2380</v>
      </c>
      <c r="N1530" s="18" t="s">
        <v>2380</v>
      </c>
      <c r="O1530" s="17" t="str" cm="1">
        <f t="array" ref="O1530">_xlfn.IFS(B1530&lt;18.5,"Underweight",B1530&lt;=24.99,"Normal weight",B1530&lt;=29.99,"Over weight",B1530&gt;=30,"Obesity")</f>
        <v>Normal weight</v>
      </c>
      <c r="P1530" s="30" t="str" cm="1">
        <f t="array" ref="P1530">_xlfn.IFS(C1530&lt;5.7,"Normal",C1530&lt;=6.49,"Prediabetes",C1530&gt;=6.5,"Diabetes")</f>
        <v>Diabetes</v>
      </c>
    </row>
    <row r="1531" spans="1:16" x14ac:dyDescent="0.25">
      <c r="A1531" s="54" t="s">
        <v>841</v>
      </c>
      <c r="B1531" s="54">
        <v>15.1</v>
      </c>
      <c r="C1531" s="54">
        <v>8.41</v>
      </c>
      <c r="D1531" s="54" t="s">
        <v>2380</v>
      </c>
      <c r="E1531" s="54" t="s">
        <v>2380</v>
      </c>
      <c r="F1531" s="54" t="s">
        <v>2380</v>
      </c>
      <c r="G1531" s="54" t="s">
        <v>2381</v>
      </c>
      <c r="H1531" s="54" t="s">
        <v>2380</v>
      </c>
      <c r="I1531" s="17"/>
      <c r="J1531" s="19"/>
      <c r="K1531" s="15" t="str" cm="1">
        <f t="array" ref="K1531">IF(H1531="?",INDEX($H$2:$H$2336,MODE(MATCH($H$2:$H$2336,$H$2:$H$2336,0))),H1531)</f>
        <v>No</v>
      </c>
      <c r="L1531" s="16" t="str">
        <f t="shared" si="23"/>
        <v>0</v>
      </c>
      <c r="M1531" s="16" t="s">
        <v>2380</v>
      </c>
      <c r="N1531" s="16" t="s">
        <v>2380</v>
      </c>
      <c r="O1531" s="15" t="str" cm="1">
        <f t="array" ref="O1531">_xlfn.IFS(B1531&lt;18.5,"Underweight",B1531&lt;=24.99,"Normal weight",B1531&lt;=29.99,"Over weight",B1531&gt;=30,"Obesity")</f>
        <v>Underweight</v>
      </c>
      <c r="P1531" s="29" t="str" cm="1">
        <f t="array" ref="P1531">_xlfn.IFS(C1531&lt;5.7,"Normal",C1531&lt;=6.49,"Prediabetes",C1531&gt;=6.5,"Diabetes")</f>
        <v>Diabetes</v>
      </c>
    </row>
    <row r="1532" spans="1:16" x14ac:dyDescent="0.25">
      <c r="A1532" s="54" t="s">
        <v>840</v>
      </c>
      <c r="B1532" s="54">
        <v>23.37</v>
      </c>
      <c r="C1532" s="54">
        <v>5.59</v>
      </c>
      <c r="D1532" s="54" t="s">
        <v>8367</v>
      </c>
      <c r="E1532" s="54" t="s">
        <v>2380</v>
      </c>
      <c r="F1532" s="54" t="s">
        <v>2380</v>
      </c>
      <c r="G1532" s="54" t="s">
        <v>2381</v>
      </c>
      <c r="H1532" s="54" t="s">
        <v>2380</v>
      </c>
      <c r="I1532" s="15"/>
      <c r="J1532" s="20"/>
      <c r="K1532" s="17" t="str" cm="1">
        <f t="array" ref="K1532">IF(H1532="?",INDEX($H$2:$H$2336,MODE(MATCH($H$2:$H$2336,$H$2:$H$2336,0))),H1532)</f>
        <v>No</v>
      </c>
      <c r="L1532" s="18" t="str">
        <f t="shared" si="23"/>
        <v>0</v>
      </c>
      <c r="M1532" s="18" t="s">
        <v>2382</v>
      </c>
      <c r="N1532" s="18" t="s">
        <v>2380</v>
      </c>
      <c r="O1532" s="17" t="str" cm="1">
        <f t="array" ref="O1532">_xlfn.IFS(B1532&lt;18.5,"Underweight",B1532&lt;=24.99,"Normal weight",B1532&lt;=29.99,"Over weight",B1532&gt;=30,"Obesity")</f>
        <v>Normal weight</v>
      </c>
      <c r="P1532" s="30" t="str" cm="1">
        <f t="array" ref="P1532">_xlfn.IFS(C1532&lt;5.7,"Normal",C1532&lt;=6.49,"Prediabetes",C1532&gt;=6.5,"Diabetes")</f>
        <v>Normal</v>
      </c>
    </row>
    <row r="1533" spans="1:16" x14ac:dyDescent="0.25">
      <c r="A1533" s="54" t="s">
        <v>839</v>
      </c>
      <c r="B1533" s="54">
        <v>42.4</v>
      </c>
      <c r="C1533" s="54">
        <v>4.0599999999999996</v>
      </c>
      <c r="D1533" s="54" t="s">
        <v>2380</v>
      </c>
      <c r="E1533" s="54" t="s">
        <v>2380</v>
      </c>
      <c r="F1533" s="54" t="s">
        <v>2380</v>
      </c>
      <c r="G1533" s="54" t="s">
        <v>2381</v>
      </c>
      <c r="H1533" s="54" t="s">
        <v>2380</v>
      </c>
      <c r="I1533" s="17"/>
      <c r="J1533" s="19"/>
      <c r="K1533" s="15" t="str" cm="1">
        <f t="array" ref="K1533">IF(H1533="?",INDEX($H$2:$H$2336,MODE(MATCH($H$2:$H$2336,$H$2:$H$2336,0))),H1533)</f>
        <v>No</v>
      </c>
      <c r="L1533" s="16" t="str">
        <f t="shared" si="23"/>
        <v>0</v>
      </c>
      <c r="M1533" s="16" t="s">
        <v>2380</v>
      </c>
      <c r="N1533" s="16" t="s">
        <v>2380</v>
      </c>
      <c r="O1533" s="15" t="str" cm="1">
        <f t="array" ref="O1533">_xlfn.IFS(B1533&lt;18.5,"Underweight",B1533&lt;=24.99,"Normal weight",B1533&lt;=29.99,"Over weight",B1533&gt;=30,"Obesity")</f>
        <v>Obesity</v>
      </c>
      <c r="P1533" s="29" t="str" cm="1">
        <f t="array" ref="P1533">_xlfn.IFS(C1533&lt;5.7,"Normal",C1533&lt;=6.49,"Prediabetes",C1533&gt;=6.5,"Diabetes")</f>
        <v>Normal</v>
      </c>
    </row>
    <row r="1534" spans="1:16" x14ac:dyDescent="0.25">
      <c r="A1534" s="54" t="s">
        <v>838</v>
      </c>
      <c r="B1534" s="54">
        <v>28.405000000000001</v>
      </c>
      <c r="C1534" s="54">
        <v>7.02</v>
      </c>
      <c r="D1534" s="54" t="s">
        <v>8367</v>
      </c>
      <c r="E1534" s="54" t="s">
        <v>2380</v>
      </c>
      <c r="F1534" s="54" t="s">
        <v>2380</v>
      </c>
      <c r="G1534" s="54" t="s">
        <v>2381</v>
      </c>
      <c r="H1534" s="54" t="s">
        <v>2380</v>
      </c>
      <c r="I1534" s="15"/>
      <c r="J1534" s="20"/>
      <c r="K1534" s="17" t="str" cm="1">
        <f t="array" ref="K1534">IF(H1534="?",INDEX($H$2:$H$2336,MODE(MATCH($H$2:$H$2336,$H$2:$H$2336,0))),H1534)</f>
        <v>No</v>
      </c>
      <c r="L1534" s="18" t="str">
        <f t="shared" si="23"/>
        <v>0</v>
      </c>
      <c r="M1534" s="18" t="s">
        <v>2382</v>
      </c>
      <c r="N1534" s="18" t="s">
        <v>2380</v>
      </c>
      <c r="O1534" s="17" t="str" cm="1">
        <f t="array" ref="O1534">_xlfn.IFS(B1534&lt;18.5,"Underweight",B1534&lt;=24.99,"Normal weight",B1534&lt;=29.99,"Over weight",B1534&gt;=30,"Obesity")</f>
        <v>Over weight</v>
      </c>
      <c r="P1534" s="30" t="str" cm="1">
        <f t="array" ref="P1534">_xlfn.IFS(C1534&lt;5.7,"Normal",C1534&lt;=6.49,"Prediabetes",C1534&gt;=6.5,"Diabetes")</f>
        <v>Diabetes</v>
      </c>
    </row>
    <row r="1535" spans="1:16" x14ac:dyDescent="0.25">
      <c r="A1535" s="54" t="s">
        <v>837</v>
      </c>
      <c r="B1535" s="54">
        <v>23.4</v>
      </c>
      <c r="C1535" s="54">
        <v>4.47</v>
      </c>
      <c r="D1535" s="54" t="s">
        <v>2380</v>
      </c>
      <c r="E1535" s="54" t="s">
        <v>2380</v>
      </c>
      <c r="F1535" s="54" t="s">
        <v>2380</v>
      </c>
      <c r="G1535" s="54" t="s">
        <v>2381</v>
      </c>
      <c r="H1535" s="54" t="s">
        <v>2380</v>
      </c>
      <c r="I1535" s="17"/>
      <c r="J1535" s="19"/>
      <c r="K1535" s="15" t="str" cm="1">
        <f t="array" ref="K1535">IF(H1535="?",INDEX($H$2:$H$2336,MODE(MATCH($H$2:$H$2336,$H$2:$H$2336,0))),H1535)</f>
        <v>No</v>
      </c>
      <c r="L1535" s="16" t="str">
        <f t="shared" si="23"/>
        <v>0</v>
      </c>
      <c r="M1535" s="16" t="s">
        <v>2380</v>
      </c>
      <c r="N1535" s="16" t="s">
        <v>2380</v>
      </c>
      <c r="O1535" s="15" t="str" cm="1">
        <f t="array" ref="O1535">_xlfn.IFS(B1535&lt;18.5,"Underweight",B1535&lt;=24.99,"Normal weight",B1535&lt;=29.99,"Over weight",B1535&gt;=30,"Obesity")</f>
        <v>Normal weight</v>
      </c>
      <c r="P1535" s="29" t="str" cm="1">
        <f t="array" ref="P1535">_xlfn.IFS(C1535&lt;5.7,"Normal",C1535&lt;=6.49,"Prediabetes",C1535&gt;=6.5,"Diabetes")</f>
        <v>Normal</v>
      </c>
    </row>
    <row r="1536" spans="1:16" x14ac:dyDescent="0.25">
      <c r="A1536" s="54" t="s">
        <v>836</v>
      </c>
      <c r="B1536" s="54">
        <v>33.44</v>
      </c>
      <c r="C1536" s="54">
        <v>4.54</v>
      </c>
      <c r="D1536" s="54" t="s">
        <v>2380</v>
      </c>
      <c r="E1536" s="54" t="s">
        <v>2380</v>
      </c>
      <c r="F1536" s="54" t="s">
        <v>2380</v>
      </c>
      <c r="G1536" s="54" t="s">
        <v>2381</v>
      </c>
      <c r="H1536" s="54" t="s">
        <v>2380</v>
      </c>
      <c r="I1536" s="15"/>
      <c r="J1536" s="20"/>
      <c r="K1536" s="17" t="str" cm="1">
        <f t="array" ref="K1536">IF(H1536="?",INDEX($H$2:$H$2336,MODE(MATCH($H$2:$H$2336,$H$2:$H$2336,0))),H1536)</f>
        <v>No</v>
      </c>
      <c r="L1536" s="18" t="str">
        <f t="shared" si="23"/>
        <v>0</v>
      </c>
      <c r="M1536" s="18" t="s">
        <v>2380</v>
      </c>
      <c r="N1536" s="18" t="s">
        <v>2380</v>
      </c>
      <c r="O1536" s="17" t="str" cm="1">
        <f t="array" ref="O1536">_xlfn.IFS(B1536&lt;18.5,"Underweight",B1536&lt;=24.99,"Normal weight",B1536&lt;=29.99,"Over weight",B1536&gt;=30,"Obesity")</f>
        <v>Obesity</v>
      </c>
      <c r="P1536" s="30" t="str" cm="1">
        <f t="array" ref="P1536">_xlfn.IFS(C1536&lt;5.7,"Normal",C1536&lt;=6.49,"Prediabetes",C1536&gt;=6.5,"Diabetes")</f>
        <v>Normal</v>
      </c>
    </row>
    <row r="1537" spans="1:16" x14ac:dyDescent="0.25">
      <c r="A1537" s="54" t="s">
        <v>835</v>
      </c>
      <c r="B1537" s="54">
        <v>21.12</v>
      </c>
      <c r="C1537" s="54">
        <v>4.99</v>
      </c>
      <c r="D1537" s="54" t="s">
        <v>2380</v>
      </c>
      <c r="E1537" s="54" t="s">
        <v>2380</v>
      </c>
      <c r="F1537" s="54" t="s">
        <v>2380</v>
      </c>
      <c r="G1537" s="54">
        <v>1</v>
      </c>
      <c r="H1537" s="54" t="s">
        <v>2380</v>
      </c>
      <c r="I1537" s="17"/>
      <c r="J1537" s="19"/>
      <c r="K1537" s="15" t="str" cm="1">
        <f t="array" ref="K1537">IF(H1537="?",INDEX($H$2:$H$2336,MODE(MATCH($H$2:$H$2336,$H$2:$H$2336,0))),H1537)</f>
        <v>No</v>
      </c>
      <c r="L1537" s="16">
        <f t="shared" si="23"/>
        <v>1</v>
      </c>
      <c r="M1537" s="16" t="s">
        <v>2380</v>
      </c>
      <c r="N1537" s="16" t="s">
        <v>2380</v>
      </c>
      <c r="O1537" s="15" t="str" cm="1">
        <f t="array" ref="O1537">_xlfn.IFS(B1537&lt;18.5,"Underweight",B1537&lt;=24.99,"Normal weight",B1537&lt;=29.99,"Over weight",B1537&gt;=30,"Obesity")</f>
        <v>Normal weight</v>
      </c>
      <c r="P1537" s="29" t="str" cm="1">
        <f t="array" ref="P1537">_xlfn.IFS(C1537&lt;5.7,"Normal",C1537&lt;=6.49,"Prediabetes",C1537&gt;=6.5,"Diabetes")</f>
        <v>Normal</v>
      </c>
    </row>
    <row r="1538" spans="1:16" x14ac:dyDescent="0.25">
      <c r="A1538" s="54" t="s">
        <v>834</v>
      </c>
      <c r="B1538" s="54">
        <v>18.48</v>
      </c>
      <c r="C1538" s="54">
        <v>10.84</v>
      </c>
      <c r="D1538" s="54" t="s">
        <v>8367</v>
      </c>
      <c r="E1538" s="54" t="s">
        <v>2380</v>
      </c>
      <c r="F1538" s="54" t="s">
        <v>2380</v>
      </c>
      <c r="G1538" s="54">
        <v>2</v>
      </c>
      <c r="H1538" s="54" t="s">
        <v>2380</v>
      </c>
      <c r="I1538" s="15"/>
      <c r="J1538" s="20"/>
      <c r="K1538" s="17" t="str" cm="1">
        <f t="array" ref="K1538">IF(H1538="?",INDEX($H$2:$H$2336,MODE(MATCH($H$2:$H$2336,$H$2:$H$2336,0))),H1538)</f>
        <v>No</v>
      </c>
      <c r="L1538" s="18">
        <f t="shared" ref="L1538:L1601" si="24">IF(G1538="No major surgery","0",G1538)</f>
        <v>2</v>
      </c>
      <c r="M1538" s="18" t="s">
        <v>2382</v>
      </c>
      <c r="N1538" s="18" t="s">
        <v>2380</v>
      </c>
      <c r="O1538" s="17" t="str" cm="1">
        <f t="array" ref="O1538">_xlfn.IFS(B1538&lt;18.5,"Underweight",B1538&lt;=24.99,"Normal weight",B1538&lt;=29.99,"Over weight",B1538&gt;=30,"Obesity")</f>
        <v>Underweight</v>
      </c>
      <c r="P1538" s="30" t="str" cm="1">
        <f t="array" ref="P1538">_xlfn.IFS(C1538&lt;5.7,"Normal",C1538&lt;=6.49,"Prediabetes",C1538&gt;=6.5,"Diabetes")</f>
        <v>Diabetes</v>
      </c>
    </row>
    <row r="1539" spans="1:16" x14ac:dyDescent="0.25">
      <c r="A1539" s="54" t="s">
        <v>833</v>
      </c>
      <c r="B1539" s="54">
        <v>16.815000000000001</v>
      </c>
      <c r="C1539" s="54">
        <v>5.63</v>
      </c>
      <c r="D1539" s="54" t="s">
        <v>2380</v>
      </c>
      <c r="E1539" s="54" t="s">
        <v>2380</v>
      </c>
      <c r="F1539" s="54" t="s">
        <v>2380</v>
      </c>
      <c r="G1539" s="54">
        <v>1</v>
      </c>
      <c r="H1539" s="54" t="s">
        <v>2380</v>
      </c>
      <c r="I1539" s="17"/>
      <c r="J1539" s="19"/>
      <c r="K1539" s="15" t="str" cm="1">
        <f t="array" ref="K1539">IF(H1539="?",INDEX($H$2:$H$2336,MODE(MATCH($H$2:$H$2336,$H$2:$H$2336,0))),H1539)</f>
        <v>No</v>
      </c>
      <c r="L1539" s="16">
        <f t="shared" si="24"/>
        <v>1</v>
      </c>
      <c r="M1539" s="16" t="s">
        <v>2380</v>
      </c>
      <c r="N1539" s="16" t="s">
        <v>2380</v>
      </c>
      <c r="O1539" s="15" t="str" cm="1">
        <f t="array" ref="O1539">_xlfn.IFS(B1539&lt;18.5,"Underweight",B1539&lt;=24.99,"Normal weight",B1539&lt;=29.99,"Over weight",B1539&gt;=30,"Obesity")</f>
        <v>Underweight</v>
      </c>
      <c r="P1539" s="29" t="str" cm="1">
        <f t="array" ref="P1539">_xlfn.IFS(C1539&lt;5.7,"Normal",C1539&lt;=6.49,"Prediabetes",C1539&gt;=6.5,"Diabetes")</f>
        <v>Normal</v>
      </c>
    </row>
    <row r="1540" spans="1:16" x14ac:dyDescent="0.25">
      <c r="A1540" s="54" t="s">
        <v>832</v>
      </c>
      <c r="B1540" s="54">
        <v>26.72</v>
      </c>
      <c r="C1540" s="54">
        <v>4.1399999999999997</v>
      </c>
      <c r="D1540" s="54" t="s">
        <v>2380</v>
      </c>
      <c r="E1540" s="54" t="s">
        <v>2380</v>
      </c>
      <c r="F1540" s="54" t="s">
        <v>2380</v>
      </c>
      <c r="G1540" s="54" t="s">
        <v>2381</v>
      </c>
      <c r="H1540" s="54" t="s">
        <v>2380</v>
      </c>
      <c r="I1540" s="15"/>
      <c r="J1540" s="20"/>
      <c r="K1540" s="17" t="str" cm="1">
        <f t="array" ref="K1540">IF(H1540="?",INDEX($H$2:$H$2336,MODE(MATCH($H$2:$H$2336,$H$2:$H$2336,0))),H1540)</f>
        <v>No</v>
      </c>
      <c r="L1540" s="18" t="str">
        <f t="shared" si="24"/>
        <v>0</v>
      </c>
      <c r="M1540" s="18" t="s">
        <v>2380</v>
      </c>
      <c r="N1540" s="18" t="s">
        <v>2380</v>
      </c>
      <c r="O1540" s="17" t="str" cm="1">
        <f t="array" ref="O1540">_xlfn.IFS(B1540&lt;18.5,"Underweight",B1540&lt;=24.99,"Normal weight",B1540&lt;=29.99,"Over weight",B1540&gt;=30,"Obesity")</f>
        <v>Over weight</v>
      </c>
      <c r="P1540" s="30" t="str" cm="1">
        <f t="array" ref="P1540">_xlfn.IFS(C1540&lt;5.7,"Normal",C1540&lt;=6.49,"Prediabetes",C1540&gt;=6.5,"Diabetes")</f>
        <v>Normal</v>
      </c>
    </row>
    <row r="1541" spans="1:16" x14ac:dyDescent="0.25">
      <c r="A1541" s="54" t="s">
        <v>831</v>
      </c>
      <c r="B1541" s="54">
        <v>41.42</v>
      </c>
      <c r="C1541" s="54">
        <v>5.17</v>
      </c>
      <c r="D1541" s="54" t="s">
        <v>2380</v>
      </c>
      <c r="E1541" s="54" t="s">
        <v>2380</v>
      </c>
      <c r="F1541" s="54" t="s">
        <v>2382</v>
      </c>
      <c r="G1541" s="54">
        <v>1</v>
      </c>
      <c r="H1541" s="54" t="s">
        <v>2380</v>
      </c>
      <c r="I1541" s="17"/>
      <c r="J1541" s="19"/>
      <c r="K1541" s="15" t="str" cm="1">
        <f t="array" ref="K1541">IF(H1541="?",INDEX($H$2:$H$2336,MODE(MATCH($H$2:$H$2336,$H$2:$H$2336,0))),H1541)</f>
        <v>No</v>
      </c>
      <c r="L1541" s="16">
        <f t="shared" si="24"/>
        <v>1</v>
      </c>
      <c r="M1541" s="16" t="s">
        <v>2380</v>
      </c>
      <c r="N1541" s="16" t="s">
        <v>2380</v>
      </c>
      <c r="O1541" s="15" t="str" cm="1">
        <f t="array" ref="O1541">_xlfn.IFS(B1541&lt;18.5,"Underweight",B1541&lt;=24.99,"Normal weight",B1541&lt;=29.99,"Over weight",B1541&gt;=30,"Obesity")</f>
        <v>Obesity</v>
      </c>
      <c r="P1541" s="29" t="str" cm="1">
        <f t="array" ref="P1541">_xlfn.IFS(C1541&lt;5.7,"Normal",C1541&lt;=6.49,"Prediabetes",C1541&gt;=6.5,"Diabetes")</f>
        <v>Normal</v>
      </c>
    </row>
    <row r="1542" spans="1:16" x14ac:dyDescent="0.25">
      <c r="A1542" s="54" t="s">
        <v>830</v>
      </c>
      <c r="B1542" s="54">
        <v>20.69</v>
      </c>
      <c r="C1542" s="54">
        <v>6.93</v>
      </c>
      <c r="D1542" s="54" t="s">
        <v>2380</v>
      </c>
      <c r="E1542" s="54" t="s">
        <v>2380</v>
      </c>
      <c r="F1542" s="54" t="s">
        <v>2380</v>
      </c>
      <c r="G1542" s="54">
        <v>2</v>
      </c>
      <c r="H1542" s="54" t="s">
        <v>2380</v>
      </c>
      <c r="I1542" s="15"/>
      <c r="J1542" s="20"/>
      <c r="K1542" s="17" t="str" cm="1">
        <f t="array" ref="K1542">IF(H1542="?",INDEX($H$2:$H$2336,MODE(MATCH($H$2:$H$2336,$H$2:$H$2336,0))),H1542)</f>
        <v>No</v>
      </c>
      <c r="L1542" s="18">
        <f t="shared" si="24"/>
        <v>2</v>
      </c>
      <c r="M1542" s="18" t="s">
        <v>2380</v>
      </c>
      <c r="N1542" s="18" t="s">
        <v>2380</v>
      </c>
      <c r="O1542" s="17" t="str" cm="1">
        <f t="array" ref="O1542">_xlfn.IFS(B1542&lt;18.5,"Underweight",B1542&lt;=24.99,"Normal weight",B1542&lt;=29.99,"Over weight",B1542&gt;=30,"Obesity")</f>
        <v>Normal weight</v>
      </c>
      <c r="P1542" s="30" t="str" cm="1">
        <f t="array" ref="P1542">_xlfn.IFS(C1542&lt;5.7,"Normal",C1542&lt;=6.49,"Prediabetes",C1542&gt;=6.5,"Diabetes")</f>
        <v>Diabetes</v>
      </c>
    </row>
    <row r="1543" spans="1:16" x14ac:dyDescent="0.25">
      <c r="A1543" s="54" t="s">
        <v>829</v>
      </c>
      <c r="B1543" s="54">
        <v>41.23</v>
      </c>
      <c r="C1543" s="54">
        <v>4.24</v>
      </c>
      <c r="D1543" s="54" t="s">
        <v>2380</v>
      </c>
      <c r="E1543" s="54" t="s">
        <v>2380</v>
      </c>
      <c r="F1543" s="54" t="s">
        <v>2380</v>
      </c>
      <c r="G1543" s="54" t="s">
        <v>2381</v>
      </c>
      <c r="H1543" s="54" t="s">
        <v>2380</v>
      </c>
      <c r="I1543" s="17"/>
      <c r="J1543" s="19"/>
      <c r="K1543" s="15" t="str" cm="1">
        <f t="array" ref="K1543">IF(H1543="?",INDEX($H$2:$H$2336,MODE(MATCH($H$2:$H$2336,$H$2:$H$2336,0))),H1543)</f>
        <v>No</v>
      </c>
      <c r="L1543" s="16" t="str">
        <f t="shared" si="24"/>
        <v>0</v>
      </c>
      <c r="M1543" s="16" t="s">
        <v>2380</v>
      </c>
      <c r="N1543" s="16" t="s">
        <v>2380</v>
      </c>
      <c r="O1543" s="15" t="str" cm="1">
        <f t="array" ref="O1543">_xlfn.IFS(B1543&lt;18.5,"Underweight",B1543&lt;=24.99,"Normal weight",B1543&lt;=29.99,"Over weight",B1543&gt;=30,"Obesity")</f>
        <v>Obesity</v>
      </c>
      <c r="P1543" s="29" t="str" cm="1">
        <f t="array" ref="P1543">_xlfn.IFS(C1543&lt;5.7,"Normal",C1543&lt;=6.49,"Prediabetes",C1543&gt;=6.5,"Diabetes")</f>
        <v>Normal</v>
      </c>
    </row>
    <row r="1544" spans="1:16" x14ac:dyDescent="0.25">
      <c r="A1544" s="54" t="s">
        <v>828</v>
      </c>
      <c r="B1544" s="54">
        <v>29.9</v>
      </c>
      <c r="C1544" s="54">
        <v>5.91</v>
      </c>
      <c r="D1544" s="54" t="s">
        <v>2380</v>
      </c>
      <c r="E1544" s="54" t="s">
        <v>2380</v>
      </c>
      <c r="F1544" s="54" t="s">
        <v>2380</v>
      </c>
      <c r="G1544" s="54" t="s">
        <v>2381</v>
      </c>
      <c r="H1544" s="54" t="s">
        <v>2380</v>
      </c>
      <c r="I1544" s="15"/>
      <c r="J1544" s="20"/>
      <c r="K1544" s="17" t="str" cm="1">
        <f t="array" ref="K1544">IF(H1544="?",INDEX($H$2:$H$2336,MODE(MATCH($H$2:$H$2336,$H$2:$H$2336,0))),H1544)</f>
        <v>No</v>
      </c>
      <c r="L1544" s="18" t="str">
        <f t="shared" si="24"/>
        <v>0</v>
      </c>
      <c r="M1544" s="18" t="s">
        <v>2380</v>
      </c>
      <c r="N1544" s="18" t="s">
        <v>2380</v>
      </c>
      <c r="O1544" s="17" t="str" cm="1">
        <f t="array" ref="O1544">_xlfn.IFS(B1544&lt;18.5,"Underweight",B1544&lt;=24.99,"Normal weight",B1544&lt;=29.99,"Over weight",B1544&gt;=30,"Obesity")</f>
        <v>Over weight</v>
      </c>
      <c r="P1544" s="30" t="str" cm="1">
        <f t="array" ref="P1544">_xlfn.IFS(C1544&lt;5.7,"Normal",C1544&lt;=6.49,"Prediabetes",C1544&gt;=6.5,"Diabetes")</f>
        <v>Prediabetes</v>
      </c>
    </row>
    <row r="1545" spans="1:16" x14ac:dyDescent="0.25">
      <c r="A1545" s="54" t="s">
        <v>827</v>
      </c>
      <c r="B1545" s="54">
        <v>34.104999999999997</v>
      </c>
      <c r="C1545" s="54">
        <v>5.93</v>
      </c>
      <c r="D1545" s="54" t="s">
        <v>2380</v>
      </c>
      <c r="E1545" s="54" t="s">
        <v>2380</v>
      </c>
      <c r="F1545" s="54" t="s">
        <v>2380</v>
      </c>
      <c r="G1545" s="54" t="s">
        <v>2381</v>
      </c>
      <c r="H1545" s="54" t="s">
        <v>2380</v>
      </c>
      <c r="I1545" s="17"/>
      <c r="J1545" s="19"/>
      <c r="K1545" s="15" t="str" cm="1">
        <f t="array" ref="K1545">IF(H1545="?",INDEX($H$2:$H$2336,MODE(MATCH($H$2:$H$2336,$H$2:$H$2336,0))),H1545)</f>
        <v>No</v>
      </c>
      <c r="L1545" s="16" t="str">
        <f t="shared" si="24"/>
        <v>0</v>
      </c>
      <c r="M1545" s="16" t="s">
        <v>2380</v>
      </c>
      <c r="N1545" s="16" t="s">
        <v>2380</v>
      </c>
      <c r="O1545" s="15" t="str" cm="1">
        <f t="array" ref="O1545">_xlfn.IFS(B1545&lt;18.5,"Underweight",B1545&lt;=24.99,"Normal weight",B1545&lt;=29.99,"Over weight",B1545&gt;=30,"Obesity")</f>
        <v>Obesity</v>
      </c>
      <c r="P1545" s="29" t="str" cm="1">
        <f t="array" ref="P1545">_xlfn.IFS(C1545&lt;5.7,"Normal",C1545&lt;=6.49,"Prediabetes",C1545&gt;=6.5,"Diabetes")</f>
        <v>Prediabetes</v>
      </c>
    </row>
    <row r="1546" spans="1:16" x14ac:dyDescent="0.25">
      <c r="A1546" s="54" t="s">
        <v>826</v>
      </c>
      <c r="B1546" s="54">
        <v>24.97</v>
      </c>
      <c r="C1546" s="54">
        <v>5.66</v>
      </c>
      <c r="D1546" s="54" t="s">
        <v>2380</v>
      </c>
      <c r="E1546" s="54" t="s">
        <v>2380</v>
      </c>
      <c r="F1546" s="54" t="s">
        <v>2380</v>
      </c>
      <c r="G1546" s="54" t="s">
        <v>2381</v>
      </c>
      <c r="H1546" s="54" t="s">
        <v>2380</v>
      </c>
      <c r="I1546" s="15"/>
      <c r="J1546" s="20"/>
      <c r="K1546" s="17" t="str" cm="1">
        <f t="array" ref="K1546">IF(H1546="?",INDEX($H$2:$H$2336,MODE(MATCH($H$2:$H$2336,$H$2:$H$2336,0))),H1546)</f>
        <v>No</v>
      </c>
      <c r="L1546" s="18" t="str">
        <f t="shared" si="24"/>
        <v>0</v>
      </c>
      <c r="M1546" s="18" t="s">
        <v>2380</v>
      </c>
      <c r="N1546" s="18" t="s">
        <v>2380</v>
      </c>
      <c r="O1546" s="17" t="str" cm="1">
        <f t="array" ref="O1546">_xlfn.IFS(B1546&lt;18.5,"Underweight",B1546&lt;=24.99,"Normal weight",B1546&lt;=29.99,"Over weight",B1546&gt;=30,"Obesity")</f>
        <v>Normal weight</v>
      </c>
      <c r="P1546" s="30" t="str" cm="1">
        <f t="array" ref="P1546">_xlfn.IFS(C1546&lt;5.7,"Normal",C1546&lt;=6.49,"Prediabetes",C1546&gt;=6.5,"Diabetes")</f>
        <v>Normal</v>
      </c>
    </row>
    <row r="1547" spans="1:16" x14ac:dyDescent="0.25">
      <c r="A1547" s="54" t="s">
        <v>825</v>
      </c>
      <c r="B1547" s="54">
        <v>34.799999999999997</v>
      </c>
      <c r="C1547" s="54">
        <v>4.1900000000000004</v>
      </c>
      <c r="D1547" s="54" t="s">
        <v>2380</v>
      </c>
      <c r="E1547" s="54" t="s">
        <v>2380</v>
      </c>
      <c r="F1547" s="54" t="s">
        <v>2380</v>
      </c>
      <c r="G1547" s="54">
        <v>1</v>
      </c>
      <c r="H1547" s="54" t="s">
        <v>2380</v>
      </c>
      <c r="I1547" s="17"/>
      <c r="J1547" s="19"/>
      <c r="K1547" s="15" t="str" cm="1">
        <f t="array" ref="K1547">IF(H1547="?",INDEX($H$2:$H$2336,MODE(MATCH($H$2:$H$2336,$H$2:$H$2336,0))),H1547)</f>
        <v>No</v>
      </c>
      <c r="L1547" s="16">
        <f t="shared" si="24"/>
        <v>1</v>
      </c>
      <c r="M1547" s="16" t="s">
        <v>2380</v>
      </c>
      <c r="N1547" s="16" t="s">
        <v>2380</v>
      </c>
      <c r="O1547" s="15" t="str" cm="1">
        <f t="array" ref="O1547">_xlfn.IFS(B1547&lt;18.5,"Underweight",B1547&lt;=24.99,"Normal weight",B1547&lt;=29.99,"Over weight",B1547&gt;=30,"Obesity")</f>
        <v>Obesity</v>
      </c>
      <c r="P1547" s="29" t="str" cm="1">
        <f t="array" ref="P1547">_xlfn.IFS(C1547&lt;5.7,"Normal",C1547&lt;=6.49,"Prediabetes",C1547&gt;=6.5,"Diabetes")</f>
        <v>Normal</v>
      </c>
    </row>
    <row r="1548" spans="1:16" x14ac:dyDescent="0.25">
      <c r="A1548" s="54" t="s">
        <v>824</v>
      </c>
      <c r="B1548" s="54">
        <v>32.965000000000003</v>
      </c>
      <c r="C1548" s="54">
        <v>9.2100000000000009</v>
      </c>
      <c r="D1548" s="54" t="s">
        <v>8367</v>
      </c>
      <c r="E1548" s="54" t="s">
        <v>2380</v>
      </c>
      <c r="F1548" s="54" t="s">
        <v>2380</v>
      </c>
      <c r="G1548" s="54" t="s">
        <v>2381</v>
      </c>
      <c r="H1548" s="54" t="s">
        <v>2380</v>
      </c>
      <c r="I1548" s="15"/>
      <c r="J1548" s="20"/>
      <c r="K1548" s="17" t="str" cm="1">
        <f t="array" ref="K1548">IF(H1548="?",INDEX($H$2:$H$2336,MODE(MATCH($H$2:$H$2336,$H$2:$H$2336,0))),H1548)</f>
        <v>No</v>
      </c>
      <c r="L1548" s="18" t="str">
        <f t="shared" si="24"/>
        <v>0</v>
      </c>
      <c r="M1548" s="18" t="s">
        <v>2382</v>
      </c>
      <c r="N1548" s="18" t="s">
        <v>2380</v>
      </c>
      <c r="O1548" s="17" t="str" cm="1">
        <f t="array" ref="O1548">_xlfn.IFS(B1548&lt;18.5,"Underweight",B1548&lt;=24.99,"Normal weight",B1548&lt;=29.99,"Over weight",B1548&gt;=30,"Obesity")</f>
        <v>Obesity</v>
      </c>
      <c r="P1548" s="30" t="str" cm="1">
        <f t="array" ref="P1548">_xlfn.IFS(C1548&lt;5.7,"Normal",C1548&lt;=6.49,"Prediabetes",C1548&gt;=6.5,"Diabetes")</f>
        <v>Diabetes</v>
      </c>
    </row>
    <row r="1549" spans="1:16" x14ac:dyDescent="0.25">
      <c r="A1549" s="54" t="s">
        <v>823</v>
      </c>
      <c r="B1549" s="54">
        <v>27.265000000000001</v>
      </c>
      <c r="C1549" s="54">
        <v>5.51</v>
      </c>
      <c r="D1549" s="54" t="s">
        <v>2380</v>
      </c>
      <c r="E1549" s="54" t="s">
        <v>2380</v>
      </c>
      <c r="F1549" s="54" t="s">
        <v>2380</v>
      </c>
      <c r="G1549" s="54">
        <v>1</v>
      </c>
      <c r="H1549" s="54" t="s">
        <v>2380</v>
      </c>
      <c r="I1549" s="17"/>
      <c r="J1549" s="19"/>
      <c r="K1549" s="15" t="str" cm="1">
        <f t="array" ref="K1549">IF(H1549="?",INDEX($H$2:$H$2336,MODE(MATCH($H$2:$H$2336,$H$2:$H$2336,0))),H1549)</f>
        <v>No</v>
      </c>
      <c r="L1549" s="16">
        <f t="shared" si="24"/>
        <v>1</v>
      </c>
      <c r="M1549" s="16" t="s">
        <v>2380</v>
      </c>
      <c r="N1549" s="16" t="s">
        <v>2380</v>
      </c>
      <c r="O1549" s="15" t="str" cm="1">
        <f t="array" ref="O1549">_xlfn.IFS(B1549&lt;18.5,"Underweight",B1549&lt;=24.99,"Normal weight",B1549&lt;=29.99,"Over weight",B1549&gt;=30,"Obesity")</f>
        <v>Over weight</v>
      </c>
      <c r="P1549" s="29" t="str" cm="1">
        <f t="array" ref="P1549">_xlfn.IFS(C1549&lt;5.7,"Normal",C1549&lt;=6.49,"Prediabetes",C1549&gt;=6.5,"Diabetes")</f>
        <v>Normal</v>
      </c>
    </row>
    <row r="1550" spans="1:16" x14ac:dyDescent="0.25">
      <c r="A1550" s="54" t="s">
        <v>822</v>
      </c>
      <c r="B1550" s="54">
        <v>17.059999999999999</v>
      </c>
      <c r="C1550" s="54">
        <v>8.5</v>
      </c>
      <c r="D1550" s="54" t="s">
        <v>2380</v>
      </c>
      <c r="E1550" s="54" t="s">
        <v>2380</v>
      </c>
      <c r="F1550" s="54" t="s">
        <v>2380</v>
      </c>
      <c r="G1550" s="54" t="s">
        <v>2381</v>
      </c>
      <c r="H1550" s="54" t="s">
        <v>2380</v>
      </c>
      <c r="I1550" s="15"/>
      <c r="J1550" s="20"/>
      <c r="K1550" s="17" t="str" cm="1">
        <f t="array" ref="K1550">IF(H1550="?",INDEX($H$2:$H$2336,MODE(MATCH($H$2:$H$2336,$H$2:$H$2336,0))),H1550)</f>
        <v>No</v>
      </c>
      <c r="L1550" s="18" t="str">
        <f t="shared" si="24"/>
        <v>0</v>
      </c>
      <c r="M1550" s="18" t="s">
        <v>2380</v>
      </c>
      <c r="N1550" s="18" t="s">
        <v>2380</v>
      </c>
      <c r="O1550" s="17" t="str" cm="1">
        <f t="array" ref="O1550">_xlfn.IFS(B1550&lt;18.5,"Underweight",B1550&lt;=24.99,"Normal weight",B1550&lt;=29.99,"Over weight",B1550&gt;=30,"Obesity")</f>
        <v>Underweight</v>
      </c>
      <c r="P1550" s="30" t="str" cm="1">
        <f t="array" ref="P1550">_xlfn.IFS(C1550&lt;5.7,"Normal",C1550&lt;=6.49,"Prediabetes",C1550&gt;=6.5,"Diabetes")</f>
        <v>Diabetes</v>
      </c>
    </row>
    <row r="1551" spans="1:16" x14ac:dyDescent="0.25">
      <c r="A1551" s="54" t="s">
        <v>821</v>
      </c>
      <c r="B1551" s="54">
        <v>36.29</v>
      </c>
      <c r="C1551" s="54">
        <v>6.23</v>
      </c>
      <c r="D1551" s="54" t="s">
        <v>2380</v>
      </c>
      <c r="E1551" s="54" t="s">
        <v>2380</v>
      </c>
      <c r="F1551" s="54" t="s">
        <v>2380</v>
      </c>
      <c r="G1551" s="54" t="s">
        <v>2381</v>
      </c>
      <c r="H1551" s="54" t="s">
        <v>2380</v>
      </c>
      <c r="I1551" s="17"/>
      <c r="J1551" s="19"/>
      <c r="K1551" s="15" t="str" cm="1">
        <f t="array" ref="K1551">IF(H1551="?",INDEX($H$2:$H$2336,MODE(MATCH($H$2:$H$2336,$H$2:$H$2336,0))),H1551)</f>
        <v>No</v>
      </c>
      <c r="L1551" s="16" t="str">
        <f t="shared" si="24"/>
        <v>0</v>
      </c>
      <c r="M1551" s="16" t="s">
        <v>2380</v>
      </c>
      <c r="N1551" s="16" t="s">
        <v>2380</v>
      </c>
      <c r="O1551" s="15" t="str" cm="1">
        <f t="array" ref="O1551">_xlfn.IFS(B1551&lt;18.5,"Underweight",B1551&lt;=24.99,"Normal weight",B1551&lt;=29.99,"Over weight",B1551&gt;=30,"Obesity")</f>
        <v>Obesity</v>
      </c>
      <c r="P1551" s="29" t="str" cm="1">
        <f t="array" ref="P1551">_xlfn.IFS(C1551&lt;5.7,"Normal",C1551&lt;=6.49,"Prediabetes",C1551&gt;=6.5,"Diabetes")</f>
        <v>Prediabetes</v>
      </c>
    </row>
    <row r="1552" spans="1:16" x14ac:dyDescent="0.25">
      <c r="A1552" s="54" t="s">
        <v>820</v>
      </c>
      <c r="B1552" s="54">
        <v>28.594999999999999</v>
      </c>
      <c r="C1552" s="54">
        <v>8.5299999999999994</v>
      </c>
      <c r="D1552" s="54" t="s">
        <v>8367</v>
      </c>
      <c r="E1552" s="54" t="s">
        <v>2380</v>
      </c>
      <c r="F1552" s="54" t="s">
        <v>2380</v>
      </c>
      <c r="G1552" s="54">
        <v>1</v>
      </c>
      <c r="H1552" s="54" t="s">
        <v>2380</v>
      </c>
      <c r="I1552" s="15"/>
      <c r="J1552" s="20"/>
      <c r="K1552" s="17" t="str" cm="1">
        <f t="array" ref="K1552">IF(H1552="?",INDEX($H$2:$H$2336,MODE(MATCH($H$2:$H$2336,$H$2:$H$2336,0))),H1552)</f>
        <v>No</v>
      </c>
      <c r="L1552" s="18">
        <f t="shared" si="24"/>
        <v>1</v>
      </c>
      <c r="M1552" s="18" t="s">
        <v>2382</v>
      </c>
      <c r="N1552" s="18" t="s">
        <v>2380</v>
      </c>
      <c r="O1552" s="17" t="str" cm="1">
        <f t="array" ref="O1552">_xlfn.IFS(B1552&lt;18.5,"Underweight",B1552&lt;=24.99,"Normal weight",B1552&lt;=29.99,"Over weight",B1552&gt;=30,"Obesity")</f>
        <v>Over weight</v>
      </c>
      <c r="P1552" s="30" t="str" cm="1">
        <f t="array" ref="P1552">_xlfn.IFS(C1552&lt;5.7,"Normal",C1552&lt;=6.49,"Prediabetes",C1552&gt;=6.5,"Diabetes")</f>
        <v>Diabetes</v>
      </c>
    </row>
    <row r="1553" spans="1:16" x14ac:dyDescent="0.25">
      <c r="A1553" s="54" t="s">
        <v>819</v>
      </c>
      <c r="B1553" s="54">
        <v>17.8</v>
      </c>
      <c r="C1553" s="54">
        <v>5.75</v>
      </c>
      <c r="D1553" s="54" t="s">
        <v>8367</v>
      </c>
      <c r="E1553" s="54" t="s">
        <v>2380</v>
      </c>
      <c r="F1553" s="54" t="s">
        <v>2382</v>
      </c>
      <c r="G1553" s="54">
        <v>1</v>
      </c>
      <c r="H1553" s="54" t="s">
        <v>2380</v>
      </c>
      <c r="I1553" s="17"/>
      <c r="J1553" s="19"/>
      <c r="K1553" s="15" t="str" cm="1">
        <f t="array" ref="K1553">IF(H1553="?",INDEX($H$2:$H$2336,MODE(MATCH($H$2:$H$2336,$H$2:$H$2336,0))),H1553)</f>
        <v>No</v>
      </c>
      <c r="L1553" s="16">
        <f t="shared" si="24"/>
        <v>1</v>
      </c>
      <c r="M1553" s="16" t="s">
        <v>2382</v>
      </c>
      <c r="N1553" s="16" t="s">
        <v>2380</v>
      </c>
      <c r="O1553" s="15" t="str" cm="1">
        <f t="array" ref="O1553">_xlfn.IFS(B1553&lt;18.5,"Underweight",B1553&lt;=24.99,"Normal weight",B1553&lt;=29.99,"Over weight",B1553&gt;=30,"Obesity")</f>
        <v>Underweight</v>
      </c>
      <c r="P1553" s="29" t="str" cm="1">
        <f t="array" ref="P1553">_xlfn.IFS(C1553&lt;5.7,"Normal",C1553&lt;=6.49,"Prediabetes",C1553&gt;=6.5,"Diabetes")</f>
        <v>Prediabetes</v>
      </c>
    </row>
    <row r="1554" spans="1:16" x14ac:dyDescent="0.25">
      <c r="A1554" s="54" t="s">
        <v>818</v>
      </c>
      <c r="B1554" s="54">
        <v>21.4</v>
      </c>
      <c r="C1554" s="54">
        <v>5.6</v>
      </c>
      <c r="D1554" s="54" t="s">
        <v>2380</v>
      </c>
      <c r="E1554" s="54" t="s">
        <v>2380</v>
      </c>
      <c r="F1554" s="54" t="s">
        <v>2380</v>
      </c>
      <c r="G1554" s="54" t="s">
        <v>2381</v>
      </c>
      <c r="H1554" s="54" t="s">
        <v>2380</v>
      </c>
      <c r="I1554" s="15"/>
      <c r="J1554" s="20"/>
      <c r="K1554" s="17" t="str" cm="1">
        <f t="array" ref="K1554">IF(H1554="?",INDEX($H$2:$H$2336,MODE(MATCH($H$2:$H$2336,$H$2:$H$2336,0))),H1554)</f>
        <v>No</v>
      </c>
      <c r="L1554" s="18" t="str">
        <f t="shared" si="24"/>
        <v>0</v>
      </c>
      <c r="M1554" s="18" t="s">
        <v>2380</v>
      </c>
      <c r="N1554" s="18" t="s">
        <v>2380</v>
      </c>
      <c r="O1554" s="17" t="str" cm="1">
        <f t="array" ref="O1554">_xlfn.IFS(B1554&lt;18.5,"Underweight",B1554&lt;=24.99,"Normal weight",B1554&lt;=29.99,"Over weight",B1554&gt;=30,"Obesity")</f>
        <v>Normal weight</v>
      </c>
      <c r="P1554" s="30" t="str" cm="1">
        <f t="array" ref="P1554">_xlfn.IFS(C1554&lt;5.7,"Normal",C1554&lt;=6.49,"Prediabetes",C1554&gt;=6.5,"Diabetes")</f>
        <v>Normal</v>
      </c>
    </row>
    <row r="1555" spans="1:16" x14ac:dyDescent="0.25">
      <c r="A1555" s="54" t="s">
        <v>817</v>
      </c>
      <c r="B1555" s="54">
        <v>23.01</v>
      </c>
      <c r="C1555" s="54">
        <v>4.68</v>
      </c>
      <c r="D1555" s="54" t="s">
        <v>2380</v>
      </c>
      <c r="E1555" s="54" t="s">
        <v>2380</v>
      </c>
      <c r="F1555" s="54" t="s">
        <v>2380</v>
      </c>
      <c r="G1555" s="54" t="s">
        <v>2381</v>
      </c>
      <c r="H1555" s="54" t="s">
        <v>2380</v>
      </c>
      <c r="I1555" s="17"/>
      <c r="J1555" s="19"/>
      <c r="K1555" s="15" t="str" cm="1">
        <f t="array" ref="K1555">IF(H1555="?",INDEX($H$2:$H$2336,MODE(MATCH($H$2:$H$2336,$H$2:$H$2336,0))),H1555)</f>
        <v>No</v>
      </c>
      <c r="L1555" s="16" t="str">
        <f t="shared" si="24"/>
        <v>0</v>
      </c>
      <c r="M1555" s="16" t="s">
        <v>2380</v>
      </c>
      <c r="N1555" s="16" t="s">
        <v>2380</v>
      </c>
      <c r="O1555" s="15" t="str" cm="1">
        <f t="array" ref="O1555">_xlfn.IFS(B1555&lt;18.5,"Underweight",B1555&lt;=24.99,"Normal weight",B1555&lt;=29.99,"Over weight",B1555&gt;=30,"Obesity")</f>
        <v>Normal weight</v>
      </c>
      <c r="P1555" s="29" t="str" cm="1">
        <f t="array" ref="P1555">_xlfn.IFS(C1555&lt;5.7,"Normal",C1555&lt;=6.49,"Prediabetes",C1555&gt;=6.5,"Diabetes")</f>
        <v>Normal</v>
      </c>
    </row>
    <row r="1556" spans="1:16" x14ac:dyDescent="0.25">
      <c r="A1556" s="54" t="s">
        <v>816</v>
      </c>
      <c r="B1556" s="54">
        <v>19.86</v>
      </c>
      <c r="C1556" s="54">
        <v>5.62</v>
      </c>
      <c r="D1556" s="54" t="s">
        <v>8367</v>
      </c>
      <c r="E1556" s="54" t="s">
        <v>2380</v>
      </c>
      <c r="F1556" s="54" t="s">
        <v>2380</v>
      </c>
      <c r="G1556" s="54" t="s">
        <v>2381</v>
      </c>
      <c r="H1556" s="54" t="s">
        <v>2380</v>
      </c>
      <c r="I1556" s="15"/>
      <c r="J1556" s="20"/>
      <c r="K1556" s="17" t="str" cm="1">
        <f t="array" ref="K1556">IF(H1556="?",INDEX($H$2:$H$2336,MODE(MATCH($H$2:$H$2336,$H$2:$H$2336,0))),H1556)</f>
        <v>No</v>
      </c>
      <c r="L1556" s="18" t="str">
        <f t="shared" si="24"/>
        <v>0</v>
      </c>
      <c r="M1556" s="18" t="s">
        <v>2382</v>
      </c>
      <c r="N1556" s="18" t="s">
        <v>2380</v>
      </c>
      <c r="O1556" s="17" t="str" cm="1">
        <f t="array" ref="O1556">_xlfn.IFS(B1556&lt;18.5,"Underweight",B1556&lt;=24.99,"Normal weight",B1556&lt;=29.99,"Over weight",B1556&gt;=30,"Obesity")</f>
        <v>Normal weight</v>
      </c>
      <c r="P1556" s="30" t="str" cm="1">
        <f t="array" ref="P1556">_xlfn.IFS(C1556&lt;5.7,"Normal",C1556&lt;=6.49,"Prediabetes",C1556&gt;=6.5,"Diabetes")</f>
        <v>Normal</v>
      </c>
    </row>
    <row r="1557" spans="1:16" x14ac:dyDescent="0.25">
      <c r="A1557" s="54" t="s">
        <v>815</v>
      </c>
      <c r="B1557" s="54">
        <v>33.58</v>
      </c>
      <c r="C1557" s="54">
        <v>5.08</v>
      </c>
      <c r="D1557" s="54" t="s">
        <v>2380</v>
      </c>
      <c r="E1557" s="54" t="s">
        <v>2380</v>
      </c>
      <c r="F1557" s="54" t="s">
        <v>2380</v>
      </c>
      <c r="G1557" s="54" t="s">
        <v>2381</v>
      </c>
      <c r="H1557" s="54" t="s">
        <v>2380</v>
      </c>
      <c r="I1557" s="17"/>
      <c r="J1557" s="19"/>
      <c r="K1557" s="15" t="str" cm="1">
        <f t="array" ref="K1557">IF(H1557="?",INDEX($H$2:$H$2336,MODE(MATCH($H$2:$H$2336,$H$2:$H$2336,0))),H1557)</f>
        <v>No</v>
      </c>
      <c r="L1557" s="16" t="str">
        <f t="shared" si="24"/>
        <v>0</v>
      </c>
      <c r="M1557" s="16" t="s">
        <v>2380</v>
      </c>
      <c r="N1557" s="16" t="s">
        <v>2380</v>
      </c>
      <c r="O1557" s="15" t="str" cm="1">
        <f t="array" ref="O1557">_xlfn.IFS(B1557&lt;18.5,"Underweight",B1557&lt;=24.99,"Normal weight",B1557&lt;=29.99,"Over weight",B1557&gt;=30,"Obesity")</f>
        <v>Obesity</v>
      </c>
      <c r="P1557" s="29" t="str" cm="1">
        <f t="array" ref="P1557">_xlfn.IFS(C1557&lt;5.7,"Normal",C1557&lt;=6.49,"Prediabetes",C1557&gt;=6.5,"Diabetes")</f>
        <v>Normal</v>
      </c>
    </row>
    <row r="1558" spans="1:16" x14ac:dyDescent="0.25">
      <c r="A1558" s="54" t="s">
        <v>814</v>
      </c>
      <c r="B1558" s="54">
        <v>29.81</v>
      </c>
      <c r="C1558" s="54">
        <v>5.28</v>
      </c>
      <c r="D1558" s="54" t="s">
        <v>2380</v>
      </c>
      <c r="E1558" s="54" t="s">
        <v>2380</v>
      </c>
      <c r="F1558" s="54" t="s">
        <v>2380</v>
      </c>
      <c r="G1558" s="54" t="s">
        <v>2381</v>
      </c>
      <c r="H1558" s="54" t="s">
        <v>2380</v>
      </c>
      <c r="I1558" s="15"/>
      <c r="J1558" s="20"/>
      <c r="K1558" s="17" t="str" cm="1">
        <f t="array" ref="K1558">IF(H1558="?",INDEX($H$2:$H$2336,MODE(MATCH($H$2:$H$2336,$H$2:$H$2336,0))),H1558)</f>
        <v>No</v>
      </c>
      <c r="L1558" s="18" t="str">
        <f t="shared" si="24"/>
        <v>0</v>
      </c>
      <c r="M1558" s="18" t="s">
        <v>2380</v>
      </c>
      <c r="N1558" s="18" t="s">
        <v>2380</v>
      </c>
      <c r="O1558" s="17" t="str" cm="1">
        <f t="array" ref="O1558">_xlfn.IFS(B1558&lt;18.5,"Underweight",B1558&lt;=24.99,"Normal weight",B1558&lt;=29.99,"Over weight",B1558&gt;=30,"Obesity")</f>
        <v>Over weight</v>
      </c>
      <c r="P1558" s="30" t="str" cm="1">
        <f t="array" ref="P1558">_xlfn.IFS(C1558&lt;5.7,"Normal",C1558&lt;=6.49,"Prediabetes",C1558&gt;=6.5,"Diabetes")</f>
        <v>Normal</v>
      </c>
    </row>
    <row r="1559" spans="1:16" x14ac:dyDescent="0.25">
      <c r="A1559" s="54" t="s">
        <v>813</v>
      </c>
      <c r="B1559" s="54">
        <v>27.4</v>
      </c>
      <c r="C1559" s="54">
        <v>4.6100000000000003</v>
      </c>
      <c r="D1559" s="54" t="s">
        <v>2380</v>
      </c>
      <c r="E1559" s="54" t="s">
        <v>2380</v>
      </c>
      <c r="F1559" s="54" t="s">
        <v>2380</v>
      </c>
      <c r="G1559" s="54" t="s">
        <v>2381</v>
      </c>
      <c r="H1559" s="54" t="s">
        <v>2380</v>
      </c>
      <c r="I1559" s="17"/>
      <c r="J1559" s="19"/>
      <c r="K1559" s="15" t="str" cm="1">
        <f t="array" ref="K1559">IF(H1559="?",INDEX($H$2:$H$2336,MODE(MATCH($H$2:$H$2336,$H$2:$H$2336,0))),H1559)</f>
        <v>No</v>
      </c>
      <c r="L1559" s="16" t="str">
        <f t="shared" si="24"/>
        <v>0</v>
      </c>
      <c r="M1559" s="16" t="s">
        <v>2380</v>
      </c>
      <c r="N1559" s="16" t="s">
        <v>2380</v>
      </c>
      <c r="O1559" s="15" t="str" cm="1">
        <f t="array" ref="O1559">_xlfn.IFS(B1559&lt;18.5,"Underweight",B1559&lt;=24.99,"Normal weight",B1559&lt;=29.99,"Over weight",B1559&gt;=30,"Obesity")</f>
        <v>Over weight</v>
      </c>
      <c r="P1559" s="29" t="str" cm="1">
        <f t="array" ref="P1559">_xlfn.IFS(C1559&lt;5.7,"Normal",C1559&lt;=6.49,"Prediabetes",C1559&gt;=6.5,"Diabetes")</f>
        <v>Normal</v>
      </c>
    </row>
    <row r="1560" spans="1:16" x14ac:dyDescent="0.25">
      <c r="A1560" s="54" t="s">
        <v>812</v>
      </c>
      <c r="B1560" s="54">
        <v>17.98</v>
      </c>
      <c r="C1560" s="54">
        <v>6.57</v>
      </c>
      <c r="D1560" s="54" t="s">
        <v>8367</v>
      </c>
      <c r="E1560" s="54" t="s">
        <v>2380</v>
      </c>
      <c r="F1560" s="54" t="s">
        <v>2380</v>
      </c>
      <c r="G1560" s="54">
        <v>2</v>
      </c>
      <c r="H1560" s="54" t="s">
        <v>2380</v>
      </c>
      <c r="I1560" s="15"/>
      <c r="J1560" s="20"/>
      <c r="K1560" s="17" t="str" cm="1">
        <f t="array" ref="K1560">IF(H1560="?",INDEX($H$2:$H$2336,MODE(MATCH($H$2:$H$2336,$H$2:$H$2336,0))),H1560)</f>
        <v>No</v>
      </c>
      <c r="L1560" s="18">
        <f t="shared" si="24"/>
        <v>2</v>
      </c>
      <c r="M1560" s="18" t="s">
        <v>2382</v>
      </c>
      <c r="N1560" s="18" t="s">
        <v>2380</v>
      </c>
      <c r="O1560" s="17" t="str" cm="1">
        <f t="array" ref="O1560">_xlfn.IFS(B1560&lt;18.5,"Underweight",B1560&lt;=24.99,"Normal weight",B1560&lt;=29.99,"Over weight",B1560&gt;=30,"Obesity")</f>
        <v>Underweight</v>
      </c>
      <c r="P1560" s="30" t="str" cm="1">
        <f t="array" ref="P1560">_xlfn.IFS(C1560&lt;5.7,"Normal",C1560&lt;=6.49,"Prediabetes",C1560&gt;=6.5,"Diabetes")</f>
        <v>Diabetes</v>
      </c>
    </row>
    <row r="1561" spans="1:16" x14ac:dyDescent="0.25">
      <c r="A1561" s="54" t="s">
        <v>811</v>
      </c>
      <c r="B1561" s="54">
        <v>37.9</v>
      </c>
      <c r="C1561" s="54">
        <v>5.83</v>
      </c>
      <c r="D1561" s="54" t="s">
        <v>2380</v>
      </c>
      <c r="E1561" s="54" t="s">
        <v>2380</v>
      </c>
      <c r="F1561" s="54" t="s">
        <v>2380</v>
      </c>
      <c r="G1561" s="54" t="s">
        <v>2381</v>
      </c>
      <c r="H1561" s="54" t="s">
        <v>2380</v>
      </c>
      <c r="I1561" s="17"/>
      <c r="J1561" s="19"/>
      <c r="K1561" s="15" t="str" cm="1">
        <f t="array" ref="K1561">IF(H1561="?",INDEX($H$2:$H$2336,MODE(MATCH($H$2:$H$2336,$H$2:$H$2336,0))),H1561)</f>
        <v>No</v>
      </c>
      <c r="L1561" s="16" t="str">
        <f t="shared" si="24"/>
        <v>0</v>
      </c>
      <c r="M1561" s="16" t="s">
        <v>2380</v>
      </c>
      <c r="N1561" s="16" t="s">
        <v>2380</v>
      </c>
      <c r="O1561" s="15" t="str" cm="1">
        <f t="array" ref="O1561">_xlfn.IFS(B1561&lt;18.5,"Underweight",B1561&lt;=24.99,"Normal weight",B1561&lt;=29.99,"Over weight",B1561&gt;=30,"Obesity")</f>
        <v>Obesity</v>
      </c>
      <c r="P1561" s="29" t="str" cm="1">
        <f t="array" ref="P1561">_xlfn.IFS(C1561&lt;5.7,"Normal",C1561&lt;=6.49,"Prediabetes",C1561&gt;=6.5,"Diabetes")</f>
        <v>Prediabetes</v>
      </c>
    </row>
    <row r="1562" spans="1:16" x14ac:dyDescent="0.25">
      <c r="A1562" s="54" t="s">
        <v>810</v>
      </c>
      <c r="B1562" s="54">
        <v>25.27</v>
      </c>
      <c r="C1562" s="54">
        <v>6.98</v>
      </c>
      <c r="D1562" s="54" t="s">
        <v>8367</v>
      </c>
      <c r="E1562" s="54" t="s">
        <v>2380</v>
      </c>
      <c r="F1562" s="54" t="s">
        <v>2380</v>
      </c>
      <c r="G1562" s="54" t="s">
        <v>2381</v>
      </c>
      <c r="H1562" s="54" t="s">
        <v>2380</v>
      </c>
      <c r="I1562" s="15"/>
      <c r="J1562" s="20"/>
      <c r="K1562" s="17" t="str" cm="1">
        <f t="array" ref="K1562">IF(H1562="?",INDEX($H$2:$H$2336,MODE(MATCH($H$2:$H$2336,$H$2:$H$2336,0))),H1562)</f>
        <v>No</v>
      </c>
      <c r="L1562" s="18" t="str">
        <f t="shared" si="24"/>
        <v>0</v>
      </c>
      <c r="M1562" s="18" t="s">
        <v>2382</v>
      </c>
      <c r="N1562" s="18" t="s">
        <v>2380</v>
      </c>
      <c r="O1562" s="17" t="str" cm="1">
        <f t="array" ref="O1562">_xlfn.IFS(B1562&lt;18.5,"Underweight",B1562&lt;=24.99,"Normal weight",B1562&lt;=29.99,"Over weight",B1562&gt;=30,"Obesity")</f>
        <v>Over weight</v>
      </c>
      <c r="P1562" s="30" t="str" cm="1">
        <f t="array" ref="P1562">_xlfn.IFS(C1562&lt;5.7,"Normal",C1562&lt;=6.49,"Prediabetes",C1562&gt;=6.5,"Diabetes")</f>
        <v>Diabetes</v>
      </c>
    </row>
    <row r="1563" spans="1:16" x14ac:dyDescent="0.25">
      <c r="A1563" s="54" t="s">
        <v>809</v>
      </c>
      <c r="B1563" s="54">
        <v>29.26</v>
      </c>
      <c r="C1563" s="54">
        <v>4.03</v>
      </c>
      <c r="D1563" s="54" t="s">
        <v>2380</v>
      </c>
      <c r="E1563" s="54" t="s">
        <v>2380</v>
      </c>
      <c r="F1563" s="54" t="s">
        <v>2380</v>
      </c>
      <c r="G1563" s="54">
        <v>1</v>
      </c>
      <c r="H1563" s="54" t="s">
        <v>2380</v>
      </c>
      <c r="I1563" s="17"/>
      <c r="J1563" s="19"/>
      <c r="K1563" s="15" t="str" cm="1">
        <f t="array" ref="K1563">IF(H1563="?",INDEX($H$2:$H$2336,MODE(MATCH($H$2:$H$2336,$H$2:$H$2336,0))),H1563)</f>
        <v>No</v>
      </c>
      <c r="L1563" s="16">
        <f t="shared" si="24"/>
        <v>1</v>
      </c>
      <c r="M1563" s="16" t="s">
        <v>2380</v>
      </c>
      <c r="N1563" s="16" t="s">
        <v>2380</v>
      </c>
      <c r="O1563" s="15" t="str" cm="1">
        <f t="array" ref="O1563">_xlfn.IFS(B1563&lt;18.5,"Underweight",B1563&lt;=24.99,"Normal weight",B1563&lt;=29.99,"Over weight",B1563&gt;=30,"Obesity")</f>
        <v>Over weight</v>
      </c>
      <c r="P1563" s="29" t="str" cm="1">
        <f t="array" ref="P1563">_xlfn.IFS(C1563&lt;5.7,"Normal",C1563&lt;=6.49,"Prediabetes",C1563&gt;=6.5,"Diabetes")</f>
        <v>Normal</v>
      </c>
    </row>
    <row r="1564" spans="1:16" x14ac:dyDescent="0.25">
      <c r="A1564" s="54" t="s">
        <v>808</v>
      </c>
      <c r="B1564" s="54">
        <v>27.835000000000001</v>
      </c>
      <c r="C1564" s="54">
        <v>4.5599999999999996</v>
      </c>
      <c r="D1564" s="54" t="s">
        <v>2380</v>
      </c>
      <c r="E1564" s="54" t="s">
        <v>2380</v>
      </c>
      <c r="F1564" s="54" t="s">
        <v>2380</v>
      </c>
      <c r="G1564" s="54">
        <v>1</v>
      </c>
      <c r="H1564" s="54" t="s">
        <v>2380</v>
      </c>
      <c r="I1564" s="15"/>
      <c r="J1564" s="20"/>
      <c r="K1564" s="17" t="str" cm="1">
        <f t="array" ref="K1564">IF(H1564="?",INDEX($H$2:$H$2336,MODE(MATCH($H$2:$H$2336,$H$2:$H$2336,0))),H1564)</f>
        <v>No</v>
      </c>
      <c r="L1564" s="18">
        <f t="shared" si="24"/>
        <v>1</v>
      </c>
      <c r="M1564" s="18" t="s">
        <v>2380</v>
      </c>
      <c r="N1564" s="18" t="s">
        <v>2380</v>
      </c>
      <c r="O1564" s="17" t="str" cm="1">
        <f t="array" ref="O1564">_xlfn.IFS(B1564&lt;18.5,"Underweight",B1564&lt;=24.99,"Normal weight",B1564&lt;=29.99,"Over weight",B1564&gt;=30,"Obesity")</f>
        <v>Over weight</v>
      </c>
      <c r="P1564" s="30" t="str" cm="1">
        <f t="array" ref="P1564">_xlfn.IFS(C1564&lt;5.7,"Normal",C1564&lt;=6.49,"Prediabetes",C1564&gt;=6.5,"Diabetes")</f>
        <v>Normal</v>
      </c>
    </row>
    <row r="1565" spans="1:16" x14ac:dyDescent="0.25">
      <c r="A1565" s="54" t="s">
        <v>807</v>
      </c>
      <c r="B1565" s="54">
        <v>46.53</v>
      </c>
      <c r="C1565" s="54">
        <v>5.38</v>
      </c>
      <c r="D1565" s="54" t="s">
        <v>8367</v>
      </c>
      <c r="E1565" s="54" t="s">
        <v>2380</v>
      </c>
      <c r="F1565" s="54" t="s">
        <v>2380</v>
      </c>
      <c r="G1565" s="54" t="s">
        <v>2381</v>
      </c>
      <c r="H1565" s="54" t="s">
        <v>2380</v>
      </c>
      <c r="I1565" s="17"/>
      <c r="J1565" s="19"/>
      <c r="K1565" s="15" t="str" cm="1">
        <f t="array" ref="K1565">IF(H1565="?",INDEX($H$2:$H$2336,MODE(MATCH($H$2:$H$2336,$H$2:$H$2336,0))),H1565)</f>
        <v>No</v>
      </c>
      <c r="L1565" s="16" t="str">
        <f t="shared" si="24"/>
        <v>0</v>
      </c>
      <c r="M1565" s="16" t="s">
        <v>2382</v>
      </c>
      <c r="N1565" s="16" t="s">
        <v>2380</v>
      </c>
      <c r="O1565" s="15" t="str" cm="1">
        <f t="array" ref="O1565">_xlfn.IFS(B1565&lt;18.5,"Underweight",B1565&lt;=24.99,"Normal weight",B1565&lt;=29.99,"Over weight",B1565&gt;=30,"Obesity")</f>
        <v>Obesity</v>
      </c>
      <c r="P1565" s="29" t="str" cm="1">
        <f t="array" ref="P1565">_xlfn.IFS(C1565&lt;5.7,"Normal",C1565&lt;=6.49,"Prediabetes",C1565&gt;=6.5,"Diabetes")</f>
        <v>Normal</v>
      </c>
    </row>
    <row r="1566" spans="1:16" x14ac:dyDescent="0.25">
      <c r="A1566" s="54" t="s">
        <v>806</v>
      </c>
      <c r="B1566" s="54">
        <v>20.58</v>
      </c>
      <c r="C1566" s="54">
        <v>11.04</v>
      </c>
      <c r="D1566" s="54" t="s">
        <v>8367</v>
      </c>
      <c r="E1566" s="54" t="s">
        <v>2380</v>
      </c>
      <c r="F1566" s="54" t="s">
        <v>2380</v>
      </c>
      <c r="G1566" s="54">
        <v>1</v>
      </c>
      <c r="H1566" s="54" t="s">
        <v>2380</v>
      </c>
      <c r="I1566" s="15"/>
      <c r="J1566" s="20"/>
      <c r="K1566" s="17" t="str" cm="1">
        <f t="array" ref="K1566">IF(H1566="?",INDEX($H$2:$H$2336,MODE(MATCH($H$2:$H$2336,$H$2:$H$2336,0))),H1566)</f>
        <v>No</v>
      </c>
      <c r="L1566" s="18">
        <f t="shared" si="24"/>
        <v>1</v>
      </c>
      <c r="M1566" s="18" t="s">
        <v>2382</v>
      </c>
      <c r="N1566" s="18" t="s">
        <v>2380</v>
      </c>
      <c r="O1566" s="17" t="str" cm="1">
        <f t="array" ref="O1566">_xlfn.IFS(B1566&lt;18.5,"Underweight",B1566&lt;=24.99,"Normal weight",B1566&lt;=29.99,"Over weight",B1566&gt;=30,"Obesity")</f>
        <v>Normal weight</v>
      </c>
      <c r="P1566" s="30" t="str" cm="1">
        <f t="array" ref="P1566">_xlfn.IFS(C1566&lt;5.7,"Normal",C1566&lt;=6.49,"Prediabetes",C1566&gt;=6.5,"Diabetes")</f>
        <v>Diabetes</v>
      </c>
    </row>
    <row r="1567" spans="1:16" x14ac:dyDescent="0.25">
      <c r="A1567" s="54" t="s">
        <v>805</v>
      </c>
      <c r="B1567" s="54">
        <v>19.53</v>
      </c>
      <c r="C1567" s="54">
        <v>6.09</v>
      </c>
      <c r="D1567" s="54" t="s">
        <v>8367</v>
      </c>
      <c r="E1567" s="54" t="s">
        <v>2380</v>
      </c>
      <c r="F1567" s="54" t="s">
        <v>2380</v>
      </c>
      <c r="G1567" s="54" t="s">
        <v>2381</v>
      </c>
      <c r="H1567" s="54" t="s">
        <v>2380</v>
      </c>
      <c r="I1567" s="17"/>
      <c r="J1567" s="19"/>
      <c r="K1567" s="15" t="str" cm="1">
        <f t="array" ref="K1567">IF(H1567="?",INDEX($H$2:$H$2336,MODE(MATCH($H$2:$H$2336,$H$2:$H$2336,0))),H1567)</f>
        <v>No</v>
      </c>
      <c r="L1567" s="16" t="str">
        <f t="shared" si="24"/>
        <v>0</v>
      </c>
      <c r="M1567" s="16" t="s">
        <v>2382</v>
      </c>
      <c r="N1567" s="16" t="s">
        <v>2380</v>
      </c>
      <c r="O1567" s="15" t="str" cm="1">
        <f t="array" ref="O1567">_xlfn.IFS(B1567&lt;18.5,"Underweight",B1567&lt;=24.99,"Normal weight",B1567&lt;=29.99,"Over weight",B1567&gt;=30,"Obesity")</f>
        <v>Normal weight</v>
      </c>
      <c r="P1567" s="29" t="str" cm="1">
        <f t="array" ref="P1567">_xlfn.IFS(C1567&lt;5.7,"Normal",C1567&lt;=6.49,"Prediabetes",C1567&gt;=6.5,"Diabetes")</f>
        <v>Prediabetes</v>
      </c>
    </row>
    <row r="1568" spans="1:16" x14ac:dyDescent="0.25">
      <c r="A1568" s="54" t="s">
        <v>804</v>
      </c>
      <c r="B1568" s="54">
        <v>27.7</v>
      </c>
      <c r="C1568" s="54">
        <v>4.71</v>
      </c>
      <c r="D1568" s="54" t="s">
        <v>2380</v>
      </c>
      <c r="E1568" s="54" t="s">
        <v>2380</v>
      </c>
      <c r="F1568" s="54" t="s">
        <v>2380</v>
      </c>
      <c r="G1568" s="54">
        <v>1</v>
      </c>
      <c r="H1568" s="54" t="s">
        <v>2380</v>
      </c>
      <c r="I1568" s="15"/>
      <c r="J1568" s="20"/>
      <c r="K1568" s="17" t="str" cm="1">
        <f t="array" ref="K1568">IF(H1568="?",INDEX($H$2:$H$2336,MODE(MATCH($H$2:$H$2336,$H$2:$H$2336,0))),H1568)</f>
        <v>No</v>
      </c>
      <c r="L1568" s="18">
        <f t="shared" si="24"/>
        <v>1</v>
      </c>
      <c r="M1568" s="18" t="s">
        <v>2380</v>
      </c>
      <c r="N1568" s="18" t="s">
        <v>2380</v>
      </c>
      <c r="O1568" s="17" t="str" cm="1">
        <f t="array" ref="O1568">_xlfn.IFS(B1568&lt;18.5,"Underweight",B1568&lt;=24.99,"Normal weight",B1568&lt;=29.99,"Over weight",B1568&gt;=30,"Obesity")</f>
        <v>Over weight</v>
      </c>
      <c r="P1568" s="30" t="str" cm="1">
        <f t="array" ref="P1568">_xlfn.IFS(C1568&lt;5.7,"Normal",C1568&lt;=6.49,"Prediabetes",C1568&gt;=6.5,"Diabetes")</f>
        <v>Normal</v>
      </c>
    </row>
    <row r="1569" spans="1:16" x14ac:dyDescent="0.25">
      <c r="A1569" s="54" t="s">
        <v>803</v>
      </c>
      <c r="B1569" s="54">
        <v>18.920000000000002</v>
      </c>
      <c r="C1569" s="54">
        <v>8.18</v>
      </c>
      <c r="D1569" s="54" t="s">
        <v>2380</v>
      </c>
      <c r="E1569" s="54" t="s">
        <v>2380</v>
      </c>
      <c r="F1569" s="54" t="s">
        <v>2380</v>
      </c>
      <c r="G1569" s="54" t="s">
        <v>2381</v>
      </c>
      <c r="H1569" s="54" t="s">
        <v>2380</v>
      </c>
      <c r="I1569" s="17"/>
      <c r="J1569" s="19"/>
      <c r="K1569" s="15" t="str" cm="1">
        <f t="array" ref="K1569">IF(H1569="?",INDEX($H$2:$H$2336,MODE(MATCH($H$2:$H$2336,$H$2:$H$2336,0))),H1569)</f>
        <v>No</v>
      </c>
      <c r="L1569" s="16" t="str">
        <f t="shared" si="24"/>
        <v>0</v>
      </c>
      <c r="M1569" s="16" t="s">
        <v>2380</v>
      </c>
      <c r="N1569" s="16" t="s">
        <v>2380</v>
      </c>
      <c r="O1569" s="15" t="str" cm="1">
        <f t="array" ref="O1569">_xlfn.IFS(B1569&lt;18.5,"Underweight",B1569&lt;=24.99,"Normal weight",B1569&lt;=29.99,"Over weight",B1569&gt;=30,"Obesity")</f>
        <v>Normal weight</v>
      </c>
      <c r="P1569" s="29" t="str" cm="1">
        <f t="array" ref="P1569">_xlfn.IFS(C1569&lt;5.7,"Normal",C1569&lt;=6.49,"Prediabetes",C1569&gt;=6.5,"Diabetes")</f>
        <v>Diabetes</v>
      </c>
    </row>
    <row r="1570" spans="1:16" x14ac:dyDescent="0.25">
      <c r="A1570" s="54" t="s">
        <v>802</v>
      </c>
      <c r="B1570" s="54">
        <v>17.760000000000002</v>
      </c>
      <c r="C1570" s="54">
        <v>11.18</v>
      </c>
      <c r="D1570" s="54" t="s">
        <v>8367</v>
      </c>
      <c r="E1570" s="54" t="s">
        <v>2380</v>
      </c>
      <c r="F1570" s="54" t="s">
        <v>2380</v>
      </c>
      <c r="G1570" s="54">
        <v>2</v>
      </c>
      <c r="H1570" s="54" t="s">
        <v>2380</v>
      </c>
      <c r="I1570" s="15"/>
      <c r="J1570" s="20"/>
      <c r="K1570" s="17" t="str" cm="1">
        <f t="array" ref="K1570">IF(H1570="?",INDEX($H$2:$H$2336,MODE(MATCH($H$2:$H$2336,$H$2:$H$2336,0))),H1570)</f>
        <v>No</v>
      </c>
      <c r="L1570" s="18">
        <f t="shared" si="24"/>
        <v>2</v>
      </c>
      <c r="M1570" s="18" t="s">
        <v>2382</v>
      </c>
      <c r="N1570" s="18" t="s">
        <v>2380</v>
      </c>
      <c r="O1570" s="17" t="str" cm="1">
        <f t="array" ref="O1570">_xlfn.IFS(B1570&lt;18.5,"Underweight",B1570&lt;=24.99,"Normal weight",B1570&lt;=29.99,"Over weight",B1570&gt;=30,"Obesity")</f>
        <v>Underweight</v>
      </c>
      <c r="P1570" s="30" t="str" cm="1">
        <f t="array" ref="P1570">_xlfn.IFS(C1570&lt;5.7,"Normal",C1570&lt;=6.49,"Prediabetes",C1570&gt;=6.5,"Diabetes")</f>
        <v>Diabetes</v>
      </c>
    </row>
    <row r="1571" spans="1:16" x14ac:dyDescent="0.25">
      <c r="A1571" s="54" t="s">
        <v>801</v>
      </c>
      <c r="B1571" s="54">
        <v>29.83</v>
      </c>
      <c r="C1571" s="54">
        <v>5.03</v>
      </c>
      <c r="D1571" s="54" t="s">
        <v>8367</v>
      </c>
      <c r="E1571" s="54" t="s">
        <v>2380</v>
      </c>
      <c r="F1571" s="54" t="s">
        <v>2380</v>
      </c>
      <c r="G1571" s="54" t="s">
        <v>2381</v>
      </c>
      <c r="H1571" s="54" t="s">
        <v>2380</v>
      </c>
      <c r="I1571" s="17"/>
      <c r="J1571" s="19"/>
      <c r="K1571" s="15" t="str" cm="1">
        <f t="array" ref="K1571">IF(H1571="?",INDEX($H$2:$H$2336,MODE(MATCH($H$2:$H$2336,$H$2:$H$2336,0))),H1571)</f>
        <v>No</v>
      </c>
      <c r="L1571" s="16" t="str">
        <f t="shared" si="24"/>
        <v>0</v>
      </c>
      <c r="M1571" s="16" t="s">
        <v>2382</v>
      </c>
      <c r="N1571" s="16" t="s">
        <v>2380</v>
      </c>
      <c r="O1571" s="15" t="str" cm="1">
        <f t="array" ref="O1571">_xlfn.IFS(B1571&lt;18.5,"Underweight",B1571&lt;=24.99,"Normal weight",B1571&lt;=29.99,"Over weight",B1571&gt;=30,"Obesity")</f>
        <v>Over weight</v>
      </c>
      <c r="P1571" s="29" t="str" cm="1">
        <f t="array" ref="P1571">_xlfn.IFS(C1571&lt;5.7,"Normal",C1571&lt;=6.49,"Prediabetes",C1571&gt;=6.5,"Diabetes")</f>
        <v>Normal</v>
      </c>
    </row>
    <row r="1572" spans="1:16" x14ac:dyDescent="0.25">
      <c r="A1572" s="54" t="s">
        <v>800</v>
      </c>
      <c r="B1572" s="54">
        <v>23.465</v>
      </c>
      <c r="C1572" s="54">
        <v>5.56</v>
      </c>
      <c r="D1572" s="54" t="s">
        <v>2380</v>
      </c>
      <c r="E1572" s="54" t="s">
        <v>2380</v>
      </c>
      <c r="F1572" s="54" t="s">
        <v>2380</v>
      </c>
      <c r="G1572" s="54">
        <v>1</v>
      </c>
      <c r="H1572" s="54" t="s">
        <v>2380</v>
      </c>
      <c r="I1572" s="15"/>
      <c r="J1572" s="20"/>
      <c r="K1572" s="17" t="str" cm="1">
        <f t="array" ref="K1572">IF(H1572="?",INDEX($H$2:$H$2336,MODE(MATCH($H$2:$H$2336,$H$2:$H$2336,0))),H1572)</f>
        <v>No</v>
      </c>
      <c r="L1572" s="18">
        <f t="shared" si="24"/>
        <v>1</v>
      </c>
      <c r="M1572" s="18" t="s">
        <v>2380</v>
      </c>
      <c r="N1572" s="18" t="s">
        <v>2380</v>
      </c>
      <c r="O1572" s="17" t="str" cm="1">
        <f t="array" ref="O1572">_xlfn.IFS(B1572&lt;18.5,"Underweight",B1572&lt;=24.99,"Normal weight",B1572&lt;=29.99,"Over weight",B1572&gt;=30,"Obesity")</f>
        <v>Normal weight</v>
      </c>
      <c r="P1572" s="30" t="str" cm="1">
        <f t="array" ref="P1572">_xlfn.IFS(C1572&lt;5.7,"Normal",C1572&lt;=6.49,"Prediabetes",C1572&gt;=6.5,"Diabetes")</f>
        <v>Normal</v>
      </c>
    </row>
    <row r="1573" spans="1:16" x14ac:dyDescent="0.25">
      <c r="A1573" s="54" t="s">
        <v>799</v>
      </c>
      <c r="B1573" s="54">
        <v>29.355</v>
      </c>
      <c r="C1573" s="54">
        <v>4.33</v>
      </c>
      <c r="D1573" s="54" t="s">
        <v>2380</v>
      </c>
      <c r="E1573" s="54" t="s">
        <v>2380</v>
      </c>
      <c r="F1573" s="54" t="s">
        <v>2380</v>
      </c>
      <c r="G1573" s="54" t="s">
        <v>2381</v>
      </c>
      <c r="H1573" s="54" t="s">
        <v>2380</v>
      </c>
      <c r="I1573" s="17"/>
      <c r="J1573" s="19"/>
      <c r="K1573" s="15" t="str" cm="1">
        <f t="array" ref="K1573">IF(H1573="?",INDEX($H$2:$H$2336,MODE(MATCH($H$2:$H$2336,$H$2:$H$2336,0))),H1573)</f>
        <v>No</v>
      </c>
      <c r="L1573" s="16" t="str">
        <f t="shared" si="24"/>
        <v>0</v>
      </c>
      <c r="M1573" s="16" t="s">
        <v>2380</v>
      </c>
      <c r="N1573" s="16" t="s">
        <v>2380</v>
      </c>
      <c r="O1573" s="15" t="str" cm="1">
        <f t="array" ref="O1573">_xlfn.IFS(B1573&lt;18.5,"Underweight",B1573&lt;=24.99,"Normal weight",B1573&lt;=29.99,"Over weight",B1573&gt;=30,"Obesity")</f>
        <v>Over weight</v>
      </c>
      <c r="P1573" s="29" t="str" cm="1">
        <f t="array" ref="P1573">_xlfn.IFS(C1573&lt;5.7,"Normal",C1573&lt;=6.49,"Prediabetes",C1573&gt;=6.5,"Diabetes")</f>
        <v>Normal</v>
      </c>
    </row>
    <row r="1574" spans="1:16" x14ac:dyDescent="0.25">
      <c r="A1574" s="54" t="s">
        <v>798</v>
      </c>
      <c r="B1574" s="54">
        <v>35.49</v>
      </c>
      <c r="C1574" s="54">
        <v>5.21</v>
      </c>
      <c r="D1574" s="54" t="s">
        <v>8367</v>
      </c>
      <c r="E1574" s="54" t="s">
        <v>2380</v>
      </c>
      <c r="F1574" s="54" t="s">
        <v>2382</v>
      </c>
      <c r="G1574" s="54">
        <v>1</v>
      </c>
      <c r="H1574" s="54" t="s">
        <v>2380</v>
      </c>
      <c r="I1574" s="15"/>
      <c r="J1574" s="20"/>
      <c r="K1574" s="17" t="str" cm="1">
        <f t="array" ref="K1574">IF(H1574="?",INDEX($H$2:$H$2336,MODE(MATCH($H$2:$H$2336,$H$2:$H$2336,0))),H1574)</f>
        <v>No</v>
      </c>
      <c r="L1574" s="18">
        <f t="shared" si="24"/>
        <v>1</v>
      </c>
      <c r="M1574" s="18" t="s">
        <v>2382</v>
      </c>
      <c r="N1574" s="18" t="s">
        <v>2380</v>
      </c>
      <c r="O1574" s="17" t="str" cm="1">
        <f t="array" ref="O1574">_xlfn.IFS(B1574&lt;18.5,"Underweight",B1574&lt;=24.99,"Normal weight",B1574&lt;=29.99,"Over weight",B1574&gt;=30,"Obesity")</f>
        <v>Obesity</v>
      </c>
      <c r="P1574" s="30" t="str" cm="1">
        <f t="array" ref="P1574">_xlfn.IFS(C1574&lt;5.7,"Normal",C1574&lt;=6.49,"Prediabetes",C1574&gt;=6.5,"Diabetes")</f>
        <v>Normal</v>
      </c>
    </row>
    <row r="1575" spans="1:16" x14ac:dyDescent="0.25">
      <c r="A1575" s="54" t="s">
        <v>797</v>
      </c>
      <c r="B1575" s="54">
        <v>26.315000000000001</v>
      </c>
      <c r="C1575" s="54">
        <v>5.89</v>
      </c>
      <c r="D1575" s="54" t="s">
        <v>2380</v>
      </c>
      <c r="E1575" s="54" t="s">
        <v>2380</v>
      </c>
      <c r="F1575" s="54" t="s">
        <v>2380</v>
      </c>
      <c r="G1575" s="54" t="s">
        <v>2381</v>
      </c>
      <c r="H1575" s="54" t="s">
        <v>2380</v>
      </c>
      <c r="I1575" s="17"/>
      <c r="J1575" s="19"/>
      <c r="K1575" s="15" t="str" cm="1">
        <f t="array" ref="K1575">IF(H1575="?",INDEX($H$2:$H$2336,MODE(MATCH($H$2:$H$2336,$H$2:$H$2336,0))),H1575)</f>
        <v>No</v>
      </c>
      <c r="L1575" s="16" t="str">
        <f t="shared" si="24"/>
        <v>0</v>
      </c>
      <c r="M1575" s="16" t="s">
        <v>2380</v>
      </c>
      <c r="N1575" s="16" t="s">
        <v>2380</v>
      </c>
      <c r="O1575" s="15" t="str" cm="1">
        <f t="array" ref="O1575">_xlfn.IFS(B1575&lt;18.5,"Underweight",B1575&lt;=24.99,"Normal weight",B1575&lt;=29.99,"Over weight",B1575&gt;=30,"Obesity")</f>
        <v>Over weight</v>
      </c>
      <c r="P1575" s="29" t="str" cm="1">
        <f t="array" ref="P1575">_xlfn.IFS(C1575&lt;5.7,"Normal",C1575&lt;=6.49,"Prediabetes",C1575&gt;=6.5,"Diabetes")</f>
        <v>Prediabetes</v>
      </c>
    </row>
    <row r="1576" spans="1:16" x14ac:dyDescent="0.25">
      <c r="A1576" s="54" t="s">
        <v>796</v>
      </c>
      <c r="B1576" s="54">
        <v>19.79</v>
      </c>
      <c r="C1576" s="54">
        <v>4.8099999999999996</v>
      </c>
      <c r="D1576" s="54" t="s">
        <v>8367</v>
      </c>
      <c r="E1576" s="54" t="s">
        <v>2380</v>
      </c>
      <c r="F1576" s="54" t="s">
        <v>2380</v>
      </c>
      <c r="G1576" s="54" t="s">
        <v>2381</v>
      </c>
      <c r="H1576" s="54" t="s">
        <v>2380</v>
      </c>
      <c r="I1576" s="15"/>
      <c r="J1576" s="20"/>
      <c r="K1576" s="17" t="str" cm="1">
        <f t="array" ref="K1576">IF(H1576="?",INDEX($H$2:$H$2336,MODE(MATCH($H$2:$H$2336,$H$2:$H$2336,0))),H1576)</f>
        <v>No</v>
      </c>
      <c r="L1576" s="18" t="str">
        <f t="shared" si="24"/>
        <v>0</v>
      </c>
      <c r="M1576" s="18" t="s">
        <v>2382</v>
      </c>
      <c r="N1576" s="18" t="s">
        <v>2380</v>
      </c>
      <c r="O1576" s="17" t="str" cm="1">
        <f t="array" ref="O1576">_xlfn.IFS(B1576&lt;18.5,"Underweight",B1576&lt;=24.99,"Normal weight",B1576&lt;=29.99,"Over weight",B1576&gt;=30,"Obesity")</f>
        <v>Normal weight</v>
      </c>
      <c r="P1576" s="30" t="str" cm="1">
        <f t="array" ref="P1576">_xlfn.IFS(C1576&lt;5.7,"Normal",C1576&lt;=6.49,"Prediabetes",C1576&gt;=6.5,"Diabetes")</f>
        <v>Normal</v>
      </c>
    </row>
    <row r="1577" spans="1:16" x14ac:dyDescent="0.25">
      <c r="A1577" s="54" t="s">
        <v>795</v>
      </c>
      <c r="B1577" s="54">
        <v>40.564999999999998</v>
      </c>
      <c r="C1577" s="54">
        <v>5.66</v>
      </c>
      <c r="D1577" s="54" t="s">
        <v>2380</v>
      </c>
      <c r="E1577" s="54" t="s">
        <v>2380</v>
      </c>
      <c r="F1577" s="54" t="s">
        <v>2380</v>
      </c>
      <c r="G1577" s="54">
        <v>1</v>
      </c>
      <c r="H1577" s="54" t="s">
        <v>2380</v>
      </c>
      <c r="I1577" s="17"/>
      <c r="J1577" s="19"/>
      <c r="K1577" s="15" t="str" cm="1">
        <f t="array" ref="K1577">IF(H1577="?",INDEX($H$2:$H$2336,MODE(MATCH($H$2:$H$2336,$H$2:$H$2336,0))),H1577)</f>
        <v>No</v>
      </c>
      <c r="L1577" s="16">
        <f t="shared" si="24"/>
        <v>1</v>
      </c>
      <c r="M1577" s="16" t="s">
        <v>2380</v>
      </c>
      <c r="N1577" s="16" t="s">
        <v>2380</v>
      </c>
      <c r="O1577" s="15" t="str" cm="1">
        <f t="array" ref="O1577">_xlfn.IFS(B1577&lt;18.5,"Underweight",B1577&lt;=24.99,"Normal weight",B1577&lt;=29.99,"Over weight",B1577&gt;=30,"Obesity")</f>
        <v>Obesity</v>
      </c>
      <c r="P1577" s="29" t="str" cm="1">
        <f t="array" ref="P1577">_xlfn.IFS(C1577&lt;5.7,"Normal",C1577&lt;=6.49,"Prediabetes",C1577&gt;=6.5,"Diabetes")</f>
        <v>Normal</v>
      </c>
    </row>
    <row r="1578" spans="1:16" x14ac:dyDescent="0.25">
      <c r="A1578" s="54" t="s">
        <v>794</v>
      </c>
      <c r="B1578" s="54">
        <v>18.03</v>
      </c>
      <c r="C1578" s="54">
        <v>10.66</v>
      </c>
      <c r="D1578" s="54" t="s">
        <v>8367</v>
      </c>
      <c r="E1578" s="54" t="s">
        <v>2380</v>
      </c>
      <c r="F1578" s="54" t="s">
        <v>2380</v>
      </c>
      <c r="G1578" s="54">
        <v>2</v>
      </c>
      <c r="H1578" s="54" t="s">
        <v>2380</v>
      </c>
      <c r="I1578" s="15"/>
      <c r="J1578" s="20"/>
      <c r="K1578" s="17" t="str" cm="1">
        <f t="array" ref="K1578">IF(H1578="?",INDEX($H$2:$H$2336,MODE(MATCH($H$2:$H$2336,$H$2:$H$2336,0))),H1578)</f>
        <v>No</v>
      </c>
      <c r="L1578" s="18">
        <f t="shared" si="24"/>
        <v>2</v>
      </c>
      <c r="M1578" s="18" t="s">
        <v>2382</v>
      </c>
      <c r="N1578" s="18" t="s">
        <v>2380</v>
      </c>
      <c r="O1578" s="17" t="str" cm="1">
        <f t="array" ref="O1578">_xlfn.IFS(B1578&lt;18.5,"Underweight",B1578&lt;=24.99,"Normal weight",B1578&lt;=29.99,"Over weight",B1578&gt;=30,"Obesity")</f>
        <v>Underweight</v>
      </c>
      <c r="P1578" s="30" t="str" cm="1">
        <f t="array" ref="P1578">_xlfn.IFS(C1578&lt;5.7,"Normal",C1578&lt;=6.49,"Prediabetes",C1578&gt;=6.5,"Diabetes")</f>
        <v>Diabetes</v>
      </c>
    </row>
    <row r="1579" spans="1:16" x14ac:dyDescent="0.25">
      <c r="A1579" s="54" t="s">
        <v>793</v>
      </c>
      <c r="B1579" s="54">
        <v>34.65</v>
      </c>
      <c r="C1579" s="54">
        <v>5.98</v>
      </c>
      <c r="D1579" s="54" t="s">
        <v>8367</v>
      </c>
      <c r="E1579" s="54" t="s">
        <v>2380</v>
      </c>
      <c r="F1579" s="54" t="s">
        <v>2380</v>
      </c>
      <c r="G1579" s="54" t="s">
        <v>2381</v>
      </c>
      <c r="H1579" s="54" t="s">
        <v>2380</v>
      </c>
      <c r="I1579" s="17"/>
      <c r="J1579" s="19"/>
      <c r="K1579" s="15" t="str" cm="1">
        <f t="array" ref="K1579">IF(H1579="?",INDEX($H$2:$H$2336,MODE(MATCH($H$2:$H$2336,$H$2:$H$2336,0))),H1579)</f>
        <v>No</v>
      </c>
      <c r="L1579" s="16" t="str">
        <f t="shared" si="24"/>
        <v>0</v>
      </c>
      <c r="M1579" s="16" t="s">
        <v>2382</v>
      </c>
      <c r="N1579" s="16" t="s">
        <v>2380</v>
      </c>
      <c r="O1579" s="15" t="str" cm="1">
        <f t="array" ref="O1579">_xlfn.IFS(B1579&lt;18.5,"Underweight",B1579&lt;=24.99,"Normal weight",B1579&lt;=29.99,"Over weight",B1579&gt;=30,"Obesity")</f>
        <v>Obesity</v>
      </c>
      <c r="P1579" s="29" t="str" cm="1">
        <f t="array" ref="P1579">_xlfn.IFS(C1579&lt;5.7,"Normal",C1579&lt;=6.49,"Prediabetes",C1579&gt;=6.5,"Diabetes")</f>
        <v>Prediabetes</v>
      </c>
    </row>
    <row r="1580" spans="1:16" x14ac:dyDescent="0.25">
      <c r="A1580" s="54" t="s">
        <v>792</v>
      </c>
      <c r="B1580" s="54">
        <v>42.94</v>
      </c>
      <c r="C1580" s="54">
        <v>4.34</v>
      </c>
      <c r="D1580" s="54" t="s">
        <v>2380</v>
      </c>
      <c r="E1580" s="54" t="s">
        <v>2380</v>
      </c>
      <c r="F1580" s="54" t="s">
        <v>2380</v>
      </c>
      <c r="G1580" s="54" t="s">
        <v>2381</v>
      </c>
      <c r="H1580" s="54" t="s">
        <v>2380</v>
      </c>
      <c r="I1580" s="15"/>
      <c r="J1580" s="20"/>
      <c r="K1580" s="17" t="str" cm="1">
        <f t="array" ref="K1580">IF(H1580="?",INDEX($H$2:$H$2336,MODE(MATCH($H$2:$H$2336,$H$2:$H$2336,0))),H1580)</f>
        <v>No</v>
      </c>
      <c r="L1580" s="18" t="str">
        <f t="shared" si="24"/>
        <v>0</v>
      </c>
      <c r="M1580" s="18" t="s">
        <v>2380</v>
      </c>
      <c r="N1580" s="18" t="s">
        <v>2380</v>
      </c>
      <c r="O1580" s="17" t="str" cm="1">
        <f t="array" ref="O1580">_xlfn.IFS(B1580&lt;18.5,"Underweight",B1580&lt;=24.99,"Normal weight",B1580&lt;=29.99,"Over weight",B1580&gt;=30,"Obesity")</f>
        <v>Obesity</v>
      </c>
      <c r="P1580" s="30" t="str" cm="1">
        <f t="array" ref="P1580">_xlfn.IFS(C1580&lt;5.7,"Normal",C1580&lt;=6.49,"Prediabetes",C1580&gt;=6.5,"Diabetes")</f>
        <v>Normal</v>
      </c>
    </row>
    <row r="1581" spans="1:16" x14ac:dyDescent="0.25">
      <c r="A1581" s="54" t="s">
        <v>791</v>
      </c>
      <c r="B1581" s="54">
        <v>31.254999999999999</v>
      </c>
      <c r="C1581" s="54">
        <v>5.17</v>
      </c>
      <c r="D1581" s="54" t="s">
        <v>2380</v>
      </c>
      <c r="E1581" s="54" t="s">
        <v>2380</v>
      </c>
      <c r="F1581" s="54" t="s">
        <v>2380</v>
      </c>
      <c r="G1581" s="54" t="s">
        <v>2381</v>
      </c>
      <c r="H1581" s="54" t="s">
        <v>2380</v>
      </c>
      <c r="I1581" s="17"/>
      <c r="J1581" s="19"/>
      <c r="K1581" s="15" t="str" cm="1">
        <f t="array" ref="K1581">IF(H1581="?",INDEX($H$2:$H$2336,MODE(MATCH($H$2:$H$2336,$H$2:$H$2336,0))),H1581)</f>
        <v>No</v>
      </c>
      <c r="L1581" s="16" t="str">
        <f t="shared" si="24"/>
        <v>0</v>
      </c>
      <c r="M1581" s="16" t="s">
        <v>2380</v>
      </c>
      <c r="N1581" s="16" t="s">
        <v>2380</v>
      </c>
      <c r="O1581" s="15" t="str" cm="1">
        <f t="array" ref="O1581">_xlfn.IFS(B1581&lt;18.5,"Underweight",B1581&lt;=24.99,"Normal weight",B1581&lt;=29.99,"Over weight",B1581&gt;=30,"Obesity")</f>
        <v>Obesity</v>
      </c>
      <c r="P1581" s="29" t="str" cm="1">
        <f t="array" ref="P1581">_xlfn.IFS(C1581&lt;5.7,"Normal",C1581&lt;=6.49,"Prediabetes",C1581&gt;=6.5,"Diabetes")</f>
        <v>Normal</v>
      </c>
    </row>
    <row r="1582" spans="1:16" x14ac:dyDescent="0.25">
      <c r="A1582" s="54" t="s">
        <v>790</v>
      </c>
      <c r="B1582" s="54">
        <v>45.43</v>
      </c>
      <c r="C1582" s="54">
        <v>4.2300000000000004</v>
      </c>
      <c r="D1582" s="54" t="s">
        <v>8367</v>
      </c>
      <c r="E1582" s="54" t="s">
        <v>2380</v>
      </c>
      <c r="F1582" s="54" t="s">
        <v>2382</v>
      </c>
      <c r="G1582" s="54">
        <v>1</v>
      </c>
      <c r="H1582" s="54" t="s">
        <v>2380</v>
      </c>
      <c r="I1582" s="15"/>
      <c r="J1582" s="20"/>
      <c r="K1582" s="17" t="str" cm="1">
        <f t="array" ref="K1582">IF(H1582="?",INDEX($H$2:$H$2336,MODE(MATCH($H$2:$H$2336,$H$2:$H$2336,0))),H1582)</f>
        <v>No</v>
      </c>
      <c r="L1582" s="18">
        <f t="shared" si="24"/>
        <v>1</v>
      </c>
      <c r="M1582" s="18" t="s">
        <v>2382</v>
      </c>
      <c r="N1582" s="18" t="s">
        <v>2380</v>
      </c>
      <c r="O1582" s="17" t="str" cm="1">
        <f t="array" ref="O1582">_xlfn.IFS(B1582&lt;18.5,"Underweight",B1582&lt;=24.99,"Normal weight",B1582&lt;=29.99,"Over weight",B1582&gt;=30,"Obesity")</f>
        <v>Obesity</v>
      </c>
      <c r="P1582" s="30" t="str" cm="1">
        <f t="array" ref="P1582">_xlfn.IFS(C1582&lt;5.7,"Normal",C1582&lt;=6.49,"Prediabetes",C1582&gt;=6.5,"Diabetes")</f>
        <v>Normal</v>
      </c>
    </row>
    <row r="1583" spans="1:16" x14ac:dyDescent="0.25">
      <c r="A1583" s="54" t="s">
        <v>789</v>
      </c>
      <c r="B1583" s="54">
        <v>32.340000000000003</v>
      </c>
      <c r="C1583" s="54">
        <v>4.88</v>
      </c>
      <c r="D1583" s="54" t="s">
        <v>8367</v>
      </c>
      <c r="E1583" s="54" t="s">
        <v>2380</v>
      </c>
      <c r="F1583" s="54" t="s">
        <v>2382</v>
      </c>
      <c r="G1583" s="54">
        <v>1</v>
      </c>
      <c r="H1583" s="54" t="s">
        <v>2380</v>
      </c>
      <c r="I1583" s="17"/>
      <c r="J1583" s="19"/>
      <c r="K1583" s="15" t="str" cm="1">
        <f t="array" ref="K1583">IF(H1583="?",INDEX($H$2:$H$2336,MODE(MATCH($H$2:$H$2336,$H$2:$H$2336,0))),H1583)</f>
        <v>No</v>
      </c>
      <c r="L1583" s="16">
        <f t="shared" si="24"/>
        <v>1</v>
      </c>
      <c r="M1583" s="16" t="s">
        <v>2382</v>
      </c>
      <c r="N1583" s="16" t="s">
        <v>2380</v>
      </c>
      <c r="O1583" s="15" t="str" cm="1">
        <f t="array" ref="O1583">_xlfn.IFS(B1583&lt;18.5,"Underweight",B1583&lt;=24.99,"Normal weight",B1583&lt;=29.99,"Over weight",B1583&gt;=30,"Obesity")</f>
        <v>Obesity</v>
      </c>
      <c r="P1583" s="29" t="str" cm="1">
        <f t="array" ref="P1583">_xlfn.IFS(C1583&lt;5.7,"Normal",C1583&lt;=6.49,"Prediabetes",C1583&gt;=6.5,"Diabetes")</f>
        <v>Normal</v>
      </c>
    </row>
    <row r="1584" spans="1:16" x14ac:dyDescent="0.25">
      <c r="A1584" s="54" t="s">
        <v>788</v>
      </c>
      <c r="B1584" s="54">
        <v>25.46</v>
      </c>
      <c r="C1584" s="54">
        <v>9.7100000000000009</v>
      </c>
      <c r="D1584" s="54" t="s">
        <v>8367</v>
      </c>
      <c r="E1584" s="54" t="s">
        <v>2380</v>
      </c>
      <c r="F1584" s="54" t="s">
        <v>2380</v>
      </c>
      <c r="G1584" s="54">
        <v>1</v>
      </c>
      <c r="H1584" s="54" t="s">
        <v>2380</v>
      </c>
      <c r="I1584" s="15"/>
      <c r="J1584" s="20"/>
      <c r="K1584" s="17" t="str" cm="1">
        <f t="array" ref="K1584">IF(H1584="?",INDEX($H$2:$H$2336,MODE(MATCH($H$2:$H$2336,$H$2:$H$2336,0))),H1584)</f>
        <v>No</v>
      </c>
      <c r="L1584" s="18">
        <f t="shared" si="24"/>
        <v>1</v>
      </c>
      <c r="M1584" s="18" t="s">
        <v>2382</v>
      </c>
      <c r="N1584" s="18" t="s">
        <v>2380</v>
      </c>
      <c r="O1584" s="17" t="str" cm="1">
        <f t="array" ref="O1584">_xlfn.IFS(B1584&lt;18.5,"Underweight",B1584&lt;=24.99,"Normal weight",B1584&lt;=29.99,"Over weight",B1584&gt;=30,"Obesity")</f>
        <v>Over weight</v>
      </c>
      <c r="P1584" s="30" t="str" cm="1">
        <f t="array" ref="P1584">_xlfn.IFS(C1584&lt;5.7,"Normal",C1584&lt;=6.49,"Prediabetes",C1584&gt;=6.5,"Diabetes")</f>
        <v>Diabetes</v>
      </c>
    </row>
    <row r="1585" spans="1:16" x14ac:dyDescent="0.25">
      <c r="A1585" s="54" t="s">
        <v>787</v>
      </c>
      <c r="B1585" s="54">
        <v>37.145000000000003</v>
      </c>
      <c r="C1585" s="54">
        <v>5.32</v>
      </c>
      <c r="D1585" s="54" t="s">
        <v>2380</v>
      </c>
      <c r="E1585" s="54" t="s">
        <v>2380</v>
      </c>
      <c r="F1585" s="54" t="s">
        <v>2380</v>
      </c>
      <c r="G1585" s="54" t="s">
        <v>2381</v>
      </c>
      <c r="H1585" s="54" t="s">
        <v>2380</v>
      </c>
      <c r="I1585" s="17"/>
      <c r="J1585" s="19"/>
      <c r="K1585" s="15" t="str" cm="1">
        <f t="array" ref="K1585">IF(H1585="?",INDEX($H$2:$H$2336,MODE(MATCH($H$2:$H$2336,$H$2:$H$2336,0))),H1585)</f>
        <v>No</v>
      </c>
      <c r="L1585" s="16" t="str">
        <f t="shared" si="24"/>
        <v>0</v>
      </c>
      <c r="M1585" s="16" t="s">
        <v>2380</v>
      </c>
      <c r="N1585" s="16" t="s">
        <v>2380</v>
      </c>
      <c r="O1585" s="15" t="str" cm="1">
        <f t="array" ref="O1585">_xlfn.IFS(B1585&lt;18.5,"Underweight",B1585&lt;=24.99,"Normal weight",B1585&lt;=29.99,"Over weight",B1585&gt;=30,"Obesity")</f>
        <v>Obesity</v>
      </c>
      <c r="P1585" s="29" t="str" cm="1">
        <f t="array" ref="P1585">_xlfn.IFS(C1585&lt;5.7,"Normal",C1585&lt;=6.49,"Prediabetes",C1585&gt;=6.5,"Diabetes")</f>
        <v>Normal</v>
      </c>
    </row>
    <row r="1586" spans="1:16" x14ac:dyDescent="0.25">
      <c r="A1586" s="54" t="s">
        <v>786</v>
      </c>
      <c r="B1586" s="54">
        <v>30.8</v>
      </c>
      <c r="C1586" s="54">
        <v>5.83</v>
      </c>
      <c r="D1586" s="54" t="s">
        <v>8367</v>
      </c>
      <c r="E1586" s="54" t="s">
        <v>2380</v>
      </c>
      <c r="F1586" s="54" t="s">
        <v>2380</v>
      </c>
      <c r="G1586" s="54" t="s">
        <v>2381</v>
      </c>
      <c r="H1586" s="54" t="s">
        <v>2380</v>
      </c>
      <c r="I1586" s="15"/>
      <c r="J1586" s="20"/>
      <c r="K1586" s="17" t="str" cm="1">
        <f t="array" ref="K1586">IF(H1586="?",INDEX($H$2:$H$2336,MODE(MATCH($H$2:$H$2336,$H$2:$H$2336,0))),H1586)</f>
        <v>No</v>
      </c>
      <c r="L1586" s="18" t="str">
        <f t="shared" si="24"/>
        <v>0</v>
      </c>
      <c r="M1586" s="18" t="s">
        <v>2382</v>
      </c>
      <c r="N1586" s="18" t="s">
        <v>2380</v>
      </c>
      <c r="O1586" s="17" t="str" cm="1">
        <f t="array" ref="O1586">_xlfn.IFS(B1586&lt;18.5,"Underweight",B1586&lt;=24.99,"Normal weight",B1586&lt;=29.99,"Over weight",B1586&gt;=30,"Obesity")</f>
        <v>Obesity</v>
      </c>
      <c r="P1586" s="30" t="str" cm="1">
        <f t="array" ref="P1586">_xlfn.IFS(C1586&lt;5.7,"Normal",C1586&lt;=6.49,"Prediabetes",C1586&gt;=6.5,"Diabetes")</f>
        <v>Prediabetes</v>
      </c>
    </row>
    <row r="1587" spans="1:16" x14ac:dyDescent="0.25">
      <c r="A1587" s="54" t="s">
        <v>785</v>
      </c>
      <c r="B1587" s="54">
        <v>29.5</v>
      </c>
      <c r="C1587" s="54">
        <v>5.54</v>
      </c>
      <c r="D1587" s="54" t="s">
        <v>8367</v>
      </c>
      <c r="E1587" s="54" t="s">
        <v>2380</v>
      </c>
      <c r="F1587" s="54" t="s">
        <v>2380</v>
      </c>
      <c r="G1587" s="54" t="s">
        <v>2381</v>
      </c>
      <c r="H1587" s="54" t="s">
        <v>2380</v>
      </c>
      <c r="I1587" s="17"/>
      <c r="J1587" s="19"/>
      <c r="K1587" s="15" t="str" cm="1">
        <f t="array" ref="K1587">IF(H1587="?",INDEX($H$2:$H$2336,MODE(MATCH($H$2:$H$2336,$H$2:$H$2336,0))),H1587)</f>
        <v>No</v>
      </c>
      <c r="L1587" s="16" t="str">
        <f t="shared" si="24"/>
        <v>0</v>
      </c>
      <c r="M1587" s="16" t="s">
        <v>2382</v>
      </c>
      <c r="N1587" s="16" t="s">
        <v>2380</v>
      </c>
      <c r="O1587" s="15" t="str" cm="1">
        <f t="array" ref="O1587">_xlfn.IFS(B1587&lt;18.5,"Underweight",B1587&lt;=24.99,"Normal weight",B1587&lt;=29.99,"Over weight",B1587&gt;=30,"Obesity")</f>
        <v>Over weight</v>
      </c>
      <c r="P1587" s="29" t="str" cm="1">
        <f t="array" ref="P1587">_xlfn.IFS(C1587&lt;5.7,"Normal",C1587&lt;=6.49,"Prediabetes",C1587&gt;=6.5,"Diabetes")</f>
        <v>Normal</v>
      </c>
    </row>
    <row r="1588" spans="1:16" x14ac:dyDescent="0.25">
      <c r="A1588" s="54" t="s">
        <v>784</v>
      </c>
      <c r="B1588" s="54">
        <v>43.39</v>
      </c>
      <c r="C1588" s="54">
        <v>5.85</v>
      </c>
      <c r="D1588" s="54" t="s">
        <v>2380</v>
      </c>
      <c r="E1588" s="54" t="s">
        <v>8367</v>
      </c>
      <c r="F1588" s="54" t="s">
        <v>2380</v>
      </c>
      <c r="G1588" s="54">
        <v>1</v>
      </c>
      <c r="H1588" s="54" t="s">
        <v>2380</v>
      </c>
      <c r="I1588" s="15"/>
      <c r="J1588" s="20"/>
      <c r="K1588" s="17" t="str" cm="1">
        <f t="array" ref="K1588">IF(H1588="?",INDEX($H$2:$H$2336,MODE(MATCH($H$2:$H$2336,$H$2:$H$2336,0))),H1588)</f>
        <v>No</v>
      </c>
      <c r="L1588" s="18">
        <f t="shared" si="24"/>
        <v>1</v>
      </c>
      <c r="M1588" s="18" t="s">
        <v>2380</v>
      </c>
      <c r="N1588" s="18" t="s">
        <v>2380</v>
      </c>
      <c r="O1588" s="17" t="str" cm="1">
        <f t="array" ref="O1588">_xlfn.IFS(B1588&lt;18.5,"Underweight",B1588&lt;=24.99,"Normal weight",B1588&lt;=29.99,"Over weight",B1588&gt;=30,"Obesity")</f>
        <v>Obesity</v>
      </c>
      <c r="P1588" s="30" t="str" cm="1">
        <f t="array" ref="P1588">_xlfn.IFS(C1588&lt;5.7,"Normal",C1588&lt;=6.49,"Prediabetes",C1588&gt;=6.5,"Diabetes")</f>
        <v>Prediabetes</v>
      </c>
    </row>
    <row r="1589" spans="1:16" x14ac:dyDescent="0.25">
      <c r="A1589" s="54" t="s">
        <v>783</v>
      </c>
      <c r="B1589" s="54">
        <v>15.08</v>
      </c>
      <c r="C1589" s="54">
        <v>4.8499999999999996</v>
      </c>
      <c r="D1589" s="54" t="s">
        <v>8367</v>
      </c>
      <c r="E1589" s="54" t="s">
        <v>2380</v>
      </c>
      <c r="F1589" s="54" t="s">
        <v>2382</v>
      </c>
      <c r="G1589" s="54">
        <v>1</v>
      </c>
      <c r="H1589" s="54" t="s">
        <v>2380</v>
      </c>
      <c r="I1589" s="17"/>
      <c r="J1589" s="19"/>
      <c r="K1589" s="15" t="str" cm="1">
        <f t="array" ref="K1589">IF(H1589="?",INDEX($H$2:$H$2336,MODE(MATCH($H$2:$H$2336,$H$2:$H$2336,0))),H1589)</f>
        <v>No</v>
      </c>
      <c r="L1589" s="16">
        <f t="shared" si="24"/>
        <v>1</v>
      </c>
      <c r="M1589" s="16" t="s">
        <v>2382</v>
      </c>
      <c r="N1589" s="16" t="s">
        <v>2380</v>
      </c>
      <c r="O1589" s="15" t="str" cm="1">
        <f t="array" ref="O1589">_xlfn.IFS(B1589&lt;18.5,"Underweight",B1589&lt;=24.99,"Normal weight",B1589&lt;=29.99,"Over weight",B1589&gt;=30,"Obesity")</f>
        <v>Underweight</v>
      </c>
      <c r="P1589" s="29" t="str" cm="1">
        <f t="array" ref="P1589">_xlfn.IFS(C1589&lt;5.7,"Normal",C1589&lt;=6.49,"Prediabetes",C1589&gt;=6.5,"Diabetes")</f>
        <v>Normal</v>
      </c>
    </row>
    <row r="1590" spans="1:16" x14ac:dyDescent="0.25">
      <c r="A1590" s="54" t="s">
        <v>782</v>
      </c>
      <c r="B1590" s="54">
        <v>20.48</v>
      </c>
      <c r="C1590" s="54">
        <v>11.09</v>
      </c>
      <c r="D1590" s="54" t="s">
        <v>2380</v>
      </c>
      <c r="E1590" s="54" t="s">
        <v>2380</v>
      </c>
      <c r="F1590" s="54" t="s">
        <v>2380</v>
      </c>
      <c r="G1590" s="54" t="s">
        <v>2381</v>
      </c>
      <c r="H1590" s="54" t="s">
        <v>2380</v>
      </c>
      <c r="I1590" s="15"/>
      <c r="J1590" s="20"/>
      <c r="K1590" s="17" t="str" cm="1">
        <f t="array" ref="K1590">IF(H1590="?",INDEX($H$2:$H$2336,MODE(MATCH($H$2:$H$2336,$H$2:$H$2336,0))),H1590)</f>
        <v>No</v>
      </c>
      <c r="L1590" s="18" t="str">
        <f t="shared" si="24"/>
        <v>0</v>
      </c>
      <c r="M1590" s="18" t="s">
        <v>2380</v>
      </c>
      <c r="N1590" s="18" t="s">
        <v>2380</v>
      </c>
      <c r="O1590" s="17" t="str" cm="1">
        <f t="array" ref="O1590">_xlfn.IFS(B1590&lt;18.5,"Underweight",B1590&lt;=24.99,"Normal weight",B1590&lt;=29.99,"Over weight",B1590&gt;=30,"Obesity")</f>
        <v>Normal weight</v>
      </c>
      <c r="P1590" s="30" t="str" cm="1">
        <f t="array" ref="P1590">_xlfn.IFS(C1590&lt;5.7,"Normal",C1590&lt;=6.49,"Prediabetes",C1590&gt;=6.5,"Diabetes")</f>
        <v>Diabetes</v>
      </c>
    </row>
    <row r="1591" spans="1:16" x14ac:dyDescent="0.25">
      <c r="A1591" s="54" t="s">
        <v>781</v>
      </c>
      <c r="B1591" s="54">
        <v>34.450000000000003</v>
      </c>
      <c r="C1591" s="54">
        <v>5.58</v>
      </c>
      <c r="D1591" s="54" t="s">
        <v>8367</v>
      </c>
      <c r="E1591" s="54" t="s">
        <v>2380</v>
      </c>
      <c r="F1591" s="54" t="s">
        <v>2380</v>
      </c>
      <c r="G1591" s="54" t="s">
        <v>2381</v>
      </c>
      <c r="H1591" s="54" t="s">
        <v>2380</v>
      </c>
      <c r="I1591" s="17"/>
      <c r="J1591" s="19"/>
      <c r="K1591" s="15" t="str" cm="1">
        <f t="array" ref="K1591">IF(H1591="?",INDEX($H$2:$H$2336,MODE(MATCH($H$2:$H$2336,$H$2:$H$2336,0))),H1591)</f>
        <v>No</v>
      </c>
      <c r="L1591" s="16" t="str">
        <f t="shared" si="24"/>
        <v>0</v>
      </c>
      <c r="M1591" s="16" t="s">
        <v>2382</v>
      </c>
      <c r="N1591" s="16" t="s">
        <v>2380</v>
      </c>
      <c r="O1591" s="15" t="str" cm="1">
        <f t="array" ref="O1591">_xlfn.IFS(B1591&lt;18.5,"Underweight",B1591&lt;=24.99,"Normal weight",B1591&lt;=29.99,"Over weight",B1591&gt;=30,"Obesity")</f>
        <v>Obesity</v>
      </c>
      <c r="P1591" s="29" t="str" cm="1">
        <f t="array" ref="P1591">_xlfn.IFS(C1591&lt;5.7,"Normal",C1591&lt;=6.49,"Prediabetes",C1591&gt;=6.5,"Diabetes")</f>
        <v>Normal</v>
      </c>
    </row>
    <row r="1592" spans="1:16" x14ac:dyDescent="0.25">
      <c r="A1592" s="54" t="s">
        <v>780</v>
      </c>
      <c r="B1592" s="54">
        <v>34.21</v>
      </c>
      <c r="C1592" s="54">
        <v>9.7200000000000006</v>
      </c>
      <c r="D1592" s="54" t="s">
        <v>8367</v>
      </c>
      <c r="E1592" s="54" t="s">
        <v>2380</v>
      </c>
      <c r="F1592" s="54" t="s">
        <v>2380</v>
      </c>
      <c r="G1592" s="54" t="s">
        <v>2381</v>
      </c>
      <c r="H1592" s="54" t="s">
        <v>2380</v>
      </c>
      <c r="I1592" s="15"/>
      <c r="J1592" s="20"/>
      <c r="K1592" s="17" t="str" cm="1">
        <f t="array" ref="K1592">IF(H1592="?",INDEX($H$2:$H$2336,MODE(MATCH($H$2:$H$2336,$H$2:$H$2336,0))),H1592)</f>
        <v>No</v>
      </c>
      <c r="L1592" s="18" t="str">
        <f t="shared" si="24"/>
        <v>0</v>
      </c>
      <c r="M1592" s="18" t="s">
        <v>2382</v>
      </c>
      <c r="N1592" s="18" t="s">
        <v>2380</v>
      </c>
      <c r="O1592" s="17" t="str" cm="1">
        <f t="array" ref="O1592">_xlfn.IFS(B1592&lt;18.5,"Underweight",B1592&lt;=24.99,"Normal weight",B1592&lt;=29.99,"Over weight",B1592&gt;=30,"Obesity")</f>
        <v>Obesity</v>
      </c>
      <c r="P1592" s="30" t="str" cm="1">
        <f t="array" ref="P1592">_xlfn.IFS(C1592&lt;5.7,"Normal",C1592&lt;=6.49,"Prediabetes",C1592&gt;=6.5,"Diabetes")</f>
        <v>Diabetes</v>
      </c>
    </row>
    <row r="1593" spans="1:16" x14ac:dyDescent="0.25">
      <c r="A1593" s="54" t="s">
        <v>779</v>
      </c>
      <c r="B1593" s="54">
        <v>28.8</v>
      </c>
      <c r="C1593" s="54">
        <v>11.41</v>
      </c>
      <c r="D1593" s="54" t="s">
        <v>8367</v>
      </c>
      <c r="E1593" s="54" t="s">
        <v>2380</v>
      </c>
      <c r="F1593" s="54" t="s">
        <v>2380</v>
      </c>
      <c r="G1593" s="54" t="s">
        <v>2381</v>
      </c>
      <c r="H1593" s="54" t="s">
        <v>2380</v>
      </c>
      <c r="I1593" s="17"/>
      <c r="J1593" s="19"/>
      <c r="K1593" s="15" t="str" cm="1">
        <f t="array" ref="K1593">IF(H1593="?",INDEX($H$2:$H$2336,MODE(MATCH($H$2:$H$2336,$H$2:$H$2336,0))),H1593)</f>
        <v>No</v>
      </c>
      <c r="L1593" s="16" t="str">
        <f t="shared" si="24"/>
        <v>0</v>
      </c>
      <c r="M1593" s="16" t="s">
        <v>2382</v>
      </c>
      <c r="N1593" s="16" t="s">
        <v>2380</v>
      </c>
      <c r="O1593" s="15" t="str" cm="1">
        <f t="array" ref="O1593">_xlfn.IFS(B1593&lt;18.5,"Underweight",B1593&lt;=24.99,"Normal weight",B1593&lt;=29.99,"Over weight",B1593&gt;=30,"Obesity")</f>
        <v>Over weight</v>
      </c>
      <c r="P1593" s="29" t="str" cm="1">
        <f t="array" ref="P1593">_xlfn.IFS(C1593&lt;5.7,"Normal",C1593&lt;=6.49,"Prediabetes",C1593&gt;=6.5,"Diabetes")</f>
        <v>Diabetes</v>
      </c>
    </row>
    <row r="1594" spans="1:16" x14ac:dyDescent="0.25">
      <c r="A1594" s="54" t="s">
        <v>778</v>
      </c>
      <c r="B1594" s="54">
        <v>31.74</v>
      </c>
      <c r="C1594" s="54">
        <v>4.46</v>
      </c>
      <c r="D1594" s="54" t="s">
        <v>2380</v>
      </c>
      <c r="E1594" s="54" t="s">
        <v>2380</v>
      </c>
      <c r="F1594" s="54" t="s">
        <v>2382</v>
      </c>
      <c r="G1594" s="54">
        <v>1</v>
      </c>
      <c r="H1594" s="54" t="s">
        <v>2380</v>
      </c>
      <c r="I1594" s="15"/>
      <c r="J1594" s="20"/>
      <c r="K1594" s="17" t="str" cm="1">
        <f t="array" ref="K1594">IF(H1594="?",INDEX($H$2:$H$2336,MODE(MATCH($H$2:$H$2336,$H$2:$H$2336,0))),H1594)</f>
        <v>No</v>
      </c>
      <c r="L1594" s="18">
        <f t="shared" si="24"/>
        <v>1</v>
      </c>
      <c r="M1594" s="18" t="s">
        <v>2380</v>
      </c>
      <c r="N1594" s="18" t="s">
        <v>2380</v>
      </c>
      <c r="O1594" s="17" t="str" cm="1">
        <f t="array" ref="O1594">_xlfn.IFS(B1594&lt;18.5,"Underweight",B1594&lt;=24.99,"Normal weight",B1594&lt;=29.99,"Over weight",B1594&gt;=30,"Obesity")</f>
        <v>Obesity</v>
      </c>
      <c r="P1594" s="30" t="str" cm="1">
        <f t="array" ref="P1594">_xlfn.IFS(C1594&lt;5.7,"Normal",C1594&lt;=6.49,"Prediabetes",C1594&gt;=6.5,"Diabetes")</f>
        <v>Normal</v>
      </c>
    </row>
    <row r="1595" spans="1:16" x14ac:dyDescent="0.25">
      <c r="A1595" s="54" t="s">
        <v>777</v>
      </c>
      <c r="B1595" s="54">
        <v>21.78</v>
      </c>
      <c r="C1595" s="54">
        <v>9.31</v>
      </c>
      <c r="D1595" s="54" t="s">
        <v>8367</v>
      </c>
      <c r="E1595" s="54" t="s">
        <v>2380</v>
      </c>
      <c r="F1595" s="54" t="s">
        <v>2380</v>
      </c>
      <c r="G1595" s="54" t="s">
        <v>2381</v>
      </c>
      <c r="H1595" s="54" t="s">
        <v>2380</v>
      </c>
      <c r="I1595" s="17"/>
      <c r="J1595" s="19"/>
      <c r="K1595" s="15" t="str" cm="1">
        <f t="array" ref="K1595">IF(H1595="?",INDEX($H$2:$H$2336,MODE(MATCH($H$2:$H$2336,$H$2:$H$2336,0))),H1595)</f>
        <v>No</v>
      </c>
      <c r="L1595" s="16" t="str">
        <f t="shared" si="24"/>
        <v>0</v>
      </c>
      <c r="M1595" s="16" t="s">
        <v>2382</v>
      </c>
      <c r="N1595" s="16" t="s">
        <v>2380</v>
      </c>
      <c r="O1595" s="15" t="str" cm="1">
        <f t="array" ref="O1595">_xlfn.IFS(B1595&lt;18.5,"Underweight",B1595&lt;=24.99,"Normal weight",B1595&lt;=29.99,"Over weight",B1595&gt;=30,"Obesity")</f>
        <v>Normal weight</v>
      </c>
      <c r="P1595" s="29" t="str" cm="1">
        <f t="array" ref="P1595">_xlfn.IFS(C1595&lt;5.7,"Normal",C1595&lt;=6.49,"Prediabetes",C1595&gt;=6.5,"Diabetes")</f>
        <v>Diabetes</v>
      </c>
    </row>
    <row r="1596" spans="1:16" x14ac:dyDescent="0.25">
      <c r="A1596" s="54" t="s">
        <v>776</v>
      </c>
      <c r="B1596" s="54">
        <v>23.75</v>
      </c>
      <c r="C1596" s="54">
        <v>5.03</v>
      </c>
      <c r="D1596" s="54" t="s">
        <v>2380</v>
      </c>
      <c r="E1596" s="54" t="s">
        <v>2380</v>
      </c>
      <c r="F1596" s="54" t="s">
        <v>2380</v>
      </c>
      <c r="G1596" s="54">
        <v>1</v>
      </c>
      <c r="H1596" s="54" t="s">
        <v>2380</v>
      </c>
      <c r="I1596" s="15"/>
      <c r="J1596" s="20"/>
      <c r="K1596" s="17" t="str" cm="1">
        <f t="array" ref="K1596">IF(H1596="?",INDEX($H$2:$H$2336,MODE(MATCH($H$2:$H$2336,$H$2:$H$2336,0))),H1596)</f>
        <v>No</v>
      </c>
      <c r="L1596" s="18">
        <f t="shared" si="24"/>
        <v>1</v>
      </c>
      <c r="M1596" s="18" t="s">
        <v>2380</v>
      </c>
      <c r="N1596" s="18" t="s">
        <v>2380</v>
      </c>
      <c r="O1596" s="17" t="str" cm="1">
        <f t="array" ref="O1596">_xlfn.IFS(B1596&lt;18.5,"Underweight",B1596&lt;=24.99,"Normal weight",B1596&lt;=29.99,"Over weight",B1596&gt;=30,"Obesity")</f>
        <v>Normal weight</v>
      </c>
      <c r="P1596" s="30" t="str" cm="1">
        <f t="array" ref="P1596">_xlfn.IFS(C1596&lt;5.7,"Normal",C1596&lt;=6.49,"Prediabetes",C1596&gt;=6.5,"Diabetes")</f>
        <v>Normal</v>
      </c>
    </row>
    <row r="1597" spans="1:16" x14ac:dyDescent="0.25">
      <c r="A1597" s="54" t="s">
        <v>775</v>
      </c>
      <c r="B1597" s="54">
        <v>33.21</v>
      </c>
      <c r="C1597" s="54">
        <v>5.07</v>
      </c>
      <c r="D1597" s="54" t="s">
        <v>8367</v>
      </c>
      <c r="E1597" s="54" t="s">
        <v>2380</v>
      </c>
      <c r="F1597" s="54" t="s">
        <v>2380</v>
      </c>
      <c r="G1597" s="54">
        <v>1</v>
      </c>
      <c r="H1597" s="54" t="s">
        <v>2380</v>
      </c>
      <c r="I1597" s="17"/>
      <c r="J1597" s="19"/>
      <c r="K1597" s="15" t="str" cm="1">
        <f t="array" ref="K1597">IF(H1597="?",INDEX($H$2:$H$2336,MODE(MATCH($H$2:$H$2336,$H$2:$H$2336,0))),H1597)</f>
        <v>No</v>
      </c>
      <c r="L1597" s="16">
        <f t="shared" si="24"/>
        <v>1</v>
      </c>
      <c r="M1597" s="16" t="s">
        <v>2382</v>
      </c>
      <c r="N1597" s="16" t="s">
        <v>2380</v>
      </c>
      <c r="O1597" s="15" t="str" cm="1">
        <f t="array" ref="O1597">_xlfn.IFS(B1597&lt;18.5,"Underweight",B1597&lt;=24.99,"Normal weight",B1597&lt;=29.99,"Over weight",B1597&gt;=30,"Obesity")</f>
        <v>Obesity</v>
      </c>
      <c r="P1597" s="29" t="str" cm="1">
        <f t="array" ref="P1597">_xlfn.IFS(C1597&lt;5.7,"Normal",C1597&lt;=6.49,"Prediabetes",C1597&gt;=6.5,"Diabetes")</f>
        <v>Normal</v>
      </c>
    </row>
    <row r="1598" spans="1:16" x14ac:dyDescent="0.25">
      <c r="A1598" s="54" t="s">
        <v>774</v>
      </c>
      <c r="B1598" s="54">
        <v>17.7</v>
      </c>
      <c r="C1598" s="54">
        <v>10.42</v>
      </c>
      <c r="D1598" s="54" t="s">
        <v>8367</v>
      </c>
      <c r="E1598" s="54" t="s">
        <v>2380</v>
      </c>
      <c r="F1598" s="54" t="s">
        <v>2380</v>
      </c>
      <c r="G1598" s="54">
        <v>2</v>
      </c>
      <c r="H1598" s="54" t="s">
        <v>2380</v>
      </c>
      <c r="I1598" s="15"/>
      <c r="J1598" s="20"/>
      <c r="K1598" s="17" t="str" cm="1">
        <f t="array" ref="K1598">IF(H1598="?",INDEX($H$2:$H$2336,MODE(MATCH($H$2:$H$2336,$H$2:$H$2336,0))),H1598)</f>
        <v>No</v>
      </c>
      <c r="L1598" s="18">
        <f t="shared" si="24"/>
        <v>2</v>
      </c>
      <c r="M1598" s="18" t="s">
        <v>2382</v>
      </c>
      <c r="N1598" s="18" t="s">
        <v>2380</v>
      </c>
      <c r="O1598" s="17" t="str" cm="1">
        <f t="array" ref="O1598">_xlfn.IFS(B1598&lt;18.5,"Underweight",B1598&lt;=24.99,"Normal weight",B1598&lt;=29.99,"Over weight",B1598&gt;=30,"Obesity")</f>
        <v>Underweight</v>
      </c>
      <c r="P1598" s="30" t="str" cm="1">
        <f t="array" ref="P1598">_xlfn.IFS(C1598&lt;5.7,"Normal",C1598&lt;=6.49,"Prediabetes",C1598&gt;=6.5,"Diabetes")</f>
        <v>Diabetes</v>
      </c>
    </row>
    <row r="1599" spans="1:16" x14ac:dyDescent="0.25">
      <c r="A1599" s="54" t="s">
        <v>773</v>
      </c>
      <c r="B1599" s="54">
        <v>17.2</v>
      </c>
      <c r="C1599" s="54">
        <v>6.45</v>
      </c>
      <c r="D1599" s="54" t="s">
        <v>2380</v>
      </c>
      <c r="E1599" s="54" t="s">
        <v>2380</v>
      </c>
      <c r="F1599" s="54" t="s">
        <v>2380</v>
      </c>
      <c r="G1599" s="54">
        <v>2</v>
      </c>
      <c r="H1599" s="54" t="s">
        <v>2380</v>
      </c>
      <c r="I1599" s="17"/>
      <c r="J1599" s="19"/>
      <c r="K1599" s="15" t="str" cm="1">
        <f t="array" ref="K1599">IF(H1599="?",INDEX($H$2:$H$2336,MODE(MATCH($H$2:$H$2336,$H$2:$H$2336,0))),H1599)</f>
        <v>No</v>
      </c>
      <c r="L1599" s="16">
        <f t="shared" si="24"/>
        <v>2</v>
      </c>
      <c r="M1599" s="16" t="s">
        <v>2380</v>
      </c>
      <c r="N1599" s="16" t="s">
        <v>2380</v>
      </c>
      <c r="O1599" s="15" t="str" cm="1">
        <f t="array" ref="O1599">_xlfn.IFS(B1599&lt;18.5,"Underweight",B1599&lt;=24.99,"Normal weight",B1599&lt;=29.99,"Over weight",B1599&gt;=30,"Obesity")</f>
        <v>Underweight</v>
      </c>
      <c r="P1599" s="29" t="str" cm="1">
        <f t="array" ref="P1599">_xlfn.IFS(C1599&lt;5.7,"Normal",C1599&lt;=6.49,"Prediabetes",C1599&gt;=6.5,"Diabetes")</f>
        <v>Prediabetes</v>
      </c>
    </row>
    <row r="1600" spans="1:16" x14ac:dyDescent="0.25">
      <c r="A1600" s="54" t="s">
        <v>772</v>
      </c>
      <c r="B1600" s="54">
        <v>19.21</v>
      </c>
      <c r="C1600" s="54">
        <v>5.52</v>
      </c>
      <c r="D1600" s="54" t="s">
        <v>2380</v>
      </c>
      <c r="E1600" s="54" t="s">
        <v>2380</v>
      </c>
      <c r="F1600" s="54" t="s">
        <v>2380</v>
      </c>
      <c r="G1600" s="54">
        <v>2</v>
      </c>
      <c r="H1600" s="54" t="s">
        <v>2380</v>
      </c>
      <c r="I1600" s="15"/>
      <c r="J1600" s="20"/>
      <c r="K1600" s="17" t="str" cm="1">
        <f t="array" ref="K1600">IF(H1600="?",INDEX($H$2:$H$2336,MODE(MATCH($H$2:$H$2336,$H$2:$H$2336,0))),H1600)</f>
        <v>No</v>
      </c>
      <c r="L1600" s="18">
        <f t="shared" si="24"/>
        <v>2</v>
      </c>
      <c r="M1600" s="18" t="s">
        <v>2380</v>
      </c>
      <c r="N1600" s="18" t="s">
        <v>2380</v>
      </c>
      <c r="O1600" s="17" t="str" cm="1">
        <f t="array" ref="O1600">_xlfn.IFS(B1600&lt;18.5,"Underweight",B1600&lt;=24.99,"Normal weight",B1600&lt;=29.99,"Over weight",B1600&gt;=30,"Obesity")</f>
        <v>Normal weight</v>
      </c>
      <c r="P1600" s="30" t="str" cm="1">
        <f t="array" ref="P1600">_xlfn.IFS(C1600&lt;5.7,"Normal",C1600&lt;=6.49,"Prediabetes",C1600&gt;=6.5,"Diabetes")</f>
        <v>Normal</v>
      </c>
    </row>
    <row r="1601" spans="1:16" x14ac:dyDescent="0.25">
      <c r="A1601" s="54" t="s">
        <v>771</v>
      </c>
      <c r="B1601" s="54">
        <v>23.2</v>
      </c>
      <c r="C1601" s="54">
        <v>4.41</v>
      </c>
      <c r="D1601" s="54" t="s">
        <v>2380</v>
      </c>
      <c r="E1601" s="54" t="s">
        <v>2380</v>
      </c>
      <c r="F1601" s="54" t="s">
        <v>2382</v>
      </c>
      <c r="G1601" s="54">
        <v>1</v>
      </c>
      <c r="H1601" s="54" t="s">
        <v>2380</v>
      </c>
      <c r="I1601" s="17"/>
      <c r="J1601" s="19"/>
      <c r="K1601" s="15" t="str" cm="1">
        <f t="array" ref="K1601">IF(H1601="?",INDEX($H$2:$H$2336,MODE(MATCH($H$2:$H$2336,$H$2:$H$2336,0))),H1601)</f>
        <v>No</v>
      </c>
      <c r="L1601" s="16">
        <f t="shared" si="24"/>
        <v>1</v>
      </c>
      <c r="M1601" s="16" t="s">
        <v>2380</v>
      </c>
      <c r="N1601" s="16" t="s">
        <v>2380</v>
      </c>
      <c r="O1601" s="15" t="str" cm="1">
        <f t="array" ref="O1601">_xlfn.IFS(B1601&lt;18.5,"Underweight",B1601&lt;=24.99,"Normal weight",B1601&lt;=29.99,"Over weight",B1601&gt;=30,"Obesity")</f>
        <v>Normal weight</v>
      </c>
      <c r="P1601" s="29" t="str" cm="1">
        <f t="array" ref="P1601">_xlfn.IFS(C1601&lt;5.7,"Normal",C1601&lt;=6.49,"Prediabetes",C1601&gt;=6.5,"Diabetes")</f>
        <v>Normal</v>
      </c>
    </row>
    <row r="1602" spans="1:16" x14ac:dyDescent="0.25">
      <c r="A1602" s="54" t="s">
        <v>770</v>
      </c>
      <c r="B1602" s="54">
        <v>32.5</v>
      </c>
      <c r="C1602" s="54">
        <v>4.6900000000000004</v>
      </c>
      <c r="D1602" s="54" t="s">
        <v>8367</v>
      </c>
      <c r="E1602" s="54" t="s">
        <v>2380</v>
      </c>
      <c r="F1602" s="54" t="s">
        <v>2382</v>
      </c>
      <c r="G1602" s="54">
        <v>1</v>
      </c>
      <c r="H1602" s="54" t="s">
        <v>2380</v>
      </c>
      <c r="I1602" s="15"/>
      <c r="J1602" s="20"/>
      <c r="K1602" s="17" t="str" cm="1">
        <f t="array" ref="K1602">IF(H1602="?",INDEX($H$2:$H$2336,MODE(MATCH($H$2:$H$2336,$H$2:$H$2336,0))),H1602)</f>
        <v>No</v>
      </c>
      <c r="L1602" s="18">
        <f t="shared" ref="L1602:L1665" si="25">IF(G1602="No major surgery","0",G1602)</f>
        <v>1</v>
      </c>
      <c r="M1602" s="18" t="s">
        <v>2382</v>
      </c>
      <c r="N1602" s="18" t="s">
        <v>2380</v>
      </c>
      <c r="O1602" s="17" t="str" cm="1">
        <f t="array" ref="O1602">_xlfn.IFS(B1602&lt;18.5,"Underweight",B1602&lt;=24.99,"Normal weight",B1602&lt;=29.99,"Over weight",B1602&gt;=30,"Obesity")</f>
        <v>Obesity</v>
      </c>
      <c r="P1602" s="30" t="str" cm="1">
        <f t="array" ref="P1602">_xlfn.IFS(C1602&lt;5.7,"Normal",C1602&lt;=6.49,"Prediabetes",C1602&gt;=6.5,"Diabetes")</f>
        <v>Normal</v>
      </c>
    </row>
    <row r="1603" spans="1:16" x14ac:dyDescent="0.25">
      <c r="A1603" s="54" t="s">
        <v>769</v>
      </c>
      <c r="B1603" s="54">
        <v>20.9</v>
      </c>
      <c r="C1603" s="54">
        <v>6.94</v>
      </c>
      <c r="D1603" s="54" t="s">
        <v>2380</v>
      </c>
      <c r="E1603" s="54" t="s">
        <v>2380</v>
      </c>
      <c r="F1603" s="54" t="s">
        <v>2380</v>
      </c>
      <c r="G1603" s="54" t="s">
        <v>2381</v>
      </c>
      <c r="H1603" s="54" t="s">
        <v>2380</v>
      </c>
      <c r="I1603" s="17"/>
      <c r="J1603" s="19"/>
      <c r="K1603" s="15" t="str" cm="1">
        <f t="array" ref="K1603">IF(H1603="?",INDEX($H$2:$H$2336,MODE(MATCH($H$2:$H$2336,$H$2:$H$2336,0))),H1603)</f>
        <v>No</v>
      </c>
      <c r="L1603" s="16" t="str">
        <f t="shared" si="25"/>
        <v>0</v>
      </c>
      <c r="M1603" s="16" t="s">
        <v>2380</v>
      </c>
      <c r="N1603" s="16" t="s">
        <v>2380</v>
      </c>
      <c r="O1603" s="15" t="str" cm="1">
        <f t="array" ref="O1603">_xlfn.IFS(B1603&lt;18.5,"Underweight",B1603&lt;=24.99,"Normal weight",B1603&lt;=29.99,"Over weight",B1603&gt;=30,"Obesity")</f>
        <v>Normal weight</v>
      </c>
      <c r="P1603" s="29" t="str" cm="1">
        <f t="array" ref="P1603">_xlfn.IFS(C1603&lt;5.7,"Normal",C1603&lt;=6.49,"Prediabetes",C1603&gt;=6.5,"Diabetes")</f>
        <v>Diabetes</v>
      </c>
    </row>
    <row r="1604" spans="1:16" x14ac:dyDescent="0.25">
      <c r="A1604" s="54" t="s">
        <v>768</v>
      </c>
      <c r="B1604" s="54">
        <v>19.11</v>
      </c>
      <c r="C1604" s="54">
        <v>4.3499999999999996</v>
      </c>
      <c r="D1604" s="54" t="s">
        <v>2380</v>
      </c>
      <c r="E1604" s="54" t="s">
        <v>2380</v>
      </c>
      <c r="F1604" s="54" t="s">
        <v>2380</v>
      </c>
      <c r="G1604" s="54">
        <v>2</v>
      </c>
      <c r="H1604" s="54" t="s">
        <v>2380</v>
      </c>
      <c r="I1604" s="15"/>
      <c r="J1604" s="20"/>
      <c r="K1604" s="17" t="str" cm="1">
        <f t="array" ref="K1604">IF(H1604="?",INDEX($H$2:$H$2336,MODE(MATCH($H$2:$H$2336,$H$2:$H$2336,0))),H1604)</f>
        <v>No</v>
      </c>
      <c r="L1604" s="18">
        <f t="shared" si="25"/>
        <v>2</v>
      </c>
      <c r="M1604" s="18" t="s">
        <v>2380</v>
      </c>
      <c r="N1604" s="18" t="s">
        <v>2380</v>
      </c>
      <c r="O1604" s="17" t="str" cm="1">
        <f t="array" ref="O1604">_xlfn.IFS(B1604&lt;18.5,"Underweight",B1604&lt;=24.99,"Normal weight",B1604&lt;=29.99,"Over weight",B1604&gt;=30,"Obesity")</f>
        <v>Normal weight</v>
      </c>
      <c r="P1604" s="30" t="str" cm="1">
        <f t="array" ref="P1604">_xlfn.IFS(C1604&lt;5.7,"Normal",C1604&lt;=6.49,"Prediabetes",C1604&gt;=6.5,"Diabetes")</f>
        <v>Normal</v>
      </c>
    </row>
    <row r="1605" spans="1:16" x14ac:dyDescent="0.25">
      <c r="A1605" s="54" t="s">
        <v>767</v>
      </c>
      <c r="B1605" s="54">
        <v>31.17</v>
      </c>
      <c r="C1605" s="54">
        <v>5.28</v>
      </c>
      <c r="D1605" s="54" t="s">
        <v>2380</v>
      </c>
      <c r="E1605" s="54" t="s">
        <v>2380</v>
      </c>
      <c r="F1605" s="54" t="s">
        <v>2380</v>
      </c>
      <c r="G1605" s="54">
        <v>1</v>
      </c>
      <c r="H1605" s="54" t="s">
        <v>2380</v>
      </c>
      <c r="I1605" s="17"/>
      <c r="J1605" s="19"/>
      <c r="K1605" s="15" t="str" cm="1">
        <f t="array" ref="K1605">IF(H1605="?",INDEX($H$2:$H$2336,MODE(MATCH($H$2:$H$2336,$H$2:$H$2336,0))),H1605)</f>
        <v>No</v>
      </c>
      <c r="L1605" s="16">
        <f t="shared" si="25"/>
        <v>1</v>
      </c>
      <c r="M1605" s="16" t="s">
        <v>2380</v>
      </c>
      <c r="N1605" s="16" t="s">
        <v>2380</v>
      </c>
      <c r="O1605" s="15" t="str" cm="1">
        <f t="array" ref="O1605">_xlfn.IFS(B1605&lt;18.5,"Underweight",B1605&lt;=24.99,"Normal weight",B1605&lt;=29.99,"Over weight",B1605&gt;=30,"Obesity")</f>
        <v>Obesity</v>
      </c>
      <c r="P1605" s="29" t="str" cm="1">
        <f t="array" ref="P1605">_xlfn.IFS(C1605&lt;5.7,"Normal",C1605&lt;=6.49,"Prediabetes",C1605&gt;=6.5,"Diabetes")</f>
        <v>Normal</v>
      </c>
    </row>
    <row r="1606" spans="1:16" x14ac:dyDescent="0.25">
      <c r="A1606" s="54" t="s">
        <v>766</v>
      </c>
      <c r="B1606" s="54">
        <v>36.08</v>
      </c>
      <c r="C1606" s="54">
        <v>4.29</v>
      </c>
      <c r="D1606" s="54" t="s">
        <v>2380</v>
      </c>
      <c r="E1606" s="54" t="s">
        <v>2380</v>
      </c>
      <c r="F1606" s="54" t="s">
        <v>2380</v>
      </c>
      <c r="G1606" s="54" t="s">
        <v>2381</v>
      </c>
      <c r="H1606" s="54" t="s">
        <v>2380</v>
      </c>
      <c r="I1606" s="15"/>
      <c r="J1606" s="20"/>
      <c r="K1606" s="17" t="str" cm="1">
        <f t="array" ref="K1606">IF(H1606="?",INDEX($H$2:$H$2336,MODE(MATCH($H$2:$H$2336,$H$2:$H$2336,0))),H1606)</f>
        <v>No</v>
      </c>
      <c r="L1606" s="18" t="str">
        <f t="shared" si="25"/>
        <v>0</v>
      </c>
      <c r="M1606" s="18" t="s">
        <v>2380</v>
      </c>
      <c r="N1606" s="18" t="s">
        <v>2380</v>
      </c>
      <c r="O1606" s="17" t="str" cm="1">
        <f t="array" ref="O1606">_xlfn.IFS(B1606&lt;18.5,"Underweight",B1606&lt;=24.99,"Normal weight",B1606&lt;=29.99,"Over weight",B1606&gt;=30,"Obesity")</f>
        <v>Obesity</v>
      </c>
      <c r="P1606" s="30" t="str" cm="1">
        <f t="array" ref="P1606">_xlfn.IFS(C1606&lt;5.7,"Normal",C1606&lt;=6.49,"Prediabetes",C1606&gt;=6.5,"Diabetes")</f>
        <v>Normal</v>
      </c>
    </row>
    <row r="1607" spans="1:16" x14ac:dyDescent="0.25">
      <c r="A1607" s="54" t="s">
        <v>765</v>
      </c>
      <c r="B1607" s="54">
        <v>28.024999999999999</v>
      </c>
      <c r="C1607" s="54">
        <v>5.69</v>
      </c>
      <c r="D1607" s="54" t="s">
        <v>8367</v>
      </c>
      <c r="E1607" s="54" t="s">
        <v>2380</v>
      </c>
      <c r="F1607" s="54" t="s">
        <v>2380</v>
      </c>
      <c r="G1607" s="54" t="s">
        <v>2381</v>
      </c>
      <c r="H1607" s="54" t="s">
        <v>2380</v>
      </c>
      <c r="I1607" s="17"/>
      <c r="J1607" s="19"/>
      <c r="K1607" s="15" t="str" cm="1">
        <f t="array" ref="K1607">IF(H1607="?",INDEX($H$2:$H$2336,MODE(MATCH($H$2:$H$2336,$H$2:$H$2336,0))),H1607)</f>
        <v>No</v>
      </c>
      <c r="L1607" s="16" t="str">
        <f t="shared" si="25"/>
        <v>0</v>
      </c>
      <c r="M1607" s="16" t="s">
        <v>2382</v>
      </c>
      <c r="N1607" s="16" t="s">
        <v>2380</v>
      </c>
      <c r="O1607" s="15" t="str" cm="1">
        <f t="array" ref="O1607">_xlfn.IFS(B1607&lt;18.5,"Underweight",B1607&lt;=24.99,"Normal weight",B1607&lt;=29.99,"Over weight",B1607&gt;=30,"Obesity")</f>
        <v>Over weight</v>
      </c>
      <c r="P1607" s="29" t="str" cm="1">
        <f t="array" ref="P1607">_xlfn.IFS(C1607&lt;5.7,"Normal",C1607&lt;=6.49,"Prediabetes",C1607&gt;=6.5,"Diabetes")</f>
        <v>Normal</v>
      </c>
    </row>
    <row r="1608" spans="1:16" x14ac:dyDescent="0.25">
      <c r="A1608" s="54" t="s">
        <v>764</v>
      </c>
      <c r="B1608" s="54">
        <v>24.32</v>
      </c>
      <c r="C1608" s="54">
        <v>5.56</v>
      </c>
      <c r="D1608" s="54" t="s">
        <v>8367</v>
      </c>
      <c r="E1608" s="54" t="s">
        <v>2380</v>
      </c>
      <c r="F1608" s="54" t="s">
        <v>2380</v>
      </c>
      <c r="G1608" s="54" t="s">
        <v>2381</v>
      </c>
      <c r="H1608" s="54" t="s">
        <v>2380</v>
      </c>
      <c r="I1608" s="15"/>
      <c r="J1608" s="20"/>
      <c r="K1608" s="17" t="str" cm="1">
        <f t="array" ref="K1608">IF(H1608="?",INDEX($H$2:$H$2336,MODE(MATCH($H$2:$H$2336,$H$2:$H$2336,0))),H1608)</f>
        <v>No</v>
      </c>
      <c r="L1608" s="18" t="str">
        <f t="shared" si="25"/>
        <v>0</v>
      </c>
      <c r="M1608" s="18" t="s">
        <v>2382</v>
      </c>
      <c r="N1608" s="18" t="s">
        <v>2380</v>
      </c>
      <c r="O1608" s="17" t="str" cm="1">
        <f t="array" ref="O1608">_xlfn.IFS(B1608&lt;18.5,"Underweight",B1608&lt;=24.99,"Normal weight",B1608&lt;=29.99,"Over weight",B1608&gt;=30,"Obesity")</f>
        <v>Normal weight</v>
      </c>
      <c r="P1608" s="30" t="str" cm="1">
        <f t="array" ref="P1608">_xlfn.IFS(C1608&lt;5.7,"Normal",C1608&lt;=6.49,"Prediabetes",C1608&gt;=6.5,"Diabetes")</f>
        <v>Normal</v>
      </c>
    </row>
    <row r="1609" spans="1:16" x14ac:dyDescent="0.25">
      <c r="A1609" s="54" t="s">
        <v>763</v>
      </c>
      <c r="B1609" s="54">
        <v>38</v>
      </c>
      <c r="C1609" s="54">
        <v>5.41</v>
      </c>
      <c r="D1609" s="54" t="s">
        <v>8367</v>
      </c>
      <c r="E1609" s="54" t="s">
        <v>2380</v>
      </c>
      <c r="F1609" s="54" t="s">
        <v>2380</v>
      </c>
      <c r="G1609" s="54">
        <v>1</v>
      </c>
      <c r="H1609" s="54" t="s">
        <v>2380</v>
      </c>
      <c r="I1609" s="17"/>
      <c r="J1609" s="19"/>
      <c r="K1609" s="15" t="str" cm="1">
        <f t="array" ref="K1609">IF(H1609="?",INDEX($H$2:$H$2336,MODE(MATCH($H$2:$H$2336,$H$2:$H$2336,0))),H1609)</f>
        <v>No</v>
      </c>
      <c r="L1609" s="16">
        <f t="shared" si="25"/>
        <v>1</v>
      </c>
      <c r="M1609" s="16" t="s">
        <v>2382</v>
      </c>
      <c r="N1609" s="16" t="s">
        <v>2380</v>
      </c>
      <c r="O1609" s="15" t="str" cm="1">
        <f t="array" ref="O1609">_xlfn.IFS(B1609&lt;18.5,"Underweight",B1609&lt;=24.99,"Normal weight",B1609&lt;=29.99,"Over weight",B1609&gt;=30,"Obesity")</f>
        <v>Obesity</v>
      </c>
      <c r="P1609" s="29" t="str" cm="1">
        <f t="array" ref="P1609">_xlfn.IFS(C1609&lt;5.7,"Normal",C1609&lt;=6.49,"Prediabetes",C1609&gt;=6.5,"Diabetes")</f>
        <v>Normal</v>
      </c>
    </row>
    <row r="1610" spans="1:16" x14ac:dyDescent="0.25">
      <c r="A1610" s="54" t="s">
        <v>762</v>
      </c>
      <c r="B1610" s="54">
        <v>31.6</v>
      </c>
      <c r="C1610" s="54">
        <v>10.85</v>
      </c>
      <c r="D1610" s="54" t="s">
        <v>8367</v>
      </c>
      <c r="E1610" s="54" t="s">
        <v>2380</v>
      </c>
      <c r="F1610" s="54" t="s">
        <v>2380</v>
      </c>
      <c r="G1610" s="54" t="s">
        <v>2381</v>
      </c>
      <c r="H1610" s="54" t="s">
        <v>2380</v>
      </c>
      <c r="I1610" s="15"/>
      <c r="J1610" s="20"/>
      <c r="K1610" s="17" t="str" cm="1">
        <f t="array" ref="K1610">IF(H1610="?",INDEX($H$2:$H$2336,MODE(MATCH($H$2:$H$2336,$H$2:$H$2336,0))),H1610)</f>
        <v>No</v>
      </c>
      <c r="L1610" s="18" t="str">
        <f t="shared" si="25"/>
        <v>0</v>
      </c>
      <c r="M1610" s="18" t="s">
        <v>2382</v>
      </c>
      <c r="N1610" s="18" t="s">
        <v>2380</v>
      </c>
      <c r="O1610" s="17" t="str" cm="1">
        <f t="array" ref="O1610">_xlfn.IFS(B1610&lt;18.5,"Underweight",B1610&lt;=24.99,"Normal weight",B1610&lt;=29.99,"Over weight",B1610&gt;=30,"Obesity")</f>
        <v>Obesity</v>
      </c>
      <c r="P1610" s="30" t="str" cm="1">
        <f t="array" ref="P1610">_xlfn.IFS(C1610&lt;5.7,"Normal",C1610&lt;=6.49,"Prediabetes",C1610&gt;=6.5,"Diabetes")</f>
        <v>Diabetes</v>
      </c>
    </row>
    <row r="1611" spans="1:16" x14ac:dyDescent="0.25">
      <c r="A1611" s="54" t="s">
        <v>761</v>
      </c>
      <c r="B1611" s="54">
        <v>31.02</v>
      </c>
      <c r="C1611" s="54">
        <v>11.63</v>
      </c>
      <c r="D1611" s="54" t="s">
        <v>8367</v>
      </c>
      <c r="E1611" s="54" t="s">
        <v>2380</v>
      </c>
      <c r="F1611" s="54" t="s">
        <v>2380</v>
      </c>
      <c r="G1611" s="54" t="s">
        <v>2381</v>
      </c>
      <c r="H1611" s="54" t="s">
        <v>2380</v>
      </c>
      <c r="I1611" s="17"/>
      <c r="J1611" s="19"/>
      <c r="K1611" s="15" t="str" cm="1">
        <f t="array" ref="K1611">IF(H1611="?",INDEX($H$2:$H$2336,MODE(MATCH($H$2:$H$2336,$H$2:$H$2336,0))),H1611)</f>
        <v>No</v>
      </c>
      <c r="L1611" s="16" t="str">
        <f t="shared" si="25"/>
        <v>0</v>
      </c>
      <c r="M1611" s="16" t="s">
        <v>2382</v>
      </c>
      <c r="N1611" s="16" t="s">
        <v>2380</v>
      </c>
      <c r="O1611" s="15" t="str" cm="1">
        <f t="array" ref="O1611">_xlfn.IFS(B1611&lt;18.5,"Underweight",B1611&lt;=24.99,"Normal weight",B1611&lt;=29.99,"Over weight",B1611&gt;=30,"Obesity")</f>
        <v>Obesity</v>
      </c>
      <c r="P1611" s="29" t="str" cm="1">
        <f t="array" ref="P1611">_xlfn.IFS(C1611&lt;5.7,"Normal",C1611&lt;=6.49,"Prediabetes",C1611&gt;=6.5,"Diabetes")</f>
        <v>Diabetes</v>
      </c>
    </row>
    <row r="1612" spans="1:16" x14ac:dyDescent="0.25">
      <c r="A1612" s="54" t="s">
        <v>760</v>
      </c>
      <c r="B1612" s="54">
        <v>29.26</v>
      </c>
      <c r="C1612" s="54">
        <v>5.68</v>
      </c>
      <c r="D1612" s="54" t="s">
        <v>8367</v>
      </c>
      <c r="E1612" s="54" t="s">
        <v>2380</v>
      </c>
      <c r="F1612" s="54" t="s">
        <v>2380</v>
      </c>
      <c r="G1612" s="54">
        <v>1</v>
      </c>
      <c r="H1612" s="54" t="s">
        <v>2380</v>
      </c>
      <c r="I1612" s="15"/>
      <c r="J1612" s="20"/>
      <c r="K1612" s="17" t="str" cm="1">
        <f t="array" ref="K1612">IF(H1612="?",INDEX($H$2:$H$2336,MODE(MATCH($H$2:$H$2336,$H$2:$H$2336,0))),H1612)</f>
        <v>No</v>
      </c>
      <c r="L1612" s="18">
        <f t="shared" si="25"/>
        <v>1</v>
      </c>
      <c r="M1612" s="18" t="s">
        <v>2382</v>
      </c>
      <c r="N1612" s="18" t="s">
        <v>2380</v>
      </c>
      <c r="O1612" s="17" t="str" cm="1">
        <f t="array" ref="O1612">_xlfn.IFS(B1612&lt;18.5,"Underweight",B1612&lt;=24.99,"Normal weight",B1612&lt;=29.99,"Over weight",B1612&gt;=30,"Obesity")</f>
        <v>Over weight</v>
      </c>
      <c r="P1612" s="30" t="str" cm="1">
        <f t="array" ref="P1612">_xlfn.IFS(C1612&lt;5.7,"Normal",C1612&lt;=6.49,"Prediabetes",C1612&gt;=6.5,"Diabetes")</f>
        <v>Normal</v>
      </c>
    </row>
    <row r="1613" spans="1:16" x14ac:dyDescent="0.25">
      <c r="A1613" s="54" t="s">
        <v>759</v>
      </c>
      <c r="B1613" s="54">
        <v>15.09</v>
      </c>
      <c r="C1613" s="54">
        <v>7.59</v>
      </c>
      <c r="D1613" s="54" t="s">
        <v>8367</v>
      </c>
      <c r="E1613" s="54" t="s">
        <v>2380</v>
      </c>
      <c r="F1613" s="54" t="s">
        <v>2380</v>
      </c>
      <c r="G1613" s="54">
        <v>2</v>
      </c>
      <c r="H1613" s="54" t="s">
        <v>2380</v>
      </c>
      <c r="I1613" s="17"/>
      <c r="J1613" s="19"/>
      <c r="K1613" s="15" t="str" cm="1">
        <f t="array" ref="K1613">IF(H1613="?",INDEX($H$2:$H$2336,MODE(MATCH($H$2:$H$2336,$H$2:$H$2336,0))),H1613)</f>
        <v>No</v>
      </c>
      <c r="L1613" s="16">
        <f t="shared" si="25"/>
        <v>2</v>
      </c>
      <c r="M1613" s="16" t="s">
        <v>2382</v>
      </c>
      <c r="N1613" s="16" t="s">
        <v>2380</v>
      </c>
      <c r="O1613" s="15" t="str" cm="1">
        <f t="array" ref="O1613">_xlfn.IFS(B1613&lt;18.5,"Underweight",B1613&lt;=24.99,"Normal weight",B1613&lt;=29.99,"Over weight",B1613&gt;=30,"Obesity")</f>
        <v>Underweight</v>
      </c>
      <c r="P1613" s="29" t="str" cm="1">
        <f t="array" ref="P1613">_xlfn.IFS(C1613&lt;5.7,"Normal",C1613&lt;=6.49,"Prediabetes",C1613&gt;=6.5,"Diabetes")</f>
        <v>Diabetes</v>
      </c>
    </row>
    <row r="1614" spans="1:16" x14ac:dyDescent="0.25">
      <c r="A1614" s="54" t="s">
        <v>758</v>
      </c>
      <c r="B1614" s="54">
        <v>22.63</v>
      </c>
      <c r="C1614" s="54">
        <v>5.09</v>
      </c>
      <c r="D1614" s="54" t="s">
        <v>8367</v>
      </c>
      <c r="E1614" s="54" t="s">
        <v>2380</v>
      </c>
      <c r="F1614" s="54" t="s">
        <v>2380</v>
      </c>
      <c r="G1614" s="54" t="s">
        <v>2381</v>
      </c>
      <c r="H1614" s="54" t="s">
        <v>2380</v>
      </c>
      <c r="I1614" s="15"/>
      <c r="J1614" s="20"/>
      <c r="K1614" s="17" t="str" cm="1">
        <f t="array" ref="K1614">IF(H1614="?",INDEX($H$2:$H$2336,MODE(MATCH($H$2:$H$2336,$H$2:$H$2336,0))),H1614)</f>
        <v>No</v>
      </c>
      <c r="L1614" s="18" t="str">
        <f t="shared" si="25"/>
        <v>0</v>
      </c>
      <c r="M1614" s="18" t="s">
        <v>2382</v>
      </c>
      <c r="N1614" s="18" t="s">
        <v>2380</v>
      </c>
      <c r="O1614" s="17" t="str" cm="1">
        <f t="array" ref="O1614">_xlfn.IFS(B1614&lt;18.5,"Underweight",B1614&lt;=24.99,"Normal weight",B1614&lt;=29.99,"Over weight",B1614&gt;=30,"Obesity")</f>
        <v>Normal weight</v>
      </c>
      <c r="P1614" s="30" t="str" cm="1">
        <f t="array" ref="P1614">_xlfn.IFS(C1614&lt;5.7,"Normal",C1614&lt;=6.49,"Prediabetes",C1614&gt;=6.5,"Diabetes")</f>
        <v>Normal</v>
      </c>
    </row>
    <row r="1615" spans="1:16" x14ac:dyDescent="0.25">
      <c r="A1615" s="54" t="s">
        <v>757</v>
      </c>
      <c r="B1615" s="54">
        <v>23.46</v>
      </c>
      <c r="C1615" s="54">
        <v>4.21</v>
      </c>
      <c r="D1615" s="54" t="s">
        <v>2380</v>
      </c>
      <c r="E1615" s="54" t="s">
        <v>2380</v>
      </c>
      <c r="F1615" s="54" t="s">
        <v>2380</v>
      </c>
      <c r="G1615" s="54">
        <v>1</v>
      </c>
      <c r="H1615" s="54" t="s">
        <v>2380</v>
      </c>
      <c r="I1615" s="17"/>
      <c r="J1615" s="19"/>
      <c r="K1615" s="15" t="str" cm="1">
        <f t="array" ref="K1615">IF(H1615="?",INDEX($H$2:$H$2336,MODE(MATCH($H$2:$H$2336,$H$2:$H$2336,0))),H1615)</f>
        <v>No</v>
      </c>
      <c r="L1615" s="16">
        <f t="shared" si="25"/>
        <v>1</v>
      </c>
      <c r="M1615" s="16" t="s">
        <v>2380</v>
      </c>
      <c r="N1615" s="16" t="s">
        <v>2380</v>
      </c>
      <c r="O1615" s="15" t="str" cm="1">
        <f t="array" ref="O1615">_xlfn.IFS(B1615&lt;18.5,"Underweight",B1615&lt;=24.99,"Normal weight",B1615&lt;=29.99,"Over weight",B1615&gt;=30,"Obesity")</f>
        <v>Normal weight</v>
      </c>
      <c r="P1615" s="29" t="str" cm="1">
        <f t="array" ref="P1615">_xlfn.IFS(C1615&lt;5.7,"Normal",C1615&lt;=6.49,"Prediabetes",C1615&gt;=6.5,"Diabetes")</f>
        <v>Normal</v>
      </c>
    </row>
    <row r="1616" spans="1:16" x14ac:dyDescent="0.25">
      <c r="A1616" s="54" t="s">
        <v>756</v>
      </c>
      <c r="B1616" s="54">
        <v>22.56</v>
      </c>
      <c r="C1616" s="54">
        <v>4.34</v>
      </c>
      <c r="D1616" s="54" t="s">
        <v>8367</v>
      </c>
      <c r="E1616" s="54" t="s">
        <v>2380</v>
      </c>
      <c r="F1616" s="54" t="s">
        <v>2380</v>
      </c>
      <c r="G1616" s="54" t="s">
        <v>2381</v>
      </c>
      <c r="H1616" s="54" t="s">
        <v>2380</v>
      </c>
      <c r="I1616" s="15"/>
      <c r="J1616" s="20"/>
      <c r="K1616" s="17" t="str" cm="1">
        <f t="array" ref="K1616">IF(H1616="?",INDEX($H$2:$H$2336,MODE(MATCH($H$2:$H$2336,$H$2:$H$2336,0))),H1616)</f>
        <v>No</v>
      </c>
      <c r="L1616" s="18" t="str">
        <f t="shared" si="25"/>
        <v>0</v>
      </c>
      <c r="M1616" s="18" t="s">
        <v>2382</v>
      </c>
      <c r="N1616" s="18" t="s">
        <v>2380</v>
      </c>
      <c r="O1616" s="17" t="str" cm="1">
        <f t="array" ref="O1616">_xlfn.IFS(B1616&lt;18.5,"Underweight",B1616&lt;=24.99,"Normal weight",B1616&lt;=29.99,"Over weight",B1616&gt;=30,"Obesity")</f>
        <v>Normal weight</v>
      </c>
      <c r="P1616" s="30" t="str" cm="1">
        <f t="array" ref="P1616">_xlfn.IFS(C1616&lt;5.7,"Normal",C1616&lt;=6.49,"Prediabetes",C1616&gt;=6.5,"Diabetes")</f>
        <v>Normal</v>
      </c>
    </row>
    <row r="1617" spans="1:16" x14ac:dyDescent="0.25">
      <c r="A1617" s="54" t="s">
        <v>755</v>
      </c>
      <c r="B1617" s="54">
        <v>19.28</v>
      </c>
      <c r="C1617" s="54">
        <v>11.85</v>
      </c>
      <c r="D1617" s="54" t="s">
        <v>2380</v>
      </c>
      <c r="E1617" s="54" t="s">
        <v>2380</v>
      </c>
      <c r="F1617" s="54" t="s">
        <v>2380</v>
      </c>
      <c r="G1617" s="54">
        <v>2</v>
      </c>
      <c r="H1617" s="54" t="s">
        <v>2380</v>
      </c>
      <c r="I1617" s="17"/>
      <c r="J1617" s="19"/>
      <c r="K1617" s="15" t="str" cm="1">
        <f t="array" ref="K1617">IF(H1617="?",INDEX($H$2:$H$2336,MODE(MATCH($H$2:$H$2336,$H$2:$H$2336,0))),H1617)</f>
        <v>No</v>
      </c>
      <c r="L1617" s="16">
        <f t="shared" si="25"/>
        <v>2</v>
      </c>
      <c r="M1617" s="16" t="s">
        <v>2380</v>
      </c>
      <c r="N1617" s="16" t="s">
        <v>2380</v>
      </c>
      <c r="O1617" s="15" t="str" cm="1">
        <f t="array" ref="O1617">_xlfn.IFS(B1617&lt;18.5,"Underweight",B1617&lt;=24.99,"Normal weight",B1617&lt;=29.99,"Over weight",B1617&gt;=30,"Obesity")</f>
        <v>Normal weight</v>
      </c>
      <c r="P1617" s="29" t="str" cm="1">
        <f t="array" ref="P1617">_xlfn.IFS(C1617&lt;5.7,"Normal",C1617&lt;=6.49,"Prediabetes",C1617&gt;=6.5,"Diabetes")</f>
        <v>Diabetes</v>
      </c>
    </row>
    <row r="1618" spans="1:16" x14ac:dyDescent="0.25">
      <c r="A1618" s="54" t="s">
        <v>754</v>
      </c>
      <c r="B1618" s="54">
        <v>15.37</v>
      </c>
      <c r="C1618" s="54">
        <v>9.61</v>
      </c>
      <c r="D1618" s="54" t="s">
        <v>8367</v>
      </c>
      <c r="E1618" s="54" t="s">
        <v>2380</v>
      </c>
      <c r="F1618" s="54" t="s">
        <v>2380</v>
      </c>
      <c r="G1618" s="54">
        <v>2</v>
      </c>
      <c r="H1618" s="54" t="s">
        <v>2380</v>
      </c>
      <c r="I1618" s="15"/>
      <c r="J1618" s="20"/>
      <c r="K1618" s="17" t="str" cm="1">
        <f t="array" ref="K1618">IF(H1618="?",INDEX($H$2:$H$2336,MODE(MATCH($H$2:$H$2336,$H$2:$H$2336,0))),H1618)</f>
        <v>No</v>
      </c>
      <c r="L1618" s="18">
        <f t="shared" si="25"/>
        <v>2</v>
      </c>
      <c r="M1618" s="18" t="s">
        <v>2382</v>
      </c>
      <c r="N1618" s="18" t="s">
        <v>2380</v>
      </c>
      <c r="O1618" s="17" t="str" cm="1">
        <f t="array" ref="O1618">_xlfn.IFS(B1618&lt;18.5,"Underweight",B1618&lt;=24.99,"Normal weight",B1618&lt;=29.99,"Over weight",B1618&gt;=30,"Obesity")</f>
        <v>Underweight</v>
      </c>
      <c r="P1618" s="30" t="str" cm="1">
        <f t="array" ref="P1618">_xlfn.IFS(C1618&lt;5.7,"Normal",C1618&lt;=6.49,"Prediabetes",C1618&gt;=6.5,"Diabetes")</f>
        <v>Diabetes</v>
      </c>
    </row>
    <row r="1619" spans="1:16" x14ac:dyDescent="0.25">
      <c r="A1619" s="54" t="s">
        <v>753</v>
      </c>
      <c r="B1619" s="54">
        <v>18.71</v>
      </c>
      <c r="C1619" s="54">
        <v>5.29</v>
      </c>
      <c r="D1619" s="54" t="s">
        <v>8367</v>
      </c>
      <c r="E1619" s="54" t="s">
        <v>2380</v>
      </c>
      <c r="F1619" s="54" t="s">
        <v>2380</v>
      </c>
      <c r="G1619" s="54" t="s">
        <v>2381</v>
      </c>
      <c r="H1619" s="54" t="s">
        <v>2380</v>
      </c>
      <c r="I1619" s="17"/>
      <c r="J1619" s="19"/>
      <c r="K1619" s="15" t="str" cm="1">
        <f t="array" ref="K1619">IF(H1619="?",INDEX($H$2:$H$2336,MODE(MATCH($H$2:$H$2336,$H$2:$H$2336,0))),H1619)</f>
        <v>No</v>
      </c>
      <c r="L1619" s="16" t="str">
        <f t="shared" si="25"/>
        <v>0</v>
      </c>
      <c r="M1619" s="16" t="s">
        <v>2382</v>
      </c>
      <c r="N1619" s="16" t="s">
        <v>2380</v>
      </c>
      <c r="O1619" s="15" t="str" cm="1">
        <f t="array" ref="O1619">_xlfn.IFS(B1619&lt;18.5,"Underweight",B1619&lt;=24.99,"Normal weight",B1619&lt;=29.99,"Over weight",B1619&gt;=30,"Obesity")</f>
        <v>Normal weight</v>
      </c>
      <c r="P1619" s="29" t="str" cm="1">
        <f t="array" ref="P1619">_xlfn.IFS(C1619&lt;5.7,"Normal",C1619&lt;=6.49,"Prediabetes",C1619&gt;=6.5,"Diabetes")</f>
        <v>Normal</v>
      </c>
    </row>
    <row r="1620" spans="1:16" x14ac:dyDescent="0.25">
      <c r="A1620" s="54" t="s">
        <v>752</v>
      </c>
      <c r="B1620" s="54">
        <v>20.61</v>
      </c>
      <c r="C1620" s="54">
        <v>6.89</v>
      </c>
      <c r="D1620" s="54" t="s">
        <v>2380</v>
      </c>
      <c r="E1620" s="54" t="s">
        <v>2380</v>
      </c>
      <c r="F1620" s="54" t="s">
        <v>2380</v>
      </c>
      <c r="G1620" s="54" t="s">
        <v>2381</v>
      </c>
      <c r="H1620" s="54" t="s">
        <v>2380</v>
      </c>
      <c r="I1620" s="15"/>
      <c r="J1620" s="20"/>
      <c r="K1620" s="17" t="str" cm="1">
        <f t="array" ref="K1620">IF(H1620="?",INDEX($H$2:$H$2336,MODE(MATCH($H$2:$H$2336,$H$2:$H$2336,0))),H1620)</f>
        <v>No</v>
      </c>
      <c r="L1620" s="18" t="str">
        <f t="shared" si="25"/>
        <v>0</v>
      </c>
      <c r="M1620" s="18" t="s">
        <v>2380</v>
      </c>
      <c r="N1620" s="18" t="s">
        <v>2380</v>
      </c>
      <c r="O1620" s="17" t="str" cm="1">
        <f t="array" ref="O1620">_xlfn.IFS(B1620&lt;18.5,"Underweight",B1620&lt;=24.99,"Normal weight",B1620&lt;=29.99,"Over weight",B1620&gt;=30,"Obesity")</f>
        <v>Normal weight</v>
      </c>
      <c r="P1620" s="30" t="str" cm="1">
        <f t="array" ref="P1620">_xlfn.IFS(C1620&lt;5.7,"Normal",C1620&lt;=6.49,"Prediabetes",C1620&gt;=6.5,"Diabetes")</f>
        <v>Diabetes</v>
      </c>
    </row>
    <row r="1621" spans="1:16" x14ac:dyDescent="0.25">
      <c r="A1621" s="54" t="s">
        <v>751</v>
      </c>
      <c r="B1621" s="54">
        <v>15.99</v>
      </c>
      <c r="C1621" s="54">
        <v>4.57</v>
      </c>
      <c r="D1621" s="54" t="s">
        <v>8367</v>
      </c>
      <c r="E1621" s="54" t="s">
        <v>2380</v>
      </c>
      <c r="F1621" s="54" t="s">
        <v>2382</v>
      </c>
      <c r="G1621" s="54">
        <v>1</v>
      </c>
      <c r="H1621" s="54" t="s">
        <v>2380</v>
      </c>
      <c r="I1621" s="17"/>
      <c r="J1621" s="19"/>
      <c r="K1621" s="15" t="str" cm="1">
        <f t="array" ref="K1621">IF(H1621="?",INDEX($H$2:$H$2336,MODE(MATCH($H$2:$H$2336,$H$2:$H$2336,0))),H1621)</f>
        <v>No</v>
      </c>
      <c r="L1621" s="16">
        <f t="shared" si="25"/>
        <v>1</v>
      </c>
      <c r="M1621" s="16" t="s">
        <v>2382</v>
      </c>
      <c r="N1621" s="16" t="s">
        <v>2380</v>
      </c>
      <c r="O1621" s="15" t="str" cm="1">
        <f t="array" ref="O1621">_xlfn.IFS(B1621&lt;18.5,"Underweight",B1621&lt;=24.99,"Normal weight",B1621&lt;=29.99,"Over weight",B1621&gt;=30,"Obesity")</f>
        <v>Underweight</v>
      </c>
      <c r="P1621" s="29" t="str" cm="1">
        <f t="array" ref="P1621">_xlfn.IFS(C1621&lt;5.7,"Normal",C1621&lt;=6.49,"Prediabetes",C1621&gt;=6.5,"Diabetes")</f>
        <v>Normal</v>
      </c>
    </row>
    <row r="1622" spans="1:16" x14ac:dyDescent="0.25">
      <c r="A1622" s="54" t="s">
        <v>750</v>
      </c>
      <c r="B1622" s="54">
        <v>33.155000000000001</v>
      </c>
      <c r="C1622" s="54">
        <v>4.32</v>
      </c>
      <c r="D1622" s="54" t="s">
        <v>2380</v>
      </c>
      <c r="E1622" s="54" t="s">
        <v>2380</v>
      </c>
      <c r="F1622" s="54" t="s">
        <v>2380</v>
      </c>
      <c r="G1622" s="54" t="s">
        <v>2381</v>
      </c>
      <c r="H1622" s="54" t="s">
        <v>2380</v>
      </c>
      <c r="I1622" s="15"/>
      <c r="J1622" s="20"/>
      <c r="K1622" s="17" t="str" cm="1">
        <f t="array" ref="K1622">IF(H1622="?",INDEX($H$2:$H$2336,MODE(MATCH($H$2:$H$2336,$H$2:$H$2336,0))),H1622)</f>
        <v>No</v>
      </c>
      <c r="L1622" s="18" t="str">
        <f t="shared" si="25"/>
        <v>0</v>
      </c>
      <c r="M1622" s="18" t="s">
        <v>2380</v>
      </c>
      <c r="N1622" s="18" t="s">
        <v>2380</v>
      </c>
      <c r="O1622" s="17" t="str" cm="1">
        <f t="array" ref="O1622">_xlfn.IFS(B1622&lt;18.5,"Underweight",B1622&lt;=24.99,"Normal weight",B1622&lt;=29.99,"Over weight",B1622&gt;=30,"Obesity")</f>
        <v>Obesity</v>
      </c>
      <c r="P1622" s="30" t="str" cm="1">
        <f t="array" ref="P1622">_xlfn.IFS(C1622&lt;5.7,"Normal",C1622&lt;=6.49,"Prediabetes",C1622&gt;=6.5,"Diabetes")</f>
        <v>Normal</v>
      </c>
    </row>
    <row r="1623" spans="1:16" x14ac:dyDescent="0.25">
      <c r="A1623" s="54" t="s">
        <v>749</v>
      </c>
      <c r="B1623" s="54">
        <v>26.22</v>
      </c>
      <c r="C1623" s="54">
        <v>5.57</v>
      </c>
      <c r="D1623" s="54" t="s">
        <v>8367</v>
      </c>
      <c r="E1623" s="54" t="s">
        <v>2380</v>
      </c>
      <c r="F1623" s="54" t="s">
        <v>2382</v>
      </c>
      <c r="G1623" s="54">
        <v>1</v>
      </c>
      <c r="H1623" s="54" t="s">
        <v>2380</v>
      </c>
      <c r="I1623" s="17"/>
      <c r="J1623" s="19"/>
      <c r="K1623" s="15" t="str" cm="1">
        <f t="array" ref="K1623">IF(H1623="?",INDEX($H$2:$H$2336,MODE(MATCH($H$2:$H$2336,$H$2:$H$2336,0))),H1623)</f>
        <v>No</v>
      </c>
      <c r="L1623" s="16">
        <f t="shared" si="25"/>
        <v>1</v>
      </c>
      <c r="M1623" s="16" t="s">
        <v>2382</v>
      </c>
      <c r="N1623" s="16" t="s">
        <v>2380</v>
      </c>
      <c r="O1623" s="15" t="str" cm="1">
        <f t="array" ref="O1623">_xlfn.IFS(B1623&lt;18.5,"Underweight",B1623&lt;=24.99,"Normal weight",B1623&lt;=29.99,"Over weight",B1623&gt;=30,"Obesity")</f>
        <v>Over weight</v>
      </c>
      <c r="P1623" s="29" t="str" cm="1">
        <f t="array" ref="P1623">_xlfn.IFS(C1623&lt;5.7,"Normal",C1623&lt;=6.49,"Prediabetes",C1623&gt;=6.5,"Diabetes")</f>
        <v>Normal</v>
      </c>
    </row>
    <row r="1624" spans="1:16" x14ac:dyDescent="0.25">
      <c r="A1624" s="54" t="s">
        <v>748</v>
      </c>
      <c r="B1624" s="54">
        <v>21.85</v>
      </c>
      <c r="C1624" s="54">
        <v>5.26</v>
      </c>
      <c r="D1624" s="54" t="s">
        <v>8367</v>
      </c>
      <c r="E1624" s="54" t="s">
        <v>2380</v>
      </c>
      <c r="F1624" s="54" t="s">
        <v>2382</v>
      </c>
      <c r="G1624" s="54">
        <v>1</v>
      </c>
      <c r="H1624" s="54" t="s">
        <v>2380</v>
      </c>
      <c r="I1624" s="15"/>
      <c r="J1624" s="20"/>
      <c r="K1624" s="17" t="str" cm="1">
        <f t="array" ref="K1624">IF(H1624="?",INDEX($H$2:$H$2336,MODE(MATCH($H$2:$H$2336,$H$2:$H$2336,0))),H1624)</f>
        <v>No</v>
      </c>
      <c r="L1624" s="18">
        <f t="shared" si="25"/>
        <v>1</v>
      </c>
      <c r="M1624" s="18" t="s">
        <v>2382</v>
      </c>
      <c r="N1624" s="18" t="s">
        <v>2380</v>
      </c>
      <c r="O1624" s="17" t="str" cm="1">
        <f t="array" ref="O1624">_xlfn.IFS(B1624&lt;18.5,"Underweight",B1624&lt;=24.99,"Normal weight",B1624&lt;=29.99,"Over weight",B1624&gt;=30,"Obesity")</f>
        <v>Normal weight</v>
      </c>
      <c r="P1624" s="30" t="str" cm="1">
        <f t="array" ref="P1624">_xlfn.IFS(C1624&lt;5.7,"Normal",C1624&lt;=6.49,"Prediabetes",C1624&gt;=6.5,"Diabetes")</f>
        <v>Normal</v>
      </c>
    </row>
    <row r="1625" spans="1:16" x14ac:dyDescent="0.25">
      <c r="A1625" s="54" t="s">
        <v>747</v>
      </c>
      <c r="B1625" s="54">
        <v>30.495000000000001</v>
      </c>
      <c r="C1625" s="54">
        <v>6.25</v>
      </c>
      <c r="D1625" s="54" t="s">
        <v>2380</v>
      </c>
      <c r="E1625" s="54" t="s">
        <v>2380</v>
      </c>
      <c r="F1625" s="54" t="s">
        <v>2380</v>
      </c>
      <c r="G1625" s="54" t="s">
        <v>2381</v>
      </c>
      <c r="H1625" s="54" t="s">
        <v>2380</v>
      </c>
      <c r="I1625" s="17"/>
      <c r="J1625" s="19"/>
      <c r="K1625" s="15" t="str" cm="1">
        <f t="array" ref="K1625">IF(H1625="?",INDEX($H$2:$H$2336,MODE(MATCH($H$2:$H$2336,$H$2:$H$2336,0))),H1625)</f>
        <v>No</v>
      </c>
      <c r="L1625" s="16" t="str">
        <f t="shared" si="25"/>
        <v>0</v>
      </c>
      <c r="M1625" s="16" t="s">
        <v>2380</v>
      </c>
      <c r="N1625" s="16" t="s">
        <v>2380</v>
      </c>
      <c r="O1625" s="15" t="str" cm="1">
        <f t="array" ref="O1625">_xlfn.IFS(B1625&lt;18.5,"Underweight",B1625&lt;=24.99,"Normal weight",B1625&lt;=29.99,"Over weight",B1625&gt;=30,"Obesity")</f>
        <v>Obesity</v>
      </c>
      <c r="P1625" s="29" t="str" cm="1">
        <f t="array" ref="P1625">_xlfn.IFS(C1625&lt;5.7,"Normal",C1625&lt;=6.49,"Prediabetes",C1625&gt;=6.5,"Diabetes")</f>
        <v>Prediabetes</v>
      </c>
    </row>
    <row r="1626" spans="1:16" x14ac:dyDescent="0.25">
      <c r="A1626" s="54" t="s">
        <v>746</v>
      </c>
      <c r="B1626" s="54">
        <v>34.104999999999997</v>
      </c>
      <c r="C1626" s="54">
        <v>5.67</v>
      </c>
      <c r="D1626" s="54" t="s">
        <v>8367</v>
      </c>
      <c r="E1626" s="54" t="s">
        <v>2380</v>
      </c>
      <c r="F1626" s="54" t="s">
        <v>2380</v>
      </c>
      <c r="G1626" s="54" t="s">
        <v>2381</v>
      </c>
      <c r="H1626" s="54" t="s">
        <v>2380</v>
      </c>
      <c r="I1626" s="15"/>
      <c r="J1626" s="20"/>
      <c r="K1626" s="17" t="str" cm="1">
        <f t="array" ref="K1626">IF(H1626="?",INDEX($H$2:$H$2336,MODE(MATCH($H$2:$H$2336,$H$2:$H$2336,0))),H1626)</f>
        <v>No</v>
      </c>
      <c r="L1626" s="18" t="str">
        <f t="shared" si="25"/>
        <v>0</v>
      </c>
      <c r="M1626" s="18" t="s">
        <v>2382</v>
      </c>
      <c r="N1626" s="18" t="s">
        <v>2380</v>
      </c>
      <c r="O1626" s="17" t="str" cm="1">
        <f t="array" ref="O1626">_xlfn.IFS(B1626&lt;18.5,"Underweight",B1626&lt;=24.99,"Normal weight",B1626&lt;=29.99,"Over weight",B1626&gt;=30,"Obesity")</f>
        <v>Obesity</v>
      </c>
      <c r="P1626" s="30" t="str" cm="1">
        <f t="array" ref="P1626">_xlfn.IFS(C1626&lt;5.7,"Normal",C1626&lt;=6.49,"Prediabetes",C1626&gt;=6.5,"Diabetes")</f>
        <v>Normal</v>
      </c>
    </row>
    <row r="1627" spans="1:16" x14ac:dyDescent="0.25">
      <c r="A1627" s="54" t="s">
        <v>745</v>
      </c>
      <c r="B1627" s="54">
        <v>32.770000000000003</v>
      </c>
      <c r="C1627" s="54">
        <v>4.42</v>
      </c>
      <c r="D1627" s="54" t="s">
        <v>8367</v>
      </c>
      <c r="E1627" s="54" t="s">
        <v>2380</v>
      </c>
      <c r="F1627" s="54" t="s">
        <v>2380</v>
      </c>
      <c r="G1627" s="54">
        <v>1</v>
      </c>
      <c r="H1627" s="54" t="s">
        <v>2380</v>
      </c>
      <c r="I1627" s="17"/>
      <c r="J1627" s="19"/>
      <c r="K1627" s="15" t="str" cm="1">
        <f t="array" ref="K1627">IF(H1627="?",INDEX($H$2:$H$2336,MODE(MATCH($H$2:$H$2336,$H$2:$H$2336,0))),H1627)</f>
        <v>No</v>
      </c>
      <c r="L1627" s="16">
        <f t="shared" si="25"/>
        <v>1</v>
      </c>
      <c r="M1627" s="16" t="s">
        <v>2382</v>
      </c>
      <c r="N1627" s="16" t="s">
        <v>2380</v>
      </c>
      <c r="O1627" s="15" t="str" cm="1">
        <f t="array" ref="O1627">_xlfn.IFS(B1627&lt;18.5,"Underweight",B1627&lt;=24.99,"Normal weight",B1627&lt;=29.99,"Over weight",B1627&gt;=30,"Obesity")</f>
        <v>Obesity</v>
      </c>
      <c r="P1627" s="29" t="str" cm="1">
        <f t="array" ref="P1627">_xlfn.IFS(C1627&lt;5.7,"Normal",C1627&lt;=6.49,"Prediabetes",C1627&gt;=6.5,"Diabetes")</f>
        <v>Normal</v>
      </c>
    </row>
    <row r="1628" spans="1:16" x14ac:dyDescent="0.25">
      <c r="A1628" s="54" t="s">
        <v>744</v>
      </c>
      <c r="B1628" s="54">
        <v>16.850000000000001</v>
      </c>
      <c r="C1628" s="54">
        <v>11.75</v>
      </c>
      <c r="D1628" s="54" t="s">
        <v>8367</v>
      </c>
      <c r="E1628" s="54" t="s">
        <v>2380</v>
      </c>
      <c r="F1628" s="54" t="s">
        <v>2380</v>
      </c>
      <c r="G1628" s="54">
        <v>2</v>
      </c>
      <c r="H1628" s="54" t="s">
        <v>2380</v>
      </c>
      <c r="I1628" s="15"/>
      <c r="J1628" s="20"/>
      <c r="K1628" s="17" t="str" cm="1">
        <f t="array" ref="K1628">IF(H1628="?",INDEX($H$2:$H$2336,MODE(MATCH($H$2:$H$2336,$H$2:$H$2336,0))),H1628)</f>
        <v>No</v>
      </c>
      <c r="L1628" s="18">
        <f t="shared" si="25"/>
        <v>2</v>
      </c>
      <c r="M1628" s="18" t="s">
        <v>2382</v>
      </c>
      <c r="N1628" s="18" t="s">
        <v>2380</v>
      </c>
      <c r="O1628" s="17" t="str" cm="1">
        <f t="array" ref="O1628">_xlfn.IFS(B1628&lt;18.5,"Underweight",B1628&lt;=24.99,"Normal weight",B1628&lt;=29.99,"Over weight",B1628&gt;=30,"Obesity")</f>
        <v>Underweight</v>
      </c>
      <c r="P1628" s="30" t="str" cm="1">
        <f t="array" ref="P1628">_xlfn.IFS(C1628&lt;5.7,"Normal",C1628&lt;=6.49,"Prediabetes",C1628&gt;=6.5,"Diabetes")</f>
        <v>Diabetes</v>
      </c>
    </row>
    <row r="1629" spans="1:16" x14ac:dyDescent="0.25">
      <c r="A1629" s="54" t="s">
        <v>743</v>
      </c>
      <c r="B1629" s="54">
        <v>34.700000000000003</v>
      </c>
      <c r="C1629" s="54">
        <v>6.06</v>
      </c>
      <c r="D1629" s="54" t="s">
        <v>2380</v>
      </c>
      <c r="E1629" s="54" t="s">
        <v>2380</v>
      </c>
      <c r="F1629" s="54" t="s">
        <v>2380</v>
      </c>
      <c r="G1629" s="54">
        <v>1</v>
      </c>
      <c r="H1629" s="54" t="s">
        <v>2380</v>
      </c>
      <c r="I1629" s="17"/>
      <c r="J1629" s="19"/>
      <c r="K1629" s="15" t="str" cm="1">
        <f t="array" ref="K1629">IF(H1629="?",INDEX($H$2:$H$2336,MODE(MATCH($H$2:$H$2336,$H$2:$H$2336,0))),H1629)</f>
        <v>No</v>
      </c>
      <c r="L1629" s="16">
        <f t="shared" si="25"/>
        <v>1</v>
      </c>
      <c r="M1629" s="16" t="s">
        <v>2380</v>
      </c>
      <c r="N1629" s="16" t="s">
        <v>2380</v>
      </c>
      <c r="O1629" s="15" t="str" cm="1">
        <f t="array" ref="O1629">_xlfn.IFS(B1629&lt;18.5,"Underweight",B1629&lt;=24.99,"Normal weight",B1629&lt;=29.99,"Over weight",B1629&gt;=30,"Obesity")</f>
        <v>Obesity</v>
      </c>
      <c r="P1629" s="29" t="str" cm="1">
        <f t="array" ref="P1629">_xlfn.IFS(C1629&lt;5.7,"Normal",C1629&lt;=6.49,"Prediabetes",C1629&gt;=6.5,"Diabetes")</f>
        <v>Prediabetes</v>
      </c>
    </row>
    <row r="1630" spans="1:16" x14ac:dyDescent="0.25">
      <c r="A1630" s="54" t="s">
        <v>742</v>
      </c>
      <c r="B1630" s="54">
        <v>37.049999999999997</v>
      </c>
      <c r="C1630" s="54">
        <v>5.48</v>
      </c>
      <c r="D1630" s="54" t="s">
        <v>2380</v>
      </c>
      <c r="E1630" s="54" t="s">
        <v>2380</v>
      </c>
      <c r="F1630" s="54" t="s">
        <v>2380</v>
      </c>
      <c r="G1630" s="54">
        <v>1</v>
      </c>
      <c r="H1630" s="54" t="s">
        <v>2380</v>
      </c>
      <c r="I1630" s="15"/>
      <c r="J1630" s="20"/>
      <c r="K1630" s="17" t="str" cm="1">
        <f t="array" ref="K1630">IF(H1630="?",INDEX($H$2:$H$2336,MODE(MATCH($H$2:$H$2336,$H$2:$H$2336,0))),H1630)</f>
        <v>No</v>
      </c>
      <c r="L1630" s="18">
        <f t="shared" si="25"/>
        <v>1</v>
      </c>
      <c r="M1630" s="18" t="s">
        <v>2380</v>
      </c>
      <c r="N1630" s="18" t="s">
        <v>2380</v>
      </c>
      <c r="O1630" s="17" t="str" cm="1">
        <f t="array" ref="O1630">_xlfn.IFS(B1630&lt;18.5,"Underweight",B1630&lt;=24.99,"Normal weight",B1630&lt;=29.99,"Over weight",B1630&gt;=30,"Obesity")</f>
        <v>Obesity</v>
      </c>
      <c r="P1630" s="30" t="str" cm="1">
        <f t="array" ref="P1630">_xlfn.IFS(C1630&lt;5.7,"Normal",C1630&lt;=6.49,"Prediabetes",C1630&gt;=6.5,"Diabetes")</f>
        <v>Normal</v>
      </c>
    </row>
    <row r="1631" spans="1:16" x14ac:dyDescent="0.25">
      <c r="A1631" s="54" t="s">
        <v>741</v>
      </c>
      <c r="B1631" s="54">
        <v>18.78</v>
      </c>
      <c r="C1631" s="54">
        <v>4.45</v>
      </c>
      <c r="D1631" s="54" t="s">
        <v>2380</v>
      </c>
      <c r="E1631" s="54" t="s">
        <v>2380</v>
      </c>
      <c r="F1631" s="54" t="s">
        <v>2382</v>
      </c>
      <c r="G1631" s="54">
        <v>1</v>
      </c>
      <c r="H1631" s="54" t="s">
        <v>2380</v>
      </c>
      <c r="I1631" s="17"/>
      <c r="J1631" s="19"/>
      <c r="K1631" s="15" t="str" cm="1">
        <f t="array" ref="K1631">IF(H1631="?",INDEX($H$2:$H$2336,MODE(MATCH($H$2:$H$2336,$H$2:$H$2336,0))),H1631)</f>
        <v>No</v>
      </c>
      <c r="L1631" s="16">
        <f t="shared" si="25"/>
        <v>1</v>
      </c>
      <c r="M1631" s="16" t="s">
        <v>2380</v>
      </c>
      <c r="N1631" s="16" t="s">
        <v>2380</v>
      </c>
      <c r="O1631" s="15" t="str" cm="1">
        <f t="array" ref="O1631">_xlfn.IFS(B1631&lt;18.5,"Underweight",B1631&lt;=24.99,"Normal weight",B1631&lt;=29.99,"Over weight",B1631&gt;=30,"Obesity")</f>
        <v>Normal weight</v>
      </c>
      <c r="P1631" s="29" t="str" cm="1">
        <f t="array" ref="P1631">_xlfn.IFS(C1631&lt;5.7,"Normal",C1631&lt;=6.49,"Prediabetes",C1631&gt;=6.5,"Diabetes")</f>
        <v>Normal</v>
      </c>
    </row>
    <row r="1632" spans="1:16" x14ac:dyDescent="0.25">
      <c r="A1632" s="54" t="s">
        <v>740</v>
      </c>
      <c r="B1632" s="54">
        <v>28.024999999999999</v>
      </c>
      <c r="C1632" s="54">
        <v>5</v>
      </c>
      <c r="D1632" s="54" t="s">
        <v>2380</v>
      </c>
      <c r="E1632" s="54" t="s">
        <v>2380</v>
      </c>
      <c r="F1632" s="54" t="s">
        <v>2380</v>
      </c>
      <c r="G1632" s="54">
        <v>1</v>
      </c>
      <c r="H1632" s="54" t="s">
        <v>2380</v>
      </c>
      <c r="I1632" s="15"/>
      <c r="J1632" s="20"/>
      <c r="K1632" s="17" t="str" cm="1">
        <f t="array" ref="K1632">IF(H1632="?",INDEX($H$2:$H$2336,MODE(MATCH($H$2:$H$2336,$H$2:$H$2336,0))),H1632)</f>
        <v>No</v>
      </c>
      <c r="L1632" s="18">
        <f t="shared" si="25"/>
        <v>1</v>
      </c>
      <c r="M1632" s="18" t="s">
        <v>2380</v>
      </c>
      <c r="N1632" s="18" t="s">
        <v>2380</v>
      </c>
      <c r="O1632" s="17" t="str" cm="1">
        <f t="array" ref="O1632">_xlfn.IFS(B1632&lt;18.5,"Underweight",B1632&lt;=24.99,"Normal weight",B1632&lt;=29.99,"Over weight",B1632&gt;=30,"Obesity")</f>
        <v>Over weight</v>
      </c>
      <c r="P1632" s="30" t="str" cm="1">
        <f t="array" ref="P1632">_xlfn.IFS(C1632&lt;5.7,"Normal",C1632&lt;=6.49,"Prediabetes",C1632&gt;=6.5,"Diabetes")</f>
        <v>Normal</v>
      </c>
    </row>
    <row r="1633" spans="1:16" x14ac:dyDescent="0.25">
      <c r="A1633" s="54" t="s">
        <v>739</v>
      </c>
      <c r="B1633" s="54">
        <v>35.090000000000003</v>
      </c>
      <c r="C1633" s="54">
        <v>5.84</v>
      </c>
      <c r="D1633" s="54" t="s">
        <v>2380</v>
      </c>
      <c r="E1633" s="54" t="s">
        <v>2380</v>
      </c>
      <c r="F1633" s="54" t="s">
        <v>2380</v>
      </c>
      <c r="G1633" s="54" t="s">
        <v>2381</v>
      </c>
      <c r="H1633" s="54" t="s">
        <v>2380</v>
      </c>
      <c r="I1633" s="17"/>
      <c r="J1633" s="19"/>
      <c r="K1633" s="15" t="str" cm="1">
        <f t="array" ref="K1633">IF(H1633="?",INDEX($H$2:$H$2336,MODE(MATCH($H$2:$H$2336,$H$2:$H$2336,0))),H1633)</f>
        <v>No</v>
      </c>
      <c r="L1633" s="16" t="str">
        <f t="shared" si="25"/>
        <v>0</v>
      </c>
      <c r="M1633" s="16" t="s">
        <v>2380</v>
      </c>
      <c r="N1633" s="16" t="s">
        <v>2380</v>
      </c>
      <c r="O1633" s="15" t="str" cm="1">
        <f t="array" ref="O1633">_xlfn.IFS(B1633&lt;18.5,"Underweight",B1633&lt;=24.99,"Normal weight",B1633&lt;=29.99,"Over weight",B1633&gt;=30,"Obesity")</f>
        <v>Obesity</v>
      </c>
      <c r="P1633" s="29" t="str" cm="1">
        <f t="array" ref="P1633">_xlfn.IFS(C1633&lt;5.7,"Normal",C1633&lt;=6.49,"Prediabetes",C1633&gt;=6.5,"Diabetes")</f>
        <v>Prediabetes</v>
      </c>
    </row>
    <row r="1634" spans="1:16" x14ac:dyDescent="0.25">
      <c r="A1634" s="54" t="s">
        <v>738</v>
      </c>
      <c r="B1634" s="54">
        <v>34.42</v>
      </c>
      <c r="C1634" s="54">
        <v>5.21</v>
      </c>
      <c r="D1634" s="54" t="s">
        <v>8367</v>
      </c>
      <c r="E1634" s="54" t="s">
        <v>2380</v>
      </c>
      <c r="F1634" s="54" t="s">
        <v>2380</v>
      </c>
      <c r="G1634" s="54" t="s">
        <v>2381</v>
      </c>
      <c r="H1634" s="54" t="s">
        <v>2380</v>
      </c>
      <c r="I1634" s="15"/>
      <c r="J1634" s="20"/>
      <c r="K1634" s="17" t="str" cm="1">
        <f t="array" ref="K1634">IF(H1634="?",INDEX($H$2:$H$2336,MODE(MATCH($H$2:$H$2336,$H$2:$H$2336,0))),H1634)</f>
        <v>No</v>
      </c>
      <c r="L1634" s="18" t="str">
        <f t="shared" si="25"/>
        <v>0</v>
      </c>
      <c r="M1634" s="18" t="s">
        <v>2382</v>
      </c>
      <c r="N1634" s="18" t="s">
        <v>2380</v>
      </c>
      <c r="O1634" s="17" t="str" cm="1">
        <f t="array" ref="O1634">_xlfn.IFS(B1634&lt;18.5,"Underweight",B1634&lt;=24.99,"Normal weight",B1634&lt;=29.99,"Over weight",B1634&gt;=30,"Obesity")</f>
        <v>Obesity</v>
      </c>
      <c r="P1634" s="30" t="str" cm="1">
        <f t="array" ref="P1634">_xlfn.IFS(C1634&lt;5.7,"Normal",C1634&lt;=6.49,"Prediabetes",C1634&gt;=6.5,"Diabetes")</f>
        <v>Normal</v>
      </c>
    </row>
    <row r="1635" spans="1:16" x14ac:dyDescent="0.25">
      <c r="A1635" s="54" t="s">
        <v>737</v>
      </c>
      <c r="B1635" s="54">
        <v>29.4</v>
      </c>
      <c r="C1635" s="54">
        <v>4.26</v>
      </c>
      <c r="D1635" s="54" t="s">
        <v>2380</v>
      </c>
      <c r="E1635" s="54" t="s">
        <v>2380</v>
      </c>
      <c r="F1635" s="54" t="s">
        <v>2380</v>
      </c>
      <c r="G1635" s="54" t="s">
        <v>2381</v>
      </c>
      <c r="H1635" s="54" t="s">
        <v>2380</v>
      </c>
      <c r="I1635" s="17"/>
      <c r="J1635" s="19"/>
      <c r="K1635" s="15" t="str" cm="1">
        <f t="array" ref="K1635">IF(H1635="?",INDEX($H$2:$H$2336,MODE(MATCH($H$2:$H$2336,$H$2:$H$2336,0))),H1635)</f>
        <v>No</v>
      </c>
      <c r="L1635" s="16" t="str">
        <f t="shared" si="25"/>
        <v>0</v>
      </c>
      <c r="M1635" s="16" t="s">
        <v>2380</v>
      </c>
      <c r="N1635" s="16" t="s">
        <v>2380</v>
      </c>
      <c r="O1635" s="15" t="str" cm="1">
        <f t="array" ref="O1635">_xlfn.IFS(B1635&lt;18.5,"Underweight",B1635&lt;=24.99,"Normal weight",B1635&lt;=29.99,"Over weight",B1635&gt;=30,"Obesity")</f>
        <v>Over weight</v>
      </c>
      <c r="P1635" s="29" t="str" cm="1">
        <f t="array" ref="P1635">_xlfn.IFS(C1635&lt;5.7,"Normal",C1635&lt;=6.49,"Prediabetes",C1635&gt;=6.5,"Diabetes")</f>
        <v>Normal</v>
      </c>
    </row>
    <row r="1636" spans="1:16" x14ac:dyDescent="0.25">
      <c r="A1636" s="54" t="s">
        <v>736</v>
      </c>
      <c r="B1636" s="54">
        <v>21.31</v>
      </c>
      <c r="C1636" s="54">
        <v>4.17</v>
      </c>
      <c r="D1636" s="54" t="s">
        <v>2380</v>
      </c>
      <c r="E1636" s="54" t="s">
        <v>2380</v>
      </c>
      <c r="F1636" s="54" t="s">
        <v>2380</v>
      </c>
      <c r="G1636" s="54" t="s">
        <v>2381</v>
      </c>
      <c r="H1636" s="54" t="s">
        <v>2380</v>
      </c>
      <c r="I1636" s="15"/>
      <c r="J1636" s="20"/>
      <c r="K1636" s="17" t="str" cm="1">
        <f t="array" ref="K1636">IF(H1636="?",INDEX($H$2:$H$2336,MODE(MATCH($H$2:$H$2336,$H$2:$H$2336,0))),H1636)</f>
        <v>No</v>
      </c>
      <c r="L1636" s="18" t="str">
        <f t="shared" si="25"/>
        <v>0</v>
      </c>
      <c r="M1636" s="18" t="s">
        <v>2380</v>
      </c>
      <c r="N1636" s="18" t="s">
        <v>2380</v>
      </c>
      <c r="O1636" s="17" t="str" cm="1">
        <f t="array" ref="O1636">_xlfn.IFS(B1636&lt;18.5,"Underweight",B1636&lt;=24.99,"Normal weight",B1636&lt;=29.99,"Over weight",B1636&gt;=30,"Obesity")</f>
        <v>Normal weight</v>
      </c>
      <c r="P1636" s="30" t="str" cm="1">
        <f t="array" ref="P1636">_xlfn.IFS(C1636&lt;5.7,"Normal",C1636&lt;=6.49,"Prediabetes",C1636&gt;=6.5,"Diabetes")</f>
        <v>Normal</v>
      </c>
    </row>
    <row r="1637" spans="1:16" x14ac:dyDescent="0.25">
      <c r="A1637" s="54" t="s">
        <v>735</v>
      </c>
      <c r="B1637" s="54">
        <v>19.559999999999999</v>
      </c>
      <c r="C1637" s="54">
        <v>11.96</v>
      </c>
      <c r="D1637" s="54" t="s">
        <v>2380</v>
      </c>
      <c r="E1637" s="54" t="s">
        <v>2380</v>
      </c>
      <c r="F1637" s="54" t="s">
        <v>2380</v>
      </c>
      <c r="G1637" s="54" t="s">
        <v>2381</v>
      </c>
      <c r="H1637" s="54" t="s">
        <v>2380</v>
      </c>
      <c r="I1637" s="17"/>
      <c r="J1637" s="19"/>
      <c r="K1637" s="15" t="str" cm="1">
        <f t="array" ref="K1637">IF(H1637="?",INDEX($H$2:$H$2336,MODE(MATCH($H$2:$H$2336,$H$2:$H$2336,0))),H1637)</f>
        <v>No</v>
      </c>
      <c r="L1637" s="16" t="str">
        <f t="shared" si="25"/>
        <v>0</v>
      </c>
      <c r="M1637" s="16" t="s">
        <v>2380</v>
      </c>
      <c r="N1637" s="16" t="s">
        <v>2380</v>
      </c>
      <c r="O1637" s="15" t="str" cm="1">
        <f t="array" ref="O1637">_xlfn.IFS(B1637&lt;18.5,"Underweight",B1637&lt;=24.99,"Normal weight",B1637&lt;=29.99,"Over weight",B1637&gt;=30,"Obesity")</f>
        <v>Normal weight</v>
      </c>
      <c r="P1637" s="29" t="str" cm="1">
        <f t="array" ref="P1637">_xlfn.IFS(C1637&lt;5.7,"Normal",C1637&lt;=6.49,"Prediabetes",C1637&gt;=6.5,"Diabetes")</f>
        <v>Diabetes</v>
      </c>
    </row>
    <row r="1638" spans="1:16" x14ac:dyDescent="0.25">
      <c r="A1638" s="54" t="s">
        <v>734</v>
      </c>
      <c r="B1638" s="54">
        <v>37.335000000000001</v>
      </c>
      <c r="C1638" s="54">
        <v>6.26</v>
      </c>
      <c r="D1638" s="54" t="s">
        <v>8367</v>
      </c>
      <c r="E1638" s="54" t="s">
        <v>2380</v>
      </c>
      <c r="F1638" s="54" t="s">
        <v>2380</v>
      </c>
      <c r="G1638" s="54">
        <v>1</v>
      </c>
      <c r="H1638" s="54" t="s">
        <v>2380</v>
      </c>
      <c r="I1638" s="15"/>
      <c r="J1638" s="20"/>
      <c r="K1638" s="17" t="str" cm="1">
        <f t="array" ref="K1638">IF(H1638="?",INDEX($H$2:$H$2336,MODE(MATCH($H$2:$H$2336,$H$2:$H$2336,0))),H1638)</f>
        <v>No</v>
      </c>
      <c r="L1638" s="18">
        <f t="shared" si="25"/>
        <v>1</v>
      </c>
      <c r="M1638" s="18" t="s">
        <v>2382</v>
      </c>
      <c r="N1638" s="18" t="s">
        <v>2380</v>
      </c>
      <c r="O1638" s="17" t="str" cm="1">
        <f t="array" ref="O1638">_xlfn.IFS(B1638&lt;18.5,"Underweight",B1638&lt;=24.99,"Normal weight",B1638&lt;=29.99,"Over weight",B1638&gt;=30,"Obesity")</f>
        <v>Obesity</v>
      </c>
      <c r="P1638" s="30" t="str" cm="1">
        <f t="array" ref="P1638">_xlfn.IFS(C1638&lt;5.7,"Normal",C1638&lt;=6.49,"Prediabetes",C1638&gt;=6.5,"Diabetes")</f>
        <v>Prediabetes</v>
      </c>
    </row>
    <row r="1639" spans="1:16" x14ac:dyDescent="0.25">
      <c r="A1639" s="54" t="s">
        <v>733</v>
      </c>
      <c r="B1639" s="54">
        <v>19.53</v>
      </c>
      <c r="C1639" s="54">
        <v>11.68</v>
      </c>
      <c r="D1639" s="54" t="s">
        <v>2380</v>
      </c>
      <c r="E1639" s="54" t="s">
        <v>2380</v>
      </c>
      <c r="F1639" s="54" t="s">
        <v>2380</v>
      </c>
      <c r="G1639" s="54" t="s">
        <v>2381</v>
      </c>
      <c r="H1639" s="54" t="s">
        <v>2380</v>
      </c>
      <c r="I1639" s="17"/>
      <c r="J1639" s="19"/>
      <c r="K1639" s="15" t="str" cm="1">
        <f t="array" ref="K1639">IF(H1639="?",INDEX($H$2:$H$2336,MODE(MATCH($H$2:$H$2336,$H$2:$H$2336,0))),H1639)</f>
        <v>No</v>
      </c>
      <c r="L1639" s="16" t="str">
        <f t="shared" si="25"/>
        <v>0</v>
      </c>
      <c r="M1639" s="16" t="s">
        <v>2380</v>
      </c>
      <c r="N1639" s="16" t="s">
        <v>2380</v>
      </c>
      <c r="O1639" s="15" t="str" cm="1">
        <f t="array" ref="O1639">_xlfn.IFS(B1639&lt;18.5,"Underweight",B1639&lt;=24.99,"Normal weight",B1639&lt;=29.99,"Over weight",B1639&gt;=30,"Obesity")</f>
        <v>Normal weight</v>
      </c>
      <c r="P1639" s="29" t="str" cm="1">
        <f t="array" ref="P1639">_xlfn.IFS(C1639&lt;5.7,"Normal",C1639&lt;=6.49,"Prediabetes",C1639&gt;=6.5,"Diabetes")</f>
        <v>Diabetes</v>
      </c>
    </row>
    <row r="1640" spans="1:16" x14ac:dyDescent="0.25">
      <c r="A1640" s="54" t="s">
        <v>732</v>
      </c>
      <c r="B1640" s="54">
        <v>34.1</v>
      </c>
      <c r="C1640" s="54">
        <v>5.16</v>
      </c>
      <c r="D1640" s="54" t="s">
        <v>2380</v>
      </c>
      <c r="E1640" s="54" t="s">
        <v>2380</v>
      </c>
      <c r="F1640" s="54" t="s">
        <v>2380</v>
      </c>
      <c r="G1640" s="54" t="s">
        <v>2381</v>
      </c>
      <c r="H1640" s="54" t="s">
        <v>2380</v>
      </c>
      <c r="I1640" s="15"/>
      <c r="J1640" s="20"/>
      <c r="K1640" s="17" t="str" cm="1">
        <f t="array" ref="K1640">IF(H1640="?",INDEX($H$2:$H$2336,MODE(MATCH($H$2:$H$2336,$H$2:$H$2336,0))),H1640)</f>
        <v>No</v>
      </c>
      <c r="L1640" s="18" t="str">
        <f t="shared" si="25"/>
        <v>0</v>
      </c>
      <c r="M1640" s="18" t="s">
        <v>2380</v>
      </c>
      <c r="N1640" s="18" t="s">
        <v>2380</v>
      </c>
      <c r="O1640" s="17" t="str" cm="1">
        <f t="array" ref="O1640">_xlfn.IFS(B1640&lt;18.5,"Underweight",B1640&lt;=24.99,"Normal weight",B1640&lt;=29.99,"Over weight",B1640&gt;=30,"Obesity")</f>
        <v>Obesity</v>
      </c>
      <c r="P1640" s="30" t="str" cm="1">
        <f t="array" ref="P1640">_xlfn.IFS(C1640&lt;5.7,"Normal",C1640&lt;=6.49,"Prediabetes",C1640&gt;=6.5,"Diabetes")</f>
        <v>Normal</v>
      </c>
    </row>
    <row r="1641" spans="1:16" x14ac:dyDescent="0.25">
      <c r="A1641" s="54" t="s">
        <v>731</v>
      </c>
      <c r="B1641" s="54">
        <v>16.5</v>
      </c>
      <c r="C1641" s="54">
        <v>6.9</v>
      </c>
      <c r="D1641" s="54" t="s">
        <v>8367</v>
      </c>
      <c r="E1641" s="54" t="s">
        <v>2380</v>
      </c>
      <c r="F1641" s="54" t="s">
        <v>2380</v>
      </c>
      <c r="G1641" s="54">
        <v>2</v>
      </c>
      <c r="H1641" s="54" t="s">
        <v>2380</v>
      </c>
      <c r="I1641" s="17"/>
      <c r="J1641" s="19"/>
      <c r="K1641" s="15" t="str" cm="1">
        <f t="array" ref="K1641">IF(H1641="?",INDEX($H$2:$H$2336,MODE(MATCH($H$2:$H$2336,$H$2:$H$2336,0))),H1641)</f>
        <v>No</v>
      </c>
      <c r="L1641" s="16">
        <f t="shared" si="25"/>
        <v>2</v>
      </c>
      <c r="M1641" s="16" t="s">
        <v>2382</v>
      </c>
      <c r="N1641" s="16" t="s">
        <v>2380</v>
      </c>
      <c r="O1641" s="15" t="str" cm="1">
        <f t="array" ref="O1641">_xlfn.IFS(B1641&lt;18.5,"Underweight",B1641&lt;=24.99,"Normal weight",B1641&lt;=29.99,"Over weight",B1641&gt;=30,"Obesity")</f>
        <v>Underweight</v>
      </c>
      <c r="P1641" s="29" t="str" cm="1">
        <f t="array" ref="P1641">_xlfn.IFS(C1641&lt;5.7,"Normal",C1641&lt;=6.49,"Prediabetes",C1641&gt;=6.5,"Diabetes")</f>
        <v>Diabetes</v>
      </c>
    </row>
    <row r="1642" spans="1:16" x14ac:dyDescent="0.25">
      <c r="A1642" s="54" t="s">
        <v>730</v>
      </c>
      <c r="B1642" s="54">
        <v>30.69</v>
      </c>
      <c r="C1642" s="54">
        <v>4.83</v>
      </c>
      <c r="D1642" s="54" t="s">
        <v>2380</v>
      </c>
      <c r="E1642" s="54" t="s">
        <v>2380</v>
      </c>
      <c r="F1642" s="54" t="s">
        <v>2380</v>
      </c>
      <c r="G1642" s="54">
        <v>1</v>
      </c>
      <c r="H1642" s="54" t="s">
        <v>2380</v>
      </c>
      <c r="I1642" s="15"/>
      <c r="J1642" s="20"/>
      <c r="K1642" s="17" t="str" cm="1">
        <f t="array" ref="K1642">IF(H1642="?",INDEX($H$2:$H$2336,MODE(MATCH($H$2:$H$2336,$H$2:$H$2336,0))),H1642)</f>
        <v>No</v>
      </c>
      <c r="L1642" s="18">
        <f t="shared" si="25"/>
        <v>1</v>
      </c>
      <c r="M1642" s="18" t="s">
        <v>2380</v>
      </c>
      <c r="N1642" s="18" t="s">
        <v>2380</v>
      </c>
      <c r="O1642" s="17" t="str" cm="1">
        <f t="array" ref="O1642">_xlfn.IFS(B1642&lt;18.5,"Underweight",B1642&lt;=24.99,"Normal weight",B1642&lt;=29.99,"Over weight",B1642&gt;=30,"Obesity")</f>
        <v>Obesity</v>
      </c>
      <c r="P1642" s="30" t="str" cm="1">
        <f t="array" ref="P1642">_xlfn.IFS(C1642&lt;5.7,"Normal",C1642&lt;=6.49,"Prediabetes",C1642&gt;=6.5,"Diabetes")</f>
        <v>Normal</v>
      </c>
    </row>
    <row r="1643" spans="1:16" x14ac:dyDescent="0.25">
      <c r="A1643" s="54" t="s">
        <v>729</v>
      </c>
      <c r="B1643" s="54">
        <v>28.93</v>
      </c>
      <c r="C1643" s="54">
        <v>4.87</v>
      </c>
      <c r="D1643" s="54" t="s">
        <v>2380</v>
      </c>
      <c r="E1643" s="54" t="s">
        <v>2380</v>
      </c>
      <c r="F1643" s="54" t="s">
        <v>2380</v>
      </c>
      <c r="G1643" s="54">
        <v>1</v>
      </c>
      <c r="H1643" s="54" t="s">
        <v>2380</v>
      </c>
      <c r="I1643" s="17"/>
      <c r="J1643" s="19"/>
      <c r="K1643" s="15" t="str" cm="1">
        <f t="array" ref="K1643">IF(H1643="?",INDEX($H$2:$H$2336,MODE(MATCH($H$2:$H$2336,$H$2:$H$2336,0))),H1643)</f>
        <v>No</v>
      </c>
      <c r="L1643" s="16">
        <f t="shared" si="25"/>
        <v>1</v>
      </c>
      <c r="M1643" s="16" t="s">
        <v>2380</v>
      </c>
      <c r="N1643" s="16" t="s">
        <v>2380</v>
      </c>
      <c r="O1643" s="15" t="str" cm="1">
        <f t="array" ref="O1643">_xlfn.IFS(B1643&lt;18.5,"Underweight",B1643&lt;=24.99,"Normal weight",B1643&lt;=29.99,"Over weight",B1643&gt;=30,"Obesity")</f>
        <v>Over weight</v>
      </c>
      <c r="P1643" s="29" t="str" cm="1">
        <f t="array" ref="P1643">_xlfn.IFS(C1643&lt;5.7,"Normal",C1643&lt;=6.49,"Prediabetes",C1643&gt;=6.5,"Diabetes")</f>
        <v>Normal</v>
      </c>
    </row>
    <row r="1644" spans="1:16" x14ac:dyDescent="0.25">
      <c r="A1644" s="54" t="s">
        <v>728</v>
      </c>
      <c r="B1644" s="54">
        <v>38.9</v>
      </c>
      <c r="C1644" s="54">
        <v>4.28</v>
      </c>
      <c r="D1644" s="54" t="s">
        <v>2380</v>
      </c>
      <c r="E1644" s="54" t="s">
        <v>2380</v>
      </c>
      <c r="F1644" s="54" t="s">
        <v>2380</v>
      </c>
      <c r="G1644" s="54" t="s">
        <v>2381</v>
      </c>
      <c r="H1644" s="54" t="s">
        <v>2380</v>
      </c>
      <c r="I1644" s="15"/>
      <c r="J1644" s="20"/>
      <c r="K1644" s="17" t="str" cm="1">
        <f t="array" ref="K1644">IF(H1644="?",INDEX($H$2:$H$2336,MODE(MATCH($H$2:$H$2336,$H$2:$H$2336,0))),H1644)</f>
        <v>No</v>
      </c>
      <c r="L1644" s="18" t="str">
        <f t="shared" si="25"/>
        <v>0</v>
      </c>
      <c r="M1644" s="18" t="s">
        <v>2380</v>
      </c>
      <c r="N1644" s="18" t="s">
        <v>2380</v>
      </c>
      <c r="O1644" s="17" t="str" cm="1">
        <f t="array" ref="O1644">_xlfn.IFS(B1644&lt;18.5,"Underweight",B1644&lt;=24.99,"Normal weight",B1644&lt;=29.99,"Over weight",B1644&gt;=30,"Obesity")</f>
        <v>Obesity</v>
      </c>
      <c r="P1644" s="30" t="str" cm="1">
        <f t="array" ref="P1644">_xlfn.IFS(C1644&lt;5.7,"Normal",C1644&lt;=6.49,"Prediabetes",C1644&gt;=6.5,"Diabetes")</f>
        <v>Normal</v>
      </c>
    </row>
    <row r="1645" spans="1:16" x14ac:dyDescent="0.25">
      <c r="A1645" s="54" t="s">
        <v>727</v>
      </c>
      <c r="B1645" s="54">
        <v>26.9</v>
      </c>
      <c r="C1645" s="54">
        <v>4.07</v>
      </c>
      <c r="D1645" s="54" t="s">
        <v>2380</v>
      </c>
      <c r="E1645" s="54" t="s">
        <v>2380</v>
      </c>
      <c r="F1645" s="54" t="s">
        <v>2380</v>
      </c>
      <c r="G1645" s="54" t="s">
        <v>2381</v>
      </c>
      <c r="H1645" s="54" t="s">
        <v>2380</v>
      </c>
      <c r="I1645" s="17"/>
      <c r="J1645" s="19"/>
      <c r="K1645" s="15" t="str" cm="1">
        <f t="array" ref="K1645">IF(H1645="?",INDEX($H$2:$H$2336,MODE(MATCH($H$2:$H$2336,$H$2:$H$2336,0))),H1645)</f>
        <v>No</v>
      </c>
      <c r="L1645" s="16" t="str">
        <f t="shared" si="25"/>
        <v>0</v>
      </c>
      <c r="M1645" s="16" t="s">
        <v>2380</v>
      </c>
      <c r="N1645" s="16" t="s">
        <v>2380</v>
      </c>
      <c r="O1645" s="15" t="str" cm="1">
        <f t="array" ref="O1645">_xlfn.IFS(B1645&lt;18.5,"Underweight",B1645&lt;=24.99,"Normal weight",B1645&lt;=29.99,"Over weight",B1645&gt;=30,"Obesity")</f>
        <v>Over weight</v>
      </c>
      <c r="P1645" s="29" t="str" cm="1">
        <f t="array" ref="P1645">_xlfn.IFS(C1645&lt;5.7,"Normal",C1645&lt;=6.49,"Prediabetes",C1645&gt;=6.5,"Diabetes")</f>
        <v>Normal</v>
      </c>
    </row>
    <row r="1646" spans="1:16" x14ac:dyDescent="0.25">
      <c r="A1646" s="54" t="s">
        <v>726</v>
      </c>
      <c r="B1646" s="54">
        <v>24.86</v>
      </c>
      <c r="C1646" s="54">
        <v>6.23</v>
      </c>
      <c r="D1646" s="54" t="s">
        <v>2380</v>
      </c>
      <c r="E1646" s="54" t="s">
        <v>2380</v>
      </c>
      <c r="F1646" s="54" t="s">
        <v>2380</v>
      </c>
      <c r="G1646" s="54" t="s">
        <v>2381</v>
      </c>
      <c r="H1646" s="54" t="s">
        <v>2380</v>
      </c>
      <c r="I1646" s="15"/>
      <c r="J1646" s="20"/>
      <c r="K1646" s="17" t="str" cm="1">
        <f t="array" ref="K1646">IF(H1646="?",INDEX($H$2:$H$2336,MODE(MATCH($H$2:$H$2336,$H$2:$H$2336,0))),H1646)</f>
        <v>No</v>
      </c>
      <c r="L1646" s="18" t="str">
        <f t="shared" si="25"/>
        <v>0</v>
      </c>
      <c r="M1646" s="18" t="s">
        <v>2380</v>
      </c>
      <c r="N1646" s="18" t="s">
        <v>2380</v>
      </c>
      <c r="O1646" s="17" t="str" cm="1">
        <f t="array" ref="O1646">_xlfn.IFS(B1646&lt;18.5,"Underweight",B1646&lt;=24.99,"Normal weight",B1646&lt;=29.99,"Over weight",B1646&gt;=30,"Obesity")</f>
        <v>Normal weight</v>
      </c>
      <c r="P1646" s="30" t="str" cm="1">
        <f t="array" ref="P1646">_xlfn.IFS(C1646&lt;5.7,"Normal",C1646&lt;=6.49,"Prediabetes",C1646&gt;=6.5,"Diabetes")</f>
        <v>Prediabetes</v>
      </c>
    </row>
    <row r="1647" spans="1:16" x14ac:dyDescent="0.25">
      <c r="A1647" s="54" t="s">
        <v>725</v>
      </c>
      <c r="B1647" s="54">
        <v>39.14</v>
      </c>
      <c r="C1647" s="54">
        <v>6.24</v>
      </c>
      <c r="D1647" s="54" t="s">
        <v>2380</v>
      </c>
      <c r="E1647" s="54" t="s">
        <v>8367</v>
      </c>
      <c r="F1647" s="54" t="s">
        <v>2380</v>
      </c>
      <c r="G1647" s="54">
        <v>1</v>
      </c>
      <c r="H1647" s="54" t="s">
        <v>2380</v>
      </c>
      <c r="I1647" s="17"/>
      <c r="J1647" s="19"/>
      <c r="K1647" s="15" t="str" cm="1">
        <f t="array" ref="K1647">IF(H1647="?",INDEX($H$2:$H$2336,MODE(MATCH($H$2:$H$2336,$H$2:$H$2336,0))),H1647)</f>
        <v>No</v>
      </c>
      <c r="L1647" s="16">
        <f t="shared" si="25"/>
        <v>1</v>
      </c>
      <c r="M1647" s="16" t="s">
        <v>2380</v>
      </c>
      <c r="N1647" s="16" t="s">
        <v>2380</v>
      </c>
      <c r="O1647" s="15" t="str" cm="1">
        <f t="array" ref="O1647">_xlfn.IFS(B1647&lt;18.5,"Underweight",B1647&lt;=24.99,"Normal weight",B1647&lt;=29.99,"Over weight",B1647&gt;=30,"Obesity")</f>
        <v>Obesity</v>
      </c>
      <c r="P1647" s="29" t="str" cm="1">
        <f t="array" ref="P1647">_xlfn.IFS(C1647&lt;5.7,"Normal",C1647&lt;=6.49,"Prediabetes",C1647&gt;=6.5,"Diabetes")</f>
        <v>Prediabetes</v>
      </c>
    </row>
    <row r="1648" spans="1:16" x14ac:dyDescent="0.25">
      <c r="A1648" s="54" t="s">
        <v>724</v>
      </c>
      <c r="B1648" s="54">
        <v>39.799999999999997</v>
      </c>
      <c r="C1648" s="54">
        <v>6.17</v>
      </c>
      <c r="D1648" s="54" t="s">
        <v>2380</v>
      </c>
      <c r="E1648" s="54" t="s">
        <v>2380</v>
      </c>
      <c r="F1648" s="54" t="s">
        <v>2382</v>
      </c>
      <c r="G1648" s="54">
        <v>1</v>
      </c>
      <c r="H1648" s="54" t="s">
        <v>2380</v>
      </c>
      <c r="I1648" s="15"/>
      <c r="J1648" s="20"/>
      <c r="K1648" s="17" t="str" cm="1">
        <f t="array" ref="K1648">IF(H1648="?",INDEX($H$2:$H$2336,MODE(MATCH($H$2:$H$2336,$H$2:$H$2336,0))),H1648)</f>
        <v>No</v>
      </c>
      <c r="L1648" s="18">
        <f t="shared" si="25"/>
        <v>1</v>
      </c>
      <c r="M1648" s="18" t="s">
        <v>2380</v>
      </c>
      <c r="N1648" s="18" t="s">
        <v>2380</v>
      </c>
      <c r="O1648" s="17" t="str" cm="1">
        <f t="array" ref="O1648">_xlfn.IFS(B1648&lt;18.5,"Underweight",B1648&lt;=24.99,"Normal weight",B1648&lt;=29.99,"Over weight",B1648&gt;=30,"Obesity")</f>
        <v>Obesity</v>
      </c>
      <c r="P1648" s="30" t="str" cm="1">
        <f t="array" ref="P1648">_xlfn.IFS(C1648&lt;5.7,"Normal",C1648&lt;=6.49,"Prediabetes",C1648&gt;=6.5,"Diabetes")</f>
        <v>Prediabetes</v>
      </c>
    </row>
    <row r="1649" spans="1:16" x14ac:dyDescent="0.25">
      <c r="A1649" s="54" t="s">
        <v>723</v>
      </c>
      <c r="B1649" s="54">
        <v>34.32</v>
      </c>
      <c r="C1649" s="54">
        <v>5.16</v>
      </c>
      <c r="D1649" s="54" t="s">
        <v>2380</v>
      </c>
      <c r="E1649" s="54" t="s">
        <v>2380</v>
      </c>
      <c r="F1649" s="54" t="s">
        <v>2380</v>
      </c>
      <c r="G1649" s="54">
        <v>1</v>
      </c>
      <c r="H1649" s="54" t="s">
        <v>2380</v>
      </c>
      <c r="I1649" s="17"/>
      <c r="J1649" s="19"/>
      <c r="K1649" s="15" t="str" cm="1">
        <f t="array" ref="K1649">IF(H1649="?",INDEX($H$2:$H$2336,MODE(MATCH($H$2:$H$2336,$H$2:$H$2336,0))),H1649)</f>
        <v>No</v>
      </c>
      <c r="L1649" s="16">
        <f t="shared" si="25"/>
        <v>1</v>
      </c>
      <c r="M1649" s="16" t="s">
        <v>2380</v>
      </c>
      <c r="N1649" s="16" t="s">
        <v>2380</v>
      </c>
      <c r="O1649" s="15" t="str" cm="1">
        <f t="array" ref="O1649">_xlfn.IFS(B1649&lt;18.5,"Underweight",B1649&lt;=24.99,"Normal weight",B1649&lt;=29.99,"Over weight",B1649&gt;=30,"Obesity")</f>
        <v>Obesity</v>
      </c>
      <c r="P1649" s="29" t="str" cm="1">
        <f t="array" ref="P1649">_xlfn.IFS(C1649&lt;5.7,"Normal",C1649&lt;=6.49,"Prediabetes",C1649&gt;=6.5,"Diabetes")</f>
        <v>Normal</v>
      </c>
    </row>
    <row r="1650" spans="1:16" x14ac:dyDescent="0.25">
      <c r="A1650" s="54" t="s">
        <v>722</v>
      </c>
      <c r="B1650" s="54">
        <v>32.51</v>
      </c>
      <c r="C1650" s="54">
        <v>4.3</v>
      </c>
      <c r="D1650" s="54" t="s">
        <v>2380</v>
      </c>
      <c r="E1650" s="54" t="s">
        <v>2380</v>
      </c>
      <c r="F1650" s="54" t="s">
        <v>2380</v>
      </c>
      <c r="G1650" s="54" t="s">
        <v>2381</v>
      </c>
      <c r="H1650" s="54" t="s">
        <v>2380</v>
      </c>
      <c r="I1650" s="15"/>
      <c r="J1650" s="20"/>
      <c r="K1650" s="17" t="str" cm="1">
        <f t="array" ref="K1650">IF(H1650="?",INDEX($H$2:$H$2336,MODE(MATCH($H$2:$H$2336,$H$2:$H$2336,0))),H1650)</f>
        <v>No</v>
      </c>
      <c r="L1650" s="18" t="str">
        <f t="shared" si="25"/>
        <v>0</v>
      </c>
      <c r="M1650" s="18" t="s">
        <v>2380</v>
      </c>
      <c r="N1650" s="18" t="s">
        <v>2380</v>
      </c>
      <c r="O1650" s="17" t="str" cm="1">
        <f t="array" ref="O1650">_xlfn.IFS(B1650&lt;18.5,"Underweight",B1650&lt;=24.99,"Normal weight",B1650&lt;=29.99,"Over weight",B1650&gt;=30,"Obesity")</f>
        <v>Obesity</v>
      </c>
      <c r="P1650" s="30" t="str" cm="1">
        <f t="array" ref="P1650">_xlfn.IFS(C1650&lt;5.7,"Normal",C1650&lt;=6.49,"Prediabetes",C1650&gt;=6.5,"Diabetes")</f>
        <v>Normal</v>
      </c>
    </row>
    <row r="1651" spans="1:16" x14ac:dyDescent="0.25">
      <c r="A1651" s="54" t="s">
        <v>721</v>
      </c>
      <c r="B1651" s="54">
        <v>30.71</v>
      </c>
      <c r="C1651" s="54">
        <v>6.14</v>
      </c>
      <c r="D1651" s="54" t="s">
        <v>2380</v>
      </c>
      <c r="E1651" s="54" t="s">
        <v>2380</v>
      </c>
      <c r="F1651" s="54" t="s">
        <v>2382</v>
      </c>
      <c r="G1651" s="54">
        <v>1</v>
      </c>
      <c r="H1651" s="54" t="s">
        <v>2380</v>
      </c>
      <c r="I1651" s="17"/>
      <c r="J1651" s="19"/>
      <c r="K1651" s="15" t="str" cm="1">
        <f t="array" ref="K1651">IF(H1651="?",INDEX($H$2:$H$2336,MODE(MATCH($H$2:$H$2336,$H$2:$H$2336,0))),H1651)</f>
        <v>No</v>
      </c>
      <c r="L1651" s="16">
        <f t="shared" si="25"/>
        <v>1</v>
      </c>
      <c r="M1651" s="16" t="s">
        <v>2380</v>
      </c>
      <c r="N1651" s="16" t="s">
        <v>2380</v>
      </c>
      <c r="O1651" s="15" t="str" cm="1">
        <f t="array" ref="O1651">_xlfn.IFS(B1651&lt;18.5,"Underweight",B1651&lt;=24.99,"Normal weight",B1651&lt;=29.99,"Over weight",B1651&gt;=30,"Obesity")</f>
        <v>Obesity</v>
      </c>
      <c r="P1651" s="29" t="str" cm="1">
        <f t="array" ref="P1651">_xlfn.IFS(C1651&lt;5.7,"Normal",C1651&lt;=6.49,"Prediabetes",C1651&gt;=6.5,"Diabetes")</f>
        <v>Prediabetes</v>
      </c>
    </row>
    <row r="1652" spans="1:16" x14ac:dyDescent="0.25">
      <c r="A1652" s="54" t="s">
        <v>720</v>
      </c>
      <c r="B1652" s="54">
        <v>28.9</v>
      </c>
      <c r="C1652" s="54">
        <v>5.36</v>
      </c>
      <c r="D1652" s="54" t="s">
        <v>2380</v>
      </c>
      <c r="E1652" s="54" t="s">
        <v>2380</v>
      </c>
      <c r="F1652" s="54" t="s">
        <v>2380</v>
      </c>
      <c r="G1652" s="54">
        <v>1</v>
      </c>
      <c r="H1652" s="54" t="s">
        <v>2380</v>
      </c>
      <c r="I1652" s="15"/>
      <c r="J1652" s="20"/>
      <c r="K1652" s="17" t="str" cm="1">
        <f t="array" ref="K1652">IF(H1652="?",INDEX($H$2:$H$2336,MODE(MATCH($H$2:$H$2336,$H$2:$H$2336,0))),H1652)</f>
        <v>No</v>
      </c>
      <c r="L1652" s="18">
        <f t="shared" si="25"/>
        <v>1</v>
      </c>
      <c r="M1652" s="18" t="s">
        <v>2380</v>
      </c>
      <c r="N1652" s="18" t="s">
        <v>2380</v>
      </c>
      <c r="O1652" s="17" t="str" cm="1">
        <f t="array" ref="O1652">_xlfn.IFS(B1652&lt;18.5,"Underweight",B1652&lt;=24.99,"Normal weight",B1652&lt;=29.99,"Over weight",B1652&gt;=30,"Obesity")</f>
        <v>Over weight</v>
      </c>
      <c r="P1652" s="30" t="str" cm="1">
        <f t="array" ref="P1652">_xlfn.IFS(C1652&lt;5.7,"Normal",C1652&lt;=6.49,"Prediabetes",C1652&gt;=6.5,"Diabetes")</f>
        <v>Normal</v>
      </c>
    </row>
    <row r="1653" spans="1:16" x14ac:dyDescent="0.25">
      <c r="A1653" s="54" t="s">
        <v>719</v>
      </c>
      <c r="B1653" s="54">
        <v>36.19</v>
      </c>
      <c r="C1653" s="54">
        <v>4.3</v>
      </c>
      <c r="D1653" s="54" t="s">
        <v>2380</v>
      </c>
      <c r="E1653" s="54" t="s">
        <v>2380</v>
      </c>
      <c r="F1653" s="54" t="s">
        <v>2380</v>
      </c>
      <c r="G1653" s="54" t="s">
        <v>2381</v>
      </c>
      <c r="H1653" s="54" t="s">
        <v>2380</v>
      </c>
      <c r="I1653" s="17"/>
      <c r="J1653" s="19"/>
      <c r="K1653" s="15" t="str" cm="1">
        <f t="array" ref="K1653">IF(H1653="?",INDEX($H$2:$H$2336,MODE(MATCH($H$2:$H$2336,$H$2:$H$2336,0))),H1653)</f>
        <v>No</v>
      </c>
      <c r="L1653" s="16" t="str">
        <f t="shared" si="25"/>
        <v>0</v>
      </c>
      <c r="M1653" s="16" t="s">
        <v>2380</v>
      </c>
      <c r="N1653" s="16" t="s">
        <v>2380</v>
      </c>
      <c r="O1653" s="15" t="str" cm="1">
        <f t="array" ref="O1653">_xlfn.IFS(B1653&lt;18.5,"Underweight",B1653&lt;=24.99,"Normal weight",B1653&lt;=29.99,"Over weight",B1653&gt;=30,"Obesity")</f>
        <v>Obesity</v>
      </c>
      <c r="P1653" s="29" t="str" cm="1">
        <f t="array" ref="P1653">_xlfn.IFS(C1653&lt;5.7,"Normal",C1653&lt;=6.49,"Prediabetes",C1653&gt;=6.5,"Diabetes")</f>
        <v>Normal</v>
      </c>
    </row>
    <row r="1654" spans="1:16" x14ac:dyDescent="0.25">
      <c r="A1654" s="54" t="s">
        <v>718</v>
      </c>
      <c r="B1654" s="54">
        <v>29.6</v>
      </c>
      <c r="C1654" s="54">
        <v>4.09</v>
      </c>
      <c r="D1654" s="54" t="s">
        <v>2380</v>
      </c>
      <c r="E1654" s="54" t="s">
        <v>2380</v>
      </c>
      <c r="F1654" s="54" t="s">
        <v>2380</v>
      </c>
      <c r="G1654" s="54" t="s">
        <v>2381</v>
      </c>
      <c r="H1654" s="54" t="s">
        <v>2380</v>
      </c>
      <c r="I1654" s="15"/>
      <c r="J1654" s="20"/>
      <c r="K1654" s="17" t="str" cm="1">
        <f t="array" ref="K1654">IF(H1654="?",INDEX($H$2:$H$2336,MODE(MATCH($H$2:$H$2336,$H$2:$H$2336,0))),H1654)</f>
        <v>No</v>
      </c>
      <c r="L1654" s="18" t="str">
        <f t="shared" si="25"/>
        <v>0</v>
      </c>
      <c r="M1654" s="18" t="s">
        <v>2380</v>
      </c>
      <c r="N1654" s="18" t="s">
        <v>2380</v>
      </c>
      <c r="O1654" s="17" t="str" cm="1">
        <f t="array" ref="O1654">_xlfn.IFS(B1654&lt;18.5,"Underweight",B1654&lt;=24.99,"Normal weight",B1654&lt;=29.99,"Over weight",B1654&gt;=30,"Obesity")</f>
        <v>Over weight</v>
      </c>
      <c r="P1654" s="30" t="str" cm="1">
        <f t="array" ref="P1654">_xlfn.IFS(C1654&lt;5.7,"Normal",C1654&lt;=6.49,"Prediabetes",C1654&gt;=6.5,"Diabetes")</f>
        <v>Normal</v>
      </c>
    </row>
    <row r="1655" spans="1:16" x14ac:dyDescent="0.25">
      <c r="A1655" s="54" t="s">
        <v>717</v>
      </c>
      <c r="B1655" s="54">
        <v>30.95</v>
      </c>
      <c r="C1655" s="54">
        <v>6.27</v>
      </c>
      <c r="D1655" s="54" t="s">
        <v>2380</v>
      </c>
      <c r="E1655" s="54" t="s">
        <v>2380</v>
      </c>
      <c r="F1655" s="54" t="s">
        <v>2382</v>
      </c>
      <c r="G1655" s="54">
        <v>1</v>
      </c>
      <c r="H1655" s="54" t="s">
        <v>2380</v>
      </c>
      <c r="I1655" s="17"/>
      <c r="J1655" s="19"/>
      <c r="K1655" s="15" t="str" cm="1">
        <f t="array" ref="K1655">IF(H1655="?",INDEX($H$2:$H$2336,MODE(MATCH($H$2:$H$2336,$H$2:$H$2336,0))),H1655)</f>
        <v>No</v>
      </c>
      <c r="L1655" s="16">
        <f t="shared" si="25"/>
        <v>1</v>
      </c>
      <c r="M1655" s="16" t="s">
        <v>2380</v>
      </c>
      <c r="N1655" s="16" t="s">
        <v>2380</v>
      </c>
      <c r="O1655" s="15" t="str" cm="1">
        <f t="array" ref="O1655">_xlfn.IFS(B1655&lt;18.5,"Underweight",B1655&lt;=24.99,"Normal weight",B1655&lt;=29.99,"Over weight",B1655&gt;=30,"Obesity")</f>
        <v>Obesity</v>
      </c>
      <c r="P1655" s="29" t="str" cm="1">
        <f t="array" ref="P1655">_xlfn.IFS(C1655&lt;5.7,"Normal",C1655&lt;=6.49,"Prediabetes",C1655&gt;=6.5,"Diabetes")</f>
        <v>Prediabetes</v>
      </c>
    </row>
    <row r="1656" spans="1:16" x14ac:dyDescent="0.25">
      <c r="A1656" s="54" t="s">
        <v>716</v>
      </c>
      <c r="B1656" s="54">
        <v>19.95</v>
      </c>
      <c r="C1656" s="54">
        <v>5.39</v>
      </c>
      <c r="D1656" s="54" t="s">
        <v>2380</v>
      </c>
      <c r="E1656" s="54" t="s">
        <v>2380</v>
      </c>
      <c r="F1656" s="54" t="s">
        <v>2380</v>
      </c>
      <c r="G1656" s="54">
        <v>1</v>
      </c>
      <c r="H1656" s="54" t="s">
        <v>2380</v>
      </c>
      <c r="I1656" s="15"/>
      <c r="J1656" s="20"/>
      <c r="K1656" s="17" t="str" cm="1">
        <f t="array" ref="K1656">IF(H1656="?",INDEX($H$2:$H$2336,MODE(MATCH($H$2:$H$2336,$H$2:$H$2336,0))),H1656)</f>
        <v>No</v>
      </c>
      <c r="L1656" s="18">
        <f t="shared" si="25"/>
        <v>1</v>
      </c>
      <c r="M1656" s="18" t="s">
        <v>2380</v>
      </c>
      <c r="N1656" s="18" t="s">
        <v>2380</v>
      </c>
      <c r="O1656" s="17" t="str" cm="1">
        <f t="array" ref="O1656">_xlfn.IFS(B1656&lt;18.5,"Underweight",B1656&lt;=24.99,"Normal weight",B1656&lt;=29.99,"Over weight",B1656&gt;=30,"Obesity")</f>
        <v>Normal weight</v>
      </c>
      <c r="P1656" s="30" t="str" cm="1">
        <f t="array" ref="P1656">_xlfn.IFS(C1656&lt;5.7,"Normal",C1656&lt;=6.49,"Prediabetes",C1656&gt;=6.5,"Diabetes")</f>
        <v>Normal</v>
      </c>
    </row>
    <row r="1657" spans="1:16" x14ac:dyDescent="0.25">
      <c r="A1657" s="54" t="s">
        <v>715</v>
      </c>
      <c r="B1657" s="54">
        <v>23.65</v>
      </c>
      <c r="C1657" s="54">
        <v>5.75</v>
      </c>
      <c r="D1657" s="54" t="s">
        <v>8367</v>
      </c>
      <c r="E1657" s="54" t="s">
        <v>2380</v>
      </c>
      <c r="F1657" s="54" t="s">
        <v>2380</v>
      </c>
      <c r="G1657" s="54" t="s">
        <v>2381</v>
      </c>
      <c r="H1657" s="54" t="s">
        <v>2380</v>
      </c>
      <c r="I1657" s="17"/>
      <c r="J1657" s="19"/>
      <c r="K1657" s="15" t="str" cm="1">
        <f t="array" ref="K1657">IF(H1657="?",INDEX($H$2:$H$2336,MODE(MATCH($H$2:$H$2336,$H$2:$H$2336,0))),H1657)</f>
        <v>No</v>
      </c>
      <c r="L1657" s="16" t="str">
        <f t="shared" si="25"/>
        <v>0</v>
      </c>
      <c r="M1657" s="16" t="s">
        <v>2382</v>
      </c>
      <c r="N1657" s="16" t="s">
        <v>2380</v>
      </c>
      <c r="O1657" s="15" t="str" cm="1">
        <f t="array" ref="O1657">_xlfn.IFS(B1657&lt;18.5,"Underweight",B1657&lt;=24.99,"Normal weight",B1657&lt;=29.99,"Over weight",B1657&gt;=30,"Obesity")</f>
        <v>Normal weight</v>
      </c>
      <c r="P1657" s="29" t="str" cm="1">
        <f t="array" ref="P1657">_xlfn.IFS(C1657&lt;5.7,"Normal",C1657&lt;=6.49,"Prediabetes",C1657&gt;=6.5,"Diabetes")</f>
        <v>Prediabetes</v>
      </c>
    </row>
    <row r="1658" spans="1:16" x14ac:dyDescent="0.25">
      <c r="A1658" s="54" t="s">
        <v>714</v>
      </c>
      <c r="B1658" s="54">
        <v>43.34</v>
      </c>
      <c r="C1658" s="54">
        <v>4.91</v>
      </c>
      <c r="D1658" s="54" t="s">
        <v>2380</v>
      </c>
      <c r="E1658" s="54" t="s">
        <v>2380</v>
      </c>
      <c r="F1658" s="54" t="s">
        <v>2380</v>
      </c>
      <c r="G1658" s="54">
        <v>1</v>
      </c>
      <c r="H1658" s="54" t="s">
        <v>2380</v>
      </c>
      <c r="I1658" s="15"/>
      <c r="J1658" s="20"/>
      <c r="K1658" s="17" t="str" cm="1">
        <f t="array" ref="K1658">IF(H1658="?",INDEX($H$2:$H$2336,MODE(MATCH($H$2:$H$2336,$H$2:$H$2336,0))),H1658)</f>
        <v>No</v>
      </c>
      <c r="L1658" s="18">
        <f t="shared" si="25"/>
        <v>1</v>
      </c>
      <c r="M1658" s="18" t="s">
        <v>2380</v>
      </c>
      <c r="N1658" s="18" t="s">
        <v>2380</v>
      </c>
      <c r="O1658" s="17" t="str" cm="1">
        <f t="array" ref="O1658">_xlfn.IFS(B1658&lt;18.5,"Underweight",B1658&lt;=24.99,"Normal weight",B1658&lt;=29.99,"Over weight",B1658&gt;=30,"Obesity")</f>
        <v>Obesity</v>
      </c>
      <c r="P1658" s="30" t="str" cm="1">
        <f t="array" ref="P1658">_xlfn.IFS(C1658&lt;5.7,"Normal",C1658&lt;=6.49,"Prediabetes",C1658&gt;=6.5,"Diabetes")</f>
        <v>Normal</v>
      </c>
    </row>
    <row r="1659" spans="1:16" x14ac:dyDescent="0.25">
      <c r="A1659" s="54" t="s">
        <v>713</v>
      </c>
      <c r="B1659" s="54">
        <v>31.98</v>
      </c>
      <c r="C1659" s="54">
        <v>4.46</v>
      </c>
      <c r="D1659" s="54" t="s">
        <v>8367</v>
      </c>
      <c r="E1659" s="54" t="s">
        <v>2380</v>
      </c>
      <c r="F1659" s="54" t="s">
        <v>2380</v>
      </c>
      <c r="G1659" s="54">
        <v>1</v>
      </c>
      <c r="H1659" s="54" t="s">
        <v>2380</v>
      </c>
      <c r="I1659" s="17"/>
      <c r="J1659" s="19"/>
      <c r="K1659" s="15" t="str" cm="1">
        <f t="array" ref="K1659">IF(H1659="?",INDEX($H$2:$H$2336,MODE(MATCH($H$2:$H$2336,$H$2:$H$2336,0))),H1659)</f>
        <v>No</v>
      </c>
      <c r="L1659" s="16">
        <f t="shared" si="25"/>
        <v>1</v>
      </c>
      <c r="M1659" s="16" t="s">
        <v>2382</v>
      </c>
      <c r="N1659" s="16" t="s">
        <v>2380</v>
      </c>
      <c r="O1659" s="15" t="str" cm="1">
        <f t="array" ref="O1659">_xlfn.IFS(B1659&lt;18.5,"Underweight",B1659&lt;=24.99,"Normal weight",B1659&lt;=29.99,"Over weight",B1659&gt;=30,"Obesity")</f>
        <v>Obesity</v>
      </c>
      <c r="P1659" s="29" t="str" cm="1">
        <f t="array" ref="P1659">_xlfn.IFS(C1659&lt;5.7,"Normal",C1659&lt;=6.49,"Prediabetes",C1659&gt;=6.5,"Diabetes")</f>
        <v>Normal</v>
      </c>
    </row>
    <row r="1660" spans="1:16" x14ac:dyDescent="0.25">
      <c r="A1660" s="54" t="s">
        <v>712</v>
      </c>
      <c r="B1660" s="54">
        <v>35.86</v>
      </c>
      <c r="C1660" s="54">
        <v>6.22</v>
      </c>
      <c r="D1660" s="54" t="s">
        <v>2380</v>
      </c>
      <c r="E1660" s="54" t="s">
        <v>2380</v>
      </c>
      <c r="F1660" s="54" t="s">
        <v>2380</v>
      </c>
      <c r="G1660" s="54">
        <v>1</v>
      </c>
      <c r="H1660" s="54" t="s">
        <v>2380</v>
      </c>
      <c r="I1660" s="15"/>
      <c r="J1660" s="20"/>
      <c r="K1660" s="17" t="str" cm="1">
        <f t="array" ref="K1660">IF(H1660="?",INDEX($H$2:$H$2336,MODE(MATCH($H$2:$H$2336,$H$2:$H$2336,0))),H1660)</f>
        <v>No</v>
      </c>
      <c r="L1660" s="18">
        <f t="shared" si="25"/>
        <v>1</v>
      </c>
      <c r="M1660" s="18" t="s">
        <v>2380</v>
      </c>
      <c r="N1660" s="18" t="s">
        <v>2380</v>
      </c>
      <c r="O1660" s="17" t="str" cm="1">
        <f t="array" ref="O1660">_xlfn.IFS(B1660&lt;18.5,"Underweight",B1660&lt;=24.99,"Normal weight",B1660&lt;=29.99,"Over weight",B1660&gt;=30,"Obesity")</f>
        <v>Obesity</v>
      </c>
      <c r="P1660" s="30" t="str" cm="1">
        <f t="array" ref="P1660">_xlfn.IFS(C1660&lt;5.7,"Normal",C1660&lt;=6.49,"Prediabetes",C1660&gt;=6.5,"Diabetes")</f>
        <v>Prediabetes</v>
      </c>
    </row>
    <row r="1661" spans="1:16" x14ac:dyDescent="0.25">
      <c r="A1661" s="54" t="s">
        <v>711</v>
      </c>
      <c r="B1661" s="54">
        <v>15.2</v>
      </c>
      <c r="C1661" s="54">
        <v>8.82</v>
      </c>
      <c r="D1661" s="54" t="s">
        <v>2380</v>
      </c>
      <c r="E1661" s="54" t="s">
        <v>2380</v>
      </c>
      <c r="F1661" s="54" t="s">
        <v>2380</v>
      </c>
      <c r="G1661" s="54" t="s">
        <v>2381</v>
      </c>
      <c r="H1661" s="54" t="s">
        <v>2380</v>
      </c>
      <c r="I1661" s="17"/>
      <c r="J1661" s="19"/>
      <c r="K1661" s="15" t="str" cm="1">
        <f t="array" ref="K1661">IF(H1661="?",INDEX($H$2:$H$2336,MODE(MATCH($H$2:$H$2336,$H$2:$H$2336,0))),H1661)</f>
        <v>No</v>
      </c>
      <c r="L1661" s="16" t="str">
        <f t="shared" si="25"/>
        <v>0</v>
      </c>
      <c r="M1661" s="16" t="s">
        <v>2380</v>
      </c>
      <c r="N1661" s="16" t="s">
        <v>2380</v>
      </c>
      <c r="O1661" s="15" t="str" cm="1">
        <f t="array" ref="O1661">_xlfn.IFS(B1661&lt;18.5,"Underweight",B1661&lt;=24.99,"Normal weight",B1661&lt;=29.99,"Over weight",B1661&gt;=30,"Obesity")</f>
        <v>Underweight</v>
      </c>
      <c r="P1661" s="29" t="str" cm="1">
        <f t="array" ref="P1661">_xlfn.IFS(C1661&lt;5.7,"Normal",C1661&lt;=6.49,"Prediabetes",C1661&gt;=6.5,"Diabetes")</f>
        <v>Diabetes</v>
      </c>
    </row>
    <row r="1662" spans="1:16" x14ac:dyDescent="0.25">
      <c r="A1662" s="54" t="s">
        <v>710</v>
      </c>
      <c r="B1662" s="54">
        <v>37.200000000000003</v>
      </c>
      <c r="C1662" s="54">
        <v>10.14</v>
      </c>
      <c r="D1662" s="54" t="s">
        <v>2380</v>
      </c>
      <c r="E1662" s="54" t="s">
        <v>2380</v>
      </c>
      <c r="F1662" s="54" t="s">
        <v>2380</v>
      </c>
      <c r="G1662" s="54" t="s">
        <v>2381</v>
      </c>
      <c r="H1662" s="54" t="s">
        <v>2380</v>
      </c>
      <c r="I1662" s="15"/>
      <c r="J1662" s="20"/>
      <c r="K1662" s="17" t="str" cm="1">
        <f t="array" ref="K1662">IF(H1662="?",INDEX($H$2:$H$2336,MODE(MATCH($H$2:$H$2336,$H$2:$H$2336,0))),H1662)</f>
        <v>No</v>
      </c>
      <c r="L1662" s="18" t="str">
        <f t="shared" si="25"/>
        <v>0</v>
      </c>
      <c r="M1662" s="18" t="s">
        <v>2380</v>
      </c>
      <c r="N1662" s="18" t="s">
        <v>2380</v>
      </c>
      <c r="O1662" s="17" t="str" cm="1">
        <f t="array" ref="O1662">_xlfn.IFS(B1662&lt;18.5,"Underweight",B1662&lt;=24.99,"Normal weight",B1662&lt;=29.99,"Over weight",B1662&gt;=30,"Obesity")</f>
        <v>Obesity</v>
      </c>
      <c r="P1662" s="30" t="str" cm="1">
        <f t="array" ref="P1662">_xlfn.IFS(C1662&lt;5.7,"Normal",C1662&lt;=6.49,"Prediabetes",C1662&gt;=6.5,"Diabetes")</f>
        <v>Diabetes</v>
      </c>
    </row>
    <row r="1663" spans="1:16" x14ac:dyDescent="0.25">
      <c r="A1663" s="54" t="s">
        <v>709</v>
      </c>
      <c r="B1663" s="54">
        <v>17.91</v>
      </c>
      <c r="C1663" s="54">
        <v>4.66</v>
      </c>
      <c r="D1663" s="54" t="s">
        <v>2380</v>
      </c>
      <c r="E1663" s="54" t="s">
        <v>2380</v>
      </c>
      <c r="F1663" s="54" t="s">
        <v>2380</v>
      </c>
      <c r="G1663" s="54">
        <v>2</v>
      </c>
      <c r="H1663" s="54" t="s">
        <v>2380</v>
      </c>
      <c r="I1663" s="17"/>
      <c r="J1663" s="19"/>
      <c r="K1663" s="15" t="str" cm="1">
        <f t="array" ref="K1663">IF(H1663="?",INDEX($H$2:$H$2336,MODE(MATCH($H$2:$H$2336,$H$2:$H$2336,0))),H1663)</f>
        <v>No</v>
      </c>
      <c r="L1663" s="16">
        <f t="shared" si="25"/>
        <v>2</v>
      </c>
      <c r="M1663" s="16" t="s">
        <v>2380</v>
      </c>
      <c r="N1663" s="16" t="s">
        <v>2380</v>
      </c>
      <c r="O1663" s="15" t="str" cm="1">
        <f t="array" ref="O1663">_xlfn.IFS(B1663&lt;18.5,"Underweight",B1663&lt;=24.99,"Normal weight",B1663&lt;=29.99,"Over weight",B1663&gt;=30,"Obesity")</f>
        <v>Underweight</v>
      </c>
      <c r="P1663" s="29" t="str" cm="1">
        <f t="array" ref="P1663">_xlfn.IFS(C1663&lt;5.7,"Normal",C1663&lt;=6.49,"Prediabetes",C1663&gt;=6.5,"Diabetes")</f>
        <v>Normal</v>
      </c>
    </row>
    <row r="1664" spans="1:16" x14ac:dyDescent="0.25">
      <c r="A1664" s="54" t="s">
        <v>708</v>
      </c>
      <c r="B1664" s="54">
        <v>20.76</v>
      </c>
      <c r="C1664" s="54">
        <v>6.26</v>
      </c>
      <c r="D1664" s="54" t="s">
        <v>2380</v>
      </c>
      <c r="E1664" s="54" t="s">
        <v>2380</v>
      </c>
      <c r="F1664" s="54" t="s">
        <v>2380</v>
      </c>
      <c r="G1664" s="54" t="s">
        <v>2381</v>
      </c>
      <c r="H1664" s="54" t="s">
        <v>2380</v>
      </c>
      <c r="I1664" s="15"/>
      <c r="J1664" s="20"/>
      <c r="K1664" s="17" t="str" cm="1">
        <f t="array" ref="K1664">IF(H1664="?",INDEX($H$2:$H$2336,MODE(MATCH($H$2:$H$2336,$H$2:$H$2336,0))),H1664)</f>
        <v>No</v>
      </c>
      <c r="L1664" s="18" t="str">
        <f t="shared" si="25"/>
        <v>0</v>
      </c>
      <c r="M1664" s="18" t="s">
        <v>2380</v>
      </c>
      <c r="N1664" s="18" t="s">
        <v>2380</v>
      </c>
      <c r="O1664" s="17" t="str" cm="1">
        <f t="array" ref="O1664">_xlfn.IFS(B1664&lt;18.5,"Underweight",B1664&lt;=24.99,"Normal weight",B1664&lt;=29.99,"Over weight",B1664&gt;=30,"Obesity")</f>
        <v>Normal weight</v>
      </c>
      <c r="P1664" s="30" t="str" cm="1">
        <f t="array" ref="P1664">_xlfn.IFS(C1664&lt;5.7,"Normal",C1664&lt;=6.49,"Prediabetes",C1664&gt;=6.5,"Diabetes")</f>
        <v>Prediabetes</v>
      </c>
    </row>
    <row r="1665" spans="1:16" x14ac:dyDescent="0.25">
      <c r="A1665" s="54" t="s">
        <v>707</v>
      </c>
      <c r="B1665" s="54">
        <v>38.99</v>
      </c>
      <c r="C1665" s="54">
        <v>5.21</v>
      </c>
      <c r="D1665" s="54" t="s">
        <v>2380</v>
      </c>
      <c r="E1665" s="54" t="s">
        <v>8367</v>
      </c>
      <c r="F1665" s="54" t="s">
        <v>2380</v>
      </c>
      <c r="G1665" s="54">
        <v>1</v>
      </c>
      <c r="H1665" s="54" t="s">
        <v>2380</v>
      </c>
      <c r="I1665" s="17"/>
      <c r="J1665" s="19"/>
      <c r="K1665" s="15" t="str" cm="1">
        <f t="array" ref="K1665">IF(H1665="?",INDEX($H$2:$H$2336,MODE(MATCH($H$2:$H$2336,$H$2:$H$2336,0))),H1665)</f>
        <v>No</v>
      </c>
      <c r="L1665" s="16">
        <f t="shared" si="25"/>
        <v>1</v>
      </c>
      <c r="M1665" s="16" t="s">
        <v>2380</v>
      </c>
      <c r="N1665" s="16" t="s">
        <v>2380</v>
      </c>
      <c r="O1665" s="15" t="str" cm="1">
        <f t="array" ref="O1665">_xlfn.IFS(B1665&lt;18.5,"Underweight",B1665&lt;=24.99,"Normal weight",B1665&lt;=29.99,"Over weight",B1665&gt;=30,"Obesity")</f>
        <v>Obesity</v>
      </c>
      <c r="P1665" s="29" t="str" cm="1">
        <f t="array" ref="P1665">_xlfn.IFS(C1665&lt;5.7,"Normal",C1665&lt;=6.49,"Prediabetes",C1665&gt;=6.5,"Diabetes")</f>
        <v>Normal</v>
      </c>
    </row>
    <row r="1666" spans="1:16" x14ac:dyDescent="0.25">
      <c r="A1666" s="54" t="s">
        <v>706</v>
      </c>
      <c r="B1666" s="54">
        <v>42.655000000000001</v>
      </c>
      <c r="C1666" s="54">
        <v>5.94</v>
      </c>
      <c r="D1666" s="54" t="s">
        <v>8367</v>
      </c>
      <c r="E1666" s="54" t="s">
        <v>2380</v>
      </c>
      <c r="F1666" s="54" t="s">
        <v>2382</v>
      </c>
      <c r="G1666" s="54">
        <v>1</v>
      </c>
      <c r="H1666" s="54" t="s">
        <v>2380</v>
      </c>
      <c r="I1666" s="15"/>
      <c r="J1666" s="20"/>
      <c r="K1666" s="17" t="str" cm="1">
        <f t="array" ref="K1666">IF(H1666="?",INDEX($H$2:$H$2336,MODE(MATCH($H$2:$H$2336,$H$2:$H$2336,0))),H1666)</f>
        <v>No</v>
      </c>
      <c r="L1666" s="18">
        <f t="shared" ref="L1666:L1729" si="26">IF(G1666="No major surgery","0",G1666)</f>
        <v>1</v>
      </c>
      <c r="M1666" s="18" t="s">
        <v>2382</v>
      </c>
      <c r="N1666" s="18" t="s">
        <v>2380</v>
      </c>
      <c r="O1666" s="17" t="str" cm="1">
        <f t="array" ref="O1666">_xlfn.IFS(B1666&lt;18.5,"Underweight",B1666&lt;=24.99,"Normal weight",B1666&lt;=29.99,"Over weight",B1666&gt;=30,"Obesity")</f>
        <v>Obesity</v>
      </c>
      <c r="P1666" s="30" t="str" cm="1">
        <f t="array" ref="P1666">_xlfn.IFS(C1666&lt;5.7,"Normal",C1666&lt;=6.49,"Prediabetes",C1666&gt;=6.5,"Diabetes")</f>
        <v>Prediabetes</v>
      </c>
    </row>
    <row r="1667" spans="1:16" x14ac:dyDescent="0.25">
      <c r="A1667" s="54" t="s">
        <v>705</v>
      </c>
      <c r="B1667" s="54">
        <v>30.57</v>
      </c>
      <c r="C1667" s="54">
        <v>5.34</v>
      </c>
      <c r="D1667" s="54" t="s">
        <v>2380</v>
      </c>
      <c r="E1667" s="54" t="s">
        <v>2380</v>
      </c>
      <c r="F1667" s="54" t="s">
        <v>2382</v>
      </c>
      <c r="G1667" s="54">
        <v>1</v>
      </c>
      <c r="H1667" s="54" t="s">
        <v>2380</v>
      </c>
      <c r="I1667" s="17"/>
      <c r="J1667" s="19"/>
      <c r="K1667" s="15" t="str" cm="1">
        <f t="array" ref="K1667">IF(H1667="?",INDEX($H$2:$H$2336,MODE(MATCH($H$2:$H$2336,$H$2:$H$2336,0))),H1667)</f>
        <v>No</v>
      </c>
      <c r="L1667" s="16">
        <f t="shared" si="26"/>
        <v>1</v>
      </c>
      <c r="M1667" s="16" t="s">
        <v>2380</v>
      </c>
      <c r="N1667" s="16" t="s">
        <v>2380</v>
      </c>
      <c r="O1667" s="15" t="str" cm="1">
        <f t="array" ref="O1667">_xlfn.IFS(B1667&lt;18.5,"Underweight",B1667&lt;=24.99,"Normal weight",B1667&lt;=29.99,"Over weight",B1667&gt;=30,"Obesity")</f>
        <v>Obesity</v>
      </c>
      <c r="P1667" s="29" t="str" cm="1">
        <f t="array" ref="P1667">_xlfn.IFS(C1667&lt;5.7,"Normal",C1667&lt;=6.49,"Prediabetes",C1667&gt;=6.5,"Diabetes")</f>
        <v>Normal</v>
      </c>
    </row>
    <row r="1668" spans="1:16" x14ac:dyDescent="0.25">
      <c r="A1668" s="54" t="s">
        <v>704</v>
      </c>
      <c r="B1668" s="54">
        <v>17.7</v>
      </c>
      <c r="C1668" s="54">
        <v>6.38</v>
      </c>
      <c r="D1668" s="54" t="s">
        <v>2380</v>
      </c>
      <c r="E1668" s="54" t="s">
        <v>2380</v>
      </c>
      <c r="F1668" s="54" t="s">
        <v>2380</v>
      </c>
      <c r="G1668" s="54">
        <v>2</v>
      </c>
      <c r="H1668" s="54" t="s">
        <v>2380</v>
      </c>
      <c r="I1668" s="15"/>
      <c r="J1668" s="20"/>
      <c r="K1668" s="17" t="str" cm="1">
        <f t="array" ref="K1668">IF(H1668="?",INDEX($H$2:$H$2336,MODE(MATCH($H$2:$H$2336,$H$2:$H$2336,0))),H1668)</f>
        <v>No</v>
      </c>
      <c r="L1668" s="18">
        <f t="shared" si="26"/>
        <v>2</v>
      </c>
      <c r="M1668" s="18" t="s">
        <v>2380</v>
      </c>
      <c r="N1668" s="18" t="s">
        <v>2380</v>
      </c>
      <c r="O1668" s="17" t="str" cm="1">
        <f t="array" ref="O1668">_xlfn.IFS(B1668&lt;18.5,"Underweight",B1668&lt;=24.99,"Normal weight",B1668&lt;=29.99,"Over weight",B1668&gt;=30,"Obesity")</f>
        <v>Underweight</v>
      </c>
      <c r="P1668" s="30" t="str" cm="1">
        <f t="array" ref="P1668">_xlfn.IFS(C1668&lt;5.7,"Normal",C1668&lt;=6.49,"Prediabetes",C1668&gt;=6.5,"Diabetes")</f>
        <v>Prediabetes</v>
      </c>
    </row>
    <row r="1669" spans="1:16" x14ac:dyDescent="0.25">
      <c r="A1669" s="54" t="s">
        <v>703</v>
      </c>
      <c r="B1669" s="54">
        <v>34.770000000000003</v>
      </c>
      <c r="C1669" s="54">
        <v>4.47</v>
      </c>
      <c r="D1669" s="54" t="s">
        <v>2380</v>
      </c>
      <c r="E1669" s="54" t="s">
        <v>2380</v>
      </c>
      <c r="F1669" s="54" t="s">
        <v>2380</v>
      </c>
      <c r="G1669" s="54">
        <v>1</v>
      </c>
      <c r="H1669" s="54" t="s">
        <v>2380</v>
      </c>
      <c r="I1669" s="17"/>
      <c r="J1669" s="19"/>
      <c r="K1669" s="15" t="str" cm="1">
        <f t="array" ref="K1669">IF(H1669="?",INDEX($H$2:$H$2336,MODE(MATCH($H$2:$H$2336,$H$2:$H$2336,0))),H1669)</f>
        <v>No</v>
      </c>
      <c r="L1669" s="16">
        <f t="shared" si="26"/>
        <v>1</v>
      </c>
      <c r="M1669" s="16" t="s">
        <v>2380</v>
      </c>
      <c r="N1669" s="16" t="s">
        <v>2380</v>
      </c>
      <c r="O1669" s="15" t="str" cm="1">
        <f t="array" ref="O1669">_xlfn.IFS(B1669&lt;18.5,"Underweight",B1669&lt;=24.99,"Normal weight",B1669&lt;=29.99,"Over weight",B1669&gt;=30,"Obesity")</f>
        <v>Obesity</v>
      </c>
      <c r="P1669" s="29" t="str" cm="1">
        <f t="array" ref="P1669">_xlfn.IFS(C1669&lt;5.7,"Normal",C1669&lt;=6.49,"Prediabetes",C1669&gt;=6.5,"Diabetes")</f>
        <v>Normal</v>
      </c>
    </row>
    <row r="1670" spans="1:16" x14ac:dyDescent="0.25">
      <c r="A1670" s="54" t="s">
        <v>702</v>
      </c>
      <c r="B1670" s="54">
        <v>16.88</v>
      </c>
      <c r="C1670" s="54">
        <v>9.9600000000000009</v>
      </c>
      <c r="D1670" s="54" t="s">
        <v>2380</v>
      </c>
      <c r="E1670" s="54" t="s">
        <v>2380</v>
      </c>
      <c r="F1670" s="54" t="s">
        <v>2380</v>
      </c>
      <c r="G1670" s="54" t="s">
        <v>2381</v>
      </c>
      <c r="H1670" s="54" t="s">
        <v>2380</v>
      </c>
      <c r="I1670" s="15"/>
      <c r="J1670" s="20"/>
      <c r="K1670" s="17" t="str" cm="1">
        <f t="array" ref="K1670">IF(H1670="?",INDEX($H$2:$H$2336,MODE(MATCH($H$2:$H$2336,$H$2:$H$2336,0))),H1670)</f>
        <v>No</v>
      </c>
      <c r="L1670" s="18" t="str">
        <f t="shared" si="26"/>
        <v>0</v>
      </c>
      <c r="M1670" s="18" t="s">
        <v>2380</v>
      </c>
      <c r="N1670" s="18" t="s">
        <v>2380</v>
      </c>
      <c r="O1670" s="17" t="str" cm="1">
        <f t="array" ref="O1670">_xlfn.IFS(B1670&lt;18.5,"Underweight",B1670&lt;=24.99,"Normal weight",B1670&lt;=29.99,"Over weight",B1670&gt;=30,"Obesity")</f>
        <v>Underweight</v>
      </c>
      <c r="P1670" s="30" t="str" cm="1">
        <f t="array" ref="P1670">_xlfn.IFS(C1670&lt;5.7,"Normal",C1670&lt;=6.49,"Prediabetes",C1670&gt;=6.5,"Diabetes")</f>
        <v>Diabetes</v>
      </c>
    </row>
    <row r="1671" spans="1:16" x14ac:dyDescent="0.25">
      <c r="A1671" s="54" t="s">
        <v>701</v>
      </c>
      <c r="B1671" s="54">
        <v>40.26</v>
      </c>
      <c r="C1671" s="54">
        <v>9.92</v>
      </c>
      <c r="D1671" s="54" t="s">
        <v>8367</v>
      </c>
      <c r="E1671" s="54" t="s">
        <v>2380</v>
      </c>
      <c r="F1671" s="54" t="s">
        <v>2380</v>
      </c>
      <c r="G1671" s="54" t="s">
        <v>2381</v>
      </c>
      <c r="H1671" s="54" t="s">
        <v>2380</v>
      </c>
      <c r="I1671" s="17"/>
      <c r="J1671" s="19"/>
      <c r="K1671" s="15" t="str" cm="1">
        <f t="array" ref="K1671">IF(H1671="?",INDEX($H$2:$H$2336,MODE(MATCH($H$2:$H$2336,$H$2:$H$2336,0))),H1671)</f>
        <v>No</v>
      </c>
      <c r="L1671" s="16" t="str">
        <f t="shared" si="26"/>
        <v>0</v>
      </c>
      <c r="M1671" s="16" t="s">
        <v>2382</v>
      </c>
      <c r="N1671" s="16" t="s">
        <v>2380</v>
      </c>
      <c r="O1671" s="15" t="str" cm="1">
        <f t="array" ref="O1671">_xlfn.IFS(B1671&lt;18.5,"Underweight",B1671&lt;=24.99,"Normal weight",B1671&lt;=29.99,"Over weight",B1671&gt;=30,"Obesity")</f>
        <v>Obesity</v>
      </c>
      <c r="P1671" s="29" t="str" cm="1">
        <f t="array" ref="P1671">_xlfn.IFS(C1671&lt;5.7,"Normal",C1671&lt;=6.49,"Prediabetes",C1671&gt;=6.5,"Diabetes")</f>
        <v>Diabetes</v>
      </c>
    </row>
    <row r="1672" spans="1:16" x14ac:dyDescent="0.25">
      <c r="A1672" s="54" t="s">
        <v>700</v>
      </c>
      <c r="B1672" s="54">
        <v>25.6</v>
      </c>
      <c r="C1672" s="54">
        <v>6.03</v>
      </c>
      <c r="D1672" s="54" t="s">
        <v>2380</v>
      </c>
      <c r="E1672" s="54" t="s">
        <v>2380</v>
      </c>
      <c r="F1672" s="54" t="s">
        <v>2382</v>
      </c>
      <c r="G1672" s="54">
        <v>1</v>
      </c>
      <c r="H1672" s="54" t="s">
        <v>2380</v>
      </c>
      <c r="I1672" s="15"/>
      <c r="J1672" s="20"/>
      <c r="K1672" s="17" t="str" cm="1">
        <f t="array" ref="K1672">IF(H1672="?",INDEX($H$2:$H$2336,MODE(MATCH($H$2:$H$2336,$H$2:$H$2336,0))),H1672)</f>
        <v>No</v>
      </c>
      <c r="L1672" s="18">
        <f t="shared" si="26"/>
        <v>1</v>
      </c>
      <c r="M1672" s="18" t="s">
        <v>2380</v>
      </c>
      <c r="N1672" s="18" t="s">
        <v>2380</v>
      </c>
      <c r="O1672" s="17" t="str" cm="1">
        <f t="array" ref="O1672">_xlfn.IFS(B1672&lt;18.5,"Underweight",B1672&lt;=24.99,"Normal weight",B1672&lt;=29.99,"Over weight",B1672&gt;=30,"Obesity")</f>
        <v>Over weight</v>
      </c>
      <c r="P1672" s="30" t="str" cm="1">
        <f t="array" ref="P1672">_xlfn.IFS(C1672&lt;5.7,"Normal",C1672&lt;=6.49,"Prediabetes",C1672&gt;=6.5,"Diabetes")</f>
        <v>Prediabetes</v>
      </c>
    </row>
    <row r="1673" spans="1:16" x14ac:dyDescent="0.25">
      <c r="A1673" s="54" t="s">
        <v>699</v>
      </c>
      <c r="B1673" s="54">
        <v>33.549999999999997</v>
      </c>
      <c r="C1673" s="54">
        <v>10.9</v>
      </c>
      <c r="D1673" s="54" t="s">
        <v>8367</v>
      </c>
      <c r="E1673" s="54" t="s">
        <v>2380</v>
      </c>
      <c r="F1673" s="54" t="s">
        <v>2380</v>
      </c>
      <c r="G1673" s="54" t="s">
        <v>2381</v>
      </c>
      <c r="H1673" s="54" t="s">
        <v>2380</v>
      </c>
      <c r="I1673" s="17"/>
      <c r="J1673" s="19"/>
      <c r="K1673" s="15" t="str" cm="1">
        <f t="array" ref="K1673">IF(H1673="?",INDEX($H$2:$H$2336,MODE(MATCH($H$2:$H$2336,$H$2:$H$2336,0))),H1673)</f>
        <v>No</v>
      </c>
      <c r="L1673" s="16" t="str">
        <f t="shared" si="26"/>
        <v>0</v>
      </c>
      <c r="M1673" s="16" t="s">
        <v>2382</v>
      </c>
      <c r="N1673" s="16" t="s">
        <v>2380</v>
      </c>
      <c r="O1673" s="15" t="str" cm="1">
        <f t="array" ref="O1673">_xlfn.IFS(B1673&lt;18.5,"Underweight",B1673&lt;=24.99,"Normal weight",B1673&lt;=29.99,"Over weight",B1673&gt;=30,"Obesity")</f>
        <v>Obesity</v>
      </c>
      <c r="P1673" s="29" t="str" cm="1">
        <f t="array" ref="P1673">_xlfn.IFS(C1673&lt;5.7,"Normal",C1673&lt;=6.49,"Prediabetes",C1673&gt;=6.5,"Diabetes")</f>
        <v>Diabetes</v>
      </c>
    </row>
    <row r="1674" spans="1:16" x14ac:dyDescent="0.25">
      <c r="A1674" s="54" t="s">
        <v>698</v>
      </c>
      <c r="B1674" s="54">
        <v>16.690000000000001</v>
      </c>
      <c r="C1674" s="54">
        <v>10.66</v>
      </c>
      <c r="D1674" s="54" t="s">
        <v>2380</v>
      </c>
      <c r="E1674" s="54" t="s">
        <v>2380</v>
      </c>
      <c r="F1674" s="54" t="s">
        <v>2380</v>
      </c>
      <c r="G1674" s="54" t="s">
        <v>2381</v>
      </c>
      <c r="H1674" s="54" t="s">
        <v>2380</v>
      </c>
      <c r="I1674" s="15"/>
      <c r="J1674" s="20"/>
      <c r="K1674" s="17" t="str" cm="1">
        <f t="array" ref="K1674">IF(H1674="?",INDEX($H$2:$H$2336,MODE(MATCH($H$2:$H$2336,$H$2:$H$2336,0))),H1674)</f>
        <v>No</v>
      </c>
      <c r="L1674" s="18" t="str">
        <f t="shared" si="26"/>
        <v>0</v>
      </c>
      <c r="M1674" s="18" t="s">
        <v>2380</v>
      </c>
      <c r="N1674" s="18" t="s">
        <v>2380</v>
      </c>
      <c r="O1674" s="17" t="str" cm="1">
        <f t="array" ref="O1674">_xlfn.IFS(B1674&lt;18.5,"Underweight",B1674&lt;=24.99,"Normal weight",B1674&lt;=29.99,"Over weight",B1674&gt;=30,"Obesity")</f>
        <v>Underweight</v>
      </c>
      <c r="P1674" s="30" t="str" cm="1">
        <f t="array" ref="P1674">_xlfn.IFS(C1674&lt;5.7,"Normal",C1674&lt;=6.49,"Prediabetes",C1674&gt;=6.5,"Diabetes")</f>
        <v>Diabetes</v>
      </c>
    </row>
    <row r="1675" spans="1:16" x14ac:dyDescent="0.25">
      <c r="A1675" s="54" t="s">
        <v>697</v>
      </c>
      <c r="B1675" s="54">
        <v>19.95</v>
      </c>
      <c r="C1675" s="54">
        <v>4.05</v>
      </c>
      <c r="D1675" s="54" t="s">
        <v>2380</v>
      </c>
      <c r="E1675" s="54" t="s">
        <v>2380</v>
      </c>
      <c r="F1675" s="54" t="s">
        <v>2380</v>
      </c>
      <c r="G1675" s="54">
        <v>1</v>
      </c>
      <c r="H1675" s="54" t="s">
        <v>2380</v>
      </c>
      <c r="I1675" s="17"/>
      <c r="J1675" s="19"/>
      <c r="K1675" s="15" t="str" cm="1">
        <f t="array" ref="K1675">IF(H1675="?",INDEX($H$2:$H$2336,MODE(MATCH($H$2:$H$2336,$H$2:$H$2336,0))),H1675)</f>
        <v>No</v>
      </c>
      <c r="L1675" s="16">
        <f t="shared" si="26"/>
        <v>1</v>
      </c>
      <c r="M1675" s="16" t="s">
        <v>2380</v>
      </c>
      <c r="N1675" s="16" t="s">
        <v>2380</v>
      </c>
      <c r="O1675" s="15" t="str" cm="1">
        <f t="array" ref="O1675">_xlfn.IFS(B1675&lt;18.5,"Underweight",B1675&lt;=24.99,"Normal weight",B1675&lt;=29.99,"Over weight",B1675&gt;=30,"Obesity")</f>
        <v>Normal weight</v>
      </c>
      <c r="P1675" s="29" t="str" cm="1">
        <f t="array" ref="P1675">_xlfn.IFS(C1675&lt;5.7,"Normal",C1675&lt;=6.49,"Prediabetes",C1675&gt;=6.5,"Diabetes")</f>
        <v>Normal</v>
      </c>
    </row>
    <row r="1676" spans="1:16" x14ac:dyDescent="0.25">
      <c r="A1676" s="54" t="s">
        <v>696</v>
      </c>
      <c r="B1676" s="54">
        <v>17.55</v>
      </c>
      <c r="C1676" s="54">
        <v>4.2300000000000004</v>
      </c>
      <c r="D1676" s="54" t="s">
        <v>2380</v>
      </c>
      <c r="E1676" s="54" t="s">
        <v>2380</v>
      </c>
      <c r="F1676" s="54" t="s">
        <v>2380</v>
      </c>
      <c r="G1676" s="54">
        <v>2</v>
      </c>
      <c r="H1676" s="54" t="s">
        <v>2380</v>
      </c>
      <c r="I1676" s="15"/>
      <c r="J1676" s="20"/>
      <c r="K1676" s="17" t="str" cm="1">
        <f t="array" ref="K1676">IF(H1676="?",INDEX($H$2:$H$2336,MODE(MATCH($H$2:$H$2336,$H$2:$H$2336,0))),H1676)</f>
        <v>No</v>
      </c>
      <c r="L1676" s="18">
        <f t="shared" si="26"/>
        <v>2</v>
      </c>
      <c r="M1676" s="18" t="s">
        <v>2380</v>
      </c>
      <c r="N1676" s="18" t="s">
        <v>2380</v>
      </c>
      <c r="O1676" s="17" t="str" cm="1">
        <f t="array" ref="O1676">_xlfn.IFS(B1676&lt;18.5,"Underweight",B1676&lt;=24.99,"Normal weight",B1676&lt;=29.99,"Over weight",B1676&gt;=30,"Obesity")</f>
        <v>Underweight</v>
      </c>
      <c r="P1676" s="30" t="str" cm="1">
        <f t="array" ref="P1676">_xlfn.IFS(C1676&lt;5.7,"Normal",C1676&lt;=6.49,"Prediabetes",C1676&gt;=6.5,"Diabetes")</f>
        <v>Normal</v>
      </c>
    </row>
    <row r="1677" spans="1:16" x14ac:dyDescent="0.25">
      <c r="A1677" s="54" t="s">
        <v>695</v>
      </c>
      <c r="B1677" s="54">
        <v>22.01</v>
      </c>
      <c r="C1677" s="54">
        <v>5.01</v>
      </c>
      <c r="D1677" s="54" t="s">
        <v>2380</v>
      </c>
      <c r="E1677" s="54" t="s">
        <v>2380</v>
      </c>
      <c r="F1677" s="54" t="s">
        <v>2380</v>
      </c>
      <c r="G1677" s="54">
        <v>1</v>
      </c>
      <c r="H1677" s="54" t="s">
        <v>2380</v>
      </c>
      <c r="I1677" s="17"/>
      <c r="J1677" s="19"/>
      <c r="K1677" s="15" t="str" cm="1">
        <f t="array" ref="K1677">IF(H1677="?",INDEX($H$2:$H$2336,MODE(MATCH($H$2:$H$2336,$H$2:$H$2336,0))),H1677)</f>
        <v>No</v>
      </c>
      <c r="L1677" s="16">
        <f t="shared" si="26"/>
        <v>1</v>
      </c>
      <c r="M1677" s="16" t="s">
        <v>2380</v>
      </c>
      <c r="N1677" s="16" t="s">
        <v>2380</v>
      </c>
      <c r="O1677" s="15" t="str" cm="1">
        <f t="array" ref="O1677">_xlfn.IFS(B1677&lt;18.5,"Underweight",B1677&lt;=24.99,"Normal weight",B1677&lt;=29.99,"Over weight",B1677&gt;=30,"Obesity")</f>
        <v>Normal weight</v>
      </c>
      <c r="P1677" s="29" t="str" cm="1">
        <f t="array" ref="P1677">_xlfn.IFS(C1677&lt;5.7,"Normal",C1677&lt;=6.49,"Prediabetes",C1677&gt;=6.5,"Diabetes")</f>
        <v>Normal</v>
      </c>
    </row>
    <row r="1678" spans="1:16" x14ac:dyDescent="0.25">
      <c r="A1678" s="54" t="s">
        <v>694</v>
      </c>
      <c r="B1678" s="54">
        <v>41.8</v>
      </c>
      <c r="C1678" s="54">
        <v>5.82</v>
      </c>
      <c r="D1678" s="54" t="s">
        <v>8367</v>
      </c>
      <c r="E1678" s="54" t="s">
        <v>2380</v>
      </c>
      <c r="F1678" s="54" t="s">
        <v>2382</v>
      </c>
      <c r="G1678" s="54">
        <v>1</v>
      </c>
      <c r="H1678" s="54" t="s">
        <v>2380</v>
      </c>
      <c r="I1678" s="15"/>
      <c r="J1678" s="20"/>
      <c r="K1678" s="17" t="str" cm="1">
        <f t="array" ref="K1678">IF(H1678="?",INDEX($H$2:$H$2336,MODE(MATCH($H$2:$H$2336,$H$2:$H$2336,0))),H1678)</f>
        <v>No</v>
      </c>
      <c r="L1678" s="18">
        <f t="shared" si="26"/>
        <v>1</v>
      </c>
      <c r="M1678" s="18" t="s">
        <v>2382</v>
      </c>
      <c r="N1678" s="18" t="s">
        <v>2380</v>
      </c>
      <c r="O1678" s="17" t="str" cm="1">
        <f t="array" ref="O1678">_xlfn.IFS(B1678&lt;18.5,"Underweight",B1678&lt;=24.99,"Normal weight",B1678&lt;=29.99,"Over weight",B1678&gt;=30,"Obesity")</f>
        <v>Obesity</v>
      </c>
      <c r="P1678" s="30" t="str" cm="1">
        <f t="array" ref="P1678">_xlfn.IFS(C1678&lt;5.7,"Normal",C1678&lt;=6.49,"Prediabetes",C1678&gt;=6.5,"Diabetes")</f>
        <v>Prediabetes</v>
      </c>
    </row>
    <row r="1679" spans="1:16" x14ac:dyDescent="0.25">
      <c r="A1679" s="54" t="s">
        <v>693</v>
      </c>
      <c r="B1679" s="54">
        <v>19.170000000000002</v>
      </c>
      <c r="C1679" s="54">
        <v>7.94</v>
      </c>
      <c r="D1679" s="54" t="s">
        <v>2380</v>
      </c>
      <c r="E1679" s="54" t="s">
        <v>2380</v>
      </c>
      <c r="F1679" s="54" t="s">
        <v>2380</v>
      </c>
      <c r="G1679" s="54" t="s">
        <v>2381</v>
      </c>
      <c r="H1679" s="54" t="s">
        <v>2380</v>
      </c>
      <c r="I1679" s="17"/>
      <c r="J1679" s="19"/>
      <c r="K1679" s="15" t="str" cm="1">
        <f t="array" ref="K1679">IF(H1679="?",INDEX($H$2:$H$2336,MODE(MATCH($H$2:$H$2336,$H$2:$H$2336,0))),H1679)</f>
        <v>No</v>
      </c>
      <c r="L1679" s="16" t="str">
        <f t="shared" si="26"/>
        <v>0</v>
      </c>
      <c r="M1679" s="16" t="s">
        <v>2380</v>
      </c>
      <c r="N1679" s="16" t="s">
        <v>2380</v>
      </c>
      <c r="O1679" s="15" t="str" cm="1">
        <f t="array" ref="O1679">_xlfn.IFS(B1679&lt;18.5,"Underweight",B1679&lt;=24.99,"Normal weight",B1679&lt;=29.99,"Over weight",B1679&gt;=30,"Obesity")</f>
        <v>Normal weight</v>
      </c>
      <c r="P1679" s="29" t="str" cm="1">
        <f t="array" ref="P1679">_xlfn.IFS(C1679&lt;5.7,"Normal",C1679&lt;=6.49,"Prediabetes",C1679&gt;=6.5,"Diabetes")</f>
        <v>Diabetes</v>
      </c>
    </row>
    <row r="1680" spans="1:16" x14ac:dyDescent="0.25">
      <c r="A1680" s="54" t="s">
        <v>692</v>
      </c>
      <c r="B1680" s="54">
        <v>32.799999999999997</v>
      </c>
      <c r="C1680" s="54">
        <v>6.16</v>
      </c>
      <c r="D1680" s="54" t="s">
        <v>8367</v>
      </c>
      <c r="E1680" s="54" t="s">
        <v>2380</v>
      </c>
      <c r="F1680" s="54" t="s">
        <v>2382</v>
      </c>
      <c r="G1680" s="54">
        <v>1</v>
      </c>
      <c r="H1680" s="54" t="s">
        <v>2380</v>
      </c>
      <c r="I1680" s="15"/>
      <c r="J1680" s="20"/>
      <c r="K1680" s="17" t="str" cm="1">
        <f t="array" ref="K1680">IF(H1680="?",INDEX($H$2:$H$2336,MODE(MATCH($H$2:$H$2336,$H$2:$H$2336,0))),H1680)</f>
        <v>No</v>
      </c>
      <c r="L1680" s="18">
        <f t="shared" si="26"/>
        <v>1</v>
      </c>
      <c r="M1680" s="18" t="s">
        <v>2382</v>
      </c>
      <c r="N1680" s="18" t="s">
        <v>2380</v>
      </c>
      <c r="O1680" s="17" t="str" cm="1">
        <f t="array" ref="O1680">_xlfn.IFS(B1680&lt;18.5,"Underweight",B1680&lt;=24.99,"Normal weight",B1680&lt;=29.99,"Over weight",B1680&gt;=30,"Obesity")</f>
        <v>Obesity</v>
      </c>
      <c r="P1680" s="30" t="str" cm="1">
        <f t="array" ref="P1680">_xlfn.IFS(C1680&lt;5.7,"Normal",C1680&lt;=6.49,"Prediabetes",C1680&gt;=6.5,"Diabetes")</f>
        <v>Prediabetes</v>
      </c>
    </row>
    <row r="1681" spans="1:16" x14ac:dyDescent="0.25">
      <c r="A1681" s="54" t="s">
        <v>691</v>
      </c>
      <c r="B1681" s="54">
        <v>35.814999999999998</v>
      </c>
      <c r="C1681" s="54">
        <v>4.1500000000000004</v>
      </c>
      <c r="D1681" s="54" t="s">
        <v>2380</v>
      </c>
      <c r="E1681" s="54" t="s">
        <v>2380</v>
      </c>
      <c r="F1681" s="54" t="s">
        <v>2380</v>
      </c>
      <c r="G1681" s="54">
        <v>1</v>
      </c>
      <c r="H1681" s="54" t="s">
        <v>2380</v>
      </c>
      <c r="I1681" s="17"/>
      <c r="J1681" s="19"/>
      <c r="K1681" s="15" t="str" cm="1">
        <f t="array" ref="K1681">IF(H1681="?",INDEX($H$2:$H$2336,MODE(MATCH($H$2:$H$2336,$H$2:$H$2336,0))),H1681)</f>
        <v>No</v>
      </c>
      <c r="L1681" s="16">
        <f t="shared" si="26"/>
        <v>1</v>
      </c>
      <c r="M1681" s="16" t="s">
        <v>2380</v>
      </c>
      <c r="N1681" s="16" t="s">
        <v>2380</v>
      </c>
      <c r="O1681" s="15" t="str" cm="1">
        <f t="array" ref="O1681">_xlfn.IFS(B1681&lt;18.5,"Underweight",B1681&lt;=24.99,"Normal weight",B1681&lt;=29.99,"Over weight",B1681&gt;=30,"Obesity")</f>
        <v>Obesity</v>
      </c>
      <c r="P1681" s="29" t="str" cm="1">
        <f t="array" ref="P1681">_xlfn.IFS(C1681&lt;5.7,"Normal",C1681&lt;=6.49,"Prediabetes",C1681&gt;=6.5,"Diabetes")</f>
        <v>Normal</v>
      </c>
    </row>
    <row r="1682" spans="1:16" x14ac:dyDescent="0.25">
      <c r="A1682" s="54" t="s">
        <v>690</v>
      </c>
      <c r="B1682" s="54">
        <v>24.3</v>
      </c>
      <c r="C1682" s="54">
        <v>6.23</v>
      </c>
      <c r="D1682" s="54" t="s">
        <v>2380</v>
      </c>
      <c r="E1682" s="54" t="s">
        <v>2380</v>
      </c>
      <c r="F1682" s="54" t="s">
        <v>2380</v>
      </c>
      <c r="G1682" s="54" t="s">
        <v>2381</v>
      </c>
      <c r="H1682" s="54" t="s">
        <v>2380</v>
      </c>
      <c r="I1682" s="15"/>
      <c r="J1682" s="20"/>
      <c r="K1682" s="17" t="str" cm="1">
        <f t="array" ref="K1682">IF(H1682="?",INDEX($H$2:$H$2336,MODE(MATCH($H$2:$H$2336,$H$2:$H$2336,0))),H1682)</f>
        <v>No</v>
      </c>
      <c r="L1682" s="18" t="str">
        <f t="shared" si="26"/>
        <v>0</v>
      </c>
      <c r="M1682" s="18" t="s">
        <v>2380</v>
      </c>
      <c r="N1682" s="18" t="s">
        <v>2380</v>
      </c>
      <c r="O1682" s="17" t="str" cm="1">
        <f t="array" ref="O1682">_xlfn.IFS(B1682&lt;18.5,"Underweight",B1682&lt;=24.99,"Normal weight",B1682&lt;=29.99,"Over weight",B1682&gt;=30,"Obesity")</f>
        <v>Normal weight</v>
      </c>
      <c r="P1682" s="30" t="str" cm="1">
        <f t="array" ref="P1682">_xlfn.IFS(C1682&lt;5.7,"Normal",C1682&lt;=6.49,"Prediabetes",C1682&gt;=6.5,"Diabetes")</f>
        <v>Prediabetes</v>
      </c>
    </row>
    <row r="1683" spans="1:16" x14ac:dyDescent="0.25">
      <c r="A1683" s="54" t="s">
        <v>689</v>
      </c>
      <c r="B1683" s="54">
        <v>19.059999999999999</v>
      </c>
      <c r="C1683" s="54">
        <v>7.41</v>
      </c>
      <c r="D1683" s="54" t="s">
        <v>2380</v>
      </c>
      <c r="E1683" s="54" t="s">
        <v>2380</v>
      </c>
      <c r="F1683" s="54" t="s">
        <v>2380</v>
      </c>
      <c r="G1683" s="54" t="s">
        <v>2381</v>
      </c>
      <c r="H1683" s="54" t="s">
        <v>2380</v>
      </c>
      <c r="I1683" s="17"/>
      <c r="J1683" s="19"/>
      <c r="K1683" s="15" t="str" cm="1">
        <f t="array" ref="K1683">IF(H1683="?",INDEX($H$2:$H$2336,MODE(MATCH($H$2:$H$2336,$H$2:$H$2336,0))),H1683)</f>
        <v>No</v>
      </c>
      <c r="L1683" s="16" t="str">
        <f t="shared" si="26"/>
        <v>0</v>
      </c>
      <c r="M1683" s="16" t="s">
        <v>2380</v>
      </c>
      <c r="N1683" s="16" t="s">
        <v>2380</v>
      </c>
      <c r="O1683" s="15" t="str" cm="1">
        <f t="array" ref="O1683">_xlfn.IFS(B1683&lt;18.5,"Underweight",B1683&lt;=24.99,"Normal weight",B1683&lt;=29.99,"Over weight",B1683&gt;=30,"Obesity")</f>
        <v>Normal weight</v>
      </c>
      <c r="P1683" s="29" t="str" cm="1">
        <f t="array" ref="P1683">_xlfn.IFS(C1683&lt;5.7,"Normal",C1683&lt;=6.49,"Prediabetes",C1683&gt;=6.5,"Diabetes")</f>
        <v>Diabetes</v>
      </c>
    </row>
    <row r="1684" spans="1:16" x14ac:dyDescent="0.25">
      <c r="A1684" s="54" t="s">
        <v>688</v>
      </c>
      <c r="B1684" s="54">
        <v>33.25</v>
      </c>
      <c r="C1684" s="54">
        <v>5.62</v>
      </c>
      <c r="D1684" s="54" t="s">
        <v>8367</v>
      </c>
      <c r="E1684" s="54" t="s">
        <v>2380</v>
      </c>
      <c r="F1684" s="54" t="s">
        <v>2380</v>
      </c>
      <c r="G1684" s="54">
        <v>1</v>
      </c>
      <c r="H1684" s="54" t="s">
        <v>2380</v>
      </c>
      <c r="I1684" s="15"/>
      <c r="J1684" s="20"/>
      <c r="K1684" s="17" t="str" cm="1">
        <f t="array" ref="K1684">IF(H1684="?",INDEX($H$2:$H$2336,MODE(MATCH($H$2:$H$2336,$H$2:$H$2336,0))),H1684)</f>
        <v>No</v>
      </c>
      <c r="L1684" s="18">
        <f t="shared" si="26"/>
        <v>1</v>
      </c>
      <c r="M1684" s="18" t="s">
        <v>2382</v>
      </c>
      <c r="N1684" s="18" t="s">
        <v>2380</v>
      </c>
      <c r="O1684" s="17" t="str" cm="1">
        <f t="array" ref="O1684">_xlfn.IFS(B1684&lt;18.5,"Underweight",B1684&lt;=24.99,"Normal weight",B1684&lt;=29.99,"Over weight",B1684&gt;=30,"Obesity")</f>
        <v>Obesity</v>
      </c>
      <c r="P1684" s="30" t="str" cm="1">
        <f t="array" ref="P1684">_xlfn.IFS(C1684&lt;5.7,"Normal",C1684&lt;=6.49,"Prediabetes",C1684&gt;=6.5,"Diabetes")</f>
        <v>Normal</v>
      </c>
    </row>
    <row r="1685" spans="1:16" x14ac:dyDescent="0.25">
      <c r="A1685" s="54" t="s">
        <v>687</v>
      </c>
      <c r="B1685" s="54">
        <v>21.37</v>
      </c>
      <c r="C1685" s="54">
        <v>4.54</v>
      </c>
      <c r="D1685" s="54" t="s">
        <v>8367</v>
      </c>
      <c r="E1685" s="54" t="s">
        <v>2380</v>
      </c>
      <c r="F1685" s="54" t="s">
        <v>2382</v>
      </c>
      <c r="G1685" s="54">
        <v>1</v>
      </c>
      <c r="H1685" s="54" t="s">
        <v>2380</v>
      </c>
      <c r="I1685" s="17"/>
      <c r="J1685" s="19"/>
      <c r="K1685" s="15" t="str" cm="1">
        <f t="array" ref="K1685">IF(H1685="?",INDEX($H$2:$H$2336,MODE(MATCH($H$2:$H$2336,$H$2:$H$2336,0))),H1685)</f>
        <v>No</v>
      </c>
      <c r="L1685" s="16">
        <f t="shared" si="26"/>
        <v>1</v>
      </c>
      <c r="M1685" s="16" t="s">
        <v>2382</v>
      </c>
      <c r="N1685" s="16" t="s">
        <v>2380</v>
      </c>
      <c r="O1685" s="15" t="str" cm="1">
        <f t="array" ref="O1685">_xlfn.IFS(B1685&lt;18.5,"Underweight",B1685&lt;=24.99,"Normal weight",B1685&lt;=29.99,"Over weight",B1685&gt;=30,"Obesity")</f>
        <v>Normal weight</v>
      </c>
      <c r="P1685" s="29" t="str" cm="1">
        <f t="array" ref="P1685">_xlfn.IFS(C1685&lt;5.7,"Normal",C1685&lt;=6.49,"Prediabetes",C1685&gt;=6.5,"Diabetes")</f>
        <v>Normal</v>
      </c>
    </row>
    <row r="1686" spans="1:16" x14ac:dyDescent="0.25">
      <c r="A1686" s="54" t="s">
        <v>686</v>
      </c>
      <c r="B1686" s="54">
        <v>34.43</v>
      </c>
      <c r="C1686" s="54">
        <v>8.6199999999999992</v>
      </c>
      <c r="D1686" s="54" t="s">
        <v>8367</v>
      </c>
      <c r="E1686" s="54" t="s">
        <v>2380</v>
      </c>
      <c r="F1686" s="54" t="s">
        <v>2380</v>
      </c>
      <c r="G1686" s="54">
        <v>1</v>
      </c>
      <c r="H1686" s="54" t="s">
        <v>2380</v>
      </c>
      <c r="I1686" s="15"/>
      <c r="J1686" s="20"/>
      <c r="K1686" s="17" t="str" cm="1">
        <f t="array" ref="K1686">IF(H1686="?",INDEX($H$2:$H$2336,MODE(MATCH($H$2:$H$2336,$H$2:$H$2336,0))),H1686)</f>
        <v>No</v>
      </c>
      <c r="L1686" s="18">
        <f t="shared" si="26"/>
        <v>1</v>
      </c>
      <c r="M1686" s="18" t="s">
        <v>2382</v>
      </c>
      <c r="N1686" s="18" t="s">
        <v>2380</v>
      </c>
      <c r="O1686" s="17" t="str" cm="1">
        <f t="array" ref="O1686">_xlfn.IFS(B1686&lt;18.5,"Underweight",B1686&lt;=24.99,"Normal weight",B1686&lt;=29.99,"Over weight",B1686&gt;=30,"Obesity")</f>
        <v>Obesity</v>
      </c>
      <c r="P1686" s="30" t="str" cm="1">
        <f t="array" ref="P1686">_xlfn.IFS(C1686&lt;5.7,"Normal",C1686&lt;=6.49,"Prediabetes",C1686&gt;=6.5,"Diabetes")</f>
        <v>Diabetes</v>
      </c>
    </row>
    <row r="1687" spans="1:16" x14ac:dyDescent="0.25">
      <c r="A1687" s="54" t="s">
        <v>685</v>
      </c>
      <c r="B1687" s="54">
        <v>20.86</v>
      </c>
      <c r="C1687" s="54">
        <v>4.3600000000000003</v>
      </c>
      <c r="D1687" s="54" t="s">
        <v>8367</v>
      </c>
      <c r="E1687" s="54" t="s">
        <v>2380</v>
      </c>
      <c r="F1687" s="54" t="s">
        <v>2380</v>
      </c>
      <c r="G1687" s="54" t="s">
        <v>2381</v>
      </c>
      <c r="H1687" s="54" t="s">
        <v>2380</v>
      </c>
      <c r="I1687" s="17"/>
      <c r="J1687" s="19"/>
      <c r="K1687" s="15" t="str" cm="1">
        <f t="array" ref="K1687">IF(H1687="?",INDEX($H$2:$H$2336,MODE(MATCH($H$2:$H$2336,$H$2:$H$2336,0))),H1687)</f>
        <v>No</v>
      </c>
      <c r="L1687" s="16" t="str">
        <f t="shared" si="26"/>
        <v>0</v>
      </c>
      <c r="M1687" s="16" t="s">
        <v>2382</v>
      </c>
      <c r="N1687" s="16" t="s">
        <v>2380</v>
      </c>
      <c r="O1687" s="15" t="str" cm="1">
        <f t="array" ref="O1687">_xlfn.IFS(B1687&lt;18.5,"Underweight",B1687&lt;=24.99,"Normal weight",B1687&lt;=29.99,"Over weight",B1687&gt;=30,"Obesity")</f>
        <v>Normal weight</v>
      </c>
      <c r="P1687" s="29" t="str" cm="1">
        <f t="array" ref="P1687">_xlfn.IFS(C1687&lt;5.7,"Normal",C1687&lt;=6.49,"Prediabetes",C1687&gt;=6.5,"Diabetes")</f>
        <v>Normal</v>
      </c>
    </row>
    <row r="1688" spans="1:16" x14ac:dyDescent="0.25">
      <c r="A1688" s="54" t="s">
        <v>684</v>
      </c>
      <c r="B1688" s="54">
        <v>18.34</v>
      </c>
      <c r="C1688" s="54">
        <v>10.01</v>
      </c>
      <c r="D1688" s="54" t="s">
        <v>2380</v>
      </c>
      <c r="E1688" s="54" t="s">
        <v>2380</v>
      </c>
      <c r="F1688" s="54" t="s">
        <v>2380</v>
      </c>
      <c r="G1688" s="54" t="s">
        <v>2381</v>
      </c>
      <c r="H1688" s="54" t="s">
        <v>2380</v>
      </c>
      <c r="I1688" s="15"/>
      <c r="J1688" s="20"/>
      <c r="K1688" s="17" t="str" cm="1">
        <f t="array" ref="K1688">IF(H1688="?",INDEX($H$2:$H$2336,MODE(MATCH($H$2:$H$2336,$H$2:$H$2336,0))),H1688)</f>
        <v>No</v>
      </c>
      <c r="L1688" s="18" t="str">
        <f t="shared" si="26"/>
        <v>0</v>
      </c>
      <c r="M1688" s="18" t="s">
        <v>2380</v>
      </c>
      <c r="N1688" s="18" t="s">
        <v>2380</v>
      </c>
      <c r="O1688" s="17" t="str" cm="1">
        <f t="array" ref="O1688">_xlfn.IFS(B1688&lt;18.5,"Underweight",B1688&lt;=24.99,"Normal weight",B1688&lt;=29.99,"Over weight",B1688&gt;=30,"Obesity")</f>
        <v>Underweight</v>
      </c>
      <c r="P1688" s="30" t="str" cm="1">
        <f t="array" ref="P1688">_xlfn.IFS(C1688&lt;5.7,"Normal",C1688&lt;=6.49,"Prediabetes",C1688&gt;=6.5,"Diabetes")</f>
        <v>Diabetes</v>
      </c>
    </row>
    <row r="1689" spans="1:16" x14ac:dyDescent="0.25">
      <c r="A1689" s="54" t="s">
        <v>683</v>
      </c>
      <c r="B1689" s="54">
        <v>34.15</v>
      </c>
      <c r="C1689" s="54">
        <v>5.42</v>
      </c>
      <c r="D1689" s="54" t="s">
        <v>2380</v>
      </c>
      <c r="E1689" s="54" t="s">
        <v>2380</v>
      </c>
      <c r="F1689" s="54" t="s">
        <v>2380</v>
      </c>
      <c r="G1689" s="54" t="s">
        <v>2381</v>
      </c>
      <c r="H1689" s="54" t="s">
        <v>2380</v>
      </c>
      <c r="I1689" s="17"/>
      <c r="J1689" s="19"/>
      <c r="K1689" s="15" t="str" cm="1">
        <f t="array" ref="K1689">IF(H1689="?",INDEX($H$2:$H$2336,MODE(MATCH($H$2:$H$2336,$H$2:$H$2336,0))),H1689)</f>
        <v>No</v>
      </c>
      <c r="L1689" s="16" t="str">
        <f t="shared" si="26"/>
        <v>0</v>
      </c>
      <c r="M1689" s="16" t="s">
        <v>2380</v>
      </c>
      <c r="N1689" s="16" t="s">
        <v>2380</v>
      </c>
      <c r="O1689" s="15" t="str" cm="1">
        <f t="array" ref="O1689">_xlfn.IFS(B1689&lt;18.5,"Underweight",B1689&lt;=24.99,"Normal weight",B1689&lt;=29.99,"Over weight",B1689&gt;=30,"Obesity")</f>
        <v>Obesity</v>
      </c>
      <c r="P1689" s="29" t="str" cm="1">
        <f t="array" ref="P1689">_xlfn.IFS(C1689&lt;5.7,"Normal",C1689&lt;=6.49,"Prediabetes",C1689&gt;=6.5,"Diabetes")</f>
        <v>Normal</v>
      </c>
    </row>
    <row r="1690" spans="1:16" x14ac:dyDescent="0.25">
      <c r="A1690" s="54" t="s">
        <v>682</v>
      </c>
      <c r="B1690" s="54">
        <v>18.350000000000001</v>
      </c>
      <c r="C1690" s="54">
        <v>5.12</v>
      </c>
      <c r="D1690" s="54" t="s">
        <v>2380</v>
      </c>
      <c r="E1690" s="54" t="s">
        <v>2380</v>
      </c>
      <c r="F1690" s="54" t="s">
        <v>2380</v>
      </c>
      <c r="G1690" s="54" t="s">
        <v>2381</v>
      </c>
      <c r="H1690" s="54" t="s">
        <v>2380</v>
      </c>
      <c r="I1690" s="15"/>
      <c r="J1690" s="20"/>
      <c r="K1690" s="17" t="str" cm="1">
        <f t="array" ref="K1690">IF(H1690="?",INDEX($H$2:$H$2336,MODE(MATCH($H$2:$H$2336,$H$2:$H$2336,0))),H1690)</f>
        <v>No</v>
      </c>
      <c r="L1690" s="18" t="str">
        <f t="shared" si="26"/>
        <v>0</v>
      </c>
      <c r="M1690" s="18" t="s">
        <v>2380</v>
      </c>
      <c r="N1690" s="18" t="s">
        <v>2380</v>
      </c>
      <c r="O1690" s="17" t="str" cm="1">
        <f t="array" ref="O1690">_xlfn.IFS(B1690&lt;18.5,"Underweight",B1690&lt;=24.99,"Normal weight",B1690&lt;=29.99,"Over weight",B1690&gt;=30,"Obesity")</f>
        <v>Underweight</v>
      </c>
      <c r="P1690" s="30" t="str" cm="1">
        <f t="array" ref="P1690">_xlfn.IFS(C1690&lt;5.7,"Normal",C1690&lt;=6.49,"Prediabetes",C1690&gt;=6.5,"Diabetes")</f>
        <v>Normal</v>
      </c>
    </row>
    <row r="1691" spans="1:16" x14ac:dyDescent="0.25">
      <c r="A1691" s="54" t="s">
        <v>681</v>
      </c>
      <c r="B1691" s="54">
        <v>22.13</v>
      </c>
      <c r="C1691" s="54">
        <v>9.1999999999999993</v>
      </c>
      <c r="D1691" s="54" t="s">
        <v>8367</v>
      </c>
      <c r="E1691" s="54" t="s">
        <v>2380</v>
      </c>
      <c r="F1691" s="54" t="s">
        <v>2380</v>
      </c>
      <c r="G1691" s="54" t="s">
        <v>2381</v>
      </c>
      <c r="H1691" s="54" t="s">
        <v>2380</v>
      </c>
      <c r="I1691" s="17"/>
      <c r="J1691" s="19"/>
      <c r="K1691" s="15" t="str" cm="1">
        <f t="array" ref="K1691">IF(H1691="?",INDEX($H$2:$H$2336,MODE(MATCH($H$2:$H$2336,$H$2:$H$2336,0))),H1691)</f>
        <v>No</v>
      </c>
      <c r="L1691" s="16" t="str">
        <f t="shared" si="26"/>
        <v>0</v>
      </c>
      <c r="M1691" s="16" t="s">
        <v>2382</v>
      </c>
      <c r="N1691" s="16" t="s">
        <v>2380</v>
      </c>
      <c r="O1691" s="15" t="str" cm="1">
        <f t="array" ref="O1691">_xlfn.IFS(B1691&lt;18.5,"Underweight",B1691&lt;=24.99,"Normal weight",B1691&lt;=29.99,"Over weight",B1691&gt;=30,"Obesity")</f>
        <v>Normal weight</v>
      </c>
      <c r="P1691" s="29" t="str" cm="1">
        <f t="array" ref="P1691">_xlfn.IFS(C1691&lt;5.7,"Normal",C1691&lt;=6.49,"Prediabetes",C1691&gt;=6.5,"Diabetes")</f>
        <v>Diabetes</v>
      </c>
    </row>
    <row r="1692" spans="1:16" x14ac:dyDescent="0.25">
      <c r="A1692" s="54" t="s">
        <v>680</v>
      </c>
      <c r="B1692" s="54">
        <v>22.51</v>
      </c>
      <c r="C1692" s="54">
        <v>6.08</v>
      </c>
      <c r="D1692" s="54" t="s">
        <v>8367</v>
      </c>
      <c r="E1692" s="54" t="s">
        <v>2380</v>
      </c>
      <c r="F1692" s="54" t="s">
        <v>2380</v>
      </c>
      <c r="G1692" s="54">
        <v>1</v>
      </c>
      <c r="H1692" s="54" t="s">
        <v>2380</v>
      </c>
      <c r="I1692" s="15"/>
      <c r="J1692" s="20"/>
      <c r="K1692" s="17" t="str" cm="1">
        <f t="array" ref="K1692">IF(H1692="?",INDEX($H$2:$H$2336,MODE(MATCH($H$2:$H$2336,$H$2:$H$2336,0))),H1692)</f>
        <v>No</v>
      </c>
      <c r="L1692" s="18">
        <f t="shared" si="26"/>
        <v>1</v>
      </c>
      <c r="M1692" s="18" t="s">
        <v>2382</v>
      </c>
      <c r="N1692" s="18" t="s">
        <v>2380</v>
      </c>
      <c r="O1692" s="17" t="str" cm="1">
        <f t="array" ref="O1692">_xlfn.IFS(B1692&lt;18.5,"Underweight",B1692&lt;=24.99,"Normal weight",B1692&lt;=29.99,"Over weight",B1692&gt;=30,"Obesity")</f>
        <v>Normal weight</v>
      </c>
      <c r="P1692" s="30" t="str" cm="1">
        <f t="array" ref="P1692">_xlfn.IFS(C1692&lt;5.7,"Normal",C1692&lt;=6.49,"Prediabetes",C1692&gt;=6.5,"Diabetes")</f>
        <v>Prediabetes</v>
      </c>
    </row>
    <row r="1693" spans="1:16" x14ac:dyDescent="0.25">
      <c r="A1693" s="54" t="s">
        <v>679</v>
      </c>
      <c r="B1693" s="54">
        <v>31</v>
      </c>
      <c r="C1693" s="54">
        <v>4.7699999999999996</v>
      </c>
      <c r="D1693" s="54" t="s">
        <v>2380</v>
      </c>
      <c r="E1693" s="54" t="s">
        <v>2380</v>
      </c>
      <c r="F1693" s="54" t="s">
        <v>2380</v>
      </c>
      <c r="G1693" s="54">
        <v>1</v>
      </c>
      <c r="H1693" s="54" t="s">
        <v>2380</v>
      </c>
      <c r="I1693" s="17"/>
      <c r="J1693" s="19"/>
      <c r="K1693" s="15" t="str" cm="1">
        <f t="array" ref="K1693">IF(H1693="?",INDEX($H$2:$H$2336,MODE(MATCH($H$2:$H$2336,$H$2:$H$2336,0))),H1693)</f>
        <v>No</v>
      </c>
      <c r="L1693" s="16">
        <f t="shared" si="26"/>
        <v>1</v>
      </c>
      <c r="M1693" s="16" t="s">
        <v>2380</v>
      </c>
      <c r="N1693" s="16" t="s">
        <v>2380</v>
      </c>
      <c r="O1693" s="15" t="str" cm="1">
        <f t="array" ref="O1693">_xlfn.IFS(B1693&lt;18.5,"Underweight",B1693&lt;=24.99,"Normal weight",B1693&lt;=29.99,"Over weight",B1693&gt;=30,"Obesity")</f>
        <v>Obesity</v>
      </c>
      <c r="P1693" s="29" t="str" cm="1">
        <f t="array" ref="P1693">_xlfn.IFS(C1693&lt;5.7,"Normal",C1693&lt;=6.49,"Prediabetes",C1693&gt;=6.5,"Diabetes")</f>
        <v>Normal</v>
      </c>
    </row>
    <row r="1694" spans="1:16" x14ac:dyDescent="0.25">
      <c r="A1694" s="54" t="s">
        <v>678</v>
      </c>
      <c r="B1694" s="54">
        <v>28.27</v>
      </c>
      <c r="C1694" s="54">
        <v>4.62</v>
      </c>
      <c r="D1694" s="54" t="s">
        <v>2380</v>
      </c>
      <c r="E1694" s="54" t="s">
        <v>2380</v>
      </c>
      <c r="F1694" s="54" t="s">
        <v>2380</v>
      </c>
      <c r="G1694" s="54">
        <v>1</v>
      </c>
      <c r="H1694" s="54" t="s">
        <v>2380</v>
      </c>
      <c r="I1694" s="15"/>
      <c r="J1694" s="20"/>
      <c r="K1694" s="17" t="str" cm="1">
        <f t="array" ref="K1694">IF(H1694="?",INDEX($H$2:$H$2336,MODE(MATCH($H$2:$H$2336,$H$2:$H$2336,0))),H1694)</f>
        <v>No</v>
      </c>
      <c r="L1694" s="18">
        <f t="shared" si="26"/>
        <v>1</v>
      </c>
      <c r="M1694" s="18" t="s">
        <v>2380</v>
      </c>
      <c r="N1694" s="18" t="s">
        <v>2380</v>
      </c>
      <c r="O1694" s="17" t="str" cm="1">
        <f t="array" ref="O1694">_xlfn.IFS(B1694&lt;18.5,"Underweight",B1694&lt;=24.99,"Normal weight",B1694&lt;=29.99,"Over weight",B1694&gt;=30,"Obesity")</f>
        <v>Over weight</v>
      </c>
      <c r="P1694" s="30" t="str" cm="1">
        <f t="array" ref="P1694">_xlfn.IFS(C1694&lt;5.7,"Normal",C1694&lt;=6.49,"Prediabetes",C1694&gt;=6.5,"Diabetes")</f>
        <v>Normal</v>
      </c>
    </row>
    <row r="1695" spans="1:16" x14ac:dyDescent="0.25">
      <c r="A1695" s="54" t="s">
        <v>677</v>
      </c>
      <c r="B1695" s="54">
        <v>29.92</v>
      </c>
      <c r="C1695" s="54">
        <v>9.07</v>
      </c>
      <c r="D1695" s="54" t="s">
        <v>8367</v>
      </c>
      <c r="E1695" s="54" t="s">
        <v>2380</v>
      </c>
      <c r="F1695" s="54" t="s">
        <v>2380</v>
      </c>
      <c r="G1695" s="54">
        <v>1</v>
      </c>
      <c r="H1695" s="54" t="s">
        <v>2380</v>
      </c>
      <c r="I1695" s="17"/>
      <c r="J1695" s="19"/>
      <c r="K1695" s="15" t="str" cm="1">
        <f t="array" ref="K1695">IF(H1695="?",INDEX($H$2:$H$2336,MODE(MATCH($H$2:$H$2336,$H$2:$H$2336,0))),H1695)</f>
        <v>No</v>
      </c>
      <c r="L1695" s="16">
        <f t="shared" si="26"/>
        <v>1</v>
      </c>
      <c r="M1695" s="16" t="s">
        <v>2382</v>
      </c>
      <c r="N1695" s="16" t="s">
        <v>2380</v>
      </c>
      <c r="O1695" s="15" t="str" cm="1">
        <f t="array" ref="O1695">_xlfn.IFS(B1695&lt;18.5,"Underweight",B1695&lt;=24.99,"Normal weight",B1695&lt;=29.99,"Over weight",B1695&gt;=30,"Obesity")</f>
        <v>Over weight</v>
      </c>
      <c r="P1695" s="29" t="str" cm="1">
        <f t="array" ref="P1695">_xlfn.IFS(C1695&lt;5.7,"Normal",C1695&lt;=6.49,"Prediabetes",C1695&gt;=6.5,"Diabetes")</f>
        <v>Diabetes</v>
      </c>
    </row>
    <row r="1696" spans="1:16" x14ac:dyDescent="0.25">
      <c r="A1696" s="54" t="s">
        <v>676</v>
      </c>
      <c r="B1696" s="54">
        <v>25.9</v>
      </c>
      <c r="C1696" s="54">
        <v>9.1199999999999992</v>
      </c>
      <c r="D1696" s="54" t="s">
        <v>8367</v>
      </c>
      <c r="E1696" s="54" t="s">
        <v>2380</v>
      </c>
      <c r="F1696" s="54" t="s">
        <v>2380</v>
      </c>
      <c r="G1696" s="54">
        <v>1</v>
      </c>
      <c r="H1696" s="54" t="s">
        <v>2380</v>
      </c>
      <c r="I1696" s="15"/>
      <c r="J1696" s="20"/>
      <c r="K1696" s="17" t="str" cm="1">
        <f t="array" ref="K1696">IF(H1696="?",INDEX($H$2:$H$2336,MODE(MATCH($H$2:$H$2336,$H$2:$H$2336,0))),H1696)</f>
        <v>No</v>
      </c>
      <c r="L1696" s="18">
        <f t="shared" si="26"/>
        <v>1</v>
      </c>
      <c r="M1696" s="18" t="s">
        <v>2382</v>
      </c>
      <c r="N1696" s="18" t="s">
        <v>2380</v>
      </c>
      <c r="O1696" s="17" t="str" cm="1">
        <f t="array" ref="O1696">_xlfn.IFS(B1696&lt;18.5,"Underweight",B1696&lt;=24.99,"Normal weight",B1696&lt;=29.99,"Over weight",B1696&gt;=30,"Obesity")</f>
        <v>Over weight</v>
      </c>
      <c r="P1696" s="30" t="str" cm="1">
        <f t="array" ref="P1696">_xlfn.IFS(C1696&lt;5.7,"Normal",C1696&lt;=6.49,"Prediabetes",C1696&gt;=6.5,"Diabetes")</f>
        <v>Diabetes</v>
      </c>
    </row>
    <row r="1697" spans="1:16" x14ac:dyDescent="0.25">
      <c r="A1697" s="54" t="s">
        <v>675</v>
      </c>
      <c r="B1697" s="54">
        <v>27.74</v>
      </c>
      <c r="C1697" s="54">
        <v>7.32</v>
      </c>
      <c r="D1697" s="54" t="s">
        <v>8367</v>
      </c>
      <c r="E1697" s="54" t="s">
        <v>2380</v>
      </c>
      <c r="F1697" s="54" t="s">
        <v>2380</v>
      </c>
      <c r="G1697" s="54">
        <v>1</v>
      </c>
      <c r="H1697" s="54" t="s">
        <v>2380</v>
      </c>
      <c r="I1697" s="17"/>
      <c r="J1697" s="19"/>
      <c r="K1697" s="15" t="str" cm="1">
        <f t="array" ref="K1697">IF(H1697="?",INDEX($H$2:$H$2336,MODE(MATCH($H$2:$H$2336,$H$2:$H$2336,0))),H1697)</f>
        <v>No</v>
      </c>
      <c r="L1697" s="16">
        <f t="shared" si="26"/>
        <v>1</v>
      </c>
      <c r="M1697" s="16" t="s">
        <v>2382</v>
      </c>
      <c r="N1697" s="16" t="s">
        <v>2380</v>
      </c>
      <c r="O1697" s="15" t="str" cm="1">
        <f t="array" ref="O1697">_xlfn.IFS(B1697&lt;18.5,"Underweight",B1697&lt;=24.99,"Normal weight",B1697&lt;=29.99,"Over weight",B1697&gt;=30,"Obesity")</f>
        <v>Over weight</v>
      </c>
      <c r="P1697" s="29" t="str" cm="1">
        <f t="array" ref="P1697">_xlfn.IFS(C1697&lt;5.7,"Normal",C1697&lt;=6.49,"Prediabetes",C1697&gt;=6.5,"Diabetes")</f>
        <v>Diabetes</v>
      </c>
    </row>
    <row r="1698" spans="1:16" x14ac:dyDescent="0.25">
      <c r="A1698" s="54" t="s">
        <v>674</v>
      </c>
      <c r="B1698" s="54">
        <v>17.260000000000002</v>
      </c>
      <c r="C1698" s="54">
        <v>11.73</v>
      </c>
      <c r="D1698" s="54" t="s">
        <v>2380</v>
      </c>
      <c r="E1698" s="54" t="s">
        <v>2380</v>
      </c>
      <c r="F1698" s="54" t="s">
        <v>2380</v>
      </c>
      <c r="G1698" s="54">
        <v>2</v>
      </c>
      <c r="H1698" s="54" t="s">
        <v>2380</v>
      </c>
      <c r="I1698" s="15"/>
      <c r="J1698" s="20"/>
      <c r="K1698" s="17" t="str" cm="1">
        <f t="array" ref="K1698">IF(H1698="?",INDEX($H$2:$H$2336,MODE(MATCH($H$2:$H$2336,$H$2:$H$2336,0))),H1698)</f>
        <v>No</v>
      </c>
      <c r="L1698" s="18">
        <f t="shared" si="26"/>
        <v>2</v>
      </c>
      <c r="M1698" s="18" t="s">
        <v>2380</v>
      </c>
      <c r="N1698" s="18" t="s">
        <v>2380</v>
      </c>
      <c r="O1698" s="17" t="str" cm="1">
        <f t="array" ref="O1698">_xlfn.IFS(B1698&lt;18.5,"Underweight",B1698&lt;=24.99,"Normal weight",B1698&lt;=29.99,"Over weight",B1698&gt;=30,"Obesity")</f>
        <v>Underweight</v>
      </c>
      <c r="P1698" s="30" t="str" cm="1">
        <f t="array" ref="P1698">_xlfn.IFS(C1698&lt;5.7,"Normal",C1698&lt;=6.49,"Prediabetes",C1698&gt;=6.5,"Diabetes")</f>
        <v>Diabetes</v>
      </c>
    </row>
    <row r="1699" spans="1:16" x14ac:dyDescent="0.25">
      <c r="A1699" s="54" t="s">
        <v>673</v>
      </c>
      <c r="B1699" s="54">
        <v>19.855</v>
      </c>
      <c r="C1699" s="54">
        <v>6.64</v>
      </c>
      <c r="D1699" s="54" t="s">
        <v>8367</v>
      </c>
      <c r="E1699" s="54" t="s">
        <v>2380</v>
      </c>
      <c r="F1699" s="54" t="s">
        <v>2380</v>
      </c>
      <c r="G1699" s="54">
        <v>1</v>
      </c>
      <c r="H1699" s="54" t="s">
        <v>2380</v>
      </c>
      <c r="I1699" s="17"/>
      <c r="J1699" s="19"/>
      <c r="K1699" s="15" t="str" cm="1">
        <f t="array" ref="K1699">IF(H1699="?",INDEX($H$2:$H$2336,MODE(MATCH($H$2:$H$2336,$H$2:$H$2336,0))),H1699)</f>
        <v>No</v>
      </c>
      <c r="L1699" s="16">
        <f t="shared" si="26"/>
        <v>1</v>
      </c>
      <c r="M1699" s="16" t="s">
        <v>2382</v>
      </c>
      <c r="N1699" s="16" t="s">
        <v>2380</v>
      </c>
      <c r="O1699" s="15" t="str" cm="1">
        <f t="array" ref="O1699">_xlfn.IFS(B1699&lt;18.5,"Underweight",B1699&lt;=24.99,"Normal weight",B1699&lt;=29.99,"Over weight",B1699&gt;=30,"Obesity")</f>
        <v>Normal weight</v>
      </c>
      <c r="P1699" s="29" t="str" cm="1">
        <f t="array" ref="P1699">_xlfn.IFS(C1699&lt;5.7,"Normal",C1699&lt;=6.49,"Prediabetes",C1699&gt;=6.5,"Diabetes")</f>
        <v>Diabetes</v>
      </c>
    </row>
    <row r="1700" spans="1:16" x14ac:dyDescent="0.25">
      <c r="A1700" s="54" t="s">
        <v>672</v>
      </c>
      <c r="B1700" s="54">
        <v>41.69</v>
      </c>
      <c r="C1700" s="54">
        <v>5.78</v>
      </c>
      <c r="D1700" s="54" t="s">
        <v>2380</v>
      </c>
      <c r="E1700" s="54" t="s">
        <v>2380</v>
      </c>
      <c r="F1700" s="54" t="s">
        <v>2380</v>
      </c>
      <c r="G1700" s="54" t="s">
        <v>2381</v>
      </c>
      <c r="H1700" s="54" t="s">
        <v>2380</v>
      </c>
      <c r="I1700" s="15"/>
      <c r="J1700" s="20"/>
      <c r="K1700" s="17" t="str" cm="1">
        <f t="array" ref="K1700">IF(H1700="?",INDEX($H$2:$H$2336,MODE(MATCH($H$2:$H$2336,$H$2:$H$2336,0))),H1700)</f>
        <v>No</v>
      </c>
      <c r="L1700" s="18" t="str">
        <f t="shared" si="26"/>
        <v>0</v>
      </c>
      <c r="M1700" s="18" t="s">
        <v>2380</v>
      </c>
      <c r="N1700" s="18" t="s">
        <v>2380</v>
      </c>
      <c r="O1700" s="17" t="str" cm="1">
        <f t="array" ref="O1700">_xlfn.IFS(B1700&lt;18.5,"Underweight",B1700&lt;=24.99,"Normal weight",B1700&lt;=29.99,"Over weight",B1700&gt;=30,"Obesity")</f>
        <v>Obesity</v>
      </c>
      <c r="P1700" s="30" t="str" cm="1">
        <f t="array" ref="P1700">_xlfn.IFS(C1700&lt;5.7,"Normal",C1700&lt;=6.49,"Prediabetes",C1700&gt;=6.5,"Diabetes")</f>
        <v>Prediabetes</v>
      </c>
    </row>
    <row r="1701" spans="1:16" x14ac:dyDescent="0.25">
      <c r="A1701" s="54" t="s">
        <v>671</v>
      </c>
      <c r="B1701" s="54">
        <v>16.12</v>
      </c>
      <c r="C1701" s="54">
        <v>10.45</v>
      </c>
      <c r="D1701" s="54" t="s">
        <v>2380</v>
      </c>
      <c r="E1701" s="54" t="s">
        <v>2380</v>
      </c>
      <c r="F1701" s="54" t="s">
        <v>2380</v>
      </c>
      <c r="G1701" s="54" t="s">
        <v>2381</v>
      </c>
      <c r="H1701" s="54" t="s">
        <v>2380</v>
      </c>
      <c r="I1701" s="17"/>
      <c r="J1701" s="19"/>
      <c r="K1701" s="15" t="str" cm="1">
        <f t="array" ref="K1701">IF(H1701="?",INDEX($H$2:$H$2336,MODE(MATCH($H$2:$H$2336,$H$2:$H$2336,0))),H1701)</f>
        <v>No</v>
      </c>
      <c r="L1701" s="16" t="str">
        <f t="shared" si="26"/>
        <v>0</v>
      </c>
      <c r="M1701" s="16" t="s">
        <v>2380</v>
      </c>
      <c r="N1701" s="16" t="s">
        <v>2380</v>
      </c>
      <c r="O1701" s="15" t="str" cm="1">
        <f t="array" ref="O1701">_xlfn.IFS(B1701&lt;18.5,"Underweight",B1701&lt;=24.99,"Normal weight",B1701&lt;=29.99,"Over weight",B1701&gt;=30,"Obesity")</f>
        <v>Underweight</v>
      </c>
      <c r="P1701" s="29" t="str" cm="1">
        <f t="array" ref="P1701">_xlfn.IFS(C1701&lt;5.7,"Normal",C1701&lt;=6.49,"Prediabetes",C1701&gt;=6.5,"Diabetes")</f>
        <v>Diabetes</v>
      </c>
    </row>
    <row r="1702" spans="1:16" x14ac:dyDescent="0.25">
      <c r="A1702" s="54" t="s">
        <v>670</v>
      </c>
      <c r="B1702" s="54">
        <v>37.43</v>
      </c>
      <c r="C1702" s="54">
        <v>4.5199999999999996</v>
      </c>
      <c r="D1702" s="54" t="s">
        <v>2380</v>
      </c>
      <c r="E1702" s="54" t="s">
        <v>2380</v>
      </c>
      <c r="F1702" s="54" t="s">
        <v>2380</v>
      </c>
      <c r="G1702" s="54">
        <v>1</v>
      </c>
      <c r="H1702" s="54" t="s">
        <v>2380</v>
      </c>
      <c r="I1702" s="15"/>
      <c r="J1702" s="20"/>
      <c r="K1702" s="17" t="str" cm="1">
        <f t="array" ref="K1702">IF(H1702="?",INDEX($H$2:$H$2336,MODE(MATCH($H$2:$H$2336,$H$2:$H$2336,0))),H1702)</f>
        <v>No</v>
      </c>
      <c r="L1702" s="18">
        <f t="shared" si="26"/>
        <v>1</v>
      </c>
      <c r="M1702" s="18" t="s">
        <v>2380</v>
      </c>
      <c r="N1702" s="18" t="s">
        <v>2380</v>
      </c>
      <c r="O1702" s="17" t="str" cm="1">
        <f t="array" ref="O1702">_xlfn.IFS(B1702&lt;18.5,"Underweight",B1702&lt;=24.99,"Normal weight",B1702&lt;=29.99,"Over weight",B1702&gt;=30,"Obesity")</f>
        <v>Obesity</v>
      </c>
      <c r="P1702" s="30" t="str" cm="1">
        <f t="array" ref="P1702">_xlfn.IFS(C1702&lt;5.7,"Normal",C1702&lt;=6.49,"Prediabetes",C1702&gt;=6.5,"Diabetes")</f>
        <v>Normal</v>
      </c>
    </row>
    <row r="1703" spans="1:16" x14ac:dyDescent="0.25">
      <c r="A1703" s="54" t="s">
        <v>669</v>
      </c>
      <c r="B1703" s="54">
        <v>31.065000000000001</v>
      </c>
      <c r="C1703" s="54">
        <v>5.71</v>
      </c>
      <c r="D1703" s="54" t="s">
        <v>2380</v>
      </c>
      <c r="E1703" s="54" t="s">
        <v>2380</v>
      </c>
      <c r="F1703" s="54" t="s">
        <v>2380</v>
      </c>
      <c r="G1703" s="54" t="s">
        <v>2381</v>
      </c>
      <c r="H1703" s="54" t="s">
        <v>2380</v>
      </c>
      <c r="I1703" s="17"/>
      <c r="J1703" s="19"/>
      <c r="K1703" s="15" t="str" cm="1">
        <f t="array" ref="K1703">IF(H1703="?",INDEX($H$2:$H$2336,MODE(MATCH($H$2:$H$2336,$H$2:$H$2336,0))),H1703)</f>
        <v>No</v>
      </c>
      <c r="L1703" s="16" t="str">
        <f t="shared" si="26"/>
        <v>0</v>
      </c>
      <c r="M1703" s="16" t="s">
        <v>2380</v>
      </c>
      <c r="N1703" s="16" t="s">
        <v>2380</v>
      </c>
      <c r="O1703" s="15" t="str" cm="1">
        <f t="array" ref="O1703">_xlfn.IFS(B1703&lt;18.5,"Underweight",B1703&lt;=24.99,"Normal weight",B1703&lt;=29.99,"Over weight",B1703&gt;=30,"Obesity")</f>
        <v>Obesity</v>
      </c>
      <c r="P1703" s="29" t="str" cm="1">
        <f t="array" ref="P1703">_xlfn.IFS(C1703&lt;5.7,"Normal",C1703&lt;=6.49,"Prediabetes",C1703&gt;=6.5,"Diabetes")</f>
        <v>Prediabetes</v>
      </c>
    </row>
    <row r="1704" spans="1:16" x14ac:dyDescent="0.25">
      <c r="A1704" s="54" t="s">
        <v>668</v>
      </c>
      <c r="B1704" s="54">
        <v>25.08</v>
      </c>
      <c r="C1704" s="54">
        <v>4.7699999999999996</v>
      </c>
      <c r="D1704" s="54" t="s">
        <v>2380</v>
      </c>
      <c r="E1704" s="54" t="s">
        <v>2380</v>
      </c>
      <c r="F1704" s="54" t="s">
        <v>2380</v>
      </c>
      <c r="G1704" s="54" t="s">
        <v>2381</v>
      </c>
      <c r="H1704" s="54" t="s">
        <v>2380</v>
      </c>
      <c r="I1704" s="15"/>
      <c r="J1704" s="20"/>
      <c r="K1704" s="17" t="str" cm="1">
        <f t="array" ref="K1704">IF(H1704="?",INDEX($H$2:$H$2336,MODE(MATCH($H$2:$H$2336,$H$2:$H$2336,0))),H1704)</f>
        <v>No</v>
      </c>
      <c r="L1704" s="18" t="str">
        <f t="shared" si="26"/>
        <v>0</v>
      </c>
      <c r="M1704" s="18" t="s">
        <v>2380</v>
      </c>
      <c r="N1704" s="18" t="s">
        <v>2380</v>
      </c>
      <c r="O1704" s="17" t="str" cm="1">
        <f t="array" ref="O1704">_xlfn.IFS(B1704&lt;18.5,"Underweight",B1704&lt;=24.99,"Normal weight",B1704&lt;=29.99,"Over weight",B1704&gt;=30,"Obesity")</f>
        <v>Over weight</v>
      </c>
      <c r="P1704" s="30" t="str" cm="1">
        <f t="array" ref="P1704">_xlfn.IFS(C1704&lt;5.7,"Normal",C1704&lt;=6.49,"Prediabetes",C1704&gt;=6.5,"Diabetes")</f>
        <v>Normal</v>
      </c>
    </row>
    <row r="1705" spans="1:16" x14ac:dyDescent="0.25">
      <c r="A1705" s="54" t="s">
        <v>667</v>
      </c>
      <c r="B1705" s="54">
        <v>15.2</v>
      </c>
      <c r="C1705" s="54">
        <v>7.81</v>
      </c>
      <c r="D1705" s="54" t="s">
        <v>8367</v>
      </c>
      <c r="E1705" s="54" t="s">
        <v>2380</v>
      </c>
      <c r="F1705" s="54" t="s">
        <v>2380</v>
      </c>
      <c r="G1705" s="54">
        <v>1</v>
      </c>
      <c r="H1705" s="54" t="s">
        <v>2380</v>
      </c>
      <c r="I1705" s="17"/>
      <c r="J1705" s="19"/>
      <c r="K1705" s="15" t="str" cm="1">
        <f t="array" ref="K1705">IF(H1705="?",INDEX($H$2:$H$2336,MODE(MATCH($H$2:$H$2336,$H$2:$H$2336,0))),H1705)</f>
        <v>No</v>
      </c>
      <c r="L1705" s="16">
        <f t="shared" si="26"/>
        <v>1</v>
      </c>
      <c r="M1705" s="16" t="s">
        <v>2382</v>
      </c>
      <c r="N1705" s="16" t="s">
        <v>2380</v>
      </c>
      <c r="O1705" s="15" t="str" cm="1">
        <f t="array" ref="O1705">_xlfn.IFS(B1705&lt;18.5,"Underweight",B1705&lt;=24.99,"Normal weight",B1705&lt;=29.99,"Over weight",B1705&gt;=30,"Obesity")</f>
        <v>Underweight</v>
      </c>
      <c r="P1705" s="29" t="str" cm="1">
        <f t="array" ref="P1705">_xlfn.IFS(C1705&lt;5.7,"Normal",C1705&lt;=6.49,"Prediabetes",C1705&gt;=6.5,"Diabetes")</f>
        <v>Diabetes</v>
      </c>
    </row>
    <row r="1706" spans="1:16" x14ac:dyDescent="0.25">
      <c r="A1706" s="54" t="s">
        <v>666</v>
      </c>
      <c r="B1706" s="54">
        <v>22.34</v>
      </c>
      <c r="C1706" s="54">
        <v>5.19</v>
      </c>
      <c r="D1706" s="54" t="s">
        <v>8367</v>
      </c>
      <c r="E1706" s="54" t="s">
        <v>2380</v>
      </c>
      <c r="F1706" s="54" t="s">
        <v>2380</v>
      </c>
      <c r="G1706" s="54" t="s">
        <v>2381</v>
      </c>
      <c r="H1706" s="54" t="s">
        <v>2380</v>
      </c>
      <c r="I1706" s="15"/>
      <c r="J1706" s="20"/>
      <c r="K1706" s="17" t="str" cm="1">
        <f t="array" ref="K1706">IF(H1706="?",INDEX($H$2:$H$2336,MODE(MATCH($H$2:$H$2336,$H$2:$H$2336,0))),H1706)</f>
        <v>No</v>
      </c>
      <c r="L1706" s="18" t="str">
        <f t="shared" si="26"/>
        <v>0</v>
      </c>
      <c r="M1706" s="18" t="s">
        <v>2382</v>
      </c>
      <c r="N1706" s="18" t="s">
        <v>2380</v>
      </c>
      <c r="O1706" s="17" t="str" cm="1">
        <f t="array" ref="O1706">_xlfn.IFS(B1706&lt;18.5,"Underweight",B1706&lt;=24.99,"Normal weight",B1706&lt;=29.99,"Over weight",B1706&gt;=30,"Obesity")</f>
        <v>Normal weight</v>
      </c>
      <c r="P1706" s="30" t="str" cm="1">
        <f t="array" ref="P1706">_xlfn.IFS(C1706&lt;5.7,"Normal",C1706&lt;=6.49,"Prediabetes",C1706&gt;=6.5,"Diabetes")</f>
        <v>Normal</v>
      </c>
    </row>
    <row r="1707" spans="1:16" x14ac:dyDescent="0.25">
      <c r="A1707" s="54" t="s">
        <v>665</v>
      </c>
      <c r="B1707" s="54">
        <v>40.15</v>
      </c>
      <c r="C1707" s="54">
        <v>5.93</v>
      </c>
      <c r="D1707" s="54" t="s">
        <v>2380</v>
      </c>
      <c r="E1707" s="54" t="s">
        <v>2380</v>
      </c>
      <c r="F1707" s="54" t="s">
        <v>2380</v>
      </c>
      <c r="G1707" s="54">
        <v>1</v>
      </c>
      <c r="H1707" s="54" t="s">
        <v>2380</v>
      </c>
      <c r="I1707" s="17"/>
      <c r="J1707" s="19"/>
      <c r="K1707" s="15" t="str" cm="1">
        <f t="array" ref="K1707">IF(H1707="?",INDEX($H$2:$H$2336,MODE(MATCH($H$2:$H$2336,$H$2:$H$2336,0))),H1707)</f>
        <v>No</v>
      </c>
      <c r="L1707" s="16">
        <f t="shared" si="26"/>
        <v>1</v>
      </c>
      <c r="M1707" s="16" t="s">
        <v>2380</v>
      </c>
      <c r="N1707" s="16" t="s">
        <v>2380</v>
      </c>
      <c r="O1707" s="15" t="str" cm="1">
        <f t="array" ref="O1707">_xlfn.IFS(B1707&lt;18.5,"Underweight",B1707&lt;=24.99,"Normal weight",B1707&lt;=29.99,"Over weight",B1707&gt;=30,"Obesity")</f>
        <v>Obesity</v>
      </c>
      <c r="P1707" s="29" t="str" cm="1">
        <f t="array" ref="P1707">_xlfn.IFS(C1707&lt;5.7,"Normal",C1707&lt;=6.49,"Prediabetes",C1707&gt;=6.5,"Diabetes")</f>
        <v>Prediabetes</v>
      </c>
    </row>
    <row r="1708" spans="1:16" x14ac:dyDescent="0.25">
      <c r="A1708" s="54" t="s">
        <v>664</v>
      </c>
      <c r="B1708" s="54">
        <v>37.729999999999997</v>
      </c>
      <c r="C1708" s="54">
        <v>6.29</v>
      </c>
      <c r="D1708" s="54" t="s">
        <v>2380</v>
      </c>
      <c r="E1708" s="54" t="s">
        <v>2380</v>
      </c>
      <c r="F1708" s="54" t="s">
        <v>2380</v>
      </c>
      <c r="G1708" s="54">
        <v>1</v>
      </c>
      <c r="H1708" s="54" t="s">
        <v>2380</v>
      </c>
      <c r="I1708" s="15"/>
      <c r="J1708" s="20"/>
      <c r="K1708" s="17" t="str" cm="1">
        <f t="array" ref="K1708">IF(H1708="?",INDEX($H$2:$H$2336,MODE(MATCH($H$2:$H$2336,$H$2:$H$2336,0))),H1708)</f>
        <v>No</v>
      </c>
      <c r="L1708" s="18">
        <f t="shared" si="26"/>
        <v>1</v>
      </c>
      <c r="M1708" s="18" t="s">
        <v>2380</v>
      </c>
      <c r="N1708" s="18" t="s">
        <v>2380</v>
      </c>
      <c r="O1708" s="17" t="str" cm="1">
        <f t="array" ref="O1708">_xlfn.IFS(B1708&lt;18.5,"Underweight",B1708&lt;=24.99,"Normal weight",B1708&lt;=29.99,"Over weight",B1708&gt;=30,"Obesity")</f>
        <v>Obesity</v>
      </c>
      <c r="P1708" s="30" t="str" cm="1">
        <f t="array" ref="P1708">_xlfn.IFS(C1708&lt;5.7,"Normal",C1708&lt;=6.49,"Prediabetes",C1708&gt;=6.5,"Diabetes")</f>
        <v>Prediabetes</v>
      </c>
    </row>
    <row r="1709" spans="1:16" x14ac:dyDescent="0.25">
      <c r="A1709" s="54" t="s">
        <v>663</v>
      </c>
      <c r="B1709" s="54">
        <v>25.35</v>
      </c>
      <c r="C1709" s="54">
        <v>4.9000000000000004</v>
      </c>
      <c r="D1709" s="54" t="s">
        <v>2380</v>
      </c>
      <c r="E1709" s="54" t="s">
        <v>2380</v>
      </c>
      <c r="F1709" s="54" t="s">
        <v>2380</v>
      </c>
      <c r="G1709" s="54" t="s">
        <v>2381</v>
      </c>
      <c r="H1709" s="54" t="s">
        <v>2380</v>
      </c>
      <c r="I1709" s="17"/>
      <c r="J1709" s="19"/>
      <c r="K1709" s="15" t="str" cm="1">
        <f t="array" ref="K1709">IF(H1709="?",INDEX($H$2:$H$2336,MODE(MATCH($H$2:$H$2336,$H$2:$H$2336,0))),H1709)</f>
        <v>No</v>
      </c>
      <c r="L1709" s="16" t="str">
        <f t="shared" si="26"/>
        <v>0</v>
      </c>
      <c r="M1709" s="16" t="s">
        <v>2380</v>
      </c>
      <c r="N1709" s="16" t="s">
        <v>2380</v>
      </c>
      <c r="O1709" s="15" t="str" cm="1">
        <f t="array" ref="O1709">_xlfn.IFS(B1709&lt;18.5,"Underweight",B1709&lt;=24.99,"Normal weight",B1709&lt;=29.99,"Over weight",B1709&gt;=30,"Obesity")</f>
        <v>Over weight</v>
      </c>
      <c r="P1709" s="29" t="str" cm="1">
        <f t="array" ref="P1709">_xlfn.IFS(C1709&lt;5.7,"Normal",C1709&lt;=6.49,"Prediabetes",C1709&gt;=6.5,"Diabetes")</f>
        <v>Normal</v>
      </c>
    </row>
    <row r="1710" spans="1:16" x14ac:dyDescent="0.25">
      <c r="A1710" s="54" t="s">
        <v>662</v>
      </c>
      <c r="B1710" s="54">
        <v>26.41</v>
      </c>
      <c r="C1710" s="54">
        <v>5.07</v>
      </c>
      <c r="D1710" s="54" t="s">
        <v>8367</v>
      </c>
      <c r="E1710" s="54" t="s">
        <v>2380</v>
      </c>
      <c r="F1710" s="54" t="s">
        <v>2380</v>
      </c>
      <c r="G1710" s="54">
        <v>1</v>
      </c>
      <c r="H1710" s="54" t="s">
        <v>2380</v>
      </c>
      <c r="I1710" s="15"/>
      <c r="J1710" s="20"/>
      <c r="K1710" s="17" t="str" cm="1">
        <f t="array" ref="K1710">IF(H1710="?",INDEX($H$2:$H$2336,MODE(MATCH($H$2:$H$2336,$H$2:$H$2336,0))),H1710)</f>
        <v>No</v>
      </c>
      <c r="L1710" s="18">
        <f t="shared" si="26"/>
        <v>1</v>
      </c>
      <c r="M1710" s="18" t="s">
        <v>2382</v>
      </c>
      <c r="N1710" s="18" t="s">
        <v>2380</v>
      </c>
      <c r="O1710" s="17" t="str" cm="1">
        <f t="array" ref="O1710">_xlfn.IFS(B1710&lt;18.5,"Underweight",B1710&lt;=24.99,"Normal weight",B1710&lt;=29.99,"Over weight",B1710&gt;=30,"Obesity")</f>
        <v>Over weight</v>
      </c>
      <c r="P1710" s="30" t="str" cm="1">
        <f t="array" ref="P1710">_xlfn.IFS(C1710&lt;5.7,"Normal",C1710&lt;=6.49,"Prediabetes",C1710&gt;=6.5,"Diabetes")</f>
        <v>Normal</v>
      </c>
    </row>
    <row r="1711" spans="1:16" x14ac:dyDescent="0.25">
      <c r="A1711" s="54" t="s">
        <v>661</v>
      </c>
      <c r="B1711" s="54">
        <v>27.6</v>
      </c>
      <c r="C1711" s="54">
        <v>5.33</v>
      </c>
      <c r="D1711" s="54" t="s">
        <v>2380</v>
      </c>
      <c r="E1711" s="54" t="s">
        <v>2380</v>
      </c>
      <c r="F1711" s="54" t="s">
        <v>2380</v>
      </c>
      <c r="G1711" s="54">
        <v>1</v>
      </c>
      <c r="H1711" s="54" t="s">
        <v>2380</v>
      </c>
      <c r="I1711" s="17"/>
      <c r="J1711" s="19"/>
      <c r="K1711" s="15" t="str" cm="1">
        <f t="array" ref="K1711">IF(H1711="?",INDEX($H$2:$H$2336,MODE(MATCH($H$2:$H$2336,$H$2:$H$2336,0))),H1711)</f>
        <v>No</v>
      </c>
      <c r="L1711" s="16">
        <f t="shared" si="26"/>
        <v>1</v>
      </c>
      <c r="M1711" s="16" t="s">
        <v>2380</v>
      </c>
      <c r="N1711" s="16" t="s">
        <v>2380</v>
      </c>
      <c r="O1711" s="15" t="str" cm="1">
        <f t="array" ref="O1711">_xlfn.IFS(B1711&lt;18.5,"Underweight",B1711&lt;=24.99,"Normal weight",B1711&lt;=29.99,"Over weight",B1711&gt;=30,"Obesity")</f>
        <v>Over weight</v>
      </c>
      <c r="P1711" s="29" t="str" cm="1">
        <f t="array" ref="P1711">_xlfn.IFS(C1711&lt;5.7,"Normal",C1711&lt;=6.49,"Prediabetes",C1711&gt;=6.5,"Diabetes")</f>
        <v>Normal</v>
      </c>
    </row>
    <row r="1712" spans="1:16" x14ac:dyDescent="0.25">
      <c r="A1712" s="54" t="s">
        <v>660</v>
      </c>
      <c r="B1712" s="54">
        <v>33.82</v>
      </c>
      <c r="C1712" s="54">
        <v>8.93</v>
      </c>
      <c r="D1712" s="54" t="s">
        <v>8367</v>
      </c>
      <c r="E1712" s="54" t="s">
        <v>2380</v>
      </c>
      <c r="F1712" s="54" t="s">
        <v>2380</v>
      </c>
      <c r="G1712" s="54">
        <v>1</v>
      </c>
      <c r="H1712" s="54" t="s">
        <v>2380</v>
      </c>
      <c r="I1712" s="15"/>
      <c r="J1712" s="20"/>
      <c r="K1712" s="17" t="str" cm="1">
        <f t="array" ref="K1712">IF(H1712="?",INDEX($H$2:$H$2336,MODE(MATCH($H$2:$H$2336,$H$2:$H$2336,0))),H1712)</f>
        <v>No</v>
      </c>
      <c r="L1712" s="18">
        <f t="shared" si="26"/>
        <v>1</v>
      </c>
      <c r="M1712" s="18" t="s">
        <v>2382</v>
      </c>
      <c r="N1712" s="18" t="s">
        <v>2380</v>
      </c>
      <c r="O1712" s="17" t="str" cm="1">
        <f t="array" ref="O1712">_xlfn.IFS(B1712&lt;18.5,"Underweight",B1712&lt;=24.99,"Normal weight",B1712&lt;=29.99,"Over weight",B1712&gt;=30,"Obesity")</f>
        <v>Obesity</v>
      </c>
      <c r="P1712" s="30" t="str" cm="1">
        <f t="array" ref="P1712">_xlfn.IFS(C1712&lt;5.7,"Normal",C1712&lt;=6.49,"Prediabetes",C1712&gt;=6.5,"Diabetes")</f>
        <v>Diabetes</v>
      </c>
    </row>
    <row r="1713" spans="1:16" x14ac:dyDescent="0.25">
      <c r="A1713" s="54" t="s">
        <v>659</v>
      </c>
      <c r="B1713" s="54">
        <v>32.9</v>
      </c>
      <c r="C1713" s="54">
        <v>4.3499999999999996</v>
      </c>
      <c r="D1713" s="54" t="s">
        <v>2380</v>
      </c>
      <c r="E1713" s="54" t="s">
        <v>2380</v>
      </c>
      <c r="F1713" s="54" t="s">
        <v>2380</v>
      </c>
      <c r="G1713" s="54" t="s">
        <v>2381</v>
      </c>
      <c r="H1713" s="54" t="s">
        <v>2380</v>
      </c>
      <c r="I1713" s="17"/>
      <c r="J1713" s="19"/>
      <c r="K1713" s="15" t="str" cm="1">
        <f t="array" ref="K1713">IF(H1713="?",INDEX($H$2:$H$2336,MODE(MATCH($H$2:$H$2336,$H$2:$H$2336,0))),H1713)</f>
        <v>No</v>
      </c>
      <c r="L1713" s="16" t="str">
        <f t="shared" si="26"/>
        <v>0</v>
      </c>
      <c r="M1713" s="16" t="s">
        <v>2380</v>
      </c>
      <c r="N1713" s="16" t="s">
        <v>2380</v>
      </c>
      <c r="O1713" s="15" t="str" cm="1">
        <f t="array" ref="O1713">_xlfn.IFS(B1713&lt;18.5,"Underweight",B1713&lt;=24.99,"Normal weight",B1713&lt;=29.99,"Over weight",B1713&gt;=30,"Obesity")</f>
        <v>Obesity</v>
      </c>
      <c r="P1713" s="29" t="str" cm="1">
        <f t="array" ref="P1713">_xlfn.IFS(C1713&lt;5.7,"Normal",C1713&lt;=6.49,"Prediabetes",C1713&gt;=6.5,"Diabetes")</f>
        <v>Normal</v>
      </c>
    </row>
    <row r="1714" spans="1:16" x14ac:dyDescent="0.25">
      <c r="A1714" s="54" t="s">
        <v>658</v>
      </c>
      <c r="B1714" s="54">
        <v>30.875</v>
      </c>
      <c r="C1714" s="54">
        <v>9.5399999999999991</v>
      </c>
      <c r="D1714" s="54" t="s">
        <v>8367</v>
      </c>
      <c r="E1714" s="54" t="s">
        <v>2380</v>
      </c>
      <c r="F1714" s="54" t="s">
        <v>2380</v>
      </c>
      <c r="G1714" s="54">
        <v>1</v>
      </c>
      <c r="H1714" s="54" t="s">
        <v>2380</v>
      </c>
      <c r="I1714" s="15"/>
      <c r="J1714" s="20"/>
      <c r="K1714" s="17" t="str" cm="1">
        <f t="array" ref="K1714">IF(H1714="?",INDEX($H$2:$H$2336,MODE(MATCH($H$2:$H$2336,$H$2:$H$2336,0))),H1714)</f>
        <v>No</v>
      </c>
      <c r="L1714" s="18">
        <f t="shared" si="26"/>
        <v>1</v>
      </c>
      <c r="M1714" s="18" t="s">
        <v>2382</v>
      </c>
      <c r="N1714" s="18" t="s">
        <v>2380</v>
      </c>
      <c r="O1714" s="17" t="str" cm="1">
        <f t="array" ref="O1714">_xlfn.IFS(B1714&lt;18.5,"Underweight",B1714&lt;=24.99,"Normal weight",B1714&lt;=29.99,"Over weight",B1714&gt;=30,"Obesity")</f>
        <v>Obesity</v>
      </c>
      <c r="P1714" s="30" t="str" cm="1">
        <f t="array" ref="P1714">_xlfn.IFS(C1714&lt;5.7,"Normal",C1714&lt;=6.49,"Prediabetes",C1714&gt;=6.5,"Diabetes")</f>
        <v>Diabetes</v>
      </c>
    </row>
    <row r="1715" spans="1:16" x14ac:dyDescent="0.25">
      <c r="A1715" s="54" t="s">
        <v>657</v>
      </c>
      <c r="B1715" s="54">
        <v>32.64</v>
      </c>
      <c r="C1715" s="54">
        <v>5.91</v>
      </c>
      <c r="D1715" s="54" t="s">
        <v>2380</v>
      </c>
      <c r="E1715" s="54" t="s">
        <v>2380</v>
      </c>
      <c r="F1715" s="54" t="s">
        <v>2380</v>
      </c>
      <c r="G1715" s="54" t="s">
        <v>2381</v>
      </c>
      <c r="H1715" s="54" t="s">
        <v>2380</v>
      </c>
      <c r="I1715" s="17"/>
      <c r="J1715" s="19"/>
      <c r="K1715" s="15" t="str" cm="1">
        <f t="array" ref="K1715">IF(H1715="?",INDEX($H$2:$H$2336,MODE(MATCH($H$2:$H$2336,$H$2:$H$2336,0))),H1715)</f>
        <v>No</v>
      </c>
      <c r="L1715" s="16" t="str">
        <f t="shared" si="26"/>
        <v>0</v>
      </c>
      <c r="M1715" s="16" t="s">
        <v>2380</v>
      </c>
      <c r="N1715" s="16" t="s">
        <v>2380</v>
      </c>
      <c r="O1715" s="15" t="str" cm="1">
        <f t="array" ref="O1715">_xlfn.IFS(B1715&lt;18.5,"Underweight",B1715&lt;=24.99,"Normal weight",B1715&lt;=29.99,"Over weight",B1715&gt;=30,"Obesity")</f>
        <v>Obesity</v>
      </c>
      <c r="P1715" s="29" t="str" cm="1">
        <f t="array" ref="P1715">_xlfn.IFS(C1715&lt;5.7,"Normal",C1715&lt;=6.49,"Prediabetes",C1715&gt;=6.5,"Diabetes")</f>
        <v>Prediabetes</v>
      </c>
    </row>
    <row r="1716" spans="1:16" x14ac:dyDescent="0.25">
      <c r="A1716" s="54" t="s">
        <v>656</v>
      </c>
      <c r="B1716" s="54">
        <v>22.135000000000002</v>
      </c>
      <c r="C1716" s="54">
        <v>5.0999999999999996</v>
      </c>
      <c r="D1716" s="54" t="s">
        <v>2380</v>
      </c>
      <c r="E1716" s="54" t="s">
        <v>2380</v>
      </c>
      <c r="F1716" s="54" t="s">
        <v>2380</v>
      </c>
      <c r="G1716" s="54" t="s">
        <v>2381</v>
      </c>
      <c r="H1716" s="54" t="s">
        <v>2380</v>
      </c>
      <c r="I1716" s="15"/>
      <c r="J1716" s="20"/>
      <c r="K1716" s="17" t="str" cm="1">
        <f t="array" ref="K1716">IF(H1716="?",INDEX($H$2:$H$2336,MODE(MATCH($H$2:$H$2336,$H$2:$H$2336,0))),H1716)</f>
        <v>No</v>
      </c>
      <c r="L1716" s="18" t="str">
        <f t="shared" si="26"/>
        <v>0</v>
      </c>
      <c r="M1716" s="18" t="s">
        <v>2380</v>
      </c>
      <c r="N1716" s="18" t="s">
        <v>2380</v>
      </c>
      <c r="O1716" s="17" t="str" cm="1">
        <f t="array" ref="O1716">_xlfn.IFS(B1716&lt;18.5,"Underweight",B1716&lt;=24.99,"Normal weight",B1716&lt;=29.99,"Over weight",B1716&gt;=30,"Obesity")</f>
        <v>Normal weight</v>
      </c>
      <c r="P1716" s="30" t="str" cm="1">
        <f t="array" ref="P1716">_xlfn.IFS(C1716&lt;5.7,"Normal",C1716&lt;=6.49,"Prediabetes",C1716&gt;=6.5,"Diabetes")</f>
        <v>Normal</v>
      </c>
    </row>
    <row r="1717" spans="1:16" x14ac:dyDescent="0.25">
      <c r="A1717" s="54" t="s">
        <v>655</v>
      </c>
      <c r="B1717" s="54">
        <v>16.53</v>
      </c>
      <c r="C1717" s="54">
        <v>5.08</v>
      </c>
      <c r="D1717" s="54" t="s">
        <v>2380</v>
      </c>
      <c r="E1717" s="54" t="s">
        <v>2380</v>
      </c>
      <c r="F1717" s="54" t="s">
        <v>2380</v>
      </c>
      <c r="G1717" s="54">
        <v>2</v>
      </c>
      <c r="H1717" s="54" t="s">
        <v>2380</v>
      </c>
      <c r="I1717" s="17"/>
      <c r="J1717" s="19"/>
      <c r="K1717" s="15" t="str" cm="1">
        <f t="array" ref="K1717">IF(H1717="?",INDEX($H$2:$H$2336,MODE(MATCH($H$2:$H$2336,$H$2:$H$2336,0))),H1717)</f>
        <v>No</v>
      </c>
      <c r="L1717" s="16">
        <f t="shared" si="26"/>
        <v>2</v>
      </c>
      <c r="M1717" s="16" t="s">
        <v>2380</v>
      </c>
      <c r="N1717" s="16" t="s">
        <v>2380</v>
      </c>
      <c r="O1717" s="15" t="str" cm="1">
        <f t="array" ref="O1717">_xlfn.IFS(B1717&lt;18.5,"Underweight",B1717&lt;=24.99,"Normal weight",B1717&lt;=29.99,"Over weight",B1717&gt;=30,"Obesity")</f>
        <v>Underweight</v>
      </c>
      <c r="P1717" s="29" t="str" cm="1">
        <f t="array" ref="P1717">_xlfn.IFS(C1717&lt;5.7,"Normal",C1717&lt;=6.49,"Prediabetes",C1717&gt;=6.5,"Diabetes")</f>
        <v>Normal</v>
      </c>
    </row>
    <row r="1718" spans="1:16" x14ac:dyDescent="0.25">
      <c r="A1718" s="54" t="s">
        <v>654</v>
      </c>
      <c r="B1718" s="54">
        <v>32.774999999999999</v>
      </c>
      <c r="C1718" s="54">
        <v>4.75</v>
      </c>
      <c r="D1718" s="54" t="s">
        <v>2380</v>
      </c>
      <c r="E1718" s="54" t="s">
        <v>2380</v>
      </c>
      <c r="F1718" s="54" t="s">
        <v>2380</v>
      </c>
      <c r="G1718" s="54" t="s">
        <v>2381</v>
      </c>
      <c r="H1718" s="54" t="s">
        <v>2380</v>
      </c>
      <c r="I1718" s="15"/>
      <c r="J1718" s="20"/>
      <c r="K1718" s="17" t="str" cm="1">
        <f t="array" ref="K1718">IF(H1718="?",INDEX($H$2:$H$2336,MODE(MATCH($H$2:$H$2336,$H$2:$H$2336,0))),H1718)</f>
        <v>No</v>
      </c>
      <c r="L1718" s="18" t="str">
        <f t="shared" si="26"/>
        <v>0</v>
      </c>
      <c r="M1718" s="18" t="s">
        <v>2380</v>
      </c>
      <c r="N1718" s="18" t="s">
        <v>2380</v>
      </c>
      <c r="O1718" s="17" t="str" cm="1">
        <f t="array" ref="O1718">_xlfn.IFS(B1718&lt;18.5,"Underweight",B1718&lt;=24.99,"Normal weight",B1718&lt;=29.99,"Over weight",B1718&gt;=30,"Obesity")</f>
        <v>Obesity</v>
      </c>
      <c r="P1718" s="30" t="str" cm="1">
        <f t="array" ref="P1718">_xlfn.IFS(C1718&lt;5.7,"Normal",C1718&lt;=6.49,"Prediabetes",C1718&gt;=6.5,"Diabetes")</f>
        <v>Normal</v>
      </c>
    </row>
    <row r="1719" spans="1:16" x14ac:dyDescent="0.25">
      <c r="A1719" s="54" t="s">
        <v>653</v>
      </c>
      <c r="B1719" s="54">
        <v>30.9</v>
      </c>
      <c r="C1719" s="54">
        <v>6.05</v>
      </c>
      <c r="D1719" s="54" t="s">
        <v>2380</v>
      </c>
      <c r="E1719" s="54" t="s">
        <v>2380</v>
      </c>
      <c r="F1719" s="54" t="s">
        <v>2380</v>
      </c>
      <c r="G1719" s="54">
        <v>1</v>
      </c>
      <c r="H1719" s="54" t="s">
        <v>2380</v>
      </c>
      <c r="I1719" s="17"/>
      <c r="J1719" s="19"/>
      <c r="K1719" s="15" t="str" cm="1">
        <f t="array" ref="K1719">IF(H1719="?",INDEX($H$2:$H$2336,MODE(MATCH($H$2:$H$2336,$H$2:$H$2336,0))),H1719)</f>
        <v>No</v>
      </c>
      <c r="L1719" s="16">
        <f t="shared" si="26"/>
        <v>1</v>
      </c>
      <c r="M1719" s="16" t="s">
        <v>2380</v>
      </c>
      <c r="N1719" s="16" t="s">
        <v>2380</v>
      </c>
      <c r="O1719" s="15" t="str" cm="1">
        <f t="array" ref="O1719">_xlfn.IFS(B1719&lt;18.5,"Underweight",B1719&lt;=24.99,"Normal weight",B1719&lt;=29.99,"Over weight",B1719&gt;=30,"Obesity")</f>
        <v>Obesity</v>
      </c>
      <c r="P1719" s="29" t="str" cm="1">
        <f t="array" ref="P1719">_xlfn.IFS(C1719&lt;5.7,"Normal",C1719&lt;=6.49,"Prediabetes",C1719&gt;=6.5,"Diabetes")</f>
        <v>Prediabetes</v>
      </c>
    </row>
    <row r="1720" spans="1:16" x14ac:dyDescent="0.25">
      <c r="A1720" s="54" t="s">
        <v>652</v>
      </c>
      <c r="B1720" s="54">
        <v>15.58</v>
      </c>
      <c r="C1720" s="54">
        <v>11.56</v>
      </c>
      <c r="D1720" s="54" t="s">
        <v>2380</v>
      </c>
      <c r="E1720" s="54" t="s">
        <v>2380</v>
      </c>
      <c r="F1720" s="54" t="s">
        <v>2380</v>
      </c>
      <c r="G1720" s="54" t="s">
        <v>2381</v>
      </c>
      <c r="H1720" s="54" t="s">
        <v>2380</v>
      </c>
      <c r="I1720" s="15"/>
      <c r="J1720" s="20"/>
      <c r="K1720" s="17" t="str" cm="1">
        <f t="array" ref="K1720">IF(H1720="?",INDEX($H$2:$H$2336,MODE(MATCH($H$2:$H$2336,$H$2:$H$2336,0))),H1720)</f>
        <v>No</v>
      </c>
      <c r="L1720" s="18" t="str">
        <f t="shared" si="26"/>
        <v>0</v>
      </c>
      <c r="M1720" s="18" t="s">
        <v>2380</v>
      </c>
      <c r="N1720" s="18" t="s">
        <v>2380</v>
      </c>
      <c r="O1720" s="17" t="str" cm="1">
        <f t="array" ref="O1720">_xlfn.IFS(B1720&lt;18.5,"Underweight",B1720&lt;=24.99,"Normal weight",B1720&lt;=29.99,"Over weight",B1720&gt;=30,"Obesity")</f>
        <v>Underweight</v>
      </c>
      <c r="P1720" s="30" t="str" cm="1">
        <f t="array" ref="P1720">_xlfn.IFS(C1720&lt;5.7,"Normal",C1720&lt;=6.49,"Prediabetes",C1720&gt;=6.5,"Diabetes")</f>
        <v>Diabetes</v>
      </c>
    </row>
    <row r="1721" spans="1:16" x14ac:dyDescent="0.25">
      <c r="A1721" s="54" t="s">
        <v>651</v>
      </c>
      <c r="B1721" s="54">
        <v>26.315000000000001</v>
      </c>
      <c r="C1721" s="54">
        <v>5.76</v>
      </c>
      <c r="D1721" s="54" t="s">
        <v>2380</v>
      </c>
      <c r="E1721" s="54" t="s">
        <v>2380</v>
      </c>
      <c r="F1721" s="54" t="s">
        <v>2380</v>
      </c>
      <c r="G1721" s="54" t="s">
        <v>2381</v>
      </c>
      <c r="H1721" s="54" t="s">
        <v>2380</v>
      </c>
      <c r="I1721" s="17"/>
      <c r="J1721" s="19"/>
      <c r="K1721" s="15" t="str" cm="1">
        <f t="array" ref="K1721">IF(H1721="?",INDEX($H$2:$H$2336,MODE(MATCH($H$2:$H$2336,$H$2:$H$2336,0))),H1721)</f>
        <v>No</v>
      </c>
      <c r="L1721" s="16" t="str">
        <f t="shared" si="26"/>
        <v>0</v>
      </c>
      <c r="M1721" s="16" t="s">
        <v>2380</v>
      </c>
      <c r="N1721" s="16" t="s">
        <v>2380</v>
      </c>
      <c r="O1721" s="15" t="str" cm="1">
        <f t="array" ref="O1721">_xlfn.IFS(B1721&lt;18.5,"Underweight",B1721&lt;=24.99,"Normal weight",B1721&lt;=29.99,"Over weight",B1721&gt;=30,"Obesity")</f>
        <v>Over weight</v>
      </c>
      <c r="P1721" s="29" t="str" cm="1">
        <f t="array" ref="P1721">_xlfn.IFS(C1721&lt;5.7,"Normal",C1721&lt;=6.49,"Prediabetes",C1721&gt;=6.5,"Diabetes")</f>
        <v>Prediabetes</v>
      </c>
    </row>
    <row r="1722" spans="1:16" x14ac:dyDescent="0.25">
      <c r="A1722" s="54" t="s">
        <v>650</v>
      </c>
      <c r="B1722" s="54">
        <v>35.61</v>
      </c>
      <c r="C1722" s="54">
        <v>5.65</v>
      </c>
      <c r="D1722" s="54" t="s">
        <v>2380</v>
      </c>
      <c r="E1722" s="54" t="s">
        <v>8367</v>
      </c>
      <c r="F1722" s="54" t="s">
        <v>2380</v>
      </c>
      <c r="G1722" s="54">
        <v>1</v>
      </c>
      <c r="H1722" s="54" t="s">
        <v>2380</v>
      </c>
      <c r="I1722" s="15"/>
      <c r="J1722" s="20"/>
      <c r="K1722" s="17" t="str" cm="1">
        <f t="array" ref="K1722">IF(H1722="?",INDEX($H$2:$H$2336,MODE(MATCH($H$2:$H$2336,$H$2:$H$2336,0))),H1722)</f>
        <v>No</v>
      </c>
      <c r="L1722" s="18">
        <f t="shared" si="26"/>
        <v>1</v>
      </c>
      <c r="M1722" s="18" t="s">
        <v>2380</v>
      </c>
      <c r="N1722" s="18" t="s">
        <v>2380</v>
      </c>
      <c r="O1722" s="17" t="str" cm="1">
        <f t="array" ref="O1722">_xlfn.IFS(B1722&lt;18.5,"Underweight",B1722&lt;=24.99,"Normal weight",B1722&lt;=29.99,"Over weight",B1722&gt;=30,"Obesity")</f>
        <v>Obesity</v>
      </c>
      <c r="P1722" s="30" t="str" cm="1">
        <f t="array" ref="P1722">_xlfn.IFS(C1722&lt;5.7,"Normal",C1722&lt;=6.49,"Prediabetes",C1722&gt;=6.5,"Diabetes")</f>
        <v>Normal</v>
      </c>
    </row>
    <row r="1723" spans="1:16" x14ac:dyDescent="0.25">
      <c r="A1723" s="54" t="s">
        <v>649</v>
      </c>
      <c r="B1723" s="54">
        <v>37.56</v>
      </c>
      <c r="C1723" s="54">
        <v>5.88</v>
      </c>
      <c r="D1723" s="54" t="s">
        <v>2380</v>
      </c>
      <c r="E1723" s="54" t="s">
        <v>8367</v>
      </c>
      <c r="F1723" s="54" t="s">
        <v>2380</v>
      </c>
      <c r="G1723" s="54">
        <v>1</v>
      </c>
      <c r="H1723" s="54" t="s">
        <v>2380</v>
      </c>
      <c r="I1723" s="17"/>
      <c r="J1723" s="19"/>
      <c r="K1723" s="15" t="str" cm="1">
        <f t="array" ref="K1723">IF(H1723="?",INDEX($H$2:$H$2336,MODE(MATCH($H$2:$H$2336,$H$2:$H$2336,0))),H1723)</f>
        <v>No</v>
      </c>
      <c r="L1723" s="16">
        <f t="shared" si="26"/>
        <v>1</v>
      </c>
      <c r="M1723" s="16" t="s">
        <v>2380</v>
      </c>
      <c r="N1723" s="16" t="s">
        <v>2380</v>
      </c>
      <c r="O1723" s="15" t="str" cm="1">
        <f t="array" ref="O1723">_xlfn.IFS(B1723&lt;18.5,"Underweight",B1723&lt;=24.99,"Normal weight",B1723&lt;=29.99,"Over weight",B1723&gt;=30,"Obesity")</f>
        <v>Obesity</v>
      </c>
      <c r="P1723" s="29" t="str" cm="1">
        <f t="array" ref="P1723">_xlfn.IFS(C1723&lt;5.7,"Normal",C1723&lt;=6.49,"Prediabetes",C1723&gt;=6.5,"Diabetes")</f>
        <v>Prediabetes</v>
      </c>
    </row>
    <row r="1724" spans="1:16" x14ac:dyDescent="0.25">
      <c r="A1724" s="54" t="s">
        <v>648</v>
      </c>
      <c r="B1724" s="54">
        <v>15.49</v>
      </c>
      <c r="C1724" s="54">
        <v>9.6</v>
      </c>
      <c r="D1724" s="54" t="s">
        <v>2380</v>
      </c>
      <c r="E1724" s="54" t="s">
        <v>2380</v>
      </c>
      <c r="F1724" s="54" t="s">
        <v>2380</v>
      </c>
      <c r="G1724" s="54" t="s">
        <v>2381</v>
      </c>
      <c r="H1724" s="54" t="s">
        <v>2380</v>
      </c>
      <c r="I1724" s="15"/>
      <c r="J1724" s="20"/>
      <c r="K1724" s="17" t="str" cm="1">
        <f t="array" ref="K1724">IF(H1724="?",INDEX($H$2:$H$2336,MODE(MATCH($H$2:$H$2336,$H$2:$H$2336,0))),H1724)</f>
        <v>No</v>
      </c>
      <c r="L1724" s="18" t="str">
        <f t="shared" si="26"/>
        <v>0</v>
      </c>
      <c r="M1724" s="18" t="s">
        <v>2380</v>
      </c>
      <c r="N1724" s="18" t="s">
        <v>2380</v>
      </c>
      <c r="O1724" s="17" t="str" cm="1">
        <f t="array" ref="O1724">_xlfn.IFS(B1724&lt;18.5,"Underweight",B1724&lt;=24.99,"Normal weight",B1724&lt;=29.99,"Over weight",B1724&gt;=30,"Obesity")</f>
        <v>Underweight</v>
      </c>
      <c r="P1724" s="30" t="str" cm="1">
        <f t="array" ref="P1724">_xlfn.IFS(C1724&lt;5.7,"Normal",C1724&lt;=6.49,"Prediabetes",C1724&gt;=6.5,"Diabetes")</f>
        <v>Diabetes</v>
      </c>
    </row>
    <row r="1725" spans="1:16" x14ac:dyDescent="0.25">
      <c r="A1725" s="54" t="s">
        <v>647</v>
      </c>
      <c r="B1725" s="54">
        <v>23.48</v>
      </c>
      <c r="C1725" s="54">
        <v>6.24</v>
      </c>
      <c r="D1725" s="54" t="s">
        <v>2380</v>
      </c>
      <c r="E1725" s="54" t="s">
        <v>2380</v>
      </c>
      <c r="F1725" s="54" t="s">
        <v>2380</v>
      </c>
      <c r="G1725" s="54">
        <v>1</v>
      </c>
      <c r="H1725" s="54" t="s">
        <v>2380</v>
      </c>
      <c r="I1725" s="17"/>
      <c r="J1725" s="19"/>
      <c r="K1725" s="15" t="str" cm="1">
        <f t="array" ref="K1725">IF(H1725="?",INDEX($H$2:$H$2336,MODE(MATCH($H$2:$H$2336,$H$2:$H$2336,0))),H1725)</f>
        <v>No</v>
      </c>
      <c r="L1725" s="16">
        <f t="shared" si="26"/>
        <v>1</v>
      </c>
      <c r="M1725" s="16" t="s">
        <v>2380</v>
      </c>
      <c r="N1725" s="16" t="s">
        <v>2380</v>
      </c>
      <c r="O1725" s="15" t="str" cm="1">
        <f t="array" ref="O1725">_xlfn.IFS(B1725&lt;18.5,"Underweight",B1725&lt;=24.99,"Normal weight",B1725&lt;=29.99,"Over weight",B1725&gt;=30,"Obesity")</f>
        <v>Normal weight</v>
      </c>
      <c r="P1725" s="29" t="str" cm="1">
        <f t="array" ref="P1725">_xlfn.IFS(C1725&lt;5.7,"Normal",C1725&lt;=6.49,"Prediabetes",C1725&gt;=6.5,"Diabetes")</f>
        <v>Prediabetes</v>
      </c>
    </row>
    <row r="1726" spans="1:16" x14ac:dyDescent="0.25">
      <c r="A1726" s="54" t="s">
        <v>646</v>
      </c>
      <c r="B1726" s="54">
        <v>30.02</v>
      </c>
      <c r="C1726" s="54">
        <v>7.63</v>
      </c>
      <c r="D1726" s="54" t="s">
        <v>8367</v>
      </c>
      <c r="E1726" s="54" t="s">
        <v>2380</v>
      </c>
      <c r="F1726" s="54" t="s">
        <v>2380</v>
      </c>
      <c r="G1726" s="54">
        <v>1</v>
      </c>
      <c r="H1726" s="54" t="s">
        <v>2380</v>
      </c>
      <c r="I1726" s="15"/>
      <c r="J1726" s="20"/>
      <c r="K1726" s="17" t="str" cm="1">
        <f t="array" ref="K1726">IF(H1726="?",INDEX($H$2:$H$2336,MODE(MATCH($H$2:$H$2336,$H$2:$H$2336,0))),H1726)</f>
        <v>No</v>
      </c>
      <c r="L1726" s="18">
        <f t="shared" si="26"/>
        <v>1</v>
      </c>
      <c r="M1726" s="18" t="s">
        <v>2382</v>
      </c>
      <c r="N1726" s="18" t="s">
        <v>2380</v>
      </c>
      <c r="O1726" s="17" t="str" cm="1">
        <f t="array" ref="O1726">_xlfn.IFS(B1726&lt;18.5,"Underweight",B1726&lt;=24.99,"Normal weight",B1726&lt;=29.99,"Over weight",B1726&gt;=30,"Obesity")</f>
        <v>Obesity</v>
      </c>
      <c r="P1726" s="30" t="str" cm="1">
        <f t="array" ref="P1726">_xlfn.IFS(C1726&lt;5.7,"Normal",C1726&lt;=6.49,"Prediabetes",C1726&gt;=6.5,"Diabetes")</f>
        <v>Diabetes</v>
      </c>
    </row>
    <row r="1727" spans="1:16" x14ac:dyDescent="0.25">
      <c r="A1727" s="54" t="s">
        <v>645</v>
      </c>
      <c r="B1727" s="54">
        <v>26.885000000000002</v>
      </c>
      <c r="C1727" s="54">
        <v>8.66</v>
      </c>
      <c r="D1727" s="54" t="s">
        <v>8367</v>
      </c>
      <c r="E1727" s="54" t="s">
        <v>2380</v>
      </c>
      <c r="F1727" s="54" t="s">
        <v>2380</v>
      </c>
      <c r="G1727" s="54">
        <v>1</v>
      </c>
      <c r="H1727" s="54" t="s">
        <v>2380</v>
      </c>
      <c r="I1727" s="17"/>
      <c r="J1727" s="19"/>
      <c r="K1727" s="15" t="str" cm="1">
        <f t="array" ref="K1727">IF(H1727="?",INDEX($H$2:$H$2336,MODE(MATCH($H$2:$H$2336,$H$2:$H$2336,0))),H1727)</f>
        <v>No</v>
      </c>
      <c r="L1727" s="16">
        <f t="shared" si="26"/>
        <v>1</v>
      </c>
      <c r="M1727" s="16" t="s">
        <v>2382</v>
      </c>
      <c r="N1727" s="16" t="s">
        <v>2380</v>
      </c>
      <c r="O1727" s="15" t="str" cm="1">
        <f t="array" ref="O1727">_xlfn.IFS(B1727&lt;18.5,"Underweight",B1727&lt;=24.99,"Normal weight",B1727&lt;=29.99,"Over weight",B1727&gt;=30,"Obesity")</f>
        <v>Over weight</v>
      </c>
      <c r="P1727" s="29" t="str" cm="1">
        <f t="array" ref="P1727">_xlfn.IFS(C1727&lt;5.7,"Normal",C1727&lt;=6.49,"Prediabetes",C1727&gt;=6.5,"Diabetes")</f>
        <v>Diabetes</v>
      </c>
    </row>
    <row r="1728" spans="1:16" x14ac:dyDescent="0.25">
      <c r="A1728" s="54" t="s">
        <v>644</v>
      </c>
      <c r="B1728" s="54">
        <v>25.84</v>
      </c>
      <c r="C1728" s="54">
        <v>8.5500000000000007</v>
      </c>
      <c r="D1728" s="54" t="s">
        <v>8367</v>
      </c>
      <c r="E1728" s="54" t="s">
        <v>2380</v>
      </c>
      <c r="F1728" s="54" t="s">
        <v>2380</v>
      </c>
      <c r="G1728" s="54">
        <v>1</v>
      </c>
      <c r="H1728" s="54" t="s">
        <v>2380</v>
      </c>
      <c r="I1728" s="15"/>
      <c r="J1728" s="20"/>
      <c r="K1728" s="17" t="str" cm="1">
        <f t="array" ref="K1728">IF(H1728="?",INDEX($H$2:$H$2336,MODE(MATCH($H$2:$H$2336,$H$2:$H$2336,0))),H1728)</f>
        <v>No</v>
      </c>
      <c r="L1728" s="18">
        <f t="shared" si="26"/>
        <v>1</v>
      </c>
      <c r="M1728" s="18" t="s">
        <v>2382</v>
      </c>
      <c r="N1728" s="18" t="s">
        <v>2380</v>
      </c>
      <c r="O1728" s="17" t="str" cm="1">
        <f t="array" ref="O1728">_xlfn.IFS(B1728&lt;18.5,"Underweight",B1728&lt;=24.99,"Normal weight",B1728&lt;=29.99,"Over weight",B1728&gt;=30,"Obesity")</f>
        <v>Over weight</v>
      </c>
      <c r="P1728" s="30" t="str" cm="1">
        <f t="array" ref="P1728">_xlfn.IFS(C1728&lt;5.7,"Normal",C1728&lt;=6.49,"Prediabetes",C1728&gt;=6.5,"Diabetes")</f>
        <v>Diabetes</v>
      </c>
    </row>
    <row r="1729" spans="1:16" x14ac:dyDescent="0.25">
      <c r="A1729" s="54" t="s">
        <v>643</v>
      </c>
      <c r="B1729" s="54">
        <v>27.454999999999998</v>
      </c>
      <c r="C1729" s="54">
        <v>4.54</v>
      </c>
      <c r="D1729" s="54" t="s">
        <v>2380</v>
      </c>
      <c r="E1729" s="54" t="s">
        <v>2380</v>
      </c>
      <c r="F1729" s="54" t="s">
        <v>2380</v>
      </c>
      <c r="G1729" s="54" t="s">
        <v>2381</v>
      </c>
      <c r="H1729" s="54" t="s">
        <v>2380</v>
      </c>
      <c r="I1729" s="17"/>
      <c r="J1729" s="19"/>
      <c r="K1729" s="15" t="str" cm="1">
        <f t="array" ref="K1729">IF(H1729="?",INDEX($H$2:$H$2336,MODE(MATCH($H$2:$H$2336,$H$2:$H$2336,0))),H1729)</f>
        <v>No</v>
      </c>
      <c r="L1729" s="16" t="str">
        <f t="shared" si="26"/>
        <v>0</v>
      </c>
      <c r="M1729" s="16" t="s">
        <v>2380</v>
      </c>
      <c r="N1729" s="16" t="s">
        <v>2380</v>
      </c>
      <c r="O1729" s="15" t="str" cm="1">
        <f t="array" ref="O1729">_xlfn.IFS(B1729&lt;18.5,"Underweight",B1729&lt;=24.99,"Normal weight",B1729&lt;=29.99,"Over weight",B1729&gt;=30,"Obesity")</f>
        <v>Over weight</v>
      </c>
      <c r="P1729" s="29" t="str" cm="1">
        <f t="array" ref="P1729">_xlfn.IFS(C1729&lt;5.7,"Normal",C1729&lt;=6.49,"Prediabetes",C1729&gt;=6.5,"Diabetes")</f>
        <v>Normal</v>
      </c>
    </row>
    <row r="1730" spans="1:16" x14ac:dyDescent="0.25">
      <c r="A1730" s="54" t="s">
        <v>642</v>
      </c>
      <c r="B1730" s="54">
        <v>24.605</v>
      </c>
      <c r="C1730" s="54">
        <v>5.7</v>
      </c>
      <c r="D1730" s="54" t="s">
        <v>2380</v>
      </c>
      <c r="E1730" s="54" t="s">
        <v>2380</v>
      </c>
      <c r="F1730" s="54" t="s">
        <v>2380</v>
      </c>
      <c r="G1730" s="54" t="s">
        <v>2381</v>
      </c>
      <c r="H1730" s="54" t="s">
        <v>2380</v>
      </c>
      <c r="I1730" s="15"/>
      <c r="J1730" s="20"/>
      <c r="K1730" s="17" t="str" cm="1">
        <f t="array" ref="K1730">IF(H1730="?",INDEX($H$2:$H$2336,MODE(MATCH($H$2:$H$2336,$H$2:$H$2336,0))),H1730)</f>
        <v>No</v>
      </c>
      <c r="L1730" s="18" t="str">
        <f t="shared" ref="L1730:L1793" si="27">IF(G1730="No major surgery","0",G1730)</f>
        <v>0</v>
      </c>
      <c r="M1730" s="18" t="s">
        <v>2380</v>
      </c>
      <c r="N1730" s="18" t="s">
        <v>2380</v>
      </c>
      <c r="O1730" s="17" t="str" cm="1">
        <f t="array" ref="O1730">_xlfn.IFS(B1730&lt;18.5,"Underweight",B1730&lt;=24.99,"Normal weight",B1730&lt;=29.99,"Over weight",B1730&gt;=30,"Obesity")</f>
        <v>Normal weight</v>
      </c>
      <c r="P1730" s="30" t="str" cm="1">
        <f t="array" ref="P1730">_xlfn.IFS(C1730&lt;5.7,"Normal",C1730&lt;=6.49,"Prediabetes",C1730&gt;=6.5,"Diabetes")</f>
        <v>Prediabetes</v>
      </c>
    </row>
    <row r="1731" spans="1:16" x14ac:dyDescent="0.25">
      <c r="A1731" s="54" t="s">
        <v>641</v>
      </c>
      <c r="B1731" s="54">
        <v>30.8</v>
      </c>
      <c r="C1731" s="54">
        <v>5.07</v>
      </c>
      <c r="D1731" s="54" t="s">
        <v>2380</v>
      </c>
      <c r="E1731" s="54" t="s">
        <v>2380</v>
      </c>
      <c r="F1731" s="54" t="s">
        <v>2380</v>
      </c>
      <c r="G1731" s="54" t="s">
        <v>2381</v>
      </c>
      <c r="H1731" s="54" t="s">
        <v>2380</v>
      </c>
      <c r="I1731" s="17"/>
      <c r="J1731" s="19"/>
      <c r="K1731" s="15" t="str" cm="1">
        <f t="array" ref="K1731">IF(H1731="?",INDEX($H$2:$H$2336,MODE(MATCH($H$2:$H$2336,$H$2:$H$2336,0))),H1731)</f>
        <v>No</v>
      </c>
      <c r="L1731" s="16" t="str">
        <f t="shared" si="27"/>
        <v>0</v>
      </c>
      <c r="M1731" s="16" t="s">
        <v>2380</v>
      </c>
      <c r="N1731" s="16" t="s">
        <v>2380</v>
      </c>
      <c r="O1731" s="15" t="str" cm="1">
        <f t="array" ref="O1731">_xlfn.IFS(B1731&lt;18.5,"Underweight",B1731&lt;=24.99,"Normal weight",B1731&lt;=29.99,"Over weight",B1731&gt;=30,"Obesity")</f>
        <v>Obesity</v>
      </c>
      <c r="P1731" s="29" t="str" cm="1">
        <f t="array" ref="P1731">_xlfn.IFS(C1731&lt;5.7,"Normal",C1731&lt;=6.49,"Prediabetes",C1731&gt;=6.5,"Diabetes")</f>
        <v>Normal</v>
      </c>
    </row>
    <row r="1732" spans="1:16" x14ac:dyDescent="0.25">
      <c r="A1732" s="54" t="s">
        <v>640</v>
      </c>
      <c r="B1732" s="54">
        <v>34.799999999999997</v>
      </c>
      <c r="C1732" s="54">
        <v>4.38</v>
      </c>
      <c r="D1732" s="54" t="s">
        <v>2380</v>
      </c>
      <c r="E1732" s="54" t="s">
        <v>2380</v>
      </c>
      <c r="F1732" s="54" t="s">
        <v>2380</v>
      </c>
      <c r="G1732" s="54">
        <v>1</v>
      </c>
      <c r="H1732" s="54" t="s">
        <v>2380</v>
      </c>
      <c r="I1732" s="15"/>
      <c r="J1732" s="20"/>
      <c r="K1732" s="17" t="str" cm="1">
        <f t="array" ref="K1732">IF(H1732="?",INDEX($H$2:$H$2336,MODE(MATCH($H$2:$H$2336,$H$2:$H$2336,0))),H1732)</f>
        <v>No</v>
      </c>
      <c r="L1732" s="18">
        <f t="shared" si="27"/>
        <v>1</v>
      </c>
      <c r="M1732" s="18" t="s">
        <v>2380</v>
      </c>
      <c r="N1732" s="18" t="s">
        <v>2380</v>
      </c>
      <c r="O1732" s="17" t="str" cm="1">
        <f t="array" ref="O1732">_xlfn.IFS(B1732&lt;18.5,"Underweight",B1732&lt;=24.99,"Normal weight",B1732&lt;=29.99,"Over weight",B1732&gt;=30,"Obesity")</f>
        <v>Obesity</v>
      </c>
      <c r="P1732" s="30" t="str" cm="1">
        <f t="array" ref="P1732">_xlfn.IFS(C1732&lt;5.7,"Normal",C1732&lt;=6.49,"Prediabetes",C1732&gt;=6.5,"Diabetes")</f>
        <v>Normal</v>
      </c>
    </row>
    <row r="1733" spans="1:16" x14ac:dyDescent="0.25">
      <c r="A1733" s="54" t="s">
        <v>639</v>
      </c>
      <c r="B1733" s="54">
        <v>34.21</v>
      </c>
      <c r="C1733" s="54">
        <v>4.54</v>
      </c>
      <c r="D1733" s="54" t="s">
        <v>2380</v>
      </c>
      <c r="E1733" s="54" t="s">
        <v>2380</v>
      </c>
      <c r="F1733" s="54" t="s">
        <v>2380</v>
      </c>
      <c r="G1733" s="54">
        <v>1</v>
      </c>
      <c r="H1733" s="54" t="s">
        <v>2380</v>
      </c>
      <c r="I1733" s="17"/>
      <c r="J1733" s="19"/>
      <c r="K1733" s="15" t="str" cm="1">
        <f t="array" ref="K1733">IF(H1733="?",INDEX($H$2:$H$2336,MODE(MATCH($H$2:$H$2336,$H$2:$H$2336,0))),H1733)</f>
        <v>No</v>
      </c>
      <c r="L1733" s="16">
        <f t="shared" si="27"/>
        <v>1</v>
      </c>
      <c r="M1733" s="16" t="s">
        <v>2380</v>
      </c>
      <c r="N1733" s="16" t="s">
        <v>2380</v>
      </c>
      <c r="O1733" s="15" t="str" cm="1">
        <f t="array" ref="O1733">_xlfn.IFS(B1733&lt;18.5,"Underweight",B1733&lt;=24.99,"Normal weight",B1733&lt;=29.99,"Over weight",B1733&gt;=30,"Obesity")</f>
        <v>Obesity</v>
      </c>
      <c r="P1733" s="29" t="str" cm="1">
        <f t="array" ref="P1733">_xlfn.IFS(C1733&lt;5.7,"Normal",C1733&lt;=6.49,"Prediabetes",C1733&gt;=6.5,"Diabetes")</f>
        <v>Normal</v>
      </c>
    </row>
    <row r="1734" spans="1:16" x14ac:dyDescent="0.25">
      <c r="A1734" s="54" t="s">
        <v>638</v>
      </c>
      <c r="B1734" s="54">
        <v>31</v>
      </c>
      <c r="C1734" s="54">
        <v>5.38</v>
      </c>
      <c r="D1734" s="54" t="s">
        <v>2380</v>
      </c>
      <c r="E1734" s="54" t="s">
        <v>2380</v>
      </c>
      <c r="F1734" s="54" t="s">
        <v>2380</v>
      </c>
      <c r="G1734" s="54">
        <v>1</v>
      </c>
      <c r="H1734" s="54" t="s">
        <v>2380</v>
      </c>
      <c r="I1734" s="15"/>
      <c r="J1734" s="20"/>
      <c r="K1734" s="17" t="str" cm="1">
        <f t="array" ref="K1734">IF(H1734="?",INDEX($H$2:$H$2336,MODE(MATCH($H$2:$H$2336,$H$2:$H$2336,0))),H1734)</f>
        <v>No</v>
      </c>
      <c r="L1734" s="18">
        <f t="shared" si="27"/>
        <v>1</v>
      </c>
      <c r="M1734" s="18" t="s">
        <v>2380</v>
      </c>
      <c r="N1734" s="18" t="s">
        <v>2380</v>
      </c>
      <c r="O1734" s="17" t="str" cm="1">
        <f t="array" ref="O1734">_xlfn.IFS(B1734&lt;18.5,"Underweight",B1734&lt;=24.99,"Normal weight",B1734&lt;=29.99,"Over weight",B1734&gt;=30,"Obesity")</f>
        <v>Obesity</v>
      </c>
      <c r="P1734" s="30" t="str" cm="1">
        <f t="array" ref="P1734">_xlfn.IFS(C1734&lt;5.7,"Normal",C1734&lt;=6.49,"Prediabetes",C1734&gt;=6.5,"Diabetes")</f>
        <v>Normal</v>
      </c>
    </row>
    <row r="1735" spans="1:16" x14ac:dyDescent="0.25">
      <c r="A1735" s="54" t="s">
        <v>637</v>
      </c>
      <c r="B1735" s="54">
        <v>26.125</v>
      </c>
      <c r="C1735" s="54">
        <v>5.55</v>
      </c>
      <c r="D1735" s="54" t="s">
        <v>2380</v>
      </c>
      <c r="E1735" s="54" t="s">
        <v>2380</v>
      </c>
      <c r="F1735" s="54" t="s">
        <v>2380</v>
      </c>
      <c r="G1735" s="54">
        <v>1</v>
      </c>
      <c r="H1735" s="54" t="s">
        <v>2380</v>
      </c>
      <c r="I1735" s="17"/>
      <c r="J1735" s="19"/>
      <c r="K1735" s="15" t="str" cm="1">
        <f t="array" ref="K1735">IF(H1735="?",INDEX($H$2:$H$2336,MODE(MATCH($H$2:$H$2336,$H$2:$H$2336,0))),H1735)</f>
        <v>No</v>
      </c>
      <c r="L1735" s="16">
        <f t="shared" si="27"/>
        <v>1</v>
      </c>
      <c r="M1735" s="16" t="s">
        <v>2380</v>
      </c>
      <c r="N1735" s="16" t="s">
        <v>2380</v>
      </c>
      <c r="O1735" s="15" t="str" cm="1">
        <f t="array" ref="O1735">_xlfn.IFS(B1735&lt;18.5,"Underweight",B1735&lt;=24.99,"Normal weight",B1735&lt;=29.99,"Over weight",B1735&gt;=30,"Obesity")</f>
        <v>Over weight</v>
      </c>
      <c r="P1735" s="29" t="str" cm="1">
        <f t="array" ref="P1735">_xlfn.IFS(C1735&lt;5.7,"Normal",C1735&lt;=6.49,"Prediabetes",C1735&gt;=6.5,"Diabetes")</f>
        <v>Normal</v>
      </c>
    </row>
    <row r="1736" spans="1:16" x14ac:dyDescent="0.25">
      <c r="A1736" s="54" t="s">
        <v>636</v>
      </c>
      <c r="B1736" s="54">
        <v>30.13</v>
      </c>
      <c r="C1736" s="54">
        <v>4.03</v>
      </c>
      <c r="D1736" s="54" t="s">
        <v>8367</v>
      </c>
      <c r="E1736" s="54" t="s">
        <v>2380</v>
      </c>
      <c r="F1736" s="54" t="s">
        <v>2380</v>
      </c>
      <c r="G1736" s="54">
        <v>1</v>
      </c>
      <c r="H1736" s="54" t="s">
        <v>2380</v>
      </c>
      <c r="I1736" s="15"/>
      <c r="J1736" s="20"/>
      <c r="K1736" s="17" t="str" cm="1">
        <f t="array" ref="K1736">IF(H1736="?",INDEX($H$2:$H$2336,MODE(MATCH($H$2:$H$2336,$H$2:$H$2336,0))),H1736)</f>
        <v>No</v>
      </c>
      <c r="L1736" s="18">
        <f t="shared" si="27"/>
        <v>1</v>
      </c>
      <c r="M1736" s="18" t="s">
        <v>2382</v>
      </c>
      <c r="N1736" s="18" t="s">
        <v>2380</v>
      </c>
      <c r="O1736" s="17" t="str" cm="1">
        <f t="array" ref="O1736">_xlfn.IFS(B1736&lt;18.5,"Underweight",B1736&lt;=24.99,"Normal weight",B1736&lt;=29.99,"Over weight",B1736&gt;=30,"Obesity")</f>
        <v>Obesity</v>
      </c>
      <c r="P1736" s="30" t="str" cm="1">
        <f t="array" ref="P1736">_xlfn.IFS(C1736&lt;5.7,"Normal",C1736&lt;=6.49,"Prediabetes",C1736&gt;=6.5,"Diabetes")</f>
        <v>Normal</v>
      </c>
    </row>
    <row r="1737" spans="1:16" x14ac:dyDescent="0.25">
      <c r="A1737" s="54" t="s">
        <v>635</v>
      </c>
      <c r="B1737" s="54">
        <v>34.19</v>
      </c>
      <c r="C1737" s="54">
        <v>4.1900000000000004</v>
      </c>
      <c r="D1737" s="54" t="s">
        <v>2380</v>
      </c>
      <c r="E1737" s="54" t="s">
        <v>2380</v>
      </c>
      <c r="F1737" s="54" t="s">
        <v>2380</v>
      </c>
      <c r="G1737" s="54" t="s">
        <v>2381</v>
      </c>
      <c r="H1737" s="54" t="s">
        <v>2380</v>
      </c>
      <c r="I1737" s="17"/>
      <c r="J1737" s="19"/>
      <c r="K1737" s="15" t="str" cm="1">
        <f t="array" ref="K1737">IF(H1737="?",INDEX($H$2:$H$2336,MODE(MATCH($H$2:$H$2336,$H$2:$H$2336,0))),H1737)</f>
        <v>No</v>
      </c>
      <c r="L1737" s="16" t="str">
        <f t="shared" si="27"/>
        <v>0</v>
      </c>
      <c r="M1737" s="16" t="s">
        <v>2380</v>
      </c>
      <c r="N1737" s="16" t="s">
        <v>2380</v>
      </c>
      <c r="O1737" s="15" t="str" cm="1">
        <f t="array" ref="O1737">_xlfn.IFS(B1737&lt;18.5,"Underweight",B1737&lt;=24.99,"Normal weight",B1737&lt;=29.99,"Over weight",B1737&gt;=30,"Obesity")</f>
        <v>Obesity</v>
      </c>
      <c r="P1737" s="29" t="str" cm="1">
        <f t="array" ref="P1737">_xlfn.IFS(C1737&lt;5.7,"Normal",C1737&lt;=6.49,"Prediabetes",C1737&gt;=6.5,"Diabetes")</f>
        <v>Normal</v>
      </c>
    </row>
    <row r="1738" spans="1:16" x14ac:dyDescent="0.25">
      <c r="A1738" s="54" t="s">
        <v>634</v>
      </c>
      <c r="B1738" s="54">
        <v>22.515000000000001</v>
      </c>
      <c r="C1738" s="54">
        <v>4.37</v>
      </c>
      <c r="D1738" s="54" t="s">
        <v>2380</v>
      </c>
      <c r="E1738" s="54" t="s">
        <v>2380</v>
      </c>
      <c r="F1738" s="54" t="s">
        <v>2382</v>
      </c>
      <c r="G1738" s="54">
        <v>1</v>
      </c>
      <c r="H1738" s="54" t="s">
        <v>2380</v>
      </c>
      <c r="I1738" s="15"/>
      <c r="J1738" s="20"/>
      <c r="K1738" s="17" t="str" cm="1">
        <f t="array" ref="K1738">IF(H1738="?",INDEX($H$2:$H$2336,MODE(MATCH($H$2:$H$2336,$H$2:$H$2336,0))),H1738)</f>
        <v>No</v>
      </c>
      <c r="L1738" s="18">
        <f t="shared" si="27"/>
        <v>1</v>
      </c>
      <c r="M1738" s="18" t="s">
        <v>2380</v>
      </c>
      <c r="N1738" s="18" t="s">
        <v>2380</v>
      </c>
      <c r="O1738" s="17" t="str" cm="1">
        <f t="array" ref="O1738">_xlfn.IFS(B1738&lt;18.5,"Underweight",B1738&lt;=24.99,"Normal weight",B1738&lt;=29.99,"Over weight",B1738&gt;=30,"Obesity")</f>
        <v>Normal weight</v>
      </c>
      <c r="P1738" s="30" t="str" cm="1">
        <f t="array" ref="P1738">_xlfn.IFS(C1738&lt;5.7,"Normal",C1738&lt;=6.49,"Prediabetes",C1738&gt;=6.5,"Diabetes")</f>
        <v>Normal</v>
      </c>
    </row>
    <row r="1739" spans="1:16" x14ac:dyDescent="0.25">
      <c r="A1739" s="54" t="s">
        <v>633</v>
      </c>
      <c r="B1739" s="54">
        <v>18.239999999999998</v>
      </c>
      <c r="C1739" s="54">
        <v>5.31</v>
      </c>
      <c r="D1739" s="54" t="s">
        <v>8367</v>
      </c>
      <c r="E1739" s="54" t="s">
        <v>2380</v>
      </c>
      <c r="F1739" s="54" t="s">
        <v>2382</v>
      </c>
      <c r="G1739" s="54">
        <v>1</v>
      </c>
      <c r="H1739" s="54" t="s">
        <v>2380</v>
      </c>
      <c r="I1739" s="17"/>
      <c r="J1739" s="19"/>
      <c r="K1739" s="15" t="str" cm="1">
        <f t="array" ref="K1739">IF(H1739="?",INDEX($H$2:$H$2336,MODE(MATCH($H$2:$H$2336,$H$2:$H$2336,0))),H1739)</f>
        <v>No</v>
      </c>
      <c r="L1739" s="16">
        <f t="shared" si="27"/>
        <v>1</v>
      </c>
      <c r="M1739" s="16" t="s">
        <v>2382</v>
      </c>
      <c r="N1739" s="16" t="s">
        <v>2380</v>
      </c>
      <c r="O1739" s="15" t="str" cm="1">
        <f t="array" ref="O1739">_xlfn.IFS(B1739&lt;18.5,"Underweight",B1739&lt;=24.99,"Normal weight",B1739&lt;=29.99,"Over weight",B1739&gt;=30,"Obesity")</f>
        <v>Underweight</v>
      </c>
      <c r="P1739" s="29" t="str" cm="1">
        <f t="array" ref="P1739">_xlfn.IFS(C1739&lt;5.7,"Normal",C1739&lt;=6.49,"Prediabetes",C1739&gt;=6.5,"Diabetes")</f>
        <v>Normal</v>
      </c>
    </row>
    <row r="1740" spans="1:16" x14ac:dyDescent="0.25">
      <c r="A1740" s="54" t="s">
        <v>631</v>
      </c>
      <c r="B1740" s="54">
        <v>37.28</v>
      </c>
      <c r="C1740" s="54">
        <v>4.66</v>
      </c>
      <c r="D1740" s="54" t="s">
        <v>2380</v>
      </c>
      <c r="E1740" s="54" t="s">
        <v>8367</v>
      </c>
      <c r="F1740" s="54" t="s">
        <v>2380</v>
      </c>
      <c r="G1740" s="54">
        <v>1</v>
      </c>
      <c r="H1740" s="54" t="s">
        <v>2380</v>
      </c>
      <c r="I1740" s="15"/>
      <c r="J1740" s="20"/>
      <c r="K1740" s="17" t="str" cm="1">
        <f t="array" ref="K1740">IF(H1740="?",INDEX($H$2:$H$2336,MODE(MATCH($H$2:$H$2336,$H$2:$H$2336,0))),H1740)</f>
        <v>No</v>
      </c>
      <c r="L1740" s="18">
        <f t="shared" si="27"/>
        <v>1</v>
      </c>
      <c r="M1740" s="18" t="s">
        <v>2380</v>
      </c>
      <c r="N1740" s="18" t="s">
        <v>2380</v>
      </c>
      <c r="O1740" s="17" t="str" cm="1">
        <f t="array" ref="O1740">_xlfn.IFS(B1740&lt;18.5,"Underweight",B1740&lt;=24.99,"Normal weight",B1740&lt;=29.99,"Over weight",B1740&gt;=30,"Obesity")</f>
        <v>Obesity</v>
      </c>
      <c r="P1740" s="30" t="str" cm="1">
        <f t="array" ref="P1740">_xlfn.IFS(C1740&lt;5.7,"Normal",C1740&lt;=6.49,"Prediabetes",C1740&gt;=6.5,"Diabetes")</f>
        <v>Normal</v>
      </c>
    </row>
    <row r="1741" spans="1:16" x14ac:dyDescent="0.25">
      <c r="A1741" s="54" t="s">
        <v>630</v>
      </c>
      <c r="B1741" s="54">
        <v>18.2</v>
      </c>
      <c r="C1741" s="54">
        <v>6.19</v>
      </c>
      <c r="D1741" s="54" t="s">
        <v>2380</v>
      </c>
      <c r="E1741" s="54" t="s">
        <v>2380</v>
      </c>
      <c r="F1741" s="54" t="s">
        <v>2382</v>
      </c>
      <c r="G1741" s="54">
        <v>1</v>
      </c>
      <c r="H1741" s="54" t="s">
        <v>2380</v>
      </c>
      <c r="I1741" s="17"/>
      <c r="J1741" s="19"/>
      <c r="K1741" s="15" t="str" cm="1">
        <f t="array" ref="K1741">IF(H1741="?",INDEX($H$2:$H$2336,MODE(MATCH($H$2:$H$2336,$H$2:$H$2336,0))),H1741)</f>
        <v>No</v>
      </c>
      <c r="L1741" s="16">
        <f t="shared" si="27"/>
        <v>1</v>
      </c>
      <c r="M1741" s="16" t="s">
        <v>2380</v>
      </c>
      <c r="N1741" s="16" t="s">
        <v>2380</v>
      </c>
      <c r="O1741" s="15" t="str" cm="1">
        <f t="array" ref="O1741">_xlfn.IFS(B1741&lt;18.5,"Underweight",B1741&lt;=24.99,"Normal weight",B1741&lt;=29.99,"Over weight",B1741&gt;=30,"Obesity")</f>
        <v>Underweight</v>
      </c>
      <c r="P1741" s="29" t="str" cm="1">
        <f t="array" ref="P1741">_xlfn.IFS(C1741&lt;5.7,"Normal",C1741&lt;=6.49,"Prediabetes",C1741&gt;=6.5,"Diabetes")</f>
        <v>Prediabetes</v>
      </c>
    </row>
    <row r="1742" spans="1:16" x14ac:dyDescent="0.25">
      <c r="A1742" s="54" t="s">
        <v>629</v>
      </c>
      <c r="B1742" s="54">
        <v>20.53</v>
      </c>
      <c r="C1742" s="54">
        <v>4.8600000000000003</v>
      </c>
      <c r="D1742" s="54" t="s">
        <v>2380</v>
      </c>
      <c r="E1742" s="54" t="s">
        <v>2380</v>
      </c>
      <c r="F1742" s="54" t="s">
        <v>2380</v>
      </c>
      <c r="G1742" s="54">
        <v>1</v>
      </c>
      <c r="H1742" s="54" t="s">
        <v>2380</v>
      </c>
      <c r="I1742" s="15"/>
      <c r="J1742" s="20"/>
      <c r="K1742" s="17" t="str" cm="1">
        <f t="array" ref="K1742">IF(H1742="?",INDEX($H$2:$H$2336,MODE(MATCH($H$2:$H$2336,$H$2:$H$2336,0))),H1742)</f>
        <v>No</v>
      </c>
      <c r="L1742" s="18">
        <f t="shared" si="27"/>
        <v>1</v>
      </c>
      <c r="M1742" s="18" t="s">
        <v>2380</v>
      </c>
      <c r="N1742" s="18" t="s">
        <v>2380</v>
      </c>
      <c r="O1742" s="17" t="str" cm="1">
        <f t="array" ref="O1742">_xlfn.IFS(B1742&lt;18.5,"Underweight",B1742&lt;=24.99,"Normal weight",B1742&lt;=29.99,"Over weight",B1742&gt;=30,"Obesity")</f>
        <v>Normal weight</v>
      </c>
      <c r="P1742" s="30" t="str" cm="1">
        <f t="array" ref="P1742">_xlfn.IFS(C1742&lt;5.7,"Normal",C1742&lt;=6.49,"Prediabetes",C1742&gt;=6.5,"Diabetes")</f>
        <v>Normal</v>
      </c>
    </row>
    <row r="1743" spans="1:16" x14ac:dyDescent="0.25">
      <c r="A1743" s="54" t="s">
        <v>628</v>
      </c>
      <c r="B1743" s="54">
        <v>23.79</v>
      </c>
      <c r="C1743" s="54">
        <v>4.74</v>
      </c>
      <c r="D1743" s="54" t="s">
        <v>2380</v>
      </c>
      <c r="E1743" s="54" t="s">
        <v>2380</v>
      </c>
      <c r="F1743" s="54" t="s">
        <v>2380</v>
      </c>
      <c r="G1743" s="54" t="s">
        <v>2381</v>
      </c>
      <c r="H1743" s="54" t="s">
        <v>2380</v>
      </c>
      <c r="I1743" s="17"/>
      <c r="J1743" s="19"/>
      <c r="K1743" s="15" t="str" cm="1">
        <f t="array" ref="K1743">IF(H1743="?",INDEX($H$2:$H$2336,MODE(MATCH($H$2:$H$2336,$H$2:$H$2336,0))),H1743)</f>
        <v>No</v>
      </c>
      <c r="L1743" s="16" t="str">
        <f t="shared" si="27"/>
        <v>0</v>
      </c>
      <c r="M1743" s="16" t="s">
        <v>2380</v>
      </c>
      <c r="N1743" s="16" t="s">
        <v>2380</v>
      </c>
      <c r="O1743" s="15" t="str" cm="1">
        <f t="array" ref="O1743">_xlfn.IFS(B1743&lt;18.5,"Underweight",B1743&lt;=24.99,"Normal weight",B1743&lt;=29.99,"Over weight",B1743&gt;=30,"Obesity")</f>
        <v>Normal weight</v>
      </c>
      <c r="P1743" s="29" t="str" cm="1">
        <f t="array" ref="P1743">_xlfn.IFS(C1743&lt;5.7,"Normal",C1743&lt;=6.49,"Prediabetes",C1743&gt;=6.5,"Diabetes")</f>
        <v>Normal</v>
      </c>
    </row>
    <row r="1744" spans="1:16" x14ac:dyDescent="0.25">
      <c r="A1744" s="54" t="s">
        <v>627</v>
      </c>
      <c r="B1744" s="54">
        <v>29.8</v>
      </c>
      <c r="C1744" s="54">
        <v>6.03</v>
      </c>
      <c r="D1744" s="54" t="s">
        <v>2380</v>
      </c>
      <c r="E1744" s="54" t="s">
        <v>2380</v>
      </c>
      <c r="F1744" s="54" t="s">
        <v>2380</v>
      </c>
      <c r="G1744" s="54" t="s">
        <v>2381</v>
      </c>
      <c r="H1744" s="54" t="s">
        <v>2380</v>
      </c>
      <c r="I1744" s="15"/>
      <c r="J1744" s="20"/>
      <c r="K1744" s="17" t="str" cm="1">
        <f t="array" ref="K1744">IF(H1744="?",INDEX($H$2:$H$2336,MODE(MATCH($H$2:$H$2336,$H$2:$H$2336,0))),H1744)</f>
        <v>No</v>
      </c>
      <c r="L1744" s="18" t="str">
        <f t="shared" si="27"/>
        <v>0</v>
      </c>
      <c r="M1744" s="18" t="s">
        <v>2380</v>
      </c>
      <c r="N1744" s="18" t="s">
        <v>2380</v>
      </c>
      <c r="O1744" s="17" t="str" cm="1">
        <f t="array" ref="O1744">_xlfn.IFS(B1744&lt;18.5,"Underweight",B1744&lt;=24.99,"Normal weight",B1744&lt;=29.99,"Over weight",B1744&gt;=30,"Obesity")</f>
        <v>Over weight</v>
      </c>
      <c r="P1744" s="30" t="str" cm="1">
        <f t="array" ref="P1744">_xlfn.IFS(C1744&lt;5.7,"Normal",C1744&lt;=6.49,"Prediabetes",C1744&gt;=6.5,"Diabetes")</f>
        <v>Prediabetes</v>
      </c>
    </row>
    <row r="1745" spans="1:16" x14ac:dyDescent="0.25">
      <c r="A1745" s="54" t="s">
        <v>626</v>
      </c>
      <c r="B1745" s="54">
        <v>31.54</v>
      </c>
      <c r="C1745" s="54">
        <v>4.71</v>
      </c>
      <c r="D1745" s="54" t="s">
        <v>2380</v>
      </c>
      <c r="E1745" s="54" t="s">
        <v>2380</v>
      </c>
      <c r="F1745" s="54" t="s">
        <v>2380</v>
      </c>
      <c r="G1745" s="54" t="s">
        <v>2381</v>
      </c>
      <c r="H1745" s="54" t="s">
        <v>2380</v>
      </c>
      <c r="I1745" s="17"/>
      <c r="J1745" s="19"/>
      <c r="K1745" s="15" t="str" cm="1">
        <f t="array" ref="K1745">IF(H1745="?",INDEX($H$2:$H$2336,MODE(MATCH($H$2:$H$2336,$H$2:$H$2336,0))),H1745)</f>
        <v>No</v>
      </c>
      <c r="L1745" s="16" t="str">
        <f t="shared" si="27"/>
        <v>0</v>
      </c>
      <c r="M1745" s="16" t="s">
        <v>2380</v>
      </c>
      <c r="N1745" s="16" t="s">
        <v>2380</v>
      </c>
      <c r="O1745" s="15" t="str" cm="1">
        <f t="array" ref="O1745">_xlfn.IFS(B1745&lt;18.5,"Underweight",B1745&lt;=24.99,"Normal weight",B1745&lt;=29.99,"Over weight",B1745&gt;=30,"Obesity")</f>
        <v>Obesity</v>
      </c>
      <c r="P1745" s="29" t="str" cm="1">
        <f t="array" ref="P1745">_xlfn.IFS(C1745&lt;5.7,"Normal",C1745&lt;=6.49,"Prediabetes",C1745&gt;=6.5,"Diabetes")</f>
        <v>Normal</v>
      </c>
    </row>
    <row r="1746" spans="1:16" x14ac:dyDescent="0.25">
      <c r="A1746" s="54" t="s">
        <v>625</v>
      </c>
      <c r="B1746" s="54">
        <v>20.82</v>
      </c>
      <c r="C1746" s="54">
        <v>5.55</v>
      </c>
      <c r="D1746" s="54" t="s">
        <v>2380</v>
      </c>
      <c r="E1746" s="54" t="s">
        <v>2380</v>
      </c>
      <c r="F1746" s="54" t="s">
        <v>2380</v>
      </c>
      <c r="G1746" s="54">
        <v>1</v>
      </c>
      <c r="H1746" s="54" t="s">
        <v>2380</v>
      </c>
      <c r="I1746" s="15"/>
      <c r="J1746" s="20"/>
      <c r="K1746" s="17" t="str" cm="1">
        <f t="array" ref="K1746">IF(H1746="?",INDEX($H$2:$H$2336,MODE(MATCH($H$2:$H$2336,$H$2:$H$2336,0))),H1746)</f>
        <v>No</v>
      </c>
      <c r="L1746" s="18">
        <f t="shared" si="27"/>
        <v>1</v>
      </c>
      <c r="M1746" s="18" t="s">
        <v>2380</v>
      </c>
      <c r="N1746" s="18" t="s">
        <v>2380</v>
      </c>
      <c r="O1746" s="17" t="str" cm="1">
        <f t="array" ref="O1746">_xlfn.IFS(B1746&lt;18.5,"Underweight",B1746&lt;=24.99,"Normal weight",B1746&lt;=29.99,"Over weight",B1746&gt;=30,"Obesity")</f>
        <v>Normal weight</v>
      </c>
      <c r="P1746" s="30" t="str" cm="1">
        <f t="array" ref="P1746">_xlfn.IFS(C1746&lt;5.7,"Normal",C1746&lt;=6.49,"Prediabetes",C1746&gt;=6.5,"Diabetes")</f>
        <v>Normal</v>
      </c>
    </row>
    <row r="1747" spans="1:16" x14ac:dyDescent="0.25">
      <c r="A1747" s="54" t="s">
        <v>624</v>
      </c>
      <c r="B1747" s="54">
        <v>38.83</v>
      </c>
      <c r="C1747" s="54">
        <v>4.78</v>
      </c>
      <c r="D1747" s="54" t="s">
        <v>2380</v>
      </c>
      <c r="E1747" s="54" t="s">
        <v>2380</v>
      </c>
      <c r="F1747" s="54" t="s">
        <v>2382</v>
      </c>
      <c r="G1747" s="54">
        <v>1</v>
      </c>
      <c r="H1747" s="54" t="s">
        <v>2380</v>
      </c>
      <c r="I1747" s="17"/>
      <c r="J1747" s="19"/>
      <c r="K1747" s="15" t="str" cm="1">
        <f t="array" ref="K1747">IF(H1747="?",INDEX($H$2:$H$2336,MODE(MATCH($H$2:$H$2336,$H$2:$H$2336,0))),H1747)</f>
        <v>No</v>
      </c>
      <c r="L1747" s="16">
        <f t="shared" si="27"/>
        <v>1</v>
      </c>
      <c r="M1747" s="16" t="s">
        <v>2380</v>
      </c>
      <c r="N1747" s="16" t="s">
        <v>2380</v>
      </c>
      <c r="O1747" s="15" t="str" cm="1">
        <f t="array" ref="O1747">_xlfn.IFS(B1747&lt;18.5,"Underweight",B1747&lt;=24.99,"Normal weight",B1747&lt;=29.99,"Over weight",B1747&gt;=30,"Obesity")</f>
        <v>Obesity</v>
      </c>
      <c r="P1747" s="29" t="str" cm="1">
        <f t="array" ref="P1747">_xlfn.IFS(C1747&lt;5.7,"Normal",C1747&lt;=6.49,"Prediabetes",C1747&gt;=6.5,"Diabetes")</f>
        <v>Normal</v>
      </c>
    </row>
    <row r="1748" spans="1:16" x14ac:dyDescent="0.25">
      <c r="A1748" s="54" t="s">
        <v>623</v>
      </c>
      <c r="B1748" s="54">
        <v>23.44</v>
      </c>
      <c r="C1748" s="54">
        <v>4.6500000000000004</v>
      </c>
      <c r="D1748" s="54" t="s">
        <v>8367</v>
      </c>
      <c r="E1748" s="54" t="s">
        <v>2380</v>
      </c>
      <c r="F1748" s="54" t="s">
        <v>2380</v>
      </c>
      <c r="G1748" s="54">
        <v>1</v>
      </c>
      <c r="H1748" s="54" t="s">
        <v>2380</v>
      </c>
      <c r="I1748" s="15"/>
      <c r="J1748" s="20"/>
      <c r="K1748" s="17" t="str" cm="1">
        <f t="array" ref="K1748">IF(H1748="?",INDEX($H$2:$H$2336,MODE(MATCH($H$2:$H$2336,$H$2:$H$2336,0))),H1748)</f>
        <v>No</v>
      </c>
      <c r="L1748" s="18">
        <f t="shared" si="27"/>
        <v>1</v>
      </c>
      <c r="M1748" s="18" t="s">
        <v>2382</v>
      </c>
      <c r="N1748" s="18" t="s">
        <v>2380</v>
      </c>
      <c r="O1748" s="17" t="str" cm="1">
        <f t="array" ref="O1748">_xlfn.IFS(B1748&lt;18.5,"Underweight",B1748&lt;=24.99,"Normal weight",B1748&lt;=29.99,"Over weight",B1748&gt;=30,"Obesity")</f>
        <v>Normal weight</v>
      </c>
      <c r="P1748" s="30" t="str" cm="1">
        <f t="array" ref="P1748">_xlfn.IFS(C1748&lt;5.7,"Normal",C1748&lt;=6.49,"Prediabetes",C1748&gt;=6.5,"Diabetes")</f>
        <v>Normal</v>
      </c>
    </row>
    <row r="1749" spans="1:16" x14ac:dyDescent="0.25">
      <c r="A1749" s="54" t="s">
        <v>622</v>
      </c>
      <c r="B1749" s="54">
        <v>24.13</v>
      </c>
      <c r="C1749" s="54">
        <v>5.2</v>
      </c>
      <c r="D1749" s="54" t="s">
        <v>2380</v>
      </c>
      <c r="E1749" s="54" t="s">
        <v>2380</v>
      </c>
      <c r="F1749" s="54" t="s">
        <v>2380</v>
      </c>
      <c r="G1749" s="54">
        <v>1</v>
      </c>
      <c r="H1749" s="54" t="s">
        <v>2380</v>
      </c>
      <c r="I1749" s="17"/>
      <c r="J1749" s="19"/>
      <c r="K1749" s="15" t="str" cm="1">
        <f t="array" ref="K1749">IF(H1749="?",INDEX($H$2:$H$2336,MODE(MATCH($H$2:$H$2336,$H$2:$H$2336,0))),H1749)</f>
        <v>No</v>
      </c>
      <c r="L1749" s="16">
        <f t="shared" si="27"/>
        <v>1</v>
      </c>
      <c r="M1749" s="16" t="s">
        <v>2380</v>
      </c>
      <c r="N1749" s="16" t="s">
        <v>2380</v>
      </c>
      <c r="O1749" s="15" t="str" cm="1">
        <f t="array" ref="O1749">_xlfn.IFS(B1749&lt;18.5,"Underweight",B1749&lt;=24.99,"Normal weight",B1749&lt;=29.99,"Over weight",B1749&gt;=30,"Obesity")</f>
        <v>Normal weight</v>
      </c>
      <c r="P1749" s="29" t="str" cm="1">
        <f t="array" ref="P1749">_xlfn.IFS(C1749&lt;5.7,"Normal",C1749&lt;=6.49,"Prediabetes",C1749&gt;=6.5,"Diabetes")</f>
        <v>Normal</v>
      </c>
    </row>
    <row r="1750" spans="1:16" x14ac:dyDescent="0.25">
      <c r="A1750" s="54" t="s">
        <v>621</v>
      </c>
      <c r="B1750" s="54">
        <v>42.13</v>
      </c>
      <c r="C1750" s="54">
        <v>4.54</v>
      </c>
      <c r="D1750" s="54" t="s">
        <v>8367</v>
      </c>
      <c r="E1750" s="54" t="s">
        <v>2380</v>
      </c>
      <c r="F1750" s="54" t="s">
        <v>2380</v>
      </c>
      <c r="G1750" s="54">
        <v>1</v>
      </c>
      <c r="H1750" s="54" t="s">
        <v>2380</v>
      </c>
      <c r="I1750" s="15"/>
      <c r="J1750" s="20"/>
      <c r="K1750" s="17" t="str" cm="1">
        <f t="array" ref="K1750">IF(H1750="?",INDEX($H$2:$H$2336,MODE(MATCH($H$2:$H$2336,$H$2:$H$2336,0))),H1750)</f>
        <v>No</v>
      </c>
      <c r="L1750" s="18">
        <f t="shared" si="27"/>
        <v>1</v>
      </c>
      <c r="M1750" s="18" t="s">
        <v>2382</v>
      </c>
      <c r="N1750" s="18" t="s">
        <v>2380</v>
      </c>
      <c r="O1750" s="17" t="str" cm="1">
        <f t="array" ref="O1750">_xlfn.IFS(B1750&lt;18.5,"Underweight",B1750&lt;=24.99,"Normal weight",B1750&lt;=29.99,"Over weight",B1750&gt;=30,"Obesity")</f>
        <v>Obesity</v>
      </c>
      <c r="P1750" s="30" t="str" cm="1">
        <f t="array" ref="P1750">_xlfn.IFS(C1750&lt;5.7,"Normal",C1750&lt;=6.49,"Prediabetes",C1750&gt;=6.5,"Diabetes")</f>
        <v>Normal</v>
      </c>
    </row>
    <row r="1751" spans="1:16" x14ac:dyDescent="0.25">
      <c r="A1751" s="54" t="s">
        <v>620</v>
      </c>
      <c r="B1751" s="54">
        <v>17.86</v>
      </c>
      <c r="C1751" s="54">
        <v>4.1100000000000003</v>
      </c>
      <c r="D1751" s="54" t="s">
        <v>2380</v>
      </c>
      <c r="E1751" s="54" t="s">
        <v>2380</v>
      </c>
      <c r="F1751" s="54" t="s">
        <v>2380</v>
      </c>
      <c r="G1751" s="54">
        <v>1</v>
      </c>
      <c r="H1751" s="54" t="s">
        <v>2380</v>
      </c>
      <c r="I1751" s="17"/>
      <c r="J1751" s="19"/>
      <c r="K1751" s="15" t="str" cm="1">
        <f t="array" ref="K1751">IF(H1751="?",INDEX($H$2:$H$2336,MODE(MATCH($H$2:$H$2336,$H$2:$H$2336,0))),H1751)</f>
        <v>No</v>
      </c>
      <c r="L1751" s="16">
        <f t="shared" si="27"/>
        <v>1</v>
      </c>
      <c r="M1751" s="16" t="s">
        <v>2380</v>
      </c>
      <c r="N1751" s="16" t="s">
        <v>2380</v>
      </c>
      <c r="O1751" s="15" t="str" cm="1">
        <f t="array" ref="O1751">_xlfn.IFS(B1751&lt;18.5,"Underweight",B1751&lt;=24.99,"Normal weight",B1751&lt;=29.99,"Over weight",B1751&gt;=30,"Obesity")</f>
        <v>Underweight</v>
      </c>
      <c r="P1751" s="29" t="str" cm="1">
        <f t="array" ref="P1751">_xlfn.IFS(C1751&lt;5.7,"Normal",C1751&lt;=6.49,"Prediabetes",C1751&gt;=6.5,"Diabetes")</f>
        <v>Normal</v>
      </c>
    </row>
    <row r="1752" spans="1:16" x14ac:dyDescent="0.25">
      <c r="A1752" s="54" t="s">
        <v>619</v>
      </c>
      <c r="B1752" s="54">
        <v>32.78</v>
      </c>
      <c r="C1752" s="54">
        <v>4.63</v>
      </c>
      <c r="D1752" s="54" t="s">
        <v>2380</v>
      </c>
      <c r="E1752" s="54" t="s">
        <v>2380</v>
      </c>
      <c r="F1752" s="54" t="s">
        <v>2380</v>
      </c>
      <c r="G1752" s="54" t="s">
        <v>2381</v>
      </c>
      <c r="H1752" s="54" t="s">
        <v>2380</v>
      </c>
      <c r="I1752" s="15"/>
      <c r="J1752" s="20"/>
      <c r="K1752" s="17" t="str" cm="1">
        <f t="array" ref="K1752">IF(H1752="?",INDEX($H$2:$H$2336,MODE(MATCH($H$2:$H$2336,$H$2:$H$2336,0))),H1752)</f>
        <v>No</v>
      </c>
      <c r="L1752" s="18" t="str">
        <f t="shared" si="27"/>
        <v>0</v>
      </c>
      <c r="M1752" s="18" t="s">
        <v>2380</v>
      </c>
      <c r="N1752" s="18" t="s">
        <v>2380</v>
      </c>
      <c r="O1752" s="17" t="str" cm="1">
        <f t="array" ref="O1752">_xlfn.IFS(B1752&lt;18.5,"Underweight",B1752&lt;=24.99,"Normal weight",B1752&lt;=29.99,"Over weight",B1752&gt;=30,"Obesity")</f>
        <v>Obesity</v>
      </c>
      <c r="P1752" s="30" t="str" cm="1">
        <f t="array" ref="P1752">_xlfn.IFS(C1752&lt;5.7,"Normal",C1752&lt;=6.49,"Prediabetes",C1752&gt;=6.5,"Diabetes")</f>
        <v>Normal</v>
      </c>
    </row>
    <row r="1753" spans="1:16" x14ac:dyDescent="0.25">
      <c r="A1753" s="54" t="s">
        <v>618</v>
      </c>
      <c r="B1753" s="54">
        <v>23.9</v>
      </c>
      <c r="C1753" s="54">
        <v>6.06</v>
      </c>
      <c r="D1753" s="54" t="s">
        <v>8367</v>
      </c>
      <c r="E1753" s="54" t="s">
        <v>2380</v>
      </c>
      <c r="F1753" s="54" t="s">
        <v>2382</v>
      </c>
      <c r="G1753" s="54">
        <v>1</v>
      </c>
      <c r="H1753" s="54" t="s">
        <v>2380</v>
      </c>
      <c r="I1753" s="17"/>
      <c r="J1753" s="19"/>
      <c r="K1753" s="15" t="str" cm="1">
        <f t="array" ref="K1753">IF(H1753="?",INDEX($H$2:$H$2336,MODE(MATCH($H$2:$H$2336,$H$2:$H$2336,0))),H1753)</f>
        <v>No</v>
      </c>
      <c r="L1753" s="16">
        <f t="shared" si="27"/>
        <v>1</v>
      </c>
      <c r="M1753" s="16" t="s">
        <v>2382</v>
      </c>
      <c r="N1753" s="16" t="s">
        <v>2380</v>
      </c>
      <c r="O1753" s="15" t="str" cm="1">
        <f t="array" ref="O1753">_xlfn.IFS(B1753&lt;18.5,"Underweight",B1753&lt;=24.99,"Normal weight",B1753&lt;=29.99,"Over weight",B1753&gt;=30,"Obesity")</f>
        <v>Normal weight</v>
      </c>
      <c r="P1753" s="29" t="str" cm="1">
        <f t="array" ref="P1753">_xlfn.IFS(C1753&lt;5.7,"Normal",C1753&lt;=6.49,"Prediabetes",C1753&gt;=6.5,"Diabetes")</f>
        <v>Prediabetes</v>
      </c>
    </row>
    <row r="1754" spans="1:16" x14ac:dyDescent="0.25">
      <c r="A1754" s="54" t="s">
        <v>617</v>
      </c>
      <c r="B1754" s="54">
        <v>15.47</v>
      </c>
      <c r="C1754" s="54">
        <v>8.43</v>
      </c>
      <c r="D1754" s="54" t="s">
        <v>2380</v>
      </c>
      <c r="E1754" s="54" t="s">
        <v>2380</v>
      </c>
      <c r="F1754" s="54" t="s">
        <v>2380</v>
      </c>
      <c r="G1754" s="54" t="s">
        <v>2381</v>
      </c>
      <c r="H1754" s="54" t="s">
        <v>2380</v>
      </c>
      <c r="I1754" s="15"/>
      <c r="J1754" s="20"/>
      <c r="K1754" s="17" t="str" cm="1">
        <f t="array" ref="K1754">IF(H1754="?",INDEX($H$2:$H$2336,MODE(MATCH($H$2:$H$2336,$H$2:$H$2336,0))),H1754)</f>
        <v>No</v>
      </c>
      <c r="L1754" s="18" t="str">
        <f t="shared" si="27"/>
        <v>0</v>
      </c>
      <c r="M1754" s="18" t="s">
        <v>2380</v>
      </c>
      <c r="N1754" s="18" t="s">
        <v>2380</v>
      </c>
      <c r="O1754" s="17" t="str" cm="1">
        <f t="array" ref="O1754">_xlfn.IFS(B1754&lt;18.5,"Underweight",B1754&lt;=24.99,"Normal weight",B1754&lt;=29.99,"Over weight",B1754&gt;=30,"Obesity")</f>
        <v>Underweight</v>
      </c>
      <c r="P1754" s="30" t="str" cm="1">
        <f t="array" ref="P1754">_xlfn.IFS(C1754&lt;5.7,"Normal",C1754&lt;=6.49,"Prediabetes",C1754&gt;=6.5,"Diabetes")</f>
        <v>Diabetes</v>
      </c>
    </row>
    <row r="1755" spans="1:16" x14ac:dyDescent="0.25">
      <c r="A1755" s="54" t="s">
        <v>616</v>
      </c>
      <c r="B1755" s="54">
        <v>28.54</v>
      </c>
      <c r="C1755" s="54">
        <v>5.51</v>
      </c>
      <c r="D1755" s="54" t="s">
        <v>2380</v>
      </c>
      <c r="E1755" s="54" t="s">
        <v>2380</v>
      </c>
      <c r="F1755" s="54" t="s">
        <v>2382</v>
      </c>
      <c r="G1755" s="54">
        <v>1</v>
      </c>
      <c r="H1755" s="54" t="s">
        <v>2380</v>
      </c>
      <c r="I1755" s="17"/>
      <c r="J1755" s="19"/>
      <c r="K1755" s="15" t="str" cm="1">
        <f t="array" ref="K1755">IF(H1755="?",INDEX($H$2:$H$2336,MODE(MATCH($H$2:$H$2336,$H$2:$H$2336,0))),H1755)</f>
        <v>No</v>
      </c>
      <c r="L1755" s="16">
        <f t="shared" si="27"/>
        <v>1</v>
      </c>
      <c r="M1755" s="16" t="s">
        <v>2380</v>
      </c>
      <c r="N1755" s="16" t="s">
        <v>2380</v>
      </c>
      <c r="O1755" s="15" t="str" cm="1">
        <f t="array" ref="O1755">_xlfn.IFS(B1755&lt;18.5,"Underweight",B1755&lt;=24.99,"Normal weight",B1755&lt;=29.99,"Over weight",B1755&gt;=30,"Obesity")</f>
        <v>Over weight</v>
      </c>
      <c r="P1755" s="29" t="str" cm="1">
        <f t="array" ref="P1755">_xlfn.IFS(C1755&lt;5.7,"Normal",C1755&lt;=6.49,"Prediabetes",C1755&gt;=6.5,"Diabetes")</f>
        <v>Normal</v>
      </c>
    </row>
    <row r="1756" spans="1:16" x14ac:dyDescent="0.25">
      <c r="A1756" s="54" t="s">
        <v>615</v>
      </c>
      <c r="B1756" s="54">
        <v>18.54</v>
      </c>
      <c r="C1756" s="54">
        <v>4.95</v>
      </c>
      <c r="D1756" s="54" t="s">
        <v>2380</v>
      </c>
      <c r="E1756" s="54" t="s">
        <v>2380</v>
      </c>
      <c r="F1756" s="54" t="s">
        <v>2380</v>
      </c>
      <c r="G1756" s="54" t="s">
        <v>2381</v>
      </c>
      <c r="H1756" s="54" t="s">
        <v>2380</v>
      </c>
      <c r="I1756" s="15"/>
      <c r="J1756" s="20"/>
      <c r="K1756" s="17" t="str" cm="1">
        <f t="array" ref="K1756">IF(H1756="?",INDEX($H$2:$H$2336,MODE(MATCH($H$2:$H$2336,$H$2:$H$2336,0))),H1756)</f>
        <v>No</v>
      </c>
      <c r="L1756" s="18" t="str">
        <f t="shared" si="27"/>
        <v>0</v>
      </c>
      <c r="M1756" s="18" t="s">
        <v>2380</v>
      </c>
      <c r="N1756" s="18" t="s">
        <v>2380</v>
      </c>
      <c r="O1756" s="17" t="str" cm="1">
        <f t="array" ref="O1756">_xlfn.IFS(B1756&lt;18.5,"Underweight",B1756&lt;=24.99,"Normal weight",B1756&lt;=29.99,"Over weight",B1756&gt;=30,"Obesity")</f>
        <v>Normal weight</v>
      </c>
      <c r="P1756" s="30" t="str" cm="1">
        <f t="array" ref="P1756">_xlfn.IFS(C1756&lt;5.7,"Normal",C1756&lt;=6.49,"Prediabetes",C1756&gt;=6.5,"Diabetes")</f>
        <v>Normal</v>
      </c>
    </row>
    <row r="1757" spans="1:16" x14ac:dyDescent="0.25">
      <c r="A1757" s="54" t="s">
        <v>614</v>
      </c>
      <c r="B1757" s="54">
        <v>32.18</v>
      </c>
      <c r="C1757" s="54">
        <v>6.44</v>
      </c>
      <c r="D1757" s="54" t="s">
        <v>8367</v>
      </c>
      <c r="E1757" s="54" t="s">
        <v>2380</v>
      </c>
      <c r="F1757" s="54" t="s">
        <v>2382</v>
      </c>
      <c r="G1757" s="54">
        <v>1</v>
      </c>
      <c r="H1757" s="54" t="s">
        <v>2380</v>
      </c>
      <c r="I1757" s="17"/>
      <c r="J1757" s="19"/>
      <c r="K1757" s="15" t="str" cm="1">
        <f t="array" ref="K1757">IF(H1757="?",INDEX($H$2:$H$2336,MODE(MATCH($H$2:$H$2336,$H$2:$H$2336,0))),H1757)</f>
        <v>No</v>
      </c>
      <c r="L1757" s="16">
        <f t="shared" si="27"/>
        <v>1</v>
      </c>
      <c r="M1757" s="16" t="s">
        <v>2382</v>
      </c>
      <c r="N1757" s="16" t="s">
        <v>2380</v>
      </c>
      <c r="O1757" s="15" t="str" cm="1">
        <f t="array" ref="O1757">_xlfn.IFS(B1757&lt;18.5,"Underweight",B1757&lt;=24.99,"Normal weight",B1757&lt;=29.99,"Over weight",B1757&gt;=30,"Obesity")</f>
        <v>Obesity</v>
      </c>
      <c r="P1757" s="29" t="str" cm="1">
        <f t="array" ref="P1757">_xlfn.IFS(C1757&lt;5.7,"Normal",C1757&lt;=6.49,"Prediabetes",C1757&gt;=6.5,"Diabetes")</f>
        <v>Prediabetes</v>
      </c>
    </row>
    <row r="1758" spans="1:16" x14ac:dyDescent="0.25">
      <c r="A1758" s="54" t="s">
        <v>613</v>
      </c>
      <c r="B1758" s="54">
        <v>37.380000000000003</v>
      </c>
      <c r="C1758" s="54">
        <v>6.05</v>
      </c>
      <c r="D1758" s="54" t="s">
        <v>8367</v>
      </c>
      <c r="E1758" s="54" t="s">
        <v>2380</v>
      </c>
      <c r="F1758" s="54" t="s">
        <v>2380</v>
      </c>
      <c r="G1758" s="54" t="s">
        <v>2381</v>
      </c>
      <c r="H1758" s="54" t="s">
        <v>2380</v>
      </c>
      <c r="I1758" s="15"/>
      <c r="J1758" s="20"/>
      <c r="K1758" s="17" t="str" cm="1">
        <f t="array" ref="K1758">IF(H1758="?",INDEX($H$2:$H$2336,MODE(MATCH($H$2:$H$2336,$H$2:$H$2336,0))),H1758)</f>
        <v>No</v>
      </c>
      <c r="L1758" s="18" t="str">
        <f t="shared" si="27"/>
        <v>0</v>
      </c>
      <c r="M1758" s="18" t="s">
        <v>2382</v>
      </c>
      <c r="N1758" s="18" t="s">
        <v>2380</v>
      </c>
      <c r="O1758" s="17" t="str" cm="1">
        <f t="array" ref="O1758">_xlfn.IFS(B1758&lt;18.5,"Underweight",B1758&lt;=24.99,"Normal weight",B1758&lt;=29.99,"Over weight",B1758&gt;=30,"Obesity")</f>
        <v>Obesity</v>
      </c>
      <c r="P1758" s="30" t="str" cm="1">
        <f t="array" ref="P1758">_xlfn.IFS(C1758&lt;5.7,"Normal",C1758&lt;=6.49,"Prediabetes",C1758&gt;=6.5,"Diabetes")</f>
        <v>Prediabetes</v>
      </c>
    </row>
    <row r="1759" spans="1:16" x14ac:dyDescent="0.25">
      <c r="A1759" s="54" t="s">
        <v>612</v>
      </c>
      <c r="B1759" s="54">
        <v>31.12</v>
      </c>
      <c r="C1759" s="54">
        <v>4.76</v>
      </c>
      <c r="D1759" s="54" t="s">
        <v>8367</v>
      </c>
      <c r="E1759" s="54" t="s">
        <v>2380</v>
      </c>
      <c r="F1759" s="54" t="s">
        <v>2382</v>
      </c>
      <c r="G1759" s="54">
        <v>1</v>
      </c>
      <c r="H1759" s="54" t="s">
        <v>2380</v>
      </c>
      <c r="I1759" s="17"/>
      <c r="J1759" s="19"/>
      <c r="K1759" s="15" t="str" cm="1">
        <f t="array" ref="K1759">IF(H1759="?",INDEX($H$2:$H$2336,MODE(MATCH($H$2:$H$2336,$H$2:$H$2336,0))),H1759)</f>
        <v>No</v>
      </c>
      <c r="L1759" s="16">
        <f t="shared" si="27"/>
        <v>1</v>
      </c>
      <c r="M1759" s="16" t="s">
        <v>2382</v>
      </c>
      <c r="N1759" s="16" t="s">
        <v>2380</v>
      </c>
      <c r="O1759" s="15" t="str" cm="1">
        <f t="array" ref="O1759">_xlfn.IFS(B1759&lt;18.5,"Underweight",B1759&lt;=24.99,"Normal weight",B1759&lt;=29.99,"Over weight",B1759&gt;=30,"Obesity")</f>
        <v>Obesity</v>
      </c>
      <c r="P1759" s="29" t="str" cm="1">
        <f t="array" ref="P1759">_xlfn.IFS(C1759&lt;5.7,"Normal",C1759&lt;=6.49,"Prediabetes",C1759&gt;=6.5,"Diabetes")</f>
        <v>Normal</v>
      </c>
    </row>
    <row r="1760" spans="1:16" x14ac:dyDescent="0.25">
      <c r="A1760" s="54" t="s">
        <v>611</v>
      </c>
      <c r="B1760" s="54">
        <v>22.01</v>
      </c>
      <c r="C1760" s="54">
        <v>6.72</v>
      </c>
      <c r="D1760" s="54" t="s">
        <v>8367</v>
      </c>
      <c r="E1760" s="54" t="s">
        <v>2380</v>
      </c>
      <c r="F1760" s="54" t="s">
        <v>2380</v>
      </c>
      <c r="G1760" s="54">
        <v>1</v>
      </c>
      <c r="H1760" s="54" t="s">
        <v>2380</v>
      </c>
      <c r="I1760" s="15"/>
      <c r="J1760" s="20"/>
      <c r="K1760" s="17" t="str" cm="1">
        <f t="array" ref="K1760">IF(H1760="?",INDEX($H$2:$H$2336,MODE(MATCH($H$2:$H$2336,$H$2:$H$2336,0))),H1760)</f>
        <v>No</v>
      </c>
      <c r="L1760" s="18">
        <f t="shared" si="27"/>
        <v>1</v>
      </c>
      <c r="M1760" s="18" t="s">
        <v>2382</v>
      </c>
      <c r="N1760" s="18" t="s">
        <v>2380</v>
      </c>
      <c r="O1760" s="17" t="str" cm="1">
        <f t="array" ref="O1760">_xlfn.IFS(B1760&lt;18.5,"Underweight",B1760&lt;=24.99,"Normal weight",B1760&lt;=29.99,"Over weight",B1760&gt;=30,"Obesity")</f>
        <v>Normal weight</v>
      </c>
      <c r="P1760" s="30" t="str" cm="1">
        <f t="array" ref="P1760">_xlfn.IFS(C1760&lt;5.7,"Normal",C1760&lt;=6.49,"Prediabetes",C1760&gt;=6.5,"Diabetes")</f>
        <v>Diabetes</v>
      </c>
    </row>
    <row r="1761" spans="1:16" x14ac:dyDescent="0.25">
      <c r="A1761" s="54" t="s">
        <v>610</v>
      </c>
      <c r="B1761" s="54">
        <v>27.645</v>
      </c>
      <c r="C1761" s="54">
        <v>5.7</v>
      </c>
      <c r="D1761" s="54" t="s">
        <v>2380</v>
      </c>
      <c r="E1761" s="54" t="s">
        <v>2380</v>
      </c>
      <c r="F1761" s="54" t="s">
        <v>2380</v>
      </c>
      <c r="G1761" s="54" t="s">
        <v>2381</v>
      </c>
      <c r="H1761" s="54" t="s">
        <v>2380</v>
      </c>
      <c r="I1761" s="17"/>
      <c r="J1761" s="19"/>
      <c r="K1761" s="15" t="str" cm="1">
        <f t="array" ref="K1761">IF(H1761="?",INDEX($H$2:$H$2336,MODE(MATCH($H$2:$H$2336,$H$2:$H$2336,0))),H1761)</f>
        <v>No</v>
      </c>
      <c r="L1761" s="16" t="str">
        <f t="shared" si="27"/>
        <v>0</v>
      </c>
      <c r="M1761" s="16" t="s">
        <v>2380</v>
      </c>
      <c r="N1761" s="16" t="s">
        <v>2380</v>
      </c>
      <c r="O1761" s="15" t="str" cm="1">
        <f t="array" ref="O1761">_xlfn.IFS(B1761&lt;18.5,"Underweight",B1761&lt;=24.99,"Normal weight",B1761&lt;=29.99,"Over weight",B1761&gt;=30,"Obesity")</f>
        <v>Over weight</v>
      </c>
      <c r="P1761" s="29" t="str" cm="1">
        <f t="array" ref="P1761">_xlfn.IFS(C1761&lt;5.7,"Normal",C1761&lt;=6.49,"Prediabetes",C1761&gt;=6.5,"Diabetes")</f>
        <v>Prediabetes</v>
      </c>
    </row>
    <row r="1762" spans="1:16" x14ac:dyDescent="0.25">
      <c r="A1762" s="54" t="s">
        <v>609</v>
      </c>
      <c r="B1762" s="54">
        <v>29.64</v>
      </c>
      <c r="C1762" s="54">
        <v>5.31</v>
      </c>
      <c r="D1762" s="54" t="s">
        <v>8367</v>
      </c>
      <c r="E1762" s="54" t="s">
        <v>2380</v>
      </c>
      <c r="F1762" s="54" t="s">
        <v>2380</v>
      </c>
      <c r="G1762" s="54" t="s">
        <v>2381</v>
      </c>
      <c r="H1762" s="54" t="s">
        <v>2380</v>
      </c>
      <c r="I1762" s="15"/>
      <c r="J1762" s="20"/>
      <c r="K1762" s="17" t="str" cm="1">
        <f t="array" ref="K1762">IF(H1762="?",INDEX($H$2:$H$2336,MODE(MATCH($H$2:$H$2336,$H$2:$H$2336,0))),H1762)</f>
        <v>No</v>
      </c>
      <c r="L1762" s="18" t="str">
        <f t="shared" si="27"/>
        <v>0</v>
      </c>
      <c r="M1762" s="18" t="s">
        <v>2382</v>
      </c>
      <c r="N1762" s="18" t="s">
        <v>2380</v>
      </c>
      <c r="O1762" s="17" t="str" cm="1">
        <f t="array" ref="O1762">_xlfn.IFS(B1762&lt;18.5,"Underweight",B1762&lt;=24.99,"Normal weight",B1762&lt;=29.99,"Over weight",B1762&gt;=30,"Obesity")</f>
        <v>Over weight</v>
      </c>
      <c r="P1762" s="30" t="str" cm="1">
        <f t="array" ref="P1762">_xlfn.IFS(C1762&lt;5.7,"Normal",C1762&lt;=6.49,"Prediabetes",C1762&gt;=6.5,"Diabetes")</f>
        <v>Normal</v>
      </c>
    </row>
    <row r="1763" spans="1:16" x14ac:dyDescent="0.25">
      <c r="A1763" s="54" t="s">
        <v>608</v>
      </c>
      <c r="B1763" s="54">
        <v>33.700000000000003</v>
      </c>
      <c r="C1763" s="54">
        <v>4.32</v>
      </c>
      <c r="D1763" s="54" t="s">
        <v>8367</v>
      </c>
      <c r="E1763" s="54" t="s">
        <v>2380</v>
      </c>
      <c r="F1763" s="54" t="s">
        <v>2380</v>
      </c>
      <c r="G1763" s="54">
        <v>1</v>
      </c>
      <c r="H1763" s="54" t="s">
        <v>2380</v>
      </c>
      <c r="I1763" s="17"/>
      <c r="J1763" s="19"/>
      <c r="K1763" s="15" t="str" cm="1">
        <f t="array" ref="K1763">IF(H1763="?",INDEX($H$2:$H$2336,MODE(MATCH($H$2:$H$2336,$H$2:$H$2336,0))),H1763)</f>
        <v>No</v>
      </c>
      <c r="L1763" s="16">
        <f t="shared" si="27"/>
        <v>1</v>
      </c>
      <c r="M1763" s="16" t="s">
        <v>2382</v>
      </c>
      <c r="N1763" s="16" t="s">
        <v>2380</v>
      </c>
      <c r="O1763" s="15" t="str" cm="1">
        <f t="array" ref="O1763">_xlfn.IFS(B1763&lt;18.5,"Underweight",B1763&lt;=24.99,"Normal weight",B1763&lt;=29.99,"Over weight",B1763&gt;=30,"Obesity")</f>
        <v>Obesity</v>
      </c>
      <c r="P1763" s="29" t="str" cm="1">
        <f t="array" ref="P1763">_xlfn.IFS(C1763&lt;5.7,"Normal",C1763&lt;=6.49,"Prediabetes",C1763&gt;=6.5,"Diabetes")</f>
        <v>Normal</v>
      </c>
    </row>
    <row r="1764" spans="1:16" x14ac:dyDescent="0.25">
      <c r="A1764" s="54" t="s">
        <v>607</v>
      </c>
      <c r="B1764" s="54">
        <v>27.5</v>
      </c>
      <c r="C1764" s="54">
        <v>4.2300000000000004</v>
      </c>
      <c r="D1764" s="54" t="s">
        <v>8367</v>
      </c>
      <c r="E1764" s="54" t="s">
        <v>2380</v>
      </c>
      <c r="F1764" s="54" t="s">
        <v>2380</v>
      </c>
      <c r="G1764" s="54">
        <v>1</v>
      </c>
      <c r="H1764" s="54" t="s">
        <v>2380</v>
      </c>
      <c r="I1764" s="15"/>
      <c r="J1764" s="20"/>
      <c r="K1764" s="17" t="str" cm="1">
        <f t="array" ref="K1764">IF(H1764="?",INDEX($H$2:$H$2336,MODE(MATCH($H$2:$H$2336,$H$2:$H$2336,0))),H1764)</f>
        <v>No</v>
      </c>
      <c r="L1764" s="18">
        <f t="shared" si="27"/>
        <v>1</v>
      </c>
      <c r="M1764" s="18" t="s">
        <v>2382</v>
      </c>
      <c r="N1764" s="18" t="s">
        <v>2380</v>
      </c>
      <c r="O1764" s="17" t="str" cm="1">
        <f t="array" ref="O1764">_xlfn.IFS(B1764&lt;18.5,"Underweight",B1764&lt;=24.99,"Normal weight",B1764&lt;=29.99,"Over weight",B1764&gt;=30,"Obesity")</f>
        <v>Over weight</v>
      </c>
      <c r="P1764" s="30" t="str" cm="1">
        <f t="array" ref="P1764">_xlfn.IFS(C1764&lt;5.7,"Normal",C1764&lt;=6.49,"Prediabetes",C1764&gt;=6.5,"Diabetes")</f>
        <v>Normal</v>
      </c>
    </row>
    <row r="1765" spans="1:16" x14ac:dyDescent="0.25">
      <c r="A1765" s="54" t="s">
        <v>606</v>
      </c>
      <c r="B1765" s="54">
        <v>16.12</v>
      </c>
      <c r="C1765" s="54">
        <v>6.09</v>
      </c>
      <c r="D1765" s="54" t="s">
        <v>2380</v>
      </c>
      <c r="E1765" s="54" t="s">
        <v>2380</v>
      </c>
      <c r="F1765" s="54" t="s">
        <v>2380</v>
      </c>
      <c r="G1765" s="54" t="s">
        <v>2381</v>
      </c>
      <c r="H1765" s="54" t="s">
        <v>2380</v>
      </c>
      <c r="I1765" s="17"/>
      <c r="J1765" s="19"/>
      <c r="K1765" s="15" t="str" cm="1">
        <f t="array" ref="K1765">IF(H1765="?",INDEX($H$2:$H$2336,MODE(MATCH($H$2:$H$2336,$H$2:$H$2336,0))),H1765)</f>
        <v>No</v>
      </c>
      <c r="L1765" s="16" t="str">
        <f t="shared" si="27"/>
        <v>0</v>
      </c>
      <c r="M1765" s="16" t="s">
        <v>2380</v>
      </c>
      <c r="N1765" s="16" t="s">
        <v>2380</v>
      </c>
      <c r="O1765" s="15" t="str" cm="1">
        <f t="array" ref="O1765">_xlfn.IFS(B1765&lt;18.5,"Underweight",B1765&lt;=24.99,"Normal weight",B1765&lt;=29.99,"Over weight",B1765&gt;=30,"Obesity")</f>
        <v>Underweight</v>
      </c>
      <c r="P1765" s="29" t="str" cm="1">
        <f t="array" ref="P1765">_xlfn.IFS(C1765&lt;5.7,"Normal",C1765&lt;=6.49,"Prediabetes",C1765&gt;=6.5,"Diabetes")</f>
        <v>Prediabetes</v>
      </c>
    </row>
    <row r="1766" spans="1:16" x14ac:dyDescent="0.25">
      <c r="A1766" s="54" t="s">
        <v>605</v>
      </c>
      <c r="B1766" s="54">
        <v>26.73</v>
      </c>
      <c r="C1766" s="54">
        <v>4.74</v>
      </c>
      <c r="D1766" s="54" t="s">
        <v>8367</v>
      </c>
      <c r="E1766" s="54" t="s">
        <v>2380</v>
      </c>
      <c r="F1766" s="54" t="s">
        <v>2380</v>
      </c>
      <c r="G1766" s="54">
        <v>1</v>
      </c>
      <c r="H1766" s="54" t="s">
        <v>2380</v>
      </c>
      <c r="I1766" s="15"/>
      <c r="J1766" s="20"/>
      <c r="K1766" s="17" t="str" cm="1">
        <f t="array" ref="K1766">IF(H1766="?",INDEX($H$2:$H$2336,MODE(MATCH($H$2:$H$2336,$H$2:$H$2336,0))),H1766)</f>
        <v>No</v>
      </c>
      <c r="L1766" s="18">
        <f t="shared" si="27"/>
        <v>1</v>
      </c>
      <c r="M1766" s="18" t="s">
        <v>2382</v>
      </c>
      <c r="N1766" s="18" t="s">
        <v>2380</v>
      </c>
      <c r="O1766" s="17" t="str" cm="1">
        <f t="array" ref="O1766">_xlfn.IFS(B1766&lt;18.5,"Underweight",B1766&lt;=24.99,"Normal weight",B1766&lt;=29.99,"Over weight",B1766&gt;=30,"Obesity")</f>
        <v>Over weight</v>
      </c>
      <c r="P1766" s="30" t="str" cm="1">
        <f t="array" ref="P1766">_xlfn.IFS(C1766&lt;5.7,"Normal",C1766&lt;=6.49,"Prediabetes",C1766&gt;=6.5,"Diabetes")</f>
        <v>Normal</v>
      </c>
    </row>
    <row r="1767" spans="1:16" x14ac:dyDescent="0.25">
      <c r="A1767" s="54" t="s">
        <v>604</v>
      </c>
      <c r="B1767" s="54">
        <v>37.25</v>
      </c>
      <c r="C1767" s="54">
        <v>6.23</v>
      </c>
      <c r="D1767" s="54" t="s">
        <v>8367</v>
      </c>
      <c r="E1767" s="54" t="s">
        <v>2380</v>
      </c>
      <c r="F1767" s="54" t="s">
        <v>2380</v>
      </c>
      <c r="G1767" s="54" t="s">
        <v>2381</v>
      </c>
      <c r="H1767" s="54" t="s">
        <v>2380</v>
      </c>
      <c r="I1767" s="17"/>
      <c r="J1767" s="19"/>
      <c r="K1767" s="15" t="str" cm="1">
        <f t="array" ref="K1767">IF(H1767="?",INDEX($H$2:$H$2336,MODE(MATCH($H$2:$H$2336,$H$2:$H$2336,0))),H1767)</f>
        <v>No</v>
      </c>
      <c r="L1767" s="16" t="str">
        <f t="shared" si="27"/>
        <v>0</v>
      </c>
      <c r="M1767" s="16" t="s">
        <v>2382</v>
      </c>
      <c r="N1767" s="16" t="s">
        <v>2380</v>
      </c>
      <c r="O1767" s="15" t="str" cm="1">
        <f t="array" ref="O1767">_xlfn.IFS(B1767&lt;18.5,"Underweight",B1767&lt;=24.99,"Normal weight",B1767&lt;=29.99,"Over weight",B1767&gt;=30,"Obesity")</f>
        <v>Obesity</v>
      </c>
      <c r="P1767" s="29" t="str" cm="1">
        <f t="array" ref="P1767">_xlfn.IFS(C1767&lt;5.7,"Normal",C1767&lt;=6.49,"Prediabetes",C1767&gt;=6.5,"Diabetes")</f>
        <v>Prediabetes</v>
      </c>
    </row>
    <row r="1768" spans="1:16" x14ac:dyDescent="0.25">
      <c r="A1768" s="54" t="s">
        <v>603</v>
      </c>
      <c r="B1768" s="54">
        <v>23.56</v>
      </c>
      <c r="C1768" s="54">
        <v>5.45</v>
      </c>
      <c r="D1768" s="54" t="s">
        <v>8367</v>
      </c>
      <c r="E1768" s="54" t="s">
        <v>2380</v>
      </c>
      <c r="F1768" s="54" t="s">
        <v>2380</v>
      </c>
      <c r="G1768" s="54">
        <v>1</v>
      </c>
      <c r="H1768" s="54" t="s">
        <v>2380</v>
      </c>
      <c r="I1768" s="15"/>
      <c r="J1768" s="20"/>
      <c r="K1768" s="17" t="str" cm="1">
        <f t="array" ref="K1768">IF(H1768="?",INDEX($H$2:$H$2336,MODE(MATCH($H$2:$H$2336,$H$2:$H$2336,0))),H1768)</f>
        <v>No</v>
      </c>
      <c r="L1768" s="18">
        <f t="shared" si="27"/>
        <v>1</v>
      </c>
      <c r="M1768" s="18" t="s">
        <v>2382</v>
      </c>
      <c r="N1768" s="18" t="s">
        <v>2380</v>
      </c>
      <c r="O1768" s="17" t="str" cm="1">
        <f t="array" ref="O1768">_xlfn.IFS(B1768&lt;18.5,"Underweight",B1768&lt;=24.99,"Normal weight",B1768&lt;=29.99,"Over weight",B1768&gt;=30,"Obesity")</f>
        <v>Normal weight</v>
      </c>
      <c r="P1768" s="30" t="str" cm="1">
        <f t="array" ref="P1768">_xlfn.IFS(C1768&lt;5.7,"Normal",C1768&lt;=6.49,"Prediabetes",C1768&gt;=6.5,"Diabetes")</f>
        <v>Normal</v>
      </c>
    </row>
    <row r="1769" spans="1:16" x14ac:dyDescent="0.25">
      <c r="A1769" s="54" t="s">
        <v>602</v>
      </c>
      <c r="B1769" s="54">
        <v>15.84</v>
      </c>
      <c r="C1769" s="54">
        <v>10.34</v>
      </c>
      <c r="D1769" s="54" t="s">
        <v>2380</v>
      </c>
      <c r="E1769" s="54" t="s">
        <v>2380</v>
      </c>
      <c r="F1769" s="54" t="s">
        <v>2380</v>
      </c>
      <c r="G1769" s="54">
        <v>2</v>
      </c>
      <c r="H1769" s="54" t="s">
        <v>2380</v>
      </c>
      <c r="I1769" s="17"/>
      <c r="J1769" s="19"/>
      <c r="K1769" s="15" t="str" cm="1">
        <f t="array" ref="K1769">IF(H1769="?",INDEX($H$2:$H$2336,MODE(MATCH($H$2:$H$2336,$H$2:$H$2336,0))),H1769)</f>
        <v>No</v>
      </c>
      <c r="L1769" s="16">
        <f t="shared" si="27"/>
        <v>2</v>
      </c>
      <c r="M1769" s="16" t="s">
        <v>2380</v>
      </c>
      <c r="N1769" s="16" t="s">
        <v>2380</v>
      </c>
      <c r="O1769" s="15" t="str" cm="1">
        <f t="array" ref="O1769">_xlfn.IFS(B1769&lt;18.5,"Underweight",B1769&lt;=24.99,"Normal weight",B1769&lt;=29.99,"Over weight",B1769&gt;=30,"Obesity")</f>
        <v>Underweight</v>
      </c>
      <c r="P1769" s="29" t="str" cm="1">
        <f t="array" ref="P1769">_xlfn.IFS(C1769&lt;5.7,"Normal",C1769&lt;=6.49,"Prediabetes",C1769&gt;=6.5,"Diabetes")</f>
        <v>Diabetes</v>
      </c>
    </row>
    <row r="1770" spans="1:16" x14ac:dyDescent="0.25">
      <c r="A1770" s="54" t="s">
        <v>601</v>
      </c>
      <c r="B1770" s="54">
        <v>36.630000000000003</v>
      </c>
      <c r="C1770" s="54">
        <v>5.15</v>
      </c>
      <c r="D1770" s="54" t="s">
        <v>2380</v>
      </c>
      <c r="E1770" s="54" t="s">
        <v>2380</v>
      </c>
      <c r="F1770" s="54" t="s">
        <v>2380</v>
      </c>
      <c r="G1770" s="54" t="s">
        <v>2381</v>
      </c>
      <c r="H1770" s="54" t="s">
        <v>2380</v>
      </c>
      <c r="I1770" s="15"/>
      <c r="J1770" s="20"/>
      <c r="K1770" s="17" t="str" cm="1">
        <f t="array" ref="K1770">IF(H1770="?",INDEX($H$2:$H$2336,MODE(MATCH($H$2:$H$2336,$H$2:$H$2336,0))),H1770)</f>
        <v>No</v>
      </c>
      <c r="L1770" s="18" t="str">
        <f t="shared" si="27"/>
        <v>0</v>
      </c>
      <c r="M1770" s="18" t="s">
        <v>2380</v>
      </c>
      <c r="N1770" s="18" t="s">
        <v>2380</v>
      </c>
      <c r="O1770" s="17" t="str" cm="1">
        <f t="array" ref="O1770">_xlfn.IFS(B1770&lt;18.5,"Underweight",B1770&lt;=24.99,"Normal weight",B1770&lt;=29.99,"Over weight",B1770&gt;=30,"Obesity")</f>
        <v>Obesity</v>
      </c>
      <c r="P1770" s="30" t="str" cm="1">
        <f t="array" ref="P1770">_xlfn.IFS(C1770&lt;5.7,"Normal",C1770&lt;=6.49,"Prediabetes",C1770&gt;=6.5,"Diabetes")</f>
        <v>Normal</v>
      </c>
    </row>
    <row r="1771" spans="1:16" x14ac:dyDescent="0.25">
      <c r="A1771" s="54" t="s">
        <v>600</v>
      </c>
      <c r="B1771" s="54">
        <v>16.47</v>
      </c>
      <c r="C1771" s="54">
        <v>11.72</v>
      </c>
      <c r="D1771" s="54" t="s">
        <v>2380</v>
      </c>
      <c r="E1771" s="54" t="s">
        <v>2380</v>
      </c>
      <c r="F1771" s="54" t="s">
        <v>2380</v>
      </c>
      <c r="G1771" s="54" t="s">
        <v>2381</v>
      </c>
      <c r="H1771" s="54" t="s">
        <v>2380</v>
      </c>
      <c r="I1771" s="17"/>
      <c r="J1771" s="19"/>
      <c r="K1771" s="15" t="str" cm="1">
        <f t="array" ref="K1771">IF(H1771="?",INDEX($H$2:$H$2336,MODE(MATCH($H$2:$H$2336,$H$2:$H$2336,0))),H1771)</f>
        <v>No</v>
      </c>
      <c r="L1771" s="16" t="str">
        <f t="shared" si="27"/>
        <v>0</v>
      </c>
      <c r="M1771" s="16" t="s">
        <v>2380</v>
      </c>
      <c r="N1771" s="16" t="s">
        <v>2380</v>
      </c>
      <c r="O1771" s="15" t="str" cm="1">
        <f t="array" ref="O1771">_xlfn.IFS(B1771&lt;18.5,"Underweight",B1771&lt;=24.99,"Normal weight",B1771&lt;=29.99,"Over weight",B1771&gt;=30,"Obesity")</f>
        <v>Underweight</v>
      </c>
      <c r="P1771" s="29" t="str" cm="1">
        <f t="array" ref="P1771">_xlfn.IFS(C1771&lt;5.7,"Normal",C1771&lt;=6.49,"Prediabetes",C1771&gt;=6.5,"Diabetes")</f>
        <v>Diabetes</v>
      </c>
    </row>
    <row r="1772" spans="1:16" x14ac:dyDescent="0.25">
      <c r="A1772" s="54" t="s">
        <v>599</v>
      </c>
      <c r="B1772" s="54">
        <v>25.8</v>
      </c>
      <c r="C1772" s="54">
        <v>5.29</v>
      </c>
      <c r="D1772" s="54" t="s">
        <v>2380</v>
      </c>
      <c r="E1772" s="54" t="s">
        <v>2380</v>
      </c>
      <c r="F1772" s="54" t="s">
        <v>2380</v>
      </c>
      <c r="G1772" s="54" t="s">
        <v>2381</v>
      </c>
      <c r="H1772" s="54" t="s">
        <v>2380</v>
      </c>
      <c r="I1772" s="15"/>
      <c r="J1772" s="20"/>
      <c r="K1772" s="17" t="str" cm="1">
        <f t="array" ref="K1772">IF(H1772="?",INDEX($H$2:$H$2336,MODE(MATCH($H$2:$H$2336,$H$2:$H$2336,0))),H1772)</f>
        <v>No</v>
      </c>
      <c r="L1772" s="18" t="str">
        <f t="shared" si="27"/>
        <v>0</v>
      </c>
      <c r="M1772" s="18" t="s">
        <v>2380</v>
      </c>
      <c r="N1772" s="18" t="s">
        <v>2380</v>
      </c>
      <c r="O1772" s="17" t="str" cm="1">
        <f t="array" ref="O1772">_xlfn.IFS(B1772&lt;18.5,"Underweight",B1772&lt;=24.99,"Normal weight",B1772&lt;=29.99,"Over weight",B1772&gt;=30,"Obesity")</f>
        <v>Over weight</v>
      </c>
      <c r="P1772" s="30" t="str" cm="1">
        <f t="array" ref="P1772">_xlfn.IFS(C1772&lt;5.7,"Normal",C1772&lt;=6.49,"Prediabetes",C1772&gt;=6.5,"Diabetes")</f>
        <v>Normal</v>
      </c>
    </row>
    <row r="1773" spans="1:16" x14ac:dyDescent="0.25">
      <c r="A1773" s="54" t="s">
        <v>598</v>
      </c>
      <c r="B1773" s="54">
        <v>23.6</v>
      </c>
      <c r="C1773" s="54">
        <v>4.33</v>
      </c>
      <c r="D1773" s="54" t="s">
        <v>2380</v>
      </c>
      <c r="E1773" s="54" t="s">
        <v>2380</v>
      </c>
      <c r="F1773" s="54" t="s">
        <v>2380</v>
      </c>
      <c r="G1773" s="54" t="s">
        <v>2381</v>
      </c>
      <c r="H1773" s="54" t="s">
        <v>2380</v>
      </c>
      <c r="I1773" s="17"/>
      <c r="J1773" s="19"/>
      <c r="K1773" s="15" t="str" cm="1">
        <f t="array" ref="K1773">IF(H1773="?",INDEX($H$2:$H$2336,MODE(MATCH($H$2:$H$2336,$H$2:$H$2336,0))),H1773)</f>
        <v>No</v>
      </c>
      <c r="L1773" s="16" t="str">
        <f t="shared" si="27"/>
        <v>0</v>
      </c>
      <c r="M1773" s="16" t="s">
        <v>2380</v>
      </c>
      <c r="N1773" s="16" t="s">
        <v>2380</v>
      </c>
      <c r="O1773" s="15" t="str" cm="1">
        <f t="array" ref="O1773">_xlfn.IFS(B1773&lt;18.5,"Underweight",B1773&lt;=24.99,"Normal weight",B1773&lt;=29.99,"Over weight",B1773&gt;=30,"Obesity")</f>
        <v>Normal weight</v>
      </c>
      <c r="P1773" s="29" t="str" cm="1">
        <f t="array" ref="P1773">_xlfn.IFS(C1773&lt;5.7,"Normal",C1773&lt;=6.49,"Prediabetes",C1773&gt;=6.5,"Diabetes")</f>
        <v>Normal</v>
      </c>
    </row>
    <row r="1774" spans="1:16" x14ac:dyDescent="0.25">
      <c r="A1774" s="54" t="s">
        <v>597</v>
      </c>
      <c r="B1774" s="54">
        <v>32.11</v>
      </c>
      <c r="C1774" s="54">
        <v>6.24</v>
      </c>
      <c r="D1774" s="54" t="s">
        <v>2380</v>
      </c>
      <c r="E1774" s="54" t="s">
        <v>2380</v>
      </c>
      <c r="F1774" s="54" t="s">
        <v>2382</v>
      </c>
      <c r="G1774" s="54">
        <v>1</v>
      </c>
      <c r="H1774" s="54" t="s">
        <v>2380</v>
      </c>
      <c r="I1774" s="15"/>
      <c r="J1774" s="20"/>
      <c r="K1774" s="17" t="str" cm="1">
        <f t="array" ref="K1774">IF(H1774="?",INDEX($H$2:$H$2336,MODE(MATCH($H$2:$H$2336,$H$2:$H$2336,0))),H1774)</f>
        <v>No</v>
      </c>
      <c r="L1774" s="18">
        <f t="shared" si="27"/>
        <v>1</v>
      </c>
      <c r="M1774" s="18" t="s">
        <v>2380</v>
      </c>
      <c r="N1774" s="18" t="s">
        <v>2380</v>
      </c>
      <c r="O1774" s="17" t="str" cm="1">
        <f t="array" ref="O1774">_xlfn.IFS(B1774&lt;18.5,"Underweight",B1774&lt;=24.99,"Normal weight",B1774&lt;=29.99,"Over weight",B1774&gt;=30,"Obesity")</f>
        <v>Obesity</v>
      </c>
      <c r="P1774" s="30" t="str" cm="1">
        <f t="array" ref="P1774">_xlfn.IFS(C1774&lt;5.7,"Normal",C1774&lt;=6.49,"Prediabetes",C1774&gt;=6.5,"Diabetes")</f>
        <v>Prediabetes</v>
      </c>
    </row>
    <row r="1775" spans="1:16" x14ac:dyDescent="0.25">
      <c r="A1775" s="54" t="s">
        <v>596</v>
      </c>
      <c r="B1775" s="54">
        <v>30.114999999999998</v>
      </c>
      <c r="C1775" s="54">
        <v>11.61</v>
      </c>
      <c r="D1775" s="54" t="s">
        <v>2380</v>
      </c>
      <c r="E1775" s="54" t="s">
        <v>2380</v>
      </c>
      <c r="F1775" s="54" t="s">
        <v>2380</v>
      </c>
      <c r="G1775" s="54" t="s">
        <v>2381</v>
      </c>
      <c r="H1775" s="54" t="s">
        <v>2380</v>
      </c>
      <c r="I1775" s="17"/>
      <c r="J1775" s="19"/>
      <c r="K1775" s="15" t="str" cm="1">
        <f t="array" ref="K1775">IF(H1775="?",INDEX($H$2:$H$2336,MODE(MATCH($H$2:$H$2336,$H$2:$H$2336,0))),H1775)</f>
        <v>No</v>
      </c>
      <c r="L1775" s="16" t="str">
        <f t="shared" si="27"/>
        <v>0</v>
      </c>
      <c r="M1775" s="16" t="s">
        <v>2380</v>
      </c>
      <c r="N1775" s="16" t="s">
        <v>2380</v>
      </c>
      <c r="O1775" s="15" t="str" cm="1">
        <f t="array" ref="O1775">_xlfn.IFS(B1775&lt;18.5,"Underweight",B1775&lt;=24.99,"Normal weight",B1775&lt;=29.99,"Over weight",B1775&gt;=30,"Obesity")</f>
        <v>Obesity</v>
      </c>
      <c r="P1775" s="29" t="str" cm="1">
        <f t="array" ref="P1775">_xlfn.IFS(C1775&lt;5.7,"Normal",C1775&lt;=6.49,"Prediabetes",C1775&gt;=6.5,"Diabetes")</f>
        <v>Diabetes</v>
      </c>
    </row>
    <row r="1776" spans="1:16" x14ac:dyDescent="0.25">
      <c r="A1776" s="54" t="s">
        <v>595</v>
      </c>
      <c r="B1776" s="54">
        <v>20.28</v>
      </c>
      <c r="C1776" s="54">
        <v>11.07</v>
      </c>
      <c r="D1776" s="54" t="s">
        <v>8367</v>
      </c>
      <c r="E1776" s="54" t="s">
        <v>2380</v>
      </c>
      <c r="F1776" s="54" t="s">
        <v>2380</v>
      </c>
      <c r="G1776" s="54" t="s">
        <v>2381</v>
      </c>
      <c r="H1776" s="54" t="s">
        <v>2380</v>
      </c>
      <c r="I1776" s="15"/>
      <c r="J1776" s="20"/>
      <c r="K1776" s="17" t="str" cm="1">
        <f t="array" ref="K1776">IF(H1776="?",INDEX($H$2:$H$2336,MODE(MATCH($H$2:$H$2336,$H$2:$H$2336,0))),H1776)</f>
        <v>No</v>
      </c>
      <c r="L1776" s="18" t="str">
        <f t="shared" si="27"/>
        <v>0</v>
      </c>
      <c r="M1776" s="18" t="s">
        <v>2382</v>
      </c>
      <c r="N1776" s="18" t="s">
        <v>2380</v>
      </c>
      <c r="O1776" s="17" t="str" cm="1">
        <f t="array" ref="O1776">_xlfn.IFS(B1776&lt;18.5,"Underweight",B1776&lt;=24.99,"Normal weight",B1776&lt;=29.99,"Over weight",B1776&gt;=30,"Obesity")</f>
        <v>Normal weight</v>
      </c>
      <c r="P1776" s="30" t="str" cm="1">
        <f t="array" ref="P1776">_xlfn.IFS(C1776&lt;5.7,"Normal",C1776&lt;=6.49,"Prediabetes",C1776&gt;=6.5,"Diabetes")</f>
        <v>Diabetes</v>
      </c>
    </row>
    <row r="1777" spans="1:16" x14ac:dyDescent="0.25">
      <c r="A1777" s="54" t="s">
        <v>594</v>
      </c>
      <c r="B1777" s="54">
        <v>20.234999999999999</v>
      </c>
      <c r="C1777" s="54">
        <v>5.19</v>
      </c>
      <c r="D1777" s="54" t="s">
        <v>2380</v>
      </c>
      <c r="E1777" s="54" t="s">
        <v>2380</v>
      </c>
      <c r="F1777" s="54" t="s">
        <v>2382</v>
      </c>
      <c r="G1777" s="54">
        <v>1</v>
      </c>
      <c r="H1777" s="54" t="s">
        <v>2380</v>
      </c>
      <c r="I1777" s="17"/>
      <c r="J1777" s="19"/>
      <c r="K1777" s="15" t="str" cm="1">
        <f t="array" ref="K1777">IF(H1777="?",INDEX($H$2:$H$2336,MODE(MATCH($H$2:$H$2336,$H$2:$H$2336,0))),H1777)</f>
        <v>No</v>
      </c>
      <c r="L1777" s="16">
        <f t="shared" si="27"/>
        <v>1</v>
      </c>
      <c r="M1777" s="16" t="s">
        <v>2380</v>
      </c>
      <c r="N1777" s="16" t="s">
        <v>2380</v>
      </c>
      <c r="O1777" s="15" t="str" cm="1">
        <f t="array" ref="O1777">_xlfn.IFS(B1777&lt;18.5,"Underweight",B1777&lt;=24.99,"Normal weight",B1777&lt;=29.99,"Over weight",B1777&gt;=30,"Obesity")</f>
        <v>Normal weight</v>
      </c>
      <c r="P1777" s="29" t="str" cm="1">
        <f t="array" ref="P1777">_xlfn.IFS(C1777&lt;5.7,"Normal",C1777&lt;=6.49,"Prediabetes",C1777&gt;=6.5,"Diabetes")</f>
        <v>Normal</v>
      </c>
    </row>
    <row r="1778" spans="1:16" x14ac:dyDescent="0.25">
      <c r="A1778" s="54" t="s">
        <v>593</v>
      </c>
      <c r="B1778" s="54">
        <v>25.27</v>
      </c>
      <c r="C1778" s="54">
        <v>5.7</v>
      </c>
      <c r="D1778" s="54" t="s">
        <v>8367</v>
      </c>
      <c r="E1778" s="54" t="s">
        <v>2380</v>
      </c>
      <c r="F1778" s="54" t="s">
        <v>2380</v>
      </c>
      <c r="G1778" s="54">
        <v>1</v>
      </c>
      <c r="H1778" s="54" t="s">
        <v>2380</v>
      </c>
      <c r="I1778" s="15"/>
      <c r="J1778" s="20"/>
      <c r="K1778" s="17" t="str" cm="1">
        <f t="array" ref="K1778">IF(H1778="?",INDEX($H$2:$H$2336,MODE(MATCH($H$2:$H$2336,$H$2:$H$2336,0))),H1778)</f>
        <v>No</v>
      </c>
      <c r="L1778" s="18">
        <f t="shared" si="27"/>
        <v>1</v>
      </c>
      <c r="M1778" s="18" t="s">
        <v>2382</v>
      </c>
      <c r="N1778" s="18" t="s">
        <v>2380</v>
      </c>
      <c r="O1778" s="17" t="str" cm="1">
        <f t="array" ref="O1778">_xlfn.IFS(B1778&lt;18.5,"Underweight",B1778&lt;=24.99,"Normal weight",B1778&lt;=29.99,"Over weight",B1778&gt;=30,"Obesity")</f>
        <v>Over weight</v>
      </c>
      <c r="P1778" s="30" t="str" cm="1">
        <f t="array" ref="P1778">_xlfn.IFS(C1778&lt;5.7,"Normal",C1778&lt;=6.49,"Prediabetes",C1778&gt;=6.5,"Diabetes")</f>
        <v>Prediabetes</v>
      </c>
    </row>
    <row r="1779" spans="1:16" x14ac:dyDescent="0.25">
      <c r="A1779" s="54" t="s">
        <v>592</v>
      </c>
      <c r="B1779" s="54">
        <v>24.24</v>
      </c>
      <c r="C1779" s="54">
        <v>6.15</v>
      </c>
      <c r="D1779" s="54" t="s">
        <v>2380</v>
      </c>
      <c r="E1779" s="54" t="s">
        <v>2380</v>
      </c>
      <c r="F1779" s="54" t="s">
        <v>2380</v>
      </c>
      <c r="G1779" s="54" t="s">
        <v>2381</v>
      </c>
      <c r="H1779" s="54" t="s">
        <v>2380</v>
      </c>
      <c r="I1779" s="17"/>
      <c r="J1779" s="19"/>
      <c r="K1779" s="15" t="str" cm="1">
        <f t="array" ref="K1779">IF(H1779="?",INDEX($H$2:$H$2336,MODE(MATCH($H$2:$H$2336,$H$2:$H$2336,0))),H1779)</f>
        <v>No</v>
      </c>
      <c r="L1779" s="16" t="str">
        <f t="shared" si="27"/>
        <v>0</v>
      </c>
      <c r="M1779" s="16" t="s">
        <v>2380</v>
      </c>
      <c r="N1779" s="16" t="s">
        <v>2380</v>
      </c>
      <c r="O1779" s="15" t="str" cm="1">
        <f t="array" ref="O1779">_xlfn.IFS(B1779&lt;18.5,"Underweight",B1779&lt;=24.99,"Normal weight",B1779&lt;=29.99,"Over weight",B1779&gt;=30,"Obesity")</f>
        <v>Normal weight</v>
      </c>
      <c r="P1779" s="29" t="str" cm="1">
        <f t="array" ref="P1779">_xlfn.IFS(C1779&lt;5.7,"Normal",C1779&lt;=6.49,"Prediabetes",C1779&gt;=6.5,"Diabetes")</f>
        <v>Prediabetes</v>
      </c>
    </row>
    <row r="1780" spans="1:16" x14ac:dyDescent="0.25">
      <c r="A1780" s="54" t="s">
        <v>591</v>
      </c>
      <c r="B1780" s="54">
        <v>35.75</v>
      </c>
      <c r="C1780" s="54">
        <v>5.07</v>
      </c>
      <c r="D1780" s="54" t="s">
        <v>2380</v>
      </c>
      <c r="E1780" s="54" t="s">
        <v>2380</v>
      </c>
      <c r="F1780" s="54" t="s">
        <v>2380</v>
      </c>
      <c r="G1780" s="54" t="s">
        <v>2381</v>
      </c>
      <c r="H1780" s="54" t="s">
        <v>2380</v>
      </c>
      <c r="I1780" s="15"/>
      <c r="J1780" s="20"/>
      <c r="K1780" s="17" t="str" cm="1">
        <f t="array" ref="K1780">IF(H1780="?",INDEX($H$2:$H$2336,MODE(MATCH($H$2:$H$2336,$H$2:$H$2336,0))),H1780)</f>
        <v>No</v>
      </c>
      <c r="L1780" s="18" t="str">
        <f t="shared" si="27"/>
        <v>0</v>
      </c>
      <c r="M1780" s="18" t="s">
        <v>2380</v>
      </c>
      <c r="N1780" s="18" t="s">
        <v>2380</v>
      </c>
      <c r="O1780" s="17" t="str" cm="1">
        <f t="array" ref="O1780">_xlfn.IFS(B1780&lt;18.5,"Underweight",B1780&lt;=24.99,"Normal weight",B1780&lt;=29.99,"Over weight",B1780&gt;=30,"Obesity")</f>
        <v>Obesity</v>
      </c>
      <c r="P1780" s="30" t="str" cm="1">
        <f t="array" ref="P1780">_xlfn.IFS(C1780&lt;5.7,"Normal",C1780&lt;=6.49,"Prediabetes",C1780&gt;=6.5,"Diabetes")</f>
        <v>Normal</v>
      </c>
    </row>
    <row r="1781" spans="1:16" x14ac:dyDescent="0.25">
      <c r="A1781" s="54" t="s">
        <v>590</v>
      </c>
      <c r="B1781" s="54">
        <v>29.92</v>
      </c>
      <c r="C1781" s="54">
        <v>10.97</v>
      </c>
      <c r="D1781" s="54" t="s">
        <v>8367</v>
      </c>
      <c r="E1781" s="54" t="s">
        <v>2380</v>
      </c>
      <c r="F1781" s="54" t="s">
        <v>2380</v>
      </c>
      <c r="G1781" s="54">
        <v>1</v>
      </c>
      <c r="H1781" s="54" t="s">
        <v>2380</v>
      </c>
      <c r="I1781" s="17"/>
      <c r="J1781" s="19"/>
      <c r="K1781" s="15" t="str" cm="1">
        <f t="array" ref="K1781">IF(H1781="?",INDEX($H$2:$H$2336,MODE(MATCH($H$2:$H$2336,$H$2:$H$2336,0))),H1781)</f>
        <v>No</v>
      </c>
      <c r="L1781" s="16">
        <f t="shared" si="27"/>
        <v>1</v>
      </c>
      <c r="M1781" s="16" t="s">
        <v>2382</v>
      </c>
      <c r="N1781" s="16" t="s">
        <v>2380</v>
      </c>
      <c r="O1781" s="15" t="str" cm="1">
        <f t="array" ref="O1781">_xlfn.IFS(B1781&lt;18.5,"Underweight",B1781&lt;=24.99,"Normal weight",B1781&lt;=29.99,"Over weight",B1781&gt;=30,"Obesity")</f>
        <v>Over weight</v>
      </c>
      <c r="P1781" s="29" t="str" cm="1">
        <f t="array" ref="P1781">_xlfn.IFS(C1781&lt;5.7,"Normal",C1781&lt;=6.49,"Prediabetes",C1781&gt;=6.5,"Diabetes")</f>
        <v>Diabetes</v>
      </c>
    </row>
    <row r="1782" spans="1:16" x14ac:dyDescent="0.25">
      <c r="A1782" s="54" t="s">
        <v>589</v>
      </c>
      <c r="B1782" s="54">
        <v>26.2</v>
      </c>
      <c r="C1782" s="54">
        <v>10.93</v>
      </c>
      <c r="D1782" s="54" t="s">
        <v>8367</v>
      </c>
      <c r="E1782" s="54" t="s">
        <v>2380</v>
      </c>
      <c r="F1782" s="54" t="s">
        <v>2380</v>
      </c>
      <c r="G1782" s="54">
        <v>1</v>
      </c>
      <c r="H1782" s="54" t="s">
        <v>2380</v>
      </c>
      <c r="I1782" s="15"/>
      <c r="J1782" s="20"/>
      <c r="K1782" s="17" t="str" cm="1">
        <f t="array" ref="K1782">IF(H1782="?",INDEX($H$2:$H$2336,MODE(MATCH($H$2:$H$2336,$H$2:$H$2336,0))),H1782)</f>
        <v>No</v>
      </c>
      <c r="L1782" s="18">
        <f t="shared" si="27"/>
        <v>1</v>
      </c>
      <c r="M1782" s="18" t="s">
        <v>2382</v>
      </c>
      <c r="N1782" s="18" t="s">
        <v>2380</v>
      </c>
      <c r="O1782" s="17" t="str" cm="1">
        <f t="array" ref="O1782">_xlfn.IFS(B1782&lt;18.5,"Underweight",B1782&lt;=24.99,"Normal weight",B1782&lt;=29.99,"Over weight",B1782&gt;=30,"Obesity")</f>
        <v>Over weight</v>
      </c>
      <c r="P1782" s="30" t="str" cm="1">
        <f t="array" ref="P1782">_xlfn.IFS(C1782&lt;5.7,"Normal",C1782&lt;=6.49,"Prediabetes",C1782&gt;=6.5,"Diabetes")</f>
        <v>Diabetes</v>
      </c>
    </row>
    <row r="1783" spans="1:16" x14ac:dyDescent="0.25">
      <c r="A1783" s="54" t="s">
        <v>588</v>
      </c>
      <c r="B1783" s="54">
        <v>26.695</v>
      </c>
      <c r="C1783" s="54">
        <v>4.21</v>
      </c>
      <c r="D1783" s="54" t="s">
        <v>8367</v>
      </c>
      <c r="E1783" s="54" t="s">
        <v>2380</v>
      </c>
      <c r="F1783" s="54" t="s">
        <v>2382</v>
      </c>
      <c r="G1783" s="54">
        <v>1</v>
      </c>
      <c r="H1783" s="54" t="s">
        <v>2380</v>
      </c>
      <c r="I1783" s="17"/>
      <c r="J1783" s="19"/>
      <c r="K1783" s="15" t="str" cm="1">
        <f t="array" ref="K1783">IF(H1783="?",INDEX($H$2:$H$2336,MODE(MATCH($H$2:$H$2336,$H$2:$H$2336,0))),H1783)</f>
        <v>No</v>
      </c>
      <c r="L1783" s="16">
        <f t="shared" si="27"/>
        <v>1</v>
      </c>
      <c r="M1783" s="16" t="s">
        <v>2382</v>
      </c>
      <c r="N1783" s="16" t="s">
        <v>2380</v>
      </c>
      <c r="O1783" s="15" t="str" cm="1">
        <f t="array" ref="O1783">_xlfn.IFS(B1783&lt;18.5,"Underweight",B1783&lt;=24.99,"Normal weight",B1783&lt;=29.99,"Over weight",B1783&gt;=30,"Obesity")</f>
        <v>Over weight</v>
      </c>
      <c r="P1783" s="29" t="str" cm="1">
        <f t="array" ref="P1783">_xlfn.IFS(C1783&lt;5.7,"Normal",C1783&lt;=6.49,"Prediabetes",C1783&gt;=6.5,"Diabetes")</f>
        <v>Normal</v>
      </c>
    </row>
    <row r="1784" spans="1:16" x14ac:dyDescent="0.25">
      <c r="A1784" s="54" t="s">
        <v>587</v>
      </c>
      <c r="B1784" s="54">
        <v>23.16</v>
      </c>
      <c r="C1784" s="54">
        <v>5.5</v>
      </c>
      <c r="D1784" s="54" t="s">
        <v>2380</v>
      </c>
      <c r="E1784" s="54" t="s">
        <v>2380</v>
      </c>
      <c r="F1784" s="54" t="s">
        <v>2380</v>
      </c>
      <c r="G1784" s="54" t="s">
        <v>2381</v>
      </c>
      <c r="H1784" s="54" t="s">
        <v>2380</v>
      </c>
      <c r="I1784" s="15"/>
      <c r="J1784" s="20"/>
      <c r="K1784" s="17" t="str" cm="1">
        <f t="array" ref="K1784">IF(H1784="?",INDEX($H$2:$H$2336,MODE(MATCH($H$2:$H$2336,$H$2:$H$2336,0))),H1784)</f>
        <v>No</v>
      </c>
      <c r="L1784" s="18" t="str">
        <f t="shared" si="27"/>
        <v>0</v>
      </c>
      <c r="M1784" s="18" t="s">
        <v>2380</v>
      </c>
      <c r="N1784" s="18" t="s">
        <v>2380</v>
      </c>
      <c r="O1784" s="17" t="str" cm="1">
        <f t="array" ref="O1784">_xlfn.IFS(B1784&lt;18.5,"Underweight",B1784&lt;=24.99,"Normal weight",B1784&lt;=29.99,"Over weight",B1784&gt;=30,"Obesity")</f>
        <v>Normal weight</v>
      </c>
      <c r="P1784" s="30" t="str" cm="1">
        <f t="array" ref="P1784">_xlfn.IFS(C1784&lt;5.7,"Normal",C1784&lt;=6.49,"Prediabetes",C1784&gt;=6.5,"Diabetes")</f>
        <v>Normal</v>
      </c>
    </row>
    <row r="1785" spans="1:16" x14ac:dyDescent="0.25">
      <c r="A1785" s="54" t="s">
        <v>586</v>
      </c>
      <c r="B1785" s="54">
        <v>32.585000000000001</v>
      </c>
      <c r="C1785" s="54">
        <v>4.93</v>
      </c>
      <c r="D1785" s="54" t="s">
        <v>8367</v>
      </c>
      <c r="E1785" s="54" t="s">
        <v>2380</v>
      </c>
      <c r="F1785" s="54" t="s">
        <v>2380</v>
      </c>
      <c r="G1785" s="54">
        <v>1</v>
      </c>
      <c r="H1785" s="54" t="s">
        <v>2380</v>
      </c>
      <c r="I1785" s="17"/>
      <c r="J1785" s="19"/>
      <c r="K1785" s="15" t="str" cm="1">
        <f t="array" ref="K1785">IF(H1785="?",INDEX($H$2:$H$2336,MODE(MATCH($H$2:$H$2336,$H$2:$H$2336,0))),H1785)</f>
        <v>No</v>
      </c>
      <c r="L1785" s="16">
        <f t="shared" si="27"/>
        <v>1</v>
      </c>
      <c r="M1785" s="16" t="s">
        <v>2382</v>
      </c>
      <c r="N1785" s="16" t="s">
        <v>2380</v>
      </c>
      <c r="O1785" s="15" t="str" cm="1">
        <f t="array" ref="O1785">_xlfn.IFS(B1785&lt;18.5,"Underweight",B1785&lt;=24.99,"Normal weight",B1785&lt;=29.99,"Over weight",B1785&gt;=30,"Obesity")</f>
        <v>Obesity</v>
      </c>
      <c r="P1785" s="29" t="str" cm="1">
        <f t="array" ref="P1785">_xlfn.IFS(C1785&lt;5.7,"Normal",C1785&lt;=6.49,"Prediabetes",C1785&gt;=6.5,"Diabetes")</f>
        <v>Normal</v>
      </c>
    </row>
    <row r="1786" spans="1:16" x14ac:dyDescent="0.25">
      <c r="A1786" s="54" t="s">
        <v>585</v>
      </c>
      <c r="B1786" s="54">
        <v>33.97</v>
      </c>
      <c r="C1786" s="54">
        <v>5.6</v>
      </c>
      <c r="D1786" s="54" t="s">
        <v>8367</v>
      </c>
      <c r="E1786" s="54" t="s">
        <v>2380</v>
      </c>
      <c r="F1786" s="54" t="s">
        <v>2380</v>
      </c>
      <c r="G1786" s="54" t="s">
        <v>2381</v>
      </c>
      <c r="H1786" s="54" t="s">
        <v>2380</v>
      </c>
      <c r="I1786" s="15"/>
      <c r="J1786" s="20"/>
      <c r="K1786" s="17" t="str" cm="1">
        <f t="array" ref="K1786">IF(H1786="?",INDEX($H$2:$H$2336,MODE(MATCH($H$2:$H$2336,$H$2:$H$2336,0))),H1786)</f>
        <v>No</v>
      </c>
      <c r="L1786" s="18" t="str">
        <f t="shared" si="27"/>
        <v>0</v>
      </c>
      <c r="M1786" s="18" t="s">
        <v>2382</v>
      </c>
      <c r="N1786" s="18" t="s">
        <v>2380</v>
      </c>
      <c r="O1786" s="17" t="str" cm="1">
        <f t="array" ref="O1786">_xlfn.IFS(B1786&lt;18.5,"Underweight",B1786&lt;=24.99,"Normal weight",B1786&lt;=29.99,"Over weight",B1786&gt;=30,"Obesity")</f>
        <v>Obesity</v>
      </c>
      <c r="P1786" s="30" t="str" cm="1">
        <f t="array" ref="P1786">_xlfn.IFS(C1786&lt;5.7,"Normal",C1786&lt;=6.49,"Prediabetes",C1786&gt;=6.5,"Diabetes")</f>
        <v>Normal</v>
      </c>
    </row>
    <row r="1787" spans="1:16" x14ac:dyDescent="0.25">
      <c r="A1787" s="54" t="s">
        <v>584</v>
      </c>
      <c r="B1787" s="54">
        <v>16.57</v>
      </c>
      <c r="C1787" s="54">
        <v>9.99</v>
      </c>
      <c r="D1787" s="54" t="s">
        <v>2380</v>
      </c>
      <c r="E1787" s="54" t="s">
        <v>2380</v>
      </c>
      <c r="F1787" s="54" t="s">
        <v>2380</v>
      </c>
      <c r="G1787" s="54" t="s">
        <v>2381</v>
      </c>
      <c r="H1787" s="54" t="s">
        <v>2380</v>
      </c>
      <c r="I1787" s="17"/>
      <c r="J1787" s="19"/>
      <c r="K1787" s="15" t="str" cm="1">
        <f t="array" ref="K1787">IF(H1787="?",INDEX($H$2:$H$2336,MODE(MATCH($H$2:$H$2336,$H$2:$H$2336,0))),H1787)</f>
        <v>No</v>
      </c>
      <c r="L1787" s="16" t="str">
        <f t="shared" si="27"/>
        <v>0</v>
      </c>
      <c r="M1787" s="16" t="s">
        <v>2380</v>
      </c>
      <c r="N1787" s="16" t="s">
        <v>2380</v>
      </c>
      <c r="O1787" s="15" t="str" cm="1">
        <f t="array" ref="O1787">_xlfn.IFS(B1787&lt;18.5,"Underweight",B1787&lt;=24.99,"Normal weight",B1787&lt;=29.99,"Over weight",B1787&gt;=30,"Obesity")</f>
        <v>Underweight</v>
      </c>
      <c r="P1787" s="29" t="str" cm="1">
        <f t="array" ref="P1787">_xlfn.IFS(C1787&lt;5.7,"Normal",C1787&lt;=6.49,"Prediabetes",C1787&gt;=6.5,"Diabetes")</f>
        <v>Diabetes</v>
      </c>
    </row>
    <row r="1788" spans="1:16" x14ac:dyDescent="0.25">
      <c r="A1788" s="54" t="s">
        <v>583</v>
      </c>
      <c r="B1788" s="54">
        <v>17.55</v>
      </c>
      <c r="C1788" s="54">
        <v>5.93</v>
      </c>
      <c r="D1788" s="54" t="s">
        <v>2380</v>
      </c>
      <c r="E1788" s="54" t="s">
        <v>2380</v>
      </c>
      <c r="F1788" s="54" t="s">
        <v>2382</v>
      </c>
      <c r="G1788" s="54">
        <v>1</v>
      </c>
      <c r="H1788" s="54" t="s">
        <v>2380</v>
      </c>
      <c r="I1788" s="15"/>
      <c r="J1788" s="20"/>
      <c r="K1788" s="17" t="str" cm="1">
        <f t="array" ref="K1788">IF(H1788="?",INDEX($H$2:$H$2336,MODE(MATCH($H$2:$H$2336,$H$2:$H$2336,0))),H1788)</f>
        <v>No</v>
      </c>
      <c r="L1788" s="18">
        <f t="shared" si="27"/>
        <v>1</v>
      </c>
      <c r="M1788" s="18" t="s">
        <v>2380</v>
      </c>
      <c r="N1788" s="18" t="s">
        <v>2380</v>
      </c>
      <c r="O1788" s="17" t="str" cm="1">
        <f t="array" ref="O1788">_xlfn.IFS(B1788&lt;18.5,"Underweight",B1788&lt;=24.99,"Normal weight",B1788&lt;=29.99,"Over weight",B1788&gt;=30,"Obesity")</f>
        <v>Underweight</v>
      </c>
      <c r="P1788" s="30" t="str" cm="1">
        <f t="array" ref="P1788">_xlfn.IFS(C1788&lt;5.7,"Normal",C1788&lt;=6.49,"Prediabetes",C1788&gt;=6.5,"Diabetes")</f>
        <v>Prediabetes</v>
      </c>
    </row>
    <row r="1789" spans="1:16" x14ac:dyDescent="0.25">
      <c r="A1789" s="54" t="s">
        <v>582</v>
      </c>
      <c r="B1789" s="54">
        <v>29.41</v>
      </c>
      <c r="C1789" s="54">
        <v>6.29</v>
      </c>
      <c r="D1789" s="54" t="s">
        <v>8367</v>
      </c>
      <c r="E1789" s="54" t="s">
        <v>2380</v>
      </c>
      <c r="F1789" s="54" t="s">
        <v>2380</v>
      </c>
      <c r="G1789" s="54">
        <v>1</v>
      </c>
      <c r="H1789" s="54" t="s">
        <v>2380</v>
      </c>
      <c r="I1789" s="17"/>
      <c r="J1789" s="19"/>
      <c r="K1789" s="15" t="str" cm="1">
        <f t="array" ref="K1789">IF(H1789="?",INDEX($H$2:$H$2336,MODE(MATCH($H$2:$H$2336,$H$2:$H$2336,0))),H1789)</f>
        <v>No</v>
      </c>
      <c r="L1789" s="16">
        <f t="shared" si="27"/>
        <v>1</v>
      </c>
      <c r="M1789" s="16" t="s">
        <v>2382</v>
      </c>
      <c r="N1789" s="16" t="s">
        <v>2380</v>
      </c>
      <c r="O1789" s="15" t="str" cm="1">
        <f t="array" ref="O1789">_xlfn.IFS(B1789&lt;18.5,"Underweight",B1789&lt;=24.99,"Normal weight",B1789&lt;=29.99,"Over weight",B1789&gt;=30,"Obesity")</f>
        <v>Over weight</v>
      </c>
      <c r="P1789" s="29" t="str" cm="1">
        <f t="array" ref="P1789">_xlfn.IFS(C1789&lt;5.7,"Normal",C1789&lt;=6.49,"Prediabetes",C1789&gt;=6.5,"Diabetes")</f>
        <v>Prediabetes</v>
      </c>
    </row>
    <row r="1790" spans="1:16" x14ac:dyDescent="0.25">
      <c r="A1790" s="54" t="s">
        <v>581</v>
      </c>
      <c r="B1790" s="54">
        <v>17.91</v>
      </c>
      <c r="C1790" s="54">
        <v>5.65</v>
      </c>
      <c r="D1790" s="54" t="s">
        <v>2380</v>
      </c>
      <c r="E1790" s="54" t="s">
        <v>2380</v>
      </c>
      <c r="F1790" s="54" t="s">
        <v>2380</v>
      </c>
      <c r="G1790" s="54">
        <v>1</v>
      </c>
      <c r="H1790" s="54" t="s">
        <v>2380</v>
      </c>
      <c r="I1790" s="15"/>
      <c r="J1790" s="20"/>
      <c r="K1790" s="17" t="str" cm="1">
        <f t="array" ref="K1790">IF(H1790="?",INDEX($H$2:$H$2336,MODE(MATCH($H$2:$H$2336,$H$2:$H$2336,0))),H1790)</f>
        <v>No</v>
      </c>
      <c r="L1790" s="18">
        <f t="shared" si="27"/>
        <v>1</v>
      </c>
      <c r="M1790" s="18" t="s">
        <v>2380</v>
      </c>
      <c r="N1790" s="18" t="s">
        <v>2380</v>
      </c>
      <c r="O1790" s="17" t="str" cm="1">
        <f t="array" ref="O1790">_xlfn.IFS(B1790&lt;18.5,"Underweight",B1790&lt;=24.99,"Normal weight",B1790&lt;=29.99,"Over weight",B1790&gt;=30,"Obesity")</f>
        <v>Underweight</v>
      </c>
      <c r="P1790" s="30" t="str" cm="1">
        <f t="array" ref="P1790">_xlfn.IFS(C1790&lt;5.7,"Normal",C1790&lt;=6.49,"Prediabetes",C1790&gt;=6.5,"Diabetes")</f>
        <v>Normal</v>
      </c>
    </row>
    <row r="1791" spans="1:16" x14ac:dyDescent="0.25">
      <c r="A1791" s="54" t="s">
        <v>580</v>
      </c>
      <c r="B1791" s="54">
        <v>31.57</v>
      </c>
      <c r="C1791" s="54">
        <v>6.15</v>
      </c>
      <c r="D1791" s="54" t="s">
        <v>2380</v>
      </c>
      <c r="E1791" s="54" t="s">
        <v>2380</v>
      </c>
      <c r="F1791" s="54" t="s">
        <v>2380</v>
      </c>
      <c r="G1791" s="54">
        <v>1</v>
      </c>
      <c r="H1791" s="54" t="s">
        <v>2380</v>
      </c>
      <c r="I1791" s="17"/>
      <c r="J1791" s="19"/>
      <c r="K1791" s="15" t="str" cm="1">
        <f t="array" ref="K1791">IF(H1791="?",INDEX($H$2:$H$2336,MODE(MATCH($H$2:$H$2336,$H$2:$H$2336,0))),H1791)</f>
        <v>No</v>
      </c>
      <c r="L1791" s="16">
        <f t="shared" si="27"/>
        <v>1</v>
      </c>
      <c r="M1791" s="16" t="s">
        <v>2380</v>
      </c>
      <c r="N1791" s="16" t="s">
        <v>2380</v>
      </c>
      <c r="O1791" s="15" t="str" cm="1">
        <f t="array" ref="O1791">_xlfn.IFS(B1791&lt;18.5,"Underweight",B1791&lt;=24.99,"Normal weight",B1791&lt;=29.99,"Over weight",B1791&gt;=30,"Obesity")</f>
        <v>Obesity</v>
      </c>
      <c r="P1791" s="29" t="str" cm="1">
        <f t="array" ref="P1791">_xlfn.IFS(C1791&lt;5.7,"Normal",C1791&lt;=6.49,"Prediabetes",C1791&gt;=6.5,"Diabetes")</f>
        <v>Prediabetes</v>
      </c>
    </row>
    <row r="1792" spans="1:16" x14ac:dyDescent="0.25">
      <c r="A1792" s="54" t="s">
        <v>579</v>
      </c>
      <c r="B1792" s="54">
        <v>33.18</v>
      </c>
      <c r="C1792" s="54">
        <v>5.22</v>
      </c>
      <c r="D1792" s="54" t="s">
        <v>2380</v>
      </c>
      <c r="E1792" s="54" t="s">
        <v>8367</v>
      </c>
      <c r="F1792" s="54" t="s">
        <v>2380</v>
      </c>
      <c r="G1792" s="54">
        <v>1</v>
      </c>
      <c r="H1792" s="54" t="s">
        <v>2380</v>
      </c>
      <c r="I1792" s="15"/>
      <c r="J1792" s="20"/>
      <c r="K1792" s="17" t="str" cm="1">
        <f t="array" ref="K1792">IF(H1792="?",INDEX($H$2:$H$2336,MODE(MATCH($H$2:$H$2336,$H$2:$H$2336,0))),H1792)</f>
        <v>No</v>
      </c>
      <c r="L1792" s="18">
        <f t="shared" si="27"/>
        <v>1</v>
      </c>
      <c r="M1792" s="18" t="s">
        <v>2380</v>
      </c>
      <c r="N1792" s="18" t="s">
        <v>2380</v>
      </c>
      <c r="O1792" s="17" t="str" cm="1">
        <f t="array" ref="O1792">_xlfn.IFS(B1792&lt;18.5,"Underweight",B1792&lt;=24.99,"Normal weight",B1792&lt;=29.99,"Over weight",B1792&gt;=30,"Obesity")</f>
        <v>Obesity</v>
      </c>
      <c r="P1792" s="30" t="str" cm="1">
        <f t="array" ref="P1792">_xlfn.IFS(C1792&lt;5.7,"Normal",C1792&lt;=6.49,"Prediabetes",C1792&gt;=6.5,"Diabetes")</f>
        <v>Normal</v>
      </c>
    </row>
    <row r="1793" spans="1:16" x14ac:dyDescent="0.25">
      <c r="A1793" s="54" t="s">
        <v>578</v>
      </c>
      <c r="B1793" s="54">
        <v>37</v>
      </c>
      <c r="C1793" s="54">
        <v>11.66</v>
      </c>
      <c r="D1793" s="54" t="s">
        <v>2380</v>
      </c>
      <c r="E1793" s="54" t="s">
        <v>2380</v>
      </c>
      <c r="F1793" s="54" t="s">
        <v>2380</v>
      </c>
      <c r="G1793" s="54" t="s">
        <v>2381</v>
      </c>
      <c r="H1793" s="54" t="s">
        <v>2380</v>
      </c>
      <c r="I1793" s="17"/>
      <c r="J1793" s="19"/>
      <c r="K1793" s="15" t="str" cm="1">
        <f t="array" ref="K1793">IF(H1793="?",INDEX($H$2:$H$2336,MODE(MATCH($H$2:$H$2336,$H$2:$H$2336,0))),H1793)</f>
        <v>No</v>
      </c>
      <c r="L1793" s="16" t="str">
        <f t="shared" si="27"/>
        <v>0</v>
      </c>
      <c r="M1793" s="16" t="s">
        <v>2380</v>
      </c>
      <c r="N1793" s="16" t="s">
        <v>2380</v>
      </c>
      <c r="O1793" s="15" t="str" cm="1">
        <f t="array" ref="O1793">_xlfn.IFS(B1793&lt;18.5,"Underweight",B1793&lt;=24.99,"Normal weight",B1793&lt;=29.99,"Over weight",B1793&gt;=30,"Obesity")</f>
        <v>Obesity</v>
      </c>
      <c r="P1793" s="29" t="str" cm="1">
        <f t="array" ref="P1793">_xlfn.IFS(C1793&lt;5.7,"Normal",C1793&lt;=6.49,"Prediabetes",C1793&gt;=6.5,"Diabetes")</f>
        <v>Diabetes</v>
      </c>
    </row>
    <row r="1794" spans="1:16" x14ac:dyDescent="0.25">
      <c r="A1794" s="54" t="s">
        <v>577</v>
      </c>
      <c r="B1794" s="54">
        <v>18.905000000000001</v>
      </c>
      <c r="C1794" s="54">
        <v>4.91</v>
      </c>
      <c r="D1794" s="54" t="s">
        <v>8367</v>
      </c>
      <c r="E1794" s="54" t="s">
        <v>2380</v>
      </c>
      <c r="F1794" s="54" t="s">
        <v>2380</v>
      </c>
      <c r="G1794" s="54">
        <v>1</v>
      </c>
      <c r="H1794" s="54" t="s">
        <v>2380</v>
      </c>
      <c r="I1794" s="15"/>
      <c r="J1794" s="20"/>
      <c r="K1794" s="17" t="str" cm="1">
        <f t="array" ref="K1794">IF(H1794="?",INDEX($H$2:$H$2336,MODE(MATCH($H$2:$H$2336,$H$2:$H$2336,0))),H1794)</f>
        <v>No</v>
      </c>
      <c r="L1794" s="18">
        <f t="shared" ref="L1794:L1857" si="28">IF(G1794="No major surgery","0",G1794)</f>
        <v>1</v>
      </c>
      <c r="M1794" s="18" t="s">
        <v>2382</v>
      </c>
      <c r="N1794" s="18" t="s">
        <v>2380</v>
      </c>
      <c r="O1794" s="17" t="str" cm="1">
        <f t="array" ref="O1794">_xlfn.IFS(B1794&lt;18.5,"Underweight",B1794&lt;=24.99,"Normal weight",B1794&lt;=29.99,"Over weight",B1794&gt;=30,"Obesity")</f>
        <v>Normal weight</v>
      </c>
      <c r="P1794" s="30" t="str" cm="1">
        <f t="array" ref="P1794">_xlfn.IFS(C1794&lt;5.7,"Normal",C1794&lt;=6.49,"Prediabetes",C1794&gt;=6.5,"Diabetes")</f>
        <v>Normal</v>
      </c>
    </row>
    <row r="1795" spans="1:16" x14ac:dyDescent="0.25">
      <c r="A1795" s="54" t="s">
        <v>576</v>
      </c>
      <c r="B1795" s="54">
        <v>20.03</v>
      </c>
      <c r="C1795" s="54">
        <v>9.25</v>
      </c>
      <c r="D1795" s="54" t="s">
        <v>8367</v>
      </c>
      <c r="E1795" s="54" t="s">
        <v>2380</v>
      </c>
      <c r="F1795" s="54" t="s">
        <v>2380</v>
      </c>
      <c r="G1795" s="54" t="s">
        <v>2381</v>
      </c>
      <c r="H1795" s="54" t="s">
        <v>2380</v>
      </c>
      <c r="I1795" s="17"/>
      <c r="J1795" s="19"/>
      <c r="K1795" s="15" t="str" cm="1">
        <f t="array" ref="K1795">IF(H1795="?",INDEX($H$2:$H$2336,MODE(MATCH($H$2:$H$2336,$H$2:$H$2336,0))),H1795)</f>
        <v>No</v>
      </c>
      <c r="L1795" s="16" t="str">
        <f t="shared" si="28"/>
        <v>0</v>
      </c>
      <c r="M1795" s="16" t="s">
        <v>2382</v>
      </c>
      <c r="N1795" s="16" t="s">
        <v>2380</v>
      </c>
      <c r="O1795" s="15" t="str" cm="1">
        <f t="array" ref="O1795">_xlfn.IFS(B1795&lt;18.5,"Underweight",B1795&lt;=24.99,"Normal weight",B1795&lt;=29.99,"Over weight",B1795&gt;=30,"Obesity")</f>
        <v>Normal weight</v>
      </c>
      <c r="P1795" s="29" t="str" cm="1">
        <f t="array" ref="P1795">_xlfn.IFS(C1795&lt;5.7,"Normal",C1795&lt;=6.49,"Prediabetes",C1795&gt;=6.5,"Diabetes")</f>
        <v>Diabetes</v>
      </c>
    </row>
    <row r="1796" spans="1:16" x14ac:dyDescent="0.25">
      <c r="A1796" s="54" t="s">
        <v>575</v>
      </c>
      <c r="B1796" s="54">
        <v>16.7</v>
      </c>
      <c r="C1796" s="54">
        <v>11.48</v>
      </c>
      <c r="D1796" s="54" t="s">
        <v>2380</v>
      </c>
      <c r="E1796" s="54" t="s">
        <v>2380</v>
      </c>
      <c r="F1796" s="54" t="s">
        <v>2380</v>
      </c>
      <c r="G1796" s="54" t="s">
        <v>2381</v>
      </c>
      <c r="H1796" s="54" t="s">
        <v>2380</v>
      </c>
      <c r="I1796" s="15"/>
      <c r="J1796" s="20"/>
      <c r="K1796" s="17" t="str" cm="1">
        <f t="array" ref="K1796">IF(H1796="?",INDEX($H$2:$H$2336,MODE(MATCH($H$2:$H$2336,$H$2:$H$2336,0))),H1796)</f>
        <v>No</v>
      </c>
      <c r="L1796" s="18" t="str">
        <f t="shared" si="28"/>
        <v>0</v>
      </c>
      <c r="M1796" s="18" t="s">
        <v>2380</v>
      </c>
      <c r="N1796" s="18" t="s">
        <v>2380</v>
      </c>
      <c r="O1796" s="17" t="str" cm="1">
        <f t="array" ref="O1796">_xlfn.IFS(B1796&lt;18.5,"Underweight",B1796&lt;=24.99,"Normal weight",B1796&lt;=29.99,"Over weight",B1796&gt;=30,"Obesity")</f>
        <v>Underweight</v>
      </c>
      <c r="P1796" s="30" t="str" cm="1">
        <f t="array" ref="P1796">_xlfn.IFS(C1796&lt;5.7,"Normal",C1796&lt;=6.49,"Prediabetes",C1796&gt;=6.5,"Diabetes")</f>
        <v>Diabetes</v>
      </c>
    </row>
    <row r="1797" spans="1:16" x14ac:dyDescent="0.25">
      <c r="A1797" s="54" t="s">
        <v>574</v>
      </c>
      <c r="B1797" s="54">
        <v>39.82</v>
      </c>
      <c r="C1797" s="54">
        <v>6.06</v>
      </c>
      <c r="D1797" s="54" t="s">
        <v>2380</v>
      </c>
      <c r="E1797" s="54" t="s">
        <v>2380</v>
      </c>
      <c r="F1797" s="54" t="s">
        <v>2380</v>
      </c>
      <c r="G1797" s="54" t="s">
        <v>2381</v>
      </c>
      <c r="H1797" s="54" t="s">
        <v>2380</v>
      </c>
      <c r="I1797" s="17"/>
      <c r="J1797" s="19"/>
      <c r="K1797" s="15" t="str" cm="1">
        <f t="array" ref="K1797">IF(H1797="?",INDEX($H$2:$H$2336,MODE(MATCH($H$2:$H$2336,$H$2:$H$2336,0))),H1797)</f>
        <v>No</v>
      </c>
      <c r="L1797" s="16" t="str">
        <f t="shared" si="28"/>
        <v>0</v>
      </c>
      <c r="M1797" s="16" t="s">
        <v>2380</v>
      </c>
      <c r="N1797" s="16" t="s">
        <v>2380</v>
      </c>
      <c r="O1797" s="15" t="str" cm="1">
        <f t="array" ref="O1797">_xlfn.IFS(B1797&lt;18.5,"Underweight",B1797&lt;=24.99,"Normal weight",B1797&lt;=29.99,"Over weight",B1797&gt;=30,"Obesity")</f>
        <v>Obesity</v>
      </c>
      <c r="P1797" s="29" t="str" cm="1">
        <f t="array" ref="P1797">_xlfn.IFS(C1797&lt;5.7,"Normal",C1797&lt;=6.49,"Prediabetes",C1797&gt;=6.5,"Diabetes")</f>
        <v>Prediabetes</v>
      </c>
    </row>
    <row r="1798" spans="1:16" x14ac:dyDescent="0.25">
      <c r="A1798" s="54" t="s">
        <v>573</v>
      </c>
      <c r="B1798" s="54">
        <v>22.04</v>
      </c>
      <c r="C1798" s="54">
        <v>5.86</v>
      </c>
      <c r="D1798" s="54" t="s">
        <v>2380</v>
      </c>
      <c r="E1798" s="54" t="s">
        <v>2380</v>
      </c>
      <c r="F1798" s="54" t="s">
        <v>2380</v>
      </c>
      <c r="G1798" s="54">
        <v>1</v>
      </c>
      <c r="H1798" s="54" t="s">
        <v>2380</v>
      </c>
      <c r="I1798" s="15"/>
      <c r="J1798" s="20"/>
      <c r="K1798" s="17" t="str" cm="1">
        <f t="array" ref="K1798">IF(H1798="?",INDEX($H$2:$H$2336,MODE(MATCH($H$2:$H$2336,$H$2:$H$2336,0))),H1798)</f>
        <v>No</v>
      </c>
      <c r="L1798" s="18">
        <f t="shared" si="28"/>
        <v>1</v>
      </c>
      <c r="M1798" s="18" t="s">
        <v>2380</v>
      </c>
      <c r="N1798" s="18" t="s">
        <v>2380</v>
      </c>
      <c r="O1798" s="17" t="str" cm="1">
        <f t="array" ref="O1798">_xlfn.IFS(B1798&lt;18.5,"Underweight",B1798&lt;=24.99,"Normal weight",B1798&lt;=29.99,"Over weight",B1798&gt;=30,"Obesity")</f>
        <v>Normal weight</v>
      </c>
      <c r="P1798" s="30" t="str" cm="1">
        <f t="array" ref="P1798">_xlfn.IFS(C1798&lt;5.7,"Normal",C1798&lt;=6.49,"Prediabetes",C1798&gt;=6.5,"Diabetes")</f>
        <v>Prediabetes</v>
      </c>
    </row>
    <row r="1799" spans="1:16" x14ac:dyDescent="0.25">
      <c r="A1799" s="54" t="s">
        <v>572</v>
      </c>
      <c r="B1799" s="54">
        <v>28.27</v>
      </c>
      <c r="C1799" s="54">
        <v>5.33</v>
      </c>
      <c r="D1799" s="54" t="s">
        <v>2380</v>
      </c>
      <c r="E1799" s="54" t="s">
        <v>2380</v>
      </c>
      <c r="F1799" s="54" t="s">
        <v>2380</v>
      </c>
      <c r="G1799" s="54" t="s">
        <v>2381</v>
      </c>
      <c r="H1799" s="54" t="s">
        <v>2380</v>
      </c>
      <c r="I1799" s="17"/>
      <c r="J1799" s="19"/>
      <c r="K1799" s="15" t="str" cm="1">
        <f t="array" ref="K1799">IF(H1799="?",INDEX($H$2:$H$2336,MODE(MATCH($H$2:$H$2336,$H$2:$H$2336,0))),H1799)</f>
        <v>No</v>
      </c>
      <c r="L1799" s="16" t="str">
        <f t="shared" si="28"/>
        <v>0</v>
      </c>
      <c r="M1799" s="16" t="s">
        <v>2380</v>
      </c>
      <c r="N1799" s="16" t="s">
        <v>2380</v>
      </c>
      <c r="O1799" s="15" t="str" cm="1">
        <f t="array" ref="O1799">_xlfn.IFS(B1799&lt;18.5,"Underweight",B1799&lt;=24.99,"Normal weight",B1799&lt;=29.99,"Over weight",B1799&gt;=30,"Obesity")</f>
        <v>Over weight</v>
      </c>
      <c r="P1799" s="29" t="str" cm="1">
        <f t="array" ref="P1799">_xlfn.IFS(C1799&lt;5.7,"Normal",C1799&lt;=6.49,"Prediabetes",C1799&gt;=6.5,"Diabetes")</f>
        <v>Normal</v>
      </c>
    </row>
    <row r="1800" spans="1:16" x14ac:dyDescent="0.25">
      <c r="A1800" s="54" t="s">
        <v>571</v>
      </c>
      <c r="B1800" s="54">
        <v>18.5</v>
      </c>
      <c r="C1800" s="54">
        <v>5.33</v>
      </c>
      <c r="D1800" s="54" t="s">
        <v>2380</v>
      </c>
      <c r="E1800" s="54" t="s">
        <v>2380</v>
      </c>
      <c r="F1800" s="54" t="s">
        <v>2380</v>
      </c>
      <c r="G1800" s="54" t="s">
        <v>2381</v>
      </c>
      <c r="H1800" s="54" t="s">
        <v>2380</v>
      </c>
      <c r="I1800" s="15"/>
      <c r="J1800" s="20"/>
      <c r="K1800" s="17" t="str" cm="1">
        <f t="array" ref="K1800">IF(H1800="?",INDEX($H$2:$H$2336,MODE(MATCH($H$2:$H$2336,$H$2:$H$2336,0))),H1800)</f>
        <v>No</v>
      </c>
      <c r="L1800" s="18" t="str">
        <f t="shared" si="28"/>
        <v>0</v>
      </c>
      <c r="M1800" s="18" t="s">
        <v>2380</v>
      </c>
      <c r="N1800" s="18" t="s">
        <v>2380</v>
      </c>
      <c r="O1800" s="17" t="str" cm="1">
        <f t="array" ref="O1800">_xlfn.IFS(B1800&lt;18.5,"Underweight",B1800&lt;=24.99,"Normal weight",B1800&lt;=29.99,"Over weight",B1800&gt;=30,"Obesity")</f>
        <v>Normal weight</v>
      </c>
      <c r="P1800" s="30" t="str" cm="1">
        <f t="array" ref="P1800">_xlfn.IFS(C1800&lt;5.7,"Normal",C1800&lt;=6.49,"Prediabetes",C1800&gt;=6.5,"Diabetes")</f>
        <v>Normal</v>
      </c>
    </row>
    <row r="1801" spans="1:16" x14ac:dyDescent="0.25">
      <c r="A1801" s="54" t="s">
        <v>570</v>
      </c>
      <c r="B1801" s="54">
        <v>38.6</v>
      </c>
      <c r="C1801" s="54">
        <v>6.02</v>
      </c>
      <c r="D1801" s="54" t="s">
        <v>2380</v>
      </c>
      <c r="E1801" s="54" t="s">
        <v>2380</v>
      </c>
      <c r="F1801" s="54" t="s">
        <v>2380</v>
      </c>
      <c r="G1801" s="54">
        <v>1</v>
      </c>
      <c r="H1801" s="54" t="s">
        <v>2380</v>
      </c>
      <c r="I1801" s="17"/>
      <c r="J1801" s="19"/>
      <c r="K1801" s="15" t="str" cm="1">
        <f t="array" ref="K1801">IF(H1801="?",INDEX($H$2:$H$2336,MODE(MATCH($H$2:$H$2336,$H$2:$H$2336,0))),H1801)</f>
        <v>No</v>
      </c>
      <c r="L1801" s="16">
        <f t="shared" si="28"/>
        <v>1</v>
      </c>
      <c r="M1801" s="16" t="s">
        <v>2380</v>
      </c>
      <c r="N1801" s="16" t="s">
        <v>2380</v>
      </c>
      <c r="O1801" s="15" t="str" cm="1">
        <f t="array" ref="O1801">_xlfn.IFS(B1801&lt;18.5,"Underweight",B1801&lt;=24.99,"Normal weight",B1801&lt;=29.99,"Over weight",B1801&gt;=30,"Obesity")</f>
        <v>Obesity</v>
      </c>
      <c r="P1801" s="29" t="str" cm="1">
        <f t="array" ref="P1801">_xlfn.IFS(C1801&lt;5.7,"Normal",C1801&lt;=6.49,"Prediabetes",C1801&gt;=6.5,"Diabetes")</f>
        <v>Prediabetes</v>
      </c>
    </row>
    <row r="1802" spans="1:16" x14ac:dyDescent="0.25">
      <c r="A1802" s="54" t="s">
        <v>569</v>
      </c>
      <c r="B1802" s="54">
        <v>43.12</v>
      </c>
      <c r="C1802" s="54">
        <v>6.25</v>
      </c>
      <c r="D1802" s="54" t="s">
        <v>2380</v>
      </c>
      <c r="E1802" s="54" t="s">
        <v>2380</v>
      </c>
      <c r="F1802" s="54" t="s">
        <v>2380</v>
      </c>
      <c r="G1802" s="54">
        <v>1</v>
      </c>
      <c r="H1802" s="54" t="s">
        <v>2380</v>
      </c>
      <c r="I1802" s="15"/>
      <c r="J1802" s="20"/>
      <c r="K1802" s="17" t="str" cm="1">
        <f t="array" ref="K1802">IF(H1802="?",INDEX($H$2:$H$2336,MODE(MATCH($H$2:$H$2336,$H$2:$H$2336,0))),H1802)</f>
        <v>No</v>
      </c>
      <c r="L1802" s="18">
        <f t="shared" si="28"/>
        <v>1</v>
      </c>
      <c r="M1802" s="18" t="s">
        <v>2380</v>
      </c>
      <c r="N1802" s="18" t="s">
        <v>2380</v>
      </c>
      <c r="O1802" s="17" t="str" cm="1">
        <f t="array" ref="O1802">_xlfn.IFS(B1802&lt;18.5,"Underweight",B1802&lt;=24.99,"Normal weight",B1802&lt;=29.99,"Over weight",B1802&gt;=30,"Obesity")</f>
        <v>Obesity</v>
      </c>
      <c r="P1802" s="30" t="str" cm="1">
        <f t="array" ref="P1802">_xlfn.IFS(C1802&lt;5.7,"Normal",C1802&lt;=6.49,"Prediabetes",C1802&gt;=6.5,"Diabetes")</f>
        <v>Prediabetes</v>
      </c>
    </row>
    <row r="1803" spans="1:16" x14ac:dyDescent="0.25">
      <c r="A1803" s="54" t="s">
        <v>568</v>
      </c>
      <c r="B1803" s="54">
        <v>30.5</v>
      </c>
      <c r="C1803" s="54">
        <v>4.8099999999999996</v>
      </c>
      <c r="D1803" s="54" t="s">
        <v>2380</v>
      </c>
      <c r="E1803" s="54" t="s">
        <v>2380</v>
      </c>
      <c r="F1803" s="54" t="s">
        <v>2380</v>
      </c>
      <c r="G1803" s="54">
        <v>1</v>
      </c>
      <c r="H1803" s="54" t="s">
        <v>2380</v>
      </c>
      <c r="I1803" s="17"/>
      <c r="J1803" s="19"/>
      <c r="K1803" s="15" t="str" cm="1">
        <f t="array" ref="K1803">IF(H1803="?",INDEX($H$2:$H$2336,MODE(MATCH($H$2:$H$2336,$H$2:$H$2336,0))),H1803)</f>
        <v>No</v>
      </c>
      <c r="L1803" s="16">
        <f t="shared" si="28"/>
        <v>1</v>
      </c>
      <c r="M1803" s="16" t="s">
        <v>2380</v>
      </c>
      <c r="N1803" s="16" t="s">
        <v>2380</v>
      </c>
      <c r="O1803" s="15" t="str" cm="1">
        <f t="array" ref="O1803">_xlfn.IFS(B1803&lt;18.5,"Underweight",B1803&lt;=24.99,"Normal weight",B1803&lt;=29.99,"Over weight",B1803&gt;=30,"Obesity")</f>
        <v>Obesity</v>
      </c>
      <c r="P1803" s="29" t="str" cm="1">
        <f t="array" ref="P1803">_xlfn.IFS(C1803&lt;5.7,"Normal",C1803&lt;=6.49,"Prediabetes",C1803&gt;=6.5,"Diabetes")</f>
        <v>Normal</v>
      </c>
    </row>
    <row r="1804" spans="1:16" x14ac:dyDescent="0.25">
      <c r="A1804" s="54" t="s">
        <v>567</v>
      </c>
      <c r="B1804" s="54">
        <v>27.61</v>
      </c>
      <c r="C1804" s="54">
        <v>4.5999999999999996</v>
      </c>
      <c r="D1804" s="54" t="s">
        <v>2380</v>
      </c>
      <c r="E1804" s="54" t="s">
        <v>2380</v>
      </c>
      <c r="F1804" s="54" t="s">
        <v>2380</v>
      </c>
      <c r="G1804" s="54">
        <v>1</v>
      </c>
      <c r="H1804" s="54" t="s">
        <v>2380</v>
      </c>
      <c r="I1804" s="15"/>
      <c r="J1804" s="20"/>
      <c r="K1804" s="17" t="str" cm="1">
        <f t="array" ref="K1804">IF(H1804="?",INDEX($H$2:$H$2336,MODE(MATCH($H$2:$H$2336,$H$2:$H$2336,0))),H1804)</f>
        <v>No</v>
      </c>
      <c r="L1804" s="18">
        <f t="shared" si="28"/>
        <v>1</v>
      </c>
      <c r="M1804" s="18" t="s">
        <v>2380</v>
      </c>
      <c r="N1804" s="18" t="s">
        <v>2380</v>
      </c>
      <c r="O1804" s="17" t="str" cm="1">
        <f t="array" ref="O1804">_xlfn.IFS(B1804&lt;18.5,"Underweight",B1804&lt;=24.99,"Normal weight",B1804&lt;=29.99,"Over weight",B1804&gt;=30,"Obesity")</f>
        <v>Over weight</v>
      </c>
      <c r="P1804" s="30" t="str" cm="1">
        <f t="array" ref="P1804">_xlfn.IFS(C1804&lt;5.7,"Normal",C1804&lt;=6.49,"Prediabetes",C1804&gt;=6.5,"Diabetes")</f>
        <v>Normal</v>
      </c>
    </row>
    <row r="1805" spans="1:16" x14ac:dyDescent="0.25">
      <c r="A1805" s="54" t="s">
        <v>566</v>
      </c>
      <c r="B1805" s="54">
        <v>27.1</v>
      </c>
      <c r="C1805" s="54">
        <v>5.08</v>
      </c>
      <c r="D1805" s="54" t="s">
        <v>2380</v>
      </c>
      <c r="E1805" s="54" t="s">
        <v>2380</v>
      </c>
      <c r="F1805" s="54" t="s">
        <v>2380</v>
      </c>
      <c r="G1805" s="54">
        <v>1</v>
      </c>
      <c r="H1805" s="54" t="s">
        <v>2380</v>
      </c>
      <c r="I1805" s="17"/>
      <c r="J1805" s="19"/>
      <c r="K1805" s="15" t="str" cm="1">
        <f t="array" ref="K1805">IF(H1805="?",INDEX($H$2:$H$2336,MODE(MATCH($H$2:$H$2336,$H$2:$H$2336,0))),H1805)</f>
        <v>No</v>
      </c>
      <c r="L1805" s="16">
        <f t="shared" si="28"/>
        <v>1</v>
      </c>
      <c r="M1805" s="16" t="s">
        <v>2380</v>
      </c>
      <c r="N1805" s="16" t="s">
        <v>2380</v>
      </c>
      <c r="O1805" s="15" t="str" cm="1">
        <f t="array" ref="O1805">_xlfn.IFS(B1805&lt;18.5,"Underweight",B1805&lt;=24.99,"Normal weight",B1805&lt;=29.99,"Over weight",B1805&gt;=30,"Obesity")</f>
        <v>Over weight</v>
      </c>
      <c r="P1805" s="29" t="str" cm="1">
        <f t="array" ref="P1805">_xlfn.IFS(C1805&lt;5.7,"Normal",C1805&lt;=6.49,"Prediabetes",C1805&gt;=6.5,"Diabetes")</f>
        <v>Normal</v>
      </c>
    </row>
    <row r="1806" spans="1:16" x14ac:dyDescent="0.25">
      <c r="A1806" s="54" t="s">
        <v>565</v>
      </c>
      <c r="B1806" s="54">
        <v>35.93</v>
      </c>
      <c r="C1806" s="54">
        <v>5.43</v>
      </c>
      <c r="D1806" s="54" t="s">
        <v>2380</v>
      </c>
      <c r="E1806" s="54" t="s">
        <v>8367</v>
      </c>
      <c r="F1806" s="54" t="s">
        <v>2380</v>
      </c>
      <c r="G1806" s="54">
        <v>1</v>
      </c>
      <c r="H1806" s="54" t="s">
        <v>2380</v>
      </c>
      <c r="I1806" s="15"/>
      <c r="J1806" s="20"/>
      <c r="K1806" s="17" t="str" cm="1">
        <f t="array" ref="K1806">IF(H1806="?",INDEX($H$2:$H$2336,MODE(MATCH($H$2:$H$2336,$H$2:$H$2336,0))),H1806)</f>
        <v>No</v>
      </c>
      <c r="L1806" s="18">
        <f t="shared" si="28"/>
        <v>1</v>
      </c>
      <c r="M1806" s="18" t="s">
        <v>2380</v>
      </c>
      <c r="N1806" s="18" t="s">
        <v>2380</v>
      </c>
      <c r="O1806" s="17" t="str" cm="1">
        <f t="array" ref="O1806">_xlfn.IFS(B1806&lt;18.5,"Underweight",B1806&lt;=24.99,"Normal weight",B1806&lt;=29.99,"Over weight",B1806&gt;=30,"Obesity")</f>
        <v>Obesity</v>
      </c>
      <c r="P1806" s="30" t="str" cm="1">
        <f t="array" ref="P1806">_xlfn.IFS(C1806&lt;5.7,"Normal",C1806&lt;=6.49,"Prediabetes",C1806&gt;=6.5,"Diabetes")</f>
        <v>Normal</v>
      </c>
    </row>
    <row r="1807" spans="1:16" x14ac:dyDescent="0.25">
      <c r="A1807" s="54" t="s">
        <v>564</v>
      </c>
      <c r="B1807" s="54">
        <v>32.68</v>
      </c>
      <c r="C1807" s="54">
        <v>5.44</v>
      </c>
      <c r="D1807" s="54" t="s">
        <v>2380</v>
      </c>
      <c r="E1807" s="54" t="s">
        <v>2380</v>
      </c>
      <c r="F1807" s="54" t="s">
        <v>2380</v>
      </c>
      <c r="G1807" s="54" t="s">
        <v>2381</v>
      </c>
      <c r="H1807" s="54" t="s">
        <v>2380</v>
      </c>
      <c r="I1807" s="17"/>
      <c r="J1807" s="19"/>
      <c r="K1807" s="15" t="str" cm="1">
        <f t="array" ref="K1807">IF(H1807="?",INDEX($H$2:$H$2336,MODE(MATCH($H$2:$H$2336,$H$2:$H$2336,0))),H1807)</f>
        <v>No</v>
      </c>
      <c r="L1807" s="16" t="str">
        <f t="shared" si="28"/>
        <v>0</v>
      </c>
      <c r="M1807" s="16" t="s">
        <v>2380</v>
      </c>
      <c r="N1807" s="16" t="s">
        <v>2380</v>
      </c>
      <c r="O1807" s="15" t="str" cm="1">
        <f t="array" ref="O1807">_xlfn.IFS(B1807&lt;18.5,"Underweight",B1807&lt;=24.99,"Normal weight",B1807&lt;=29.99,"Over weight",B1807&gt;=30,"Obesity")</f>
        <v>Obesity</v>
      </c>
      <c r="P1807" s="29" t="str" cm="1">
        <f t="array" ref="P1807">_xlfn.IFS(C1807&lt;5.7,"Normal",C1807&lt;=6.49,"Prediabetes",C1807&gt;=6.5,"Diabetes")</f>
        <v>Normal</v>
      </c>
    </row>
    <row r="1808" spans="1:16" x14ac:dyDescent="0.25">
      <c r="A1808" s="54" t="s">
        <v>563</v>
      </c>
      <c r="B1808" s="54">
        <v>20.74</v>
      </c>
      <c r="C1808" s="54">
        <v>11.69</v>
      </c>
      <c r="D1808" s="54" t="s">
        <v>8367</v>
      </c>
      <c r="E1808" s="54" t="s">
        <v>2380</v>
      </c>
      <c r="F1808" s="54" t="s">
        <v>2380</v>
      </c>
      <c r="G1808" s="54">
        <v>1</v>
      </c>
      <c r="H1808" s="54" t="s">
        <v>2380</v>
      </c>
      <c r="I1808" s="15"/>
      <c r="J1808" s="20"/>
      <c r="K1808" s="17" t="str" cm="1">
        <f t="array" ref="K1808">IF(H1808="?",INDEX($H$2:$H$2336,MODE(MATCH($H$2:$H$2336,$H$2:$H$2336,0))),H1808)</f>
        <v>No</v>
      </c>
      <c r="L1808" s="18">
        <f t="shared" si="28"/>
        <v>1</v>
      </c>
      <c r="M1808" s="18" t="s">
        <v>2382</v>
      </c>
      <c r="N1808" s="18" t="s">
        <v>2380</v>
      </c>
      <c r="O1808" s="17" t="str" cm="1">
        <f t="array" ref="O1808">_xlfn.IFS(B1808&lt;18.5,"Underweight",B1808&lt;=24.99,"Normal weight",B1808&lt;=29.99,"Over weight",B1808&gt;=30,"Obesity")</f>
        <v>Normal weight</v>
      </c>
      <c r="P1808" s="30" t="str" cm="1">
        <f t="array" ref="P1808">_xlfn.IFS(C1808&lt;5.7,"Normal",C1808&lt;=6.49,"Prediabetes",C1808&gt;=6.5,"Diabetes")</f>
        <v>Diabetes</v>
      </c>
    </row>
    <row r="1809" spans="1:16" x14ac:dyDescent="0.25">
      <c r="A1809" s="54" t="s">
        <v>562</v>
      </c>
      <c r="B1809" s="54">
        <v>15.57</v>
      </c>
      <c r="C1809" s="54">
        <v>6.07</v>
      </c>
      <c r="D1809" s="54" t="s">
        <v>2380</v>
      </c>
      <c r="E1809" s="54" t="s">
        <v>2380</v>
      </c>
      <c r="F1809" s="54" t="s">
        <v>2380</v>
      </c>
      <c r="G1809" s="54" t="s">
        <v>2381</v>
      </c>
      <c r="H1809" s="54" t="s">
        <v>2380</v>
      </c>
      <c r="I1809" s="17"/>
      <c r="J1809" s="19"/>
      <c r="K1809" s="15" t="str" cm="1">
        <f t="array" ref="K1809">IF(H1809="?",INDEX($H$2:$H$2336,MODE(MATCH($H$2:$H$2336,$H$2:$H$2336,0))),H1809)</f>
        <v>No</v>
      </c>
      <c r="L1809" s="16" t="str">
        <f t="shared" si="28"/>
        <v>0</v>
      </c>
      <c r="M1809" s="16" t="s">
        <v>2380</v>
      </c>
      <c r="N1809" s="16" t="s">
        <v>2380</v>
      </c>
      <c r="O1809" s="15" t="str" cm="1">
        <f t="array" ref="O1809">_xlfn.IFS(B1809&lt;18.5,"Underweight",B1809&lt;=24.99,"Normal weight",B1809&lt;=29.99,"Over weight",B1809&gt;=30,"Obesity")</f>
        <v>Underweight</v>
      </c>
      <c r="P1809" s="29" t="str" cm="1">
        <f t="array" ref="P1809">_xlfn.IFS(C1809&lt;5.7,"Normal",C1809&lt;=6.49,"Prediabetes",C1809&gt;=6.5,"Diabetes")</f>
        <v>Prediabetes</v>
      </c>
    </row>
    <row r="1810" spans="1:16" x14ac:dyDescent="0.25">
      <c r="A1810" s="54" t="s">
        <v>561</v>
      </c>
      <c r="B1810" s="54">
        <v>23.844999999999999</v>
      </c>
      <c r="C1810" s="54">
        <v>4.3600000000000003</v>
      </c>
      <c r="D1810" s="54" t="s">
        <v>2380</v>
      </c>
      <c r="E1810" s="54" t="s">
        <v>2380</v>
      </c>
      <c r="F1810" s="54" t="s">
        <v>2380</v>
      </c>
      <c r="G1810" s="54" t="s">
        <v>2381</v>
      </c>
      <c r="H1810" s="54" t="s">
        <v>2380</v>
      </c>
      <c r="I1810" s="15"/>
      <c r="J1810" s="20"/>
      <c r="K1810" s="17" t="str" cm="1">
        <f t="array" ref="K1810">IF(H1810="?",INDEX($H$2:$H$2336,MODE(MATCH($H$2:$H$2336,$H$2:$H$2336,0))),H1810)</f>
        <v>No</v>
      </c>
      <c r="L1810" s="18" t="str">
        <f t="shared" si="28"/>
        <v>0</v>
      </c>
      <c r="M1810" s="18" t="s">
        <v>2380</v>
      </c>
      <c r="N1810" s="18" t="s">
        <v>2380</v>
      </c>
      <c r="O1810" s="17" t="str" cm="1">
        <f t="array" ref="O1810">_xlfn.IFS(B1810&lt;18.5,"Underweight",B1810&lt;=24.99,"Normal weight",B1810&lt;=29.99,"Over weight",B1810&gt;=30,"Obesity")</f>
        <v>Normal weight</v>
      </c>
      <c r="P1810" s="30" t="str" cm="1">
        <f t="array" ref="P1810">_xlfn.IFS(C1810&lt;5.7,"Normal",C1810&lt;=6.49,"Prediabetes",C1810&gt;=6.5,"Diabetes")</f>
        <v>Normal</v>
      </c>
    </row>
    <row r="1811" spans="1:16" x14ac:dyDescent="0.25">
      <c r="A1811" s="54" t="s">
        <v>560</v>
      </c>
      <c r="B1811" s="54">
        <v>22.895</v>
      </c>
      <c r="C1811" s="54">
        <v>5.24</v>
      </c>
      <c r="D1811" s="54" t="s">
        <v>2380</v>
      </c>
      <c r="E1811" s="54" t="s">
        <v>2380</v>
      </c>
      <c r="F1811" s="54" t="s">
        <v>2380</v>
      </c>
      <c r="G1811" s="54">
        <v>1</v>
      </c>
      <c r="H1811" s="54" t="s">
        <v>2380</v>
      </c>
      <c r="I1811" s="17"/>
      <c r="J1811" s="19"/>
      <c r="K1811" s="15" t="str" cm="1">
        <f t="array" ref="K1811">IF(H1811="?",INDEX($H$2:$H$2336,MODE(MATCH($H$2:$H$2336,$H$2:$H$2336,0))),H1811)</f>
        <v>No</v>
      </c>
      <c r="L1811" s="16">
        <f t="shared" si="28"/>
        <v>1</v>
      </c>
      <c r="M1811" s="16" t="s">
        <v>2380</v>
      </c>
      <c r="N1811" s="16" t="s">
        <v>2380</v>
      </c>
      <c r="O1811" s="15" t="str" cm="1">
        <f t="array" ref="O1811">_xlfn.IFS(B1811&lt;18.5,"Underweight",B1811&lt;=24.99,"Normal weight",B1811&lt;=29.99,"Over weight",B1811&gt;=30,"Obesity")</f>
        <v>Normal weight</v>
      </c>
      <c r="P1811" s="29" t="str" cm="1">
        <f t="array" ref="P1811">_xlfn.IFS(C1811&lt;5.7,"Normal",C1811&lt;=6.49,"Prediabetes",C1811&gt;=6.5,"Diabetes")</f>
        <v>Normal</v>
      </c>
    </row>
    <row r="1812" spans="1:16" x14ac:dyDescent="0.25">
      <c r="A1812" s="54" t="s">
        <v>559</v>
      </c>
      <c r="B1812" s="54">
        <v>21.945</v>
      </c>
      <c r="C1812" s="54">
        <v>5.37</v>
      </c>
      <c r="D1812" s="54" t="s">
        <v>2380</v>
      </c>
      <c r="E1812" s="54" t="s">
        <v>2380</v>
      </c>
      <c r="F1812" s="54" t="s">
        <v>2380</v>
      </c>
      <c r="G1812" s="54">
        <v>1</v>
      </c>
      <c r="H1812" s="54" t="s">
        <v>2380</v>
      </c>
      <c r="I1812" s="15"/>
      <c r="J1812" s="20"/>
      <c r="K1812" s="17" t="str" cm="1">
        <f t="array" ref="K1812">IF(H1812="?",INDEX($H$2:$H$2336,MODE(MATCH($H$2:$H$2336,$H$2:$H$2336,0))),H1812)</f>
        <v>No</v>
      </c>
      <c r="L1812" s="18">
        <f t="shared" si="28"/>
        <v>1</v>
      </c>
      <c r="M1812" s="18" t="s">
        <v>2380</v>
      </c>
      <c r="N1812" s="18" t="s">
        <v>2380</v>
      </c>
      <c r="O1812" s="17" t="str" cm="1">
        <f t="array" ref="O1812">_xlfn.IFS(B1812&lt;18.5,"Underweight",B1812&lt;=24.99,"Normal weight",B1812&lt;=29.99,"Over weight",B1812&gt;=30,"Obesity")</f>
        <v>Normal weight</v>
      </c>
      <c r="P1812" s="30" t="str" cm="1">
        <f t="array" ref="P1812">_xlfn.IFS(C1812&lt;5.7,"Normal",C1812&lt;=6.49,"Prediabetes",C1812&gt;=6.5,"Diabetes")</f>
        <v>Normal</v>
      </c>
    </row>
    <row r="1813" spans="1:16" x14ac:dyDescent="0.25">
      <c r="A1813" s="54" t="s">
        <v>558</v>
      </c>
      <c r="B1813" s="54">
        <v>19.47</v>
      </c>
      <c r="C1813" s="54">
        <v>6.6</v>
      </c>
      <c r="D1813" s="54" t="s">
        <v>8367</v>
      </c>
      <c r="E1813" s="54" t="s">
        <v>2380</v>
      </c>
      <c r="F1813" s="54" t="s">
        <v>2380</v>
      </c>
      <c r="G1813" s="54" t="s">
        <v>2381</v>
      </c>
      <c r="H1813" s="54" t="s">
        <v>2380</v>
      </c>
      <c r="I1813" s="17"/>
      <c r="J1813" s="19"/>
      <c r="K1813" s="15" t="str" cm="1">
        <f t="array" ref="K1813">IF(H1813="?",INDEX($H$2:$H$2336,MODE(MATCH($H$2:$H$2336,$H$2:$H$2336,0))),H1813)</f>
        <v>No</v>
      </c>
      <c r="L1813" s="16" t="str">
        <f t="shared" si="28"/>
        <v>0</v>
      </c>
      <c r="M1813" s="16" t="s">
        <v>2382</v>
      </c>
      <c r="N1813" s="16" t="s">
        <v>2380</v>
      </c>
      <c r="O1813" s="15" t="str" cm="1">
        <f t="array" ref="O1813">_xlfn.IFS(B1813&lt;18.5,"Underweight",B1813&lt;=24.99,"Normal weight",B1813&lt;=29.99,"Over weight",B1813&gt;=30,"Obesity")</f>
        <v>Normal weight</v>
      </c>
      <c r="P1813" s="29" t="str" cm="1">
        <f t="array" ref="P1813">_xlfn.IFS(C1813&lt;5.7,"Normal",C1813&lt;=6.49,"Prediabetes",C1813&gt;=6.5,"Diabetes")</f>
        <v>Diabetes</v>
      </c>
    </row>
    <row r="1814" spans="1:16" x14ac:dyDescent="0.25">
      <c r="A1814" s="54" t="s">
        <v>557</v>
      </c>
      <c r="B1814" s="54">
        <v>15.61</v>
      </c>
      <c r="C1814" s="54">
        <v>5.77</v>
      </c>
      <c r="D1814" s="54" t="s">
        <v>2380</v>
      </c>
      <c r="E1814" s="54" t="s">
        <v>2380</v>
      </c>
      <c r="F1814" s="54" t="s">
        <v>2380</v>
      </c>
      <c r="G1814" s="54" t="s">
        <v>2381</v>
      </c>
      <c r="H1814" s="54" t="s">
        <v>2380</v>
      </c>
      <c r="I1814" s="15"/>
      <c r="J1814" s="20"/>
      <c r="K1814" s="17" t="str" cm="1">
        <f t="array" ref="K1814">IF(H1814="?",INDEX($H$2:$H$2336,MODE(MATCH($H$2:$H$2336,$H$2:$H$2336,0))),H1814)</f>
        <v>No</v>
      </c>
      <c r="L1814" s="18" t="str">
        <f t="shared" si="28"/>
        <v>0</v>
      </c>
      <c r="M1814" s="18" t="s">
        <v>2380</v>
      </c>
      <c r="N1814" s="18" t="s">
        <v>2380</v>
      </c>
      <c r="O1814" s="17" t="str" cm="1">
        <f t="array" ref="O1814">_xlfn.IFS(B1814&lt;18.5,"Underweight",B1814&lt;=24.99,"Normal weight",B1814&lt;=29.99,"Over weight",B1814&gt;=30,"Obesity")</f>
        <v>Underweight</v>
      </c>
      <c r="P1814" s="30" t="str" cm="1">
        <f t="array" ref="P1814">_xlfn.IFS(C1814&lt;5.7,"Normal",C1814&lt;=6.49,"Prediabetes",C1814&gt;=6.5,"Diabetes")</f>
        <v>Prediabetes</v>
      </c>
    </row>
    <row r="1815" spans="1:16" x14ac:dyDescent="0.25">
      <c r="A1815" s="54" t="s">
        <v>556</v>
      </c>
      <c r="B1815" s="54">
        <v>28.6</v>
      </c>
      <c r="C1815" s="54">
        <v>6.08</v>
      </c>
      <c r="D1815" s="54" t="s">
        <v>2380</v>
      </c>
      <c r="E1815" s="54" t="s">
        <v>2380</v>
      </c>
      <c r="F1815" s="54" t="s">
        <v>2382</v>
      </c>
      <c r="G1815" s="54">
        <v>1</v>
      </c>
      <c r="H1815" s="54" t="s">
        <v>2380</v>
      </c>
      <c r="I1815" s="17"/>
      <c r="J1815" s="19"/>
      <c r="K1815" s="15" t="str" cm="1">
        <f t="array" ref="K1815">IF(H1815="?",INDEX($H$2:$H$2336,MODE(MATCH($H$2:$H$2336,$H$2:$H$2336,0))),H1815)</f>
        <v>No</v>
      </c>
      <c r="L1815" s="16">
        <f t="shared" si="28"/>
        <v>1</v>
      </c>
      <c r="M1815" s="16" t="s">
        <v>2380</v>
      </c>
      <c r="N1815" s="16" t="s">
        <v>2380</v>
      </c>
      <c r="O1815" s="15" t="str" cm="1">
        <f t="array" ref="O1815">_xlfn.IFS(B1815&lt;18.5,"Underweight",B1815&lt;=24.99,"Normal weight",B1815&lt;=29.99,"Over weight",B1815&gt;=30,"Obesity")</f>
        <v>Over weight</v>
      </c>
      <c r="P1815" s="29" t="str" cm="1">
        <f t="array" ref="P1815">_xlfn.IFS(C1815&lt;5.7,"Normal",C1815&lt;=6.49,"Prediabetes",C1815&gt;=6.5,"Diabetes")</f>
        <v>Prediabetes</v>
      </c>
    </row>
    <row r="1816" spans="1:16" x14ac:dyDescent="0.25">
      <c r="A1816" s="54" t="s">
        <v>555</v>
      </c>
      <c r="B1816" s="54">
        <v>46.53</v>
      </c>
      <c r="C1816" s="54">
        <v>4.16</v>
      </c>
      <c r="D1816" s="54" t="s">
        <v>2380</v>
      </c>
      <c r="E1816" s="54" t="s">
        <v>2380</v>
      </c>
      <c r="F1816" s="54" t="s">
        <v>2380</v>
      </c>
      <c r="G1816" s="54" t="s">
        <v>2381</v>
      </c>
      <c r="H1816" s="54" t="s">
        <v>2380</v>
      </c>
      <c r="I1816" s="15"/>
      <c r="J1816" s="20"/>
      <c r="K1816" s="17" t="str" cm="1">
        <f t="array" ref="K1816">IF(H1816="?",INDEX($H$2:$H$2336,MODE(MATCH($H$2:$H$2336,$H$2:$H$2336,0))),H1816)</f>
        <v>No</v>
      </c>
      <c r="L1816" s="18" t="str">
        <f t="shared" si="28"/>
        <v>0</v>
      </c>
      <c r="M1816" s="18" t="s">
        <v>2380</v>
      </c>
      <c r="N1816" s="18" t="s">
        <v>2380</v>
      </c>
      <c r="O1816" s="17" t="str" cm="1">
        <f t="array" ref="O1816">_xlfn.IFS(B1816&lt;18.5,"Underweight",B1816&lt;=24.99,"Normal weight",B1816&lt;=29.99,"Over weight",B1816&gt;=30,"Obesity")</f>
        <v>Obesity</v>
      </c>
      <c r="P1816" s="30" t="str" cm="1">
        <f t="array" ref="P1816">_xlfn.IFS(C1816&lt;5.7,"Normal",C1816&lt;=6.49,"Prediabetes",C1816&gt;=6.5,"Diabetes")</f>
        <v>Normal</v>
      </c>
    </row>
    <row r="1817" spans="1:16" x14ac:dyDescent="0.25">
      <c r="A1817" s="54" t="s">
        <v>554</v>
      </c>
      <c r="B1817" s="54">
        <v>34.99</v>
      </c>
      <c r="C1817" s="54">
        <v>5.0999999999999996</v>
      </c>
      <c r="D1817" s="54" t="s">
        <v>2380</v>
      </c>
      <c r="E1817" s="54" t="s">
        <v>2380</v>
      </c>
      <c r="F1817" s="54" t="s">
        <v>2382</v>
      </c>
      <c r="G1817" s="54">
        <v>1</v>
      </c>
      <c r="H1817" s="54" t="s">
        <v>2380</v>
      </c>
      <c r="I1817" s="17"/>
      <c r="J1817" s="19"/>
      <c r="K1817" s="15" t="str" cm="1">
        <f t="array" ref="K1817">IF(H1817="?",INDEX($H$2:$H$2336,MODE(MATCH($H$2:$H$2336,$H$2:$H$2336,0))),H1817)</f>
        <v>No</v>
      </c>
      <c r="L1817" s="16">
        <f t="shared" si="28"/>
        <v>1</v>
      </c>
      <c r="M1817" s="16" t="s">
        <v>2380</v>
      </c>
      <c r="N1817" s="16" t="s">
        <v>2380</v>
      </c>
      <c r="O1817" s="15" t="str" cm="1">
        <f t="array" ref="O1817">_xlfn.IFS(B1817&lt;18.5,"Underweight",B1817&lt;=24.99,"Normal weight",B1817&lt;=29.99,"Over weight",B1817&gt;=30,"Obesity")</f>
        <v>Obesity</v>
      </c>
      <c r="P1817" s="29" t="str" cm="1">
        <f t="array" ref="P1817">_xlfn.IFS(C1817&lt;5.7,"Normal",C1817&lt;=6.49,"Prediabetes",C1817&gt;=6.5,"Diabetes")</f>
        <v>Normal</v>
      </c>
    </row>
    <row r="1818" spans="1:16" x14ac:dyDescent="0.25">
      <c r="A1818" s="54" t="s">
        <v>553</v>
      </c>
      <c r="B1818" s="54">
        <v>17.05</v>
      </c>
      <c r="C1818" s="54">
        <v>5.3</v>
      </c>
      <c r="D1818" s="54" t="s">
        <v>2380</v>
      </c>
      <c r="E1818" s="54" t="s">
        <v>2380</v>
      </c>
      <c r="F1818" s="54" t="s">
        <v>2382</v>
      </c>
      <c r="G1818" s="54">
        <v>1</v>
      </c>
      <c r="H1818" s="54" t="s">
        <v>2380</v>
      </c>
      <c r="I1818" s="15"/>
      <c r="J1818" s="20"/>
      <c r="K1818" s="17" t="str" cm="1">
        <f t="array" ref="K1818">IF(H1818="?",INDEX($H$2:$H$2336,MODE(MATCH($H$2:$H$2336,$H$2:$H$2336,0))),H1818)</f>
        <v>No</v>
      </c>
      <c r="L1818" s="18">
        <f t="shared" si="28"/>
        <v>1</v>
      </c>
      <c r="M1818" s="18" t="s">
        <v>2380</v>
      </c>
      <c r="N1818" s="18" t="s">
        <v>2380</v>
      </c>
      <c r="O1818" s="17" t="str" cm="1">
        <f t="array" ref="O1818">_xlfn.IFS(B1818&lt;18.5,"Underweight",B1818&lt;=24.99,"Normal weight",B1818&lt;=29.99,"Over weight",B1818&gt;=30,"Obesity")</f>
        <v>Underweight</v>
      </c>
      <c r="P1818" s="30" t="str" cm="1">
        <f t="array" ref="P1818">_xlfn.IFS(C1818&lt;5.7,"Normal",C1818&lt;=6.49,"Prediabetes",C1818&gt;=6.5,"Diabetes")</f>
        <v>Normal</v>
      </c>
    </row>
    <row r="1819" spans="1:16" x14ac:dyDescent="0.25">
      <c r="A1819" s="54" t="s">
        <v>552</v>
      </c>
      <c r="B1819" s="54">
        <v>37.18</v>
      </c>
      <c r="C1819" s="54">
        <v>4.9000000000000004</v>
      </c>
      <c r="D1819" s="54" t="s">
        <v>2380</v>
      </c>
      <c r="E1819" s="54" t="s">
        <v>2380</v>
      </c>
      <c r="F1819" s="54" t="s">
        <v>2380</v>
      </c>
      <c r="G1819" s="54" t="s">
        <v>2381</v>
      </c>
      <c r="H1819" s="54" t="s">
        <v>2380</v>
      </c>
      <c r="I1819" s="17"/>
      <c r="J1819" s="19"/>
      <c r="K1819" s="15" t="str" cm="1">
        <f t="array" ref="K1819">IF(H1819="?",INDEX($H$2:$H$2336,MODE(MATCH($H$2:$H$2336,$H$2:$H$2336,0))),H1819)</f>
        <v>No</v>
      </c>
      <c r="L1819" s="16" t="str">
        <f t="shared" si="28"/>
        <v>0</v>
      </c>
      <c r="M1819" s="16" t="s">
        <v>2380</v>
      </c>
      <c r="N1819" s="16" t="s">
        <v>2380</v>
      </c>
      <c r="O1819" s="15" t="str" cm="1">
        <f t="array" ref="O1819">_xlfn.IFS(B1819&lt;18.5,"Underweight",B1819&lt;=24.99,"Normal weight",B1819&lt;=29.99,"Over weight",B1819&gt;=30,"Obesity")</f>
        <v>Obesity</v>
      </c>
      <c r="P1819" s="29" t="str" cm="1">
        <f t="array" ref="P1819">_xlfn.IFS(C1819&lt;5.7,"Normal",C1819&lt;=6.49,"Prediabetes",C1819&gt;=6.5,"Diabetes")</f>
        <v>Normal</v>
      </c>
    </row>
    <row r="1820" spans="1:16" x14ac:dyDescent="0.25">
      <c r="A1820" s="54" t="s">
        <v>551</v>
      </c>
      <c r="B1820" s="54">
        <v>35.200000000000003</v>
      </c>
      <c r="C1820" s="54">
        <v>5.55</v>
      </c>
      <c r="D1820" s="54" t="s">
        <v>2380</v>
      </c>
      <c r="E1820" s="54" t="s">
        <v>2380</v>
      </c>
      <c r="F1820" s="54" t="s">
        <v>2380</v>
      </c>
      <c r="G1820" s="54" t="s">
        <v>2381</v>
      </c>
      <c r="H1820" s="54" t="s">
        <v>2380</v>
      </c>
      <c r="I1820" s="15"/>
      <c r="J1820" s="20"/>
      <c r="K1820" s="17" t="str" cm="1">
        <f t="array" ref="K1820">IF(H1820="?",INDEX($H$2:$H$2336,MODE(MATCH($H$2:$H$2336,$H$2:$H$2336,0))),H1820)</f>
        <v>No</v>
      </c>
      <c r="L1820" s="18" t="str">
        <f t="shared" si="28"/>
        <v>0</v>
      </c>
      <c r="M1820" s="18" t="s">
        <v>2380</v>
      </c>
      <c r="N1820" s="18" t="s">
        <v>2380</v>
      </c>
      <c r="O1820" s="17" t="str" cm="1">
        <f t="array" ref="O1820">_xlfn.IFS(B1820&lt;18.5,"Underweight",B1820&lt;=24.99,"Normal weight",B1820&lt;=29.99,"Over weight",B1820&gt;=30,"Obesity")</f>
        <v>Obesity</v>
      </c>
      <c r="P1820" s="30" t="str" cm="1">
        <f t="array" ref="P1820">_xlfn.IFS(C1820&lt;5.7,"Normal",C1820&lt;=6.49,"Prediabetes",C1820&gt;=6.5,"Diabetes")</f>
        <v>Normal</v>
      </c>
    </row>
    <row r="1821" spans="1:16" x14ac:dyDescent="0.25">
      <c r="A1821" s="54" t="s">
        <v>550</v>
      </c>
      <c r="B1821" s="54">
        <v>37.335000000000001</v>
      </c>
      <c r="C1821" s="54">
        <v>4.95</v>
      </c>
      <c r="D1821" s="54" t="s">
        <v>2380</v>
      </c>
      <c r="E1821" s="54" t="s">
        <v>2380</v>
      </c>
      <c r="F1821" s="54" t="s">
        <v>2380</v>
      </c>
      <c r="G1821" s="54" t="s">
        <v>2381</v>
      </c>
      <c r="H1821" s="54" t="s">
        <v>2380</v>
      </c>
      <c r="I1821" s="17"/>
      <c r="J1821" s="19"/>
      <c r="K1821" s="15" t="str" cm="1">
        <f t="array" ref="K1821">IF(H1821="?",INDEX($H$2:$H$2336,MODE(MATCH($H$2:$H$2336,$H$2:$H$2336,0))),H1821)</f>
        <v>No</v>
      </c>
      <c r="L1821" s="16" t="str">
        <f t="shared" si="28"/>
        <v>0</v>
      </c>
      <c r="M1821" s="16" t="s">
        <v>2380</v>
      </c>
      <c r="N1821" s="16" t="s">
        <v>2380</v>
      </c>
      <c r="O1821" s="15" t="str" cm="1">
        <f t="array" ref="O1821">_xlfn.IFS(B1821&lt;18.5,"Underweight",B1821&lt;=24.99,"Normal weight",B1821&lt;=29.99,"Over weight",B1821&gt;=30,"Obesity")</f>
        <v>Obesity</v>
      </c>
      <c r="P1821" s="29" t="str" cm="1">
        <f t="array" ref="P1821">_xlfn.IFS(C1821&lt;5.7,"Normal",C1821&lt;=6.49,"Prediabetes",C1821&gt;=6.5,"Diabetes")</f>
        <v>Normal</v>
      </c>
    </row>
    <row r="1822" spans="1:16" x14ac:dyDescent="0.25">
      <c r="A1822" s="54" t="s">
        <v>549</v>
      </c>
      <c r="B1822" s="54">
        <v>27.265000000000001</v>
      </c>
      <c r="C1822" s="54">
        <v>6.46</v>
      </c>
      <c r="D1822" s="54" t="s">
        <v>8367</v>
      </c>
      <c r="E1822" s="54" t="s">
        <v>2380</v>
      </c>
      <c r="F1822" s="54" t="s">
        <v>2380</v>
      </c>
      <c r="G1822" s="54" t="s">
        <v>2381</v>
      </c>
      <c r="H1822" s="54" t="s">
        <v>2380</v>
      </c>
      <c r="I1822" s="15"/>
      <c r="J1822" s="20"/>
      <c r="K1822" s="17" t="str" cm="1">
        <f t="array" ref="K1822">IF(H1822="?",INDEX($H$2:$H$2336,MODE(MATCH($H$2:$H$2336,$H$2:$H$2336,0))),H1822)</f>
        <v>No</v>
      </c>
      <c r="L1822" s="18" t="str">
        <f t="shared" si="28"/>
        <v>0</v>
      </c>
      <c r="M1822" s="18" t="s">
        <v>2382</v>
      </c>
      <c r="N1822" s="18" t="s">
        <v>2380</v>
      </c>
      <c r="O1822" s="17" t="str" cm="1">
        <f t="array" ref="O1822">_xlfn.IFS(B1822&lt;18.5,"Underweight",B1822&lt;=24.99,"Normal weight",B1822&lt;=29.99,"Over weight",B1822&gt;=30,"Obesity")</f>
        <v>Over weight</v>
      </c>
      <c r="P1822" s="30" t="str" cm="1">
        <f t="array" ref="P1822">_xlfn.IFS(C1822&lt;5.7,"Normal",C1822&lt;=6.49,"Prediabetes",C1822&gt;=6.5,"Diabetes")</f>
        <v>Prediabetes</v>
      </c>
    </row>
    <row r="1823" spans="1:16" x14ac:dyDescent="0.25">
      <c r="A1823" s="54" t="s">
        <v>548</v>
      </c>
      <c r="B1823" s="54">
        <v>30.8</v>
      </c>
      <c r="C1823" s="54">
        <v>4.9000000000000004</v>
      </c>
      <c r="D1823" s="54" t="s">
        <v>8367</v>
      </c>
      <c r="E1823" s="54" t="s">
        <v>2380</v>
      </c>
      <c r="F1823" s="54" t="s">
        <v>2380</v>
      </c>
      <c r="G1823" s="54" t="s">
        <v>2381</v>
      </c>
      <c r="H1823" s="54" t="s">
        <v>2380</v>
      </c>
      <c r="I1823" s="17"/>
      <c r="J1823" s="19"/>
      <c r="K1823" s="15" t="str" cm="1">
        <f t="array" ref="K1823">IF(H1823="?",INDEX($H$2:$H$2336,MODE(MATCH($H$2:$H$2336,$H$2:$H$2336,0))),H1823)</f>
        <v>No</v>
      </c>
      <c r="L1823" s="16" t="str">
        <f t="shared" si="28"/>
        <v>0</v>
      </c>
      <c r="M1823" s="16" t="s">
        <v>2382</v>
      </c>
      <c r="N1823" s="16" t="s">
        <v>2380</v>
      </c>
      <c r="O1823" s="15" t="str" cm="1">
        <f t="array" ref="O1823">_xlfn.IFS(B1823&lt;18.5,"Underweight",B1823&lt;=24.99,"Normal weight",B1823&lt;=29.99,"Over weight",B1823&gt;=30,"Obesity")</f>
        <v>Obesity</v>
      </c>
      <c r="P1823" s="29" t="str" cm="1">
        <f t="array" ref="P1823">_xlfn.IFS(C1823&lt;5.7,"Normal",C1823&lt;=6.49,"Prediabetes",C1823&gt;=6.5,"Diabetes")</f>
        <v>Normal</v>
      </c>
    </row>
    <row r="1824" spans="1:16" x14ac:dyDescent="0.25">
      <c r="A1824" s="54" t="s">
        <v>547</v>
      </c>
      <c r="B1824" s="54">
        <v>30.21</v>
      </c>
      <c r="C1824" s="54">
        <v>5.21</v>
      </c>
      <c r="D1824" s="54" t="s">
        <v>2380</v>
      </c>
      <c r="E1824" s="54" t="s">
        <v>2380</v>
      </c>
      <c r="F1824" s="54" t="s">
        <v>2380</v>
      </c>
      <c r="G1824" s="54">
        <v>1</v>
      </c>
      <c r="H1824" s="54" t="s">
        <v>2380</v>
      </c>
      <c r="I1824" s="15"/>
      <c r="J1824" s="20"/>
      <c r="K1824" s="17" t="str" cm="1">
        <f t="array" ref="K1824">IF(H1824="?",INDEX($H$2:$H$2336,MODE(MATCH($H$2:$H$2336,$H$2:$H$2336,0))),H1824)</f>
        <v>No</v>
      </c>
      <c r="L1824" s="18">
        <f t="shared" si="28"/>
        <v>1</v>
      </c>
      <c r="M1824" s="18" t="s">
        <v>2380</v>
      </c>
      <c r="N1824" s="18" t="s">
        <v>2380</v>
      </c>
      <c r="O1824" s="17" t="str" cm="1">
        <f t="array" ref="O1824">_xlfn.IFS(B1824&lt;18.5,"Underweight",B1824&lt;=24.99,"Normal weight",B1824&lt;=29.99,"Over weight",B1824&gt;=30,"Obesity")</f>
        <v>Obesity</v>
      </c>
      <c r="P1824" s="30" t="str" cm="1">
        <f t="array" ref="P1824">_xlfn.IFS(C1824&lt;5.7,"Normal",C1824&lt;=6.49,"Prediabetes",C1824&gt;=6.5,"Diabetes")</f>
        <v>Normal</v>
      </c>
    </row>
    <row r="1825" spans="1:16" x14ac:dyDescent="0.25">
      <c r="A1825" s="54" t="s">
        <v>546</v>
      </c>
      <c r="B1825" s="54">
        <v>35.340000000000003</v>
      </c>
      <c r="C1825" s="54">
        <v>4.13</v>
      </c>
      <c r="D1825" s="54" t="s">
        <v>2380</v>
      </c>
      <c r="E1825" s="54" t="s">
        <v>8367</v>
      </c>
      <c r="F1825" s="54" t="s">
        <v>2380</v>
      </c>
      <c r="G1825" s="54">
        <v>1</v>
      </c>
      <c r="H1825" s="54" t="s">
        <v>2380</v>
      </c>
      <c r="I1825" s="17"/>
      <c r="J1825" s="19"/>
      <c r="K1825" s="15" t="str" cm="1">
        <f t="array" ref="K1825">IF(H1825="?",INDEX($H$2:$H$2336,MODE(MATCH($H$2:$H$2336,$H$2:$H$2336,0))),H1825)</f>
        <v>No</v>
      </c>
      <c r="L1825" s="16">
        <f t="shared" si="28"/>
        <v>1</v>
      </c>
      <c r="M1825" s="16" t="s">
        <v>2380</v>
      </c>
      <c r="N1825" s="16" t="s">
        <v>2380</v>
      </c>
      <c r="O1825" s="15" t="str" cm="1">
        <f t="array" ref="O1825">_xlfn.IFS(B1825&lt;18.5,"Underweight",B1825&lt;=24.99,"Normal weight",B1825&lt;=29.99,"Over weight",B1825&gt;=30,"Obesity")</f>
        <v>Obesity</v>
      </c>
      <c r="P1825" s="29" t="str" cm="1">
        <f t="array" ref="P1825">_xlfn.IFS(C1825&lt;5.7,"Normal",C1825&lt;=6.49,"Prediabetes",C1825&gt;=6.5,"Diabetes")</f>
        <v>Normal</v>
      </c>
    </row>
    <row r="1826" spans="1:16" x14ac:dyDescent="0.25">
      <c r="A1826" s="54" t="s">
        <v>545</v>
      </c>
      <c r="B1826" s="54">
        <v>26.695</v>
      </c>
      <c r="C1826" s="54">
        <v>5.28</v>
      </c>
      <c r="D1826" s="54" t="s">
        <v>2380</v>
      </c>
      <c r="E1826" s="54" t="s">
        <v>2380</v>
      </c>
      <c r="F1826" s="54" t="s">
        <v>2380</v>
      </c>
      <c r="G1826" s="54" t="s">
        <v>2381</v>
      </c>
      <c r="H1826" s="54" t="s">
        <v>2380</v>
      </c>
      <c r="I1826" s="15"/>
      <c r="J1826" s="20"/>
      <c r="K1826" s="17" t="str" cm="1">
        <f t="array" ref="K1826">IF(H1826="?",INDEX($H$2:$H$2336,MODE(MATCH($H$2:$H$2336,$H$2:$H$2336,0))),H1826)</f>
        <v>No</v>
      </c>
      <c r="L1826" s="18" t="str">
        <f t="shared" si="28"/>
        <v>0</v>
      </c>
      <c r="M1826" s="18" t="s">
        <v>2380</v>
      </c>
      <c r="N1826" s="18" t="s">
        <v>2380</v>
      </c>
      <c r="O1826" s="17" t="str" cm="1">
        <f t="array" ref="O1826">_xlfn.IFS(B1826&lt;18.5,"Underweight",B1826&lt;=24.99,"Normal weight",B1826&lt;=29.99,"Over weight",B1826&gt;=30,"Obesity")</f>
        <v>Over weight</v>
      </c>
      <c r="P1826" s="30" t="str" cm="1">
        <f t="array" ref="P1826">_xlfn.IFS(C1826&lt;5.7,"Normal",C1826&lt;=6.49,"Prediabetes",C1826&gt;=6.5,"Diabetes")</f>
        <v>Normal</v>
      </c>
    </row>
    <row r="1827" spans="1:16" x14ac:dyDescent="0.25">
      <c r="A1827" s="54" t="s">
        <v>544</v>
      </c>
      <c r="B1827" s="54">
        <v>29.355</v>
      </c>
      <c r="C1827" s="54">
        <v>4.68</v>
      </c>
      <c r="D1827" s="54" t="s">
        <v>8367</v>
      </c>
      <c r="E1827" s="54" t="s">
        <v>2380</v>
      </c>
      <c r="F1827" s="54" t="s">
        <v>2380</v>
      </c>
      <c r="G1827" s="54" t="s">
        <v>2381</v>
      </c>
      <c r="H1827" s="54" t="s">
        <v>2380</v>
      </c>
      <c r="I1827" s="17"/>
      <c r="J1827" s="19"/>
      <c r="K1827" s="15" t="str" cm="1">
        <f t="array" ref="K1827">IF(H1827="?",INDEX($H$2:$H$2336,MODE(MATCH($H$2:$H$2336,$H$2:$H$2336,0))),H1827)</f>
        <v>No</v>
      </c>
      <c r="L1827" s="16" t="str">
        <f t="shared" si="28"/>
        <v>0</v>
      </c>
      <c r="M1827" s="16" t="s">
        <v>2382</v>
      </c>
      <c r="N1827" s="16" t="s">
        <v>2380</v>
      </c>
      <c r="O1827" s="15" t="str" cm="1">
        <f t="array" ref="O1827">_xlfn.IFS(B1827&lt;18.5,"Underweight",B1827&lt;=24.99,"Normal weight",B1827&lt;=29.99,"Over weight",B1827&gt;=30,"Obesity")</f>
        <v>Over weight</v>
      </c>
      <c r="P1827" s="29" t="str" cm="1">
        <f t="array" ref="P1827">_xlfn.IFS(C1827&lt;5.7,"Normal",C1827&lt;=6.49,"Prediabetes",C1827&gt;=6.5,"Diabetes")</f>
        <v>Normal</v>
      </c>
    </row>
    <row r="1828" spans="1:16" x14ac:dyDescent="0.25">
      <c r="A1828" s="54" t="s">
        <v>543</v>
      </c>
      <c r="B1828" s="54">
        <v>29.59</v>
      </c>
      <c r="C1828" s="54">
        <v>4.0599999999999996</v>
      </c>
      <c r="D1828" s="54" t="s">
        <v>2380</v>
      </c>
      <c r="E1828" s="54" t="s">
        <v>2380</v>
      </c>
      <c r="F1828" s="54" t="s">
        <v>2380</v>
      </c>
      <c r="G1828" s="54" t="s">
        <v>2381</v>
      </c>
      <c r="H1828" s="54" t="s">
        <v>2380</v>
      </c>
      <c r="I1828" s="15"/>
      <c r="J1828" s="20"/>
      <c r="K1828" s="17" t="str" cm="1">
        <f t="array" ref="K1828">IF(H1828="?",INDEX($H$2:$H$2336,MODE(MATCH($H$2:$H$2336,$H$2:$H$2336,0))),H1828)</f>
        <v>No</v>
      </c>
      <c r="L1828" s="18" t="str">
        <f t="shared" si="28"/>
        <v>0</v>
      </c>
      <c r="M1828" s="18" t="s">
        <v>2380</v>
      </c>
      <c r="N1828" s="18" t="s">
        <v>2380</v>
      </c>
      <c r="O1828" s="17" t="str" cm="1">
        <f t="array" ref="O1828">_xlfn.IFS(B1828&lt;18.5,"Underweight",B1828&lt;=24.99,"Normal weight",B1828&lt;=29.99,"Over weight",B1828&gt;=30,"Obesity")</f>
        <v>Over weight</v>
      </c>
      <c r="P1828" s="30" t="str" cm="1">
        <f t="array" ref="P1828">_xlfn.IFS(C1828&lt;5.7,"Normal",C1828&lt;=6.49,"Prediabetes",C1828&gt;=6.5,"Diabetes")</f>
        <v>Normal</v>
      </c>
    </row>
    <row r="1829" spans="1:16" x14ac:dyDescent="0.25">
      <c r="A1829" s="54" t="s">
        <v>542</v>
      </c>
      <c r="B1829" s="54">
        <v>31.35</v>
      </c>
      <c r="C1829" s="54">
        <v>4.2</v>
      </c>
      <c r="D1829" s="54" t="s">
        <v>2380</v>
      </c>
      <c r="E1829" s="54" t="s">
        <v>8367</v>
      </c>
      <c r="F1829" s="54" t="s">
        <v>2380</v>
      </c>
      <c r="G1829" s="54">
        <v>1</v>
      </c>
      <c r="H1829" s="54" t="s">
        <v>2380</v>
      </c>
      <c r="I1829" s="17"/>
      <c r="J1829" s="19"/>
      <c r="K1829" s="15" t="str" cm="1">
        <f t="array" ref="K1829">IF(H1829="?",INDEX($H$2:$H$2336,MODE(MATCH($H$2:$H$2336,$H$2:$H$2336,0))),H1829)</f>
        <v>No</v>
      </c>
      <c r="L1829" s="16">
        <f t="shared" si="28"/>
        <v>1</v>
      </c>
      <c r="M1829" s="16" t="s">
        <v>2380</v>
      </c>
      <c r="N1829" s="16" t="s">
        <v>2380</v>
      </c>
      <c r="O1829" s="15" t="str" cm="1">
        <f t="array" ref="O1829">_xlfn.IFS(B1829&lt;18.5,"Underweight",B1829&lt;=24.99,"Normal weight",B1829&lt;=29.99,"Over weight",B1829&gt;=30,"Obesity")</f>
        <v>Obesity</v>
      </c>
      <c r="P1829" s="29" t="str" cm="1">
        <f t="array" ref="P1829">_xlfn.IFS(C1829&lt;5.7,"Normal",C1829&lt;=6.49,"Prediabetes",C1829&gt;=6.5,"Diabetes")</f>
        <v>Normal</v>
      </c>
    </row>
    <row r="1830" spans="1:16" x14ac:dyDescent="0.25">
      <c r="A1830" s="54" t="s">
        <v>541</v>
      </c>
      <c r="B1830" s="54">
        <v>20.52</v>
      </c>
      <c r="C1830" s="54">
        <v>4.83</v>
      </c>
      <c r="D1830" s="54" t="s">
        <v>2380</v>
      </c>
      <c r="E1830" s="54" t="s">
        <v>2380</v>
      </c>
      <c r="F1830" s="54" t="s">
        <v>2380</v>
      </c>
      <c r="G1830" s="54" t="s">
        <v>2381</v>
      </c>
      <c r="H1830" s="54" t="s">
        <v>2380</v>
      </c>
      <c r="I1830" s="15"/>
      <c r="J1830" s="20"/>
      <c r="K1830" s="17" t="str" cm="1">
        <f t="array" ref="K1830">IF(H1830="?",INDEX($H$2:$H$2336,MODE(MATCH($H$2:$H$2336,$H$2:$H$2336,0))),H1830)</f>
        <v>No</v>
      </c>
      <c r="L1830" s="18" t="str">
        <f t="shared" si="28"/>
        <v>0</v>
      </c>
      <c r="M1830" s="18" t="s">
        <v>2380</v>
      </c>
      <c r="N1830" s="18" t="s">
        <v>2380</v>
      </c>
      <c r="O1830" s="17" t="str" cm="1">
        <f t="array" ref="O1830">_xlfn.IFS(B1830&lt;18.5,"Underweight",B1830&lt;=24.99,"Normal weight",B1830&lt;=29.99,"Over weight",B1830&gt;=30,"Obesity")</f>
        <v>Normal weight</v>
      </c>
      <c r="P1830" s="30" t="str" cm="1">
        <f t="array" ref="P1830">_xlfn.IFS(C1830&lt;5.7,"Normal",C1830&lt;=6.49,"Prediabetes",C1830&gt;=6.5,"Diabetes")</f>
        <v>Normal</v>
      </c>
    </row>
    <row r="1831" spans="1:16" x14ac:dyDescent="0.25">
      <c r="A1831" s="54" t="s">
        <v>540</v>
      </c>
      <c r="B1831" s="54">
        <v>42.9</v>
      </c>
      <c r="C1831" s="54">
        <v>4.87</v>
      </c>
      <c r="D1831" s="54" t="s">
        <v>8367</v>
      </c>
      <c r="E1831" s="54" t="s">
        <v>2380</v>
      </c>
      <c r="F1831" s="54" t="s">
        <v>2380</v>
      </c>
      <c r="G1831" s="54">
        <v>1</v>
      </c>
      <c r="H1831" s="54" t="s">
        <v>2380</v>
      </c>
      <c r="I1831" s="17"/>
      <c r="J1831" s="19"/>
      <c r="K1831" s="15" t="str" cm="1">
        <f t="array" ref="K1831">IF(H1831="?",INDEX($H$2:$H$2336,MODE(MATCH($H$2:$H$2336,$H$2:$H$2336,0))),H1831)</f>
        <v>No</v>
      </c>
      <c r="L1831" s="16">
        <f t="shared" si="28"/>
        <v>1</v>
      </c>
      <c r="M1831" s="16" t="s">
        <v>2382</v>
      </c>
      <c r="N1831" s="16" t="s">
        <v>2380</v>
      </c>
      <c r="O1831" s="15" t="str" cm="1">
        <f t="array" ref="O1831">_xlfn.IFS(B1831&lt;18.5,"Underweight",B1831&lt;=24.99,"Normal weight",B1831&lt;=29.99,"Over weight",B1831&gt;=30,"Obesity")</f>
        <v>Obesity</v>
      </c>
      <c r="P1831" s="29" t="str" cm="1">
        <f t="array" ref="P1831">_xlfn.IFS(C1831&lt;5.7,"Normal",C1831&lt;=6.49,"Prediabetes",C1831&gt;=6.5,"Diabetes")</f>
        <v>Normal</v>
      </c>
    </row>
    <row r="1832" spans="1:16" x14ac:dyDescent="0.25">
      <c r="A1832" s="54" t="s">
        <v>539</v>
      </c>
      <c r="B1832" s="54">
        <v>24.6</v>
      </c>
      <c r="C1832" s="54">
        <v>5.86</v>
      </c>
      <c r="D1832" s="54" t="s">
        <v>2380</v>
      </c>
      <c r="E1832" s="54" t="s">
        <v>2380</v>
      </c>
      <c r="F1832" s="54" t="s">
        <v>2382</v>
      </c>
      <c r="G1832" s="54">
        <v>1</v>
      </c>
      <c r="H1832" s="54" t="s">
        <v>2380</v>
      </c>
      <c r="I1832" s="15"/>
      <c r="J1832" s="20"/>
      <c r="K1832" s="17" t="str" cm="1">
        <f t="array" ref="K1832">IF(H1832="?",INDEX($H$2:$H$2336,MODE(MATCH($H$2:$H$2336,$H$2:$H$2336,0))),H1832)</f>
        <v>No</v>
      </c>
      <c r="L1832" s="18">
        <f t="shared" si="28"/>
        <v>1</v>
      </c>
      <c r="M1832" s="18" t="s">
        <v>2380</v>
      </c>
      <c r="N1832" s="18" t="s">
        <v>2380</v>
      </c>
      <c r="O1832" s="17" t="str" cm="1">
        <f t="array" ref="O1832">_xlfn.IFS(B1832&lt;18.5,"Underweight",B1832&lt;=24.99,"Normal weight",B1832&lt;=29.99,"Over weight",B1832&gt;=30,"Obesity")</f>
        <v>Normal weight</v>
      </c>
      <c r="P1832" s="30" t="str" cm="1">
        <f t="array" ref="P1832">_xlfn.IFS(C1832&lt;5.7,"Normal",C1832&lt;=6.49,"Prediabetes",C1832&gt;=6.5,"Diabetes")</f>
        <v>Prediabetes</v>
      </c>
    </row>
    <row r="1833" spans="1:16" x14ac:dyDescent="0.25">
      <c r="A1833" s="54" t="s">
        <v>538</v>
      </c>
      <c r="B1833" s="54">
        <v>28.405000000000001</v>
      </c>
      <c r="C1833" s="54">
        <v>4.12</v>
      </c>
      <c r="D1833" s="54" t="s">
        <v>2380</v>
      </c>
      <c r="E1833" s="54" t="s">
        <v>2380</v>
      </c>
      <c r="F1833" s="54" t="s">
        <v>2380</v>
      </c>
      <c r="G1833" s="54">
        <v>1</v>
      </c>
      <c r="H1833" s="54" t="s">
        <v>2380</v>
      </c>
      <c r="I1833" s="17"/>
      <c r="J1833" s="19"/>
      <c r="K1833" s="15" t="str" cm="1">
        <f t="array" ref="K1833">IF(H1833="?",INDEX($H$2:$H$2336,MODE(MATCH($H$2:$H$2336,$H$2:$H$2336,0))),H1833)</f>
        <v>No</v>
      </c>
      <c r="L1833" s="16">
        <f t="shared" si="28"/>
        <v>1</v>
      </c>
      <c r="M1833" s="16" t="s">
        <v>2380</v>
      </c>
      <c r="N1833" s="16" t="s">
        <v>2380</v>
      </c>
      <c r="O1833" s="15" t="str" cm="1">
        <f t="array" ref="O1833">_xlfn.IFS(B1833&lt;18.5,"Underweight",B1833&lt;=24.99,"Normal weight",B1833&lt;=29.99,"Over weight",B1833&gt;=30,"Obesity")</f>
        <v>Over weight</v>
      </c>
      <c r="P1833" s="29" t="str" cm="1">
        <f t="array" ref="P1833">_xlfn.IFS(C1833&lt;5.7,"Normal",C1833&lt;=6.49,"Prediabetes",C1833&gt;=6.5,"Diabetes")</f>
        <v>Normal</v>
      </c>
    </row>
    <row r="1834" spans="1:16" x14ac:dyDescent="0.25">
      <c r="A1834" s="54" t="s">
        <v>537</v>
      </c>
      <c r="B1834" s="54">
        <v>34.674999999999997</v>
      </c>
      <c r="C1834" s="54">
        <v>5.71</v>
      </c>
      <c r="D1834" s="54" t="s">
        <v>8367</v>
      </c>
      <c r="E1834" s="54" t="s">
        <v>2380</v>
      </c>
      <c r="F1834" s="54" t="s">
        <v>2380</v>
      </c>
      <c r="G1834" s="54">
        <v>1</v>
      </c>
      <c r="H1834" s="54" t="s">
        <v>2380</v>
      </c>
      <c r="I1834" s="15"/>
      <c r="J1834" s="20"/>
      <c r="K1834" s="17" t="str" cm="1">
        <f t="array" ref="K1834">IF(H1834="?",INDEX($H$2:$H$2336,MODE(MATCH($H$2:$H$2336,$H$2:$H$2336,0))),H1834)</f>
        <v>No</v>
      </c>
      <c r="L1834" s="18">
        <f t="shared" si="28"/>
        <v>1</v>
      </c>
      <c r="M1834" s="18" t="s">
        <v>2382</v>
      </c>
      <c r="N1834" s="18" t="s">
        <v>2380</v>
      </c>
      <c r="O1834" s="17" t="str" cm="1">
        <f t="array" ref="O1834">_xlfn.IFS(B1834&lt;18.5,"Underweight",B1834&lt;=24.99,"Normal weight",B1834&lt;=29.99,"Over weight",B1834&gt;=30,"Obesity")</f>
        <v>Obesity</v>
      </c>
      <c r="P1834" s="30" t="str" cm="1">
        <f t="array" ref="P1834">_xlfn.IFS(C1834&lt;5.7,"Normal",C1834&lt;=6.49,"Prediabetes",C1834&gt;=6.5,"Diabetes")</f>
        <v>Prediabetes</v>
      </c>
    </row>
    <row r="1835" spans="1:16" x14ac:dyDescent="0.25">
      <c r="A1835" s="54" t="s">
        <v>536</v>
      </c>
      <c r="B1835" s="54">
        <v>18.850000000000001</v>
      </c>
      <c r="C1835" s="54">
        <v>6.03</v>
      </c>
      <c r="D1835" s="54" t="s">
        <v>2380</v>
      </c>
      <c r="E1835" s="54" t="s">
        <v>2380</v>
      </c>
      <c r="F1835" s="54" t="s">
        <v>2380</v>
      </c>
      <c r="G1835" s="54">
        <v>1</v>
      </c>
      <c r="H1835" s="54" t="s">
        <v>2380</v>
      </c>
      <c r="I1835" s="17"/>
      <c r="J1835" s="19"/>
      <c r="K1835" s="15" t="str" cm="1">
        <f t="array" ref="K1835">IF(H1835="?",INDEX($H$2:$H$2336,MODE(MATCH($H$2:$H$2336,$H$2:$H$2336,0))),H1835)</f>
        <v>No</v>
      </c>
      <c r="L1835" s="16">
        <f t="shared" si="28"/>
        <v>1</v>
      </c>
      <c r="M1835" s="16" t="s">
        <v>2380</v>
      </c>
      <c r="N1835" s="16" t="s">
        <v>2380</v>
      </c>
      <c r="O1835" s="15" t="str" cm="1">
        <f t="array" ref="O1835">_xlfn.IFS(B1835&lt;18.5,"Underweight",B1835&lt;=24.99,"Normal weight",B1835&lt;=29.99,"Over weight",B1835&gt;=30,"Obesity")</f>
        <v>Normal weight</v>
      </c>
      <c r="P1835" s="29" t="str" cm="1">
        <f t="array" ref="P1835">_xlfn.IFS(C1835&lt;5.7,"Normal",C1835&lt;=6.49,"Prediabetes",C1835&gt;=6.5,"Diabetes")</f>
        <v>Prediabetes</v>
      </c>
    </row>
    <row r="1836" spans="1:16" x14ac:dyDescent="0.25">
      <c r="A1836" s="54" t="s">
        <v>534</v>
      </c>
      <c r="B1836" s="54">
        <v>34.130000000000003</v>
      </c>
      <c r="C1836" s="54">
        <v>5.65</v>
      </c>
      <c r="D1836" s="54" t="s">
        <v>2380</v>
      </c>
      <c r="E1836" s="54" t="s">
        <v>2380</v>
      </c>
      <c r="F1836" s="54" t="s">
        <v>2382</v>
      </c>
      <c r="G1836" s="54">
        <v>1</v>
      </c>
      <c r="H1836" s="54" t="s">
        <v>2380</v>
      </c>
      <c r="I1836" s="15"/>
      <c r="J1836" s="20"/>
      <c r="K1836" s="17" t="str" cm="1">
        <f t="array" ref="K1836">IF(H1836="?",INDEX($H$2:$H$2336,MODE(MATCH($H$2:$H$2336,$H$2:$H$2336,0))),H1836)</f>
        <v>No</v>
      </c>
      <c r="L1836" s="18">
        <f t="shared" si="28"/>
        <v>1</v>
      </c>
      <c r="M1836" s="18" t="s">
        <v>2380</v>
      </c>
      <c r="N1836" s="18" t="s">
        <v>2380</v>
      </c>
      <c r="O1836" s="17" t="str" cm="1">
        <f t="array" ref="O1836">_xlfn.IFS(B1836&lt;18.5,"Underweight",B1836&lt;=24.99,"Normal weight",B1836&lt;=29.99,"Over weight",B1836&gt;=30,"Obesity")</f>
        <v>Obesity</v>
      </c>
      <c r="P1836" s="30" t="str" cm="1">
        <f t="array" ref="P1836">_xlfn.IFS(C1836&lt;5.7,"Normal",C1836&lt;=6.49,"Prediabetes",C1836&gt;=6.5,"Diabetes")</f>
        <v>Normal</v>
      </c>
    </row>
    <row r="1837" spans="1:16" x14ac:dyDescent="0.25">
      <c r="A1837" s="54" t="s">
        <v>533</v>
      </c>
      <c r="B1837" s="54">
        <v>17.34</v>
      </c>
      <c r="C1837" s="54">
        <v>5.05</v>
      </c>
      <c r="D1837" s="54" t="s">
        <v>2380</v>
      </c>
      <c r="E1837" s="54" t="s">
        <v>2380</v>
      </c>
      <c r="F1837" s="54" t="s">
        <v>2380</v>
      </c>
      <c r="G1837" s="54" t="s">
        <v>2381</v>
      </c>
      <c r="H1837" s="54" t="s">
        <v>2380</v>
      </c>
      <c r="I1837" s="17"/>
      <c r="J1837" s="19"/>
      <c r="K1837" s="15" t="str" cm="1">
        <f t="array" ref="K1837">IF(H1837="?",INDEX($H$2:$H$2336,MODE(MATCH($H$2:$H$2336,$H$2:$H$2336,0))),H1837)</f>
        <v>No</v>
      </c>
      <c r="L1837" s="16" t="str">
        <f t="shared" si="28"/>
        <v>0</v>
      </c>
      <c r="M1837" s="16" t="s">
        <v>2380</v>
      </c>
      <c r="N1837" s="16" t="s">
        <v>2380</v>
      </c>
      <c r="O1837" s="15" t="str" cm="1">
        <f t="array" ref="O1837">_xlfn.IFS(B1837&lt;18.5,"Underweight",B1837&lt;=24.99,"Normal weight",B1837&lt;=29.99,"Over weight",B1837&gt;=30,"Obesity")</f>
        <v>Underweight</v>
      </c>
      <c r="P1837" s="29" t="str" cm="1">
        <f t="array" ref="P1837">_xlfn.IFS(C1837&lt;5.7,"Normal",C1837&lt;=6.49,"Prediabetes",C1837&gt;=6.5,"Diabetes")</f>
        <v>Normal</v>
      </c>
    </row>
    <row r="1838" spans="1:16" x14ac:dyDescent="0.25">
      <c r="A1838" s="54" t="s">
        <v>532</v>
      </c>
      <c r="B1838" s="54">
        <v>17.440000000000001</v>
      </c>
      <c r="C1838" s="54">
        <v>6.26</v>
      </c>
      <c r="D1838" s="54" t="s">
        <v>2380</v>
      </c>
      <c r="E1838" s="54" t="s">
        <v>2380</v>
      </c>
      <c r="F1838" s="54" t="s">
        <v>2380</v>
      </c>
      <c r="G1838" s="54" t="s">
        <v>2381</v>
      </c>
      <c r="H1838" s="54" t="s">
        <v>2380</v>
      </c>
      <c r="I1838" s="15"/>
      <c r="J1838" s="20"/>
      <c r="K1838" s="17" t="str" cm="1">
        <f t="array" ref="K1838">IF(H1838="?",INDEX($H$2:$H$2336,MODE(MATCH($H$2:$H$2336,$H$2:$H$2336,0))),H1838)</f>
        <v>No</v>
      </c>
      <c r="L1838" s="18" t="str">
        <f t="shared" si="28"/>
        <v>0</v>
      </c>
      <c r="M1838" s="18" t="s">
        <v>2380</v>
      </c>
      <c r="N1838" s="18" t="s">
        <v>2380</v>
      </c>
      <c r="O1838" s="17" t="str" cm="1">
        <f t="array" ref="O1838">_xlfn.IFS(B1838&lt;18.5,"Underweight",B1838&lt;=24.99,"Normal weight",B1838&lt;=29.99,"Over weight",B1838&gt;=30,"Obesity")</f>
        <v>Underweight</v>
      </c>
      <c r="P1838" s="30" t="str" cm="1">
        <f t="array" ref="P1838">_xlfn.IFS(C1838&lt;5.7,"Normal",C1838&lt;=6.49,"Prediabetes",C1838&gt;=6.5,"Diabetes")</f>
        <v>Prediabetes</v>
      </c>
    </row>
    <row r="1839" spans="1:16" x14ac:dyDescent="0.25">
      <c r="A1839" s="54" t="s">
        <v>531</v>
      </c>
      <c r="B1839" s="54">
        <v>33.659999999999997</v>
      </c>
      <c r="C1839" s="54">
        <v>4.08</v>
      </c>
      <c r="D1839" s="54" t="s">
        <v>8367</v>
      </c>
      <c r="E1839" s="54" t="s">
        <v>2380</v>
      </c>
      <c r="F1839" s="54" t="s">
        <v>2382</v>
      </c>
      <c r="G1839" s="54">
        <v>1</v>
      </c>
      <c r="H1839" s="54" t="s">
        <v>2380</v>
      </c>
      <c r="I1839" s="17"/>
      <c r="J1839" s="19"/>
      <c r="K1839" s="15" t="str" cm="1">
        <f t="array" ref="K1839">IF(H1839="?",INDEX($H$2:$H$2336,MODE(MATCH($H$2:$H$2336,$H$2:$H$2336,0))),H1839)</f>
        <v>No</v>
      </c>
      <c r="L1839" s="16">
        <f t="shared" si="28"/>
        <v>1</v>
      </c>
      <c r="M1839" s="16" t="s">
        <v>2382</v>
      </c>
      <c r="N1839" s="16" t="s">
        <v>2380</v>
      </c>
      <c r="O1839" s="15" t="str" cm="1">
        <f t="array" ref="O1839">_xlfn.IFS(B1839&lt;18.5,"Underweight",B1839&lt;=24.99,"Normal weight",B1839&lt;=29.99,"Over weight",B1839&gt;=30,"Obesity")</f>
        <v>Obesity</v>
      </c>
      <c r="P1839" s="29" t="str" cm="1">
        <f t="array" ref="P1839">_xlfn.IFS(C1839&lt;5.7,"Normal",C1839&lt;=6.49,"Prediabetes",C1839&gt;=6.5,"Diabetes")</f>
        <v>Normal</v>
      </c>
    </row>
    <row r="1840" spans="1:16" x14ac:dyDescent="0.25">
      <c r="A1840" s="54" t="s">
        <v>530</v>
      </c>
      <c r="B1840" s="54">
        <v>21.375</v>
      </c>
      <c r="C1840" s="54">
        <v>6.19</v>
      </c>
      <c r="D1840" s="54" t="s">
        <v>8367</v>
      </c>
      <c r="E1840" s="54" t="s">
        <v>2380</v>
      </c>
      <c r="F1840" s="54" t="s">
        <v>2380</v>
      </c>
      <c r="G1840" s="54">
        <v>1</v>
      </c>
      <c r="H1840" s="54" t="s">
        <v>2380</v>
      </c>
      <c r="I1840" s="15"/>
      <c r="J1840" s="20"/>
      <c r="K1840" s="17" t="str" cm="1">
        <f t="array" ref="K1840">IF(H1840="?",INDEX($H$2:$H$2336,MODE(MATCH($H$2:$H$2336,$H$2:$H$2336,0))),H1840)</f>
        <v>No</v>
      </c>
      <c r="L1840" s="18">
        <f t="shared" si="28"/>
        <v>1</v>
      </c>
      <c r="M1840" s="18" t="s">
        <v>2382</v>
      </c>
      <c r="N1840" s="18" t="s">
        <v>2380</v>
      </c>
      <c r="O1840" s="17" t="str" cm="1">
        <f t="array" ref="O1840">_xlfn.IFS(B1840&lt;18.5,"Underweight",B1840&lt;=24.99,"Normal weight",B1840&lt;=29.99,"Over weight",B1840&gt;=30,"Obesity")</f>
        <v>Normal weight</v>
      </c>
      <c r="P1840" s="30" t="str" cm="1">
        <f t="array" ref="P1840">_xlfn.IFS(C1840&lt;5.7,"Normal",C1840&lt;=6.49,"Prediabetes",C1840&gt;=6.5,"Diabetes")</f>
        <v>Prediabetes</v>
      </c>
    </row>
    <row r="1841" spans="1:16" x14ac:dyDescent="0.25">
      <c r="A1841" s="54" t="s">
        <v>529</v>
      </c>
      <c r="B1841" s="54">
        <v>27.14</v>
      </c>
      <c r="C1841" s="54">
        <v>6.01</v>
      </c>
      <c r="D1841" s="54" t="s">
        <v>2380</v>
      </c>
      <c r="E1841" s="54" t="s">
        <v>2380</v>
      </c>
      <c r="F1841" s="54" t="s">
        <v>2380</v>
      </c>
      <c r="G1841" s="54">
        <v>1</v>
      </c>
      <c r="H1841" s="54" t="s">
        <v>2380</v>
      </c>
      <c r="I1841" s="17"/>
      <c r="J1841" s="19"/>
      <c r="K1841" s="15" t="str" cm="1">
        <f t="array" ref="K1841">IF(H1841="?",INDEX($H$2:$H$2336,MODE(MATCH($H$2:$H$2336,$H$2:$H$2336,0))),H1841)</f>
        <v>No</v>
      </c>
      <c r="L1841" s="16">
        <f t="shared" si="28"/>
        <v>1</v>
      </c>
      <c r="M1841" s="16" t="s">
        <v>2380</v>
      </c>
      <c r="N1841" s="16" t="s">
        <v>2380</v>
      </c>
      <c r="O1841" s="15" t="str" cm="1">
        <f t="array" ref="O1841">_xlfn.IFS(B1841&lt;18.5,"Underweight",B1841&lt;=24.99,"Normal weight",B1841&lt;=29.99,"Over weight",B1841&gt;=30,"Obesity")</f>
        <v>Over weight</v>
      </c>
      <c r="P1841" s="29" t="str" cm="1">
        <f t="array" ref="P1841">_xlfn.IFS(C1841&lt;5.7,"Normal",C1841&lt;=6.49,"Prediabetes",C1841&gt;=6.5,"Diabetes")</f>
        <v>Prediabetes</v>
      </c>
    </row>
    <row r="1842" spans="1:16" x14ac:dyDescent="0.25">
      <c r="A1842" s="54" t="s">
        <v>528</v>
      </c>
      <c r="B1842" s="54">
        <v>35.78</v>
      </c>
      <c r="C1842" s="54">
        <v>6.07</v>
      </c>
      <c r="D1842" s="54" t="s">
        <v>2380</v>
      </c>
      <c r="E1842" s="54" t="s">
        <v>8367</v>
      </c>
      <c r="F1842" s="54" t="s">
        <v>2380</v>
      </c>
      <c r="G1842" s="54">
        <v>1</v>
      </c>
      <c r="H1842" s="54" t="s">
        <v>2380</v>
      </c>
      <c r="I1842" s="15"/>
      <c r="J1842" s="20"/>
      <c r="K1842" s="17" t="str" cm="1">
        <f t="array" ref="K1842">IF(H1842="?",INDEX($H$2:$H$2336,MODE(MATCH($H$2:$H$2336,$H$2:$H$2336,0))),H1842)</f>
        <v>No</v>
      </c>
      <c r="L1842" s="18">
        <f t="shared" si="28"/>
        <v>1</v>
      </c>
      <c r="M1842" s="18" t="s">
        <v>2380</v>
      </c>
      <c r="N1842" s="18" t="s">
        <v>2380</v>
      </c>
      <c r="O1842" s="17" t="str" cm="1">
        <f t="array" ref="O1842">_xlfn.IFS(B1842&lt;18.5,"Underweight",B1842&lt;=24.99,"Normal weight",B1842&lt;=29.99,"Over weight",B1842&gt;=30,"Obesity")</f>
        <v>Obesity</v>
      </c>
      <c r="P1842" s="30" t="str" cm="1">
        <f t="array" ref="P1842">_xlfn.IFS(C1842&lt;5.7,"Normal",C1842&lt;=6.49,"Prediabetes",C1842&gt;=6.5,"Diabetes")</f>
        <v>Prediabetes</v>
      </c>
    </row>
    <row r="1843" spans="1:16" x14ac:dyDescent="0.25">
      <c r="A1843" s="54" t="s">
        <v>527</v>
      </c>
      <c r="B1843" s="54">
        <v>34.96</v>
      </c>
      <c r="C1843" s="54">
        <v>5.63</v>
      </c>
      <c r="D1843" s="54" t="s">
        <v>2380</v>
      </c>
      <c r="E1843" s="54" t="s">
        <v>2380</v>
      </c>
      <c r="F1843" s="54" t="s">
        <v>2380</v>
      </c>
      <c r="G1843" s="54" t="s">
        <v>2381</v>
      </c>
      <c r="H1843" s="54" t="s">
        <v>2380</v>
      </c>
      <c r="I1843" s="17"/>
      <c r="J1843" s="19"/>
      <c r="K1843" s="15" t="str" cm="1">
        <f t="array" ref="K1843">IF(H1843="?",INDEX($H$2:$H$2336,MODE(MATCH($H$2:$H$2336,$H$2:$H$2336,0))),H1843)</f>
        <v>No</v>
      </c>
      <c r="L1843" s="16" t="str">
        <f t="shared" si="28"/>
        <v>0</v>
      </c>
      <c r="M1843" s="16" t="s">
        <v>2380</v>
      </c>
      <c r="N1843" s="16" t="s">
        <v>2380</v>
      </c>
      <c r="O1843" s="15" t="str" cm="1">
        <f t="array" ref="O1843">_xlfn.IFS(B1843&lt;18.5,"Underweight",B1843&lt;=24.99,"Normal weight",B1843&lt;=29.99,"Over weight",B1843&gt;=30,"Obesity")</f>
        <v>Obesity</v>
      </c>
      <c r="P1843" s="29" t="str" cm="1">
        <f t="array" ref="P1843">_xlfn.IFS(C1843&lt;5.7,"Normal",C1843&lt;=6.49,"Prediabetes",C1843&gt;=6.5,"Diabetes")</f>
        <v>Normal</v>
      </c>
    </row>
    <row r="1844" spans="1:16" x14ac:dyDescent="0.25">
      <c r="A1844" s="54" t="s">
        <v>526</v>
      </c>
      <c r="B1844" s="54">
        <v>38.39</v>
      </c>
      <c r="C1844" s="54">
        <v>6.05</v>
      </c>
      <c r="D1844" s="54" t="s">
        <v>2380</v>
      </c>
      <c r="E1844" s="54" t="s">
        <v>2380</v>
      </c>
      <c r="F1844" s="54" t="s">
        <v>2380</v>
      </c>
      <c r="G1844" s="54" t="s">
        <v>2381</v>
      </c>
      <c r="H1844" s="54" t="s">
        <v>2380</v>
      </c>
      <c r="I1844" s="15"/>
      <c r="J1844" s="20"/>
      <c r="K1844" s="17" t="str" cm="1">
        <f t="array" ref="K1844">IF(H1844="?",INDEX($H$2:$H$2336,MODE(MATCH($H$2:$H$2336,$H$2:$H$2336,0))),H1844)</f>
        <v>No</v>
      </c>
      <c r="L1844" s="18" t="str">
        <f t="shared" si="28"/>
        <v>0</v>
      </c>
      <c r="M1844" s="18" t="s">
        <v>2380</v>
      </c>
      <c r="N1844" s="18" t="s">
        <v>2380</v>
      </c>
      <c r="O1844" s="17" t="str" cm="1">
        <f t="array" ref="O1844">_xlfn.IFS(B1844&lt;18.5,"Underweight",B1844&lt;=24.99,"Normal weight",B1844&lt;=29.99,"Over weight",B1844&gt;=30,"Obesity")</f>
        <v>Obesity</v>
      </c>
      <c r="P1844" s="30" t="str" cm="1">
        <f t="array" ref="P1844">_xlfn.IFS(C1844&lt;5.7,"Normal",C1844&lt;=6.49,"Prediabetes",C1844&gt;=6.5,"Diabetes")</f>
        <v>Prediabetes</v>
      </c>
    </row>
    <row r="1845" spans="1:16" x14ac:dyDescent="0.25">
      <c r="A1845" s="54" t="s">
        <v>525</v>
      </c>
      <c r="B1845" s="54">
        <v>33.82</v>
      </c>
      <c r="C1845" s="54">
        <v>4.6500000000000004</v>
      </c>
      <c r="D1845" s="54" t="s">
        <v>2380</v>
      </c>
      <c r="E1845" s="54" t="s">
        <v>2380</v>
      </c>
      <c r="F1845" s="54" t="s">
        <v>2380</v>
      </c>
      <c r="G1845" s="54" t="s">
        <v>2381</v>
      </c>
      <c r="H1845" s="54" t="s">
        <v>2380</v>
      </c>
      <c r="I1845" s="17"/>
      <c r="J1845" s="19"/>
      <c r="K1845" s="15" t="str" cm="1">
        <f t="array" ref="K1845">IF(H1845="?",INDEX($H$2:$H$2336,MODE(MATCH($H$2:$H$2336,$H$2:$H$2336,0))),H1845)</f>
        <v>No</v>
      </c>
      <c r="L1845" s="16" t="str">
        <f t="shared" si="28"/>
        <v>0</v>
      </c>
      <c r="M1845" s="16" t="s">
        <v>2380</v>
      </c>
      <c r="N1845" s="16" t="s">
        <v>2380</v>
      </c>
      <c r="O1845" s="15" t="str" cm="1">
        <f t="array" ref="O1845">_xlfn.IFS(B1845&lt;18.5,"Underweight",B1845&lt;=24.99,"Normal weight",B1845&lt;=29.99,"Over weight",B1845&gt;=30,"Obesity")</f>
        <v>Obesity</v>
      </c>
      <c r="P1845" s="29" t="str" cm="1">
        <f t="array" ref="P1845">_xlfn.IFS(C1845&lt;5.7,"Normal",C1845&lt;=6.49,"Prediabetes",C1845&gt;=6.5,"Diabetes")</f>
        <v>Normal</v>
      </c>
    </row>
    <row r="1846" spans="1:16" x14ac:dyDescent="0.25">
      <c r="A1846" s="54" t="s">
        <v>524</v>
      </c>
      <c r="B1846" s="54">
        <v>27.835000000000001</v>
      </c>
      <c r="C1846" s="54">
        <v>5.37</v>
      </c>
      <c r="D1846" s="54" t="s">
        <v>2380</v>
      </c>
      <c r="E1846" s="54" t="s">
        <v>2380</v>
      </c>
      <c r="F1846" s="54" t="s">
        <v>2380</v>
      </c>
      <c r="G1846" s="54" t="s">
        <v>2381</v>
      </c>
      <c r="H1846" s="54" t="s">
        <v>2380</v>
      </c>
      <c r="I1846" s="15"/>
      <c r="J1846" s="20"/>
      <c r="K1846" s="17" t="str" cm="1">
        <f t="array" ref="K1846">IF(H1846="?",INDEX($H$2:$H$2336,MODE(MATCH($H$2:$H$2336,$H$2:$H$2336,0))),H1846)</f>
        <v>No</v>
      </c>
      <c r="L1846" s="18" t="str">
        <f t="shared" si="28"/>
        <v>0</v>
      </c>
      <c r="M1846" s="18" t="s">
        <v>2380</v>
      </c>
      <c r="N1846" s="18" t="s">
        <v>2380</v>
      </c>
      <c r="O1846" s="17" t="str" cm="1">
        <f t="array" ref="O1846">_xlfn.IFS(B1846&lt;18.5,"Underweight",B1846&lt;=24.99,"Normal weight",B1846&lt;=29.99,"Over weight",B1846&gt;=30,"Obesity")</f>
        <v>Over weight</v>
      </c>
      <c r="P1846" s="30" t="str" cm="1">
        <f t="array" ref="P1846">_xlfn.IFS(C1846&lt;5.7,"Normal",C1846&lt;=6.49,"Prediabetes",C1846&gt;=6.5,"Diabetes")</f>
        <v>Normal</v>
      </c>
    </row>
    <row r="1847" spans="1:16" x14ac:dyDescent="0.25">
      <c r="A1847" s="54" t="s">
        <v>523</v>
      </c>
      <c r="B1847" s="54">
        <v>33</v>
      </c>
      <c r="C1847" s="54">
        <v>5.39</v>
      </c>
      <c r="D1847" s="54" t="s">
        <v>2380</v>
      </c>
      <c r="E1847" s="54" t="s">
        <v>2380</v>
      </c>
      <c r="F1847" s="54" t="s">
        <v>2380</v>
      </c>
      <c r="G1847" s="54" t="s">
        <v>2381</v>
      </c>
      <c r="H1847" s="54" t="s">
        <v>2380</v>
      </c>
      <c r="I1847" s="17"/>
      <c r="J1847" s="19"/>
      <c r="K1847" s="15" t="str" cm="1">
        <f t="array" ref="K1847">IF(H1847="?",INDEX($H$2:$H$2336,MODE(MATCH($H$2:$H$2336,$H$2:$H$2336,0))),H1847)</f>
        <v>No</v>
      </c>
      <c r="L1847" s="16" t="str">
        <f t="shared" si="28"/>
        <v>0</v>
      </c>
      <c r="M1847" s="16" t="s">
        <v>2380</v>
      </c>
      <c r="N1847" s="16" t="s">
        <v>2380</v>
      </c>
      <c r="O1847" s="15" t="str" cm="1">
        <f t="array" ref="O1847">_xlfn.IFS(B1847&lt;18.5,"Underweight",B1847&lt;=24.99,"Normal weight",B1847&lt;=29.99,"Over weight",B1847&gt;=30,"Obesity")</f>
        <v>Obesity</v>
      </c>
      <c r="P1847" s="29" t="str" cm="1">
        <f t="array" ref="P1847">_xlfn.IFS(C1847&lt;5.7,"Normal",C1847&lt;=6.49,"Prediabetes",C1847&gt;=6.5,"Diabetes")</f>
        <v>Normal</v>
      </c>
    </row>
    <row r="1848" spans="1:16" x14ac:dyDescent="0.25">
      <c r="A1848" s="54" t="s">
        <v>522</v>
      </c>
      <c r="B1848" s="54">
        <v>26.885000000000002</v>
      </c>
      <c r="C1848" s="54">
        <v>5.86</v>
      </c>
      <c r="D1848" s="54" t="s">
        <v>2380</v>
      </c>
      <c r="E1848" s="54" t="s">
        <v>2380</v>
      </c>
      <c r="F1848" s="54" t="s">
        <v>2380</v>
      </c>
      <c r="G1848" s="54" t="s">
        <v>2381</v>
      </c>
      <c r="H1848" s="54" t="s">
        <v>2380</v>
      </c>
      <c r="I1848" s="15"/>
      <c r="J1848" s="20"/>
      <c r="K1848" s="17" t="str" cm="1">
        <f t="array" ref="K1848">IF(H1848="?",INDEX($H$2:$H$2336,MODE(MATCH($H$2:$H$2336,$H$2:$H$2336,0))),H1848)</f>
        <v>No</v>
      </c>
      <c r="L1848" s="18" t="str">
        <f t="shared" si="28"/>
        <v>0</v>
      </c>
      <c r="M1848" s="18" t="s">
        <v>2380</v>
      </c>
      <c r="N1848" s="18" t="s">
        <v>2380</v>
      </c>
      <c r="O1848" s="17" t="str" cm="1">
        <f t="array" ref="O1848">_xlfn.IFS(B1848&lt;18.5,"Underweight",B1848&lt;=24.99,"Normal weight",B1848&lt;=29.99,"Over weight",B1848&gt;=30,"Obesity")</f>
        <v>Over weight</v>
      </c>
      <c r="P1848" s="30" t="str" cm="1">
        <f t="array" ref="P1848">_xlfn.IFS(C1848&lt;5.7,"Normal",C1848&lt;=6.49,"Prediabetes",C1848&gt;=6.5,"Diabetes")</f>
        <v>Prediabetes</v>
      </c>
    </row>
    <row r="1849" spans="1:16" x14ac:dyDescent="0.25">
      <c r="A1849" s="54" t="s">
        <v>521</v>
      </c>
      <c r="B1849" s="54">
        <v>29.26</v>
      </c>
      <c r="C1849" s="54">
        <v>4.4400000000000004</v>
      </c>
      <c r="D1849" s="54" t="s">
        <v>2380</v>
      </c>
      <c r="E1849" s="54" t="s">
        <v>2380</v>
      </c>
      <c r="F1849" s="54" t="s">
        <v>2380</v>
      </c>
      <c r="G1849" s="54" t="s">
        <v>2381</v>
      </c>
      <c r="H1849" s="54" t="s">
        <v>2380</v>
      </c>
      <c r="I1849" s="17"/>
      <c r="J1849" s="19"/>
      <c r="K1849" s="15" t="str" cm="1">
        <f t="array" ref="K1849">IF(H1849="?",INDEX($H$2:$H$2336,MODE(MATCH($H$2:$H$2336,$H$2:$H$2336,0))),H1849)</f>
        <v>No</v>
      </c>
      <c r="L1849" s="16" t="str">
        <f t="shared" si="28"/>
        <v>0</v>
      </c>
      <c r="M1849" s="16" t="s">
        <v>2380</v>
      </c>
      <c r="N1849" s="16" t="s">
        <v>2380</v>
      </c>
      <c r="O1849" s="15" t="str" cm="1">
        <f t="array" ref="O1849">_xlfn.IFS(B1849&lt;18.5,"Underweight",B1849&lt;=24.99,"Normal weight",B1849&lt;=29.99,"Over weight",B1849&gt;=30,"Obesity")</f>
        <v>Over weight</v>
      </c>
      <c r="P1849" s="29" t="str" cm="1">
        <f t="array" ref="P1849">_xlfn.IFS(C1849&lt;5.7,"Normal",C1849&lt;=6.49,"Prediabetes",C1849&gt;=6.5,"Diabetes")</f>
        <v>Normal</v>
      </c>
    </row>
    <row r="1850" spans="1:16" x14ac:dyDescent="0.25">
      <c r="A1850" s="54" t="s">
        <v>520</v>
      </c>
      <c r="B1850" s="54">
        <v>26.98</v>
      </c>
      <c r="C1850" s="54">
        <v>4.41</v>
      </c>
      <c r="D1850" s="54" t="s">
        <v>2380</v>
      </c>
      <c r="E1850" s="54" t="s">
        <v>2380</v>
      </c>
      <c r="F1850" s="54" t="s">
        <v>2380</v>
      </c>
      <c r="G1850" s="54" t="s">
        <v>2381</v>
      </c>
      <c r="H1850" s="54" t="s">
        <v>2380</v>
      </c>
      <c r="I1850" s="15"/>
      <c r="J1850" s="20"/>
      <c r="K1850" s="17" t="str" cm="1">
        <f t="array" ref="K1850">IF(H1850="?",INDEX($H$2:$H$2336,MODE(MATCH($H$2:$H$2336,$H$2:$H$2336,0))),H1850)</f>
        <v>No</v>
      </c>
      <c r="L1850" s="18" t="str">
        <f t="shared" si="28"/>
        <v>0</v>
      </c>
      <c r="M1850" s="18" t="s">
        <v>2380</v>
      </c>
      <c r="N1850" s="18" t="s">
        <v>2380</v>
      </c>
      <c r="O1850" s="17" t="str" cm="1">
        <f t="array" ref="O1850">_xlfn.IFS(B1850&lt;18.5,"Underweight",B1850&lt;=24.99,"Normal weight",B1850&lt;=29.99,"Over weight",B1850&gt;=30,"Obesity")</f>
        <v>Over weight</v>
      </c>
      <c r="P1850" s="30" t="str" cm="1">
        <f t="array" ref="P1850">_xlfn.IFS(C1850&lt;5.7,"Normal",C1850&lt;=6.49,"Prediabetes",C1850&gt;=6.5,"Diabetes")</f>
        <v>Normal</v>
      </c>
    </row>
    <row r="1851" spans="1:16" x14ac:dyDescent="0.25">
      <c r="A1851" s="54" t="s">
        <v>519</v>
      </c>
      <c r="B1851" s="54">
        <v>32.11</v>
      </c>
      <c r="C1851" s="54">
        <v>5.19</v>
      </c>
      <c r="D1851" s="54" t="s">
        <v>2380</v>
      </c>
      <c r="E1851" s="54" t="s">
        <v>2380</v>
      </c>
      <c r="F1851" s="54" t="s">
        <v>2382</v>
      </c>
      <c r="G1851" s="54">
        <v>1</v>
      </c>
      <c r="H1851" s="54" t="s">
        <v>2380</v>
      </c>
      <c r="I1851" s="17"/>
      <c r="J1851" s="19"/>
      <c r="K1851" s="15" t="str" cm="1">
        <f t="array" ref="K1851">IF(H1851="?",INDEX($H$2:$H$2336,MODE(MATCH($H$2:$H$2336,$H$2:$H$2336,0))),H1851)</f>
        <v>No</v>
      </c>
      <c r="L1851" s="16">
        <f t="shared" si="28"/>
        <v>1</v>
      </c>
      <c r="M1851" s="16" t="s">
        <v>2380</v>
      </c>
      <c r="N1851" s="16" t="s">
        <v>2380</v>
      </c>
      <c r="O1851" s="15" t="str" cm="1">
        <f t="array" ref="O1851">_xlfn.IFS(B1851&lt;18.5,"Underweight",B1851&lt;=24.99,"Normal weight",B1851&lt;=29.99,"Over weight",B1851&gt;=30,"Obesity")</f>
        <v>Obesity</v>
      </c>
      <c r="P1851" s="29" t="str" cm="1">
        <f t="array" ref="P1851">_xlfn.IFS(C1851&lt;5.7,"Normal",C1851&lt;=6.49,"Prediabetes",C1851&gt;=6.5,"Diabetes")</f>
        <v>Normal</v>
      </c>
    </row>
    <row r="1852" spans="1:16" x14ac:dyDescent="0.25">
      <c r="A1852" s="54" t="s">
        <v>518</v>
      </c>
      <c r="B1852" s="54">
        <v>31.73</v>
      </c>
      <c r="C1852" s="54">
        <v>5.16</v>
      </c>
      <c r="D1852" s="54" t="s">
        <v>2380</v>
      </c>
      <c r="E1852" s="54" t="s">
        <v>2380</v>
      </c>
      <c r="F1852" s="54" t="s">
        <v>2382</v>
      </c>
      <c r="G1852" s="54">
        <v>1</v>
      </c>
      <c r="H1852" s="54" t="s">
        <v>2380</v>
      </c>
      <c r="I1852" s="15"/>
      <c r="J1852" s="20"/>
      <c r="K1852" s="17" t="str" cm="1">
        <f t="array" ref="K1852">IF(H1852="?",INDEX($H$2:$H$2336,MODE(MATCH($H$2:$H$2336,$H$2:$H$2336,0))),H1852)</f>
        <v>No</v>
      </c>
      <c r="L1852" s="18">
        <f t="shared" si="28"/>
        <v>1</v>
      </c>
      <c r="M1852" s="18" t="s">
        <v>2380</v>
      </c>
      <c r="N1852" s="18" t="s">
        <v>2380</v>
      </c>
      <c r="O1852" s="17" t="str" cm="1">
        <f t="array" ref="O1852">_xlfn.IFS(B1852&lt;18.5,"Underweight",B1852&lt;=24.99,"Normal weight",B1852&lt;=29.99,"Over weight",B1852&gt;=30,"Obesity")</f>
        <v>Obesity</v>
      </c>
      <c r="P1852" s="30" t="str" cm="1">
        <f t="array" ref="P1852">_xlfn.IFS(C1852&lt;5.7,"Normal",C1852&lt;=6.49,"Prediabetes",C1852&gt;=6.5,"Diabetes")</f>
        <v>Normal</v>
      </c>
    </row>
    <row r="1853" spans="1:16" x14ac:dyDescent="0.25">
      <c r="A1853" s="54" t="s">
        <v>517</v>
      </c>
      <c r="B1853" s="54">
        <v>22.515000000000001</v>
      </c>
      <c r="C1853" s="54">
        <v>4.24</v>
      </c>
      <c r="D1853" s="54" t="s">
        <v>2380</v>
      </c>
      <c r="E1853" s="54" t="s">
        <v>2380</v>
      </c>
      <c r="F1853" s="54" t="s">
        <v>2380</v>
      </c>
      <c r="G1853" s="54" t="s">
        <v>2381</v>
      </c>
      <c r="H1853" s="54" t="s">
        <v>2380</v>
      </c>
      <c r="I1853" s="17"/>
      <c r="J1853" s="19"/>
      <c r="K1853" s="15" t="str" cm="1">
        <f t="array" ref="K1853">IF(H1853="?",INDEX($H$2:$H$2336,MODE(MATCH($H$2:$H$2336,$H$2:$H$2336,0))),H1853)</f>
        <v>No</v>
      </c>
      <c r="L1853" s="16" t="str">
        <f t="shared" si="28"/>
        <v>0</v>
      </c>
      <c r="M1853" s="16" t="s">
        <v>2380</v>
      </c>
      <c r="N1853" s="16" t="s">
        <v>2380</v>
      </c>
      <c r="O1853" s="15" t="str" cm="1">
        <f t="array" ref="O1853">_xlfn.IFS(B1853&lt;18.5,"Underweight",B1853&lt;=24.99,"Normal weight",B1853&lt;=29.99,"Over weight",B1853&gt;=30,"Obesity")</f>
        <v>Normal weight</v>
      </c>
      <c r="P1853" s="29" t="str" cm="1">
        <f t="array" ref="P1853">_xlfn.IFS(C1853&lt;5.7,"Normal",C1853&lt;=6.49,"Prediabetes",C1853&gt;=6.5,"Diabetes")</f>
        <v>Normal</v>
      </c>
    </row>
    <row r="1854" spans="1:16" x14ac:dyDescent="0.25">
      <c r="A1854" s="54" t="s">
        <v>515</v>
      </c>
      <c r="B1854" s="54">
        <v>25.9</v>
      </c>
      <c r="C1854" s="54">
        <v>5.45</v>
      </c>
      <c r="D1854" s="54" t="s">
        <v>2380</v>
      </c>
      <c r="E1854" s="54" t="s">
        <v>2380</v>
      </c>
      <c r="F1854" s="54" t="s">
        <v>2380</v>
      </c>
      <c r="G1854" s="54">
        <v>1</v>
      </c>
      <c r="H1854" s="54" t="s">
        <v>2380</v>
      </c>
      <c r="I1854" s="15"/>
      <c r="J1854" s="20"/>
      <c r="K1854" s="17" t="str" cm="1">
        <f t="array" ref="K1854">IF(H1854="?",INDEX($H$2:$H$2336,MODE(MATCH($H$2:$H$2336,$H$2:$H$2336,0))),H1854)</f>
        <v>No</v>
      </c>
      <c r="L1854" s="18">
        <f t="shared" si="28"/>
        <v>1</v>
      </c>
      <c r="M1854" s="18" t="s">
        <v>2380</v>
      </c>
      <c r="N1854" s="18" t="s">
        <v>2380</v>
      </c>
      <c r="O1854" s="17" t="str" cm="1">
        <f t="array" ref="O1854">_xlfn.IFS(B1854&lt;18.5,"Underweight",B1854&lt;=24.99,"Normal weight",B1854&lt;=29.99,"Over weight",B1854&gt;=30,"Obesity")</f>
        <v>Over weight</v>
      </c>
      <c r="P1854" s="30" t="str" cm="1">
        <f t="array" ref="P1854">_xlfn.IFS(C1854&lt;5.7,"Normal",C1854&lt;=6.49,"Prediabetes",C1854&gt;=6.5,"Diabetes")</f>
        <v>Normal</v>
      </c>
    </row>
    <row r="1855" spans="1:16" x14ac:dyDescent="0.25">
      <c r="A1855" s="54" t="s">
        <v>514</v>
      </c>
      <c r="B1855" s="54">
        <v>27.72</v>
      </c>
      <c r="C1855" s="54">
        <v>5.03</v>
      </c>
      <c r="D1855" s="54" t="s">
        <v>8367</v>
      </c>
      <c r="E1855" s="54" t="s">
        <v>2380</v>
      </c>
      <c r="F1855" s="54" t="s">
        <v>2380</v>
      </c>
      <c r="G1855" s="54">
        <v>1</v>
      </c>
      <c r="H1855" s="54" t="s">
        <v>2380</v>
      </c>
      <c r="I1855" s="17"/>
      <c r="J1855" s="19"/>
      <c r="K1855" s="15" t="str" cm="1">
        <f t="array" ref="K1855">IF(H1855="?",INDEX($H$2:$H$2336,MODE(MATCH($H$2:$H$2336,$H$2:$H$2336,0))),H1855)</f>
        <v>No</v>
      </c>
      <c r="L1855" s="16">
        <f t="shared" si="28"/>
        <v>1</v>
      </c>
      <c r="M1855" s="16" t="s">
        <v>2382</v>
      </c>
      <c r="N1855" s="16" t="s">
        <v>2380</v>
      </c>
      <c r="O1855" s="15" t="str" cm="1">
        <f t="array" ref="O1855">_xlfn.IFS(B1855&lt;18.5,"Underweight",B1855&lt;=24.99,"Normal weight",B1855&lt;=29.99,"Over weight",B1855&gt;=30,"Obesity")</f>
        <v>Over weight</v>
      </c>
      <c r="P1855" s="29" t="str" cm="1">
        <f t="array" ref="P1855">_xlfn.IFS(C1855&lt;5.7,"Normal",C1855&lt;=6.49,"Prediabetes",C1855&gt;=6.5,"Diabetes")</f>
        <v>Normal</v>
      </c>
    </row>
    <row r="1856" spans="1:16" x14ac:dyDescent="0.25">
      <c r="A1856" s="54" t="s">
        <v>513</v>
      </c>
      <c r="B1856" s="54">
        <v>31.5</v>
      </c>
      <c r="C1856" s="54">
        <v>9.6199999999999992</v>
      </c>
      <c r="D1856" s="54" t="s">
        <v>8367</v>
      </c>
      <c r="E1856" s="54" t="s">
        <v>2380</v>
      </c>
      <c r="F1856" s="54" t="s">
        <v>2380</v>
      </c>
      <c r="G1856" s="54">
        <v>1</v>
      </c>
      <c r="H1856" s="54" t="s">
        <v>2380</v>
      </c>
      <c r="I1856" s="15"/>
      <c r="J1856" s="20"/>
      <c r="K1856" s="17" t="str" cm="1">
        <f t="array" ref="K1856">IF(H1856="?",INDEX($H$2:$H$2336,MODE(MATCH($H$2:$H$2336,$H$2:$H$2336,0))),H1856)</f>
        <v>No</v>
      </c>
      <c r="L1856" s="18">
        <f t="shared" si="28"/>
        <v>1</v>
      </c>
      <c r="M1856" s="18" t="s">
        <v>2382</v>
      </c>
      <c r="N1856" s="18" t="s">
        <v>2380</v>
      </c>
      <c r="O1856" s="17" t="str" cm="1">
        <f t="array" ref="O1856">_xlfn.IFS(B1856&lt;18.5,"Underweight",B1856&lt;=24.99,"Normal weight",B1856&lt;=29.99,"Over weight",B1856&gt;=30,"Obesity")</f>
        <v>Obesity</v>
      </c>
      <c r="P1856" s="30" t="str" cm="1">
        <f t="array" ref="P1856">_xlfn.IFS(C1856&lt;5.7,"Normal",C1856&lt;=6.49,"Prediabetes",C1856&gt;=6.5,"Diabetes")</f>
        <v>Diabetes</v>
      </c>
    </row>
    <row r="1857" spans="1:16" x14ac:dyDescent="0.25">
      <c r="A1857" s="54" t="s">
        <v>512</v>
      </c>
      <c r="B1857" s="54">
        <v>29.7</v>
      </c>
      <c r="C1857" s="54">
        <v>6.77</v>
      </c>
      <c r="D1857" s="54" t="s">
        <v>8367</v>
      </c>
      <c r="E1857" s="54" t="s">
        <v>2380</v>
      </c>
      <c r="F1857" s="54" t="s">
        <v>2380</v>
      </c>
      <c r="G1857" s="54">
        <v>1</v>
      </c>
      <c r="H1857" s="54" t="s">
        <v>2380</v>
      </c>
      <c r="I1857" s="17"/>
      <c r="J1857" s="19"/>
      <c r="K1857" s="15" t="str" cm="1">
        <f t="array" ref="K1857">IF(H1857="?",INDEX($H$2:$H$2336,MODE(MATCH($H$2:$H$2336,$H$2:$H$2336,0))),H1857)</f>
        <v>No</v>
      </c>
      <c r="L1857" s="16">
        <f t="shared" si="28"/>
        <v>1</v>
      </c>
      <c r="M1857" s="16" t="s">
        <v>2382</v>
      </c>
      <c r="N1857" s="16" t="s">
        <v>2380</v>
      </c>
      <c r="O1857" s="15" t="str" cm="1">
        <f t="array" ref="O1857">_xlfn.IFS(B1857&lt;18.5,"Underweight",B1857&lt;=24.99,"Normal weight",B1857&lt;=29.99,"Over weight",B1857&gt;=30,"Obesity")</f>
        <v>Over weight</v>
      </c>
      <c r="P1857" s="29" t="str" cm="1">
        <f t="array" ref="P1857">_xlfn.IFS(C1857&lt;5.7,"Normal",C1857&lt;=6.49,"Prediabetes",C1857&gt;=6.5,"Diabetes")</f>
        <v>Diabetes</v>
      </c>
    </row>
    <row r="1858" spans="1:16" x14ac:dyDescent="0.25">
      <c r="A1858" s="54" t="s">
        <v>511</v>
      </c>
      <c r="B1858" s="54">
        <v>21.26</v>
      </c>
      <c r="C1858" s="54">
        <v>5.36</v>
      </c>
      <c r="D1858" s="54" t="s">
        <v>8367</v>
      </c>
      <c r="E1858" s="54" t="s">
        <v>2380</v>
      </c>
      <c r="F1858" s="54" t="s">
        <v>2380</v>
      </c>
      <c r="G1858" s="54">
        <v>1</v>
      </c>
      <c r="H1858" s="54" t="s">
        <v>2380</v>
      </c>
      <c r="I1858" s="15"/>
      <c r="J1858" s="20"/>
      <c r="K1858" s="17" t="str" cm="1">
        <f t="array" ref="K1858">IF(H1858="?",INDEX($H$2:$H$2336,MODE(MATCH($H$2:$H$2336,$H$2:$H$2336,0))),H1858)</f>
        <v>No</v>
      </c>
      <c r="L1858" s="18">
        <f t="shared" ref="L1858:L1921" si="29">IF(G1858="No major surgery","0",G1858)</f>
        <v>1</v>
      </c>
      <c r="M1858" s="18" t="s">
        <v>2382</v>
      </c>
      <c r="N1858" s="18" t="s">
        <v>2380</v>
      </c>
      <c r="O1858" s="17" t="str" cm="1">
        <f t="array" ref="O1858">_xlfn.IFS(B1858&lt;18.5,"Underweight",B1858&lt;=24.99,"Normal weight",B1858&lt;=29.99,"Over weight",B1858&gt;=30,"Obesity")</f>
        <v>Normal weight</v>
      </c>
      <c r="P1858" s="30" t="str" cm="1">
        <f t="array" ref="P1858">_xlfn.IFS(C1858&lt;5.7,"Normal",C1858&lt;=6.49,"Prediabetes",C1858&gt;=6.5,"Diabetes")</f>
        <v>Normal</v>
      </c>
    </row>
    <row r="1859" spans="1:16" x14ac:dyDescent="0.25">
      <c r="A1859" s="54" t="s">
        <v>510</v>
      </c>
      <c r="B1859" s="54">
        <v>17.09</v>
      </c>
      <c r="C1859" s="54">
        <v>5.69</v>
      </c>
      <c r="D1859" s="54" t="s">
        <v>2380</v>
      </c>
      <c r="E1859" s="54" t="s">
        <v>2380</v>
      </c>
      <c r="F1859" s="54" t="s">
        <v>2380</v>
      </c>
      <c r="G1859" s="54" t="s">
        <v>2381</v>
      </c>
      <c r="H1859" s="54" t="s">
        <v>2380</v>
      </c>
      <c r="I1859" s="17"/>
      <c r="J1859" s="19"/>
      <c r="K1859" s="15" t="str" cm="1">
        <f t="array" ref="K1859">IF(H1859="?",INDEX($H$2:$H$2336,MODE(MATCH($H$2:$H$2336,$H$2:$H$2336,0))),H1859)</f>
        <v>No</v>
      </c>
      <c r="L1859" s="16" t="str">
        <f t="shared" si="29"/>
        <v>0</v>
      </c>
      <c r="M1859" s="16" t="s">
        <v>2380</v>
      </c>
      <c r="N1859" s="16" t="s">
        <v>2380</v>
      </c>
      <c r="O1859" s="15" t="str" cm="1">
        <f t="array" ref="O1859">_xlfn.IFS(B1859&lt;18.5,"Underweight",B1859&lt;=24.99,"Normal weight",B1859&lt;=29.99,"Over weight",B1859&gt;=30,"Obesity")</f>
        <v>Underweight</v>
      </c>
      <c r="P1859" s="29" t="str" cm="1">
        <f t="array" ref="P1859">_xlfn.IFS(C1859&lt;5.7,"Normal",C1859&lt;=6.49,"Prediabetes",C1859&gt;=6.5,"Diabetes")</f>
        <v>Normal</v>
      </c>
    </row>
    <row r="1860" spans="1:16" x14ac:dyDescent="0.25">
      <c r="A1860" s="54" t="s">
        <v>509</v>
      </c>
      <c r="B1860" s="54">
        <v>24.3</v>
      </c>
      <c r="C1860" s="54">
        <v>4.9000000000000004</v>
      </c>
      <c r="D1860" s="54" t="s">
        <v>8367</v>
      </c>
      <c r="E1860" s="54" t="s">
        <v>2380</v>
      </c>
      <c r="F1860" s="54" t="s">
        <v>2382</v>
      </c>
      <c r="G1860" s="54">
        <v>1</v>
      </c>
      <c r="H1860" s="54" t="s">
        <v>2380</v>
      </c>
      <c r="I1860" s="15"/>
      <c r="J1860" s="20"/>
      <c r="K1860" s="17" t="str" cm="1">
        <f t="array" ref="K1860">IF(H1860="?",INDEX($H$2:$H$2336,MODE(MATCH($H$2:$H$2336,$H$2:$H$2336,0))),H1860)</f>
        <v>No</v>
      </c>
      <c r="L1860" s="18">
        <f t="shared" si="29"/>
        <v>1</v>
      </c>
      <c r="M1860" s="18" t="s">
        <v>2382</v>
      </c>
      <c r="N1860" s="18" t="s">
        <v>2380</v>
      </c>
      <c r="O1860" s="17" t="str" cm="1">
        <f t="array" ref="O1860">_xlfn.IFS(B1860&lt;18.5,"Underweight",B1860&lt;=24.99,"Normal weight",B1860&lt;=29.99,"Over weight",B1860&gt;=30,"Obesity")</f>
        <v>Normal weight</v>
      </c>
      <c r="P1860" s="30" t="str" cm="1">
        <f t="array" ref="P1860">_xlfn.IFS(C1860&lt;5.7,"Normal",C1860&lt;=6.49,"Prediabetes",C1860&gt;=6.5,"Diabetes")</f>
        <v>Normal</v>
      </c>
    </row>
    <row r="1861" spans="1:16" x14ac:dyDescent="0.25">
      <c r="A1861" s="54" t="s">
        <v>508</v>
      </c>
      <c r="B1861" s="54">
        <v>29.734999999999999</v>
      </c>
      <c r="C1861" s="54">
        <v>5.78</v>
      </c>
      <c r="D1861" s="54" t="s">
        <v>2380</v>
      </c>
      <c r="E1861" s="54" t="s">
        <v>2380</v>
      </c>
      <c r="F1861" s="54" t="s">
        <v>2380</v>
      </c>
      <c r="G1861" s="54" t="s">
        <v>2381</v>
      </c>
      <c r="H1861" s="54" t="s">
        <v>2380</v>
      </c>
      <c r="I1861" s="17"/>
      <c r="J1861" s="19"/>
      <c r="K1861" s="15" t="str" cm="1">
        <f t="array" ref="K1861">IF(H1861="?",INDEX($H$2:$H$2336,MODE(MATCH($H$2:$H$2336,$H$2:$H$2336,0))),H1861)</f>
        <v>No</v>
      </c>
      <c r="L1861" s="16" t="str">
        <f t="shared" si="29"/>
        <v>0</v>
      </c>
      <c r="M1861" s="16" t="s">
        <v>2380</v>
      </c>
      <c r="N1861" s="16" t="s">
        <v>2380</v>
      </c>
      <c r="O1861" s="15" t="str" cm="1">
        <f t="array" ref="O1861">_xlfn.IFS(B1861&lt;18.5,"Underweight",B1861&lt;=24.99,"Normal weight",B1861&lt;=29.99,"Over weight",B1861&gt;=30,"Obesity")</f>
        <v>Over weight</v>
      </c>
      <c r="P1861" s="29" t="str" cm="1">
        <f t="array" ref="P1861">_xlfn.IFS(C1861&lt;5.7,"Normal",C1861&lt;=6.49,"Prediabetes",C1861&gt;=6.5,"Diabetes")</f>
        <v>Prediabetes</v>
      </c>
    </row>
    <row r="1862" spans="1:16" x14ac:dyDescent="0.25">
      <c r="A1862" s="54" t="s">
        <v>507</v>
      </c>
      <c r="B1862" s="54">
        <v>29.26</v>
      </c>
      <c r="C1862" s="54">
        <v>4.7</v>
      </c>
      <c r="D1862" s="54" t="s">
        <v>2380</v>
      </c>
      <c r="E1862" s="54" t="s">
        <v>2380</v>
      </c>
      <c r="F1862" s="54" t="s">
        <v>2380</v>
      </c>
      <c r="G1862" s="54" t="s">
        <v>2381</v>
      </c>
      <c r="H1862" s="54" t="s">
        <v>2380</v>
      </c>
      <c r="I1862" s="15"/>
      <c r="J1862" s="20"/>
      <c r="K1862" s="17" t="str" cm="1">
        <f t="array" ref="K1862">IF(H1862="?",INDEX($H$2:$H$2336,MODE(MATCH($H$2:$H$2336,$H$2:$H$2336,0))),H1862)</f>
        <v>No</v>
      </c>
      <c r="L1862" s="18" t="str">
        <f t="shared" si="29"/>
        <v>0</v>
      </c>
      <c r="M1862" s="18" t="s">
        <v>2380</v>
      </c>
      <c r="N1862" s="18" t="s">
        <v>2380</v>
      </c>
      <c r="O1862" s="17" t="str" cm="1">
        <f t="array" ref="O1862">_xlfn.IFS(B1862&lt;18.5,"Underweight",B1862&lt;=24.99,"Normal weight",B1862&lt;=29.99,"Over weight",B1862&gt;=30,"Obesity")</f>
        <v>Over weight</v>
      </c>
      <c r="P1862" s="30" t="str" cm="1">
        <f t="array" ref="P1862">_xlfn.IFS(C1862&lt;5.7,"Normal",C1862&lt;=6.49,"Prediabetes",C1862&gt;=6.5,"Diabetes")</f>
        <v>Normal</v>
      </c>
    </row>
    <row r="1863" spans="1:16" x14ac:dyDescent="0.25">
      <c r="A1863" s="54" t="s">
        <v>506</v>
      </c>
      <c r="B1863" s="54">
        <v>33</v>
      </c>
      <c r="C1863" s="54">
        <v>6.28</v>
      </c>
      <c r="D1863" s="54" t="s">
        <v>2380</v>
      </c>
      <c r="E1863" s="54" t="s">
        <v>2380</v>
      </c>
      <c r="F1863" s="54" t="s">
        <v>2380</v>
      </c>
      <c r="G1863" s="54" t="s">
        <v>2381</v>
      </c>
      <c r="H1863" s="54" t="s">
        <v>2380</v>
      </c>
      <c r="I1863" s="17"/>
      <c r="J1863" s="19"/>
      <c r="K1863" s="15" t="str" cm="1">
        <f t="array" ref="K1863">IF(H1863="?",INDEX($H$2:$H$2336,MODE(MATCH($H$2:$H$2336,$H$2:$H$2336,0))),H1863)</f>
        <v>No</v>
      </c>
      <c r="L1863" s="16" t="str">
        <f t="shared" si="29"/>
        <v>0</v>
      </c>
      <c r="M1863" s="16" t="s">
        <v>2380</v>
      </c>
      <c r="N1863" s="16" t="s">
        <v>2380</v>
      </c>
      <c r="O1863" s="15" t="str" cm="1">
        <f t="array" ref="O1863">_xlfn.IFS(B1863&lt;18.5,"Underweight",B1863&lt;=24.99,"Normal weight",B1863&lt;=29.99,"Over weight",B1863&gt;=30,"Obesity")</f>
        <v>Obesity</v>
      </c>
      <c r="P1863" s="29" t="str" cm="1">
        <f t="array" ref="P1863">_xlfn.IFS(C1863&lt;5.7,"Normal",C1863&lt;=6.49,"Prediabetes",C1863&gt;=6.5,"Diabetes")</f>
        <v>Prediabetes</v>
      </c>
    </row>
    <row r="1864" spans="1:16" x14ac:dyDescent="0.25">
      <c r="A1864" s="54" t="s">
        <v>505</v>
      </c>
      <c r="B1864" s="54">
        <v>31.065000000000001</v>
      </c>
      <c r="C1864" s="54">
        <v>4.2300000000000004</v>
      </c>
      <c r="D1864" s="54" t="s">
        <v>2380</v>
      </c>
      <c r="E1864" s="54" t="s">
        <v>2380</v>
      </c>
      <c r="F1864" s="54" t="s">
        <v>2380</v>
      </c>
      <c r="G1864" s="54" t="s">
        <v>2381</v>
      </c>
      <c r="H1864" s="54" t="s">
        <v>2380</v>
      </c>
      <c r="I1864" s="15"/>
      <c r="J1864" s="20"/>
      <c r="K1864" s="17" t="str" cm="1">
        <f t="array" ref="K1864">IF(H1864="?",INDEX($H$2:$H$2336,MODE(MATCH($H$2:$H$2336,$H$2:$H$2336,0))),H1864)</f>
        <v>No</v>
      </c>
      <c r="L1864" s="18" t="str">
        <f t="shared" si="29"/>
        <v>0</v>
      </c>
      <c r="M1864" s="18" t="s">
        <v>2380</v>
      </c>
      <c r="N1864" s="18" t="s">
        <v>2380</v>
      </c>
      <c r="O1864" s="17" t="str" cm="1">
        <f t="array" ref="O1864">_xlfn.IFS(B1864&lt;18.5,"Underweight",B1864&lt;=24.99,"Normal weight",B1864&lt;=29.99,"Over weight",B1864&gt;=30,"Obesity")</f>
        <v>Obesity</v>
      </c>
      <c r="P1864" s="30" t="str" cm="1">
        <f t="array" ref="P1864">_xlfn.IFS(C1864&lt;5.7,"Normal",C1864&lt;=6.49,"Prediabetes",C1864&gt;=6.5,"Diabetes")</f>
        <v>Normal</v>
      </c>
    </row>
    <row r="1865" spans="1:16" x14ac:dyDescent="0.25">
      <c r="A1865" s="54" t="s">
        <v>504</v>
      </c>
      <c r="B1865" s="54">
        <v>26.51</v>
      </c>
      <c r="C1865" s="54">
        <v>6.17</v>
      </c>
      <c r="D1865" s="54" t="s">
        <v>2380</v>
      </c>
      <c r="E1865" s="54" t="s">
        <v>2380</v>
      </c>
      <c r="F1865" s="54" t="s">
        <v>2380</v>
      </c>
      <c r="G1865" s="54" t="s">
        <v>2381</v>
      </c>
      <c r="H1865" s="54" t="s">
        <v>2380</v>
      </c>
      <c r="I1865" s="17"/>
      <c r="J1865" s="19"/>
      <c r="K1865" s="15" t="str" cm="1">
        <f t="array" ref="K1865">IF(H1865="?",INDEX($H$2:$H$2336,MODE(MATCH($H$2:$H$2336,$H$2:$H$2336,0))),H1865)</f>
        <v>No</v>
      </c>
      <c r="L1865" s="16" t="str">
        <f t="shared" si="29"/>
        <v>0</v>
      </c>
      <c r="M1865" s="16" t="s">
        <v>2380</v>
      </c>
      <c r="N1865" s="16" t="s">
        <v>2380</v>
      </c>
      <c r="O1865" s="15" t="str" cm="1">
        <f t="array" ref="O1865">_xlfn.IFS(B1865&lt;18.5,"Underweight",B1865&lt;=24.99,"Normal weight",B1865&lt;=29.99,"Over weight",B1865&gt;=30,"Obesity")</f>
        <v>Over weight</v>
      </c>
      <c r="P1865" s="29" t="str" cm="1">
        <f t="array" ref="P1865">_xlfn.IFS(C1865&lt;5.7,"Normal",C1865&lt;=6.49,"Prediabetes",C1865&gt;=6.5,"Diabetes")</f>
        <v>Prediabetes</v>
      </c>
    </row>
    <row r="1866" spans="1:16" x14ac:dyDescent="0.25">
      <c r="A1866" s="54" t="s">
        <v>503</v>
      </c>
      <c r="B1866" s="54">
        <v>28.88</v>
      </c>
      <c r="C1866" s="54">
        <v>4.96</v>
      </c>
      <c r="D1866" s="54" t="s">
        <v>2380</v>
      </c>
      <c r="E1866" s="54" t="s">
        <v>2380</v>
      </c>
      <c r="F1866" s="54" t="s">
        <v>2380</v>
      </c>
      <c r="G1866" s="54" t="s">
        <v>2381</v>
      </c>
      <c r="H1866" s="54" t="s">
        <v>2380</v>
      </c>
      <c r="I1866" s="15"/>
      <c r="J1866" s="20"/>
      <c r="K1866" s="17" t="str" cm="1">
        <f t="array" ref="K1866">IF(H1866="?",INDEX($H$2:$H$2336,MODE(MATCH($H$2:$H$2336,$H$2:$H$2336,0))),H1866)</f>
        <v>No</v>
      </c>
      <c r="L1866" s="18" t="str">
        <f t="shared" si="29"/>
        <v>0</v>
      </c>
      <c r="M1866" s="18" t="s">
        <v>2380</v>
      </c>
      <c r="N1866" s="18" t="s">
        <v>2380</v>
      </c>
      <c r="O1866" s="17" t="str" cm="1">
        <f t="array" ref="O1866">_xlfn.IFS(B1866&lt;18.5,"Underweight",B1866&lt;=24.99,"Normal weight",B1866&lt;=29.99,"Over weight",B1866&gt;=30,"Obesity")</f>
        <v>Over weight</v>
      </c>
      <c r="P1866" s="30" t="str" cm="1">
        <f t="array" ref="P1866">_xlfn.IFS(C1866&lt;5.7,"Normal",C1866&lt;=6.49,"Prediabetes",C1866&gt;=6.5,"Diabetes")</f>
        <v>Normal</v>
      </c>
    </row>
    <row r="1867" spans="1:16" x14ac:dyDescent="0.25">
      <c r="A1867" s="54" t="s">
        <v>502</v>
      </c>
      <c r="B1867" s="54">
        <v>35.814999999999998</v>
      </c>
      <c r="C1867" s="54">
        <v>5.1100000000000003</v>
      </c>
      <c r="D1867" s="54" t="s">
        <v>8367</v>
      </c>
      <c r="E1867" s="54" t="s">
        <v>2380</v>
      </c>
      <c r="F1867" s="54" t="s">
        <v>2380</v>
      </c>
      <c r="G1867" s="54">
        <v>1</v>
      </c>
      <c r="H1867" s="54" t="s">
        <v>2380</v>
      </c>
      <c r="I1867" s="17"/>
      <c r="J1867" s="19"/>
      <c r="K1867" s="15" t="str" cm="1">
        <f t="array" ref="K1867">IF(H1867="?",INDEX($H$2:$H$2336,MODE(MATCH($H$2:$H$2336,$H$2:$H$2336,0))),H1867)</f>
        <v>No</v>
      </c>
      <c r="L1867" s="16">
        <f t="shared" si="29"/>
        <v>1</v>
      </c>
      <c r="M1867" s="16" t="s">
        <v>2382</v>
      </c>
      <c r="N1867" s="16" t="s">
        <v>2380</v>
      </c>
      <c r="O1867" s="15" t="str" cm="1">
        <f t="array" ref="O1867">_xlfn.IFS(B1867&lt;18.5,"Underweight",B1867&lt;=24.99,"Normal weight",B1867&lt;=29.99,"Over weight",B1867&gt;=30,"Obesity")</f>
        <v>Obesity</v>
      </c>
      <c r="P1867" s="29" t="str" cm="1">
        <f t="array" ref="P1867">_xlfn.IFS(C1867&lt;5.7,"Normal",C1867&lt;=6.49,"Prediabetes",C1867&gt;=6.5,"Diabetes")</f>
        <v>Normal</v>
      </c>
    </row>
    <row r="1868" spans="1:16" x14ac:dyDescent="0.25">
      <c r="A1868" s="54" t="s">
        <v>501</v>
      </c>
      <c r="B1868" s="54">
        <v>21.28</v>
      </c>
      <c r="C1868" s="54">
        <v>4.05</v>
      </c>
      <c r="D1868" s="54" t="s">
        <v>2380</v>
      </c>
      <c r="E1868" s="54" t="s">
        <v>8367</v>
      </c>
      <c r="F1868" s="54" t="s">
        <v>2380</v>
      </c>
      <c r="G1868" s="54">
        <v>1</v>
      </c>
      <c r="H1868" s="54" t="s">
        <v>2380</v>
      </c>
      <c r="I1868" s="15"/>
      <c r="J1868" s="20"/>
      <c r="K1868" s="17" t="str" cm="1">
        <f t="array" ref="K1868">IF(H1868="?",INDEX($H$2:$H$2336,MODE(MATCH($H$2:$H$2336,$H$2:$H$2336,0))),H1868)</f>
        <v>No</v>
      </c>
      <c r="L1868" s="18">
        <f t="shared" si="29"/>
        <v>1</v>
      </c>
      <c r="M1868" s="18" t="s">
        <v>2380</v>
      </c>
      <c r="N1868" s="18" t="s">
        <v>2380</v>
      </c>
      <c r="O1868" s="17" t="str" cm="1">
        <f t="array" ref="O1868">_xlfn.IFS(B1868&lt;18.5,"Underweight",B1868&lt;=24.99,"Normal weight",B1868&lt;=29.99,"Over weight",B1868&gt;=30,"Obesity")</f>
        <v>Normal weight</v>
      </c>
      <c r="P1868" s="30" t="str" cm="1">
        <f t="array" ref="P1868">_xlfn.IFS(C1868&lt;5.7,"Normal",C1868&lt;=6.49,"Prediabetes",C1868&gt;=6.5,"Diabetes")</f>
        <v>Normal</v>
      </c>
    </row>
    <row r="1869" spans="1:16" x14ac:dyDescent="0.25">
      <c r="A1869" s="54" t="s">
        <v>500</v>
      </c>
      <c r="B1869" s="54">
        <v>33.81</v>
      </c>
      <c r="C1869" s="54">
        <v>6.49</v>
      </c>
      <c r="D1869" s="54" t="s">
        <v>2380</v>
      </c>
      <c r="E1869" s="54" t="s">
        <v>2380</v>
      </c>
      <c r="F1869" s="54" t="s">
        <v>2382</v>
      </c>
      <c r="G1869" s="54">
        <v>1</v>
      </c>
      <c r="H1869" s="54" t="s">
        <v>2380</v>
      </c>
      <c r="I1869" s="17"/>
      <c r="J1869" s="19"/>
      <c r="K1869" s="15" t="str" cm="1">
        <f t="array" ref="K1869">IF(H1869="?",INDEX($H$2:$H$2336,MODE(MATCH($H$2:$H$2336,$H$2:$H$2336,0))),H1869)</f>
        <v>No</v>
      </c>
      <c r="L1869" s="16">
        <f t="shared" si="29"/>
        <v>1</v>
      </c>
      <c r="M1869" s="16" t="s">
        <v>2380</v>
      </c>
      <c r="N1869" s="16" t="s">
        <v>2380</v>
      </c>
      <c r="O1869" s="15" t="str" cm="1">
        <f t="array" ref="O1869">_xlfn.IFS(B1869&lt;18.5,"Underweight",B1869&lt;=24.99,"Normal weight",B1869&lt;=29.99,"Over weight",B1869&gt;=30,"Obesity")</f>
        <v>Obesity</v>
      </c>
      <c r="P1869" s="29" t="str" cm="1">
        <f t="array" ref="P1869">_xlfn.IFS(C1869&lt;5.7,"Normal",C1869&lt;=6.49,"Prediabetes",C1869&gt;=6.5,"Diabetes")</f>
        <v>Prediabetes</v>
      </c>
    </row>
    <row r="1870" spans="1:16" x14ac:dyDescent="0.25">
      <c r="A1870" s="54" t="s">
        <v>499</v>
      </c>
      <c r="B1870" s="54">
        <v>44.22</v>
      </c>
      <c r="C1870" s="54">
        <v>4.1900000000000004</v>
      </c>
      <c r="D1870" s="54" t="s">
        <v>2380</v>
      </c>
      <c r="E1870" s="54" t="s">
        <v>2380</v>
      </c>
      <c r="F1870" s="54" t="s">
        <v>2380</v>
      </c>
      <c r="G1870" s="54">
        <v>1</v>
      </c>
      <c r="H1870" s="54" t="s">
        <v>2380</v>
      </c>
      <c r="I1870" s="15"/>
      <c r="J1870" s="20"/>
      <c r="K1870" s="17" t="str" cm="1">
        <f t="array" ref="K1870">IF(H1870="?",INDEX($H$2:$H$2336,MODE(MATCH($H$2:$H$2336,$H$2:$H$2336,0))),H1870)</f>
        <v>No</v>
      </c>
      <c r="L1870" s="18">
        <f t="shared" si="29"/>
        <v>1</v>
      </c>
      <c r="M1870" s="18" t="s">
        <v>2380</v>
      </c>
      <c r="N1870" s="18" t="s">
        <v>2380</v>
      </c>
      <c r="O1870" s="17" t="str" cm="1">
        <f t="array" ref="O1870">_xlfn.IFS(B1870&lt;18.5,"Underweight",B1870&lt;=24.99,"Normal weight",B1870&lt;=29.99,"Over weight",B1870&gt;=30,"Obesity")</f>
        <v>Obesity</v>
      </c>
      <c r="P1870" s="30" t="str" cm="1">
        <f t="array" ref="P1870">_xlfn.IFS(C1870&lt;5.7,"Normal",C1870&lt;=6.49,"Prediabetes",C1870&gt;=6.5,"Diabetes")</f>
        <v>Normal</v>
      </c>
    </row>
    <row r="1871" spans="1:16" x14ac:dyDescent="0.25">
      <c r="A1871" s="54" t="s">
        <v>498</v>
      </c>
      <c r="B1871" s="54">
        <v>15.46</v>
      </c>
      <c r="C1871" s="54">
        <v>4.99</v>
      </c>
      <c r="D1871" s="54" t="s">
        <v>8367</v>
      </c>
      <c r="E1871" s="54" t="s">
        <v>2380</v>
      </c>
      <c r="F1871" s="54" t="s">
        <v>2382</v>
      </c>
      <c r="G1871" s="54">
        <v>1</v>
      </c>
      <c r="H1871" s="54" t="s">
        <v>2380</v>
      </c>
      <c r="I1871" s="17"/>
      <c r="J1871" s="19"/>
      <c r="K1871" s="15" t="str" cm="1">
        <f t="array" ref="K1871">IF(H1871="?",INDEX($H$2:$H$2336,MODE(MATCH($H$2:$H$2336,$H$2:$H$2336,0))),H1871)</f>
        <v>No</v>
      </c>
      <c r="L1871" s="16">
        <f t="shared" si="29"/>
        <v>1</v>
      </c>
      <c r="M1871" s="16" t="s">
        <v>2382</v>
      </c>
      <c r="N1871" s="16" t="s">
        <v>2380</v>
      </c>
      <c r="O1871" s="15" t="str" cm="1">
        <f t="array" ref="O1871">_xlfn.IFS(B1871&lt;18.5,"Underweight",B1871&lt;=24.99,"Normal weight",B1871&lt;=29.99,"Over weight",B1871&gt;=30,"Obesity")</f>
        <v>Underweight</v>
      </c>
      <c r="P1871" s="29" t="str" cm="1">
        <f t="array" ref="P1871">_xlfn.IFS(C1871&lt;5.7,"Normal",C1871&lt;=6.49,"Prediabetes",C1871&gt;=6.5,"Diabetes")</f>
        <v>Normal</v>
      </c>
    </row>
    <row r="1872" spans="1:16" x14ac:dyDescent="0.25">
      <c r="A1872" s="54" t="s">
        <v>497</v>
      </c>
      <c r="B1872" s="54">
        <v>30.3</v>
      </c>
      <c r="C1872" s="54">
        <v>4.7699999999999996</v>
      </c>
      <c r="D1872" s="54" t="s">
        <v>8367</v>
      </c>
      <c r="E1872" s="54" t="s">
        <v>2380</v>
      </c>
      <c r="F1872" s="54" t="s">
        <v>2380</v>
      </c>
      <c r="G1872" s="54">
        <v>1</v>
      </c>
      <c r="H1872" s="54" t="s">
        <v>2380</v>
      </c>
      <c r="I1872" s="15"/>
      <c r="J1872" s="20"/>
      <c r="K1872" s="17" t="str" cm="1">
        <f t="array" ref="K1872">IF(H1872="?",INDEX($H$2:$H$2336,MODE(MATCH($H$2:$H$2336,$H$2:$H$2336,0))),H1872)</f>
        <v>No</v>
      </c>
      <c r="L1872" s="18">
        <f t="shared" si="29"/>
        <v>1</v>
      </c>
      <c r="M1872" s="18" t="s">
        <v>2382</v>
      </c>
      <c r="N1872" s="18" t="s">
        <v>2380</v>
      </c>
      <c r="O1872" s="17" t="str" cm="1">
        <f t="array" ref="O1872">_xlfn.IFS(B1872&lt;18.5,"Underweight",B1872&lt;=24.99,"Normal weight",B1872&lt;=29.99,"Over weight",B1872&gt;=30,"Obesity")</f>
        <v>Obesity</v>
      </c>
      <c r="P1872" s="30" t="str" cm="1">
        <f t="array" ref="P1872">_xlfn.IFS(C1872&lt;5.7,"Normal",C1872&lt;=6.49,"Prediabetes",C1872&gt;=6.5,"Diabetes")</f>
        <v>Normal</v>
      </c>
    </row>
    <row r="1873" spans="1:16" x14ac:dyDescent="0.25">
      <c r="A1873" s="54" t="s">
        <v>496</v>
      </c>
      <c r="B1873" s="54">
        <v>16.670000000000002</v>
      </c>
      <c r="C1873" s="54">
        <v>5.46</v>
      </c>
      <c r="D1873" s="54" t="s">
        <v>2380</v>
      </c>
      <c r="E1873" s="54" t="s">
        <v>2380</v>
      </c>
      <c r="F1873" s="54" t="s">
        <v>2380</v>
      </c>
      <c r="G1873" s="54" t="s">
        <v>2381</v>
      </c>
      <c r="H1873" s="54" t="s">
        <v>2380</v>
      </c>
      <c r="I1873" s="17"/>
      <c r="J1873" s="19"/>
      <c r="K1873" s="15" t="str" cm="1">
        <f t="array" ref="K1873">IF(H1873="?",INDEX($H$2:$H$2336,MODE(MATCH($H$2:$H$2336,$H$2:$H$2336,0))),H1873)</f>
        <v>No</v>
      </c>
      <c r="L1873" s="16" t="str">
        <f t="shared" si="29"/>
        <v>0</v>
      </c>
      <c r="M1873" s="16" t="s">
        <v>2380</v>
      </c>
      <c r="N1873" s="16" t="s">
        <v>2380</v>
      </c>
      <c r="O1873" s="15" t="str" cm="1">
        <f t="array" ref="O1873">_xlfn.IFS(B1873&lt;18.5,"Underweight",B1873&lt;=24.99,"Normal weight",B1873&lt;=29.99,"Over weight",B1873&gt;=30,"Obesity")</f>
        <v>Underweight</v>
      </c>
      <c r="P1873" s="29" t="str" cm="1">
        <f t="array" ref="P1873">_xlfn.IFS(C1873&lt;5.7,"Normal",C1873&lt;=6.49,"Prediabetes",C1873&gt;=6.5,"Diabetes")</f>
        <v>Normal</v>
      </c>
    </row>
    <row r="1874" spans="1:16" x14ac:dyDescent="0.25">
      <c r="A1874" s="54" t="s">
        <v>495</v>
      </c>
      <c r="B1874" s="54">
        <v>28.594999999999999</v>
      </c>
      <c r="C1874" s="54">
        <v>5.43</v>
      </c>
      <c r="D1874" s="54" t="s">
        <v>2380</v>
      </c>
      <c r="E1874" s="54" t="s">
        <v>2380</v>
      </c>
      <c r="F1874" s="54" t="s">
        <v>2380</v>
      </c>
      <c r="G1874" s="54" t="s">
        <v>2381</v>
      </c>
      <c r="H1874" s="54" t="s">
        <v>2380</v>
      </c>
      <c r="I1874" s="15"/>
      <c r="J1874" s="20"/>
      <c r="K1874" s="17" t="str" cm="1">
        <f t="array" ref="K1874">IF(H1874="?",INDEX($H$2:$H$2336,MODE(MATCH($H$2:$H$2336,$H$2:$H$2336,0))),H1874)</f>
        <v>No</v>
      </c>
      <c r="L1874" s="18" t="str">
        <f t="shared" si="29"/>
        <v>0</v>
      </c>
      <c r="M1874" s="18" t="s">
        <v>2380</v>
      </c>
      <c r="N1874" s="18" t="s">
        <v>2380</v>
      </c>
      <c r="O1874" s="17" t="str" cm="1">
        <f t="array" ref="O1874">_xlfn.IFS(B1874&lt;18.5,"Underweight",B1874&lt;=24.99,"Normal weight",B1874&lt;=29.99,"Over weight",B1874&gt;=30,"Obesity")</f>
        <v>Over weight</v>
      </c>
      <c r="P1874" s="30" t="str" cm="1">
        <f t="array" ref="P1874">_xlfn.IFS(C1874&lt;5.7,"Normal",C1874&lt;=6.49,"Prediabetes",C1874&gt;=6.5,"Diabetes")</f>
        <v>Normal</v>
      </c>
    </row>
    <row r="1875" spans="1:16" x14ac:dyDescent="0.25">
      <c r="A1875" s="54" t="s">
        <v>494</v>
      </c>
      <c r="B1875" s="54">
        <v>25.934999999999999</v>
      </c>
      <c r="C1875" s="54">
        <v>4.29</v>
      </c>
      <c r="D1875" s="54" t="s">
        <v>2380</v>
      </c>
      <c r="E1875" s="54" t="s">
        <v>2380</v>
      </c>
      <c r="F1875" s="54" t="s">
        <v>2380</v>
      </c>
      <c r="G1875" s="54" t="s">
        <v>2381</v>
      </c>
      <c r="H1875" s="54" t="s">
        <v>2380</v>
      </c>
      <c r="I1875" s="17"/>
      <c r="J1875" s="19"/>
      <c r="K1875" s="15" t="str" cm="1">
        <f t="array" ref="K1875">IF(H1875="?",INDEX($H$2:$H$2336,MODE(MATCH($H$2:$H$2336,$H$2:$H$2336,0))),H1875)</f>
        <v>No</v>
      </c>
      <c r="L1875" s="16" t="str">
        <f t="shared" si="29"/>
        <v>0</v>
      </c>
      <c r="M1875" s="16" t="s">
        <v>2380</v>
      </c>
      <c r="N1875" s="16" t="s">
        <v>2380</v>
      </c>
      <c r="O1875" s="15" t="str" cm="1">
        <f t="array" ref="O1875">_xlfn.IFS(B1875&lt;18.5,"Underweight",B1875&lt;=24.99,"Normal weight",B1875&lt;=29.99,"Over weight",B1875&gt;=30,"Obesity")</f>
        <v>Over weight</v>
      </c>
      <c r="P1875" s="29" t="str" cm="1">
        <f t="array" ref="P1875">_xlfn.IFS(C1875&lt;5.7,"Normal",C1875&lt;=6.49,"Prediabetes",C1875&gt;=6.5,"Diabetes")</f>
        <v>Normal</v>
      </c>
    </row>
    <row r="1876" spans="1:16" x14ac:dyDescent="0.25">
      <c r="A1876" s="54" t="s">
        <v>493</v>
      </c>
      <c r="B1876" s="54">
        <v>27.645</v>
      </c>
      <c r="C1876" s="54">
        <v>5.25</v>
      </c>
      <c r="D1876" s="54" t="s">
        <v>2380</v>
      </c>
      <c r="E1876" s="54" t="s">
        <v>2380</v>
      </c>
      <c r="F1876" s="54" t="s">
        <v>2380</v>
      </c>
      <c r="G1876" s="54">
        <v>1</v>
      </c>
      <c r="H1876" s="54" t="s">
        <v>2380</v>
      </c>
      <c r="I1876" s="15"/>
      <c r="J1876" s="20"/>
      <c r="K1876" s="17" t="str" cm="1">
        <f t="array" ref="K1876">IF(H1876="?",INDEX($H$2:$H$2336,MODE(MATCH($H$2:$H$2336,$H$2:$H$2336,0))),H1876)</f>
        <v>No</v>
      </c>
      <c r="L1876" s="18">
        <f t="shared" si="29"/>
        <v>1</v>
      </c>
      <c r="M1876" s="18" t="s">
        <v>2380</v>
      </c>
      <c r="N1876" s="18" t="s">
        <v>2380</v>
      </c>
      <c r="O1876" s="17" t="str" cm="1">
        <f t="array" ref="O1876">_xlfn.IFS(B1876&lt;18.5,"Underweight",B1876&lt;=24.99,"Normal weight",B1876&lt;=29.99,"Over weight",B1876&gt;=30,"Obesity")</f>
        <v>Over weight</v>
      </c>
      <c r="P1876" s="30" t="str" cm="1">
        <f t="array" ref="P1876">_xlfn.IFS(C1876&lt;5.7,"Normal",C1876&lt;=6.49,"Prediabetes",C1876&gt;=6.5,"Diabetes")</f>
        <v>Normal</v>
      </c>
    </row>
    <row r="1877" spans="1:16" x14ac:dyDescent="0.25">
      <c r="A1877" s="54" t="s">
        <v>492</v>
      </c>
      <c r="B1877" s="54">
        <v>30.1</v>
      </c>
      <c r="C1877" s="54">
        <v>4.04</v>
      </c>
      <c r="D1877" s="54" t="s">
        <v>2380</v>
      </c>
      <c r="E1877" s="54" t="s">
        <v>2380</v>
      </c>
      <c r="F1877" s="54" t="s">
        <v>2380</v>
      </c>
      <c r="G1877" s="54">
        <v>1</v>
      </c>
      <c r="H1877" s="54" t="s">
        <v>2380</v>
      </c>
      <c r="I1877" s="17"/>
      <c r="J1877" s="19"/>
      <c r="K1877" s="15" t="str" cm="1">
        <f t="array" ref="K1877">IF(H1877="?",INDEX($H$2:$H$2336,MODE(MATCH($H$2:$H$2336,$H$2:$H$2336,0))),H1877)</f>
        <v>No</v>
      </c>
      <c r="L1877" s="16">
        <f t="shared" si="29"/>
        <v>1</v>
      </c>
      <c r="M1877" s="16" t="s">
        <v>2380</v>
      </c>
      <c r="N1877" s="16" t="s">
        <v>2380</v>
      </c>
      <c r="O1877" s="15" t="str" cm="1">
        <f t="array" ref="O1877">_xlfn.IFS(B1877&lt;18.5,"Underweight",B1877&lt;=24.99,"Normal weight",B1877&lt;=29.99,"Over weight",B1877&gt;=30,"Obesity")</f>
        <v>Obesity</v>
      </c>
      <c r="P1877" s="29" t="str" cm="1">
        <f t="array" ref="P1877">_xlfn.IFS(C1877&lt;5.7,"Normal",C1877&lt;=6.49,"Prediabetes",C1877&gt;=6.5,"Diabetes")</f>
        <v>Normal</v>
      </c>
    </row>
    <row r="1878" spans="1:16" x14ac:dyDescent="0.25">
      <c r="A1878" s="54" t="s">
        <v>491</v>
      </c>
      <c r="B1878" s="54">
        <v>26.79</v>
      </c>
      <c r="C1878" s="54">
        <v>5</v>
      </c>
      <c r="D1878" s="54" t="s">
        <v>8367</v>
      </c>
      <c r="E1878" s="54" t="s">
        <v>2380</v>
      </c>
      <c r="F1878" s="54" t="s">
        <v>2382</v>
      </c>
      <c r="G1878" s="54">
        <v>1</v>
      </c>
      <c r="H1878" s="54" t="s">
        <v>2380</v>
      </c>
      <c r="I1878" s="15"/>
      <c r="J1878" s="20"/>
      <c r="K1878" s="17" t="str" cm="1">
        <f t="array" ref="K1878">IF(H1878="?",INDEX($H$2:$H$2336,MODE(MATCH($H$2:$H$2336,$H$2:$H$2336,0))),H1878)</f>
        <v>No</v>
      </c>
      <c r="L1878" s="18">
        <f t="shared" si="29"/>
        <v>1</v>
      </c>
      <c r="M1878" s="18" t="s">
        <v>2382</v>
      </c>
      <c r="N1878" s="18" t="s">
        <v>2380</v>
      </c>
      <c r="O1878" s="17" t="str" cm="1">
        <f t="array" ref="O1878">_xlfn.IFS(B1878&lt;18.5,"Underweight",B1878&lt;=24.99,"Normal weight",B1878&lt;=29.99,"Over weight",B1878&gt;=30,"Obesity")</f>
        <v>Over weight</v>
      </c>
      <c r="P1878" s="30" t="str" cm="1">
        <f t="array" ref="P1878">_xlfn.IFS(C1878&lt;5.7,"Normal",C1878&lt;=6.49,"Prediabetes",C1878&gt;=6.5,"Diabetes")</f>
        <v>Normal</v>
      </c>
    </row>
    <row r="1879" spans="1:16" x14ac:dyDescent="0.25">
      <c r="A1879" s="54" t="s">
        <v>490</v>
      </c>
      <c r="B1879" s="54">
        <v>27.1</v>
      </c>
      <c r="C1879" s="54">
        <v>4.01</v>
      </c>
      <c r="D1879" s="54" t="s">
        <v>8367</v>
      </c>
      <c r="E1879" s="54" t="s">
        <v>2380</v>
      </c>
      <c r="F1879" s="54" t="s">
        <v>2380</v>
      </c>
      <c r="G1879" s="54">
        <v>1</v>
      </c>
      <c r="H1879" s="54" t="s">
        <v>2380</v>
      </c>
      <c r="I1879" s="17"/>
      <c r="J1879" s="19"/>
      <c r="K1879" s="15" t="str" cm="1">
        <f t="array" ref="K1879">IF(H1879="?",INDEX($H$2:$H$2336,MODE(MATCH($H$2:$H$2336,$H$2:$H$2336,0))),H1879)</f>
        <v>No</v>
      </c>
      <c r="L1879" s="16">
        <f t="shared" si="29"/>
        <v>1</v>
      </c>
      <c r="M1879" s="16" t="s">
        <v>2382</v>
      </c>
      <c r="N1879" s="16" t="s">
        <v>2380</v>
      </c>
      <c r="O1879" s="15" t="str" cm="1">
        <f t="array" ref="O1879">_xlfn.IFS(B1879&lt;18.5,"Underweight",B1879&lt;=24.99,"Normal weight",B1879&lt;=29.99,"Over weight",B1879&gt;=30,"Obesity")</f>
        <v>Over weight</v>
      </c>
      <c r="P1879" s="29" t="str" cm="1">
        <f t="array" ref="P1879">_xlfn.IFS(C1879&lt;5.7,"Normal",C1879&lt;=6.49,"Prediabetes",C1879&gt;=6.5,"Diabetes")</f>
        <v>Normal</v>
      </c>
    </row>
    <row r="1880" spans="1:16" x14ac:dyDescent="0.25">
      <c r="A1880" s="54" t="s">
        <v>489</v>
      </c>
      <c r="B1880" s="54">
        <v>24.31</v>
      </c>
      <c r="C1880" s="54">
        <v>5.4</v>
      </c>
      <c r="D1880" s="54" t="s">
        <v>2380</v>
      </c>
      <c r="E1880" s="54" t="s">
        <v>2380</v>
      </c>
      <c r="F1880" s="54" t="s">
        <v>2380</v>
      </c>
      <c r="G1880" s="54" t="s">
        <v>2381</v>
      </c>
      <c r="H1880" s="54" t="s">
        <v>2380</v>
      </c>
      <c r="I1880" s="15"/>
      <c r="J1880" s="20"/>
      <c r="K1880" s="17" t="str" cm="1">
        <f t="array" ref="K1880">IF(H1880="?",INDEX($H$2:$H$2336,MODE(MATCH($H$2:$H$2336,$H$2:$H$2336,0))),H1880)</f>
        <v>No</v>
      </c>
      <c r="L1880" s="18" t="str">
        <f t="shared" si="29"/>
        <v>0</v>
      </c>
      <c r="M1880" s="18" t="s">
        <v>2380</v>
      </c>
      <c r="N1880" s="18" t="s">
        <v>2380</v>
      </c>
      <c r="O1880" s="17" t="str" cm="1">
        <f t="array" ref="O1880">_xlfn.IFS(B1880&lt;18.5,"Underweight",B1880&lt;=24.99,"Normal weight",B1880&lt;=29.99,"Over weight",B1880&gt;=30,"Obesity")</f>
        <v>Normal weight</v>
      </c>
      <c r="P1880" s="30" t="str" cm="1">
        <f t="array" ref="P1880">_xlfn.IFS(C1880&lt;5.7,"Normal",C1880&lt;=6.49,"Prediabetes",C1880&gt;=6.5,"Diabetes")</f>
        <v>Normal</v>
      </c>
    </row>
    <row r="1881" spans="1:16" x14ac:dyDescent="0.25">
      <c r="A1881" s="54" t="s">
        <v>488</v>
      </c>
      <c r="B1881" s="54">
        <v>15.53</v>
      </c>
      <c r="C1881" s="54">
        <v>5.81</v>
      </c>
      <c r="D1881" s="54" t="s">
        <v>2380</v>
      </c>
      <c r="E1881" s="54" t="s">
        <v>2380</v>
      </c>
      <c r="F1881" s="54" t="s">
        <v>2380</v>
      </c>
      <c r="G1881" s="54">
        <v>1</v>
      </c>
      <c r="H1881" s="54" t="s">
        <v>2380</v>
      </c>
      <c r="I1881" s="17"/>
      <c r="J1881" s="19"/>
      <c r="K1881" s="15" t="str" cm="1">
        <f t="array" ref="K1881">IF(H1881="?",INDEX($H$2:$H$2336,MODE(MATCH($H$2:$H$2336,$H$2:$H$2336,0))),H1881)</f>
        <v>No</v>
      </c>
      <c r="L1881" s="16">
        <f t="shared" si="29"/>
        <v>1</v>
      </c>
      <c r="M1881" s="16" t="s">
        <v>2380</v>
      </c>
      <c r="N1881" s="16" t="s">
        <v>2380</v>
      </c>
      <c r="O1881" s="15" t="str" cm="1">
        <f t="array" ref="O1881">_xlfn.IFS(B1881&lt;18.5,"Underweight",B1881&lt;=24.99,"Normal weight",B1881&lt;=29.99,"Over weight",B1881&gt;=30,"Obesity")</f>
        <v>Underweight</v>
      </c>
      <c r="P1881" s="29" t="str" cm="1">
        <f t="array" ref="P1881">_xlfn.IFS(C1881&lt;5.7,"Normal",C1881&lt;=6.49,"Prediabetes",C1881&gt;=6.5,"Diabetes")</f>
        <v>Prediabetes</v>
      </c>
    </row>
    <row r="1882" spans="1:16" x14ac:dyDescent="0.25">
      <c r="A1882" s="54" t="s">
        <v>487</v>
      </c>
      <c r="B1882" s="54">
        <v>30.7</v>
      </c>
      <c r="C1882" s="54">
        <v>5.82</v>
      </c>
      <c r="D1882" s="54" t="s">
        <v>2380</v>
      </c>
      <c r="E1882" s="54" t="s">
        <v>2380</v>
      </c>
      <c r="F1882" s="54" t="s">
        <v>2380</v>
      </c>
      <c r="G1882" s="54">
        <v>1</v>
      </c>
      <c r="H1882" s="54" t="s">
        <v>2380</v>
      </c>
      <c r="I1882" s="15"/>
      <c r="J1882" s="20"/>
      <c r="K1882" s="17" t="str" cm="1">
        <f t="array" ref="K1882">IF(H1882="?",INDEX($H$2:$H$2336,MODE(MATCH($H$2:$H$2336,$H$2:$H$2336,0))),H1882)</f>
        <v>No</v>
      </c>
      <c r="L1882" s="18">
        <f t="shared" si="29"/>
        <v>1</v>
      </c>
      <c r="M1882" s="18" t="s">
        <v>2380</v>
      </c>
      <c r="N1882" s="18" t="s">
        <v>2380</v>
      </c>
      <c r="O1882" s="17" t="str" cm="1">
        <f t="array" ref="O1882">_xlfn.IFS(B1882&lt;18.5,"Underweight",B1882&lt;=24.99,"Normal weight",B1882&lt;=29.99,"Over weight",B1882&gt;=30,"Obesity")</f>
        <v>Obesity</v>
      </c>
      <c r="P1882" s="30" t="str" cm="1">
        <f t="array" ref="P1882">_xlfn.IFS(C1882&lt;5.7,"Normal",C1882&lt;=6.49,"Prediabetes",C1882&gt;=6.5,"Diabetes")</f>
        <v>Prediabetes</v>
      </c>
    </row>
    <row r="1883" spans="1:16" x14ac:dyDescent="0.25">
      <c r="A1883" s="54" t="s">
        <v>486</v>
      </c>
      <c r="B1883" s="54">
        <v>33.33</v>
      </c>
      <c r="C1883" s="54">
        <v>4.82</v>
      </c>
      <c r="D1883" s="54" t="s">
        <v>2380</v>
      </c>
      <c r="E1883" s="54" t="s">
        <v>2380</v>
      </c>
      <c r="F1883" s="54" t="s">
        <v>2380</v>
      </c>
      <c r="G1883" s="54">
        <v>1</v>
      </c>
      <c r="H1883" s="54" t="s">
        <v>2380</v>
      </c>
      <c r="I1883" s="17"/>
      <c r="J1883" s="19"/>
      <c r="K1883" s="15" t="str" cm="1">
        <f t="array" ref="K1883">IF(H1883="?",INDEX($H$2:$H$2336,MODE(MATCH($H$2:$H$2336,$H$2:$H$2336,0))),H1883)</f>
        <v>No</v>
      </c>
      <c r="L1883" s="16">
        <f t="shared" si="29"/>
        <v>1</v>
      </c>
      <c r="M1883" s="16" t="s">
        <v>2380</v>
      </c>
      <c r="N1883" s="16" t="s">
        <v>2380</v>
      </c>
      <c r="O1883" s="15" t="str" cm="1">
        <f t="array" ref="O1883">_xlfn.IFS(B1883&lt;18.5,"Underweight",B1883&lt;=24.99,"Normal weight",B1883&lt;=29.99,"Over weight",B1883&gt;=30,"Obesity")</f>
        <v>Obesity</v>
      </c>
      <c r="P1883" s="29" t="str" cm="1">
        <f t="array" ref="P1883">_xlfn.IFS(C1883&lt;5.7,"Normal",C1883&lt;=6.49,"Prediabetes",C1883&gt;=6.5,"Diabetes")</f>
        <v>Normal</v>
      </c>
    </row>
    <row r="1884" spans="1:16" x14ac:dyDescent="0.25">
      <c r="A1884" s="54" t="s">
        <v>485</v>
      </c>
      <c r="B1884" s="54">
        <v>32.4</v>
      </c>
      <c r="C1884" s="54">
        <v>5.08</v>
      </c>
      <c r="D1884" s="54" t="s">
        <v>2380</v>
      </c>
      <c r="E1884" s="54" t="s">
        <v>2380</v>
      </c>
      <c r="F1884" s="54" t="s">
        <v>2380</v>
      </c>
      <c r="G1884" s="54">
        <v>1</v>
      </c>
      <c r="H1884" s="54" t="s">
        <v>2380</v>
      </c>
      <c r="I1884" s="15"/>
      <c r="J1884" s="20"/>
      <c r="K1884" s="17" t="str" cm="1">
        <f t="array" ref="K1884">IF(H1884="?",INDEX($H$2:$H$2336,MODE(MATCH($H$2:$H$2336,$H$2:$H$2336,0))),H1884)</f>
        <v>No</v>
      </c>
      <c r="L1884" s="18">
        <f t="shared" si="29"/>
        <v>1</v>
      </c>
      <c r="M1884" s="18" t="s">
        <v>2380</v>
      </c>
      <c r="N1884" s="18" t="s">
        <v>2380</v>
      </c>
      <c r="O1884" s="17" t="str" cm="1">
        <f t="array" ref="O1884">_xlfn.IFS(B1884&lt;18.5,"Underweight",B1884&lt;=24.99,"Normal weight",B1884&lt;=29.99,"Over weight",B1884&gt;=30,"Obesity")</f>
        <v>Obesity</v>
      </c>
      <c r="P1884" s="30" t="str" cm="1">
        <f t="array" ref="P1884">_xlfn.IFS(C1884&lt;5.7,"Normal",C1884&lt;=6.49,"Prediabetes",C1884&gt;=6.5,"Diabetes")</f>
        <v>Normal</v>
      </c>
    </row>
    <row r="1885" spans="1:16" x14ac:dyDescent="0.25">
      <c r="A1885" s="54" t="s">
        <v>484</v>
      </c>
      <c r="B1885" s="54">
        <v>27.93</v>
      </c>
      <c r="C1885" s="54">
        <v>5.59</v>
      </c>
      <c r="D1885" s="54" t="s">
        <v>2380</v>
      </c>
      <c r="E1885" s="54" t="s">
        <v>2380</v>
      </c>
      <c r="F1885" s="54" t="s">
        <v>2380</v>
      </c>
      <c r="G1885" s="54">
        <v>1</v>
      </c>
      <c r="H1885" s="54" t="s">
        <v>2380</v>
      </c>
      <c r="I1885" s="17"/>
      <c r="J1885" s="19"/>
      <c r="K1885" s="15" t="str" cm="1">
        <f t="array" ref="K1885">IF(H1885="?",INDEX($H$2:$H$2336,MODE(MATCH($H$2:$H$2336,$H$2:$H$2336,0))),H1885)</f>
        <v>No</v>
      </c>
      <c r="L1885" s="16">
        <f t="shared" si="29"/>
        <v>1</v>
      </c>
      <c r="M1885" s="16" t="s">
        <v>2380</v>
      </c>
      <c r="N1885" s="16" t="s">
        <v>2380</v>
      </c>
      <c r="O1885" s="15" t="str" cm="1">
        <f t="array" ref="O1885">_xlfn.IFS(B1885&lt;18.5,"Underweight",B1885&lt;=24.99,"Normal weight",B1885&lt;=29.99,"Over weight",B1885&gt;=30,"Obesity")</f>
        <v>Over weight</v>
      </c>
      <c r="P1885" s="29" t="str" cm="1">
        <f t="array" ref="P1885">_xlfn.IFS(C1885&lt;5.7,"Normal",C1885&lt;=6.49,"Prediabetes",C1885&gt;=6.5,"Diabetes")</f>
        <v>Normal</v>
      </c>
    </row>
    <row r="1886" spans="1:16" x14ac:dyDescent="0.25">
      <c r="A1886" s="54" t="s">
        <v>483</v>
      </c>
      <c r="B1886" s="54">
        <v>21.754999999999999</v>
      </c>
      <c r="C1886" s="54">
        <v>5.12</v>
      </c>
      <c r="D1886" s="54" t="s">
        <v>2380</v>
      </c>
      <c r="E1886" s="54" t="s">
        <v>2380</v>
      </c>
      <c r="F1886" s="54" t="s">
        <v>2380</v>
      </c>
      <c r="G1886" s="54" t="s">
        <v>2381</v>
      </c>
      <c r="H1886" s="54" t="s">
        <v>2380</v>
      </c>
      <c r="I1886" s="15"/>
      <c r="J1886" s="20"/>
      <c r="K1886" s="17" t="str" cm="1">
        <f t="array" ref="K1886">IF(H1886="?",INDEX($H$2:$H$2336,MODE(MATCH($H$2:$H$2336,$H$2:$H$2336,0))),H1886)</f>
        <v>No</v>
      </c>
      <c r="L1886" s="18" t="str">
        <f t="shared" si="29"/>
        <v>0</v>
      </c>
      <c r="M1886" s="18" t="s">
        <v>2380</v>
      </c>
      <c r="N1886" s="18" t="s">
        <v>2380</v>
      </c>
      <c r="O1886" s="17" t="str" cm="1">
        <f t="array" ref="O1886">_xlfn.IFS(B1886&lt;18.5,"Underweight",B1886&lt;=24.99,"Normal weight",B1886&lt;=29.99,"Over weight",B1886&gt;=30,"Obesity")</f>
        <v>Normal weight</v>
      </c>
      <c r="P1886" s="30" t="str" cm="1">
        <f t="array" ref="P1886">_xlfn.IFS(C1886&lt;5.7,"Normal",C1886&lt;=6.49,"Prediabetes",C1886&gt;=6.5,"Diabetes")</f>
        <v>Normal</v>
      </c>
    </row>
    <row r="1887" spans="1:16" x14ac:dyDescent="0.25">
      <c r="A1887" s="54" t="s">
        <v>482</v>
      </c>
      <c r="B1887" s="54">
        <v>25.934999999999999</v>
      </c>
      <c r="C1887" s="54">
        <v>4.95</v>
      </c>
      <c r="D1887" s="54" t="s">
        <v>2380</v>
      </c>
      <c r="E1887" s="54" t="s">
        <v>2380</v>
      </c>
      <c r="F1887" s="54" t="s">
        <v>2380</v>
      </c>
      <c r="G1887" s="54" t="s">
        <v>2381</v>
      </c>
      <c r="H1887" s="54" t="s">
        <v>2380</v>
      </c>
      <c r="I1887" s="17"/>
      <c r="J1887" s="19"/>
      <c r="K1887" s="15" t="str" cm="1">
        <f t="array" ref="K1887">IF(H1887="?",INDEX($H$2:$H$2336,MODE(MATCH($H$2:$H$2336,$H$2:$H$2336,0))),H1887)</f>
        <v>No</v>
      </c>
      <c r="L1887" s="16" t="str">
        <f t="shared" si="29"/>
        <v>0</v>
      </c>
      <c r="M1887" s="16" t="s">
        <v>2380</v>
      </c>
      <c r="N1887" s="16" t="s">
        <v>2380</v>
      </c>
      <c r="O1887" s="15" t="str" cm="1">
        <f t="array" ref="O1887">_xlfn.IFS(B1887&lt;18.5,"Underweight",B1887&lt;=24.99,"Normal weight",B1887&lt;=29.99,"Over weight",B1887&gt;=30,"Obesity")</f>
        <v>Over weight</v>
      </c>
      <c r="P1887" s="29" t="str" cm="1">
        <f t="array" ref="P1887">_xlfn.IFS(C1887&lt;5.7,"Normal",C1887&lt;=6.49,"Prediabetes",C1887&gt;=6.5,"Diabetes")</f>
        <v>Normal</v>
      </c>
    </row>
    <row r="1888" spans="1:16" x14ac:dyDescent="0.25">
      <c r="A1888" s="54" t="s">
        <v>481</v>
      </c>
      <c r="B1888" s="54">
        <v>31.5</v>
      </c>
      <c r="C1888" s="54">
        <v>6.16</v>
      </c>
      <c r="D1888" s="54" t="s">
        <v>2380</v>
      </c>
      <c r="E1888" s="54" t="s">
        <v>2380</v>
      </c>
      <c r="F1888" s="54" t="s">
        <v>2380</v>
      </c>
      <c r="G1888" s="54" t="s">
        <v>2381</v>
      </c>
      <c r="H1888" s="54" t="s">
        <v>2380</v>
      </c>
      <c r="I1888" s="15"/>
      <c r="J1888" s="20"/>
      <c r="K1888" s="17" t="str" cm="1">
        <f t="array" ref="K1888">IF(H1888="?",INDEX($H$2:$H$2336,MODE(MATCH($H$2:$H$2336,$H$2:$H$2336,0))),H1888)</f>
        <v>No</v>
      </c>
      <c r="L1888" s="18" t="str">
        <f t="shared" si="29"/>
        <v>0</v>
      </c>
      <c r="M1888" s="18" t="s">
        <v>2380</v>
      </c>
      <c r="N1888" s="18" t="s">
        <v>2380</v>
      </c>
      <c r="O1888" s="17" t="str" cm="1">
        <f t="array" ref="O1888">_xlfn.IFS(B1888&lt;18.5,"Underweight",B1888&lt;=24.99,"Normal weight",B1888&lt;=29.99,"Over weight",B1888&gt;=30,"Obesity")</f>
        <v>Obesity</v>
      </c>
      <c r="P1888" s="30" t="str" cm="1">
        <f t="array" ref="P1888">_xlfn.IFS(C1888&lt;5.7,"Normal",C1888&lt;=6.49,"Prediabetes",C1888&gt;=6.5,"Diabetes")</f>
        <v>Prediabetes</v>
      </c>
    </row>
    <row r="1889" spans="1:16" x14ac:dyDescent="0.25">
      <c r="A1889" s="54" t="s">
        <v>480</v>
      </c>
      <c r="B1889" s="54">
        <v>30.03</v>
      </c>
      <c r="C1889" s="54">
        <v>6.41</v>
      </c>
      <c r="D1889" s="54" t="s">
        <v>2380</v>
      </c>
      <c r="E1889" s="54" t="s">
        <v>2380</v>
      </c>
      <c r="F1889" s="54" t="s">
        <v>2380</v>
      </c>
      <c r="G1889" s="54" t="s">
        <v>2381</v>
      </c>
      <c r="H1889" s="54" t="s">
        <v>2380</v>
      </c>
      <c r="I1889" s="17"/>
      <c r="J1889" s="19"/>
      <c r="K1889" s="15" t="str" cm="1">
        <f t="array" ref="K1889">IF(H1889="?",INDEX($H$2:$H$2336,MODE(MATCH($H$2:$H$2336,$H$2:$H$2336,0))),H1889)</f>
        <v>No</v>
      </c>
      <c r="L1889" s="16" t="str">
        <f t="shared" si="29"/>
        <v>0</v>
      </c>
      <c r="M1889" s="16" t="s">
        <v>2380</v>
      </c>
      <c r="N1889" s="16" t="s">
        <v>2380</v>
      </c>
      <c r="O1889" s="15" t="str" cm="1">
        <f t="array" ref="O1889">_xlfn.IFS(B1889&lt;18.5,"Underweight",B1889&lt;=24.99,"Normal weight",B1889&lt;=29.99,"Over weight",B1889&gt;=30,"Obesity")</f>
        <v>Obesity</v>
      </c>
      <c r="P1889" s="29" t="str" cm="1">
        <f t="array" ref="P1889">_xlfn.IFS(C1889&lt;5.7,"Normal",C1889&lt;=6.49,"Prediabetes",C1889&gt;=6.5,"Diabetes")</f>
        <v>Prediabetes</v>
      </c>
    </row>
    <row r="1890" spans="1:16" x14ac:dyDescent="0.25">
      <c r="A1890" s="54" t="s">
        <v>479</v>
      </c>
      <c r="B1890" s="54">
        <v>33.479999999999997</v>
      </c>
      <c r="C1890" s="54">
        <v>8.94</v>
      </c>
      <c r="D1890" s="54" t="s">
        <v>2380</v>
      </c>
      <c r="E1890" s="54" t="s">
        <v>2380</v>
      </c>
      <c r="F1890" s="54" t="s">
        <v>2380</v>
      </c>
      <c r="G1890" s="54" t="s">
        <v>2381</v>
      </c>
      <c r="H1890" s="54" t="s">
        <v>2380</v>
      </c>
      <c r="I1890" s="15"/>
      <c r="J1890" s="20"/>
      <c r="K1890" s="17" t="str" cm="1">
        <f t="array" ref="K1890">IF(H1890="?",INDEX($H$2:$H$2336,MODE(MATCH($H$2:$H$2336,$H$2:$H$2336,0))),H1890)</f>
        <v>No</v>
      </c>
      <c r="L1890" s="18" t="str">
        <f t="shared" si="29"/>
        <v>0</v>
      </c>
      <c r="M1890" s="18" t="s">
        <v>2380</v>
      </c>
      <c r="N1890" s="18" t="s">
        <v>2380</v>
      </c>
      <c r="O1890" s="17" t="str" cm="1">
        <f t="array" ref="O1890">_xlfn.IFS(B1890&lt;18.5,"Underweight",B1890&lt;=24.99,"Normal weight",B1890&lt;=29.99,"Over weight",B1890&gt;=30,"Obesity")</f>
        <v>Obesity</v>
      </c>
      <c r="P1890" s="30" t="str" cm="1">
        <f t="array" ref="P1890">_xlfn.IFS(C1890&lt;5.7,"Normal",C1890&lt;=6.49,"Prediabetes",C1890&gt;=6.5,"Diabetes")</f>
        <v>Diabetes</v>
      </c>
    </row>
    <row r="1891" spans="1:16" x14ac:dyDescent="0.25">
      <c r="A1891" s="54" t="s">
        <v>478</v>
      </c>
      <c r="B1891" s="54">
        <v>16.510000000000002</v>
      </c>
      <c r="C1891" s="54">
        <v>4.42</v>
      </c>
      <c r="D1891" s="54" t="s">
        <v>8367</v>
      </c>
      <c r="E1891" s="54" t="s">
        <v>2380</v>
      </c>
      <c r="F1891" s="54" t="s">
        <v>2382</v>
      </c>
      <c r="G1891" s="54">
        <v>1</v>
      </c>
      <c r="H1891" s="54" t="s">
        <v>2380</v>
      </c>
      <c r="I1891" s="17"/>
      <c r="J1891" s="19"/>
      <c r="K1891" s="15" t="str" cm="1">
        <f t="array" ref="K1891">IF(H1891="?",INDEX($H$2:$H$2336,MODE(MATCH($H$2:$H$2336,$H$2:$H$2336,0))),H1891)</f>
        <v>No</v>
      </c>
      <c r="L1891" s="16">
        <f t="shared" si="29"/>
        <v>1</v>
      </c>
      <c r="M1891" s="16" t="s">
        <v>2382</v>
      </c>
      <c r="N1891" s="16" t="s">
        <v>2380</v>
      </c>
      <c r="O1891" s="15" t="str" cm="1">
        <f t="array" ref="O1891">_xlfn.IFS(B1891&lt;18.5,"Underweight",B1891&lt;=24.99,"Normal weight",B1891&lt;=29.99,"Over weight",B1891&gt;=30,"Obesity")</f>
        <v>Underweight</v>
      </c>
      <c r="P1891" s="29" t="str" cm="1">
        <f t="array" ref="P1891">_xlfn.IFS(C1891&lt;5.7,"Normal",C1891&lt;=6.49,"Prediabetes",C1891&gt;=6.5,"Diabetes")</f>
        <v>Normal</v>
      </c>
    </row>
    <row r="1892" spans="1:16" x14ac:dyDescent="0.25">
      <c r="A1892" s="54" t="s">
        <v>477</v>
      </c>
      <c r="B1892" s="54">
        <v>33.155000000000001</v>
      </c>
      <c r="C1892" s="54">
        <v>5.3</v>
      </c>
      <c r="D1892" s="54" t="s">
        <v>8367</v>
      </c>
      <c r="E1892" s="54" t="s">
        <v>2380</v>
      </c>
      <c r="F1892" s="54" t="s">
        <v>2380</v>
      </c>
      <c r="G1892" s="54">
        <v>1</v>
      </c>
      <c r="H1892" s="54" t="s">
        <v>2380</v>
      </c>
      <c r="I1892" s="15"/>
      <c r="J1892" s="20"/>
      <c r="K1892" s="17" t="str" cm="1">
        <f t="array" ref="K1892">IF(H1892="?",INDEX($H$2:$H$2336,MODE(MATCH($H$2:$H$2336,$H$2:$H$2336,0))),H1892)</f>
        <v>No</v>
      </c>
      <c r="L1892" s="18">
        <f t="shared" si="29"/>
        <v>1</v>
      </c>
      <c r="M1892" s="18" t="s">
        <v>2382</v>
      </c>
      <c r="N1892" s="18" t="s">
        <v>2380</v>
      </c>
      <c r="O1892" s="17" t="str" cm="1">
        <f t="array" ref="O1892">_xlfn.IFS(B1892&lt;18.5,"Underweight",B1892&lt;=24.99,"Normal weight",B1892&lt;=29.99,"Over weight",B1892&gt;=30,"Obesity")</f>
        <v>Obesity</v>
      </c>
      <c r="P1892" s="30" t="str" cm="1">
        <f t="array" ref="P1892">_xlfn.IFS(C1892&lt;5.7,"Normal",C1892&lt;=6.49,"Prediabetes",C1892&gt;=6.5,"Diabetes")</f>
        <v>Normal</v>
      </c>
    </row>
    <row r="1893" spans="1:16" x14ac:dyDescent="0.25">
      <c r="A1893" s="54" t="s">
        <v>476</v>
      </c>
      <c r="B1893" s="54">
        <v>37.29</v>
      </c>
      <c r="C1893" s="54">
        <v>4.6399999999999997</v>
      </c>
      <c r="D1893" s="54" t="s">
        <v>2380</v>
      </c>
      <c r="E1893" s="54" t="s">
        <v>2380</v>
      </c>
      <c r="F1893" s="54" t="s">
        <v>2382</v>
      </c>
      <c r="G1893" s="54">
        <v>1</v>
      </c>
      <c r="H1893" s="54" t="s">
        <v>2380</v>
      </c>
      <c r="I1893" s="17"/>
      <c r="J1893" s="19"/>
      <c r="K1893" s="15" t="str" cm="1">
        <f t="array" ref="K1893">IF(H1893="?",INDEX($H$2:$H$2336,MODE(MATCH($H$2:$H$2336,$H$2:$H$2336,0))),H1893)</f>
        <v>No</v>
      </c>
      <c r="L1893" s="16">
        <f t="shared" si="29"/>
        <v>1</v>
      </c>
      <c r="M1893" s="16" t="s">
        <v>2380</v>
      </c>
      <c r="N1893" s="16" t="s">
        <v>2380</v>
      </c>
      <c r="O1893" s="15" t="str" cm="1">
        <f t="array" ref="O1893">_xlfn.IFS(B1893&lt;18.5,"Underweight",B1893&lt;=24.99,"Normal weight",B1893&lt;=29.99,"Over weight",B1893&gt;=30,"Obesity")</f>
        <v>Obesity</v>
      </c>
      <c r="P1893" s="29" t="str" cm="1">
        <f t="array" ref="P1893">_xlfn.IFS(C1893&lt;5.7,"Normal",C1893&lt;=6.49,"Prediabetes",C1893&gt;=6.5,"Diabetes")</f>
        <v>Normal</v>
      </c>
    </row>
    <row r="1894" spans="1:16" x14ac:dyDescent="0.25">
      <c r="A1894" s="54" t="s">
        <v>475</v>
      </c>
      <c r="B1894" s="54">
        <v>20.23</v>
      </c>
      <c r="C1894" s="54">
        <v>6.16</v>
      </c>
      <c r="D1894" s="54" t="s">
        <v>8367</v>
      </c>
      <c r="E1894" s="54" t="s">
        <v>2380</v>
      </c>
      <c r="F1894" s="54" t="s">
        <v>2380</v>
      </c>
      <c r="G1894" s="54">
        <v>1</v>
      </c>
      <c r="H1894" s="54" t="s">
        <v>2380</v>
      </c>
      <c r="I1894" s="15"/>
      <c r="J1894" s="20"/>
      <c r="K1894" s="17" t="str" cm="1">
        <f t="array" ref="K1894">IF(H1894="?",INDEX($H$2:$H$2336,MODE(MATCH($H$2:$H$2336,$H$2:$H$2336,0))),H1894)</f>
        <v>No</v>
      </c>
      <c r="L1894" s="18">
        <f t="shared" si="29"/>
        <v>1</v>
      </c>
      <c r="M1894" s="18" t="s">
        <v>2382</v>
      </c>
      <c r="N1894" s="18" t="s">
        <v>2380</v>
      </c>
      <c r="O1894" s="17" t="str" cm="1">
        <f t="array" ref="O1894">_xlfn.IFS(B1894&lt;18.5,"Underweight",B1894&lt;=24.99,"Normal weight",B1894&lt;=29.99,"Over weight",B1894&gt;=30,"Obesity")</f>
        <v>Normal weight</v>
      </c>
      <c r="P1894" s="30" t="str" cm="1">
        <f t="array" ref="P1894">_xlfn.IFS(C1894&lt;5.7,"Normal",C1894&lt;=6.49,"Prediabetes",C1894&gt;=6.5,"Diabetes")</f>
        <v>Prediabetes</v>
      </c>
    </row>
    <row r="1895" spans="1:16" x14ac:dyDescent="0.25">
      <c r="A1895" s="54" t="s">
        <v>474</v>
      </c>
      <c r="B1895" s="54">
        <v>28.975000000000001</v>
      </c>
      <c r="C1895" s="54">
        <v>4.12</v>
      </c>
      <c r="D1895" s="54" t="s">
        <v>2380</v>
      </c>
      <c r="E1895" s="54" t="s">
        <v>2380</v>
      </c>
      <c r="F1895" s="54" t="s">
        <v>2382</v>
      </c>
      <c r="G1895" s="54">
        <v>1</v>
      </c>
      <c r="H1895" s="54" t="s">
        <v>2380</v>
      </c>
      <c r="I1895" s="17"/>
      <c r="J1895" s="19"/>
      <c r="K1895" s="15" t="str" cm="1">
        <f t="array" ref="K1895">IF(H1895="?",INDEX($H$2:$H$2336,MODE(MATCH($H$2:$H$2336,$H$2:$H$2336,0))),H1895)</f>
        <v>No</v>
      </c>
      <c r="L1895" s="16">
        <f t="shared" si="29"/>
        <v>1</v>
      </c>
      <c r="M1895" s="16" t="s">
        <v>2380</v>
      </c>
      <c r="N1895" s="16" t="s">
        <v>2380</v>
      </c>
      <c r="O1895" s="15" t="str" cm="1">
        <f t="array" ref="O1895">_xlfn.IFS(B1895&lt;18.5,"Underweight",B1895&lt;=24.99,"Normal weight",B1895&lt;=29.99,"Over weight",B1895&gt;=30,"Obesity")</f>
        <v>Over weight</v>
      </c>
      <c r="P1895" s="29" t="str" cm="1">
        <f t="array" ref="P1895">_xlfn.IFS(C1895&lt;5.7,"Normal",C1895&lt;=6.49,"Prediabetes",C1895&gt;=6.5,"Diabetes")</f>
        <v>Normal</v>
      </c>
    </row>
    <row r="1896" spans="1:16" x14ac:dyDescent="0.25">
      <c r="A1896" s="54" t="s">
        <v>473</v>
      </c>
      <c r="B1896" s="54">
        <v>16.420000000000002</v>
      </c>
      <c r="C1896" s="54">
        <v>5.77</v>
      </c>
      <c r="D1896" s="54" t="s">
        <v>8367</v>
      </c>
      <c r="E1896" s="54" t="s">
        <v>2380</v>
      </c>
      <c r="F1896" s="54" t="s">
        <v>2382</v>
      </c>
      <c r="G1896" s="54">
        <v>1</v>
      </c>
      <c r="H1896" s="54" t="s">
        <v>2380</v>
      </c>
      <c r="I1896" s="15"/>
      <c r="J1896" s="20"/>
      <c r="K1896" s="17" t="str" cm="1">
        <f t="array" ref="K1896">IF(H1896="?",INDEX($H$2:$H$2336,MODE(MATCH($H$2:$H$2336,$H$2:$H$2336,0))),H1896)</f>
        <v>No</v>
      </c>
      <c r="L1896" s="18">
        <f t="shared" si="29"/>
        <v>1</v>
      </c>
      <c r="M1896" s="18" t="s">
        <v>2382</v>
      </c>
      <c r="N1896" s="18" t="s">
        <v>2380</v>
      </c>
      <c r="O1896" s="17" t="str" cm="1">
        <f t="array" ref="O1896">_xlfn.IFS(B1896&lt;18.5,"Underweight",B1896&lt;=24.99,"Normal weight",B1896&lt;=29.99,"Over weight",B1896&gt;=30,"Obesity")</f>
        <v>Underweight</v>
      </c>
      <c r="P1896" s="30" t="str" cm="1">
        <f t="array" ref="P1896">_xlfn.IFS(C1896&lt;5.7,"Normal",C1896&lt;=6.49,"Prediabetes",C1896&gt;=6.5,"Diabetes")</f>
        <v>Prediabetes</v>
      </c>
    </row>
    <row r="1897" spans="1:16" x14ac:dyDescent="0.25">
      <c r="A1897" s="54" t="s">
        <v>472</v>
      </c>
      <c r="B1897" s="54">
        <v>17.559999999999999</v>
      </c>
      <c r="C1897" s="54">
        <v>6.2</v>
      </c>
      <c r="D1897" s="54" t="s">
        <v>2380</v>
      </c>
      <c r="E1897" s="54" t="s">
        <v>2380</v>
      </c>
      <c r="F1897" s="54" t="s">
        <v>2380</v>
      </c>
      <c r="G1897" s="54">
        <v>1</v>
      </c>
      <c r="H1897" s="54" t="s">
        <v>2380</v>
      </c>
      <c r="I1897" s="17"/>
      <c r="J1897" s="19"/>
      <c r="K1897" s="15" t="str" cm="1">
        <f t="array" ref="K1897">IF(H1897="?",INDEX($H$2:$H$2336,MODE(MATCH($H$2:$H$2336,$H$2:$H$2336,0))),H1897)</f>
        <v>No</v>
      </c>
      <c r="L1897" s="16">
        <f t="shared" si="29"/>
        <v>1</v>
      </c>
      <c r="M1897" s="16" t="s">
        <v>2380</v>
      </c>
      <c r="N1897" s="16" t="s">
        <v>2380</v>
      </c>
      <c r="O1897" s="15" t="str" cm="1">
        <f t="array" ref="O1897">_xlfn.IFS(B1897&lt;18.5,"Underweight",B1897&lt;=24.99,"Normal weight",B1897&lt;=29.99,"Over weight",B1897&gt;=30,"Obesity")</f>
        <v>Underweight</v>
      </c>
      <c r="P1897" s="29" t="str" cm="1">
        <f t="array" ref="P1897">_xlfn.IFS(C1897&lt;5.7,"Normal",C1897&lt;=6.49,"Prediabetes",C1897&gt;=6.5,"Diabetes")</f>
        <v>Prediabetes</v>
      </c>
    </row>
    <row r="1898" spans="1:16" x14ac:dyDescent="0.25">
      <c r="A1898" s="54" t="s">
        <v>471</v>
      </c>
      <c r="B1898" s="54">
        <v>24.13</v>
      </c>
      <c r="C1898" s="54">
        <v>4.3899999999999997</v>
      </c>
      <c r="D1898" s="54" t="s">
        <v>2380</v>
      </c>
      <c r="E1898" s="54" t="s">
        <v>2380</v>
      </c>
      <c r="F1898" s="54" t="s">
        <v>2380</v>
      </c>
      <c r="G1898" s="54">
        <v>1</v>
      </c>
      <c r="H1898" s="54" t="s">
        <v>2380</v>
      </c>
      <c r="I1898" s="15"/>
      <c r="J1898" s="20"/>
      <c r="K1898" s="17" t="str" cm="1">
        <f t="array" ref="K1898">IF(H1898="?",INDEX($H$2:$H$2336,MODE(MATCH($H$2:$H$2336,$H$2:$H$2336,0))),H1898)</f>
        <v>No</v>
      </c>
      <c r="L1898" s="18">
        <f t="shared" si="29"/>
        <v>1</v>
      </c>
      <c r="M1898" s="18" t="s">
        <v>2380</v>
      </c>
      <c r="N1898" s="18" t="s">
        <v>2380</v>
      </c>
      <c r="O1898" s="17" t="str" cm="1">
        <f t="array" ref="O1898">_xlfn.IFS(B1898&lt;18.5,"Underweight",B1898&lt;=24.99,"Normal weight",B1898&lt;=29.99,"Over weight",B1898&gt;=30,"Obesity")</f>
        <v>Normal weight</v>
      </c>
      <c r="P1898" s="30" t="str" cm="1">
        <f t="array" ref="P1898">_xlfn.IFS(C1898&lt;5.7,"Normal",C1898&lt;=6.49,"Prediabetes",C1898&gt;=6.5,"Diabetes")</f>
        <v>Normal</v>
      </c>
    </row>
    <row r="1899" spans="1:16" x14ac:dyDescent="0.25">
      <c r="A1899" s="54" t="s">
        <v>470</v>
      </c>
      <c r="B1899" s="54">
        <v>19.95</v>
      </c>
      <c r="C1899" s="54">
        <v>5.13</v>
      </c>
      <c r="D1899" s="54" t="s">
        <v>2380</v>
      </c>
      <c r="E1899" s="54" t="s">
        <v>8367</v>
      </c>
      <c r="F1899" s="54" t="s">
        <v>2380</v>
      </c>
      <c r="G1899" s="54">
        <v>2</v>
      </c>
      <c r="H1899" s="54" t="s">
        <v>2380</v>
      </c>
      <c r="I1899" s="17"/>
      <c r="J1899" s="19"/>
      <c r="K1899" s="15" t="str" cm="1">
        <f t="array" ref="K1899">IF(H1899="?",INDEX($H$2:$H$2336,MODE(MATCH($H$2:$H$2336,$H$2:$H$2336,0))),H1899)</f>
        <v>No</v>
      </c>
      <c r="L1899" s="16">
        <f t="shared" si="29"/>
        <v>2</v>
      </c>
      <c r="M1899" s="16" t="s">
        <v>2380</v>
      </c>
      <c r="N1899" s="16" t="s">
        <v>2380</v>
      </c>
      <c r="O1899" s="15" t="str" cm="1">
        <f t="array" ref="O1899">_xlfn.IFS(B1899&lt;18.5,"Underweight",B1899&lt;=24.99,"Normal weight",B1899&lt;=29.99,"Over weight",B1899&gt;=30,"Obesity")</f>
        <v>Normal weight</v>
      </c>
      <c r="P1899" s="29" t="str" cm="1">
        <f t="array" ref="P1899">_xlfn.IFS(C1899&lt;5.7,"Normal",C1899&lt;=6.49,"Prediabetes",C1899&gt;=6.5,"Diabetes")</f>
        <v>Normal</v>
      </c>
    </row>
    <row r="1900" spans="1:16" x14ac:dyDescent="0.25">
      <c r="A1900" s="54" t="s">
        <v>469</v>
      </c>
      <c r="B1900" s="54">
        <v>21.24</v>
      </c>
      <c r="C1900" s="54">
        <v>4.49</v>
      </c>
      <c r="D1900" s="54" t="s">
        <v>2380</v>
      </c>
      <c r="E1900" s="54" t="s">
        <v>2380</v>
      </c>
      <c r="F1900" s="54" t="s">
        <v>2380</v>
      </c>
      <c r="G1900" s="54" t="s">
        <v>2381</v>
      </c>
      <c r="H1900" s="54" t="s">
        <v>2380</v>
      </c>
      <c r="I1900" s="15"/>
      <c r="J1900" s="20"/>
      <c r="K1900" s="17" t="str" cm="1">
        <f t="array" ref="K1900">IF(H1900="?",INDEX($H$2:$H$2336,MODE(MATCH($H$2:$H$2336,$H$2:$H$2336,0))),H1900)</f>
        <v>No</v>
      </c>
      <c r="L1900" s="18" t="str">
        <f t="shared" si="29"/>
        <v>0</v>
      </c>
      <c r="M1900" s="18" t="s">
        <v>2380</v>
      </c>
      <c r="N1900" s="18" t="s">
        <v>2380</v>
      </c>
      <c r="O1900" s="17" t="str" cm="1">
        <f t="array" ref="O1900">_xlfn.IFS(B1900&lt;18.5,"Underweight",B1900&lt;=24.99,"Normal weight",B1900&lt;=29.99,"Over weight",B1900&gt;=30,"Obesity")</f>
        <v>Normal weight</v>
      </c>
      <c r="P1900" s="30" t="str" cm="1">
        <f t="array" ref="P1900">_xlfn.IFS(C1900&lt;5.7,"Normal",C1900&lt;=6.49,"Prediabetes",C1900&gt;=6.5,"Diabetes")</f>
        <v>Normal</v>
      </c>
    </row>
    <row r="1901" spans="1:16" x14ac:dyDescent="0.25">
      <c r="A1901" s="54" t="s">
        <v>468</v>
      </c>
      <c r="B1901" s="54">
        <v>44.22</v>
      </c>
      <c r="C1901" s="54">
        <v>6.35</v>
      </c>
      <c r="D1901" s="54" t="s">
        <v>2380</v>
      </c>
      <c r="E1901" s="54" t="s">
        <v>2380</v>
      </c>
      <c r="F1901" s="54" t="s">
        <v>2380</v>
      </c>
      <c r="G1901" s="54" t="s">
        <v>2381</v>
      </c>
      <c r="H1901" s="54" t="s">
        <v>2380</v>
      </c>
      <c r="I1901" s="17"/>
      <c r="J1901" s="19"/>
      <c r="K1901" s="15" t="str" cm="1">
        <f t="array" ref="K1901">IF(H1901="?",INDEX($H$2:$H$2336,MODE(MATCH($H$2:$H$2336,$H$2:$H$2336,0))),H1901)</f>
        <v>No</v>
      </c>
      <c r="L1901" s="16" t="str">
        <f t="shared" si="29"/>
        <v>0</v>
      </c>
      <c r="M1901" s="16" t="s">
        <v>2380</v>
      </c>
      <c r="N1901" s="16" t="s">
        <v>2380</v>
      </c>
      <c r="O1901" s="15" t="str" cm="1">
        <f t="array" ref="O1901">_xlfn.IFS(B1901&lt;18.5,"Underweight",B1901&lt;=24.99,"Normal weight",B1901&lt;=29.99,"Over weight",B1901&gt;=30,"Obesity")</f>
        <v>Obesity</v>
      </c>
      <c r="P1901" s="29" t="str" cm="1">
        <f t="array" ref="P1901">_xlfn.IFS(C1901&lt;5.7,"Normal",C1901&lt;=6.49,"Prediabetes",C1901&gt;=6.5,"Diabetes")</f>
        <v>Prediabetes</v>
      </c>
    </row>
    <row r="1902" spans="1:16" x14ac:dyDescent="0.25">
      <c r="A1902" s="54" t="s">
        <v>467</v>
      </c>
      <c r="B1902" s="54">
        <v>41.1</v>
      </c>
      <c r="C1902" s="54">
        <v>5.79</v>
      </c>
      <c r="D1902" s="54" t="s">
        <v>2380</v>
      </c>
      <c r="E1902" s="54" t="s">
        <v>2380</v>
      </c>
      <c r="F1902" s="54" t="s">
        <v>2380</v>
      </c>
      <c r="G1902" s="54" t="s">
        <v>2381</v>
      </c>
      <c r="H1902" s="54" t="s">
        <v>2380</v>
      </c>
      <c r="I1902" s="15"/>
      <c r="J1902" s="20"/>
      <c r="K1902" s="17" t="str" cm="1">
        <f t="array" ref="K1902">IF(H1902="?",INDEX($H$2:$H$2336,MODE(MATCH($H$2:$H$2336,$H$2:$H$2336,0))),H1902)</f>
        <v>No</v>
      </c>
      <c r="L1902" s="18" t="str">
        <f t="shared" si="29"/>
        <v>0</v>
      </c>
      <c r="M1902" s="18" t="s">
        <v>2380</v>
      </c>
      <c r="N1902" s="18" t="s">
        <v>2380</v>
      </c>
      <c r="O1902" s="17" t="str" cm="1">
        <f t="array" ref="O1902">_xlfn.IFS(B1902&lt;18.5,"Underweight",B1902&lt;=24.99,"Normal weight",B1902&lt;=29.99,"Over weight",B1902&gt;=30,"Obesity")</f>
        <v>Obesity</v>
      </c>
      <c r="P1902" s="30" t="str" cm="1">
        <f t="array" ref="P1902">_xlfn.IFS(C1902&lt;5.7,"Normal",C1902&lt;=6.49,"Prediabetes",C1902&gt;=6.5,"Diabetes")</f>
        <v>Prediabetes</v>
      </c>
    </row>
    <row r="1903" spans="1:16" x14ac:dyDescent="0.25">
      <c r="A1903" s="54" t="s">
        <v>466</v>
      </c>
      <c r="B1903" s="54">
        <v>34.200000000000003</v>
      </c>
      <c r="C1903" s="54">
        <v>4.78</v>
      </c>
      <c r="D1903" s="54" t="s">
        <v>8367</v>
      </c>
      <c r="E1903" s="54" t="s">
        <v>2380</v>
      </c>
      <c r="F1903" s="54" t="s">
        <v>2380</v>
      </c>
      <c r="G1903" s="54" t="s">
        <v>2381</v>
      </c>
      <c r="H1903" s="54" t="s">
        <v>2380</v>
      </c>
      <c r="I1903" s="17"/>
      <c r="J1903" s="19"/>
      <c r="K1903" s="15" t="str" cm="1">
        <f t="array" ref="K1903">IF(H1903="?",INDEX($H$2:$H$2336,MODE(MATCH($H$2:$H$2336,$H$2:$H$2336,0))),H1903)</f>
        <v>No</v>
      </c>
      <c r="L1903" s="16" t="str">
        <f t="shared" si="29"/>
        <v>0</v>
      </c>
      <c r="M1903" s="16" t="s">
        <v>2382</v>
      </c>
      <c r="N1903" s="16" t="s">
        <v>2380</v>
      </c>
      <c r="O1903" s="15" t="str" cm="1">
        <f t="array" ref="O1903">_xlfn.IFS(B1903&lt;18.5,"Underweight",B1903&lt;=24.99,"Normal weight",B1903&lt;=29.99,"Over weight",B1903&gt;=30,"Obesity")</f>
        <v>Obesity</v>
      </c>
      <c r="P1903" s="29" t="str" cm="1">
        <f t="array" ref="P1903">_xlfn.IFS(C1903&lt;5.7,"Normal",C1903&lt;=6.49,"Prediabetes",C1903&gt;=6.5,"Diabetes")</f>
        <v>Normal</v>
      </c>
    </row>
    <row r="1904" spans="1:16" x14ac:dyDescent="0.25">
      <c r="A1904" s="54" t="s">
        <v>465</v>
      </c>
      <c r="B1904" s="54">
        <v>29.92</v>
      </c>
      <c r="C1904" s="54">
        <v>6.02</v>
      </c>
      <c r="D1904" s="54" t="s">
        <v>8367</v>
      </c>
      <c r="E1904" s="54" t="s">
        <v>2380</v>
      </c>
      <c r="F1904" s="54" t="s">
        <v>2380</v>
      </c>
      <c r="G1904" s="54" t="s">
        <v>2381</v>
      </c>
      <c r="H1904" s="54" t="s">
        <v>2380</v>
      </c>
      <c r="I1904" s="15"/>
      <c r="J1904" s="20"/>
      <c r="K1904" s="17" t="str" cm="1">
        <f t="array" ref="K1904">IF(H1904="?",INDEX($H$2:$H$2336,MODE(MATCH($H$2:$H$2336,$H$2:$H$2336,0))),H1904)</f>
        <v>No</v>
      </c>
      <c r="L1904" s="18" t="str">
        <f t="shared" si="29"/>
        <v>0</v>
      </c>
      <c r="M1904" s="18" t="s">
        <v>2382</v>
      </c>
      <c r="N1904" s="18" t="s">
        <v>2380</v>
      </c>
      <c r="O1904" s="17" t="str" cm="1">
        <f t="array" ref="O1904">_xlfn.IFS(B1904&lt;18.5,"Underweight",B1904&lt;=24.99,"Normal weight",B1904&lt;=29.99,"Over weight",B1904&gt;=30,"Obesity")</f>
        <v>Over weight</v>
      </c>
      <c r="P1904" s="30" t="str" cm="1">
        <f t="array" ref="P1904">_xlfn.IFS(C1904&lt;5.7,"Normal",C1904&lt;=6.49,"Prediabetes",C1904&gt;=6.5,"Diabetes")</f>
        <v>Prediabetes</v>
      </c>
    </row>
    <row r="1905" spans="1:16" x14ac:dyDescent="0.25">
      <c r="A1905" s="54" t="s">
        <v>464</v>
      </c>
      <c r="B1905" s="54">
        <v>28.93</v>
      </c>
      <c r="C1905" s="54">
        <v>4.4400000000000004</v>
      </c>
      <c r="D1905" s="54" t="s">
        <v>2380</v>
      </c>
      <c r="E1905" s="54" t="s">
        <v>2380</v>
      </c>
      <c r="F1905" s="54" t="s">
        <v>2380</v>
      </c>
      <c r="G1905" s="54" t="s">
        <v>2381</v>
      </c>
      <c r="H1905" s="54" t="s">
        <v>2380</v>
      </c>
      <c r="I1905" s="17"/>
      <c r="J1905" s="19"/>
      <c r="K1905" s="15" t="str" cm="1">
        <f t="array" ref="K1905">IF(H1905="?",INDEX($H$2:$H$2336,MODE(MATCH($H$2:$H$2336,$H$2:$H$2336,0))),H1905)</f>
        <v>No</v>
      </c>
      <c r="L1905" s="16" t="str">
        <f t="shared" si="29"/>
        <v>0</v>
      </c>
      <c r="M1905" s="16" t="s">
        <v>2380</v>
      </c>
      <c r="N1905" s="16" t="s">
        <v>2380</v>
      </c>
      <c r="O1905" s="15" t="str" cm="1">
        <f t="array" ref="O1905">_xlfn.IFS(B1905&lt;18.5,"Underweight",B1905&lt;=24.99,"Normal weight",B1905&lt;=29.99,"Over weight",B1905&gt;=30,"Obesity")</f>
        <v>Over weight</v>
      </c>
      <c r="P1905" s="29" t="str" cm="1">
        <f t="array" ref="P1905">_xlfn.IFS(C1905&lt;5.7,"Normal",C1905&lt;=6.49,"Prediabetes",C1905&gt;=6.5,"Diabetes")</f>
        <v>Normal</v>
      </c>
    </row>
    <row r="1906" spans="1:16" x14ac:dyDescent="0.25">
      <c r="A1906" s="54" t="s">
        <v>463</v>
      </c>
      <c r="B1906" s="54">
        <v>31.254999999999999</v>
      </c>
      <c r="C1906" s="54">
        <v>5.84</v>
      </c>
      <c r="D1906" s="54" t="s">
        <v>8367</v>
      </c>
      <c r="E1906" s="54" t="s">
        <v>2380</v>
      </c>
      <c r="F1906" s="54" t="s">
        <v>2380</v>
      </c>
      <c r="G1906" s="54">
        <v>1</v>
      </c>
      <c r="H1906" s="54" t="s">
        <v>2380</v>
      </c>
      <c r="I1906" s="15"/>
      <c r="J1906" s="20"/>
      <c r="K1906" s="17" t="str" cm="1">
        <f t="array" ref="K1906">IF(H1906="?",INDEX($H$2:$H$2336,MODE(MATCH($H$2:$H$2336,$H$2:$H$2336,0))),H1906)</f>
        <v>No</v>
      </c>
      <c r="L1906" s="18">
        <f t="shared" si="29"/>
        <v>1</v>
      </c>
      <c r="M1906" s="18" t="s">
        <v>2382</v>
      </c>
      <c r="N1906" s="18" t="s">
        <v>2380</v>
      </c>
      <c r="O1906" s="17" t="str" cm="1">
        <f t="array" ref="O1906">_xlfn.IFS(B1906&lt;18.5,"Underweight",B1906&lt;=24.99,"Normal weight",B1906&lt;=29.99,"Over weight",B1906&gt;=30,"Obesity")</f>
        <v>Obesity</v>
      </c>
      <c r="P1906" s="30" t="str" cm="1">
        <f t="array" ref="P1906">_xlfn.IFS(C1906&lt;5.7,"Normal",C1906&lt;=6.49,"Prediabetes",C1906&gt;=6.5,"Diabetes")</f>
        <v>Prediabetes</v>
      </c>
    </row>
    <row r="1907" spans="1:16" x14ac:dyDescent="0.25">
      <c r="A1907" s="54" t="s">
        <v>462</v>
      </c>
      <c r="B1907" s="54">
        <v>29.83</v>
      </c>
      <c r="C1907" s="54">
        <v>5.39</v>
      </c>
      <c r="D1907" s="54" t="s">
        <v>2380</v>
      </c>
      <c r="E1907" s="54" t="s">
        <v>2380</v>
      </c>
      <c r="F1907" s="54" t="s">
        <v>2380</v>
      </c>
      <c r="G1907" s="54" t="s">
        <v>2381</v>
      </c>
      <c r="H1907" s="54" t="s">
        <v>2380</v>
      </c>
      <c r="I1907" s="17"/>
      <c r="J1907" s="19"/>
      <c r="K1907" s="15" t="str" cm="1">
        <f t="array" ref="K1907">IF(H1907="?",INDEX($H$2:$H$2336,MODE(MATCH($H$2:$H$2336,$H$2:$H$2336,0))),H1907)</f>
        <v>No</v>
      </c>
      <c r="L1907" s="16" t="str">
        <f t="shared" si="29"/>
        <v>0</v>
      </c>
      <c r="M1907" s="16" t="s">
        <v>2380</v>
      </c>
      <c r="N1907" s="16" t="s">
        <v>2380</v>
      </c>
      <c r="O1907" s="15" t="str" cm="1">
        <f t="array" ref="O1907">_xlfn.IFS(B1907&lt;18.5,"Underweight",B1907&lt;=24.99,"Normal weight",B1907&lt;=29.99,"Over weight",B1907&gt;=30,"Obesity")</f>
        <v>Over weight</v>
      </c>
      <c r="P1907" s="29" t="str" cm="1">
        <f t="array" ref="P1907">_xlfn.IFS(C1907&lt;5.7,"Normal",C1907&lt;=6.49,"Prediabetes",C1907&gt;=6.5,"Diabetes")</f>
        <v>Normal</v>
      </c>
    </row>
    <row r="1908" spans="1:16" x14ac:dyDescent="0.25">
      <c r="A1908" s="54" t="s">
        <v>461</v>
      </c>
      <c r="B1908" s="54">
        <v>29.59</v>
      </c>
      <c r="C1908" s="54">
        <v>6.16</v>
      </c>
      <c r="D1908" s="54" t="s">
        <v>2380</v>
      </c>
      <c r="E1908" s="54" t="s">
        <v>2380</v>
      </c>
      <c r="F1908" s="54" t="s">
        <v>2382</v>
      </c>
      <c r="G1908" s="54">
        <v>1</v>
      </c>
      <c r="H1908" s="54" t="s">
        <v>2380</v>
      </c>
      <c r="I1908" s="15"/>
      <c r="J1908" s="20"/>
      <c r="K1908" s="17" t="str" cm="1">
        <f t="array" ref="K1908">IF(H1908="?",INDEX($H$2:$H$2336,MODE(MATCH($H$2:$H$2336,$H$2:$H$2336,0))),H1908)</f>
        <v>No</v>
      </c>
      <c r="L1908" s="18">
        <f t="shared" si="29"/>
        <v>1</v>
      </c>
      <c r="M1908" s="18" t="s">
        <v>2380</v>
      </c>
      <c r="N1908" s="18" t="s">
        <v>2380</v>
      </c>
      <c r="O1908" s="17" t="str" cm="1">
        <f t="array" ref="O1908">_xlfn.IFS(B1908&lt;18.5,"Underweight",B1908&lt;=24.99,"Normal weight",B1908&lt;=29.99,"Over weight",B1908&gt;=30,"Obesity")</f>
        <v>Over weight</v>
      </c>
      <c r="P1908" s="30" t="str" cm="1">
        <f t="array" ref="P1908">_xlfn.IFS(C1908&lt;5.7,"Normal",C1908&lt;=6.49,"Prediabetes",C1908&gt;=6.5,"Diabetes")</f>
        <v>Prediabetes</v>
      </c>
    </row>
    <row r="1909" spans="1:16" x14ac:dyDescent="0.25">
      <c r="A1909" s="54" t="s">
        <v>460</v>
      </c>
      <c r="B1909" s="54">
        <v>31.16</v>
      </c>
      <c r="C1909" s="54">
        <v>4.49</v>
      </c>
      <c r="D1909" s="54" t="s">
        <v>2380</v>
      </c>
      <c r="E1909" s="54" t="s">
        <v>2380</v>
      </c>
      <c r="F1909" s="54" t="s">
        <v>2382</v>
      </c>
      <c r="G1909" s="54">
        <v>1</v>
      </c>
      <c r="H1909" s="54" t="s">
        <v>2380</v>
      </c>
      <c r="I1909" s="17"/>
      <c r="J1909" s="19"/>
      <c r="K1909" s="15" t="str" cm="1">
        <f t="array" ref="K1909">IF(H1909="?",INDEX($H$2:$H$2336,MODE(MATCH($H$2:$H$2336,$H$2:$H$2336,0))),H1909)</f>
        <v>No</v>
      </c>
      <c r="L1909" s="16">
        <f t="shared" si="29"/>
        <v>1</v>
      </c>
      <c r="M1909" s="16" t="s">
        <v>2380</v>
      </c>
      <c r="N1909" s="16" t="s">
        <v>2380</v>
      </c>
      <c r="O1909" s="15" t="str" cm="1">
        <f t="array" ref="O1909">_xlfn.IFS(B1909&lt;18.5,"Underweight",B1909&lt;=24.99,"Normal weight",B1909&lt;=29.99,"Over weight",B1909&gt;=30,"Obesity")</f>
        <v>Obesity</v>
      </c>
      <c r="P1909" s="29" t="str" cm="1">
        <f t="array" ref="P1909">_xlfn.IFS(C1909&lt;5.7,"Normal",C1909&lt;=6.49,"Prediabetes",C1909&gt;=6.5,"Diabetes")</f>
        <v>Normal</v>
      </c>
    </row>
    <row r="1910" spans="1:16" x14ac:dyDescent="0.25">
      <c r="A1910" s="54" t="s">
        <v>459</v>
      </c>
      <c r="B1910" s="54">
        <v>34.21</v>
      </c>
      <c r="C1910" s="54">
        <v>4.4800000000000004</v>
      </c>
      <c r="D1910" s="54" t="s">
        <v>8367</v>
      </c>
      <c r="E1910" s="54" t="s">
        <v>2380</v>
      </c>
      <c r="F1910" s="54" t="s">
        <v>2380</v>
      </c>
      <c r="G1910" s="54">
        <v>1</v>
      </c>
      <c r="H1910" s="54" t="s">
        <v>2380</v>
      </c>
      <c r="I1910" s="15"/>
      <c r="J1910" s="20"/>
      <c r="K1910" s="17" t="str" cm="1">
        <f t="array" ref="K1910">IF(H1910="?",INDEX($H$2:$H$2336,MODE(MATCH($H$2:$H$2336,$H$2:$H$2336,0))),H1910)</f>
        <v>No</v>
      </c>
      <c r="L1910" s="18">
        <f t="shared" si="29"/>
        <v>1</v>
      </c>
      <c r="M1910" s="18" t="s">
        <v>2382</v>
      </c>
      <c r="N1910" s="18" t="s">
        <v>2380</v>
      </c>
      <c r="O1910" s="17" t="str" cm="1">
        <f t="array" ref="O1910">_xlfn.IFS(B1910&lt;18.5,"Underweight",B1910&lt;=24.99,"Normal weight",B1910&lt;=29.99,"Over weight",B1910&gt;=30,"Obesity")</f>
        <v>Obesity</v>
      </c>
      <c r="P1910" s="30" t="str" cm="1">
        <f t="array" ref="P1910">_xlfn.IFS(C1910&lt;5.7,"Normal",C1910&lt;=6.49,"Prediabetes",C1910&gt;=6.5,"Diabetes")</f>
        <v>Normal</v>
      </c>
    </row>
    <row r="1911" spans="1:16" x14ac:dyDescent="0.25">
      <c r="A1911" s="54" t="s">
        <v>458</v>
      </c>
      <c r="B1911" s="54">
        <v>34.86</v>
      </c>
      <c r="C1911" s="54">
        <v>10.97</v>
      </c>
      <c r="D1911" s="54" t="s">
        <v>2380</v>
      </c>
      <c r="E1911" s="54" t="s">
        <v>2380</v>
      </c>
      <c r="F1911" s="54" t="s">
        <v>2380</v>
      </c>
      <c r="G1911" s="54" t="s">
        <v>2381</v>
      </c>
      <c r="H1911" s="54" t="s">
        <v>2380</v>
      </c>
      <c r="I1911" s="17"/>
      <c r="J1911" s="19"/>
      <c r="K1911" s="15" t="str" cm="1">
        <f t="array" ref="K1911">IF(H1911="?",INDEX($H$2:$H$2336,MODE(MATCH($H$2:$H$2336,$H$2:$H$2336,0))),H1911)</f>
        <v>No</v>
      </c>
      <c r="L1911" s="16" t="str">
        <f t="shared" si="29"/>
        <v>0</v>
      </c>
      <c r="M1911" s="16" t="s">
        <v>2380</v>
      </c>
      <c r="N1911" s="16" t="s">
        <v>2380</v>
      </c>
      <c r="O1911" s="15" t="str" cm="1">
        <f t="array" ref="O1911">_xlfn.IFS(B1911&lt;18.5,"Underweight",B1911&lt;=24.99,"Normal weight",B1911&lt;=29.99,"Over weight",B1911&gt;=30,"Obesity")</f>
        <v>Obesity</v>
      </c>
      <c r="P1911" s="29" t="str" cm="1">
        <f t="array" ref="P1911">_xlfn.IFS(C1911&lt;5.7,"Normal",C1911&lt;=6.49,"Prediabetes",C1911&gt;=6.5,"Diabetes")</f>
        <v>Diabetes</v>
      </c>
    </row>
    <row r="1912" spans="1:16" x14ac:dyDescent="0.25">
      <c r="A1912" s="54" t="s">
        <v>457</v>
      </c>
      <c r="B1912" s="54">
        <v>34.58</v>
      </c>
      <c r="C1912" s="54">
        <v>5.14</v>
      </c>
      <c r="D1912" s="54" t="s">
        <v>2380</v>
      </c>
      <c r="E1912" s="54" t="s">
        <v>8367</v>
      </c>
      <c r="F1912" s="54" t="s">
        <v>2380</v>
      </c>
      <c r="G1912" s="54">
        <v>2</v>
      </c>
      <c r="H1912" s="54" t="s">
        <v>2380</v>
      </c>
      <c r="I1912" s="15"/>
      <c r="J1912" s="20"/>
      <c r="K1912" s="17" t="str" cm="1">
        <f t="array" ref="K1912">IF(H1912="?",INDEX($H$2:$H$2336,MODE(MATCH($H$2:$H$2336,$H$2:$H$2336,0))),H1912)</f>
        <v>No</v>
      </c>
      <c r="L1912" s="18">
        <f t="shared" si="29"/>
        <v>2</v>
      </c>
      <c r="M1912" s="18" t="s">
        <v>2380</v>
      </c>
      <c r="N1912" s="18" t="s">
        <v>2380</v>
      </c>
      <c r="O1912" s="17" t="str" cm="1">
        <f t="array" ref="O1912">_xlfn.IFS(B1912&lt;18.5,"Underweight",B1912&lt;=24.99,"Normal weight",B1912&lt;=29.99,"Over weight",B1912&gt;=30,"Obesity")</f>
        <v>Obesity</v>
      </c>
      <c r="P1912" s="30" t="str" cm="1">
        <f t="array" ref="P1912">_xlfn.IFS(C1912&lt;5.7,"Normal",C1912&lt;=6.49,"Prediabetes",C1912&gt;=6.5,"Diabetes")</f>
        <v>Normal</v>
      </c>
    </row>
    <row r="1913" spans="1:16" x14ac:dyDescent="0.25">
      <c r="A1913" s="54" t="s">
        <v>456</v>
      </c>
      <c r="B1913" s="54">
        <v>17.940000000000001</v>
      </c>
      <c r="C1913" s="54">
        <v>5.17</v>
      </c>
      <c r="D1913" s="54" t="s">
        <v>8367</v>
      </c>
      <c r="E1913" s="54" t="s">
        <v>2380</v>
      </c>
      <c r="F1913" s="54" t="s">
        <v>2380</v>
      </c>
      <c r="G1913" s="54" t="s">
        <v>2381</v>
      </c>
      <c r="H1913" s="54" t="s">
        <v>2380</v>
      </c>
      <c r="I1913" s="17"/>
      <c r="J1913" s="19"/>
      <c r="K1913" s="15" t="str" cm="1">
        <f t="array" ref="K1913">IF(H1913="?",INDEX($H$2:$H$2336,MODE(MATCH($H$2:$H$2336,$H$2:$H$2336,0))),H1913)</f>
        <v>No</v>
      </c>
      <c r="L1913" s="16" t="str">
        <f t="shared" si="29"/>
        <v>0</v>
      </c>
      <c r="M1913" s="16" t="s">
        <v>2382</v>
      </c>
      <c r="N1913" s="16" t="s">
        <v>2380</v>
      </c>
      <c r="O1913" s="15" t="str" cm="1">
        <f t="array" ref="O1913">_xlfn.IFS(B1913&lt;18.5,"Underweight",B1913&lt;=24.99,"Normal weight",B1913&lt;=29.99,"Over weight",B1913&gt;=30,"Obesity")</f>
        <v>Underweight</v>
      </c>
      <c r="P1913" s="29" t="str" cm="1">
        <f t="array" ref="P1913">_xlfn.IFS(C1913&lt;5.7,"Normal",C1913&lt;=6.49,"Prediabetes",C1913&gt;=6.5,"Diabetes")</f>
        <v>Normal</v>
      </c>
    </row>
    <row r="1914" spans="1:16" x14ac:dyDescent="0.25">
      <c r="A1914" s="54" t="s">
        <v>455</v>
      </c>
      <c r="B1914" s="54">
        <v>26.8</v>
      </c>
      <c r="C1914" s="54">
        <v>6.18</v>
      </c>
      <c r="D1914" s="54" t="s">
        <v>8367</v>
      </c>
      <c r="E1914" s="54" t="s">
        <v>2380</v>
      </c>
      <c r="F1914" s="54" t="s">
        <v>2382</v>
      </c>
      <c r="G1914" s="54">
        <v>1</v>
      </c>
      <c r="H1914" s="54" t="s">
        <v>2380</v>
      </c>
      <c r="I1914" s="15"/>
      <c r="J1914" s="20"/>
      <c r="K1914" s="17" t="str" cm="1">
        <f t="array" ref="K1914">IF(H1914="?",INDEX($H$2:$H$2336,MODE(MATCH($H$2:$H$2336,$H$2:$H$2336,0))),H1914)</f>
        <v>No</v>
      </c>
      <c r="L1914" s="18">
        <f t="shared" si="29"/>
        <v>1</v>
      </c>
      <c r="M1914" s="18" t="s">
        <v>2382</v>
      </c>
      <c r="N1914" s="18" t="s">
        <v>2380</v>
      </c>
      <c r="O1914" s="17" t="str" cm="1">
        <f t="array" ref="O1914">_xlfn.IFS(B1914&lt;18.5,"Underweight",B1914&lt;=24.99,"Normal weight",B1914&lt;=29.99,"Over weight",B1914&gt;=30,"Obesity")</f>
        <v>Over weight</v>
      </c>
      <c r="P1914" s="30" t="str" cm="1">
        <f t="array" ref="P1914">_xlfn.IFS(C1914&lt;5.7,"Normal",C1914&lt;=6.49,"Prediabetes",C1914&gt;=6.5,"Diabetes")</f>
        <v>Prediabetes</v>
      </c>
    </row>
    <row r="1915" spans="1:16" x14ac:dyDescent="0.25">
      <c r="A1915" s="54" t="s">
        <v>454</v>
      </c>
      <c r="B1915" s="54">
        <v>17.690000000000001</v>
      </c>
      <c r="C1915" s="54">
        <v>9.07</v>
      </c>
      <c r="D1915" s="54" t="s">
        <v>8367</v>
      </c>
      <c r="E1915" s="54" t="s">
        <v>2380</v>
      </c>
      <c r="F1915" s="54" t="s">
        <v>2380</v>
      </c>
      <c r="G1915" s="54" t="s">
        <v>2381</v>
      </c>
      <c r="H1915" s="54" t="s">
        <v>2380</v>
      </c>
      <c r="I1915" s="17"/>
      <c r="J1915" s="19"/>
      <c r="K1915" s="15" t="str" cm="1">
        <f t="array" ref="K1915">IF(H1915="?",INDEX($H$2:$H$2336,MODE(MATCH($H$2:$H$2336,$H$2:$H$2336,0))),H1915)</f>
        <v>No</v>
      </c>
      <c r="L1915" s="16" t="str">
        <f t="shared" si="29"/>
        <v>0</v>
      </c>
      <c r="M1915" s="16" t="s">
        <v>2382</v>
      </c>
      <c r="N1915" s="16" t="s">
        <v>2380</v>
      </c>
      <c r="O1915" s="15" t="str" cm="1">
        <f t="array" ref="O1915">_xlfn.IFS(B1915&lt;18.5,"Underweight",B1915&lt;=24.99,"Normal weight",B1915&lt;=29.99,"Over weight",B1915&gt;=30,"Obesity")</f>
        <v>Underweight</v>
      </c>
      <c r="P1915" s="29" t="str" cm="1">
        <f t="array" ref="P1915">_xlfn.IFS(C1915&lt;5.7,"Normal",C1915&lt;=6.49,"Prediabetes",C1915&gt;=6.5,"Diabetes")</f>
        <v>Diabetes</v>
      </c>
    </row>
    <row r="1916" spans="1:16" x14ac:dyDescent="0.25">
      <c r="A1916" s="54" t="s">
        <v>453</v>
      </c>
      <c r="B1916" s="54">
        <v>25.77</v>
      </c>
      <c r="C1916" s="54">
        <v>4.43</v>
      </c>
      <c r="D1916" s="54" t="s">
        <v>2380</v>
      </c>
      <c r="E1916" s="54" t="s">
        <v>2380</v>
      </c>
      <c r="F1916" s="54" t="s">
        <v>2382</v>
      </c>
      <c r="G1916" s="54">
        <v>1</v>
      </c>
      <c r="H1916" s="54" t="s">
        <v>2380</v>
      </c>
      <c r="I1916" s="15"/>
      <c r="J1916" s="20"/>
      <c r="K1916" s="17" t="str" cm="1">
        <f t="array" ref="K1916">IF(H1916="?",INDEX($H$2:$H$2336,MODE(MATCH($H$2:$H$2336,$H$2:$H$2336,0))),H1916)</f>
        <v>No</v>
      </c>
      <c r="L1916" s="18">
        <f t="shared" si="29"/>
        <v>1</v>
      </c>
      <c r="M1916" s="18" t="s">
        <v>2380</v>
      </c>
      <c r="N1916" s="18" t="s">
        <v>2380</v>
      </c>
      <c r="O1916" s="17" t="str" cm="1">
        <f t="array" ref="O1916">_xlfn.IFS(B1916&lt;18.5,"Underweight",B1916&lt;=24.99,"Normal weight",B1916&lt;=29.99,"Over weight",B1916&gt;=30,"Obesity")</f>
        <v>Over weight</v>
      </c>
      <c r="P1916" s="30" t="str" cm="1">
        <f t="array" ref="P1916">_xlfn.IFS(C1916&lt;5.7,"Normal",C1916&lt;=6.49,"Prediabetes",C1916&gt;=6.5,"Diabetes")</f>
        <v>Normal</v>
      </c>
    </row>
    <row r="1917" spans="1:16" x14ac:dyDescent="0.25">
      <c r="A1917" s="54" t="s">
        <v>452</v>
      </c>
      <c r="B1917" s="54">
        <v>34.46</v>
      </c>
      <c r="C1917" s="54">
        <v>4.17</v>
      </c>
      <c r="D1917" s="54" t="s">
        <v>2380</v>
      </c>
      <c r="E1917" s="54" t="s">
        <v>8367</v>
      </c>
      <c r="F1917" s="54" t="s">
        <v>2380</v>
      </c>
      <c r="G1917" s="54">
        <v>1</v>
      </c>
      <c r="H1917" s="54" t="s">
        <v>2380</v>
      </c>
      <c r="I1917" s="17"/>
      <c r="J1917" s="19"/>
      <c r="K1917" s="15" t="str" cm="1">
        <f t="array" ref="K1917">IF(H1917="?",INDEX($H$2:$H$2336,MODE(MATCH($H$2:$H$2336,$H$2:$H$2336,0))),H1917)</f>
        <v>No</v>
      </c>
      <c r="L1917" s="16">
        <f t="shared" si="29"/>
        <v>1</v>
      </c>
      <c r="M1917" s="16" t="s">
        <v>2380</v>
      </c>
      <c r="N1917" s="16" t="s">
        <v>2380</v>
      </c>
      <c r="O1917" s="15" t="str" cm="1">
        <f t="array" ref="O1917">_xlfn.IFS(B1917&lt;18.5,"Underweight",B1917&lt;=24.99,"Normal weight",B1917&lt;=29.99,"Over weight",B1917&gt;=30,"Obesity")</f>
        <v>Obesity</v>
      </c>
      <c r="P1917" s="29" t="str" cm="1">
        <f t="array" ref="P1917">_xlfn.IFS(C1917&lt;5.7,"Normal",C1917&lt;=6.49,"Prediabetes",C1917&gt;=6.5,"Diabetes")</f>
        <v>Normal</v>
      </c>
    </row>
    <row r="1918" spans="1:16" x14ac:dyDescent="0.25">
      <c r="A1918" s="54" t="s">
        <v>451</v>
      </c>
      <c r="B1918" s="54">
        <v>30.875</v>
      </c>
      <c r="C1918" s="54">
        <v>4.95</v>
      </c>
      <c r="D1918" s="54" t="s">
        <v>8367</v>
      </c>
      <c r="E1918" s="54" t="s">
        <v>2380</v>
      </c>
      <c r="F1918" s="54" t="s">
        <v>2380</v>
      </c>
      <c r="G1918" s="54" t="s">
        <v>2381</v>
      </c>
      <c r="H1918" s="54" t="s">
        <v>2380</v>
      </c>
      <c r="I1918" s="15"/>
      <c r="J1918" s="20"/>
      <c r="K1918" s="17" t="str" cm="1">
        <f t="array" ref="K1918">IF(H1918="?",INDEX($H$2:$H$2336,MODE(MATCH($H$2:$H$2336,$H$2:$H$2336,0))),H1918)</f>
        <v>No</v>
      </c>
      <c r="L1918" s="18" t="str">
        <f t="shared" si="29"/>
        <v>0</v>
      </c>
      <c r="M1918" s="18" t="s">
        <v>2382</v>
      </c>
      <c r="N1918" s="18" t="s">
        <v>2380</v>
      </c>
      <c r="O1918" s="17" t="str" cm="1">
        <f t="array" ref="O1918">_xlfn.IFS(B1918&lt;18.5,"Underweight",B1918&lt;=24.99,"Normal weight",B1918&lt;=29.99,"Over weight",B1918&gt;=30,"Obesity")</f>
        <v>Obesity</v>
      </c>
      <c r="P1918" s="30" t="str" cm="1">
        <f t="array" ref="P1918">_xlfn.IFS(C1918&lt;5.7,"Normal",C1918&lt;=6.49,"Prediabetes",C1918&gt;=6.5,"Diabetes")</f>
        <v>Normal</v>
      </c>
    </row>
    <row r="1919" spans="1:16" x14ac:dyDescent="0.25">
      <c r="A1919" s="54" t="s">
        <v>450</v>
      </c>
      <c r="B1919" s="54">
        <v>39.49</v>
      </c>
      <c r="C1919" s="54">
        <v>5.13</v>
      </c>
      <c r="D1919" s="54" t="s">
        <v>2380</v>
      </c>
      <c r="E1919" s="54" t="s">
        <v>2380</v>
      </c>
      <c r="F1919" s="54" t="s">
        <v>2380</v>
      </c>
      <c r="G1919" s="54" t="s">
        <v>2381</v>
      </c>
      <c r="H1919" s="54" t="s">
        <v>2380</v>
      </c>
      <c r="I1919" s="17"/>
      <c r="J1919" s="19"/>
      <c r="K1919" s="15" t="str" cm="1">
        <f t="array" ref="K1919">IF(H1919="?",INDEX($H$2:$H$2336,MODE(MATCH($H$2:$H$2336,$H$2:$H$2336,0))),H1919)</f>
        <v>No</v>
      </c>
      <c r="L1919" s="16" t="str">
        <f t="shared" si="29"/>
        <v>0</v>
      </c>
      <c r="M1919" s="16" t="s">
        <v>2380</v>
      </c>
      <c r="N1919" s="16" t="s">
        <v>2380</v>
      </c>
      <c r="O1919" s="15" t="str" cm="1">
        <f t="array" ref="O1919">_xlfn.IFS(B1919&lt;18.5,"Underweight",B1919&lt;=24.99,"Normal weight",B1919&lt;=29.99,"Over weight",B1919&gt;=30,"Obesity")</f>
        <v>Obesity</v>
      </c>
      <c r="P1919" s="29" t="str" cm="1">
        <f t="array" ref="P1919">_xlfn.IFS(C1919&lt;5.7,"Normal",C1919&lt;=6.49,"Prediabetes",C1919&gt;=6.5,"Diabetes")</f>
        <v>Normal</v>
      </c>
    </row>
    <row r="1920" spans="1:16" x14ac:dyDescent="0.25">
      <c r="A1920" s="54" t="s">
        <v>449</v>
      </c>
      <c r="B1920" s="54">
        <v>28.88</v>
      </c>
      <c r="C1920" s="54">
        <v>4.0999999999999996</v>
      </c>
      <c r="D1920" s="54" t="s">
        <v>2380</v>
      </c>
      <c r="E1920" s="54" t="s">
        <v>2380</v>
      </c>
      <c r="F1920" s="54" t="s">
        <v>2380</v>
      </c>
      <c r="G1920" s="54" t="s">
        <v>2381</v>
      </c>
      <c r="H1920" s="54" t="s">
        <v>2380</v>
      </c>
      <c r="I1920" s="15"/>
      <c r="J1920" s="20"/>
      <c r="K1920" s="17" t="str" cm="1">
        <f t="array" ref="K1920">IF(H1920="?",INDEX($H$2:$H$2336,MODE(MATCH($H$2:$H$2336,$H$2:$H$2336,0))),H1920)</f>
        <v>No</v>
      </c>
      <c r="L1920" s="18" t="str">
        <f t="shared" si="29"/>
        <v>0</v>
      </c>
      <c r="M1920" s="18" t="s">
        <v>2380</v>
      </c>
      <c r="N1920" s="18" t="s">
        <v>2380</v>
      </c>
      <c r="O1920" s="17" t="str" cm="1">
        <f t="array" ref="O1920">_xlfn.IFS(B1920&lt;18.5,"Underweight",B1920&lt;=24.99,"Normal weight",B1920&lt;=29.99,"Over weight",B1920&gt;=30,"Obesity")</f>
        <v>Over weight</v>
      </c>
      <c r="P1920" s="30" t="str" cm="1">
        <f t="array" ref="P1920">_xlfn.IFS(C1920&lt;5.7,"Normal",C1920&lt;=6.49,"Prediabetes",C1920&gt;=6.5,"Diabetes")</f>
        <v>Normal</v>
      </c>
    </row>
    <row r="1921" spans="1:16" x14ac:dyDescent="0.25">
      <c r="A1921" s="54" t="s">
        <v>448</v>
      </c>
      <c r="B1921" s="54">
        <v>20.234999999999999</v>
      </c>
      <c r="C1921" s="54">
        <v>5.01</v>
      </c>
      <c r="D1921" s="54" t="s">
        <v>8367</v>
      </c>
      <c r="E1921" s="54" t="s">
        <v>2380</v>
      </c>
      <c r="F1921" s="54" t="s">
        <v>2380</v>
      </c>
      <c r="G1921" s="54" t="s">
        <v>2381</v>
      </c>
      <c r="H1921" s="54" t="s">
        <v>2380</v>
      </c>
      <c r="I1921" s="17"/>
      <c r="J1921" s="19"/>
      <c r="K1921" s="15" t="str" cm="1">
        <f t="array" ref="K1921">IF(H1921="?",INDEX($H$2:$H$2336,MODE(MATCH($H$2:$H$2336,$H$2:$H$2336,0))),H1921)</f>
        <v>No</v>
      </c>
      <c r="L1921" s="16" t="str">
        <f t="shared" si="29"/>
        <v>0</v>
      </c>
      <c r="M1921" s="16" t="s">
        <v>2382</v>
      </c>
      <c r="N1921" s="16" t="s">
        <v>2380</v>
      </c>
      <c r="O1921" s="15" t="str" cm="1">
        <f t="array" ref="O1921">_xlfn.IFS(B1921&lt;18.5,"Underweight",B1921&lt;=24.99,"Normal weight",B1921&lt;=29.99,"Over weight",B1921&gt;=30,"Obesity")</f>
        <v>Normal weight</v>
      </c>
      <c r="P1921" s="29" t="str" cm="1">
        <f t="array" ref="P1921">_xlfn.IFS(C1921&lt;5.7,"Normal",C1921&lt;=6.49,"Prediabetes",C1921&gt;=6.5,"Diabetes")</f>
        <v>Normal</v>
      </c>
    </row>
    <row r="1922" spans="1:16" x14ac:dyDescent="0.25">
      <c r="A1922" s="54" t="s">
        <v>447</v>
      </c>
      <c r="B1922" s="54">
        <v>30.67</v>
      </c>
      <c r="C1922" s="54">
        <v>5.09</v>
      </c>
      <c r="D1922" s="54" t="s">
        <v>8367</v>
      </c>
      <c r="E1922" s="54" t="s">
        <v>2380</v>
      </c>
      <c r="F1922" s="54" t="s">
        <v>2380</v>
      </c>
      <c r="G1922" s="54" t="s">
        <v>2381</v>
      </c>
      <c r="H1922" s="54" t="s">
        <v>2380</v>
      </c>
      <c r="I1922" s="15"/>
      <c r="J1922" s="20"/>
      <c r="K1922" s="17" t="str" cm="1">
        <f t="array" ref="K1922">IF(H1922="?",INDEX($H$2:$H$2336,MODE(MATCH($H$2:$H$2336,$H$2:$H$2336,0))),H1922)</f>
        <v>No</v>
      </c>
      <c r="L1922" s="18" t="str">
        <f t="shared" ref="L1922:L1985" si="30">IF(G1922="No major surgery","0",G1922)</f>
        <v>0</v>
      </c>
      <c r="M1922" s="18" t="s">
        <v>2382</v>
      </c>
      <c r="N1922" s="18" t="s">
        <v>2380</v>
      </c>
      <c r="O1922" s="17" t="str" cm="1">
        <f t="array" ref="O1922">_xlfn.IFS(B1922&lt;18.5,"Underweight",B1922&lt;=24.99,"Normal weight",B1922&lt;=29.99,"Over weight",B1922&gt;=30,"Obesity")</f>
        <v>Obesity</v>
      </c>
      <c r="P1922" s="30" t="str" cm="1">
        <f t="array" ref="P1922">_xlfn.IFS(C1922&lt;5.7,"Normal",C1922&lt;=6.49,"Prediabetes",C1922&gt;=6.5,"Diabetes")</f>
        <v>Normal</v>
      </c>
    </row>
    <row r="1923" spans="1:16" x14ac:dyDescent="0.25">
      <c r="A1923" s="54" t="s">
        <v>446</v>
      </c>
      <c r="B1923" s="54">
        <v>30.875</v>
      </c>
      <c r="C1923" s="54">
        <v>6.49</v>
      </c>
      <c r="D1923" s="54" t="s">
        <v>2380</v>
      </c>
      <c r="E1923" s="54" t="s">
        <v>2380</v>
      </c>
      <c r="F1923" s="54" t="s">
        <v>2380</v>
      </c>
      <c r="G1923" s="54" t="s">
        <v>2381</v>
      </c>
      <c r="H1923" s="54" t="s">
        <v>2380</v>
      </c>
      <c r="I1923" s="17"/>
      <c r="J1923" s="19"/>
      <c r="K1923" s="15" t="str" cm="1">
        <f t="array" ref="K1923">IF(H1923="?",INDEX($H$2:$H$2336,MODE(MATCH($H$2:$H$2336,$H$2:$H$2336,0))),H1923)</f>
        <v>No</v>
      </c>
      <c r="L1923" s="16" t="str">
        <f t="shared" si="30"/>
        <v>0</v>
      </c>
      <c r="M1923" s="16" t="s">
        <v>2380</v>
      </c>
      <c r="N1923" s="16" t="s">
        <v>2380</v>
      </c>
      <c r="O1923" s="15" t="str" cm="1">
        <f t="array" ref="O1923">_xlfn.IFS(B1923&lt;18.5,"Underweight",B1923&lt;=24.99,"Normal weight",B1923&lt;=29.99,"Over weight",B1923&gt;=30,"Obesity")</f>
        <v>Obesity</v>
      </c>
      <c r="P1923" s="29" t="str" cm="1">
        <f t="array" ref="P1923">_xlfn.IFS(C1923&lt;5.7,"Normal",C1923&lt;=6.49,"Prediabetes",C1923&gt;=6.5,"Diabetes")</f>
        <v>Prediabetes</v>
      </c>
    </row>
    <row r="1924" spans="1:16" x14ac:dyDescent="0.25">
      <c r="A1924" s="54" t="s">
        <v>445</v>
      </c>
      <c r="B1924" s="54">
        <v>23.8</v>
      </c>
      <c r="C1924" s="54">
        <v>4.08</v>
      </c>
      <c r="D1924" s="54" t="s">
        <v>2380</v>
      </c>
      <c r="E1924" s="54" t="s">
        <v>2380</v>
      </c>
      <c r="F1924" s="54" t="s">
        <v>2380</v>
      </c>
      <c r="G1924" s="54" t="s">
        <v>2381</v>
      </c>
      <c r="H1924" s="54" t="s">
        <v>2380</v>
      </c>
      <c r="I1924" s="15"/>
      <c r="J1924" s="20"/>
      <c r="K1924" s="17" t="str" cm="1">
        <f t="array" ref="K1924">IF(H1924="?",INDEX($H$2:$H$2336,MODE(MATCH($H$2:$H$2336,$H$2:$H$2336,0))),H1924)</f>
        <v>No</v>
      </c>
      <c r="L1924" s="18" t="str">
        <f t="shared" si="30"/>
        <v>0</v>
      </c>
      <c r="M1924" s="18" t="s">
        <v>2380</v>
      </c>
      <c r="N1924" s="18" t="s">
        <v>2380</v>
      </c>
      <c r="O1924" s="17" t="str" cm="1">
        <f t="array" ref="O1924">_xlfn.IFS(B1924&lt;18.5,"Underweight",B1924&lt;=24.99,"Normal weight",B1924&lt;=29.99,"Over weight",B1924&gt;=30,"Obesity")</f>
        <v>Normal weight</v>
      </c>
      <c r="P1924" s="30" t="str" cm="1">
        <f t="array" ref="P1924">_xlfn.IFS(C1924&lt;5.7,"Normal",C1924&lt;=6.49,"Prediabetes",C1924&gt;=6.5,"Diabetes")</f>
        <v>Normal</v>
      </c>
    </row>
    <row r="1925" spans="1:16" x14ac:dyDescent="0.25">
      <c r="A1925" s="54" t="s">
        <v>444</v>
      </c>
      <c r="B1925" s="54">
        <v>15.37</v>
      </c>
      <c r="C1925" s="54">
        <v>8.6300000000000008</v>
      </c>
      <c r="D1925" s="54" t="s">
        <v>8367</v>
      </c>
      <c r="E1925" s="54" t="s">
        <v>2380</v>
      </c>
      <c r="F1925" s="54" t="s">
        <v>2380</v>
      </c>
      <c r="G1925" s="54" t="s">
        <v>2381</v>
      </c>
      <c r="H1925" s="54" t="s">
        <v>2380</v>
      </c>
      <c r="I1925" s="17"/>
      <c r="J1925" s="19"/>
      <c r="K1925" s="15" t="str" cm="1">
        <f t="array" ref="K1925">IF(H1925="?",INDEX($H$2:$H$2336,MODE(MATCH($H$2:$H$2336,$H$2:$H$2336,0))),H1925)</f>
        <v>No</v>
      </c>
      <c r="L1925" s="16" t="str">
        <f t="shared" si="30"/>
        <v>0</v>
      </c>
      <c r="M1925" s="16" t="s">
        <v>2382</v>
      </c>
      <c r="N1925" s="16" t="s">
        <v>2380</v>
      </c>
      <c r="O1925" s="15" t="str" cm="1">
        <f t="array" ref="O1925">_xlfn.IFS(B1925&lt;18.5,"Underweight",B1925&lt;=24.99,"Normal weight",B1925&lt;=29.99,"Over weight",B1925&gt;=30,"Obesity")</f>
        <v>Underweight</v>
      </c>
      <c r="P1925" s="29" t="str" cm="1">
        <f t="array" ref="P1925">_xlfn.IFS(C1925&lt;5.7,"Normal",C1925&lt;=6.49,"Prediabetes",C1925&gt;=6.5,"Diabetes")</f>
        <v>Diabetes</v>
      </c>
    </row>
    <row r="1926" spans="1:16" x14ac:dyDescent="0.25">
      <c r="A1926" s="54" t="s">
        <v>443</v>
      </c>
      <c r="B1926" s="54">
        <v>30.4</v>
      </c>
      <c r="C1926" s="54">
        <v>5.28</v>
      </c>
      <c r="D1926" s="54" t="s">
        <v>2380</v>
      </c>
      <c r="E1926" s="54" t="s">
        <v>2380</v>
      </c>
      <c r="F1926" s="54" t="s">
        <v>2380</v>
      </c>
      <c r="G1926" s="54" t="s">
        <v>2381</v>
      </c>
      <c r="H1926" s="54" t="s">
        <v>2380</v>
      </c>
      <c r="I1926" s="15"/>
      <c r="J1926" s="20"/>
      <c r="K1926" s="17" t="str" cm="1">
        <f t="array" ref="K1926">IF(H1926="?",INDEX($H$2:$H$2336,MODE(MATCH($H$2:$H$2336,$H$2:$H$2336,0))),H1926)</f>
        <v>No</v>
      </c>
      <c r="L1926" s="18" t="str">
        <f t="shared" si="30"/>
        <v>0</v>
      </c>
      <c r="M1926" s="18" t="s">
        <v>2380</v>
      </c>
      <c r="N1926" s="18" t="s">
        <v>2380</v>
      </c>
      <c r="O1926" s="17" t="str" cm="1">
        <f t="array" ref="O1926">_xlfn.IFS(B1926&lt;18.5,"Underweight",B1926&lt;=24.99,"Normal weight",B1926&lt;=29.99,"Over weight",B1926&gt;=30,"Obesity")</f>
        <v>Obesity</v>
      </c>
      <c r="P1926" s="30" t="str" cm="1">
        <f t="array" ref="P1926">_xlfn.IFS(C1926&lt;5.7,"Normal",C1926&lt;=6.49,"Prediabetes",C1926&gt;=6.5,"Diabetes")</f>
        <v>Normal</v>
      </c>
    </row>
    <row r="1927" spans="1:16" x14ac:dyDescent="0.25">
      <c r="A1927" s="54" t="s">
        <v>442</v>
      </c>
      <c r="B1927" s="54">
        <v>19.48</v>
      </c>
      <c r="C1927" s="54">
        <v>5.63</v>
      </c>
      <c r="D1927" s="54" t="s">
        <v>8367</v>
      </c>
      <c r="E1927" s="54" t="s">
        <v>2380</v>
      </c>
      <c r="F1927" s="54" t="s">
        <v>2380</v>
      </c>
      <c r="G1927" s="54">
        <v>1</v>
      </c>
      <c r="H1927" s="54" t="s">
        <v>2380</v>
      </c>
      <c r="I1927" s="17"/>
      <c r="J1927" s="19"/>
      <c r="K1927" s="15" t="str" cm="1">
        <f t="array" ref="K1927">IF(H1927="?",INDEX($H$2:$H$2336,MODE(MATCH($H$2:$H$2336,$H$2:$H$2336,0))),H1927)</f>
        <v>No</v>
      </c>
      <c r="L1927" s="16">
        <f t="shared" si="30"/>
        <v>1</v>
      </c>
      <c r="M1927" s="16" t="s">
        <v>2382</v>
      </c>
      <c r="N1927" s="16" t="s">
        <v>2380</v>
      </c>
      <c r="O1927" s="15" t="str" cm="1">
        <f t="array" ref="O1927">_xlfn.IFS(B1927&lt;18.5,"Underweight",B1927&lt;=24.99,"Normal weight",B1927&lt;=29.99,"Over weight",B1927&gt;=30,"Obesity")</f>
        <v>Normal weight</v>
      </c>
      <c r="P1927" s="29" t="str" cm="1">
        <f t="array" ref="P1927">_xlfn.IFS(C1927&lt;5.7,"Normal",C1927&lt;=6.49,"Prediabetes",C1927&gt;=6.5,"Diabetes")</f>
        <v>Normal</v>
      </c>
    </row>
    <row r="1928" spans="1:16" x14ac:dyDescent="0.25">
      <c r="A1928" s="54" t="s">
        <v>441</v>
      </c>
      <c r="B1928" s="54">
        <v>16.96</v>
      </c>
      <c r="C1928" s="54">
        <v>11.47</v>
      </c>
      <c r="D1928" s="54" t="s">
        <v>8367</v>
      </c>
      <c r="E1928" s="54" t="s">
        <v>2380</v>
      </c>
      <c r="F1928" s="54" t="s">
        <v>2380</v>
      </c>
      <c r="G1928" s="54" t="s">
        <v>2381</v>
      </c>
      <c r="H1928" s="54" t="s">
        <v>2380</v>
      </c>
      <c r="I1928" s="15"/>
      <c r="J1928" s="20"/>
      <c r="K1928" s="17" t="str" cm="1">
        <f t="array" ref="K1928">IF(H1928="?",INDEX($H$2:$H$2336,MODE(MATCH($H$2:$H$2336,$H$2:$H$2336,0))),H1928)</f>
        <v>No</v>
      </c>
      <c r="L1928" s="18" t="str">
        <f t="shared" si="30"/>
        <v>0</v>
      </c>
      <c r="M1928" s="18" t="s">
        <v>2382</v>
      </c>
      <c r="N1928" s="18" t="s">
        <v>2380</v>
      </c>
      <c r="O1928" s="17" t="str" cm="1">
        <f t="array" ref="O1928">_xlfn.IFS(B1928&lt;18.5,"Underweight",B1928&lt;=24.99,"Normal weight",B1928&lt;=29.99,"Over weight",B1928&gt;=30,"Obesity")</f>
        <v>Underweight</v>
      </c>
      <c r="P1928" s="30" t="str" cm="1">
        <f t="array" ref="P1928">_xlfn.IFS(C1928&lt;5.7,"Normal",C1928&lt;=6.49,"Prediabetes",C1928&gt;=6.5,"Diabetes")</f>
        <v>Diabetes</v>
      </c>
    </row>
    <row r="1929" spans="1:16" x14ac:dyDescent="0.25">
      <c r="A1929" s="54" t="s">
        <v>440</v>
      </c>
      <c r="B1929" s="54">
        <v>19.05</v>
      </c>
      <c r="C1929" s="54">
        <v>4.92</v>
      </c>
      <c r="D1929" s="54" t="s">
        <v>2380</v>
      </c>
      <c r="E1929" s="54" t="s">
        <v>2380</v>
      </c>
      <c r="F1929" s="54" t="s">
        <v>2380</v>
      </c>
      <c r="G1929" s="54">
        <v>1</v>
      </c>
      <c r="H1929" s="54" t="s">
        <v>2380</v>
      </c>
      <c r="I1929" s="17"/>
      <c r="J1929" s="19"/>
      <c r="K1929" s="15" t="str" cm="1">
        <f t="array" ref="K1929">IF(H1929="?",INDEX($H$2:$H$2336,MODE(MATCH($H$2:$H$2336,$H$2:$H$2336,0))),H1929)</f>
        <v>No</v>
      </c>
      <c r="L1929" s="16">
        <f t="shared" si="30"/>
        <v>1</v>
      </c>
      <c r="M1929" s="16" t="s">
        <v>2380</v>
      </c>
      <c r="N1929" s="16" t="s">
        <v>2380</v>
      </c>
      <c r="O1929" s="15" t="str" cm="1">
        <f t="array" ref="O1929">_xlfn.IFS(B1929&lt;18.5,"Underweight",B1929&lt;=24.99,"Normal weight",B1929&lt;=29.99,"Over weight",B1929&gt;=30,"Obesity")</f>
        <v>Normal weight</v>
      </c>
      <c r="P1929" s="29" t="str" cm="1">
        <f t="array" ref="P1929">_xlfn.IFS(C1929&lt;5.7,"Normal",C1929&lt;=6.49,"Prediabetes",C1929&gt;=6.5,"Diabetes")</f>
        <v>Normal</v>
      </c>
    </row>
    <row r="1930" spans="1:16" x14ac:dyDescent="0.25">
      <c r="A1930" s="54" t="s">
        <v>439</v>
      </c>
      <c r="B1930" s="54">
        <v>37.619999999999997</v>
      </c>
      <c r="C1930" s="54">
        <v>4.18</v>
      </c>
      <c r="D1930" s="54" t="s">
        <v>2380</v>
      </c>
      <c r="E1930" s="54" t="s">
        <v>2380</v>
      </c>
      <c r="F1930" s="54" t="s">
        <v>2380</v>
      </c>
      <c r="G1930" s="54" t="s">
        <v>2381</v>
      </c>
      <c r="H1930" s="54" t="s">
        <v>2380</v>
      </c>
      <c r="I1930" s="15"/>
      <c r="J1930" s="20"/>
      <c r="K1930" s="17" t="str" cm="1">
        <f t="array" ref="K1930">IF(H1930="?",INDEX($H$2:$H$2336,MODE(MATCH($H$2:$H$2336,$H$2:$H$2336,0))),H1930)</f>
        <v>No</v>
      </c>
      <c r="L1930" s="18" t="str">
        <f t="shared" si="30"/>
        <v>0</v>
      </c>
      <c r="M1930" s="18" t="s">
        <v>2380</v>
      </c>
      <c r="N1930" s="18" t="s">
        <v>2380</v>
      </c>
      <c r="O1930" s="17" t="str" cm="1">
        <f t="array" ref="O1930">_xlfn.IFS(B1930&lt;18.5,"Underweight",B1930&lt;=24.99,"Normal weight",B1930&lt;=29.99,"Over weight",B1930&gt;=30,"Obesity")</f>
        <v>Obesity</v>
      </c>
      <c r="P1930" s="30" t="str" cm="1">
        <f t="array" ref="P1930">_xlfn.IFS(C1930&lt;5.7,"Normal",C1930&lt;=6.49,"Prediabetes",C1930&gt;=6.5,"Diabetes")</f>
        <v>Normal</v>
      </c>
    </row>
    <row r="1931" spans="1:16" x14ac:dyDescent="0.25">
      <c r="A1931" s="54" t="s">
        <v>438</v>
      </c>
      <c r="B1931" s="54">
        <v>29.1</v>
      </c>
      <c r="C1931" s="54">
        <v>4.67</v>
      </c>
      <c r="D1931" s="54" t="s">
        <v>2380</v>
      </c>
      <c r="E1931" s="54" t="s">
        <v>2380</v>
      </c>
      <c r="F1931" s="54" t="s">
        <v>2380</v>
      </c>
      <c r="G1931" s="54" t="s">
        <v>2381</v>
      </c>
      <c r="H1931" s="54" t="s">
        <v>2380</v>
      </c>
      <c r="I1931" s="17"/>
      <c r="J1931" s="19"/>
      <c r="K1931" s="15" t="str" cm="1">
        <f t="array" ref="K1931">IF(H1931="?",INDEX($H$2:$H$2336,MODE(MATCH($H$2:$H$2336,$H$2:$H$2336,0))),H1931)</f>
        <v>No</v>
      </c>
      <c r="L1931" s="16" t="str">
        <f t="shared" si="30"/>
        <v>0</v>
      </c>
      <c r="M1931" s="16" t="s">
        <v>2380</v>
      </c>
      <c r="N1931" s="16" t="s">
        <v>2380</v>
      </c>
      <c r="O1931" s="15" t="str" cm="1">
        <f t="array" ref="O1931">_xlfn.IFS(B1931&lt;18.5,"Underweight",B1931&lt;=24.99,"Normal weight",B1931&lt;=29.99,"Over weight",B1931&gt;=30,"Obesity")</f>
        <v>Over weight</v>
      </c>
      <c r="P1931" s="29" t="str" cm="1">
        <f t="array" ref="P1931">_xlfn.IFS(C1931&lt;5.7,"Normal",C1931&lt;=6.49,"Prediabetes",C1931&gt;=6.5,"Diabetes")</f>
        <v>Normal</v>
      </c>
    </row>
    <row r="1932" spans="1:16" x14ac:dyDescent="0.25">
      <c r="A1932" s="54" t="s">
        <v>437</v>
      </c>
      <c r="B1932" s="54">
        <v>26.62</v>
      </c>
      <c r="C1932" s="54">
        <v>6.24</v>
      </c>
      <c r="D1932" s="54" t="s">
        <v>2380</v>
      </c>
      <c r="E1932" s="54" t="s">
        <v>2380</v>
      </c>
      <c r="F1932" s="54" t="s">
        <v>2380</v>
      </c>
      <c r="G1932" s="54" t="s">
        <v>2381</v>
      </c>
      <c r="H1932" s="54" t="s">
        <v>2380</v>
      </c>
      <c r="I1932" s="15"/>
      <c r="J1932" s="20"/>
      <c r="K1932" s="17" t="str" cm="1">
        <f t="array" ref="K1932">IF(H1932="?",INDEX($H$2:$H$2336,MODE(MATCH($H$2:$H$2336,$H$2:$H$2336,0))),H1932)</f>
        <v>No</v>
      </c>
      <c r="L1932" s="18" t="str">
        <f t="shared" si="30"/>
        <v>0</v>
      </c>
      <c r="M1932" s="18" t="s">
        <v>2380</v>
      </c>
      <c r="N1932" s="18" t="s">
        <v>2380</v>
      </c>
      <c r="O1932" s="17" t="str" cm="1">
        <f t="array" ref="O1932">_xlfn.IFS(B1932&lt;18.5,"Underweight",B1932&lt;=24.99,"Normal weight",B1932&lt;=29.99,"Over weight",B1932&gt;=30,"Obesity")</f>
        <v>Over weight</v>
      </c>
      <c r="P1932" s="30" t="str" cm="1">
        <f t="array" ref="P1932">_xlfn.IFS(C1932&lt;5.7,"Normal",C1932&lt;=6.49,"Prediabetes",C1932&gt;=6.5,"Diabetes")</f>
        <v>Prediabetes</v>
      </c>
    </row>
    <row r="1933" spans="1:16" x14ac:dyDescent="0.25">
      <c r="A1933" s="54" t="s">
        <v>436</v>
      </c>
      <c r="B1933" s="54">
        <v>25.74</v>
      </c>
      <c r="C1933" s="54">
        <v>5.99</v>
      </c>
      <c r="D1933" s="54" t="s">
        <v>2380</v>
      </c>
      <c r="E1933" s="54" t="s">
        <v>2380</v>
      </c>
      <c r="F1933" s="54" t="s">
        <v>2380</v>
      </c>
      <c r="G1933" s="54" t="s">
        <v>2381</v>
      </c>
      <c r="H1933" s="54" t="s">
        <v>2380</v>
      </c>
      <c r="I1933" s="17"/>
      <c r="J1933" s="19"/>
      <c r="K1933" s="15" t="str" cm="1">
        <f t="array" ref="K1933">IF(H1933="?",INDEX($H$2:$H$2336,MODE(MATCH($H$2:$H$2336,$H$2:$H$2336,0))),H1933)</f>
        <v>No</v>
      </c>
      <c r="L1933" s="16" t="str">
        <f t="shared" si="30"/>
        <v>0</v>
      </c>
      <c r="M1933" s="16" t="s">
        <v>2380</v>
      </c>
      <c r="N1933" s="16" t="s">
        <v>2380</v>
      </c>
      <c r="O1933" s="15" t="str" cm="1">
        <f t="array" ref="O1933">_xlfn.IFS(B1933&lt;18.5,"Underweight",B1933&lt;=24.99,"Normal weight",B1933&lt;=29.99,"Over weight",B1933&gt;=30,"Obesity")</f>
        <v>Over weight</v>
      </c>
      <c r="P1933" s="29" t="str" cm="1">
        <f t="array" ref="P1933">_xlfn.IFS(C1933&lt;5.7,"Normal",C1933&lt;=6.49,"Prediabetes",C1933&gt;=6.5,"Diabetes")</f>
        <v>Prediabetes</v>
      </c>
    </row>
    <row r="1934" spans="1:16" x14ac:dyDescent="0.25">
      <c r="A1934" s="54" t="s">
        <v>435</v>
      </c>
      <c r="B1934" s="54">
        <v>18.22</v>
      </c>
      <c r="C1934" s="54">
        <v>10.27</v>
      </c>
      <c r="D1934" s="54" t="s">
        <v>8367</v>
      </c>
      <c r="E1934" s="54" t="s">
        <v>2380</v>
      </c>
      <c r="F1934" s="54" t="s">
        <v>2380</v>
      </c>
      <c r="G1934" s="54">
        <v>1</v>
      </c>
      <c r="H1934" s="54" t="s">
        <v>2380</v>
      </c>
      <c r="I1934" s="15"/>
      <c r="J1934" s="20"/>
      <c r="K1934" s="17" t="str" cm="1">
        <f t="array" ref="K1934">IF(H1934="?",INDEX($H$2:$H$2336,MODE(MATCH($H$2:$H$2336,$H$2:$H$2336,0))),H1934)</f>
        <v>No</v>
      </c>
      <c r="L1934" s="18">
        <f t="shared" si="30"/>
        <v>1</v>
      </c>
      <c r="M1934" s="18" t="s">
        <v>2382</v>
      </c>
      <c r="N1934" s="18" t="s">
        <v>2380</v>
      </c>
      <c r="O1934" s="17" t="str" cm="1">
        <f t="array" ref="O1934">_xlfn.IFS(B1934&lt;18.5,"Underweight",B1934&lt;=24.99,"Normal weight",B1934&lt;=29.99,"Over weight",B1934&gt;=30,"Obesity")</f>
        <v>Underweight</v>
      </c>
      <c r="P1934" s="30" t="str" cm="1">
        <f t="array" ref="P1934">_xlfn.IFS(C1934&lt;5.7,"Normal",C1934&lt;=6.49,"Prediabetes",C1934&gt;=6.5,"Diabetes")</f>
        <v>Diabetes</v>
      </c>
    </row>
    <row r="1935" spans="1:16" x14ac:dyDescent="0.25">
      <c r="A1935" s="54" t="s">
        <v>434</v>
      </c>
      <c r="B1935" s="54">
        <v>26.03</v>
      </c>
      <c r="C1935" s="54">
        <v>5.97</v>
      </c>
      <c r="D1935" s="54" t="s">
        <v>2380</v>
      </c>
      <c r="E1935" s="54" t="s">
        <v>2380</v>
      </c>
      <c r="F1935" s="54" t="s">
        <v>2382</v>
      </c>
      <c r="G1935" s="54">
        <v>1</v>
      </c>
      <c r="H1935" s="54" t="s">
        <v>2380</v>
      </c>
      <c r="I1935" s="17"/>
      <c r="J1935" s="19"/>
      <c r="K1935" s="15" t="str" cm="1">
        <f t="array" ref="K1935">IF(H1935="?",INDEX($H$2:$H$2336,MODE(MATCH($H$2:$H$2336,$H$2:$H$2336,0))),H1935)</f>
        <v>No</v>
      </c>
      <c r="L1935" s="16">
        <f t="shared" si="30"/>
        <v>1</v>
      </c>
      <c r="M1935" s="16" t="s">
        <v>2380</v>
      </c>
      <c r="N1935" s="16" t="s">
        <v>2380</v>
      </c>
      <c r="O1935" s="15" t="str" cm="1">
        <f t="array" ref="O1935">_xlfn.IFS(B1935&lt;18.5,"Underweight",B1935&lt;=24.99,"Normal weight",B1935&lt;=29.99,"Over weight",B1935&gt;=30,"Obesity")</f>
        <v>Over weight</v>
      </c>
      <c r="P1935" s="29" t="str" cm="1">
        <f t="array" ref="P1935">_xlfn.IFS(C1935&lt;5.7,"Normal",C1935&lt;=6.49,"Prediabetes",C1935&gt;=6.5,"Diabetes")</f>
        <v>Prediabetes</v>
      </c>
    </row>
    <row r="1936" spans="1:16" x14ac:dyDescent="0.25">
      <c r="A1936" s="54" t="s">
        <v>433</v>
      </c>
      <c r="B1936" s="54">
        <v>17.29</v>
      </c>
      <c r="C1936" s="54">
        <v>4.9800000000000004</v>
      </c>
      <c r="D1936" s="54" t="s">
        <v>2380</v>
      </c>
      <c r="E1936" s="54" t="s">
        <v>2380</v>
      </c>
      <c r="F1936" s="54" t="s">
        <v>2380</v>
      </c>
      <c r="G1936" s="54" t="s">
        <v>2381</v>
      </c>
      <c r="H1936" s="54" t="s">
        <v>2380</v>
      </c>
      <c r="I1936" s="15"/>
      <c r="J1936" s="20"/>
      <c r="K1936" s="17" t="str" cm="1">
        <f t="array" ref="K1936">IF(H1936="?",INDEX($H$2:$H$2336,MODE(MATCH($H$2:$H$2336,$H$2:$H$2336,0))),H1936)</f>
        <v>No</v>
      </c>
      <c r="L1936" s="18" t="str">
        <f t="shared" si="30"/>
        <v>0</v>
      </c>
      <c r="M1936" s="18" t="s">
        <v>2380</v>
      </c>
      <c r="N1936" s="18" t="s">
        <v>2380</v>
      </c>
      <c r="O1936" s="17" t="str" cm="1">
        <f t="array" ref="O1936">_xlfn.IFS(B1936&lt;18.5,"Underweight",B1936&lt;=24.99,"Normal weight",B1936&lt;=29.99,"Over weight",B1936&gt;=30,"Obesity")</f>
        <v>Underweight</v>
      </c>
      <c r="P1936" s="30" t="str" cm="1">
        <f t="array" ref="P1936">_xlfn.IFS(C1936&lt;5.7,"Normal",C1936&lt;=6.49,"Prediabetes",C1936&gt;=6.5,"Diabetes")</f>
        <v>Normal</v>
      </c>
    </row>
    <row r="1937" spans="1:16" x14ac:dyDescent="0.25">
      <c r="A1937" s="54" t="s">
        <v>432</v>
      </c>
      <c r="B1937" s="54">
        <v>18.170000000000002</v>
      </c>
      <c r="C1937" s="54">
        <v>6.91</v>
      </c>
      <c r="D1937" s="54" t="s">
        <v>8367</v>
      </c>
      <c r="E1937" s="54" t="s">
        <v>2380</v>
      </c>
      <c r="F1937" s="54" t="s">
        <v>2380</v>
      </c>
      <c r="G1937" s="54">
        <v>1</v>
      </c>
      <c r="H1937" s="54" t="s">
        <v>2380</v>
      </c>
      <c r="I1937" s="17"/>
      <c r="J1937" s="19"/>
      <c r="K1937" s="15" t="str" cm="1">
        <f t="array" ref="K1937">IF(H1937="?",INDEX($H$2:$H$2336,MODE(MATCH($H$2:$H$2336,$H$2:$H$2336,0))),H1937)</f>
        <v>No</v>
      </c>
      <c r="L1937" s="16">
        <f t="shared" si="30"/>
        <v>1</v>
      </c>
      <c r="M1937" s="16" t="s">
        <v>2382</v>
      </c>
      <c r="N1937" s="16" t="s">
        <v>2380</v>
      </c>
      <c r="O1937" s="15" t="str" cm="1">
        <f t="array" ref="O1937">_xlfn.IFS(B1937&lt;18.5,"Underweight",B1937&lt;=24.99,"Normal weight",B1937&lt;=29.99,"Over weight",B1937&gt;=30,"Obesity")</f>
        <v>Underweight</v>
      </c>
      <c r="P1937" s="29" t="str" cm="1">
        <f t="array" ref="P1937">_xlfn.IFS(C1937&lt;5.7,"Normal",C1937&lt;=6.49,"Prediabetes",C1937&gt;=6.5,"Diabetes")</f>
        <v>Diabetes</v>
      </c>
    </row>
    <row r="1938" spans="1:16" x14ac:dyDescent="0.25">
      <c r="A1938" s="54" t="s">
        <v>431</v>
      </c>
      <c r="B1938" s="54">
        <v>32.54</v>
      </c>
      <c r="C1938" s="54">
        <v>6.38</v>
      </c>
      <c r="D1938" s="54" t="s">
        <v>2380</v>
      </c>
      <c r="E1938" s="54" t="s">
        <v>8367</v>
      </c>
      <c r="F1938" s="54" t="s">
        <v>2380</v>
      </c>
      <c r="G1938" s="54">
        <v>1</v>
      </c>
      <c r="H1938" s="54" t="s">
        <v>2380</v>
      </c>
      <c r="I1938" s="15"/>
      <c r="J1938" s="20"/>
      <c r="K1938" s="17" t="str" cm="1">
        <f t="array" ref="K1938">IF(H1938="?",INDEX($H$2:$H$2336,MODE(MATCH($H$2:$H$2336,$H$2:$H$2336,0))),H1938)</f>
        <v>No</v>
      </c>
      <c r="L1938" s="18">
        <f t="shared" si="30"/>
        <v>1</v>
      </c>
      <c r="M1938" s="18" t="s">
        <v>2380</v>
      </c>
      <c r="N1938" s="18" t="s">
        <v>2380</v>
      </c>
      <c r="O1938" s="17" t="str" cm="1">
        <f t="array" ref="O1938">_xlfn.IFS(B1938&lt;18.5,"Underweight",B1938&lt;=24.99,"Normal weight",B1938&lt;=29.99,"Over weight",B1938&gt;=30,"Obesity")</f>
        <v>Obesity</v>
      </c>
      <c r="P1938" s="30" t="str" cm="1">
        <f t="array" ref="P1938">_xlfn.IFS(C1938&lt;5.7,"Normal",C1938&lt;=6.49,"Prediabetes",C1938&gt;=6.5,"Diabetes")</f>
        <v>Prediabetes</v>
      </c>
    </row>
    <row r="1939" spans="1:16" x14ac:dyDescent="0.25">
      <c r="A1939" s="54" t="s">
        <v>430</v>
      </c>
      <c r="B1939" s="54">
        <v>30.25</v>
      </c>
      <c r="C1939" s="54">
        <v>4.7699999999999996</v>
      </c>
      <c r="D1939" s="54" t="s">
        <v>2380</v>
      </c>
      <c r="E1939" s="54" t="s">
        <v>2380</v>
      </c>
      <c r="F1939" s="54" t="s">
        <v>2380</v>
      </c>
      <c r="G1939" s="54" t="s">
        <v>2381</v>
      </c>
      <c r="H1939" s="54" t="s">
        <v>2380</v>
      </c>
      <c r="I1939" s="17"/>
      <c r="J1939" s="19"/>
      <c r="K1939" s="15" t="str" cm="1">
        <f t="array" ref="K1939">IF(H1939="?",INDEX($H$2:$H$2336,MODE(MATCH($H$2:$H$2336,$H$2:$H$2336,0))),H1939)</f>
        <v>No</v>
      </c>
      <c r="L1939" s="16" t="str">
        <f t="shared" si="30"/>
        <v>0</v>
      </c>
      <c r="M1939" s="16" t="s">
        <v>2380</v>
      </c>
      <c r="N1939" s="16" t="s">
        <v>2380</v>
      </c>
      <c r="O1939" s="15" t="str" cm="1">
        <f t="array" ref="O1939">_xlfn.IFS(B1939&lt;18.5,"Underweight",B1939&lt;=24.99,"Normal weight",B1939&lt;=29.99,"Over weight",B1939&gt;=30,"Obesity")</f>
        <v>Obesity</v>
      </c>
      <c r="P1939" s="29" t="str" cm="1">
        <f t="array" ref="P1939">_xlfn.IFS(C1939&lt;5.7,"Normal",C1939&lt;=6.49,"Prediabetes",C1939&gt;=6.5,"Diabetes")</f>
        <v>Normal</v>
      </c>
    </row>
    <row r="1940" spans="1:16" x14ac:dyDescent="0.25">
      <c r="A1940" s="54" t="s">
        <v>429</v>
      </c>
      <c r="B1940" s="54">
        <v>19.59</v>
      </c>
      <c r="C1940" s="54">
        <v>6.04</v>
      </c>
      <c r="D1940" s="54" t="s">
        <v>8367</v>
      </c>
      <c r="E1940" s="54" t="s">
        <v>2380</v>
      </c>
      <c r="F1940" s="54" t="s">
        <v>2380</v>
      </c>
      <c r="G1940" s="54">
        <v>1</v>
      </c>
      <c r="H1940" s="54" t="s">
        <v>2380</v>
      </c>
      <c r="I1940" s="15"/>
      <c r="J1940" s="20"/>
      <c r="K1940" s="17" t="str" cm="1">
        <f t="array" ref="K1940">IF(H1940="?",INDEX($H$2:$H$2336,MODE(MATCH($H$2:$H$2336,$H$2:$H$2336,0))),H1940)</f>
        <v>No</v>
      </c>
      <c r="L1940" s="18">
        <f t="shared" si="30"/>
        <v>1</v>
      </c>
      <c r="M1940" s="18" t="s">
        <v>2382</v>
      </c>
      <c r="N1940" s="18" t="s">
        <v>2380</v>
      </c>
      <c r="O1940" s="17" t="str" cm="1">
        <f t="array" ref="O1940">_xlfn.IFS(B1940&lt;18.5,"Underweight",B1940&lt;=24.99,"Normal weight",B1940&lt;=29.99,"Over weight",B1940&gt;=30,"Obesity")</f>
        <v>Normal weight</v>
      </c>
      <c r="P1940" s="30" t="str" cm="1">
        <f t="array" ref="P1940">_xlfn.IFS(C1940&lt;5.7,"Normal",C1940&lt;=6.49,"Prediabetes",C1940&gt;=6.5,"Diabetes")</f>
        <v>Prediabetes</v>
      </c>
    </row>
    <row r="1941" spans="1:16" x14ac:dyDescent="0.25">
      <c r="A1941" s="54" t="s">
        <v>428</v>
      </c>
      <c r="B1941" s="54">
        <v>45.9</v>
      </c>
      <c r="C1941" s="54">
        <v>4.3</v>
      </c>
      <c r="D1941" s="54" t="s">
        <v>8367</v>
      </c>
      <c r="E1941" s="54" t="s">
        <v>2380</v>
      </c>
      <c r="F1941" s="54" t="s">
        <v>2380</v>
      </c>
      <c r="G1941" s="54">
        <v>1</v>
      </c>
      <c r="H1941" s="54" t="s">
        <v>2380</v>
      </c>
      <c r="I1941" s="17"/>
      <c r="J1941" s="19"/>
      <c r="K1941" s="15" t="str" cm="1">
        <f t="array" ref="K1941">IF(H1941="?",INDEX($H$2:$H$2336,MODE(MATCH($H$2:$H$2336,$H$2:$H$2336,0))),H1941)</f>
        <v>No</v>
      </c>
      <c r="L1941" s="16">
        <f t="shared" si="30"/>
        <v>1</v>
      </c>
      <c r="M1941" s="16" t="s">
        <v>2382</v>
      </c>
      <c r="N1941" s="16" t="s">
        <v>2380</v>
      </c>
      <c r="O1941" s="15" t="str" cm="1">
        <f t="array" ref="O1941">_xlfn.IFS(B1941&lt;18.5,"Underweight",B1941&lt;=24.99,"Normal weight",B1941&lt;=29.99,"Over weight",B1941&gt;=30,"Obesity")</f>
        <v>Obesity</v>
      </c>
      <c r="P1941" s="29" t="str" cm="1">
        <f t="array" ref="P1941">_xlfn.IFS(C1941&lt;5.7,"Normal",C1941&lt;=6.49,"Prediabetes",C1941&gt;=6.5,"Diabetes")</f>
        <v>Normal</v>
      </c>
    </row>
    <row r="1942" spans="1:16" x14ac:dyDescent="0.25">
      <c r="A1942" s="54" t="s">
        <v>427</v>
      </c>
      <c r="B1942" s="54">
        <v>17.059999999999999</v>
      </c>
      <c r="C1942" s="54">
        <v>8.75</v>
      </c>
      <c r="D1942" s="54" t="s">
        <v>8367</v>
      </c>
      <c r="E1942" s="54" t="s">
        <v>2380</v>
      </c>
      <c r="F1942" s="54" t="s">
        <v>2380</v>
      </c>
      <c r="G1942" s="54" t="s">
        <v>2381</v>
      </c>
      <c r="H1942" s="54" t="s">
        <v>2380</v>
      </c>
      <c r="I1942" s="15"/>
      <c r="J1942" s="20"/>
      <c r="K1942" s="17" t="str" cm="1">
        <f t="array" ref="K1942">IF(H1942="?",INDEX($H$2:$H$2336,MODE(MATCH($H$2:$H$2336,$H$2:$H$2336,0))),H1942)</f>
        <v>No</v>
      </c>
      <c r="L1942" s="18" t="str">
        <f t="shared" si="30"/>
        <v>0</v>
      </c>
      <c r="M1942" s="18" t="s">
        <v>2382</v>
      </c>
      <c r="N1942" s="18" t="s">
        <v>2380</v>
      </c>
      <c r="O1942" s="17" t="str" cm="1">
        <f t="array" ref="O1942">_xlfn.IFS(B1942&lt;18.5,"Underweight",B1942&lt;=24.99,"Normal weight",B1942&lt;=29.99,"Over weight",B1942&gt;=30,"Obesity")</f>
        <v>Underweight</v>
      </c>
      <c r="P1942" s="30" t="str" cm="1">
        <f t="array" ref="P1942">_xlfn.IFS(C1942&lt;5.7,"Normal",C1942&lt;=6.49,"Prediabetes",C1942&gt;=6.5,"Diabetes")</f>
        <v>Diabetes</v>
      </c>
    </row>
    <row r="1943" spans="1:16" x14ac:dyDescent="0.25">
      <c r="A1943" s="54" t="s">
        <v>426</v>
      </c>
      <c r="B1943" s="54">
        <v>32.07</v>
      </c>
      <c r="C1943" s="54">
        <v>5.25</v>
      </c>
      <c r="D1943" s="54" t="s">
        <v>2380</v>
      </c>
      <c r="E1943" s="54" t="s">
        <v>2380</v>
      </c>
      <c r="F1943" s="54" t="s">
        <v>2382</v>
      </c>
      <c r="G1943" s="54">
        <v>1</v>
      </c>
      <c r="H1943" s="54" t="s">
        <v>2380</v>
      </c>
      <c r="I1943" s="17"/>
      <c r="J1943" s="19"/>
      <c r="K1943" s="15" t="str" cm="1">
        <f t="array" ref="K1943">IF(H1943="?",INDEX($H$2:$H$2336,MODE(MATCH($H$2:$H$2336,$H$2:$H$2336,0))),H1943)</f>
        <v>No</v>
      </c>
      <c r="L1943" s="16">
        <f t="shared" si="30"/>
        <v>1</v>
      </c>
      <c r="M1943" s="16" t="s">
        <v>2380</v>
      </c>
      <c r="N1943" s="16" t="s">
        <v>2380</v>
      </c>
      <c r="O1943" s="15" t="str" cm="1">
        <f t="array" ref="O1943">_xlfn.IFS(B1943&lt;18.5,"Underweight",B1943&lt;=24.99,"Normal weight",B1943&lt;=29.99,"Over weight",B1943&gt;=30,"Obesity")</f>
        <v>Obesity</v>
      </c>
      <c r="P1943" s="29" t="str" cm="1">
        <f t="array" ref="P1943">_xlfn.IFS(C1943&lt;5.7,"Normal",C1943&lt;=6.49,"Prediabetes",C1943&gt;=6.5,"Diabetes")</f>
        <v>Normal</v>
      </c>
    </row>
    <row r="1944" spans="1:16" x14ac:dyDescent="0.25">
      <c r="A1944" s="54" t="s">
        <v>425</v>
      </c>
      <c r="B1944" s="54">
        <v>16.5</v>
      </c>
      <c r="C1944" s="54">
        <v>5.03</v>
      </c>
      <c r="D1944" s="54" t="s">
        <v>2380</v>
      </c>
      <c r="E1944" s="54" t="s">
        <v>2380</v>
      </c>
      <c r="F1944" s="54" t="s">
        <v>2380</v>
      </c>
      <c r="G1944" s="54">
        <v>1</v>
      </c>
      <c r="H1944" s="54" t="s">
        <v>2380</v>
      </c>
      <c r="I1944" s="15"/>
      <c r="J1944" s="20"/>
      <c r="K1944" s="17" t="str" cm="1">
        <f t="array" ref="K1944">IF(H1944="?",INDEX($H$2:$H$2336,MODE(MATCH($H$2:$H$2336,$H$2:$H$2336,0))),H1944)</f>
        <v>No</v>
      </c>
      <c r="L1944" s="18">
        <f t="shared" si="30"/>
        <v>1</v>
      </c>
      <c r="M1944" s="18" t="s">
        <v>2380</v>
      </c>
      <c r="N1944" s="18" t="s">
        <v>2380</v>
      </c>
      <c r="O1944" s="17" t="str" cm="1">
        <f t="array" ref="O1944">_xlfn.IFS(B1944&lt;18.5,"Underweight",B1944&lt;=24.99,"Normal weight",B1944&lt;=29.99,"Over weight",B1944&gt;=30,"Obesity")</f>
        <v>Underweight</v>
      </c>
      <c r="P1944" s="30" t="str" cm="1">
        <f t="array" ref="P1944">_xlfn.IFS(C1944&lt;5.7,"Normal",C1944&lt;=6.49,"Prediabetes",C1944&gt;=6.5,"Diabetes")</f>
        <v>Normal</v>
      </c>
    </row>
    <row r="1945" spans="1:16" x14ac:dyDescent="0.25">
      <c r="A1945" s="54" t="s">
        <v>424</v>
      </c>
      <c r="B1945" s="54">
        <v>31.4</v>
      </c>
      <c r="C1945" s="54">
        <v>5.88</v>
      </c>
      <c r="D1945" s="54" t="s">
        <v>2380</v>
      </c>
      <c r="E1945" s="54" t="s">
        <v>2380</v>
      </c>
      <c r="F1945" s="54" t="s">
        <v>2380</v>
      </c>
      <c r="G1945" s="54">
        <v>1</v>
      </c>
      <c r="H1945" s="54" t="s">
        <v>2380</v>
      </c>
      <c r="I1945" s="17"/>
      <c r="J1945" s="19"/>
      <c r="K1945" s="15" t="str" cm="1">
        <f t="array" ref="K1945">IF(H1945="?",INDEX($H$2:$H$2336,MODE(MATCH($H$2:$H$2336,$H$2:$H$2336,0))),H1945)</f>
        <v>No</v>
      </c>
      <c r="L1945" s="16">
        <f t="shared" si="30"/>
        <v>1</v>
      </c>
      <c r="M1945" s="16" t="s">
        <v>2380</v>
      </c>
      <c r="N1945" s="16" t="s">
        <v>2380</v>
      </c>
      <c r="O1945" s="15" t="str" cm="1">
        <f t="array" ref="O1945">_xlfn.IFS(B1945&lt;18.5,"Underweight",B1945&lt;=24.99,"Normal weight",B1945&lt;=29.99,"Over weight",B1945&gt;=30,"Obesity")</f>
        <v>Obesity</v>
      </c>
      <c r="P1945" s="29" t="str" cm="1">
        <f t="array" ref="P1945">_xlfn.IFS(C1945&lt;5.7,"Normal",C1945&lt;=6.49,"Prediabetes",C1945&gt;=6.5,"Diabetes")</f>
        <v>Prediabetes</v>
      </c>
    </row>
    <row r="1946" spans="1:16" x14ac:dyDescent="0.25">
      <c r="A1946" s="54" t="s">
        <v>423</v>
      </c>
      <c r="B1946" s="54">
        <v>20.36</v>
      </c>
      <c r="C1946" s="54">
        <v>4.49</v>
      </c>
      <c r="D1946" s="54" t="s">
        <v>2380</v>
      </c>
      <c r="E1946" s="54" t="s">
        <v>2380</v>
      </c>
      <c r="F1946" s="54" t="s">
        <v>2380</v>
      </c>
      <c r="G1946" s="54" t="s">
        <v>2381</v>
      </c>
      <c r="H1946" s="54" t="s">
        <v>2380</v>
      </c>
      <c r="I1946" s="15"/>
      <c r="J1946" s="20"/>
      <c r="K1946" s="17" t="str" cm="1">
        <f t="array" ref="K1946">IF(H1946="?",INDEX($H$2:$H$2336,MODE(MATCH($H$2:$H$2336,$H$2:$H$2336,0))),H1946)</f>
        <v>No</v>
      </c>
      <c r="L1946" s="18" t="str">
        <f t="shared" si="30"/>
        <v>0</v>
      </c>
      <c r="M1946" s="18" t="s">
        <v>2380</v>
      </c>
      <c r="N1946" s="18" t="s">
        <v>2380</v>
      </c>
      <c r="O1946" s="17" t="str" cm="1">
        <f t="array" ref="O1946">_xlfn.IFS(B1946&lt;18.5,"Underweight",B1946&lt;=24.99,"Normal weight",B1946&lt;=29.99,"Over weight",B1946&gt;=30,"Obesity")</f>
        <v>Normal weight</v>
      </c>
      <c r="P1946" s="30" t="str" cm="1">
        <f t="array" ref="P1946">_xlfn.IFS(C1946&lt;5.7,"Normal",C1946&lt;=6.49,"Prediabetes",C1946&gt;=6.5,"Diabetes")</f>
        <v>Normal</v>
      </c>
    </row>
    <row r="1947" spans="1:16" x14ac:dyDescent="0.25">
      <c r="A1947" s="54" t="s">
        <v>422</v>
      </c>
      <c r="B1947" s="54">
        <v>25.46</v>
      </c>
      <c r="C1947" s="54">
        <v>4.1399999999999997</v>
      </c>
      <c r="D1947" s="54" t="s">
        <v>2380</v>
      </c>
      <c r="E1947" s="54" t="s">
        <v>2380</v>
      </c>
      <c r="F1947" s="54" t="s">
        <v>2380</v>
      </c>
      <c r="G1947" s="54">
        <v>1</v>
      </c>
      <c r="H1947" s="54" t="s">
        <v>2380</v>
      </c>
      <c r="I1947" s="17"/>
      <c r="J1947" s="19"/>
      <c r="K1947" s="15" t="str" cm="1">
        <f t="array" ref="K1947">IF(H1947="?",INDEX($H$2:$H$2336,MODE(MATCH($H$2:$H$2336,$H$2:$H$2336,0))),H1947)</f>
        <v>No</v>
      </c>
      <c r="L1947" s="16">
        <f t="shared" si="30"/>
        <v>1</v>
      </c>
      <c r="M1947" s="16" t="s">
        <v>2380</v>
      </c>
      <c r="N1947" s="16" t="s">
        <v>2380</v>
      </c>
      <c r="O1947" s="15" t="str" cm="1">
        <f t="array" ref="O1947">_xlfn.IFS(B1947&lt;18.5,"Underweight",B1947&lt;=24.99,"Normal weight",B1947&lt;=29.99,"Over weight",B1947&gt;=30,"Obesity")</f>
        <v>Over weight</v>
      </c>
      <c r="P1947" s="29" t="str" cm="1">
        <f t="array" ref="P1947">_xlfn.IFS(C1947&lt;5.7,"Normal",C1947&lt;=6.49,"Prediabetes",C1947&gt;=6.5,"Diabetes")</f>
        <v>Normal</v>
      </c>
    </row>
    <row r="1948" spans="1:16" x14ac:dyDescent="0.25">
      <c r="A1948" s="54" t="s">
        <v>421</v>
      </c>
      <c r="B1948" s="54">
        <v>17.09</v>
      </c>
      <c r="C1948" s="54">
        <v>5.8</v>
      </c>
      <c r="D1948" s="54" t="s">
        <v>8367</v>
      </c>
      <c r="E1948" s="54" t="s">
        <v>2380</v>
      </c>
      <c r="F1948" s="54" t="s">
        <v>2380</v>
      </c>
      <c r="G1948" s="54" t="s">
        <v>2381</v>
      </c>
      <c r="H1948" s="54" t="s">
        <v>2380</v>
      </c>
      <c r="I1948" s="15"/>
      <c r="J1948" s="20"/>
      <c r="K1948" s="17" t="str" cm="1">
        <f t="array" ref="K1948">IF(H1948="?",INDEX($H$2:$H$2336,MODE(MATCH($H$2:$H$2336,$H$2:$H$2336,0))),H1948)</f>
        <v>No</v>
      </c>
      <c r="L1948" s="18" t="str">
        <f t="shared" si="30"/>
        <v>0</v>
      </c>
      <c r="M1948" s="18" t="s">
        <v>2382</v>
      </c>
      <c r="N1948" s="18" t="s">
        <v>2380</v>
      </c>
      <c r="O1948" s="17" t="str" cm="1">
        <f t="array" ref="O1948">_xlfn.IFS(B1948&lt;18.5,"Underweight",B1948&lt;=24.99,"Normal weight",B1948&lt;=29.99,"Over weight",B1948&gt;=30,"Obesity")</f>
        <v>Underweight</v>
      </c>
      <c r="P1948" s="30" t="str" cm="1">
        <f t="array" ref="P1948">_xlfn.IFS(C1948&lt;5.7,"Normal",C1948&lt;=6.49,"Prediabetes",C1948&gt;=6.5,"Diabetes")</f>
        <v>Prediabetes</v>
      </c>
    </row>
    <row r="1949" spans="1:16" x14ac:dyDescent="0.25">
      <c r="A1949" s="54" t="s">
        <v>420</v>
      </c>
      <c r="B1949" s="54">
        <v>20.83</v>
      </c>
      <c r="C1949" s="54">
        <v>5.12</v>
      </c>
      <c r="D1949" s="54" t="s">
        <v>2380</v>
      </c>
      <c r="E1949" s="54" t="s">
        <v>2380</v>
      </c>
      <c r="F1949" s="54" t="s">
        <v>2380</v>
      </c>
      <c r="G1949" s="54" t="s">
        <v>2381</v>
      </c>
      <c r="H1949" s="54" t="s">
        <v>2380</v>
      </c>
      <c r="I1949" s="17"/>
      <c r="J1949" s="19"/>
      <c r="K1949" s="15" t="str" cm="1">
        <f t="array" ref="K1949">IF(H1949="?",INDEX($H$2:$H$2336,MODE(MATCH($H$2:$H$2336,$H$2:$H$2336,0))),H1949)</f>
        <v>No</v>
      </c>
      <c r="L1949" s="16" t="str">
        <f t="shared" si="30"/>
        <v>0</v>
      </c>
      <c r="M1949" s="16" t="s">
        <v>2380</v>
      </c>
      <c r="N1949" s="16" t="s">
        <v>2380</v>
      </c>
      <c r="O1949" s="15" t="str" cm="1">
        <f t="array" ref="O1949">_xlfn.IFS(B1949&lt;18.5,"Underweight",B1949&lt;=24.99,"Normal weight",B1949&lt;=29.99,"Over weight",B1949&gt;=30,"Obesity")</f>
        <v>Normal weight</v>
      </c>
      <c r="P1949" s="29" t="str" cm="1">
        <f t="array" ref="P1949">_xlfn.IFS(C1949&lt;5.7,"Normal",C1949&lt;=6.49,"Prediabetes",C1949&gt;=6.5,"Diabetes")</f>
        <v>Normal</v>
      </c>
    </row>
    <row r="1950" spans="1:16" x14ac:dyDescent="0.25">
      <c r="A1950" s="54" t="s">
        <v>419</v>
      </c>
      <c r="B1950" s="54">
        <v>18.920000000000002</v>
      </c>
      <c r="C1950" s="54">
        <v>5.98</v>
      </c>
      <c r="D1950" s="54" t="s">
        <v>8367</v>
      </c>
      <c r="E1950" s="54" t="s">
        <v>2380</v>
      </c>
      <c r="F1950" s="54" t="s">
        <v>2380</v>
      </c>
      <c r="G1950" s="54">
        <v>1</v>
      </c>
      <c r="H1950" s="54" t="s">
        <v>2380</v>
      </c>
      <c r="I1950" s="15"/>
      <c r="J1950" s="20"/>
      <c r="K1950" s="17" t="str" cm="1">
        <f t="array" ref="K1950">IF(H1950="?",INDEX($H$2:$H$2336,MODE(MATCH($H$2:$H$2336,$H$2:$H$2336,0))),H1950)</f>
        <v>No</v>
      </c>
      <c r="L1950" s="18">
        <f t="shared" si="30"/>
        <v>1</v>
      </c>
      <c r="M1950" s="18" t="s">
        <v>2382</v>
      </c>
      <c r="N1950" s="18" t="s">
        <v>2380</v>
      </c>
      <c r="O1950" s="17" t="str" cm="1">
        <f t="array" ref="O1950">_xlfn.IFS(B1950&lt;18.5,"Underweight",B1950&lt;=24.99,"Normal weight",B1950&lt;=29.99,"Over weight",B1950&gt;=30,"Obesity")</f>
        <v>Normal weight</v>
      </c>
      <c r="P1950" s="30" t="str" cm="1">
        <f t="array" ref="P1950">_xlfn.IFS(C1950&lt;5.7,"Normal",C1950&lt;=6.49,"Prediabetes",C1950&gt;=6.5,"Diabetes")</f>
        <v>Prediabetes</v>
      </c>
    </row>
    <row r="1951" spans="1:16" x14ac:dyDescent="0.25">
      <c r="A1951" s="54" t="s">
        <v>418</v>
      </c>
      <c r="B1951" s="54">
        <v>37.1</v>
      </c>
      <c r="C1951" s="54">
        <v>5.46</v>
      </c>
      <c r="D1951" s="54" t="s">
        <v>2380</v>
      </c>
      <c r="E1951" s="54" t="s">
        <v>2380</v>
      </c>
      <c r="F1951" s="54" t="s">
        <v>2380</v>
      </c>
      <c r="G1951" s="54" t="s">
        <v>2381</v>
      </c>
      <c r="H1951" s="54" t="s">
        <v>2380</v>
      </c>
      <c r="I1951" s="17"/>
      <c r="J1951" s="19"/>
      <c r="K1951" s="15" t="str" cm="1">
        <f t="array" ref="K1951">IF(H1951="?",INDEX($H$2:$H$2336,MODE(MATCH($H$2:$H$2336,$H$2:$H$2336,0))),H1951)</f>
        <v>No</v>
      </c>
      <c r="L1951" s="16" t="str">
        <f t="shared" si="30"/>
        <v>0</v>
      </c>
      <c r="M1951" s="16" t="s">
        <v>2380</v>
      </c>
      <c r="N1951" s="16" t="s">
        <v>2380</v>
      </c>
      <c r="O1951" s="15" t="str" cm="1">
        <f t="array" ref="O1951">_xlfn.IFS(B1951&lt;18.5,"Underweight",B1951&lt;=24.99,"Normal weight",B1951&lt;=29.99,"Over weight",B1951&gt;=30,"Obesity")</f>
        <v>Obesity</v>
      </c>
      <c r="P1951" s="29" t="str" cm="1">
        <f t="array" ref="P1951">_xlfn.IFS(C1951&lt;5.7,"Normal",C1951&lt;=6.49,"Prediabetes",C1951&gt;=6.5,"Diabetes")</f>
        <v>Normal</v>
      </c>
    </row>
    <row r="1952" spans="1:16" x14ac:dyDescent="0.25">
      <c r="A1952" s="54" t="s">
        <v>417</v>
      </c>
      <c r="B1952" s="54">
        <v>22.515000000000001</v>
      </c>
      <c r="C1952" s="54">
        <v>4.91</v>
      </c>
      <c r="D1952" s="54" t="s">
        <v>8367</v>
      </c>
      <c r="E1952" s="54" t="s">
        <v>2380</v>
      </c>
      <c r="F1952" s="54" t="s">
        <v>2382</v>
      </c>
      <c r="G1952" s="54">
        <v>1</v>
      </c>
      <c r="H1952" s="54" t="s">
        <v>2380</v>
      </c>
      <c r="I1952" s="15"/>
      <c r="J1952" s="20"/>
      <c r="K1952" s="17" t="str" cm="1">
        <f t="array" ref="K1952">IF(H1952="?",INDEX($H$2:$H$2336,MODE(MATCH($H$2:$H$2336,$H$2:$H$2336,0))),H1952)</f>
        <v>No</v>
      </c>
      <c r="L1952" s="18">
        <f t="shared" si="30"/>
        <v>1</v>
      </c>
      <c r="M1952" s="18" t="s">
        <v>2382</v>
      </c>
      <c r="N1952" s="18" t="s">
        <v>2380</v>
      </c>
      <c r="O1952" s="17" t="str" cm="1">
        <f t="array" ref="O1952">_xlfn.IFS(B1952&lt;18.5,"Underweight",B1952&lt;=24.99,"Normal weight",B1952&lt;=29.99,"Over weight",B1952&gt;=30,"Obesity")</f>
        <v>Normal weight</v>
      </c>
      <c r="P1952" s="30" t="str" cm="1">
        <f t="array" ref="P1952">_xlfn.IFS(C1952&lt;5.7,"Normal",C1952&lt;=6.49,"Prediabetes",C1952&gt;=6.5,"Diabetes")</f>
        <v>Normal</v>
      </c>
    </row>
    <row r="1953" spans="1:16" x14ac:dyDescent="0.25">
      <c r="A1953" s="54" t="s">
        <v>416</v>
      </c>
      <c r="B1953" s="54">
        <v>32.700000000000003</v>
      </c>
      <c r="C1953" s="54">
        <v>4.66</v>
      </c>
      <c r="D1953" s="54" t="s">
        <v>2380</v>
      </c>
      <c r="E1953" s="54" t="s">
        <v>2380</v>
      </c>
      <c r="F1953" s="54" t="s">
        <v>2380</v>
      </c>
      <c r="G1953" s="54" t="s">
        <v>2381</v>
      </c>
      <c r="H1953" s="54" t="s">
        <v>2380</v>
      </c>
      <c r="I1953" s="17"/>
      <c r="J1953" s="19"/>
      <c r="K1953" s="15" t="str" cm="1">
        <f t="array" ref="K1953">IF(H1953="?",INDEX($H$2:$H$2336,MODE(MATCH($H$2:$H$2336,$H$2:$H$2336,0))),H1953)</f>
        <v>No</v>
      </c>
      <c r="L1953" s="16" t="str">
        <f t="shared" si="30"/>
        <v>0</v>
      </c>
      <c r="M1953" s="16" t="s">
        <v>2380</v>
      </c>
      <c r="N1953" s="16" t="s">
        <v>2380</v>
      </c>
      <c r="O1953" s="15" t="str" cm="1">
        <f t="array" ref="O1953">_xlfn.IFS(B1953&lt;18.5,"Underweight",B1953&lt;=24.99,"Normal weight",B1953&lt;=29.99,"Over weight",B1953&gt;=30,"Obesity")</f>
        <v>Obesity</v>
      </c>
      <c r="P1953" s="29" t="str" cm="1">
        <f t="array" ref="P1953">_xlfn.IFS(C1953&lt;5.7,"Normal",C1953&lt;=6.49,"Prediabetes",C1953&gt;=6.5,"Diabetes")</f>
        <v>Normal</v>
      </c>
    </row>
    <row r="1954" spans="1:16" x14ac:dyDescent="0.25">
      <c r="A1954" s="54" t="s">
        <v>415</v>
      </c>
      <c r="B1954" s="54">
        <v>17.75</v>
      </c>
      <c r="C1954" s="54">
        <v>6.8</v>
      </c>
      <c r="D1954" s="54" t="s">
        <v>8367</v>
      </c>
      <c r="E1954" s="54" t="s">
        <v>2380</v>
      </c>
      <c r="F1954" s="54" t="s">
        <v>2380</v>
      </c>
      <c r="G1954" s="54">
        <v>1</v>
      </c>
      <c r="H1954" s="54" t="s">
        <v>2380</v>
      </c>
      <c r="I1954" s="15"/>
      <c r="J1954" s="20"/>
      <c r="K1954" s="17" t="str" cm="1">
        <f t="array" ref="K1954">IF(H1954="?",INDEX($H$2:$H$2336,MODE(MATCH($H$2:$H$2336,$H$2:$H$2336,0))),H1954)</f>
        <v>No</v>
      </c>
      <c r="L1954" s="18">
        <f t="shared" si="30"/>
        <v>1</v>
      </c>
      <c r="M1954" s="18" t="s">
        <v>2382</v>
      </c>
      <c r="N1954" s="18" t="s">
        <v>2380</v>
      </c>
      <c r="O1954" s="17" t="str" cm="1">
        <f t="array" ref="O1954">_xlfn.IFS(B1954&lt;18.5,"Underweight",B1954&lt;=24.99,"Normal weight",B1954&lt;=29.99,"Over weight",B1954&gt;=30,"Obesity")</f>
        <v>Underweight</v>
      </c>
      <c r="P1954" s="30" t="str" cm="1">
        <f t="array" ref="P1954">_xlfn.IFS(C1954&lt;5.7,"Normal",C1954&lt;=6.49,"Prediabetes",C1954&gt;=6.5,"Diabetes")</f>
        <v>Diabetes</v>
      </c>
    </row>
    <row r="1955" spans="1:16" x14ac:dyDescent="0.25">
      <c r="A1955" s="54" t="s">
        <v>414</v>
      </c>
      <c r="B1955" s="54">
        <v>33.630000000000003</v>
      </c>
      <c r="C1955" s="54">
        <v>4.47</v>
      </c>
      <c r="D1955" s="54" t="s">
        <v>8367</v>
      </c>
      <c r="E1955" s="54" t="s">
        <v>2380</v>
      </c>
      <c r="F1955" s="54" t="s">
        <v>2380</v>
      </c>
      <c r="G1955" s="54" t="s">
        <v>2381</v>
      </c>
      <c r="H1955" s="54" t="s">
        <v>2380</v>
      </c>
      <c r="I1955" s="17"/>
      <c r="J1955" s="19"/>
      <c r="K1955" s="15" t="str" cm="1">
        <f t="array" ref="K1955">IF(H1955="?",INDEX($H$2:$H$2336,MODE(MATCH($H$2:$H$2336,$H$2:$H$2336,0))),H1955)</f>
        <v>No</v>
      </c>
      <c r="L1955" s="16" t="str">
        <f t="shared" si="30"/>
        <v>0</v>
      </c>
      <c r="M1955" s="16" t="s">
        <v>2382</v>
      </c>
      <c r="N1955" s="16" t="s">
        <v>2380</v>
      </c>
      <c r="O1955" s="15" t="str" cm="1">
        <f t="array" ref="O1955">_xlfn.IFS(B1955&lt;18.5,"Underweight",B1955&lt;=24.99,"Normal weight",B1955&lt;=29.99,"Over weight",B1955&gt;=30,"Obesity")</f>
        <v>Obesity</v>
      </c>
      <c r="P1955" s="29" t="str" cm="1">
        <f t="array" ref="P1955">_xlfn.IFS(C1955&lt;5.7,"Normal",C1955&lt;=6.49,"Prediabetes",C1955&gt;=6.5,"Diabetes")</f>
        <v>Normal</v>
      </c>
    </row>
    <row r="1956" spans="1:16" x14ac:dyDescent="0.25">
      <c r="A1956" s="54" t="s">
        <v>413</v>
      </c>
      <c r="B1956" s="54">
        <v>34.799999999999997</v>
      </c>
      <c r="C1956" s="54">
        <v>4.08</v>
      </c>
      <c r="D1956" s="54" t="s">
        <v>8367</v>
      </c>
      <c r="E1956" s="54" t="s">
        <v>2380</v>
      </c>
      <c r="F1956" s="54" t="s">
        <v>2380</v>
      </c>
      <c r="G1956" s="54">
        <v>1</v>
      </c>
      <c r="H1956" s="54" t="s">
        <v>2380</v>
      </c>
      <c r="I1956" s="15"/>
      <c r="J1956" s="20"/>
      <c r="K1956" s="17" t="str" cm="1">
        <f t="array" ref="K1956">IF(H1956="?",INDEX($H$2:$H$2336,MODE(MATCH($H$2:$H$2336,$H$2:$H$2336,0))),H1956)</f>
        <v>No</v>
      </c>
      <c r="L1956" s="18">
        <f t="shared" si="30"/>
        <v>1</v>
      </c>
      <c r="M1956" s="18" t="s">
        <v>2382</v>
      </c>
      <c r="N1956" s="18" t="s">
        <v>2380</v>
      </c>
      <c r="O1956" s="17" t="str" cm="1">
        <f t="array" ref="O1956">_xlfn.IFS(B1956&lt;18.5,"Underweight",B1956&lt;=24.99,"Normal weight",B1956&lt;=29.99,"Over weight",B1956&gt;=30,"Obesity")</f>
        <v>Obesity</v>
      </c>
      <c r="P1956" s="30" t="str" cm="1">
        <f t="array" ref="P1956">_xlfn.IFS(C1956&lt;5.7,"Normal",C1956&lt;=6.49,"Prediabetes",C1956&gt;=6.5,"Diabetes")</f>
        <v>Normal</v>
      </c>
    </row>
    <row r="1957" spans="1:16" x14ac:dyDescent="0.25">
      <c r="A1957" s="54" t="s">
        <v>412</v>
      </c>
      <c r="B1957" s="54">
        <v>16.809999999999999</v>
      </c>
      <c r="C1957" s="54">
        <v>5.51</v>
      </c>
      <c r="D1957" s="54" t="s">
        <v>8367</v>
      </c>
      <c r="E1957" s="54" t="s">
        <v>2380</v>
      </c>
      <c r="F1957" s="54" t="s">
        <v>2380</v>
      </c>
      <c r="G1957" s="54">
        <v>1</v>
      </c>
      <c r="H1957" s="54" t="s">
        <v>2380</v>
      </c>
      <c r="I1957" s="17"/>
      <c r="J1957" s="19"/>
      <c r="K1957" s="15" t="str" cm="1">
        <f t="array" ref="K1957">IF(H1957="?",INDEX($H$2:$H$2336,MODE(MATCH($H$2:$H$2336,$H$2:$H$2336,0))),H1957)</f>
        <v>No</v>
      </c>
      <c r="L1957" s="16">
        <f t="shared" si="30"/>
        <v>1</v>
      </c>
      <c r="M1957" s="16" t="s">
        <v>2382</v>
      </c>
      <c r="N1957" s="16" t="s">
        <v>2380</v>
      </c>
      <c r="O1957" s="15" t="str" cm="1">
        <f t="array" ref="O1957">_xlfn.IFS(B1957&lt;18.5,"Underweight",B1957&lt;=24.99,"Normal weight",B1957&lt;=29.99,"Over weight",B1957&gt;=30,"Obesity")</f>
        <v>Underweight</v>
      </c>
      <c r="P1957" s="29" t="str" cm="1">
        <f t="array" ref="P1957">_xlfn.IFS(C1957&lt;5.7,"Normal",C1957&lt;=6.49,"Prediabetes",C1957&gt;=6.5,"Diabetes")</f>
        <v>Normal</v>
      </c>
    </row>
    <row r="1958" spans="1:16" x14ac:dyDescent="0.25">
      <c r="A1958" s="54" t="s">
        <v>411</v>
      </c>
      <c r="B1958" s="54">
        <v>16.690000000000001</v>
      </c>
      <c r="C1958" s="54">
        <v>8.4</v>
      </c>
      <c r="D1958" s="54" t="s">
        <v>8367</v>
      </c>
      <c r="E1958" s="54" t="s">
        <v>2380</v>
      </c>
      <c r="F1958" s="54" t="s">
        <v>2380</v>
      </c>
      <c r="G1958" s="54" t="s">
        <v>2381</v>
      </c>
      <c r="H1958" s="54" t="s">
        <v>2380</v>
      </c>
      <c r="I1958" s="15"/>
      <c r="J1958" s="20"/>
      <c r="K1958" s="17" t="str" cm="1">
        <f t="array" ref="K1958">IF(H1958="?",INDEX($H$2:$H$2336,MODE(MATCH($H$2:$H$2336,$H$2:$H$2336,0))),H1958)</f>
        <v>No</v>
      </c>
      <c r="L1958" s="18" t="str">
        <f t="shared" si="30"/>
        <v>0</v>
      </c>
      <c r="M1958" s="18" t="s">
        <v>2382</v>
      </c>
      <c r="N1958" s="18" t="s">
        <v>2380</v>
      </c>
      <c r="O1958" s="17" t="str" cm="1">
        <f t="array" ref="O1958">_xlfn.IFS(B1958&lt;18.5,"Underweight",B1958&lt;=24.99,"Normal weight",B1958&lt;=29.99,"Over weight",B1958&gt;=30,"Obesity")</f>
        <v>Underweight</v>
      </c>
      <c r="P1958" s="30" t="str" cm="1">
        <f t="array" ref="P1958">_xlfn.IFS(C1958&lt;5.7,"Normal",C1958&lt;=6.49,"Prediabetes",C1958&gt;=6.5,"Diabetes")</f>
        <v>Diabetes</v>
      </c>
    </row>
    <row r="1959" spans="1:16" x14ac:dyDescent="0.25">
      <c r="A1959" s="54" t="s">
        <v>410</v>
      </c>
      <c r="B1959" s="54">
        <v>23.21</v>
      </c>
      <c r="C1959" s="54">
        <v>5.14</v>
      </c>
      <c r="D1959" s="54" t="s">
        <v>8367</v>
      </c>
      <c r="E1959" s="54" t="s">
        <v>2380</v>
      </c>
      <c r="F1959" s="54" t="s">
        <v>2380</v>
      </c>
      <c r="G1959" s="54">
        <v>1</v>
      </c>
      <c r="H1959" s="54" t="s">
        <v>2380</v>
      </c>
      <c r="I1959" s="17"/>
      <c r="J1959" s="19"/>
      <c r="K1959" s="15" t="str" cm="1">
        <f t="array" ref="K1959">IF(H1959="?",INDEX($H$2:$H$2336,MODE(MATCH($H$2:$H$2336,$H$2:$H$2336,0))),H1959)</f>
        <v>No</v>
      </c>
      <c r="L1959" s="16">
        <f t="shared" si="30"/>
        <v>1</v>
      </c>
      <c r="M1959" s="16" t="s">
        <v>2382</v>
      </c>
      <c r="N1959" s="16" t="s">
        <v>2380</v>
      </c>
      <c r="O1959" s="15" t="str" cm="1">
        <f t="array" ref="O1959">_xlfn.IFS(B1959&lt;18.5,"Underweight",B1959&lt;=24.99,"Normal weight",B1959&lt;=29.99,"Over weight",B1959&gt;=30,"Obesity")</f>
        <v>Normal weight</v>
      </c>
      <c r="P1959" s="29" t="str" cm="1">
        <f t="array" ref="P1959">_xlfn.IFS(C1959&lt;5.7,"Normal",C1959&lt;=6.49,"Prediabetes",C1959&gt;=6.5,"Diabetes")</f>
        <v>Normal</v>
      </c>
    </row>
    <row r="1960" spans="1:16" x14ac:dyDescent="0.25">
      <c r="A1960" s="54" t="s">
        <v>409</v>
      </c>
      <c r="B1960" s="54">
        <v>25.175000000000001</v>
      </c>
      <c r="C1960" s="54">
        <v>5.21</v>
      </c>
      <c r="D1960" s="54" t="s">
        <v>8367</v>
      </c>
      <c r="E1960" s="54" t="s">
        <v>2380</v>
      </c>
      <c r="F1960" s="54" t="s">
        <v>2380</v>
      </c>
      <c r="G1960" s="54">
        <v>1</v>
      </c>
      <c r="H1960" s="54" t="s">
        <v>2380</v>
      </c>
      <c r="I1960" s="15"/>
      <c r="J1960" s="20"/>
      <c r="K1960" s="17" t="str" cm="1">
        <f t="array" ref="K1960">IF(H1960="?",INDEX($H$2:$H$2336,MODE(MATCH($H$2:$H$2336,$H$2:$H$2336,0))),H1960)</f>
        <v>No</v>
      </c>
      <c r="L1960" s="18">
        <f t="shared" si="30"/>
        <v>1</v>
      </c>
      <c r="M1960" s="18" t="s">
        <v>2382</v>
      </c>
      <c r="N1960" s="18" t="s">
        <v>2380</v>
      </c>
      <c r="O1960" s="17" t="str" cm="1">
        <f t="array" ref="O1960">_xlfn.IFS(B1960&lt;18.5,"Underweight",B1960&lt;=24.99,"Normal weight",B1960&lt;=29.99,"Over weight",B1960&gt;=30,"Obesity")</f>
        <v>Over weight</v>
      </c>
      <c r="P1960" s="30" t="str" cm="1">
        <f t="array" ref="P1960">_xlfn.IFS(C1960&lt;5.7,"Normal",C1960&lt;=6.49,"Prediabetes",C1960&gt;=6.5,"Diabetes")</f>
        <v>Normal</v>
      </c>
    </row>
    <row r="1961" spans="1:16" x14ac:dyDescent="0.25">
      <c r="A1961" s="54" t="s">
        <v>408</v>
      </c>
      <c r="B1961" s="54">
        <v>34.770000000000003</v>
      </c>
      <c r="C1961" s="54">
        <v>6.23</v>
      </c>
      <c r="D1961" s="54" t="s">
        <v>2380</v>
      </c>
      <c r="E1961" s="54" t="s">
        <v>2380</v>
      </c>
      <c r="F1961" s="54" t="s">
        <v>2380</v>
      </c>
      <c r="G1961" s="54" t="s">
        <v>2381</v>
      </c>
      <c r="H1961" s="54" t="s">
        <v>2380</v>
      </c>
      <c r="I1961" s="17"/>
      <c r="J1961" s="19"/>
      <c r="K1961" s="15" t="str" cm="1">
        <f t="array" ref="K1961">IF(H1961="?",INDEX($H$2:$H$2336,MODE(MATCH($H$2:$H$2336,$H$2:$H$2336,0))),H1961)</f>
        <v>No</v>
      </c>
      <c r="L1961" s="16" t="str">
        <f t="shared" si="30"/>
        <v>0</v>
      </c>
      <c r="M1961" s="16" t="s">
        <v>2380</v>
      </c>
      <c r="N1961" s="16" t="s">
        <v>2380</v>
      </c>
      <c r="O1961" s="15" t="str" cm="1">
        <f t="array" ref="O1961">_xlfn.IFS(B1961&lt;18.5,"Underweight",B1961&lt;=24.99,"Normal weight",B1961&lt;=29.99,"Over weight",B1961&gt;=30,"Obesity")</f>
        <v>Obesity</v>
      </c>
      <c r="P1961" s="29" t="str" cm="1">
        <f t="array" ref="P1961">_xlfn.IFS(C1961&lt;5.7,"Normal",C1961&lt;=6.49,"Prediabetes",C1961&gt;=6.5,"Diabetes")</f>
        <v>Prediabetes</v>
      </c>
    </row>
    <row r="1962" spans="1:16" x14ac:dyDescent="0.25">
      <c r="A1962" s="54" t="s">
        <v>407</v>
      </c>
      <c r="B1962" s="54">
        <v>27.7</v>
      </c>
      <c r="C1962" s="54">
        <v>5.6</v>
      </c>
      <c r="D1962" s="54" t="s">
        <v>2380</v>
      </c>
      <c r="E1962" s="54" t="s">
        <v>2380</v>
      </c>
      <c r="F1962" s="54" t="s">
        <v>2380</v>
      </c>
      <c r="G1962" s="54">
        <v>1</v>
      </c>
      <c r="H1962" s="54" t="s">
        <v>2380</v>
      </c>
      <c r="I1962" s="15"/>
      <c r="J1962" s="20"/>
      <c r="K1962" s="17" t="str" cm="1">
        <f t="array" ref="K1962">IF(H1962="?",INDEX($H$2:$H$2336,MODE(MATCH($H$2:$H$2336,$H$2:$H$2336,0))),H1962)</f>
        <v>No</v>
      </c>
      <c r="L1962" s="18">
        <f t="shared" si="30"/>
        <v>1</v>
      </c>
      <c r="M1962" s="18" t="s">
        <v>2380</v>
      </c>
      <c r="N1962" s="18" t="s">
        <v>2380</v>
      </c>
      <c r="O1962" s="17" t="str" cm="1">
        <f t="array" ref="O1962">_xlfn.IFS(B1962&lt;18.5,"Underweight",B1962&lt;=24.99,"Normal weight",B1962&lt;=29.99,"Over weight",B1962&gt;=30,"Obesity")</f>
        <v>Over weight</v>
      </c>
      <c r="P1962" s="30" t="str" cm="1">
        <f t="array" ref="P1962">_xlfn.IFS(C1962&lt;5.7,"Normal",C1962&lt;=6.49,"Prediabetes",C1962&gt;=6.5,"Diabetes")</f>
        <v>Normal</v>
      </c>
    </row>
    <row r="1963" spans="1:16" x14ac:dyDescent="0.25">
      <c r="A1963" s="54" t="s">
        <v>406</v>
      </c>
      <c r="B1963" s="54">
        <v>19.12</v>
      </c>
      <c r="C1963" s="54">
        <v>4.72</v>
      </c>
      <c r="D1963" s="54" t="s">
        <v>8367</v>
      </c>
      <c r="E1963" s="54" t="s">
        <v>2380</v>
      </c>
      <c r="F1963" s="54" t="s">
        <v>2380</v>
      </c>
      <c r="G1963" s="54">
        <v>1</v>
      </c>
      <c r="H1963" s="54" t="s">
        <v>2380</v>
      </c>
      <c r="I1963" s="17"/>
      <c r="J1963" s="19"/>
      <c r="K1963" s="15" t="str" cm="1">
        <f t="array" ref="K1963">IF(H1963="?",INDEX($H$2:$H$2336,MODE(MATCH($H$2:$H$2336,$H$2:$H$2336,0))),H1963)</f>
        <v>No</v>
      </c>
      <c r="L1963" s="16">
        <f t="shared" si="30"/>
        <v>1</v>
      </c>
      <c r="M1963" s="16" t="s">
        <v>2382</v>
      </c>
      <c r="N1963" s="16" t="s">
        <v>2380</v>
      </c>
      <c r="O1963" s="15" t="str" cm="1">
        <f t="array" ref="O1963">_xlfn.IFS(B1963&lt;18.5,"Underweight",B1963&lt;=24.99,"Normal weight",B1963&lt;=29.99,"Over weight",B1963&gt;=30,"Obesity")</f>
        <v>Normal weight</v>
      </c>
      <c r="P1963" s="29" t="str" cm="1">
        <f t="array" ref="P1963">_xlfn.IFS(C1963&lt;5.7,"Normal",C1963&lt;=6.49,"Prediabetes",C1963&gt;=6.5,"Diabetes")</f>
        <v>Normal</v>
      </c>
    </row>
    <row r="1964" spans="1:16" x14ac:dyDescent="0.25">
      <c r="A1964" s="54" t="s">
        <v>405</v>
      </c>
      <c r="B1964" s="54">
        <v>32.67</v>
      </c>
      <c r="C1964" s="54">
        <v>4.67</v>
      </c>
      <c r="D1964" s="54" t="s">
        <v>2380</v>
      </c>
      <c r="E1964" s="54" t="s">
        <v>2380</v>
      </c>
      <c r="F1964" s="54" t="s">
        <v>2382</v>
      </c>
      <c r="G1964" s="54">
        <v>1</v>
      </c>
      <c r="H1964" s="54" t="s">
        <v>2380</v>
      </c>
      <c r="I1964" s="15"/>
      <c r="J1964" s="20"/>
      <c r="K1964" s="17" t="str" cm="1">
        <f t="array" ref="K1964">IF(H1964="?",INDEX($H$2:$H$2336,MODE(MATCH($H$2:$H$2336,$H$2:$H$2336,0))),H1964)</f>
        <v>No</v>
      </c>
      <c r="L1964" s="18">
        <f t="shared" si="30"/>
        <v>1</v>
      </c>
      <c r="M1964" s="18" t="s">
        <v>2380</v>
      </c>
      <c r="N1964" s="18" t="s">
        <v>2380</v>
      </c>
      <c r="O1964" s="17" t="str" cm="1">
        <f t="array" ref="O1964">_xlfn.IFS(B1964&lt;18.5,"Underweight",B1964&lt;=24.99,"Normal weight",B1964&lt;=29.99,"Over weight",B1964&gt;=30,"Obesity")</f>
        <v>Obesity</v>
      </c>
      <c r="P1964" s="30" t="str" cm="1">
        <f t="array" ref="P1964">_xlfn.IFS(C1964&lt;5.7,"Normal",C1964&lt;=6.49,"Prediabetes",C1964&gt;=6.5,"Diabetes")</f>
        <v>Normal</v>
      </c>
    </row>
    <row r="1965" spans="1:16" x14ac:dyDescent="0.25">
      <c r="A1965" s="54" t="s">
        <v>404</v>
      </c>
      <c r="B1965" s="54">
        <v>28.5</v>
      </c>
      <c r="C1965" s="54">
        <v>6.11</v>
      </c>
      <c r="D1965" s="54" t="s">
        <v>2380</v>
      </c>
      <c r="E1965" s="54" t="s">
        <v>2380</v>
      </c>
      <c r="F1965" s="54" t="s">
        <v>2380</v>
      </c>
      <c r="G1965" s="54">
        <v>1</v>
      </c>
      <c r="H1965" s="54" t="s">
        <v>2380</v>
      </c>
      <c r="I1965" s="17"/>
      <c r="J1965" s="19"/>
      <c r="K1965" s="15" t="str" cm="1">
        <f t="array" ref="K1965">IF(H1965="?",INDEX($H$2:$H$2336,MODE(MATCH($H$2:$H$2336,$H$2:$H$2336,0))),H1965)</f>
        <v>No</v>
      </c>
      <c r="L1965" s="16">
        <f t="shared" si="30"/>
        <v>1</v>
      </c>
      <c r="M1965" s="16" t="s">
        <v>2380</v>
      </c>
      <c r="N1965" s="16" t="s">
        <v>2380</v>
      </c>
      <c r="O1965" s="15" t="str" cm="1">
        <f t="array" ref="O1965">_xlfn.IFS(B1965&lt;18.5,"Underweight",B1965&lt;=24.99,"Normal weight",B1965&lt;=29.99,"Over weight",B1965&gt;=30,"Obesity")</f>
        <v>Over weight</v>
      </c>
      <c r="P1965" s="29" t="str" cm="1">
        <f t="array" ref="P1965">_xlfn.IFS(C1965&lt;5.7,"Normal",C1965&lt;=6.49,"Prediabetes",C1965&gt;=6.5,"Diabetes")</f>
        <v>Prediabetes</v>
      </c>
    </row>
    <row r="1966" spans="1:16" x14ac:dyDescent="0.25">
      <c r="A1966" s="54" t="s">
        <v>403</v>
      </c>
      <c r="B1966" s="54">
        <v>39.270000000000003</v>
      </c>
      <c r="C1966" s="54">
        <v>6.25</v>
      </c>
      <c r="D1966" s="54" t="s">
        <v>2380</v>
      </c>
      <c r="E1966" s="54" t="s">
        <v>2380</v>
      </c>
      <c r="F1966" s="54" t="s">
        <v>2380</v>
      </c>
      <c r="G1966" s="54" t="s">
        <v>2381</v>
      </c>
      <c r="H1966" s="54" t="s">
        <v>2380</v>
      </c>
      <c r="I1966" s="15"/>
      <c r="J1966" s="20"/>
      <c r="K1966" s="17" t="str" cm="1">
        <f t="array" ref="K1966">IF(H1966="?",INDEX($H$2:$H$2336,MODE(MATCH($H$2:$H$2336,$H$2:$H$2336,0))),H1966)</f>
        <v>No</v>
      </c>
      <c r="L1966" s="18" t="str">
        <f t="shared" si="30"/>
        <v>0</v>
      </c>
      <c r="M1966" s="18" t="s">
        <v>2380</v>
      </c>
      <c r="N1966" s="18" t="s">
        <v>2380</v>
      </c>
      <c r="O1966" s="17" t="str" cm="1">
        <f t="array" ref="O1966">_xlfn.IFS(B1966&lt;18.5,"Underweight",B1966&lt;=24.99,"Normal weight",B1966&lt;=29.99,"Over weight",B1966&gt;=30,"Obesity")</f>
        <v>Obesity</v>
      </c>
      <c r="P1966" s="30" t="str" cm="1">
        <f t="array" ref="P1966">_xlfn.IFS(C1966&lt;5.7,"Normal",C1966&lt;=6.49,"Prediabetes",C1966&gt;=6.5,"Diabetes")</f>
        <v>Prediabetes</v>
      </c>
    </row>
    <row r="1967" spans="1:16" x14ac:dyDescent="0.25">
      <c r="A1967" s="54" t="s">
        <v>402</v>
      </c>
      <c r="B1967" s="54">
        <v>32.49</v>
      </c>
      <c r="C1967" s="54">
        <v>4</v>
      </c>
      <c r="D1967" s="54" t="s">
        <v>8367</v>
      </c>
      <c r="E1967" s="54" t="s">
        <v>2380</v>
      </c>
      <c r="F1967" s="54" t="s">
        <v>2380</v>
      </c>
      <c r="G1967" s="54" t="s">
        <v>2381</v>
      </c>
      <c r="H1967" s="54" t="s">
        <v>2380</v>
      </c>
      <c r="I1967" s="17"/>
      <c r="J1967" s="19"/>
      <c r="K1967" s="15" t="str" cm="1">
        <f t="array" ref="K1967">IF(H1967="?",INDEX($H$2:$H$2336,MODE(MATCH($H$2:$H$2336,$H$2:$H$2336,0))),H1967)</f>
        <v>No</v>
      </c>
      <c r="L1967" s="16" t="str">
        <f t="shared" si="30"/>
        <v>0</v>
      </c>
      <c r="M1967" s="16" t="s">
        <v>2382</v>
      </c>
      <c r="N1967" s="16" t="s">
        <v>2380</v>
      </c>
      <c r="O1967" s="15" t="str" cm="1">
        <f t="array" ref="O1967">_xlfn.IFS(B1967&lt;18.5,"Underweight",B1967&lt;=24.99,"Normal weight",B1967&lt;=29.99,"Over weight",B1967&gt;=30,"Obesity")</f>
        <v>Obesity</v>
      </c>
      <c r="P1967" s="29" t="str" cm="1">
        <f t="array" ref="P1967">_xlfn.IFS(C1967&lt;5.7,"Normal",C1967&lt;=6.49,"Prediabetes",C1967&gt;=6.5,"Diabetes")</f>
        <v>Normal</v>
      </c>
    </row>
    <row r="1968" spans="1:16" x14ac:dyDescent="0.25">
      <c r="A1968" s="54" t="s">
        <v>401</v>
      </c>
      <c r="B1968" s="54">
        <v>23.7</v>
      </c>
      <c r="C1968" s="54">
        <v>5.55</v>
      </c>
      <c r="D1968" s="54" t="s">
        <v>8367</v>
      </c>
      <c r="E1968" s="54" t="s">
        <v>2380</v>
      </c>
      <c r="F1968" s="54" t="s">
        <v>2380</v>
      </c>
      <c r="G1968" s="54" t="s">
        <v>2381</v>
      </c>
      <c r="H1968" s="54" t="s">
        <v>2380</v>
      </c>
      <c r="I1968" s="15"/>
      <c r="J1968" s="20"/>
      <c r="K1968" s="17" t="str" cm="1">
        <f t="array" ref="K1968">IF(H1968="?",INDEX($H$2:$H$2336,MODE(MATCH($H$2:$H$2336,$H$2:$H$2336,0))),H1968)</f>
        <v>No</v>
      </c>
      <c r="L1968" s="18" t="str">
        <f t="shared" si="30"/>
        <v>0</v>
      </c>
      <c r="M1968" s="18" t="s">
        <v>2382</v>
      </c>
      <c r="N1968" s="18" t="s">
        <v>2380</v>
      </c>
      <c r="O1968" s="17" t="str" cm="1">
        <f t="array" ref="O1968">_xlfn.IFS(B1968&lt;18.5,"Underweight",B1968&lt;=24.99,"Normal weight",B1968&lt;=29.99,"Over weight",B1968&gt;=30,"Obesity")</f>
        <v>Normal weight</v>
      </c>
      <c r="P1968" s="30" t="str" cm="1">
        <f t="array" ref="P1968">_xlfn.IFS(C1968&lt;5.7,"Normal",C1968&lt;=6.49,"Prediabetes",C1968&gt;=6.5,"Diabetes")</f>
        <v>Normal</v>
      </c>
    </row>
    <row r="1969" spans="1:16" x14ac:dyDescent="0.25">
      <c r="A1969" s="54" t="s">
        <v>400</v>
      </c>
      <c r="B1969" s="54">
        <v>30.4</v>
      </c>
      <c r="C1969" s="54">
        <v>5.95</v>
      </c>
      <c r="D1969" s="54" t="s">
        <v>2380</v>
      </c>
      <c r="E1969" s="54" t="s">
        <v>8367</v>
      </c>
      <c r="F1969" s="54" t="s">
        <v>2380</v>
      </c>
      <c r="G1969" s="54">
        <v>1</v>
      </c>
      <c r="H1969" s="54" t="s">
        <v>2380</v>
      </c>
      <c r="I1969" s="17"/>
      <c r="J1969" s="19"/>
      <c r="K1969" s="15" t="str" cm="1">
        <f t="array" ref="K1969">IF(H1969="?",INDEX($H$2:$H$2336,MODE(MATCH($H$2:$H$2336,$H$2:$H$2336,0))),H1969)</f>
        <v>No</v>
      </c>
      <c r="L1969" s="16">
        <f t="shared" si="30"/>
        <v>1</v>
      </c>
      <c r="M1969" s="16" t="s">
        <v>2380</v>
      </c>
      <c r="N1969" s="16" t="s">
        <v>2380</v>
      </c>
      <c r="O1969" s="15" t="str" cm="1">
        <f t="array" ref="O1969">_xlfn.IFS(B1969&lt;18.5,"Underweight",B1969&lt;=24.99,"Normal weight",B1969&lt;=29.99,"Over weight",B1969&gt;=30,"Obesity")</f>
        <v>Obesity</v>
      </c>
      <c r="P1969" s="29" t="str" cm="1">
        <f t="array" ref="P1969">_xlfn.IFS(C1969&lt;5.7,"Normal",C1969&lt;=6.49,"Prediabetes",C1969&gt;=6.5,"Diabetes")</f>
        <v>Prediabetes</v>
      </c>
    </row>
    <row r="1970" spans="1:16" x14ac:dyDescent="0.25">
      <c r="A1970" s="54" t="s">
        <v>399</v>
      </c>
      <c r="B1970" s="54">
        <v>38.94</v>
      </c>
      <c r="C1970" s="54">
        <v>4.3600000000000003</v>
      </c>
      <c r="D1970" s="54" t="s">
        <v>2380</v>
      </c>
      <c r="E1970" s="54" t="s">
        <v>2380</v>
      </c>
      <c r="F1970" s="54" t="s">
        <v>2382</v>
      </c>
      <c r="G1970" s="54">
        <v>1</v>
      </c>
      <c r="H1970" s="54" t="s">
        <v>2380</v>
      </c>
      <c r="I1970" s="15"/>
      <c r="J1970" s="20"/>
      <c r="K1970" s="17" t="str" cm="1">
        <f t="array" ref="K1970">IF(H1970="?",INDEX($H$2:$H$2336,MODE(MATCH($H$2:$H$2336,$H$2:$H$2336,0))),H1970)</f>
        <v>No</v>
      </c>
      <c r="L1970" s="18">
        <f t="shared" si="30"/>
        <v>1</v>
      </c>
      <c r="M1970" s="18" t="s">
        <v>2380</v>
      </c>
      <c r="N1970" s="18" t="s">
        <v>2380</v>
      </c>
      <c r="O1970" s="17" t="str" cm="1">
        <f t="array" ref="O1970">_xlfn.IFS(B1970&lt;18.5,"Underweight",B1970&lt;=24.99,"Normal weight",B1970&lt;=29.99,"Over weight",B1970&gt;=30,"Obesity")</f>
        <v>Obesity</v>
      </c>
      <c r="P1970" s="30" t="str" cm="1">
        <f t="array" ref="P1970">_xlfn.IFS(C1970&lt;5.7,"Normal",C1970&lt;=6.49,"Prediabetes",C1970&gt;=6.5,"Diabetes")</f>
        <v>Normal</v>
      </c>
    </row>
    <row r="1971" spans="1:16" x14ac:dyDescent="0.25">
      <c r="A1971" s="54" t="s">
        <v>398</v>
      </c>
      <c r="B1971" s="54">
        <v>31.02</v>
      </c>
      <c r="C1971" s="54">
        <v>4.84</v>
      </c>
      <c r="D1971" s="54" t="s">
        <v>2380</v>
      </c>
      <c r="E1971" s="54" t="s">
        <v>2380</v>
      </c>
      <c r="F1971" s="54" t="s">
        <v>2382</v>
      </c>
      <c r="G1971" s="54">
        <v>1</v>
      </c>
      <c r="H1971" s="54" t="s">
        <v>2380</v>
      </c>
      <c r="I1971" s="17"/>
      <c r="J1971" s="19"/>
      <c r="K1971" s="15" t="str" cm="1">
        <f t="array" ref="K1971">IF(H1971="?",INDEX($H$2:$H$2336,MODE(MATCH($H$2:$H$2336,$H$2:$H$2336,0))),H1971)</f>
        <v>No</v>
      </c>
      <c r="L1971" s="16">
        <f t="shared" si="30"/>
        <v>1</v>
      </c>
      <c r="M1971" s="16" t="s">
        <v>2380</v>
      </c>
      <c r="N1971" s="16" t="s">
        <v>2380</v>
      </c>
      <c r="O1971" s="15" t="str" cm="1">
        <f t="array" ref="O1971">_xlfn.IFS(B1971&lt;18.5,"Underweight",B1971&lt;=24.99,"Normal weight",B1971&lt;=29.99,"Over weight",B1971&gt;=30,"Obesity")</f>
        <v>Obesity</v>
      </c>
      <c r="P1971" s="29" t="str" cm="1">
        <f t="array" ref="P1971">_xlfn.IFS(C1971&lt;5.7,"Normal",C1971&lt;=6.49,"Prediabetes",C1971&gt;=6.5,"Diabetes")</f>
        <v>Normal</v>
      </c>
    </row>
    <row r="1972" spans="1:16" x14ac:dyDescent="0.25">
      <c r="A1972" s="54" t="s">
        <v>397</v>
      </c>
      <c r="B1972" s="54">
        <v>17.5</v>
      </c>
      <c r="C1972" s="54">
        <v>4.5599999999999996</v>
      </c>
      <c r="D1972" s="54" t="s">
        <v>2380</v>
      </c>
      <c r="E1972" s="54" t="s">
        <v>2380</v>
      </c>
      <c r="F1972" s="54" t="s">
        <v>2380</v>
      </c>
      <c r="G1972" s="54">
        <v>1</v>
      </c>
      <c r="H1972" s="54" t="s">
        <v>2380</v>
      </c>
      <c r="I1972" s="15"/>
      <c r="J1972" s="20"/>
      <c r="K1972" s="17" t="str" cm="1">
        <f t="array" ref="K1972">IF(H1972="?",INDEX($H$2:$H$2336,MODE(MATCH($H$2:$H$2336,$H$2:$H$2336,0))),H1972)</f>
        <v>No</v>
      </c>
      <c r="L1972" s="18">
        <f t="shared" si="30"/>
        <v>1</v>
      </c>
      <c r="M1972" s="18" t="s">
        <v>2380</v>
      </c>
      <c r="N1972" s="18" t="s">
        <v>2380</v>
      </c>
      <c r="O1972" s="17" t="str" cm="1">
        <f t="array" ref="O1972">_xlfn.IFS(B1972&lt;18.5,"Underweight",B1972&lt;=24.99,"Normal weight",B1972&lt;=29.99,"Over weight",B1972&gt;=30,"Obesity")</f>
        <v>Underweight</v>
      </c>
      <c r="P1972" s="30" t="str" cm="1">
        <f t="array" ref="P1972">_xlfn.IFS(C1972&lt;5.7,"Normal",C1972&lt;=6.49,"Prediabetes",C1972&gt;=6.5,"Diabetes")</f>
        <v>Normal</v>
      </c>
    </row>
    <row r="1973" spans="1:16" x14ac:dyDescent="0.25">
      <c r="A1973" s="54" t="s">
        <v>396</v>
      </c>
      <c r="B1973" s="54">
        <v>34.799999999999997</v>
      </c>
      <c r="C1973" s="54">
        <v>4.42</v>
      </c>
      <c r="D1973" s="54" t="s">
        <v>8367</v>
      </c>
      <c r="E1973" s="54" t="s">
        <v>8367</v>
      </c>
      <c r="F1973" s="54" t="s">
        <v>2380</v>
      </c>
      <c r="G1973" s="54">
        <v>2</v>
      </c>
      <c r="H1973" s="54" t="s">
        <v>2380</v>
      </c>
      <c r="I1973" s="17"/>
      <c r="J1973" s="19"/>
      <c r="K1973" s="15" t="str" cm="1">
        <f t="array" ref="K1973">IF(H1973="?",INDEX($H$2:$H$2336,MODE(MATCH($H$2:$H$2336,$H$2:$H$2336,0))),H1973)</f>
        <v>No</v>
      </c>
      <c r="L1973" s="16">
        <f t="shared" si="30"/>
        <v>2</v>
      </c>
      <c r="M1973" s="16" t="s">
        <v>2382</v>
      </c>
      <c r="N1973" s="16" t="s">
        <v>2380</v>
      </c>
      <c r="O1973" s="15" t="str" cm="1">
        <f t="array" ref="O1973">_xlfn.IFS(B1973&lt;18.5,"Underweight",B1973&lt;=24.99,"Normal weight",B1973&lt;=29.99,"Over weight",B1973&gt;=30,"Obesity")</f>
        <v>Obesity</v>
      </c>
      <c r="P1973" s="29" t="str" cm="1">
        <f t="array" ref="P1973">_xlfn.IFS(C1973&lt;5.7,"Normal",C1973&lt;=6.49,"Prediabetes",C1973&gt;=6.5,"Diabetes")</f>
        <v>Normal</v>
      </c>
    </row>
    <row r="1974" spans="1:16" x14ac:dyDescent="0.25">
      <c r="A1974" s="54" t="s">
        <v>395</v>
      </c>
      <c r="B1974" s="54">
        <v>17.3</v>
      </c>
      <c r="C1974" s="54">
        <v>7.66</v>
      </c>
      <c r="D1974" s="54" t="s">
        <v>8367</v>
      </c>
      <c r="E1974" s="54" t="s">
        <v>2380</v>
      </c>
      <c r="F1974" s="54" t="s">
        <v>2380</v>
      </c>
      <c r="G1974" s="54">
        <v>1</v>
      </c>
      <c r="H1974" s="54" t="s">
        <v>2380</v>
      </c>
      <c r="I1974" s="15"/>
      <c r="J1974" s="20"/>
      <c r="K1974" s="17" t="str" cm="1">
        <f t="array" ref="K1974">IF(H1974="?",INDEX($H$2:$H$2336,MODE(MATCH($H$2:$H$2336,$H$2:$H$2336,0))),H1974)</f>
        <v>No</v>
      </c>
      <c r="L1974" s="18">
        <f t="shared" si="30"/>
        <v>1</v>
      </c>
      <c r="M1974" s="18" t="s">
        <v>2382</v>
      </c>
      <c r="N1974" s="18" t="s">
        <v>2380</v>
      </c>
      <c r="O1974" s="17" t="str" cm="1">
        <f t="array" ref="O1974">_xlfn.IFS(B1974&lt;18.5,"Underweight",B1974&lt;=24.99,"Normal weight",B1974&lt;=29.99,"Over weight",B1974&gt;=30,"Obesity")</f>
        <v>Underweight</v>
      </c>
      <c r="P1974" s="30" t="str" cm="1">
        <f t="array" ref="P1974">_xlfn.IFS(C1974&lt;5.7,"Normal",C1974&lt;=6.49,"Prediabetes",C1974&gt;=6.5,"Diabetes")</f>
        <v>Diabetes</v>
      </c>
    </row>
    <row r="1975" spans="1:16" x14ac:dyDescent="0.25">
      <c r="A1975" s="54" t="s">
        <v>394</v>
      </c>
      <c r="B1975" s="54">
        <v>32.25</v>
      </c>
      <c r="C1975" s="54">
        <v>5.2</v>
      </c>
      <c r="D1975" s="54" t="s">
        <v>8367</v>
      </c>
      <c r="E1975" s="54" t="s">
        <v>2380</v>
      </c>
      <c r="F1975" s="54" t="s">
        <v>2380</v>
      </c>
      <c r="G1975" s="54" t="s">
        <v>2381</v>
      </c>
      <c r="H1975" s="54" t="s">
        <v>2380</v>
      </c>
      <c r="I1975" s="17"/>
      <c r="J1975" s="19"/>
      <c r="K1975" s="15" t="str" cm="1">
        <f t="array" ref="K1975">IF(H1975="?",INDEX($H$2:$H$2336,MODE(MATCH($H$2:$H$2336,$H$2:$H$2336,0))),H1975)</f>
        <v>No</v>
      </c>
      <c r="L1975" s="16" t="str">
        <f t="shared" si="30"/>
        <v>0</v>
      </c>
      <c r="M1975" s="16" t="s">
        <v>2382</v>
      </c>
      <c r="N1975" s="16" t="s">
        <v>2380</v>
      </c>
      <c r="O1975" s="15" t="str" cm="1">
        <f t="array" ref="O1975">_xlfn.IFS(B1975&lt;18.5,"Underweight",B1975&lt;=24.99,"Normal weight",B1975&lt;=29.99,"Over weight",B1975&gt;=30,"Obesity")</f>
        <v>Obesity</v>
      </c>
      <c r="P1975" s="29" t="str" cm="1">
        <f t="array" ref="P1975">_xlfn.IFS(C1975&lt;5.7,"Normal",C1975&lt;=6.49,"Prediabetes",C1975&gt;=6.5,"Diabetes")</f>
        <v>Normal</v>
      </c>
    </row>
    <row r="1976" spans="1:16" x14ac:dyDescent="0.25">
      <c r="A1976" s="54" t="s">
        <v>393</v>
      </c>
      <c r="B1976" s="54">
        <v>42.4</v>
      </c>
      <c r="C1976" s="54">
        <v>5.53</v>
      </c>
      <c r="D1976" s="54" t="s">
        <v>8367</v>
      </c>
      <c r="E1976" s="54" t="s">
        <v>2380</v>
      </c>
      <c r="F1976" s="54" t="s">
        <v>2380</v>
      </c>
      <c r="G1976" s="54" t="s">
        <v>2381</v>
      </c>
      <c r="H1976" s="54" t="s">
        <v>2380</v>
      </c>
      <c r="I1976" s="15"/>
      <c r="J1976" s="20"/>
      <c r="K1976" s="17" t="str" cm="1">
        <f t="array" ref="K1976">IF(H1976="?",INDEX($H$2:$H$2336,MODE(MATCH($H$2:$H$2336,$H$2:$H$2336,0))),H1976)</f>
        <v>No</v>
      </c>
      <c r="L1976" s="18" t="str">
        <f t="shared" si="30"/>
        <v>0</v>
      </c>
      <c r="M1976" s="18" t="s">
        <v>2382</v>
      </c>
      <c r="N1976" s="18" t="s">
        <v>2380</v>
      </c>
      <c r="O1976" s="17" t="str" cm="1">
        <f t="array" ref="O1976">_xlfn.IFS(B1976&lt;18.5,"Underweight",B1976&lt;=24.99,"Normal weight",B1976&lt;=29.99,"Over weight",B1976&gt;=30,"Obesity")</f>
        <v>Obesity</v>
      </c>
      <c r="P1976" s="30" t="str" cm="1">
        <f t="array" ref="P1976">_xlfn.IFS(C1976&lt;5.7,"Normal",C1976&lt;=6.49,"Prediabetes",C1976&gt;=6.5,"Diabetes")</f>
        <v>Normal</v>
      </c>
    </row>
    <row r="1977" spans="1:16" x14ac:dyDescent="0.25">
      <c r="A1977" s="54" t="s">
        <v>392</v>
      </c>
      <c r="B1977" s="54">
        <v>38.664999999999999</v>
      </c>
      <c r="C1977" s="54">
        <v>4.8600000000000003</v>
      </c>
      <c r="D1977" s="54" t="s">
        <v>2380</v>
      </c>
      <c r="E1977" s="54" t="s">
        <v>8367</v>
      </c>
      <c r="F1977" s="54" t="s">
        <v>2380</v>
      </c>
      <c r="G1977" s="54">
        <v>1</v>
      </c>
      <c r="H1977" s="54" t="s">
        <v>2380</v>
      </c>
      <c r="I1977" s="17"/>
      <c r="J1977" s="19"/>
      <c r="K1977" s="15" t="str" cm="1">
        <f t="array" ref="K1977">IF(H1977="?",INDEX($H$2:$H$2336,MODE(MATCH($H$2:$H$2336,$H$2:$H$2336,0))),H1977)</f>
        <v>No</v>
      </c>
      <c r="L1977" s="16">
        <f t="shared" si="30"/>
        <v>1</v>
      </c>
      <c r="M1977" s="16" t="s">
        <v>2380</v>
      </c>
      <c r="N1977" s="16" t="s">
        <v>2380</v>
      </c>
      <c r="O1977" s="15" t="str" cm="1">
        <f t="array" ref="O1977">_xlfn.IFS(B1977&lt;18.5,"Underweight",B1977&lt;=24.99,"Normal weight",B1977&lt;=29.99,"Over weight",B1977&gt;=30,"Obesity")</f>
        <v>Obesity</v>
      </c>
      <c r="P1977" s="29" t="str" cm="1">
        <f t="array" ref="P1977">_xlfn.IFS(C1977&lt;5.7,"Normal",C1977&lt;=6.49,"Prediabetes",C1977&gt;=6.5,"Diabetes")</f>
        <v>Normal</v>
      </c>
    </row>
    <row r="1978" spans="1:16" x14ac:dyDescent="0.25">
      <c r="A1978" s="54" t="s">
        <v>391</v>
      </c>
      <c r="B1978" s="54">
        <v>29.92</v>
      </c>
      <c r="C1978" s="54">
        <v>5.49</v>
      </c>
      <c r="D1978" s="54" t="s">
        <v>8367</v>
      </c>
      <c r="E1978" s="54" t="s">
        <v>2380</v>
      </c>
      <c r="F1978" s="54" t="s">
        <v>2380</v>
      </c>
      <c r="G1978" s="54" t="s">
        <v>2381</v>
      </c>
      <c r="H1978" s="54" t="s">
        <v>2380</v>
      </c>
      <c r="I1978" s="15"/>
      <c r="J1978" s="20"/>
      <c r="K1978" s="17" t="str" cm="1">
        <f t="array" ref="K1978">IF(H1978="?",INDEX($H$2:$H$2336,MODE(MATCH($H$2:$H$2336,$H$2:$H$2336,0))),H1978)</f>
        <v>No</v>
      </c>
      <c r="L1978" s="18" t="str">
        <f t="shared" si="30"/>
        <v>0</v>
      </c>
      <c r="M1978" s="18" t="s">
        <v>2382</v>
      </c>
      <c r="N1978" s="18" t="s">
        <v>2380</v>
      </c>
      <c r="O1978" s="17" t="str" cm="1">
        <f t="array" ref="O1978">_xlfn.IFS(B1978&lt;18.5,"Underweight",B1978&lt;=24.99,"Normal weight",B1978&lt;=29.99,"Over weight",B1978&gt;=30,"Obesity")</f>
        <v>Over weight</v>
      </c>
      <c r="P1978" s="30" t="str" cm="1">
        <f t="array" ref="P1978">_xlfn.IFS(C1978&lt;5.7,"Normal",C1978&lt;=6.49,"Prediabetes",C1978&gt;=6.5,"Diabetes")</f>
        <v>Normal</v>
      </c>
    </row>
    <row r="1979" spans="1:16" x14ac:dyDescent="0.25">
      <c r="A1979" s="54" t="s">
        <v>390</v>
      </c>
      <c r="B1979" s="54">
        <v>29.48</v>
      </c>
      <c r="C1979" s="54">
        <v>4.09</v>
      </c>
      <c r="D1979" s="54" t="s">
        <v>8367</v>
      </c>
      <c r="E1979" s="54" t="s">
        <v>2380</v>
      </c>
      <c r="F1979" s="54" t="s">
        <v>2380</v>
      </c>
      <c r="G1979" s="54" t="s">
        <v>2381</v>
      </c>
      <c r="H1979" s="54" t="s">
        <v>2380</v>
      </c>
      <c r="I1979" s="17"/>
      <c r="J1979" s="19"/>
      <c r="K1979" s="15" t="str" cm="1">
        <f t="array" ref="K1979">IF(H1979="?",INDEX($H$2:$H$2336,MODE(MATCH($H$2:$H$2336,$H$2:$H$2336,0))),H1979)</f>
        <v>No</v>
      </c>
      <c r="L1979" s="16" t="str">
        <f t="shared" si="30"/>
        <v>0</v>
      </c>
      <c r="M1979" s="16" t="s">
        <v>2382</v>
      </c>
      <c r="N1979" s="16" t="s">
        <v>2380</v>
      </c>
      <c r="O1979" s="15" t="str" cm="1">
        <f t="array" ref="O1979">_xlfn.IFS(B1979&lt;18.5,"Underweight",B1979&lt;=24.99,"Normal weight",B1979&lt;=29.99,"Over weight",B1979&gt;=30,"Obesity")</f>
        <v>Over weight</v>
      </c>
      <c r="P1979" s="29" t="str" cm="1">
        <f t="array" ref="P1979">_xlfn.IFS(C1979&lt;5.7,"Normal",C1979&lt;=6.49,"Prediabetes",C1979&gt;=6.5,"Diabetes")</f>
        <v>Normal</v>
      </c>
    </row>
    <row r="1980" spans="1:16" x14ac:dyDescent="0.25">
      <c r="A1980" s="54" t="s">
        <v>389</v>
      </c>
      <c r="B1980" s="54">
        <v>28.785</v>
      </c>
      <c r="C1980" s="54">
        <v>4.3099999999999996</v>
      </c>
      <c r="D1980" s="54" t="s">
        <v>8367</v>
      </c>
      <c r="E1980" s="54" t="s">
        <v>2380</v>
      </c>
      <c r="F1980" s="54" t="s">
        <v>2380</v>
      </c>
      <c r="G1980" s="54" t="s">
        <v>2381</v>
      </c>
      <c r="H1980" s="54" t="s">
        <v>2380</v>
      </c>
      <c r="I1980" s="15"/>
      <c r="J1980" s="20"/>
      <c r="K1980" s="17" t="str" cm="1">
        <f t="array" ref="K1980">IF(H1980="?",INDEX($H$2:$H$2336,MODE(MATCH($H$2:$H$2336,$H$2:$H$2336,0))),H1980)</f>
        <v>No</v>
      </c>
      <c r="L1980" s="18" t="str">
        <f t="shared" si="30"/>
        <v>0</v>
      </c>
      <c r="M1980" s="18" t="s">
        <v>2382</v>
      </c>
      <c r="N1980" s="18" t="s">
        <v>2380</v>
      </c>
      <c r="O1980" s="17" t="str" cm="1">
        <f t="array" ref="O1980">_xlfn.IFS(B1980&lt;18.5,"Underweight",B1980&lt;=24.99,"Normal weight",B1980&lt;=29.99,"Over weight",B1980&gt;=30,"Obesity")</f>
        <v>Over weight</v>
      </c>
      <c r="P1980" s="30" t="str" cm="1">
        <f t="array" ref="P1980">_xlfn.IFS(C1980&lt;5.7,"Normal",C1980&lt;=6.49,"Prediabetes",C1980&gt;=6.5,"Diabetes")</f>
        <v>Normal</v>
      </c>
    </row>
    <row r="1981" spans="1:16" x14ac:dyDescent="0.25">
      <c r="A1981" s="54" t="s">
        <v>388</v>
      </c>
      <c r="B1981" s="54">
        <v>19.8</v>
      </c>
      <c r="C1981" s="54">
        <v>4</v>
      </c>
      <c r="D1981" s="54" t="s">
        <v>8367</v>
      </c>
      <c r="E1981" s="54" t="s">
        <v>2380</v>
      </c>
      <c r="F1981" s="54" t="s">
        <v>2380</v>
      </c>
      <c r="G1981" s="54" t="s">
        <v>2381</v>
      </c>
      <c r="H1981" s="54" t="s">
        <v>2380</v>
      </c>
      <c r="I1981" s="17"/>
      <c r="J1981" s="19"/>
      <c r="K1981" s="15" t="str" cm="1">
        <f t="array" ref="K1981">IF(H1981="?",INDEX($H$2:$H$2336,MODE(MATCH($H$2:$H$2336,$H$2:$H$2336,0))),H1981)</f>
        <v>No</v>
      </c>
      <c r="L1981" s="16" t="str">
        <f t="shared" si="30"/>
        <v>0</v>
      </c>
      <c r="M1981" s="16" t="s">
        <v>2382</v>
      </c>
      <c r="N1981" s="16" t="s">
        <v>2380</v>
      </c>
      <c r="O1981" s="15" t="str" cm="1">
        <f t="array" ref="O1981">_xlfn.IFS(B1981&lt;18.5,"Underweight",B1981&lt;=24.99,"Normal weight",B1981&lt;=29.99,"Over weight",B1981&gt;=30,"Obesity")</f>
        <v>Normal weight</v>
      </c>
      <c r="P1981" s="29" t="str" cm="1">
        <f t="array" ref="P1981">_xlfn.IFS(C1981&lt;5.7,"Normal",C1981&lt;=6.49,"Prediabetes",C1981&gt;=6.5,"Diabetes")</f>
        <v>Normal</v>
      </c>
    </row>
    <row r="1982" spans="1:16" x14ac:dyDescent="0.25">
      <c r="A1982" s="54" t="s">
        <v>387</v>
      </c>
      <c r="B1982" s="54">
        <v>35.53</v>
      </c>
      <c r="C1982" s="54">
        <v>4.68</v>
      </c>
      <c r="D1982" s="54" t="s">
        <v>2380</v>
      </c>
      <c r="E1982" s="54" t="s">
        <v>2380</v>
      </c>
      <c r="F1982" s="54" t="s">
        <v>2382</v>
      </c>
      <c r="G1982" s="54">
        <v>1</v>
      </c>
      <c r="H1982" s="54" t="s">
        <v>2380</v>
      </c>
      <c r="I1982" s="15"/>
      <c r="J1982" s="20"/>
      <c r="K1982" s="17" t="str" cm="1">
        <f t="array" ref="K1982">IF(H1982="?",INDEX($H$2:$H$2336,MODE(MATCH($H$2:$H$2336,$H$2:$H$2336,0))),H1982)</f>
        <v>No</v>
      </c>
      <c r="L1982" s="18">
        <f t="shared" si="30"/>
        <v>1</v>
      </c>
      <c r="M1982" s="18" t="s">
        <v>2380</v>
      </c>
      <c r="N1982" s="18" t="s">
        <v>2380</v>
      </c>
      <c r="O1982" s="17" t="str" cm="1">
        <f t="array" ref="O1982">_xlfn.IFS(B1982&lt;18.5,"Underweight",B1982&lt;=24.99,"Normal weight",B1982&lt;=29.99,"Over weight",B1982&gt;=30,"Obesity")</f>
        <v>Obesity</v>
      </c>
      <c r="P1982" s="30" t="str" cm="1">
        <f t="array" ref="P1982">_xlfn.IFS(C1982&lt;5.7,"Normal",C1982&lt;=6.49,"Prediabetes",C1982&gt;=6.5,"Diabetes")</f>
        <v>Normal</v>
      </c>
    </row>
    <row r="1983" spans="1:16" x14ac:dyDescent="0.25">
      <c r="A1983" s="54" t="s">
        <v>386</v>
      </c>
      <c r="B1983" s="54">
        <v>21.47</v>
      </c>
      <c r="C1983" s="54">
        <v>4.0199999999999996</v>
      </c>
      <c r="D1983" s="54" t="s">
        <v>8367</v>
      </c>
      <c r="E1983" s="54" t="s">
        <v>2380</v>
      </c>
      <c r="F1983" s="54" t="s">
        <v>2380</v>
      </c>
      <c r="G1983" s="54">
        <v>1</v>
      </c>
      <c r="H1983" s="54" t="s">
        <v>2380</v>
      </c>
      <c r="I1983" s="17"/>
      <c r="J1983" s="19"/>
      <c r="K1983" s="15" t="str" cm="1">
        <f t="array" ref="K1983">IF(H1983="?",INDEX($H$2:$H$2336,MODE(MATCH($H$2:$H$2336,$H$2:$H$2336,0))),H1983)</f>
        <v>No</v>
      </c>
      <c r="L1983" s="16">
        <f t="shared" si="30"/>
        <v>1</v>
      </c>
      <c r="M1983" s="16" t="s">
        <v>2382</v>
      </c>
      <c r="N1983" s="16" t="s">
        <v>2380</v>
      </c>
      <c r="O1983" s="15" t="str" cm="1">
        <f t="array" ref="O1983">_xlfn.IFS(B1983&lt;18.5,"Underweight",B1983&lt;=24.99,"Normal weight",B1983&lt;=29.99,"Over weight",B1983&gt;=30,"Obesity")</f>
        <v>Normal weight</v>
      </c>
      <c r="P1983" s="29" t="str" cm="1">
        <f t="array" ref="P1983">_xlfn.IFS(C1983&lt;5.7,"Normal",C1983&lt;=6.49,"Prediabetes",C1983&gt;=6.5,"Diabetes")</f>
        <v>Normal</v>
      </c>
    </row>
    <row r="1984" spans="1:16" x14ac:dyDescent="0.25">
      <c r="A1984" s="54" t="s">
        <v>385</v>
      </c>
      <c r="B1984" s="54">
        <v>25.9</v>
      </c>
      <c r="C1984" s="54">
        <v>5.12</v>
      </c>
      <c r="D1984" s="54" t="s">
        <v>2380</v>
      </c>
      <c r="E1984" s="54" t="s">
        <v>2380</v>
      </c>
      <c r="F1984" s="54" t="s">
        <v>2382</v>
      </c>
      <c r="G1984" s="54">
        <v>1</v>
      </c>
      <c r="H1984" s="54" t="s">
        <v>2380</v>
      </c>
      <c r="I1984" s="15"/>
      <c r="J1984" s="20"/>
      <c r="K1984" s="17" t="str" cm="1">
        <f t="array" ref="K1984">IF(H1984="?",INDEX($H$2:$H$2336,MODE(MATCH($H$2:$H$2336,$H$2:$H$2336,0))),H1984)</f>
        <v>No</v>
      </c>
      <c r="L1984" s="18">
        <f t="shared" si="30"/>
        <v>1</v>
      </c>
      <c r="M1984" s="18" t="s">
        <v>2380</v>
      </c>
      <c r="N1984" s="18" t="s">
        <v>2380</v>
      </c>
      <c r="O1984" s="17" t="str" cm="1">
        <f t="array" ref="O1984">_xlfn.IFS(B1984&lt;18.5,"Underweight",B1984&lt;=24.99,"Normal weight",B1984&lt;=29.99,"Over weight",B1984&gt;=30,"Obesity")</f>
        <v>Over weight</v>
      </c>
      <c r="P1984" s="30" t="str" cm="1">
        <f t="array" ref="P1984">_xlfn.IFS(C1984&lt;5.7,"Normal",C1984&lt;=6.49,"Prediabetes",C1984&gt;=6.5,"Diabetes")</f>
        <v>Normal</v>
      </c>
    </row>
    <row r="1985" spans="1:16" x14ac:dyDescent="0.25">
      <c r="A1985" s="54" t="s">
        <v>384</v>
      </c>
      <c r="B1985" s="54">
        <v>20.81</v>
      </c>
      <c r="C1985" s="54">
        <v>5.52</v>
      </c>
      <c r="D1985" s="54" t="s">
        <v>2380</v>
      </c>
      <c r="E1985" s="54" t="s">
        <v>2380</v>
      </c>
      <c r="F1985" s="54" t="s">
        <v>2380</v>
      </c>
      <c r="G1985" s="54" t="s">
        <v>2381</v>
      </c>
      <c r="H1985" s="54" t="s">
        <v>2380</v>
      </c>
      <c r="I1985" s="17"/>
      <c r="J1985" s="19"/>
      <c r="K1985" s="15" t="str" cm="1">
        <f t="array" ref="K1985">IF(H1985="?",INDEX($H$2:$H$2336,MODE(MATCH($H$2:$H$2336,$H$2:$H$2336,0))),H1985)</f>
        <v>No</v>
      </c>
      <c r="L1985" s="16" t="str">
        <f t="shared" si="30"/>
        <v>0</v>
      </c>
      <c r="M1985" s="16" t="s">
        <v>2380</v>
      </c>
      <c r="N1985" s="16" t="s">
        <v>2380</v>
      </c>
      <c r="O1985" s="15" t="str" cm="1">
        <f t="array" ref="O1985">_xlfn.IFS(B1985&lt;18.5,"Underweight",B1985&lt;=24.99,"Normal weight",B1985&lt;=29.99,"Over weight",B1985&gt;=30,"Obesity")</f>
        <v>Normal weight</v>
      </c>
      <c r="P1985" s="29" t="str" cm="1">
        <f t="array" ref="P1985">_xlfn.IFS(C1985&lt;5.7,"Normal",C1985&lt;=6.49,"Prediabetes",C1985&gt;=6.5,"Diabetes")</f>
        <v>Normal</v>
      </c>
    </row>
    <row r="1986" spans="1:16" x14ac:dyDescent="0.25">
      <c r="A1986" s="54" t="s">
        <v>383</v>
      </c>
      <c r="B1986" s="54">
        <v>25.84</v>
      </c>
      <c r="C1986" s="54">
        <v>5.81</v>
      </c>
      <c r="D1986" s="54" t="s">
        <v>8367</v>
      </c>
      <c r="E1986" s="54" t="s">
        <v>2380</v>
      </c>
      <c r="F1986" s="54" t="s">
        <v>2382</v>
      </c>
      <c r="G1986" s="54">
        <v>1</v>
      </c>
      <c r="H1986" s="54" t="s">
        <v>2380</v>
      </c>
      <c r="I1986" s="15"/>
      <c r="J1986" s="20"/>
      <c r="K1986" s="17" t="str" cm="1">
        <f t="array" ref="K1986">IF(H1986="?",INDEX($H$2:$H$2336,MODE(MATCH($H$2:$H$2336,$H$2:$H$2336,0))),H1986)</f>
        <v>No</v>
      </c>
      <c r="L1986" s="18">
        <f t="shared" ref="L1986:L2049" si="31">IF(G1986="No major surgery","0",G1986)</f>
        <v>1</v>
      </c>
      <c r="M1986" s="18" t="s">
        <v>2382</v>
      </c>
      <c r="N1986" s="18" t="s">
        <v>2380</v>
      </c>
      <c r="O1986" s="17" t="str" cm="1">
        <f t="array" ref="O1986">_xlfn.IFS(B1986&lt;18.5,"Underweight",B1986&lt;=24.99,"Normal weight",B1986&lt;=29.99,"Over weight",B1986&gt;=30,"Obesity")</f>
        <v>Over weight</v>
      </c>
      <c r="P1986" s="30" t="str" cm="1">
        <f t="array" ref="P1986">_xlfn.IFS(C1986&lt;5.7,"Normal",C1986&lt;=6.49,"Prediabetes",C1986&gt;=6.5,"Diabetes")</f>
        <v>Prediabetes</v>
      </c>
    </row>
    <row r="1987" spans="1:16" x14ac:dyDescent="0.25">
      <c r="A1987" s="54" t="s">
        <v>382</v>
      </c>
      <c r="B1987" s="54">
        <v>30.95</v>
      </c>
      <c r="C1987" s="54">
        <v>5.16</v>
      </c>
      <c r="D1987" s="54" t="s">
        <v>2380</v>
      </c>
      <c r="E1987" s="54" t="s">
        <v>2380</v>
      </c>
      <c r="F1987" s="54" t="s">
        <v>2382</v>
      </c>
      <c r="G1987" s="54">
        <v>1</v>
      </c>
      <c r="H1987" s="54" t="s">
        <v>2380</v>
      </c>
      <c r="I1987" s="17"/>
      <c r="J1987" s="19"/>
      <c r="K1987" s="15" t="str" cm="1">
        <f t="array" ref="K1987">IF(H1987="?",INDEX($H$2:$H$2336,MODE(MATCH($H$2:$H$2336,$H$2:$H$2336,0))),H1987)</f>
        <v>No</v>
      </c>
      <c r="L1987" s="16">
        <f t="shared" si="31"/>
        <v>1</v>
      </c>
      <c r="M1987" s="16" t="s">
        <v>2380</v>
      </c>
      <c r="N1987" s="16" t="s">
        <v>2380</v>
      </c>
      <c r="O1987" s="15" t="str" cm="1">
        <f t="array" ref="O1987">_xlfn.IFS(B1987&lt;18.5,"Underweight",B1987&lt;=24.99,"Normal weight",B1987&lt;=29.99,"Over weight",B1987&gt;=30,"Obesity")</f>
        <v>Obesity</v>
      </c>
      <c r="P1987" s="29" t="str" cm="1">
        <f t="array" ref="P1987">_xlfn.IFS(C1987&lt;5.7,"Normal",C1987&lt;=6.49,"Prediabetes",C1987&gt;=6.5,"Diabetes")</f>
        <v>Normal</v>
      </c>
    </row>
    <row r="1988" spans="1:16" x14ac:dyDescent="0.25">
      <c r="A1988" s="54" t="s">
        <v>381</v>
      </c>
      <c r="B1988" s="54">
        <v>30.54</v>
      </c>
      <c r="C1988" s="54">
        <v>5</v>
      </c>
      <c r="D1988" s="54" t="s">
        <v>2380</v>
      </c>
      <c r="E1988" s="54" t="s">
        <v>2380</v>
      </c>
      <c r="F1988" s="54" t="s">
        <v>2382</v>
      </c>
      <c r="G1988" s="54">
        <v>1</v>
      </c>
      <c r="H1988" s="54" t="s">
        <v>2380</v>
      </c>
      <c r="I1988" s="15"/>
      <c r="J1988" s="20"/>
      <c r="K1988" s="17" t="str" cm="1">
        <f t="array" ref="K1988">IF(H1988="?",INDEX($H$2:$H$2336,MODE(MATCH($H$2:$H$2336,$H$2:$H$2336,0))),H1988)</f>
        <v>No</v>
      </c>
      <c r="L1988" s="18">
        <f t="shared" si="31"/>
        <v>1</v>
      </c>
      <c r="M1988" s="18" t="s">
        <v>2380</v>
      </c>
      <c r="N1988" s="18" t="s">
        <v>2380</v>
      </c>
      <c r="O1988" s="17" t="str" cm="1">
        <f t="array" ref="O1988">_xlfn.IFS(B1988&lt;18.5,"Underweight",B1988&lt;=24.99,"Normal weight",B1988&lt;=29.99,"Over weight",B1988&gt;=30,"Obesity")</f>
        <v>Obesity</v>
      </c>
      <c r="P1988" s="30" t="str" cm="1">
        <f t="array" ref="P1988">_xlfn.IFS(C1988&lt;5.7,"Normal",C1988&lt;=6.49,"Prediabetes",C1988&gt;=6.5,"Diabetes")</f>
        <v>Normal</v>
      </c>
    </row>
    <row r="1989" spans="1:16" x14ac:dyDescent="0.25">
      <c r="A1989" s="54" t="s">
        <v>380</v>
      </c>
      <c r="B1989" s="54">
        <v>33.914999999999999</v>
      </c>
      <c r="C1989" s="54">
        <v>5.84</v>
      </c>
      <c r="D1989" s="54" t="s">
        <v>8367</v>
      </c>
      <c r="E1989" s="54" t="s">
        <v>2380</v>
      </c>
      <c r="F1989" s="54" t="s">
        <v>2380</v>
      </c>
      <c r="G1989" s="54" t="s">
        <v>2381</v>
      </c>
      <c r="H1989" s="54" t="s">
        <v>2380</v>
      </c>
      <c r="I1989" s="17"/>
      <c r="J1989" s="19"/>
      <c r="K1989" s="15" t="str" cm="1">
        <f t="array" ref="K1989">IF(H1989="?",INDEX($H$2:$H$2336,MODE(MATCH($H$2:$H$2336,$H$2:$H$2336,0))),H1989)</f>
        <v>No</v>
      </c>
      <c r="L1989" s="16" t="str">
        <f t="shared" si="31"/>
        <v>0</v>
      </c>
      <c r="M1989" s="16" t="s">
        <v>2382</v>
      </c>
      <c r="N1989" s="16" t="s">
        <v>2380</v>
      </c>
      <c r="O1989" s="15" t="str" cm="1">
        <f t="array" ref="O1989">_xlfn.IFS(B1989&lt;18.5,"Underweight",B1989&lt;=24.99,"Normal weight",B1989&lt;=29.99,"Over weight",B1989&gt;=30,"Obesity")</f>
        <v>Obesity</v>
      </c>
      <c r="P1989" s="29" t="str" cm="1">
        <f t="array" ref="P1989">_xlfn.IFS(C1989&lt;5.7,"Normal",C1989&lt;=6.49,"Prediabetes",C1989&gt;=6.5,"Diabetes")</f>
        <v>Prediabetes</v>
      </c>
    </row>
    <row r="1990" spans="1:16" x14ac:dyDescent="0.25">
      <c r="A1990" s="54" t="s">
        <v>379</v>
      </c>
      <c r="B1990" s="54">
        <v>33.31</v>
      </c>
      <c r="C1990" s="54">
        <v>4.1900000000000004</v>
      </c>
      <c r="D1990" s="54" t="s">
        <v>2380</v>
      </c>
      <c r="E1990" s="54" t="s">
        <v>2380</v>
      </c>
      <c r="F1990" s="54" t="s">
        <v>2382</v>
      </c>
      <c r="G1990" s="54">
        <v>1</v>
      </c>
      <c r="H1990" s="54" t="s">
        <v>2380</v>
      </c>
      <c r="I1990" s="15"/>
      <c r="J1990" s="20"/>
      <c r="K1990" s="17" t="str" cm="1">
        <f t="array" ref="K1990">IF(H1990="?",INDEX($H$2:$H$2336,MODE(MATCH($H$2:$H$2336,$H$2:$H$2336,0))),H1990)</f>
        <v>No</v>
      </c>
      <c r="L1990" s="18">
        <f t="shared" si="31"/>
        <v>1</v>
      </c>
      <c r="M1990" s="18" t="s">
        <v>2380</v>
      </c>
      <c r="N1990" s="18" t="s">
        <v>2380</v>
      </c>
      <c r="O1990" s="17" t="str" cm="1">
        <f t="array" ref="O1990">_xlfn.IFS(B1990&lt;18.5,"Underweight",B1990&lt;=24.99,"Normal weight",B1990&lt;=29.99,"Over weight",B1990&gt;=30,"Obesity")</f>
        <v>Obesity</v>
      </c>
      <c r="P1990" s="30" t="str" cm="1">
        <f t="array" ref="P1990">_xlfn.IFS(C1990&lt;5.7,"Normal",C1990&lt;=6.49,"Prediabetes",C1990&gt;=6.5,"Diabetes")</f>
        <v>Normal</v>
      </c>
    </row>
    <row r="1991" spans="1:16" x14ac:dyDescent="0.25">
      <c r="A1991" s="54" t="s">
        <v>378</v>
      </c>
      <c r="B1991" s="54">
        <v>25.745000000000001</v>
      </c>
      <c r="C1991" s="54">
        <v>4.62</v>
      </c>
      <c r="D1991" s="54" t="s">
        <v>8367</v>
      </c>
      <c r="E1991" s="54" t="s">
        <v>2380</v>
      </c>
      <c r="F1991" s="54" t="s">
        <v>2380</v>
      </c>
      <c r="G1991" s="54" t="s">
        <v>2381</v>
      </c>
      <c r="H1991" s="54" t="s">
        <v>2380</v>
      </c>
      <c r="I1991" s="17"/>
      <c r="J1991" s="19"/>
      <c r="K1991" s="15" t="str" cm="1">
        <f t="array" ref="K1991">IF(H1991="?",INDEX($H$2:$H$2336,MODE(MATCH($H$2:$H$2336,$H$2:$H$2336,0))),H1991)</f>
        <v>No</v>
      </c>
      <c r="L1991" s="16" t="str">
        <f t="shared" si="31"/>
        <v>0</v>
      </c>
      <c r="M1991" s="16" t="s">
        <v>2382</v>
      </c>
      <c r="N1991" s="16" t="s">
        <v>2380</v>
      </c>
      <c r="O1991" s="15" t="str" cm="1">
        <f t="array" ref="O1991">_xlfn.IFS(B1991&lt;18.5,"Underweight",B1991&lt;=24.99,"Normal weight",B1991&lt;=29.99,"Over weight",B1991&gt;=30,"Obesity")</f>
        <v>Over weight</v>
      </c>
      <c r="P1991" s="29" t="str" cm="1">
        <f t="array" ref="P1991">_xlfn.IFS(C1991&lt;5.7,"Normal",C1991&lt;=6.49,"Prediabetes",C1991&gt;=6.5,"Diabetes")</f>
        <v>Normal</v>
      </c>
    </row>
    <row r="1992" spans="1:16" x14ac:dyDescent="0.25">
      <c r="A1992" s="54" t="s">
        <v>377</v>
      </c>
      <c r="B1992" s="54">
        <v>37.1</v>
      </c>
      <c r="C1992" s="54">
        <v>6.24</v>
      </c>
      <c r="D1992" s="54" t="s">
        <v>2380</v>
      </c>
      <c r="E1992" s="54" t="s">
        <v>2380</v>
      </c>
      <c r="F1992" s="54" t="s">
        <v>2380</v>
      </c>
      <c r="G1992" s="54" t="s">
        <v>2381</v>
      </c>
      <c r="H1992" s="54" t="s">
        <v>2380</v>
      </c>
      <c r="I1992" s="15"/>
      <c r="J1992" s="20"/>
      <c r="K1992" s="17" t="str" cm="1">
        <f t="array" ref="K1992">IF(H1992="?",INDEX($H$2:$H$2336,MODE(MATCH($H$2:$H$2336,$H$2:$H$2336,0))),H1992)</f>
        <v>No</v>
      </c>
      <c r="L1992" s="18" t="str">
        <f t="shared" si="31"/>
        <v>0</v>
      </c>
      <c r="M1992" s="18" t="s">
        <v>2380</v>
      </c>
      <c r="N1992" s="18" t="s">
        <v>2380</v>
      </c>
      <c r="O1992" s="17" t="str" cm="1">
        <f t="array" ref="O1992">_xlfn.IFS(B1992&lt;18.5,"Underweight",B1992&lt;=24.99,"Normal weight",B1992&lt;=29.99,"Over weight",B1992&gt;=30,"Obesity")</f>
        <v>Obesity</v>
      </c>
      <c r="P1992" s="30" t="str" cm="1">
        <f t="array" ref="P1992">_xlfn.IFS(C1992&lt;5.7,"Normal",C1992&lt;=6.49,"Prediabetes",C1992&gt;=6.5,"Diabetes")</f>
        <v>Prediabetes</v>
      </c>
    </row>
    <row r="1993" spans="1:16" x14ac:dyDescent="0.25">
      <c r="A1993" s="54" t="s">
        <v>376</v>
      </c>
      <c r="B1993" s="54">
        <v>35.435000000000002</v>
      </c>
      <c r="C1993" s="54">
        <v>5.81</v>
      </c>
      <c r="D1993" s="54" t="s">
        <v>2380</v>
      </c>
      <c r="E1993" s="54" t="s">
        <v>2380</v>
      </c>
      <c r="F1993" s="54" t="s">
        <v>2380</v>
      </c>
      <c r="G1993" s="54" t="s">
        <v>2381</v>
      </c>
      <c r="H1993" s="54" t="s">
        <v>2380</v>
      </c>
      <c r="I1993" s="17"/>
      <c r="J1993" s="19"/>
      <c r="K1993" s="15" t="str" cm="1">
        <f t="array" ref="K1993">IF(H1993="?",INDEX($H$2:$H$2336,MODE(MATCH($H$2:$H$2336,$H$2:$H$2336,0))),H1993)</f>
        <v>No</v>
      </c>
      <c r="L1993" s="16" t="str">
        <f t="shared" si="31"/>
        <v>0</v>
      </c>
      <c r="M1993" s="16" t="s">
        <v>2380</v>
      </c>
      <c r="N1993" s="16" t="s">
        <v>2380</v>
      </c>
      <c r="O1993" s="15" t="str" cm="1">
        <f t="array" ref="O1993">_xlfn.IFS(B1993&lt;18.5,"Underweight",B1993&lt;=24.99,"Normal weight",B1993&lt;=29.99,"Over weight",B1993&gt;=30,"Obesity")</f>
        <v>Obesity</v>
      </c>
      <c r="P1993" s="29" t="str" cm="1">
        <f t="array" ref="P1993">_xlfn.IFS(C1993&lt;5.7,"Normal",C1993&lt;=6.49,"Prediabetes",C1993&gt;=6.5,"Diabetes")</f>
        <v>Prediabetes</v>
      </c>
    </row>
    <row r="1994" spans="1:16" x14ac:dyDescent="0.25">
      <c r="A1994" s="54" t="s">
        <v>375</v>
      </c>
      <c r="B1994" s="54">
        <v>20.399999999999999</v>
      </c>
      <c r="C1994" s="54">
        <v>4.83</v>
      </c>
      <c r="D1994" s="54" t="s">
        <v>2380</v>
      </c>
      <c r="E1994" s="54" t="s">
        <v>2380</v>
      </c>
      <c r="F1994" s="54" t="s">
        <v>2380</v>
      </c>
      <c r="G1994" s="54" t="s">
        <v>2381</v>
      </c>
      <c r="H1994" s="54" t="s">
        <v>2380</v>
      </c>
      <c r="I1994" s="15"/>
      <c r="J1994" s="20"/>
      <c r="K1994" s="17" t="str" cm="1">
        <f t="array" ref="K1994">IF(H1994="?",INDEX($H$2:$H$2336,MODE(MATCH($H$2:$H$2336,$H$2:$H$2336,0))),H1994)</f>
        <v>No</v>
      </c>
      <c r="L1994" s="18" t="str">
        <f t="shared" si="31"/>
        <v>0</v>
      </c>
      <c r="M1994" s="18" t="s">
        <v>2380</v>
      </c>
      <c r="N1994" s="18" t="s">
        <v>2380</v>
      </c>
      <c r="O1994" s="17" t="str" cm="1">
        <f t="array" ref="O1994">_xlfn.IFS(B1994&lt;18.5,"Underweight",B1994&lt;=24.99,"Normal weight",B1994&lt;=29.99,"Over weight",B1994&gt;=30,"Obesity")</f>
        <v>Normal weight</v>
      </c>
      <c r="P1994" s="30" t="str" cm="1">
        <f t="array" ref="P1994">_xlfn.IFS(C1994&lt;5.7,"Normal",C1994&lt;=6.49,"Prediabetes",C1994&gt;=6.5,"Diabetes")</f>
        <v>Normal</v>
      </c>
    </row>
    <row r="1995" spans="1:16" x14ac:dyDescent="0.25">
      <c r="A1995" s="54" t="s">
        <v>374</v>
      </c>
      <c r="B1995" s="54">
        <v>42.13</v>
      </c>
      <c r="C1995" s="54">
        <v>5.72</v>
      </c>
      <c r="D1995" s="54" t="s">
        <v>8367</v>
      </c>
      <c r="E1995" s="54" t="s">
        <v>2380</v>
      </c>
      <c r="F1995" s="54" t="s">
        <v>2382</v>
      </c>
      <c r="G1995" s="54">
        <v>1</v>
      </c>
      <c r="H1995" s="54" t="s">
        <v>2380</v>
      </c>
      <c r="I1995" s="17"/>
      <c r="J1995" s="19"/>
      <c r="K1995" s="15" t="str" cm="1">
        <f t="array" ref="K1995">IF(H1995="?",INDEX($H$2:$H$2336,MODE(MATCH($H$2:$H$2336,$H$2:$H$2336,0))),H1995)</f>
        <v>No</v>
      </c>
      <c r="L1995" s="16">
        <f t="shared" si="31"/>
        <v>1</v>
      </c>
      <c r="M1995" s="16" t="s">
        <v>2382</v>
      </c>
      <c r="N1995" s="16" t="s">
        <v>2380</v>
      </c>
      <c r="O1995" s="15" t="str" cm="1">
        <f t="array" ref="O1995">_xlfn.IFS(B1995&lt;18.5,"Underweight",B1995&lt;=24.99,"Normal weight",B1995&lt;=29.99,"Over weight",B1995&gt;=30,"Obesity")</f>
        <v>Obesity</v>
      </c>
      <c r="P1995" s="29" t="str" cm="1">
        <f t="array" ref="P1995">_xlfn.IFS(C1995&lt;5.7,"Normal",C1995&lt;=6.49,"Prediabetes",C1995&gt;=6.5,"Diabetes")</f>
        <v>Prediabetes</v>
      </c>
    </row>
    <row r="1996" spans="1:16" x14ac:dyDescent="0.25">
      <c r="A1996" s="54" t="s">
        <v>373</v>
      </c>
      <c r="B1996" s="54">
        <v>33.99</v>
      </c>
      <c r="C1996" s="54">
        <v>4.83</v>
      </c>
      <c r="D1996" s="54" t="s">
        <v>8367</v>
      </c>
      <c r="E1996" s="54" t="s">
        <v>2380</v>
      </c>
      <c r="F1996" s="54" t="s">
        <v>2382</v>
      </c>
      <c r="G1996" s="54">
        <v>1</v>
      </c>
      <c r="H1996" s="54" t="s">
        <v>2380</v>
      </c>
      <c r="I1996" s="15"/>
      <c r="J1996" s="20"/>
      <c r="K1996" s="17" t="str" cm="1">
        <f t="array" ref="K1996">IF(H1996="?",INDEX($H$2:$H$2336,MODE(MATCH($H$2:$H$2336,$H$2:$H$2336,0))),H1996)</f>
        <v>No</v>
      </c>
      <c r="L1996" s="18">
        <f t="shared" si="31"/>
        <v>1</v>
      </c>
      <c r="M1996" s="18" t="s">
        <v>2382</v>
      </c>
      <c r="N1996" s="18" t="s">
        <v>2380</v>
      </c>
      <c r="O1996" s="17" t="str" cm="1">
        <f t="array" ref="O1996">_xlfn.IFS(B1996&lt;18.5,"Underweight",B1996&lt;=24.99,"Normal weight",B1996&lt;=29.99,"Over weight",B1996&gt;=30,"Obesity")</f>
        <v>Obesity</v>
      </c>
      <c r="P1996" s="30" t="str" cm="1">
        <f t="array" ref="P1996">_xlfn.IFS(C1996&lt;5.7,"Normal",C1996&lt;=6.49,"Prediabetes",C1996&gt;=6.5,"Diabetes")</f>
        <v>Normal</v>
      </c>
    </row>
    <row r="1997" spans="1:16" x14ac:dyDescent="0.25">
      <c r="A1997" s="54" t="s">
        <v>372</v>
      </c>
      <c r="B1997" s="54">
        <v>28.594999999999999</v>
      </c>
      <c r="C1997" s="54">
        <v>4.1399999999999997</v>
      </c>
      <c r="D1997" s="54" t="s">
        <v>8367</v>
      </c>
      <c r="E1997" s="54" t="s">
        <v>2380</v>
      </c>
      <c r="F1997" s="54" t="s">
        <v>2382</v>
      </c>
      <c r="G1997" s="54">
        <v>1</v>
      </c>
      <c r="H1997" s="54" t="s">
        <v>2380</v>
      </c>
      <c r="I1997" s="17"/>
      <c r="J1997" s="19"/>
      <c r="K1997" s="15" t="str" cm="1">
        <f t="array" ref="K1997">IF(H1997="?",INDEX($H$2:$H$2336,MODE(MATCH($H$2:$H$2336,$H$2:$H$2336,0))),H1997)</f>
        <v>No</v>
      </c>
      <c r="L1997" s="16">
        <f t="shared" si="31"/>
        <v>1</v>
      </c>
      <c r="M1997" s="16" t="s">
        <v>2382</v>
      </c>
      <c r="N1997" s="16" t="s">
        <v>2380</v>
      </c>
      <c r="O1997" s="15" t="str" cm="1">
        <f t="array" ref="O1997">_xlfn.IFS(B1997&lt;18.5,"Underweight",B1997&lt;=24.99,"Normal weight",B1997&lt;=29.99,"Over weight",B1997&gt;=30,"Obesity")</f>
        <v>Over weight</v>
      </c>
      <c r="P1997" s="29" t="str" cm="1">
        <f t="array" ref="P1997">_xlfn.IFS(C1997&lt;5.7,"Normal",C1997&lt;=6.49,"Prediabetes",C1997&gt;=6.5,"Diabetes")</f>
        <v>Normal</v>
      </c>
    </row>
    <row r="1998" spans="1:16" x14ac:dyDescent="0.25">
      <c r="A1998" s="54" t="s">
        <v>371</v>
      </c>
      <c r="B1998" s="54">
        <v>20.8</v>
      </c>
      <c r="C1998" s="54">
        <v>4.07</v>
      </c>
      <c r="D1998" s="54" t="s">
        <v>8367</v>
      </c>
      <c r="E1998" s="54" t="s">
        <v>2380</v>
      </c>
      <c r="F1998" s="54" t="s">
        <v>2382</v>
      </c>
      <c r="G1998" s="54">
        <v>1</v>
      </c>
      <c r="H1998" s="54" t="s">
        <v>2380</v>
      </c>
      <c r="I1998" s="15"/>
      <c r="J1998" s="20"/>
      <c r="K1998" s="17" t="str" cm="1">
        <f t="array" ref="K1998">IF(H1998="?",INDEX($H$2:$H$2336,MODE(MATCH($H$2:$H$2336,$H$2:$H$2336,0))),H1998)</f>
        <v>No</v>
      </c>
      <c r="L1998" s="18">
        <f t="shared" si="31"/>
        <v>1</v>
      </c>
      <c r="M1998" s="18" t="s">
        <v>2382</v>
      </c>
      <c r="N1998" s="18" t="s">
        <v>2380</v>
      </c>
      <c r="O1998" s="17" t="str" cm="1">
        <f t="array" ref="O1998">_xlfn.IFS(B1998&lt;18.5,"Underweight",B1998&lt;=24.99,"Normal weight",B1998&lt;=29.99,"Over weight",B1998&gt;=30,"Obesity")</f>
        <v>Normal weight</v>
      </c>
      <c r="P1998" s="30" t="str" cm="1">
        <f t="array" ref="P1998">_xlfn.IFS(C1998&lt;5.7,"Normal",C1998&lt;=6.49,"Prediabetes",C1998&gt;=6.5,"Diabetes")</f>
        <v>Normal</v>
      </c>
    </row>
    <row r="1999" spans="1:16" x14ac:dyDescent="0.25">
      <c r="A1999" s="54" t="s">
        <v>370</v>
      </c>
      <c r="B1999" s="54">
        <v>23.465</v>
      </c>
      <c r="C1999" s="54">
        <v>6.26</v>
      </c>
      <c r="D1999" s="54" t="s">
        <v>8367</v>
      </c>
      <c r="E1999" s="54" t="s">
        <v>2380</v>
      </c>
      <c r="F1999" s="54" t="s">
        <v>2382</v>
      </c>
      <c r="G1999" s="54">
        <v>1</v>
      </c>
      <c r="H1999" s="54" t="s">
        <v>2380</v>
      </c>
      <c r="I1999" s="17"/>
      <c r="J1999" s="19"/>
      <c r="K1999" s="15" t="str" cm="1">
        <f t="array" ref="K1999">IF(H1999="?",INDEX($H$2:$H$2336,MODE(MATCH($H$2:$H$2336,$H$2:$H$2336,0))),H1999)</f>
        <v>No</v>
      </c>
      <c r="L1999" s="16">
        <f t="shared" si="31"/>
        <v>1</v>
      </c>
      <c r="M1999" s="16" t="s">
        <v>2382</v>
      </c>
      <c r="N1999" s="16" t="s">
        <v>2380</v>
      </c>
      <c r="O1999" s="15" t="str" cm="1">
        <f t="array" ref="O1999">_xlfn.IFS(B1999&lt;18.5,"Underweight",B1999&lt;=24.99,"Normal weight",B1999&lt;=29.99,"Over weight",B1999&gt;=30,"Obesity")</f>
        <v>Normal weight</v>
      </c>
      <c r="P1999" s="29" t="str" cm="1">
        <f t="array" ref="P1999">_xlfn.IFS(C1999&lt;5.7,"Normal",C1999&lt;=6.49,"Prediabetes",C1999&gt;=6.5,"Diabetes")</f>
        <v>Prediabetes</v>
      </c>
    </row>
    <row r="2000" spans="1:16" x14ac:dyDescent="0.25">
      <c r="A2000" s="54" t="s">
        <v>369</v>
      </c>
      <c r="B2000" s="54">
        <v>40.185000000000002</v>
      </c>
      <c r="C2000" s="54">
        <v>5.88</v>
      </c>
      <c r="D2000" s="54" t="s">
        <v>8367</v>
      </c>
      <c r="E2000" s="54" t="s">
        <v>2380</v>
      </c>
      <c r="F2000" s="54" t="s">
        <v>2380</v>
      </c>
      <c r="G2000" s="54" t="s">
        <v>2381</v>
      </c>
      <c r="H2000" s="54" t="s">
        <v>2380</v>
      </c>
      <c r="I2000" s="15"/>
      <c r="J2000" s="20"/>
      <c r="K2000" s="17" t="str" cm="1">
        <f t="array" ref="K2000">IF(H2000="?",INDEX($H$2:$H$2336,MODE(MATCH($H$2:$H$2336,$H$2:$H$2336,0))),H2000)</f>
        <v>No</v>
      </c>
      <c r="L2000" s="18" t="str">
        <f t="shared" si="31"/>
        <v>0</v>
      </c>
      <c r="M2000" s="18" t="s">
        <v>2382</v>
      </c>
      <c r="N2000" s="18" t="s">
        <v>2380</v>
      </c>
      <c r="O2000" s="17" t="str" cm="1">
        <f t="array" ref="O2000">_xlfn.IFS(B2000&lt;18.5,"Underweight",B2000&lt;=24.99,"Normal weight",B2000&lt;=29.99,"Over weight",B2000&gt;=30,"Obesity")</f>
        <v>Obesity</v>
      </c>
      <c r="P2000" s="30" t="str" cm="1">
        <f t="array" ref="P2000">_xlfn.IFS(C2000&lt;5.7,"Normal",C2000&lt;=6.49,"Prediabetes",C2000&gt;=6.5,"Diabetes")</f>
        <v>Prediabetes</v>
      </c>
    </row>
    <row r="2001" spans="1:16" x14ac:dyDescent="0.25">
      <c r="A2001" s="54" t="s">
        <v>368</v>
      </c>
      <c r="B2001" s="54">
        <v>21.89</v>
      </c>
      <c r="C2001" s="54">
        <v>5.72</v>
      </c>
      <c r="D2001" s="54" t="s">
        <v>8367</v>
      </c>
      <c r="E2001" s="54" t="s">
        <v>2380</v>
      </c>
      <c r="F2001" s="54" t="s">
        <v>2380</v>
      </c>
      <c r="G2001" s="54" t="s">
        <v>2381</v>
      </c>
      <c r="H2001" s="54" t="s">
        <v>2380</v>
      </c>
      <c r="I2001" s="17"/>
      <c r="J2001" s="19"/>
      <c r="K2001" s="15" t="str" cm="1">
        <f t="array" ref="K2001">IF(H2001="?",INDEX($H$2:$H$2336,MODE(MATCH($H$2:$H$2336,$H$2:$H$2336,0))),H2001)</f>
        <v>No</v>
      </c>
      <c r="L2001" s="16" t="str">
        <f t="shared" si="31"/>
        <v>0</v>
      </c>
      <c r="M2001" s="16" t="s">
        <v>2382</v>
      </c>
      <c r="N2001" s="16" t="s">
        <v>2380</v>
      </c>
      <c r="O2001" s="15" t="str" cm="1">
        <f t="array" ref="O2001">_xlfn.IFS(B2001&lt;18.5,"Underweight",B2001&lt;=24.99,"Normal weight",B2001&lt;=29.99,"Over weight",B2001&gt;=30,"Obesity")</f>
        <v>Normal weight</v>
      </c>
      <c r="P2001" s="29" t="str" cm="1">
        <f t="array" ref="P2001">_xlfn.IFS(C2001&lt;5.7,"Normal",C2001&lt;=6.49,"Prediabetes",C2001&gt;=6.5,"Diabetes")</f>
        <v>Prediabetes</v>
      </c>
    </row>
    <row r="2002" spans="1:16" x14ac:dyDescent="0.25">
      <c r="A2002" s="54" t="s">
        <v>367</v>
      </c>
      <c r="B2002" s="54">
        <v>29.34</v>
      </c>
      <c r="C2002" s="54">
        <v>6.09</v>
      </c>
      <c r="D2002" s="54" t="s">
        <v>8367</v>
      </c>
      <c r="E2002" s="54" t="s">
        <v>8367</v>
      </c>
      <c r="F2002" s="54" t="s">
        <v>2380</v>
      </c>
      <c r="G2002" s="54">
        <v>2</v>
      </c>
      <c r="H2002" s="54" t="s">
        <v>2380</v>
      </c>
      <c r="I2002" s="15"/>
      <c r="J2002" s="20"/>
      <c r="K2002" s="17" t="str" cm="1">
        <f t="array" ref="K2002">IF(H2002="?",INDEX($H$2:$H$2336,MODE(MATCH($H$2:$H$2336,$H$2:$H$2336,0))),H2002)</f>
        <v>No</v>
      </c>
      <c r="L2002" s="18">
        <f t="shared" si="31"/>
        <v>2</v>
      </c>
      <c r="M2002" s="18" t="s">
        <v>2382</v>
      </c>
      <c r="N2002" s="18" t="s">
        <v>2380</v>
      </c>
      <c r="O2002" s="17" t="str" cm="1">
        <f t="array" ref="O2002">_xlfn.IFS(B2002&lt;18.5,"Underweight",B2002&lt;=24.99,"Normal weight",B2002&lt;=29.99,"Over weight",B2002&gt;=30,"Obesity")</f>
        <v>Over weight</v>
      </c>
      <c r="P2002" s="30" t="str" cm="1">
        <f t="array" ref="P2002">_xlfn.IFS(C2002&lt;5.7,"Normal",C2002&lt;=6.49,"Prediabetes",C2002&gt;=6.5,"Diabetes")</f>
        <v>Prediabetes</v>
      </c>
    </row>
    <row r="2003" spans="1:16" x14ac:dyDescent="0.25">
      <c r="A2003" s="54" t="s">
        <v>366</v>
      </c>
      <c r="B2003" s="54">
        <v>22.61</v>
      </c>
      <c r="C2003" s="54">
        <v>4.25</v>
      </c>
      <c r="D2003" s="54" t="s">
        <v>8367</v>
      </c>
      <c r="E2003" s="54" t="s">
        <v>2380</v>
      </c>
      <c r="F2003" s="54" t="s">
        <v>2380</v>
      </c>
      <c r="G2003" s="54" t="s">
        <v>2381</v>
      </c>
      <c r="H2003" s="54" t="s">
        <v>2380</v>
      </c>
      <c r="I2003" s="17"/>
      <c r="J2003" s="19"/>
      <c r="K2003" s="15" t="str" cm="1">
        <f t="array" ref="K2003">IF(H2003="?",INDEX($H$2:$H$2336,MODE(MATCH($H$2:$H$2336,$H$2:$H$2336,0))),H2003)</f>
        <v>No</v>
      </c>
      <c r="L2003" s="16" t="str">
        <f t="shared" si="31"/>
        <v>0</v>
      </c>
      <c r="M2003" s="16" t="s">
        <v>2382</v>
      </c>
      <c r="N2003" s="16" t="s">
        <v>2380</v>
      </c>
      <c r="O2003" s="15" t="str" cm="1">
        <f t="array" ref="O2003">_xlfn.IFS(B2003&lt;18.5,"Underweight",B2003&lt;=24.99,"Normal weight",B2003&lt;=29.99,"Over weight",B2003&gt;=30,"Obesity")</f>
        <v>Normal weight</v>
      </c>
      <c r="P2003" s="29" t="str" cm="1">
        <f t="array" ref="P2003">_xlfn.IFS(C2003&lt;5.7,"Normal",C2003&lt;=6.49,"Prediabetes",C2003&gt;=6.5,"Diabetes")</f>
        <v>Normal</v>
      </c>
    </row>
    <row r="2004" spans="1:16" x14ac:dyDescent="0.25">
      <c r="A2004" s="54" t="s">
        <v>365</v>
      </c>
      <c r="B2004" s="54">
        <v>22.23</v>
      </c>
      <c r="C2004" s="54">
        <v>6.09</v>
      </c>
      <c r="D2004" s="54" t="s">
        <v>8367</v>
      </c>
      <c r="E2004" s="54" t="s">
        <v>2380</v>
      </c>
      <c r="F2004" s="54" t="s">
        <v>2380</v>
      </c>
      <c r="G2004" s="54" t="s">
        <v>2381</v>
      </c>
      <c r="H2004" s="54" t="s">
        <v>2380</v>
      </c>
      <c r="I2004" s="15"/>
      <c r="J2004" s="20"/>
      <c r="K2004" s="17" t="str" cm="1">
        <f t="array" ref="K2004">IF(H2004="?",INDEX($H$2:$H$2336,MODE(MATCH($H$2:$H$2336,$H$2:$H$2336,0))),H2004)</f>
        <v>No</v>
      </c>
      <c r="L2004" s="18" t="str">
        <f t="shared" si="31"/>
        <v>0</v>
      </c>
      <c r="M2004" s="18" t="s">
        <v>2382</v>
      </c>
      <c r="N2004" s="18" t="s">
        <v>2380</v>
      </c>
      <c r="O2004" s="17" t="str" cm="1">
        <f t="array" ref="O2004">_xlfn.IFS(B2004&lt;18.5,"Underweight",B2004&lt;=24.99,"Normal weight",B2004&lt;=29.99,"Over weight",B2004&gt;=30,"Obesity")</f>
        <v>Normal weight</v>
      </c>
      <c r="P2004" s="30" t="str" cm="1">
        <f t="array" ref="P2004">_xlfn.IFS(C2004&lt;5.7,"Normal",C2004&lt;=6.49,"Prediabetes",C2004&gt;=6.5,"Diabetes")</f>
        <v>Prediabetes</v>
      </c>
    </row>
    <row r="2005" spans="1:16" x14ac:dyDescent="0.25">
      <c r="A2005" s="54" t="s">
        <v>364</v>
      </c>
      <c r="B2005" s="54">
        <v>33.4</v>
      </c>
      <c r="C2005" s="54">
        <v>5.51</v>
      </c>
      <c r="D2005" s="54" t="s">
        <v>2380</v>
      </c>
      <c r="E2005" s="54" t="s">
        <v>2380</v>
      </c>
      <c r="F2005" s="54" t="s">
        <v>2380</v>
      </c>
      <c r="G2005" s="54" t="s">
        <v>2381</v>
      </c>
      <c r="H2005" s="54" t="s">
        <v>2380</v>
      </c>
      <c r="I2005" s="17"/>
      <c r="J2005" s="19"/>
      <c r="K2005" s="15" t="str" cm="1">
        <f t="array" ref="K2005">IF(H2005="?",INDEX($H$2:$H$2336,MODE(MATCH($H$2:$H$2336,$H$2:$H$2336,0))),H2005)</f>
        <v>No</v>
      </c>
      <c r="L2005" s="16" t="str">
        <f t="shared" si="31"/>
        <v>0</v>
      </c>
      <c r="M2005" s="16" t="s">
        <v>2380</v>
      </c>
      <c r="N2005" s="16" t="s">
        <v>2380</v>
      </c>
      <c r="O2005" s="15" t="str" cm="1">
        <f t="array" ref="O2005">_xlfn.IFS(B2005&lt;18.5,"Underweight",B2005&lt;=24.99,"Normal weight",B2005&lt;=29.99,"Over weight",B2005&gt;=30,"Obesity")</f>
        <v>Obesity</v>
      </c>
      <c r="P2005" s="29" t="str" cm="1">
        <f t="array" ref="P2005">_xlfn.IFS(C2005&lt;5.7,"Normal",C2005&lt;=6.49,"Prediabetes",C2005&gt;=6.5,"Diabetes")</f>
        <v>Normal</v>
      </c>
    </row>
    <row r="2006" spans="1:16" x14ac:dyDescent="0.25">
      <c r="A2006" s="54" t="s">
        <v>363</v>
      </c>
      <c r="B2006" s="54">
        <v>33.11</v>
      </c>
      <c r="C2006" s="54">
        <v>5.63</v>
      </c>
      <c r="D2006" s="54" t="s">
        <v>2380</v>
      </c>
      <c r="E2006" s="54" t="s">
        <v>2380</v>
      </c>
      <c r="F2006" s="54" t="s">
        <v>2380</v>
      </c>
      <c r="G2006" s="54" t="s">
        <v>2381</v>
      </c>
      <c r="H2006" s="54" t="s">
        <v>2380</v>
      </c>
      <c r="I2006" s="15"/>
      <c r="J2006" s="20"/>
      <c r="K2006" s="17" t="str" cm="1">
        <f t="array" ref="K2006">IF(H2006="?",INDEX($H$2:$H$2336,MODE(MATCH($H$2:$H$2336,$H$2:$H$2336,0))),H2006)</f>
        <v>No</v>
      </c>
      <c r="L2006" s="18" t="str">
        <f t="shared" si="31"/>
        <v>0</v>
      </c>
      <c r="M2006" s="18" t="s">
        <v>2380</v>
      </c>
      <c r="N2006" s="18" t="s">
        <v>2380</v>
      </c>
      <c r="O2006" s="17" t="str" cm="1">
        <f t="array" ref="O2006">_xlfn.IFS(B2006&lt;18.5,"Underweight",B2006&lt;=24.99,"Normal weight",B2006&lt;=29.99,"Over weight",B2006&gt;=30,"Obesity")</f>
        <v>Obesity</v>
      </c>
      <c r="P2006" s="30" t="str" cm="1">
        <f t="array" ref="P2006">_xlfn.IFS(C2006&lt;5.7,"Normal",C2006&lt;=6.49,"Prediabetes",C2006&gt;=6.5,"Diabetes")</f>
        <v>Normal</v>
      </c>
    </row>
    <row r="2007" spans="1:16" x14ac:dyDescent="0.25">
      <c r="A2007" s="54" t="s">
        <v>362</v>
      </c>
      <c r="B2007" s="54">
        <v>16.815000000000001</v>
      </c>
      <c r="C2007" s="54">
        <v>5.29</v>
      </c>
      <c r="D2007" s="54" t="s">
        <v>8367</v>
      </c>
      <c r="E2007" s="54" t="s">
        <v>2380</v>
      </c>
      <c r="F2007" s="54" t="s">
        <v>2380</v>
      </c>
      <c r="G2007" s="54" t="s">
        <v>2381</v>
      </c>
      <c r="H2007" s="54" t="s">
        <v>2380</v>
      </c>
      <c r="I2007" s="17"/>
      <c r="J2007" s="19"/>
      <c r="K2007" s="15" t="str" cm="1">
        <f t="array" ref="K2007">IF(H2007="?",INDEX($H$2:$H$2336,MODE(MATCH($H$2:$H$2336,$H$2:$H$2336,0))),H2007)</f>
        <v>No</v>
      </c>
      <c r="L2007" s="16" t="str">
        <f t="shared" si="31"/>
        <v>0</v>
      </c>
      <c r="M2007" s="16" t="s">
        <v>2382</v>
      </c>
      <c r="N2007" s="16" t="s">
        <v>2380</v>
      </c>
      <c r="O2007" s="15" t="str" cm="1">
        <f t="array" ref="O2007">_xlfn.IFS(B2007&lt;18.5,"Underweight",B2007&lt;=24.99,"Normal weight",B2007&lt;=29.99,"Over weight",B2007&gt;=30,"Obesity")</f>
        <v>Underweight</v>
      </c>
      <c r="P2007" s="29" t="str" cm="1">
        <f t="array" ref="P2007">_xlfn.IFS(C2007&lt;5.7,"Normal",C2007&lt;=6.49,"Prediabetes",C2007&gt;=6.5,"Diabetes")</f>
        <v>Normal</v>
      </c>
    </row>
    <row r="2008" spans="1:16" x14ac:dyDescent="0.25">
      <c r="A2008" s="54" t="s">
        <v>361</v>
      </c>
      <c r="B2008" s="54">
        <v>25.61</v>
      </c>
      <c r="C2008" s="54">
        <v>4</v>
      </c>
      <c r="D2008" s="54" t="s">
        <v>2380</v>
      </c>
      <c r="E2008" s="54" t="s">
        <v>2380</v>
      </c>
      <c r="F2008" s="54" t="s">
        <v>2382</v>
      </c>
      <c r="G2008" s="54">
        <v>1</v>
      </c>
      <c r="H2008" s="54" t="s">
        <v>2380</v>
      </c>
      <c r="I2008" s="15"/>
      <c r="J2008" s="20"/>
      <c r="K2008" s="17" t="str" cm="1">
        <f t="array" ref="K2008">IF(H2008="?",INDEX($H$2:$H$2336,MODE(MATCH($H$2:$H$2336,$H$2:$H$2336,0))),H2008)</f>
        <v>No</v>
      </c>
      <c r="L2008" s="18">
        <f t="shared" si="31"/>
        <v>1</v>
      </c>
      <c r="M2008" s="18" t="s">
        <v>2380</v>
      </c>
      <c r="N2008" s="18" t="s">
        <v>2380</v>
      </c>
      <c r="O2008" s="17" t="str" cm="1">
        <f t="array" ref="O2008">_xlfn.IFS(B2008&lt;18.5,"Underweight",B2008&lt;=24.99,"Normal weight",B2008&lt;=29.99,"Over weight",B2008&gt;=30,"Obesity")</f>
        <v>Over weight</v>
      </c>
      <c r="P2008" s="30" t="str" cm="1">
        <f t="array" ref="P2008">_xlfn.IFS(C2008&lt;5.7,"Normal",C2008&lt;=6.49,"Prediabetes",C2008&gt;=6.5,"Diabetes")</f>
        <v>Normal</v>
      </c>
    </row>
    <row r="2009" spans="1:16" x14ac:dyDescent="0.25">
      <c r="A2009" s="54" t="s">
        <v>360</v>
      </c>
      <c r="B2009" s="54">
        <v>25.8</v>
      </c>
      <c r="C2009" s="54">
        <v>5.49</v>
      </c>
      <c r="D2009" s="54" t="s">
        <v>2380</v>
      </c>
      <c r="E2009" s="54" t="s">
        <v>2380</v>
      </c>
      <c r="F2009" s="54" t="s">
        <v>2380</v>
      </c>
      <c r="G2009" s="54" t="s">
        <v>2381</v>
      </c>
      <c r="H2009" s="54" t="s">
        <v>2380</v>
      </c>
      <c r="I2009" s="17"/>
      <c r="J2009" s="19"/>
      <c r="K2009" s="15" t="str" cm="1">
        <f t="array" ref="K2009">IF(H2009="?",INDEX($H$2:$H$2336,MODE(MATCH($H$2:$H$2336,$H$2:$H$2336,0))),H2009)</f>
        <v>No</v>
      </c>
      <c r="L2009" s="16" t="str">
        <f t="shared" si="31"/>
        <v>0</v>
      </c>
      <c r="M2009" s="16" t="s">
        <v>2380</v>
      </c>
      <c r="N2009" s="16" t="s">
        <v>2380</v>
      </c>
      <c r="O2009" s="15" t="str" cm="1">
        <f t="array" ref="O2009">_xlfn.IFS(B2009&lt;18.5,"Underweight",B2009&lt;=24.99,"Normal weight",B2009&lt;=29.99,"Over weight",B2009&gt;=30,"Obesity")</f>
        <v>Over weight</v>
      </c>
      <c r="P2009" s="29" t="str" cm="1">
        <f t="array" ref="P2009">_xlfn.IFS(C2009&lt;5.7,"Normal",C2009&lt;=6.49,"Prediabetes",C2009&gt;=6.5,"Diabetes")</f>
        <v>Normal</v>
      </c>
    </row>
    <row r="2010" spans="1:16" x14ac:dyDescent="0.25">
      <c r="A2010" s="54" t="s">
        <v>359</v>
      </c>
      <c r="B2010" s="54">
        <v>27.39</v>
      </c>
      <c r="C2010" s="54">
        <v>5.34</v>
      </c>
      <c r="D2010" s="54" t="s">
        <v>2380</v>
      </c>
      <c r="E2010" s="54" t="s">
        <v>2380</v>
      </c>
      <c r="F2010" s="54" t="s">
        <v>2380</v>
      </c>
      <c r="G2010" s="54" t="s">
        <v>2381</v>
      </c>
      <c r="H2010" s="54" t="s">
        <v>2380</v>
      </c>
      <c r="I2010" s="15"/>
      <c r="J2010" s="20"/>
      <c r="K2010" s="17" t="str" cm="1">
        <f t="array" ref="K2010">IF(H2010="?",INDEX($H$2:$H$2336,MODE(MATCH($H$2:$H$2336,$H$2:$H$2336,0))),H2010)</f>
        <v>No</v>
      </c>
      <c r="L2010" s="18" t="str">
        <f t="shared" si="31"/>
        <v>0</v>
      </c>
      <c r="M2010" s="18" t="s">
        <v>2380</v>
      </c>
      <c r="N2010" s="18" t="s">
        <v>2380</v>
      </c>
      <c r="O2010" s="17" t="str" cm="1">
        <f t="array" ref="O2010">_xlfn.IFS(B2010&lt;18.5,"Underweight",B2010&lt;=24.99,"Normal weight",B2010&lt;=29.99,"Over weight",B2010&gt;=30,"Obesity")</f>
        <v>Over weight</v>
      </c>
      <c r="P2010" s="30" t="str" cm="1">
        <f t="array" ref="P2010">_xlfn.IFS(C2010&lt;5.7,"Normal",C2010&lt;=6.49,"Prediabetes",C2010&gt;=6.5,"Diabetes")</f>
        <v>Normal</v>
      </c>
    </row>
    <row r="2011" spans="1:16" x14ac:dyDescent="0.25">
      <c r="A2011" s="54" t="s">
        <v>358</v>
      </c>
      <c r="B2011" s="54">
        <v>17.03</v>
      </c>
      <c r="C2011" s="54">
        <v>4.12</v>
      </c>
      <c r="D2011" s="54" t="s">
        <v>2380</v>
      </c>
      <c r="E2011" s="54" t="s">
        <v>2380</v>
      </c>
      <c r="F2011" s="54" t="s">
        <v>2380</v>
      </c>
      <c r="G2011" s="54">
        <v>1</v>
      </c>
      <c r="H2011" s="54" t="s">
        <v>2380</v>
      </c>
      <c r="I2011" s="17"/>
      <c r="J2011" s="19"/>
      <c r="K2011" s="15" t="str" cm="1">
        <f t="array" ref="K2011">IF(H2011="?",INDEX($H$2:$H$2336,MODE(MATCH($H$2:$H$2336,$H$2:$H$2336,0))),H2011)</f>
        <v>No</v>
      </c>
      <c r="L2011" s="16">
        <f t="shared" si="31"/>
        <v>1</v>
      </c>
      <c r="M2011" s="16" t="s">
        <v>2380</v>
      </c>
      <c r="N2011" s="16" t="s">
        <v>2380</v>
      </c>
      <c r="O2011" s="15" t="str" cm="1">
        <f t="array" ref="O2011">_xlfn.IFS(B2011&lt;18.5,"Underweight",B2011&lt;=24.99,"Normal weight",B2011&lt;=29.99,"Over weight",B2011&gt;=30,"Obesity")</f>
        <v>Underweight</v>
      </c>
      <c r="P2011" s="29" t="str" cm="1">
        <f t="array" ref="P2011">_xlfn.IFS(C2011&lt;5.7,"Normal",C2011&lt;=6.49,"Prediabetes",C2011&gt;=6.5,"Diabetes")</f>
        <v>Normal</v>
      </c>
    </row>
    <row r="2012" spans="1:16" x14ac:dyDescent="0.25">
      <c r="A2012" s="54" t="s">
        <v>357</v>
      </c>
      <c r="B2012" s="54">
        <v>23.75</v>
      </c>
      <c r="C2012" s="54">
        <v>5.49</v>
      </c>
      <c r="D2012" s="54" t="s">
        <v>8367</v>
      </c>
      <c r="E2012" s="54" t="s">
        <v>2380</v>
      </c>
      <c r="F2012" s="54" t="s">
        <v>2380</v>
      </c>
      <c r="G2012" s="54" t="s">
        <v>2381</v>
      </c>
      <c r="H2012" s="54" t="s">
        <v>2380</v>
      </c>
      <c r="I2012" s="15"/>
      <c r="J2012" s="20"/>
      <c r="K2012" s="17" t="str" cm="1">
        <f t="array" ref="K2012">IF(H2012="?",INDEX($H$2:$H$2336,MODE(MATCH($H$2:$H$2336,$H$2:$H$2336,0))),H2012)</f>
        <v>No</v>
      </c>
      <c r="L2012" s="18" t="str">
        <f t="shared" si="31"/>
        <v>0</v>
      </c>
      <c r="M2012" s="18" t="s">
        <v>2382</v>
      </c>
      <c r="N2012" s="18" t="s">
        <v>2380</v>
      </c>
      <c r="O2012" s="17" t="str" cm="1">
        <f t="array" ref="O2012">_xlfn.IFS(B2012&lt;18.5,"Underweight",B2012&lt;=24.99,"Normal weight",B2012&lt;=29.99,"Over weight",B2012&gt;=30,"Obesity")</f>
        <v>Normal weight</v>
      </c>
      <c r="P2012" s="30" t="str" cm="1">
        <f t="array" ref="P2012">_xlfn.IFS(C2012&lt;5.7,"Normal",C2012&lt;=6.49,"Prediabetes",C2012&gt;=6.5,"Diabetes")</f>
        <v>Normal</v>
      </c>
    </row>
    <row r="2013" spans="1:16" x14ac:dyDescent="0.25">
      <c r="A2013" s="54" t="s">
        <v>355</v>
      </c>
      <c r="B2013" s="54">
        <v>26.03</v>
      </c>
      <c r="C2013" s="54">
        <v>5.1100000000000003</v>
      </c>
      <c r="D2013" s="54" t="s">
        <v>8367</v>
      </c>
      <c r="E2013" s="54" t="s">
        <v>2380</v>
      </c>
      <c r="F2013" s="54" t="s">
        <v>2380</v>
      </c>
      <c r="G2013" s="54">
        <v>1</v>
      </c>
      <c r="H2013" s="54" t="s">
        <v>2380</v>
      </c>
      <c r="I2013" s="17"/>
      <c r="J2013" s="19"/>
      <c r="K2013" s="15" t="str" cm="1">
        <f t="array" ref="K2013">IF(H2013="?",INDEX($H$2:$H$2336,MODE(MATCH($H$2:$H$2336,$H$2:$H$2336,0))),H2013)</f>
        <v>No</v>
      </c>
      <c r="L2013" s="16">
        <f t="shared" si="31"/>
        <v>1</v>
      </c>
      <c r="M2013" s="16" t="s">
        <v>2382</v>
      </c>
      <c r="N2013" s="16" t="s">
        <v>2380</v>
      </c>
      <c r="O2013" s="15" t="str" cm="1">
        <f t="array" ref="O2013">_xlfn.IFS(B2013&lt;18.5,"Underweight",B2013&lt;=24.99,"Normal weight",B2013&lt;=29.99,"Over weight",B2013&gt;=30,"Obesity")</f>
        <v>Over weight</v>
      </c>
      <c r="P2013" s="29" t="str" cm="1">
        <f t="array" ref="P2013">_xlfn.IFS(C2013&lt;5.7,"Normal",C2013&lt;=6.49,"Prediabetes",C2013&gt;=6.5,"Diabetes")</f>
        <v>Normal</v>
      </c>
    </row>
    <row r="2014" spans="1:16" x14ac:dyDescent="0.25">
      <c r="A2014" s="54" t="s">
        <v>354</v>
      </c>
      <c r="B2014" s="54">
        <v>16.079999999999998</v>
      </c>
      <c r="C2014" s="54">
        <v>5.94</v>
      </c>
      <c r="D2014" s="54" t="s">
        <v>2380</v>
      </c>
      <c r="E2014" s="54" t="s">
        <v>2380</v>
      </c>
      <c r="F2014" s="54" t="s">
        <v>2380</v>
      </c>
      <c r="G2014" s="54" t="s">
        <v>2381</v>
      </c>
      <c r="H2014" s="54" t="s">
        <v>2380</v>
      </c>
      <c r="I2014" s="15"/>
      <c r="J2014" s="20"/>
      <c r="K2014" s="17" t="str" cm="1">
        <f t="array" ref="K2014">IF(H2014="?",INDEX($H$2:$H$2336,MODE(MATCH($H$2:$H$2336,$H$2:$H$2336,0))),H2014)</f>
        <v>No</v>
      </c>
      <c r="L2014" s="18" t="str">
        <f t="shared" si="31"/>
        <v>0</v>
      </c>
      <c r="M2014" s="18" t="s">
        <v>2380</v>
      </c>
      <c r="N2014" s="18" t="s">
        <v>2380</v>
      </c>
      <c r="O2014" s="17" t="str" cm="1">
        <f t="array" ref="O2014">_xlfn.IFS(B2014&lt;18.5,"Underweight",B2014&lt;=24.99,"Normal weight",B2014&lt;=29.99,"Over weight",B2014&gt;=30,"Obesity")</f>
        <v>Underweight</v>
      </c>
      <c r="P2014" s="30" t="str" cm="1">
        <f t="array" ref="P2014">_xlfn.IFS(C2014&lt;5.7,"Normal",C2014&lt;=6.49,"Prediabetes",C2014&gt;=6.5,"Diabetes")</f>
        <v>Prediabetes</v>
      </c>
    </row>
    <row r="2015" spans="1:16" x14ac:dyDescent="0.25">
      <c r="A2015" s="54" t="s">
        <v>353</v>
      </c>
      <c r="B2015" s="54">
        <v>30.875</v>
      </c>
      <c r="C2015" s="54">
        <v>5.54</v>
      </c>
      <c r="D2015" s="54" t="s">
        <v>2380</v>
      </c>
      <c r="E2015" s="54" t="s">
        <v>2380</v>
      </c>
      <c r="F2015" s="54" t="s">
        <v>2380</v>
      </c>
      <c r="G2015" s="54" t="s">
        <v>2381</v>
      </c>
      <c r="H2015" s="54" t="s">
        <v>2380</v>
      </c>
      <c r="I2015" s="17"/>
      <c r="J2015" s="19"/>
      <c r="K2015" s="15" t="str" cm="1">
        <f t="array" ref="K2015">IF(H2015="?",INDEX($H$2:$H$2336,MODE(MATCH($H$2:$H$2336,$H$2:$H$2336,0))),H2015)</f>
        <v>No</v>
      </c>
      <c r="L2015" s="16" t="str">
        <f t="shared" si="31"/>
        <v>0</v>
      </c>
      <c r="M2015" s="16" t="s">
        <v>2380</v>
      </c>
      <c r="N2015" s="16" t="s">
        <v>2380</v>
      </c>
      <c r="O2015" s="15" t="str" cm="1">
        <f t="array" ref="O2015">_xlfn.IFS(B2015&lt;18.5,"Underweight",B2015&lt;=24.99,"Normal weight",B2015&lt;=29.99,"Over weight",B2015&gt;=30,"Obesity")</f>
        <v>Obesity</v>
      </c>
      <c r="P2015" s="29" t="str" cm="1">
        <f t="array" ref="P2015">_xlfn.IFS(C2015&lt;5.7,"Normal",C2015&lt;=6.49,"Prediabetes",C2015&gt;=6.5,"Diabetes")</f>
        <v>Normal</v>
      </c>
    </row>
    <row r="2016" spans="1:16" x14ac:dyDescent="0.25">
      <c r="A2016" s="54" t="s">
        <v>352</v>
      </c>
      <c r="B2016" s="54">
        <v>31.79</v>
      </c>
      <c r="C2016" s="54">
        <v>7.09</v>
      </c>
      <c r="D2016" s="54" t="s">
        <v>2380</v>
      </c>
      <c r="E2016" s="54" t="s">
        <v>2380</v>
      </c>
      <c r="F2016" s="54" t="s">
        <v>2380</v>
      </c>
      <c r="G2016" s="54" t="s">
        <v>2381</v>
      </c>
      <c r="H2016" s="54" t="s">
        <v>2380</v>
      </c>
      <c r="I2016" s="15"/>
      <c r="J2016" s="20"/>
      <c r="K2016" s="17" t="str" cm="1">
        <f t="array" ref="K2016">IF(H2016="?",INDEX($H$2:$H$2336,MODE(MATCH($H$2:$H$2336,$H$2:$H$2336,0))),H2016)</f>
        <v>No</v>
      </c>
      <c r="L2016" s="18" t="str">
        <f t="shared" si="31"/>
        <v>0</v>
      </c>
      <c r="M2016" s="18" t="s">
        <v>2380</v>
      </c>
      <c r="N2016" s="18" t="s">
        <v>2380</v>
      </c>
      <c r="O2016" s="17" t="str" cm="1">
        <f t="array" ref="O2016">_xlfn.IFS(B2016&lt;18.5,"Underweight",B2016&lt;=24.99,"Normal weight",B2016&lt;=29.99,"Over weight",B2016&gt;=30,"Obesity")</f>
        <v>Obesity</v>
      </c>
      <c r="P2016" s="30" t="str" cm="1">
        <f t="array" ref="P2016">_xlfn.IFS(C2016&lt;5.7,"Normal",C2016&lt;=6.49,"Prediabetes",C2016&gt;=6.5,"Diabetes")</f>
        <v>Diabetes</v>
      </c>
    </row>
    <row r="2017" spans="1:16" x14ac:dyDescent="0.25">
      <c r="A2017" s="54" t="s">
        <v>351</v>
      </c>
      <c r="B2017" s="54">
        <v>28.48</v>
      </c>
      <c r="C2017" s="54">
        <v>6.22</v>
      </c>
      <c r="D2017" s="54" t="s">
        <v>8367</v>
      </c>
      <c r="E2017" s="54" t="s">
        <v>2380</v>
      </c>
      <c r="F2017" s="54" t="s">
        <v>2382</v>
      </c>
      <c r="G2017" s="54">
        <v>1</v>
      </c>
      <c r="H2017" s="54" t="s">
        <v>2380</v>
      </c>
      <c r="I2017" s="17"/>
      <c r="J2017" s="19"/>
      <c r="K2017" s="15" t="str" cm="1">
        <f t="array" ref="K2017">IF(H2017="?",INDEX($H$2:$H$2336,MODE(MATCH($H$2:$H$2336,$H$2:$H$2336,0))),H2017)</f>
        <v>No</v>
      </c>
      <c r="L2017" s="16">
        <f t="shared" si="31"/>
        <v>1</v>
      </c>
      <c r="M2017" s="16" t="s">
        <v>2382</v>
      </c>
      <c r="N2017" s="16" t="s">
        <v>2380</v>
      </c>
      <c r="O2017" s="15" t="str" cm="1">
        <f t="array" ref="O2017">_xlfn.IFS(B2017&lt;18.5,"Underweight",B2017&lt;=24.99,"Normal weight",B2017&lt;=29.99,"Over weight",B2017&gt;=30,"Obesity")</f>
        <v>Over weight</v>
      </c>
      <c r="P2017" s="29" t="str" cm="1">
        <f t="array" ref="P2017">_xlfn.IFS(C2017&lt;5.7,"Normal",C2017&lt;=6.49,"Prediabetes",C2017&gt;=6.5,"Diabetes")</f>
        <v>Prediabetes</v>
      </c>
    </row>
    <row r="2018" spans="1:16" x14ac:dyDescent="0.25">
      <c r="A2018" s="54" t="s">
        <v>350</v>
      </c>
      <c r="B2018" s="54">
        <v>26.6</v>
      </c>
      <c r="C2018" s="54">
        <v>4.33</v>
      </c>
      <c r="D2018" s="54" t="s">
        <v>2380</v>
      </c>
      <c r="E2018" s="54" t="s">
        <v>2380</v>
      </c>
      <c r="F2018" s="54" t="s">
        <v>2380</v>
      </c>
      <c r="G2018" s="54">
        <v>1</v>
      </c>
      <c r="H2018" s="54" t="s">
        <v>2380</v>
      </c>
      <c r="I2018" s="15"/>
      <c r="J2018" s="20"/>
      <c r="K2018" s="17" t="str" cm="1">
        <f t="array" ref="K2018">IF(H2018="?",INDEX($H$2:$H$2336,MODE(MATCH($H$2:$H$2336,$H$2:$H$2336,0))),H2018)</f>
        <v>No</v>
      </c>
      <c r="L2018" s="18">
        <f t="shared" si="31"/>
        <v>1</v>
      </c>
      <c r="M2018" s="18" t="s">
        <v>2380</v>
      </c>
      <c r="N2018" s="18" t="s">
        <v>2380</v>
      </c>
      <c r="O2018" s="17" t="str" cm="1">
        <f t="array" ref="O2018">_xlfn.IFS(B2018&lt;18.5,"Underweight",B2018&lt;=24.99,"Normal weight",B2018&lt;=29.99,"Over weight",B2018&gt;=30,"Obesity")</f>
        <v>Over weight</v>
      </c>
      <c r="P2018" s="30" t="str" cm="1">
        <f t="array" ref="P2018">_xlfn.IFS(C2018&lt;5.7,"Normal",C2018&lt;=6.49,"Prediabetes",C2018&gt;=6.5,"Diabetes")</f>
        <v>Normal</v>
      </c>
    </row>
    <row r="2019" spans="1:16" x14ac:dyDescent="0.25">
      <c r="A2019" s="54" t="s">
        <v>349</v>
      </c>
      <c r="B2019" s="54">
        <v>25.27</v>
      </c>
      <c r="C2019" s="54">
        <v>5.83</v>
      </c>
      <c r="D2019" s="54" t="s">
        <v>2380</v>
      </c>
      <c r="E2019" s="54" t="s">
        <v>2380</v>
      </c>
      <c r="F2019" s="54" t="s">
        <v>2380</v>
      </c>
      <c r="G2019" s="54">
        <v>1</v>
      </c>
      <c r="H2019" s="54" t="s">
        <v>2380</v>
      </c>
      <c r="I2019" s="17"/>
      <c r="J2019" s="19"/>
      <c r="K2019" s="15" t="str" cm="1">
        <f t="array" ref="K2019">IF(H2019="?",INDEX($H$2:$H$2336,MODE(MATCH($H$2:$H$2336,$H$2:$H$2336,0))),H2019)</f>
        <v>No</v>
      </c>
      <c r="L2019" s="16">
        <f t="shared" si="31"/>
        <v>1</v>
      </c>
      <c r="M2019" s="16" t="s">
        <v>2380</v>
      </c>
      <c r="N2019" s="16" t="s">
        <v>2380</v>
      </c>
      <c r="O2019" s="15" t="str" cm="1">
        <f t="array" ref="O2019">_xlfn.IFS(B2019&lt;18.5,"Underweight",B2019&lt;=24.99,"Normal weight",B2019&lt;=29.99,"Over weight",B2019&gt;=30,"Obesity")</f>
        <v>Over weight</v>
      </c>
      <c r="P2019" s="29" t="str" cm="1">
        <f t="array" ref="P2019">_xlfn.IFS(C2019&lt;5.7,"Normal",C2019&lt;=6.49,"Prediabetes",C2019&gt;=6.5,"Diabetes")</f>
        <v>Prediabetes</v>
      </c>
    </row>
    <row r="2020" spans="1:16" x14ac:dyDescent="0.25">
      <c r="A2020" s="54" t="s">
        <v>348</v>
      </c>
      <c r="B2020" s="54">
        <v>34.484999999999999</v>
      </c>
      <c r="C2020" s="54">
        <v>4.7</v>
      </c>
      <c r="D2020" s="54" t="s">
        <v>8367</v>
      </c>
      <c r="E2020" s="54" t="s">
        <v>2380</v>
      </c>
      <c r="F2020" s="54" t="s">
        <v>2382</v>
      </c>
      <c r="G2020" s="54">
        <v>1</v>
      </c>
      <c r="H2020" s="54" t="s">
        <v>2380</v>
      </c>
      <c r="I2020" s="15"/>
      <c r="J2020" s="20"/>
      <c r="K2020" s="17" t="str" cm="1">
        <f t="array" ref="K2020">IF(H2020="?",INDEX($H$2:$H$2336,MODE(MATCH($H$2:$H$2336,$H$2:$H$2336,0))),H2020)</f>
        <v>No</v>
      </c>
      <c r="L2020" s="18">
        <f t="shared" si="31"/>
        <v>1</v>
      </c>
      <c r="M2020" s="18" t="s">
        <v>2382</v>
      </c>
      <c r="N2020" s="18" t="s">
        <v>2380</v>
      </c>
      <c r="O2020" s="17" t="str" cm="1">
        <f t="array" ref="O2020">_xlfn.IFS(B2020&lt;18.5,"Underweight",B2020&lt;=24.99,"Normal weight",B2020&lt;=29.99,"Over weight",B2020&gt;=30,"Obesity")</f>
        <v>Obesity</v>
      </c>
      <c r="P2020" s="30" t="str" cm="1">
        <f t="array" ref="P2020">_xlfn.IFS(C2020&lt;5.7,"Normal",C2020&lt;=6.49,"Prediabetes",C2020&gt;=6.5,"Diabetes")</f>
        <v>Normal</v>
      </c>
    </row>
    <row r="2021" spans="1:16" x14ac:dyDescent="0.25">
      <c r="A2021" s="54" t="s">
        <v>347</v>
      </c>
      <c r="B2021" s="54">
        <v>15.57</v>
      </c>
      <c r="C2021" s="54">
        <v>4.07</v>
      </c>
      <c r="D2021" s="54" t="s">
        <v>8367</v>
      </c>
      <c r="E2021" s="54" t="s">
        <v>2380</v>
      </c>
      <c r="F2021" s="54" t="s">
        <v>2380</v>
      </c>
      <c r="G2021" s="54">
        <v>1</v>
      </c>
      <c r="H2021" s="54" t="s">
        <v>2380</v>
      </c>
      <c r="I2021" s="17"/>
      <c r="J2021" s="19"/>
      <c r="K2021" s="15" t="str" cm="1">
        <f t="array" ref="K2021">IF(H2021="?",INDEX($H$2:$H$2336,MODE(MATCH($H$2:$H$2336,$H$2:$H$2336,0))),H2021)</f>
        <v>No</v>
      </c>
      <c r="L2021" s="16">
        <f t="shared" si="31"/>
        <v>1</v>
      </c>
      <c r="M2021" s="16" t="s">
        <v>2382</v>
      </c>
      <c r="N2021" s="16" t="s">
        <v>2380</v>
      </c>
      <c r="O2021" s="15" t="str" cm="1">
        <f t="array" ref="O2021">_xlfn.IFS(B2021&lt;18.5,"Underweight",B2021&lt;=24.99,"Normal weight",B2021&lt;=29.99,"Over weight",B2021&gt;=30,"Obesity")</f>
        <v>Underweight</v>
      </c>
      <c r="P2021" s="29" t="str" cm="1">
        <f t="array" ref="P2021">_xlfn.IFS(C2021&lt;5.7,"Normal",C2021&lt;=6.49,"Prediabetes",C2021&gt;=6.5,"Diabetes")</f>
        <v>Normal</v>
      </c>
    </row>
    <row r="2022" spans="1:16" x14ac:dyDescent="0.25">
      <c r="A2022" s="54" t="s">
        <v>346</v>
      </c>
      <c r="B2022" s="54">
        <v>30.36</v>
      </c>
      <c r="C2022" s="54">
        <v>9.39</v>
      </c>
      <c r="D2022" s="54" t="s">
        <v>2380</v>
      </c>
      <c r="E2022" s="54" t="s">
        <v>2380</v>
      </c>
      <c r="F2022" s="54" t="s">
        <v>2380</v>
      </c>
      <c r="G2022" s="54" t="s">
        <v>2381</v>
      </c>
      <c r="H2022" s="54" t="s">
        <v>2380</v>
      </c>
      <c r="I2022" s="15"/>
      <c r="J2022" s="20"/>
      <c r="K2022" s="17" t="str" cm="1">
        <f t="array" ref="K2022">IF(H2022="?",INDEX($H$2:$H$2336,MODE(MATCH($H$2:$H$2336,$H$2:$H$2336,0))),H2022)</f>
        <v>No</v>
      </c>
      <c r="L2022" s="18" t="str">
        <f t="shared" si="31"/>
        <v>0</v>
      </c>
      <c r="M2022" s="18" t="s">
        <v>2380</v>
      </c>
      <c r="N2022" s="18" t="s">
        <v>2380</v>
      </c>
      <c r="O2022" s="17" t="str" cm="1">
        <f t="array" ref="O2022">_xlfn.IFS(B2022&lt;18.5,"Underweight",B2022&lt;=24.99,"Normal weight",B2022&lt;=29.99,"Over weight",B2022&gt;=30,"Obesity")</f>
        <v>Obesity</v>
      </c>
      <c r="P2022" s="30" t="str" cm="1">
        <f t="array" ref="P2022">_xlfn.IFS(C2022&lt;5.7,"Normal",C2022&lt;=6.49,"Prediabetes",C2022&gt;=6.5,"Diabetes")</f>
        <v>Diabetes</v>
      </c>
    </row>
    <row r="2023" spans="1:16" x14ac:dyDescent="0.25">
      <c r="A2023" s="54" t="s">
        <v>345</v>
      </c>
      <c r="B2023" s="54">
        <v>19.37</v>
      </c>
      <c r="C2023" s="54">
        <v>4.18</v>
      </c>
      <c r="D2023" s="54" t="s">
        <v>2380</v>
      </c>
      <c r="E2023" s="54" t="s">
        <v>2380</v>
      </c>
      <c r="F2023" s="54" t="s">
        <v>2380</v>
      </c>
      <c r="G2023" s="54" t="s">
        <v>2381</v>
      </c>
      <c r="H2023" s="54" t="s">
        <v>2380</v>
      </c>
      <c r="I2023" s="17"/>
      <c r="J2023" s="19"/>
      <c r="K2023" s="15" t="str" cm="1">
        <f t="array" ref="K2023">IF(H2023="?",INDEX($H$2:$H$2336,MODE(MATCH($H$2:$H$2336,$H$2:$H$2336,0))),H2023)</f>
        <v>No</v>
      </c>
      <c r="L2023" s="16" t="str">
        <f t="shared" si="31"/>
        <v>0</v>
      </c>
      <c r="M2023" s="16" t="s">
        <v>2380</v>
      </c>
      <c r="N2023" s="16" t="s">
        <v>2380</v>
      </c>
      <c r="O2023" s="15" t="str" cm="1">
        <f t="array" ref="O2023">_xlfn.IFS(B2023&lt;18.5,"Underweight",B2023&lt;=24.99,"Normal weight",B2023&lt;=29.99,"Over weight",B2023&gt;=30,"Obesity")</f>
        <v>Normal weight</v>
      </c>
      <c r="P2023" s="29" t="str" cm="1">
        <f t="array" ref="P2023">_xlfn.IFS(C2023&lt;5.7,"Normal",C2023&lt;=6.49,"Prediabetes",C2023&gt;=6.5,"Diabetes")</f>
        <v>Normal</v>
      </c>
    </row>
    <row r="2024" spans="1:16" x14ac:dyDescent="0.25">
      <c r="A2024" s="54" t="s">
        <v>344</v>
      </c>
      <c r="B2024" s="54">
        <v>16.71</v>
      </c>
      <c r="C2024" s="54">
        <v>4.18</v>
      </c>
      <c r="D2024" s="54" t="s">
        <v>2380</v>
      </c>
      <c r="E2024" s="54" t="s">
        <v>2380</v>
      </c>
      <c r="F2024" s="54" t="s">
        <v>2380</v>
      </c>
      <c r="G2024" s="54">
        <v>1</v>
      </c>
      <c r="H2024" s="54" t="s">
        <v>2380</v>
      </c>
      <c r="I2024" s="15"/>
      <c r="J2024" s="20"/>
      <c r="K2024" s="17" t="str" cm="1">
        <f t="array" ref="K2024">IF(H2024="?",INDEX($H$2:$H$2336,MODE(MATCH($H$2:$H$2336,$H$2:$H$2336,0))),H2024)</f>
        <v>No</v>
      </c>
      <c r="L2024" s="18">
        <f t="shared" si="31"/>
        <v>1</v>
      </c>
      <c r="M2024" s="18" t="s">
        <v>2380</v>
      </c>
      <c r="N2024" s="18" t="s">
        <v>2380</v>
      </c>
      <c r="O2024" s="17" t="str" cm="1">
        <f t="array" ref="O2024">_xlfn.IFS(B2024&lt;18.5,"Underweight",B2024&lt;=24.99,"Normal weight",B2024&lt;=29.99,"Over weight",B2024&gt;=30,"Obesity")</f>
        <v>Underweight</v>
      </c>
      <c r="P2024" s="30" t="str" cm="1">
        <f t="array" ref="P2024">_xlfn.IFS(C2024&lt;5.7,"Normal",C2024&lt;=6.49,"Prediabetes",C2024&gt;=6.5,"Diabetes")</f>
        <v>Normal</v>
      </c>
    </row>
    <row r="2025" spans="1:16" x14ac:dyDescent="0.25">
      <c r="A2025" s="54" t="s">
        <v>343</v>
      </c>
      <c r="B2025" s="54">
        <v>24.1</v>
      </c>
      <c r="C2025" s="54">
        <v>4.4000000000000004</v>
      </c>
      <c r="D2025" s="54" t="s">
        <v>8367</v>
      </c>
      <c r="E2025" s="54" t="s">
        <v>2380</v>
      </c>
      <c r="F2025" s="54" t="s">
        <v>2380</v>
      </c>
      <c r="G2025" s="54">
        <v>1</v>
      </c>
      <c r="H2025" s="54" t="s">
        <v>2380</v>
      </c>
      <c r="I2025" s="17"/>
      <c r="J2025" s="19"/>
      <c r="K2025" s="15" t="str" cm="1">
        <f t="array" ref="K2025">IF(H2025="?",INDEX($H$2:$H$2336,MODE(MATCH($H$2:$H$2336,$H$2:$H$2336,0))),H2025)</f>
        <v>No</v>
      </c>
      <c r="L2025" s="16">
        <f t="shared" si="31"/>
        <v>1</v>
      </c>
      <c r="M2025" s="16" t="s">
        <v>2382</v>
      </c>
      <c r="N2025" s="16" t="s">
        <v>2380</v>
      </c>
      <c r="O2025" s="15" t="str" cm="1">
        <f t="array" ref="O2025">_xlfn.IFS(B2025&lt;18.5,"Underweight",B2025&lt;=24.99,"Normal weight",B2025&lt;=29.99,"Over weight",B2025&gt;=30,"Obesity")</f>
        <v>Normal weight</v>
      </c>
      <c r="P2025" s="29" t="str" cm="1">
        <f t="array" ref="P2025">_xlfn.IFS(C2025&lt;5.7,"Normal",C2025&lt;=6.49,"Prediabetes",C2025&gt;=6.5,"Diabetes")</f>
        <v>Normal</v>
      </c>
    </row>
    <row r="2026" spans="1:16" x14ac:dyDescent="0.25">
      <c r="A2026" s="54" t="s">
        <v>342</v>
      </c>
      <c r="B2026" s="54">
        <v>29.77</v>
      </c>
      <c r="C2026" s="54">
        <v>9.9</v>
      </c>
      <c r="D2026" s="54" t="s">
        <v>2380</v>
      </c>
      <c r="E2026" s="54" t="s">
        <v>2380</v>
      </c>
      <c r="F2026" s="54" t="s">
        <v>2380</v>
      </c>
      <c r="G2026" s="54" t="s">
        <v>2381</v>
      </c>
      <c r="H2026" s="54" t="s">
        <v>2380</v>
      </c>
      <c r="I2026" s="15"/>
      <c r="J2026" s="20"/>
      <c r="K2026" s="17" t="str" cm="1">
        <f t="array" ref="K2026">IF(H2026="?",INDEX($H$2:$H$2336,MODE(MATCH($H$2:$H$2336,$H$2:$H$2336,0))),H2026)</f>
        <v>No</v>
      </c>
      <c r="L2026" s="18" t="str">
        <f t="shared" si="31"/>
        <v>0</v>
      </c>
      <c r="M2026" s="18" t="s">
        <v>2380</v>
      </c>
      <c r="N2026" s="18" t="s">
        <v>2380</v>
      </c>
      <c r="O2026" s="17" t="str" cm="1">
        <f t="array" ref="O2026">_xlfn.IFS(B2026&lt;18.5,"Underweight",B2026&lt;=24.99,"Normal weight",B2026&lt;=29.99,"Over weight",B2026&gt;=30,"Obesity")</f>
        <v>Over weight</v>
      </c>
      <c r="P2026" s="30" t="str" cm="1">
        <f t="array" ref="P2026">_xlfn.IFS(C2026&lt;5.7,"Normal",C2026&lt;=6.49,"Prediabetes",C2026&gt;=6.5,"Diabetes")</f>
        <v>Diabetes</v>
      </c>
    </row>
    <row r="2027" spans="1:16" x14ac:dyDescent="0.25">
      <c r="A2027" s="54" t="s">
        <v>341</v>
      </c>
      <c r="B2027" s="54">
        <v>46.53</v>
      </c>
      <c r="C2027" s="54">
        <v>4.84</v>
      </c>
      <c r="D2027" s="54" t="s">
        <v>8367</v>
      </c>
      <c r="E2027" s="54" t="s">
        <v>2380</v>
      </c>
      <c r="F2027" s="54" t="s">
        <v>2380</v>
      </c>
      <c r="G2027" s="54" t="s">
        <v>2381</v>
      </c>
      <c r="H2027" s="54" t="s">
        <v>2380</v>
      </c>
      <c r="I2027" s="17"/>
      <c r="J2027" s="19"/>
      <c r="K2027" s="15" t="str" cm="1">
        <f t="array" ref="K2027">IF(H2027="?",INDEX($H$2:$H$2336,MODE(MATCH($H$2:$H$2336,$H$2:$H$2336,0))),H2027)</f>
        <v>No</v>
      </c>
      <c r="L2027" s="16" t="str">
        <f t="shared" si="31"/>
        <v>0</v>
      </c>
      <c r="M2027" s="16" t="s">
        <v>2382</v>
      </c>
      <c r="N2027" s="16" t="s">
        <v>2380</v>
      </c>
      <c r="O2027" s="15" t="str" cm="1">
        <f t="array" ref="O2027">_xlfn.IFS(B2027&lt;18.5,"Underweight",B2027&lt;=24.99,"Normal weight",B2027&lt;=29.99,"Over weight",B2027&gt;=30,"Obesity")</f>
        <v>Obesity</v>
      </c>
      <c r="P2027" s="29" t="str" cm="1">
        <f t="array" ref="P2027">_xlfn.IFS(C2027&lt;5.7,"Normal",C2027&lt;=6.49,"Prediabetes",C2027&gt;=6.5,"Diabetes")</f>
        <v>Normal</v>
      </c>
    </row>
    <row r="2028" spans="1:16" x14ac:dyDescent="0.25">
      <c r="A2028" s="54" t="s">
        <v>340</v>
      </c>
      <c r="B2028" s="54">
        <v>23.4</v>
      </c>
      <c r="C2028" s="54">
        <v>5.53</v>
      </c>
      <c r="D2028" s="54" t="s">
        <v>2380</v>
      </c>
      <c r="E2028" s="54" t="s">
        <v>2380</v>
      </c>
      <c r="F2028" s="54" t="s">
        <v>2382</v>
      </c>
      <c r="G2028" s="54">
        <v>1</v>
      </c>
      <c r="H2028" s="54" t="s">
        <v>2380</v>
      </c>
      <c r="I2028" s="15"/>
      <c r="J2028" s="20"/>
      <c r="K2028" s="17" t="str" cm="1">
        <f t="array" ref="K2028">IF(H2028="?",INDEX($H$2:$H$2336,MODE(MATCH($H$2:$H$2336,$H$2:$H$2336,0))),H2028)</f>
        <v>No</v>
      </c>
      <c r="L2028" s="18">
        <f t="shared" si="31"/>
        <v>1</v>
      </c>
      <c r="M2028" s="18" t="s">
        <v>2380</v>
      </c>
      <c r="N2028" s="18" t="s">
        <v>2380</v>
      </c>
      <c r="O2028" s="17" t="str" cm="1">
        <f t="array" ref="O2028">_xlfn.IFS(B2028&lt;18.5,"Underweight",B2028&lt;=24.99,"Normal weight",B2028&lt;=29.99,"Over weight",B2028&gt;=30,"Obesity")</f>
        <v>Normal weight</v>
      </c>
      <c r="P2028" s="30" t="str" cm="1">
        <f t="array" ref="P2028">_xlfn.IFS(C2028&lt;5.7,"Normal",C2028&lt;=6.49,"Prediabetes",C2028&gt;=6.5,"Diabetes")</f>
        <v>Normal</v>
      </c>
    </row>
    <row r="2029" spans="1:16" x14ac:dyDescent="0.25">
      <c r="A2029" s="54" t="s">
        <v>339</v>
      </c>
      <c r="B2029" s="54">
        <v>30</v>
      </c>
      <c r="C2029" s="54">
        <v>4.33</v>
      </c>
      <c r="D2029" s="54" t="s">
        <v>8367</v>
      </c>
      <c r="E2029" s="54" t="s">
        <v>2380</v>
      </c>
      <c r="F2029" s="54" t="s">
        <v>2380</v>
      </c>
      <c r="G2029" s="54" t="s">
        <v>2381</v>
      </c>
      <c r="H2029" s="54" t="s">
        <v>2380</v>
      </c>
      <c r="I2029" s="17"/>
      <c r="J2029" s="19"/>
      <c r="K2029" s="15" t="str" cm="1">
        <f t="array" ref="K2029">IF(H2029="?",INDEX($H$2:$H$2336,MODE(MATCH($H$2:$H$2336,$H$2:$H$2336,0))),H2029)</f>
        <v>No</v>
      </c>
      <c r="L2029" s="16" t="str">
        <f t="shared" si="31"/>
        <v>0</v>
      </c>
      <c r="M2029" s="16" t="s">
        <v>2382</v>
      </c>
      <c r="N2029" s="16" t="s">
        <v>2380</v>
      </c>
      <c r="O2029" s="15" t="str" cm="1">
        <f t="array" ref="O2029">_xlfn.IFS(B2029&lt;18.5,"Underweight",B2029&lt;=24.99,"Normal weight",B2029&lt;=29.99,"Over weight",B2029&gt;=30,"Obesity")</f>
        <v>Obesity</v>
      </c>
      <c r="P2029" s="29" t="str" cm="1">
        <f t="array" ref="P2029">_xlfn.IFS(C2029&lt;5.7,"Normal",C2029&lt;=6.49,"Prediabetes",C2029&gt;=6.5,"Diabetes")</f>
        <v>Normal</v>
      </c>
    </row>
    <row r="2030" spans="1:16" x14ac:dyDescent="0.25">
      <c r="A2030" s="54" t="s">
        <v>338</v>
      </c>
      <c r="B2030" s="54">
        <v>29.15</v>
      </c>
      <c r="C2030" s="54">
        <v>4.91</v>
      </c>
      <c r="D2030" s="54" t="s">
        <v>8367</v>
      </c>
      <c r="E2030" s="54" t="s">
        <v>2380</v>
      </c>
      <c r="F2030" s="54" t="s">
        <v>2380</v>
      </c>
      <c r="G2030" s="54" t="s">
        <v>2381</v>
      </c>
      <c r="H2030" s="54" t="s">
        <v>2380</v>
      </c>
      <c r="I2030" s="15"/>
      <c r="J2030" s="20"/>
      <c r="K2030" s="17" t="str" cm="1">
        <f t="array" ref="K2030">IF(H2030="?",INDEX($H$2:$H$2336,MODE(MATCH($H$2:$H$2336,$H$2:$H$2336,0))),H2030)</f>
        <v>No</v>
      </c>
      <c r="L2030" s="18" t="str">
        <f t="shared" si="31"/>
        <v>0</v>
      </c>
      <c r="M2030" s="18" t="s">
        <v>2382</v>
      </c>
      <c r="N2030" s="18" t="s">
        <v>2380</v>
      </c>
      <c r="O2030" s="17" t="str" cm="1">
        <f t="array" ref="O2030">_xlfn.IFS(B2030&lt;18.5,"Underweight",B2030&lt;=24.99,"Normal weight",B2030&lt;=29.99,"Over weight",B2030&gt;=30,"Obesity")</f>
        <v>Over weight</v>
      </c>
      <c r="P2030" s="30" t="str" cm="1">
        <f t="array" ref="P2030">_xlfn.IFS(C2030&lt;5.7,"Normal",C2030&lt;=6.49,"Prediabetes",C2030&gt;=6.5,"Diabetes")</f>
        <v>Normal</v>
      </c>
    </row>
    <row r="2031" spans="1:16" x14ac:dyDescent="0.25">
      <c r="A2031" s="54" t="s">
        <v>337</v>
      </c>
      <c r="B2031" s="54">
        <v>34.865000000000002</v>
      </c>
      <c r="C2031" s="54">
        <v>4.8</v>
      </c>
      <c r="D2031" s="54" t="s">
        <v>2380</v>
      </c>
      <c r="E2031" s="54" t="s">
        <v>2380</v>
      </c>
      <c r="F2031" s="54" t="s">
        <v>2380</v>
      </c>
      <c r="G2031" s="54" t="s">
        <v>2381</v>
      </c>
      <c r="H2031" s="54" t="s">
        <v>2380</v>
      </c>
      <c r="I2031" s="17"/>
      <c r="J2031" s="19"/>
      <c r="K2031" s="15" t="str" cm="1">
        <f t="array" ref="K2031">IF(H2031="?",INDEX($H$2:$H$2336,MODE(MATCH($H$2:$H$2336,$H$2:$H$2336,0))),H2031)</f>
        <v>No</v>
      </c>
      <c r="L2031" s="16" t="str">
        <f t="shared" si="31"/>
        <v>0</v>
      </c>
      <c r="M2031" s="16" t="s">
        <v>2380</v>
      </c>
      <c r="N2031" s="16" t="s">
        <v>2380</v>
      </c>
      <c r="O2031" s="15" t="str" cm="1">
        <f t="array" ref="O2031">_xlfn.IFS(B2031&lt;18.5,"Underweight",B2031&lt;=24.99,"Normal weight",B2031&lt;=29.99,"Over weight",B2031&gt;=30,"Obesity")</f>
        <v>Obesity</v>
      </c>
      <c r="P2031" s="29" t="str" cm="1">
        <f t="array" ref="P2031">_xlfn.IFS(C2031&lt;5.7,"Normal",C2031&lt;=6.49,"Prediabetes",C2031&gt;=6.5,"Diabetes")</f>
        <v>Normal</v>
      </c>
    </row>
    <row r="2032" spans="1:16" x14ac:dyDescent="0.25">
      <c r="A2032" s="54" t="s">
        <v>336</v>
      </c>
      <c r="B2032" s="54">
        <v>28.12</v>
      </c>
      <c r="C2032" s="54">
        <v>5.55</v>
      </c>
      <c r="D2032" s="54" t="s">
        <v>8367</v>
      </c>
      <c r="E2032" s="54" t="s">
        <v>8367</v>
      </c>
      <c r="F2032" s="54" t="s">
        <v>2380</v>
      </c>
      <c r="G2032" s="54">
        <v>2</v>
      </c>
      <c r="H2032" s="54" t="s">
        <v>2380</v>
      </c>
      <c r="I2032" s="15"/>
      <c r="J2032" s="20"/>
      <c r="K2032" s="17" t="str" cm="1">
        <f t="array" ref="K2032">IF(H2032="?",INDEX($H$2:$H$2336,MODE(MATCH($H$2:$H$2336,$H$2:$H$2336,0))),H2032)</f>
        <v>No</v>
      </c>
      <c r="L2032" s="18">
        <f t="shared" si="31"/>
        <v>2</v>
      </c>
      <c r="M2032" s="18" t="s">
        <v>2382</v>
      </c>
      <c r="N2032" s="18" t="s">
        <v>2380</v>
      </c>
      <c r="O2032" s="17" t="str" cm="1">
        <f t="array" ref="O2032">_xlfn.IFS(B2032&lt;18.5,"Underweight",B2032&lt;=24.99,"Normal weight",B2032&lt;=29.99,"Over weight",B2032&gt;=30,"Obesity")</f>
        <v>Over weight</v>
      </c>
      <c r="P2032" s="30" t="str" cm="1">
        <f t="array" ref="P2032">_xlfn.IFS(C2032&lt;5.7,"Normal",C2032&lt;=6.49,"Prediabetes",C2032&gt;=6.5,"Diabetes")</f>
        <v>Normal</v>
      </c>
    </row>
    <row r="2033" spans="1:16" x14ac:dyDescent="0.25">
      <c r="A2033" s="54" t="s">
        <v>335</v>
      </c>
      <c r="B2033" s="54">
        <v>29.45</v>
      </c>
      <c r="C2033" s="54">
        <v>5.24</v>
      </c>
      <c r="D2033" s="54" t="s">
        <v>8367</v>
      </c>
      <c r="E2033" s="54" t="s">
        <v>2380</v>
      </c>
      <c r="F2033" s="54" t="s">
        <v>2380</v>
      </c>
      <c r="G2033" s="54" t="s">
        <v>2381</v>
      </c>
      <c r="H2033" s="54" t="s">
        <v>2380</v>
      </c>
      <c r="I2033" s="17"/>
      <c r="J2033" s="19"/>
      <c r="K2033" s="15" t="str" cm="1">
        <f t="array" ref="K2033">IF(H2033="?",INDEX($H$2:$H$2336,MODE(MATCH($H$2:$H$2336,$H$2:$H$2336,0))),H2033)</f>
        <v>No</v>
      </c>
      <c r="L2033" s="16" t="str">
        <f t="shared" si="31"/>
        <v>0</v>
      </c>
      <c r="M2033" s="16" t="s">
        <v>2382</v>
      </c>
      <c r="N2033" s="16" t="s">
        <v>2380</v>
      </c>
      <c r="O2033" s="15" t="str" cm="1">
        <f t="array" ref="O2033">_xlfn.IFS(B2033&lt;18.5,"Underweight",B2033&lt;=24.99,"Normal weight",B2033&lt;=29.99,"Over weight",B2033&gt;=30,"Obesity")</f>
        <v>Over weight</v>
      </c>
      <c r="P2033" s="29" t="str" cm="1">
        <f t="array" ref="P2033">_xlfn.IFS(C2033&lt;5.7,"Normal",C2033&lt;=6.49,"Prediabetes",C2033&gt;=6.5,"Diabetes")</f>
        <v>Normal</v>
      </c>
    </row>
    <row r="2034" spans="1:16" x14ac:dyDescent="0.25">
      <c r="A2034" s="54" t="s">
        <v>334</v>
      </c>
      <c r="B2034" s="54">
        <v>27.94</v>
      </c>
      <c r="C2034" s="54">
        <v>6.08</v>
      </c>
      <c r="D2034" s="54" t="s">
        <v>2380</v>
      </c>
      <c r="E2034" s="54" t="s">
        <v>2380</v>
      </c>
      <c r="F2034" s="54" t="s">
        <v>2382</v>
      </c>
      <c r="G2034" s="54">
        <v>1</v>
      </c>
      <c r="H2034" s="54" t="s">
        <v>2380</v>
      </c>
      <c r="I2034" s="15"/>
      <c r="J2034" s="20"/>
      <c r="K2034" s="17" t="str" cm="1">
        <f t="array" ref="K2034">IF(H2034="?",INDEX($H$2:$H$2336,MODE(MATCH($H$2:$H$2336,$H$2:$H$2336,0))),H2034)</f>
        <v>No</v>
      </c>
      <c r="L2034" s="18">
        <f t="shared" si="31"/>
        <v>1</v>
      </c>
      <c r="M2034" s="18" t="s">
        <v>2380</v>
      </c>
      <c r="N2034" s="18" t="s">
        <v>2380</v>
      </c>
      <c r="O2034" s="17" t="str" cm="1">
        <f t="array" ref="O2034">_xlfn.IFS(B2034&lt;18.5,"Underweight",B2034&lt;=24.99,"Normal weight",B2034&lt;=29.99,"Over weight",B2034&gt;=30,"Obesity")</f>
        <v>Over weight</v>
      </c>
      <c r="P2034" s="30" t="str" cm="1">
        <f t="array" ref="P2034">_xlfn.IFS(C2034&lt;5.7,"Normal",C2034&lt;=6.49,"Prediabetes",C2034&gt;=6.5,"Diabetes")</f>
        <v>Prediabetes</v>
      </c>
    </row>
    <row r="2035" spans="1:16" x14ac:dyDescent="0.25">
      <c r="A2035" s="54" t="s">
        <v>333</v>
      </c>
      <c r="B2035" s="54">
        <v>27.2</v>
      </c>
      <c r="C2035" s="54">
        <v>5.83</v>
      </c>
      <c r="D2035" s="54" t="s">
        <v>2380</v>
      </c>
      <c r="E2035" s="54" t="s">
        <v>2380</v>
      </c>
      <c r="F2035" s="54" t="s">
        <v>2382</v>
      </c>
      <c r="G2035" s="54">
        <v>1</v>
      </c>
      <c r="H2035" s="54" t="s">
        <v>2380</v>
      </c>
      <c r="I2035" s="17"/>
      <c r="J2035" s="19"/>
      <c r="K2035" s="15" t="str" cm="1">
        <f t="array" ref="K2035">IF(H2035="?",INDEX($H$2:$H$2336,MODE(MATCH($H$2:$H$2336,$H$2:$H$2336,0))),H2035)</f>
        <v>No</v>
      </c>
      <c r="L2035" s="16">
        <f t="shared" si="31"/>
        <v>1</v>
      </c>
      <c r="M2035" s="16" t="s">
        <v>2380</v>
      </c>
      <c r="N2035" s="16" t="s">
        <v>2380</v>
      </c>
      <c r="O2035" s="15" t="str" cm="1">
        <f t="array" ref="O2035">_xlfn.IFS(B2035&lt;18.5,"Underweight",B2035&lt;=24.99,"Normal weight",B2035&lt;=29.99,"Over weight",B2035&gt;=30,"Obesity")</f>
        <v>Over weight</v>
      </c>
      <c r="P2035" s="29" t="str" cm="1">
        <f t="array" ref="P2035">_xlfn.IFS(C2035&lt;5.7,"Normal",C2035&lt;=6.49,"Prediabetes",C2035&gt;=6.5,"Diabetes")</f>
        <v>Prediabetes</v>
      </c>
    </row>
    <row r="2036" spans="1:16" x14ac:dyDescent="0.25">
      <c r="A2036" s="54" t="s">
        <v>332</v>
      </c>
      <c r="B2036" s="54">
        <v>33.344999999999999</v>
      </c>
      <c r="C2036" s="54">
        <v>4.29</v>
      </c>
      <c r="D2036" s="54" t="s">
        <v>2380</v>
      </c>
      <c r="E2036" s="54" t="s">
        <v>2380</v>
      </c>
      <c r="F2036" s="54" t="s">
        <v>2380</v>
      </c>
      <c r="G2036" s="54">
        <v>1</v>
      </c>
      <c r="H2036" s="54" t="s">
        <v>2380</v>
      </c>
      <c r="I2036" s="15"/>
      <c r="J2036" s="20"/>
      <c r="K2036" s="17" t="str" cm="1">
        <f t="array" ref="K2036">IF(H2036="?",INDEX($H$2:$H$2336,MODE(MATCH($H$2:$H$2336,$H$2:$H$2336,0))),H2036)</f>
        <v>No</v>
      </c>
      <c r="L2036" s="18">
        <f t="shared" si="31"/>
        <v>1</v>
      </c>
      <c r="M2036" s="18" t="s">
        <v>2380</v>
      </c>
      <c r="N2036" s="18" t="s">
        <v>2380</v>
      </c>
      <c r="O2036" s="17" t="str" cm="1">
        <f t="array" ref="O2036">_xlfn.IFS(B2036&lt;18.5,"Underweight",B2036&lt;=24.99,"Normal weight",B2036&lt;=29.99,"Over weight",B2036&gt;=30,"Obesity")</f>
        <v>Obesity</v>
      </c>
      <c r="P2036" s="30" t="str" cm="1">
        <f t="array" ref="P2036">_xlfn.IFS(C2036&lt;5.7,"Normal",C2036&lt;=6.49,"Prediabetes",C2036&gt;=6.5,"Diabetes")</f>
        <v>Normal</v>
      </c>
    </row>
    <row r="2037" spans="1:16" x14ac:dyDescent="0.25">
      <c r="A2037" s="54" t="s">
        <v>331</v>
      </c>
      <c r="B2037" s="54">
        <v>29.925000000000001</v>
      </c>
      <c r="C2037" s="54">
        <v>5.3</v>
      </c>
      <c r="D2037" s="54" t="s">
        <v>2380</v>
      </c>
      <c r="E2037" s="54" t="s">
        <v>2380</v>
      </c>
      <c r="F2037" s="54" t="s">
        <v>2380</v>
      </c>
      <c r="G2037" s="54">
        <v>1</v>
      </c>
      <c r="H2037" s="54" t="s">
        <v>2380</v>
      </c>
      <c r="I2037" s="17"/>
      <c r="J2037" s="19"/>
      <c r="K2037" s="15" t="str" cm="1">
        <f t="array" ref="K2037">IF(H2037="?",INDEX($H$2:$H$2336,MODE(MATCH($H$2:$H$2336,$H$2:$H$2336,0))),H2037)</f>
        <v>No</v>
      </c>
      <c r="L2037" s="16">
        <f t="shared" si="31"/>
        <v>1</v>
      </c>
      <c r="M2037" s="16" t="s">
        <v>2380</v>
      </c>
      <c r="N2037" s="16" t="s">
        <v>2380</v>
      </c>
      <c r="O2037" s="15" t="str" cm="1">
        <f t="array" ref="O2037">_xlfn.IFS(B2037&lt;18.5,"Underweight",B2037&lt;=24.99,"Normal weight",B2037&lt;=29.99,"Over weight",B2037&gt;=30,"Obesity")</f>
        <v>Over weight</v>
      </c>
      <c r="P2037" s="29" t="str" cm="1">
        <f t="array" ref="P2037">_xlfn.IFS(C2037&lt;5.7,"Normal",C2037&lt;=6.49,"Prediabetes",C2037&gt;=6.5,"Diabetes")</f>
        <v>Normal</v>
      </c>
    </row>
    <row r="2038" spans="1:16" x14ac:dyDescent="0.25">
      <c r="A2038" s="54" t="s">
        <v>330</v>
      </c>
      <c r="B2038" s="54">
        <v>24.225000000000001</v>
      </c>
      <c r="C2038" s="54">
        <v>4.42</v>
      </c>
      <c r="D2038" s="54" t="s">
        <v>2380</v>
      </c>
      <c r="E2038" s="54" t="s">
        <v>2380</v>
      </c>
      <c r="F2038" s="54" t="s">
        <v>2380</v>
      </c>
      <c r="G2038" s="54">
        <v>1</v>
      </c>
      <c r="H2038" s="54" t="s">
        <v>2380</v>
      </c>
      <c r="I2038" s="15"/>
      <c r="J2038" s="20"/>
      <c r="K2038" s="17" t="str" cm="1">
        <f t="array" ref="K2038">IF(H2038="?",INDEX($H$2:$H$2336,MODE(MATCH($H$2:$H$2336,$H$2:$H$2336,0))),H2038)</f>
        <v>No</v>
      </c>
      <c r="L2038" s="18">
        <f t="shared" si="31"/>
        <v>1</v>
      </c>
      <c r="M2038" s="18" t="s">
        <v>2380</v>
      </c>
      <c r="N2038" s="18" t="s">
        <v>2380</v>
      </c>
      <c r="O2038" s="17" t="str" cm="1">
        <f t="array" ref="O2038">_xlfn.IFS(B2038&lt;18.5,"Underweight",B2038&lt;=24.99,"Normal weight",B2038&lt;=29.99,"Over weight",B2038&gt;=30,"Obesity")</f>
        <v>Normal weight</v>
      </c>
      <c r="P2038" s="30" t="str" cm="1">
        <f t="array" ref="P2038">_xlfn.IFS(C2038&lt;5.7,"Normal",C2038&lt;=6.49,"Prediabetes",C2038&gt;=6.5,"Diabetes")</f>
        <v>Normal</v>
      </c>
    </row>
    <row r="2039" spans="1:16" x14ac:dyDescent="0.25">
      <c r="A2039" s="54" t="s">
        <v>329</v>
      </c>
      <c r="B2039" s="54">
        <v>29.68</v>
      </c>
      <c r="C2039" s="54">
        <v>5.68</v>
      </c>
      <c r="D2039" s="54" t="s">
        <v>2380</v>
      </c>
      <c r="E2039" s="54" t="s">
        <v>8367</v>
      </c>
      <c r="F2039" s="54" t="s">
        <v>2380</v>
      </c>
      <c r="G2039" s="54">
        <v>1</v>
      </c>
      <c r="H2039" s="54" t="s">
        <v>2380</v>
      </c>
      <c r="I2039" s="17"/>
      <c r="J2039" s="19"/>
      <c r="K2039" s="15" t="str" cm="1">
        <f t="array" ref="K2039">IF(H2039="?",INDEX($H$2:$H$2336,MODE(MATCH($H$2:$H$2336,$H$2:$H$2336,0))),H2039)</f>
        <v>No</v>
      </c>
      <c r="L2039" s="16">
        <f t="shared" si="31"/>
        <v>1</v>
      </c>
      <c r="M2039" s="16" t="s">
        <v>2380</v>
      </c>
      <c r="N2039" s="16" t="s">
        <v>2380</v>
      </c>
      <c r="O2039" s="15" t="str" cm="1">
        <f t="array" ref="O2039">_xlfn.IFS(B2039&lt;18.5,"Underweight",B2039&lt;=24.99,"Normal weight",B2039&lt;=29.99,"Over weight",B2039&gt;=30,"Obesity")</f>
        <v>Over weight</v>
      </c>
      <c r="P2039" s="29" t="str" cm="1">
        <f t="array" ref="P2039">_xlfn.IFS(C2039&lt;5.7,"Normal",C2039&lt;=6.49,"Prediabetes",C2039&gt;=6.5,"Diabetes")</f>
        <v>Normal</v>
      </c>
    </row>
    <row r="2040" spans="1:16" x14ac:dyDescent="0.25">
      <c r="A2040" s="54" t="s">
        <v>328</v>
      </c>
      <c r="B2040" s="54">
        <v>20.614999999999998</v>
      </c>
      <c r="C2040" s="54">
        <v>6.05</v>
      </c>
      <c r="D2040" s="54" t="s">
        <v>2380</v>
      </c>
      <c r="E2040" s="54" t="s">
        <v>2380</v>
      </c>
      <c r="F2040" s="54" t="s">
        <v>2382</v>
      </c>
      <c r="G2040" s="54">
        <v>1</v>
      </c>
      <c r="H2040" s="54" t="s">
        <v>2380</v>
      </c>
      <c r="I2040" s="15"/>
      <c r="J2040" s="20"/>
      <c r="K2040" s="17" t="str" cm="1">
        <f t="array" ref="K2040">IF(H2040="?",INDEX($H$2:$H$2336,MODE(MATCH($H$2:$H$2336,$H$2:$H$2336,0))),H2040)</f>
        <v>No</v>
      </c>
      <c r="L2040" s="18">
        <f t="shared" si="31"/>
        <v>1</v>
      </c>
      <c r="M2040" s="18" t="s">
        <v>2380</v>
      </c>
      <c r="N2040" s="18" t="s">
        <v>2380</v>
      </c>
      <c r="O2040" s="17" t="str" cm="1">
        <f t="array" ref="O2040">_xlfn.IFS(B2040&lt;18.5,"Underweight",B2040&lt;=24.99,"Normal weight",B2040&lt;=29.99,"Over weight",B2040&gt;=30,"Obesity")</f>
        <v>Normal weight</v>
      </c>
      <c r="P2040" s="30" t="str" cm="1">
        <f t="array" ref="P2040">_xlfn.IFS(C2040&lt;5.7,"Normal",C2040&lt;=6.49,"Prediabetes",C2040&gt;=6.5,"Diabetes")</f>
        <v>Prediabetes</v>
      </c>
    </row>
    <row r="2041" spans="1:16" x14ac:dyDescent="0.25">
      <c r="A2041" s="54" t="s">
        <v>327</v>
      </c>
      <c r="B2041" s="54">
        <v>32.119999999999997</v>
      </c>
      <c r="C2041" s="54">
        <v>5.33</v>
      </c>
      <c r="D2041" s="54" t="s">
        <v>2380</v>
      </c>
      <c r="E2041" s="54" t="s">
        <v>8367</v>
      </c>
      <c r="F2041" s="54" t="s">
        <v>2380</v>
      </c>
      <c r="G2041" s="54">
        <v>1</v>
      </c>
      <c r="H2041" s="54" t="s">
        <v>2380</v>
      </c>
      <c r="I2041" s="17"/>
      <c r="J2041" s="19"/>
      <c r="K2041" s="15" t="str" cm="1">
        <f t="array" ref="K2041">IF(H2041="?",INDEX($H$2:$H$2336,MODE(MATCH($H$2:$H$2336,$H$2:$H$2336,0))),H2041)</f>
        <v>No</v>
      </c>
      <c r="L2041" s="16">
        <f t="shared" si="31"/>
        <v>1</v>
      </c>
      <c r="M2041" s="16" t="s">
        <v>2380</v>
      </c>
      <c r="N2041" s="16" t="s">
        <v>2380</v>
      </c>
      <c r="O2041" s="15" t="str" cm="1">
        <f t="array" ref="O2041">_xlfn.IFS(B2041&lt;18.5,"Underweight",B2041&lt;=24.99,"Normal weight",B2041&lt;=29.99,"Over weight",B2041&gt;=30,"Obesity")</f>
        <v>Obesity</v>
      </c>
      <c r="P2041" s="29" t="str" cm="1">
        <f t="array" ref="P2041">_xlfn.IFS(C2041&lt;5.7,"Normal",C2041&lt;=6.49,"Prediabetes",C2041&gt;=6.5,"Diabetes")</f>
        <v>Normal</v>
      </c>
    </row>
    <row r="2042" spans="1:16" x14ac:dyDescent="0.25">
      <c r="A2042" s="54" t="s">
        <v>326</v>
      </c>
      <c r="B2042" s="54">
        <v>27.36</v>
      </c>
      <c r="C2042" s="54">
        <v>6.22</v>
      </c>
      <c r="D2042" s="54" t="s">
        <v>2380</v>
      </c>
      <c r="E2042" s="54" t="s">
        <v>2380</v>
      </c>
      <c r="F2042" s="54" t="s">
        <v>2380</v>
      </c>
      <c r="G2042" s="54" t="s">
        <v>2381</v>
      </c>
      <c r="H2042" s="54" t="s">
        <v>2380</v>
      </c>
      <c r="I2042" s="15"/>
      <c r="J2042" s="20"/>
      <c r="K2042" s="17" t="str" cm="1">
        <f t="array" ref="K2042">IF(H2042="?",INDEX($H$2:$H$2336,MODE(MATCH($H$2:$H$2336,$H$2:$H$2336,0))),H2042)</f>
        <v>No</v>
      </c>
      <c r="L2042" s="18" t="str">
        <f t="shared" si="31"/>
        <v>0</v>
      </c>
      <c r="M2042" s="18" t="s">
        <v>2380</v>
      </c>
      <c r="N2042" s="18" t="s">
        <v>2380</v>
      </c>
      <c r="O2042" s="17" t="str" cm="1">
        <f t="array" ref="O2042">_xlfn.IFS(B2042&lt;18.5,"Underweight",B2042&lt;=24.99,"Normal weight",B2042&lt;=29.99,"Over weight",B2042&gt;=30,"Obesity")</f>
        <v>Over weight</v>
      </c>
      <c r="P2042" s="30" t="str" cm="1">
        <f t="array" ref="P2042">_xlfn.IFS(C2042&lt;5.7,"Normal",C2042&lt;=6.49,"Prediabetes",C2042&gt;=6.5,"Diabetes")</f>
        <v>Prediabetes</v>
      </c>
    </row>
    <row r="2043" spans="1:16" x14ac:dyDescent="0.25">
      <c r="A2043" s="54" t="s">
        <v>325</v>
      </c>
      <c r="B2043" s="54">
        <v>17.385000000000002</v>
      </c>
      <c r="C2043" s="54">
        <v>5.84</v>
      </c>
      <c r="D2043" s="54" t="s">
        <v>2380</v>
      </c>
      <c r="E2043" s="54" t="s">
        <v>2380</v>
      </c>
      <c r="F2043" s="54" t="s">
        <v>2380</v>
      </c>
      <c r="G2043" s="54" t="s">
        <v>2381</v>
      </c>
      <c r="H2043" s="54" t="s">
        <v>2380</v>
      </c>
      <c r="I2043" s="17"/>
      <c r="J2043" s="19"/>
      <c r="K2043" s="15" t="str" cm="1">
        <f t="array" ref="K2043">IF(H2043="?",INDEX($H$2:$H$2336,MODE(MATCH($H$2:$H$2336,$H$2:$H$2336,0))),H2043)</f>
        <v>No</v>
      </c>
      <c r="L2043" s="16" t="str">
        <f t="shared" si="31"/>
        <v>0</v>
      </c>
      <c r="M2043" s="16" t="s">
        <v>2380</v>
      </c>
      <c r="N2043" s="16" t="s">
        <v>2380</v>
      </c>
      <c r="O2043" s="15" t="str" cm="1">
        <f t="array" ref="O2043">_xlfn.IFS(B2043&lt;18.5,"Underweight",B2043&lt;=24.99,"Normal weight",B2043&lt;=29.99,"Over weight",B2043&gt;=30,"Obesity")</f>
        <v>Underweight</v>
      </c>
      <c r="P2043" s="29" t="str" cm="1">
        <f t="array" ref="P2043">_xlfn.IFS(C2043&lt;5.7,"Normal",C2043&lt;=6.49,"Prediabetes",C2043&gt;=6.5,"Diabetes")</f>
        <v>Prediabetes</v>
      </c>
    </row>
    <row r="2044" spans="1:16" x14ac:dyDescent="0.25">
      <c r="A2044" s="54" t="s">
        <v>324</v>
      </c>
      <c r="B2044" s="54">
        <v>30.13</v>
      </c>
      <c r="C2044" s="54">
        <v>5.71</v>
      </c>
      <c r="D2044" s="54" t="s">
        <v>2380</v>
      </c>
      <c r="E2044" s="54" t="s">
        <v>8367</v>
      </c>
      <c r="F2044" s="54" t="s">
        <v>2380</v>
      </c>
      <c r="G2044" s="54">
        <v>1</v>
      </c>
      <c r="H2044" s="54" t="s">
        <v>2380</v>
      </c>
      <c r="I2044" s="15"/>
      <c r="J2044" s="20"/>
      <c r="K2044" s="17" t="str" cm="1">
        <f t="array" ref="K2044">IF(H2044="?",INDEX($H$2:$H$2336,MODE(MATCH($H$2:$H$2336,$H$2:$H$2336,0))),H2044)</f>
        <v>No</v>
      </c>
      <c r="L2044" s="18">
        <f t="shared" si="31"/>
        <v>1</v>
      </c>
      <c r="M2044" s="18" t="s">
        <v>2380</v>
      </c>
      <c r="N2044" s="18" t="s">
        <v>2380</v>
      </c>
      <c r="O2044" s="17" t="str" cm="1">
        <f t="array" ref="O2044">_xlfn.IFS(B2044&lt;18.5,"Underweight",B2044&lt;=24.99,"Normal weight",B2044&lt;=29.99,"Over weight",B2044&gt;=30,"Obesity")</f>
        <v>Obesity</v>
      </c>
      <c r="P2044" s="30" t="str" cm="1">
        <f t="array" ref="P2044">_xlfn.IFS(C2044&lt;5.7,"Normal",C2044&lt;=6.49,"Prediabetes",C2044&gt;=6.5,"Diabetes")</f>
        <v>Prediabetes</v>
      </c>
    </row>
    <row r="2045" spans="1:16" x14ac:dyDescent="0.25">
      <c r="A2045" s="54" t="s">
        <v>323</v>
      </c>
      <c r="B2045" s="54">
        <v>25.44</v>
      </c>
      <c r="C2045" s="54">
        <v>6.04</v>
      </c>
      <c r="D2045" s="54" t="s">
        <v>8367</v>
      </c>
      <c r="E2045" s="54" t="s">
        <v>2380</v>
      </c>
      <c r="F2045" s="54" t="s">
        <v>2382</v>
      </c>
      <c r="G2045" s="54">
        <v>1</v>
      </c>
      <c r="H2045" s="54" t="s">
        <v>2380</v>
      </c>
      <c r="I2045" s="17"/>
      <c r="J2045" s="19"/>
      <c r="K2045" s="15" t="str" cm="1">
        <f t="array" ref="K2045">IF(H2045="?",INDEX($H$2:$H$2336,MODE(MATCH($H$2:$H$2336,$H$2:$H$2336,0))),H2045)</f>
        <v>No</v>
      </c>
      <c r="L2045" s="16">
        <f t="shared" si="31"/>
        <v>1</v>
      </c>
      <c r="M2045" s="16" t="s">
        <v>2382</v>
      </c>
      <c r="N2045" s="16" t="s">
        <v>2380</v>
      </c>
      <c r="O2045" s="15" t="str" cm="1">
        <f t="array" ref="O2045">_xlfn.IFS(B2045&lt;18.5,"Underweight",B2045&lt;=24.99,"Normal weight",B2045&lt;=29.99,"Over weight",B2045&gt;=30,"Obesity")</f>
        <v>Over weight</v>
      </c>
      <c r="P2045" s="29" t="str" cm="1">
        <f t="array" ref="P2045">_xlfn.IFS(C2045&lt;5.7,"Normal",C2045&lt;=6.49,"Prediabetes",C2045&gt;=6.5,"Diabetes")</f>
        <v>Prediabetes</v>
      </c>
    </row>
    <row r="2046" spans="1:16" x14ac:dyDescent="0.25">
      <c r="A2046" s="54" t="s">
        <v>322</v>
      </c>
      <c r="B2046" s="54">
        <v>39.805</v>
      </c>
      <c r="C2046" s="54">
        <v>4.38</v>
      </c>
      <c r="D2046" s="54" t="s">
        <v>2380</v>
      </c>
      <c r="E2046" s="54" t="s">
        <v>8367</v>
      </c>
      <c r="F2046" s="54" t="s">
        <v>2380</v>
      </c>
      <c r="G2046" s="54">
        <v>1</v>
      </c>
      <c r="H2046" s="54" t="s">
        <v>2380</v>
      </c>
      <c r="I2046" s="15"/>
      <c r="J2046" s="20"/>
      <c r="K2046" s="17" t="str" cm="1">
        <f t="array" ref="K2046">IF(H2046="?",INDEX($H$2:$H$2336,MODE(MATCH($H$2:$H$2336,$H$2:$H$2336,0))),H2046)</f>
        <v>No</v>
      </c>
      <c r="L2046" s="18">
        <f t="shared" si="31"/>
        <v>1</v>
      </c>
      <c r="M2046" s="18" t="s">
        <v>2380</v>
      </c>
      <c r="N2046" s="18" t="s">
        <v>2380</v>
      </c>
      <c r="O2046" s="17" t="str" cm="1">
        <f t="array" ref="O2046">_xlfn.IFS(B2046&lt;18.5,"Underweight",B2046&lt;=24.99,"Normal weight",B2046&lt;=29.99,"Over weight",B2046&gt;=30,"Obesity")</f>
        <v>Obesity</v>
      </c>
      <c r="P2046" s="30" t="str" cm="1">
        <f t="array" ref="P2046">_xlfn.IFS(C2046&lt;5.7,"Normal",C2046&lt;=6.49,"Prediabetes",C2046&gt;=6.5,"Diabetes")</f>
        <v>Normal</v>
      </c>
    </row>
    <row r="2047" spans="1:16" x14ac:dyDescent="0.25">
      <c r="A2047" s="54" t="s">
        <v>321</v>
      </c>
      <c r="B2047" s="54">
        <v>30.4</v>
      </c>
      <c r="C2047" s="54">
        <v>5.56</v>
      </c>
      <c r="D2047" s="54" t="s">
        <v>8367</v>
      </c>
      <c r="E2047" s="54" t="s">
        <v>8367</v>
      </c>
      <c r="F2047" s="54" t="s">
        <v>2380</v>
      </c>
      <c r="G2047" s="54">
        <v>1</v>
      </c>
      <c r="H2047" s="54" t="s">
        <v>2380</v>
      </c>
      <c r="I2047" s="17"/>
      <c r="J2047" s="19"/>
      <c r="K2047" s="15" t="str" cm="1">
        <f t="array" ref="K2047">IF(H2047="?",INDEX($H$2:$H$2336,MODE(MATCH($H$2:$H$2336,$H$2:$H$2336,0))),H2047)</f>
        <v>No</v>
      </c>
      <c r="L2047" s="16">
        <f t="shared" si="31"/>
        <v>1</v>
      </c>
      <c r="M2047" s="16" t="s">
        <v>2382</v>
      </c>
      <c r="N2047" s="16" t="s">
        <v>2380</v>
      </c>
      <c r="O2047" s="15" t="str" cm="1">
        <f t="array" ref="O2047">_xlfn.IFS(B2047&lt;18.5,"Underweight",B2047&lt;=24.99,"Normal weight",B2047&lt;=29.99,"Over weight",B2047&gt;=30,"Obesity")</f>
        <v>Obesity</v>
      </c>
      <c r="P2047" s="29" t="str" cm="1">
        <f t="array" ref="P2047">_xlfn.IFS(C2047&lt;5.7,"Normal",C2047&lt;=6.49,"Prediabetes",C2047&gt;=6.5,"Diabetes")</f>
        <v>Normal</v>
      </c>
    </row>
    <row r="2048" spans="1:16" x14ac:dyDescent="0.25">
      <c r="A2048" s="54" t="s">
        <v>320</v>
      </c>
      <c r="B2048" s="54">
        <v>23.18</v>
      </c>
      <c r="C2048" s="54">
        <v>4.24</v>
      </c>
      <c r="D2048" s="54" t="s">
        <v>2380</v>
      </c>
      <c r="E2048" s="54" t="s">
        <v>8367</v>
      </c>
      <c r="F2048" s="54" t="s">
        <v>2380</v>
      </c>
      <c r="G2048" s="54">
        <v>1</v>
      </c>
      <c r="H2048" s="54" t="s">
        <v>2380</v>
      </c>
      <c r="I2048" s="15"/>
      <c r="J2048" s="20"/>
      <c r="K2048" s="17" t="str" cm="1">
        <f t="array" ref="K2048">IF(H2048="?",INDEX($H$2:$H$2336,MODE(MATCH($H$2:$H$2336,$H$2:$H$2336,0))),H2048)</f>
        <v>No</v>
      </c>
      <c r="L2048" s="18">
        <f t="shared" si="31"/>
        <v>1</v>
      </c>
      <c r="M2048" s="18" t="s">
        <v>2380</v>
      </c>
      <c r="N2048" s="18" t="s">
        <v>2380</v>
      </c>
      <c r="O2048" s="17" t="str" cm="1">
        <f t="array" ref="O2048">_xlfn.IFS(B2048&lt;18.5,"Underweight",B2048&lt;=24.99,"Normal weight",B2048&lt;=29.99,"Over weight",B2048&gt;=30,"Obesity")</f>
        <v>Normal weight</v>
      </c>
      <c r="P2048" s="30" t="str" cm="1">
        <f t="array" ref="P2048">_xlfn.IFS(C2048&lt;5.7,"Normal",C2048&lt;=6.49,"Prediabetes",C2048&gt;=6.5,"Diabetes")</f>
        <v>Normal</v>
      </c>
    </row>
    <row r="2049" spans="1:16" x14ac:dyDescent="0.25">
      <c r="A2049" s="54" t="s">
        <v>319</v>
      </c>
      <c r="B2049" s="54">
        <v>39.615000000000002</v>
      </c>
      <c r="C2049" s="54">
        <v>6.32</v>
      </c>
      <c r="D2049" s="54" t="s">
        <v>2380</v>
      </c>
      <c r="E2049" s="54" t="s">
        <v>2380</v>
      </c>
      <c r="F2049" s="54" t="s">
        <v>2382</v>
      </c>
      <c r="G2049" s="54">
        <v>1</v>
      </c>
      <c r="H2049" s="54" t="s">
        <v>2380</v>
      </c>
      <c r="I2049" s="17"/>
      <c r="J2049" s="19"/>
      <c r="K2049" s="15" t="str" cm="1">
        <f t="array" ref="K2049">IF(H2049="?",INDEX($H$2:$H$2336,MODE(MATCH($H$2:$H$2336,$H$2:$H$2336,0))),H2049)</f>
        <v>No</v>
      </c>
      <c r="L2049" s="16">
        <f t="shared" si="31"/>
        <v>1</v>
      </c>
      <c r="M2049" s="16" t="s">
        <v>2380</v>
      </c>
      <c r="N2049" s="16" t="s">
        <v>2380</v>
      </c>
      <c r="O2049" s="15" t="str" cm="1">
        <f t="array" ref="O2049">_xlfn.IFS(B2049&lt;18.5,"Underweight",B2049&lt;=24.99,"Normal weight",B2049&lt;=29.99,"Over weight",B2049&gt;=30,"Obesity")</f>
        <v>Obesity</v>
      </c>
      <c r="P2049" s="29" t="str" cm="1">
        <f t="array" ref="P2049">_xlfn.IFS(C2049&lt;5.7,"Normal",C2049&lt;=6.49,"Prediabetes",C2049&gt;=6.5,"Diabetes")</f>
        <v>Prediabetes</v>
      </c>
    </row>
    <row r="2050" spans="1:16" x14ac:dyDescent="0.25">
      <c r="A2050" s="54" t="s">
        <v>318</v>
      </c>
      <c r="B2050" s="54">
        <v>30.59</v>
      </c>
      <c r="C2050" s="54">
        <v>6.3</v>
      </c>
      <c r="D2050" s="54" t="s">
        <v>8367</v>
      </c>
      <c r="E2050" s="54" t="s">
        <v>2380</v>
      </c>
      <c r="F2050" s="54" t="s">
        <v>2382</v>
      </c>
      <c r="G2050" s="54">
        <v>1</v>
      </c>
      <c r="H2050" s="54" t="s">
        <v>2380</v>
      </c>
      <c r="I2050" s="15"/>
      <c r="J2050" s="20"/>
      <c r="K2050" s="17" t="str" cm="1">
        <f t="array" ref="K2050">IF(H2050="?",INDEX($H$2:$H$2336,MODE(MATCH($H$2:$H$2336,$H$2:$H$2336,0))),H2050)</f>
        <v>No</v>
      </c>
      <c r="L2050" s="18">
        <f t="shared" ref="L2050:L2113" si="32">IF(G2050="No major surgery","0",G2050)</f>
        <v>1</v>
      </c>
      <c r="M2050" s="18" t="s">
        <v>2382</v>
      </c>
      <c r="N2050" s="18" t="s">
        <v>2380</v>
      </c>
      <c r="O2050" s="17" t="str" cm="1">
        <f t="array" ref="O2050">_xlfn.IFS(B2050&lt;18.5,"Underweight",B2050&lt;=24.99,"Normal weight",B2050&lt;=29.99,"Over weight",B2050&gt;=30,"Obesity")</f>
        <v>Obesity</v>
      </c>
      <c r="P2050" s="30" t="str" cm="1">
        <f t="array" ref="P2050">_xlfn.IFS(C2050&lt;5.7,"Normal",C2050&lt;=6.49,"Prediabetes",C2050&gt;=6.5,"Diabetes")</f>
        <v>Prediabetes</v>
      </c>
    </row>
    <row r="2051" spans="1:16" x14ac:dyDescent="0.25">
      <c r="A2051" s="54" t="s">
        <v>317</v>
      </c>
      <c r="B2051" s="54">
        <v>16.72</v>
      </c>
      <c r="C2051" s="54">
        <v>4.38</v>
      </c>
      <c r="D2051" s="54" t="s">
        <v>8367</v>
      </c>
      <c r="E2051" s="54" t="s">
        <v>2380</v>
      </c>
      <c r="F2051" s="54" t="s">
        <v>2380</v>
      </c>
      <c r="G2051" s="54">
        <v>1</v>
      </c>
      <c r="H2051" s="54" t="s">
        <v>2380</v>
      </c>
      <c r="I2051" s="17"/>
      <c r="J2051" s="19"/>
      <c r="K2051" s="15" t="str" cm="1">
        <f t="array" ref="K2051">IF(H2051="?",INDEX($H$2:$H$2336,MODE(MATCH($H$2:$H$2336,$H$2:$H$2336,0))),H2051)</f>
        <v>No</v>
      </c>
      <c r="L2051" s="16">
        <f t="shared" si="32"/>
        <v>1</v>
      </c>
      <c r="M2051" s="16" t="s">
        <v>2382</v>
      </c>
      <c r="N2051" s="16" t="s">
        <v>2380</v>
      </c>
      <c r="O2051" s="15" t="str" cm="1">
        <f t="array" ref="O2051">_xlfn.IFS(B2051&lt;18.5,"Underweight",B2051&lt;=24.99,"Normal weight",B2051&lt;=29.99,"Over weight",B2051&gt;=30,"Obesity")</f>
        <v>Underweight</v>
      </c>
      <c r="P2051" s="29" t="str" cm="1">
        <f t="array" ref="P2051">_xlfn.IFS(C2051&lt;5.7,"Normal",C2051&lt;=6.49,"Prediabetes",C2051&gt;=6.5,"Diabetes")</f>
        <v>Normal</v>
      </c>
    </row>
    <row r="2052" spans="1:16" x14ac:dyDescent="0.25">
      <c r="A2052" s="54" t="s">
        <v>316</v>
      </c>
      <c r="B2052" s="54">
        <v>26.22</v>
      </c>
      <c r="C2052" s="54">
        <v>4.6500000000000004</v>
      </c>
      <c r="D2052" s="54" t="s">
        <v>8367</v>
      </c>
      <c r="E2052" s="54" t="s">
        <v>2380</v>
      </c>
      <c r="F2052" s="54" t="s">
        <v>2382</v>
      </c>
      <c r="G2052" s="54">
        <v>1</v>
      </c>
      <c r="H2052" s="54" t="s">
        <v>2380</v>
      </c>
      <c r="I2052" s="15"/>
      <c r="J2052" s="20"/>
      <c r="K2052" s="17" t="str" cm="1">
        <f t="array" ref="K2052">IF(H2052="?",INDEX($H$2:$H$2336,MODE(MATCH($H$2:$H$2336,$H$2:$H$2336,0))),H2052)</f>
        <v>No</v>
      </c>
      <c r="L2052" s="18">
        <f t="shared" si="32"/>
        <v>1</v>
      </c>
      <c r="M2052" s="18" t="s">
        <v>2382</v>
      </c>
      <c r="N2052" s="18" t="s">
        <v>2380</v>
      </c>
      <c r="O2052" s="17" t="str" cm="1">
        <f t="array" ref="O2052">_xlfn.IFS(B2052&lt;18.5,"Underweight",B2052&lt;=24.99,"Normal weight",B2052&lt;=29.99,"Over weight",B2052&gt;=30,"Obesity")</f>
        <v>Over weight</v>
      </c>
      <c r="P2052" s="30" t="str" cm="1">
        <f t="array" ref="P2052">_xlfn.IFS(C2052&lt;5.7,"Normal",C2052&lt;=6.49,"Prediabetes",C2052&gt;=6.5,"Diabetes")</f>
        <v>Normal</v>
      </c>
    </row>
    <row r="2053" spans="1:16" x14ac:dyDescent="0.25">
      <c r="A2053" s="54" t="s">
        <v>315</v>
      </c>
      <c r="B2053" s="54">
        <v>31.824999999999999</v>
      </c>
      <c r="C2053" s="54">
        <v>4.7</v>
      </c>
      <c r="D2053" s="54" t="s">
        <v>2380</v>
      </c>
      <c r="E2053" s="54" t="s">
        <v>2380</v>
      </c>
      <c r="F2053" s="54" t="s">
        <v>2382</v>
      </c>
      <c r="G2053" s="54">
        <v>1</v>
      </c>
      <c r="H2053" s="54" t="s">
        <v>2380</v>
      </c>
      <c r="I2053" s="17"/>
      <c r="J2053" s="19"/>
      <c r="K2053" s="15" t="str" cm="1">
        <f t="array" ref="K2053">IF(H2053="?",INDEX($H$2:$H$2336,MODE(MATCH($H$2:$H$2336,$H$2:$H$2336,0))),H2053)</f>
        <v>No</v>
      </c>
      <c r="L2053" s="16">
        <f t="shared" si="32"/>
        <v>1</v>
      </c>
      <c r="M2053" s="16" t="s">
        <v>2380</v>
      </c>
      <c r="N2053" s="16" t="s">
        <v>2380</v>
      </c>
      <c r="O2053" s="15" t="str" cm="1">
        <f t="array" ref="O2053">_xlfn.IFS(B2053&lt;18.5,"Underweight",B2053&lt;=24.99,"Normal weight",B2053&lt;=29.99,"Over weight",B2053&gt;=30,"Obesity")</f>
        <v>Obesity</v>
      </c>
      <c r="P2053" s="29" t="str" cm="1">
        <f t="array" ref="P2053">_xlfn.IFS(C2053&lt;5.7,"Normal",C2053&lt;=6.49,"Prediabetes",C2053&gt;=6.5,"Diabetes")</f>
        <v>Normal</v>
      </c>
    </row>
    <row r="2054" spans="1:16" x14ac:dyDescent="0.25">
      <c r="A2054" s="54" t="s">
        <v>314</v>
      </c>
      <c r="B2054" s="54">
        <v>25.745000000000001</v>
      </c>
      <c r="C2054" s="54">
        <v>4.34</v>
      </c>
      <c r="D2054" s="54" t="s">
        <v>2380</v>
      </c>
      <c r="E2054" s="54" t="s">
        <v>2380</v>
      </c>
      <c r="F2054" s="54" t="s">
        <v>2382</v>
      </c>
      <c r="G2054" s="54">
        <v>1</v>
      </c>
      <c r="H2054" s="54" t="s">
        <v>2380</v>
      </c>
      <c r="I2054" s="15"/>
      <c r="J2054" s="20"/>
      <c r="K2054" s="17" t="str" cm="1">
        <f t="array" ref="K2054">IF(H2054="?",INDEX($H$2:$H$2336,MODE(MATCH($H$2:$H$2336,$H$2:$H$2336,0))),H2054)</f>
        <v>No</v>
      </c>
      <c r="L2054" s="18">
        <f t="shared" si="32"/>
        <v>1</v>
      </c>
      <c r="M2054" s="18" t="s">
        <v>2380</v>
      </c>
      <c r="N2054" s="18" t="s">
        <v>2380</v>
      </c>
      <c r="O2054" s="17" t="str" cm="1">
        <f t="array" ref="O2054">_xlfn.IFS(B2054&lt;18.5,"Underweight",B2054&lt;=24.99,"Normal weight",B2054&lt;=29.99,"Over weight",B2054&gt;=30,"Obesity")</f>
        <v>Over weight</v>
      </c>
      <c r="P2054" s="30" t="str" cm="1">
        <f t="array" ref="P2054">_xlfn.IFS(C2054&lt;5.7,"Normal",C2054&lt;=6.49,"Prediabetes",C2054&gt;=6.5,"Diabetes")</f>
        <v>Normal</v>
      </c>
    </row>
    <row r="2055" spans="1:16" x14ac:dyDescent="0.25">
      <c r="A2055" s="54" t="s">
        <v>313</v>
      </c>
      <c r="B2055" s="54">
        <v>24.605</v>
      </c>
      <c r="C2055" s="54">
        <v>5.62</v>
      </c>
      <c r="D2055" s="54" t="s">
        <v>2380</v>
      </c>
      <c r="E2055" s="54" t="s">
        <v>2380</v>
      </c>
      <c r="F2055" s="54" t="s">
        <v>2382</v>
      </c>
      <c r="G2055" s="54">
        <v>1</v>
      </c>
      <c r="H2055" s="54" t="s">
        <v>2380</v>
      </c>
      <c r="I2055" s="17"/>
      <c r="J2055" s="19"/>
      <c r="K2055" s="15" t="str" cm="1">
        <f t="array" ref="K2055">IF(H2055="?",INDEX($H$2:$H$2336,MODE(MATCH($H$2:$H$2336,$H$2:$H$2336,0))),H2055)</f>
        <v>No</v>
      </c>
      <c r="L2055" s="16">
        <f t="shared" si="32"/>
        <v>1</v>
      </c>
      <c r="M2055" s="16" t="s">
        <v>2380</v>
      </c>
      <c r="N2055" s="16" t="s">
        <v>2380</v>
      </c>
      <c r="O2055" s="15" t="str" cm="1">
        <f t="array" ref="O2055">_xlfn.IFS(B2055&lt;18.5,"Underweight",B2055&lt;=24.99,"Normal weight",B2055&lt;=29.99,"Over weight",B2055&gt;=30,"Obesity")</f>
        <v>Normal weight</v>
      </c>
      <c r="P2055" s="29" t="str" cm="1">
        <f t="array" ref="P2055">_xlfn.IFS(C2055&lt;5.7,"Normal",C2055&lt;=6.49,"Prediabetes",C2055&gt;=6.5,"Diabetes")</f>
        <v>Normal</v>
      </c>
    </row>
    <row r="2056" spans="1:16" x14ac:dyDescent="0.25">
      <c r="A2056" s="54" t="s">
        <v>312</v>
      </c>
      <c r="B2056" s="54">
        <v>24.51</v>
      </c>
      <c r="C2056" s="54">
        <v>4.24</v>
      </c>
      <c r="D2056" s="54" t="s">
        <v>2380</v>
      </c>
      <c r="E2056" s="54" t="s">
        <v>2380</v>
      </c>
      <c r="F2056" s="54" t="s">
        <v>2382</v>
      </c>
      <c r="G2056" s="54">
        <v>1</v>
      </c>
      <c r="H2056" s="54" t="s">
        <v>2380</v>
      </c>
      <c r="I2056" s="15"/>
      <c r="J2056" s="20"/>
      <c r="K2056" s="17" t="str" cm="1">
        <f t="array" ref="K2056">IF(H2056="?",INDEX($H$2:$H$2336,MODE(MATCH($H$2:$H$2336,$H$2:$H$2336,0))),H2056)</f>
        <v>No</v>
      </c>
      <c r="L2056" s="18">
        <f t="shared" si="32"/>
        <v>1</v>
      </c>
      <c r="M2056" s="18" t="s">
        <v>2380</v>
      </c>
      <c r="N2056" s="18" t="s">
        <v>2380</v>
      </c>
      <c r="O2056" s="17" t="str" cm="1">
        <f t="array" ref="O2056">_xlfn.IFS(B2056&lt;18.5,"Underweight",B2056&lt;=24.99,"Normal weight",B2056&lt;=29.99,"Over weight",B2056&gt;=30,"Obesity")</f>
        <v>Normal weight</v>
      </c>
      <c r="P2056" s="30" t="str" cm="1">
        <f t="array" ref="P2056">_xlfn.IFS(C2056&lt;5.7,"Normal",C2056&lt;=6.49,"Prediabetes",C2056&gt;=6.5,"Diabetes")</f>
        <v>Normal</v>
      </c>
    </row>
    <row r="2057" spans="1:16" x14ac:dyDescent="0.25">
      <c r="A2057" s="54" t="s">
        <v>311</v>
      </c>
      <c r="B2057" s="54">
        <v>31.065000000000001</v>
      </c>
      <c r="C2057" s="54">
        <v>4.57</v>
      </c>
      <c r="D2057" s="54" t="s">
        <v>8367</v>
      </c>
      <c r="E2057" s="54" t="s">
        <v>2380</v>
      </c>
      <c r="F2057" s="54" t="s">
        <v>2380</v>
      </c>
      <c r="G2057" s="54" t="s">
        <v>2381</v>
      </c>
      <c r="H2057" s="54" t="s">
        <v>2380</v>
      </c>
      <c r="I2057" s="17"/>
      <c r="J2057" s="19"/>
      <c r="K2057" s="15" t="str" cm="1">
        <f t="array" ref="K2057">IF(H2057="?",INDEX($H$2:$H$2336,MODE(MATCH($H$2:$H$2336,$H$2:$H$2336,0))),H2057)</f>
        <v>No</v>
      </c>
      <c r="L2057" s="16" t="str">
        <f t="shared" si="32"/>
        <v>0</v>
      </c>
      <c r="M2057" s="16" t="s">
        <v>2382</v>
      </c>
      <c r="N2057" s="16" t="s">
        <v>2380</v>
      </c>
      <c r="O2057" s="15" t="str" cm="1">
        <f t="array" ref="O2057">_xlfn.IFS(B2057&lt;18.5,"Underweight",B2057&lt;=24.99,"Normal weight",B2057&lt;=29.99,"Over weight",B2057&gt;=30,"Obesity")</f>
        <v>Obesity</v>
      </c>
      <c r="P2057" s="29" t="str" cm="1">
        <f t="array" ref="P2057">_xlfn.IFS(C2057&lt;5.7,"Normal",C2057&lt;=6.49,"Prediabetes",C2057&gt;=6.5,"Diabetes")</f>
        <v>Normal</v>
      </c>
    </row>
    <row r="2058" spans="1:16" x14ac:dyDescent="0.25">
      <c r="A2058" s="54" t="s">
        <v>310</v>
      </c>
      <c r="B2058" s="54">
        <v>28.12</v>
      </c>
      <c r="C2058" s="54">
        <v>5.05</v>
      </c>
      <c r="D2058" s="54" t="s">
        <v>2380</v>
      </c>
      <c r="E2058" s="54" t="s">
        <v>2380</v>
      </c>
      <c r="F2058" s="54" t="s">
        <v>2380</v>
      </c>
      <c r="G2058" s="54" t="s">
        <v>2381</v>
      </c>
      <c r="H2058" s="54" t="s">
        <v>2380</v>
      </c>
      <c r="I2058" s="15"/>
      <c r="J2058" s="20"/>
      <c r="K2058" s="17" t="str" cm="1">
        <f t="array" ref="K2058">IF(H2058="?",INDEX($H$2:$H$2336,MODE(MATCH($H$2:$H$2336,$H$2:$H$2336,0))),H2058)</f>
        <v>No</v>
      </c>
      <c r="L2058" s="18" t="str">
        <f t="shared" si="32"/>
        <v>0</v>
      </c>
      <c r="M2058" s="18" t="s">
        <v>2380</v>
      </c>
      <c r="N2058" s="18" t="s">
        <v>2380</v>
      </c>
      <c r="O2058" s="17" t="str" cm="1">
        <f t="array" ref="O2058">_xlfn.IFS(B2058&lt;18.5,"Underweight",B2058&lt;=24.99,"Normal weight",B2058&lt;=29.99,"Over weight",B2058&gt;=30,"Obesity")</f>
        <v>Over weight</v>
      </c>
      <c r="P2058" s="30" t="str" cm="1">
        <f t="array" ref="P2058">_xlfn.IFS(C2058&lt;5.7,"Normal",C2058&lt;=6.49,"Prediabetes",C2058&gt;=6.5,"Diabetes")</f>
        <v>Normal</v>
      </c>
    </row>
    <row r="2059" spans="1:16" x14ac:dyDescent="0.25">
      <c r="A2059" s="54" t="s">
        <v>309</v>
      </c>
      <c r="B2059" s="54">
        <v>38.06</v>
      </c>
      <c r="C2059" s="54">
        <v>6.16</v>
      </c>
      <c r="D2059" s="54" t="s">
        <v>2380</v>
      </c>
      <c r="E2059" s="54" t="s">
        <v>2380</v>
      </c>
      <c r="F2059" s="54" t="s">
        <v>2380</v>
      </c>
      <c r="G2059" s="54" t="s">
        <v>2381</v>
      </c>
      <c r="H2059" s="54" t="s">
        <v>2380</v>
      </c>
      <c r="I2059" s="17"/>
      <c r="J2059" s="19"/>
      <c r="K2059" s="15" t="str" cm="1">
        <f t="array" ref="K2059">IF(H2059="?",INDEX($H$2:$H$2336,MODE(MATCH($H$2:$H$2336,$H$2:$H$2336,0))),H2059)</f>
        <v>No</v>
      </c>
      <c r="L2059" s="16" t="str">
        <f t="shared" si="32"/>
        <v>0</v>
      </c>
      <c r="M2059" s="16" t="s">
        <v>2380</v>
      </c>
      <c r="N2059" s="16" t="s">
        <v>2380</v>
      </c>
      <c r="O2059" s="15" t="str" cm="1">
        <f t="array" ref="O2059">_xlfn.IFS(B2059&lt;18.5,"Underweight",B2059&lt;=24.99,"Normal weight",B2059&lt;=29.99,"Over weight",B2059&gt;=30,"Obesity")</f>
        <v>Obesity</v>
      </c>
      <c r="P2059" s="29" t="str" cm="1">
        <f t="array" ref="P2059">_xlfn.IFS(C2059&lt;5.7,"Normal",C2059&lt;=6.49,"Prediabetes",C2059&gt;=6.5,"Diabetes")</f>
        <v>Prediabetes</v>
      </c>
    </row>
    <row r="2060" spans="1:16" x14ac:dyDescent="0.25">
      <c r="A2060" s="54" t="s">
        <v>308</v>
      </c>
      <c r="B2060" s="54">
        <v>24.96</v>
      </c>
      <c r="C2060" s="54">
        <v>4.57</v>
      </c>
      <c r="D2060" s="54" t="s">
        <v>2380</v>
      </c>
      <c r="E2060" s="54" t="s">
        <v>2380</v>
      </c>
      <c r="F2060" s="54" t="s">
        <v>2380</v>
      </c>
      <c r="G2060" s="54" t="s">
        <v>2381</v>
      </c>
      <c r="H2060" s="54" t="s">
        <v>2380</v>
      </c>
      <c r="I2060" s="15"/>
      <c r="J2060" s="20"/>
      <c r="K2060" s="17" t="str" cm="1">
        <f t="array" ref="K2060">IF(H2060="?",INDEX($H$2:$H$2336,MODE(MATCH($H$2:$H$2336,$H$2:$H$2336,0))),H2060)</f>
        <v>No</v>
      </c>
      <c r="L2060" s="18" t="str">
        <f t="shared" si="32"/>
        <v>0</v>
      </c>
      <c r="M2060" s="18" t="s">
        <v>2380</v>
      </c>
      <c r="N2060" s="18" t="s">
        <v>2380</v>
      </c>
      <c r="O2060" s="17" t="str" cm="1">
        <f t="array" ref="O2060">_xlfn.IFS(B2060&lt;18.5,"Underweight",B2060&lt;=24.99,"Normal weight",B2060&lt;=29.99,"Over weight",B2060&gt;=30,"Obesity")</f>
        <v>Normal weight</v>
      </c>
      <c r="P2060" s="30" t="str" cm="1">
        <f t="array" ref="P2060">_xlfn.IFS(C2060&lt;5.7,"Normal",C2060&lt;=6.49,"Prediabetes",C2060&gt;=6.5,"Diabetes")</f>
        <v>Normal</v>
      </c>
    </row>
    <row r="2061" spans="1:16" x14ac:dyDescent="0.25">
      <c r="A2061" s="54" t="s">
        <v>307</v>
      </c>
      <c r="B2061" s="54">
        <v>17.670000000000002</v>
      </c>
      <c r="C2061" s="54">
        <v>5.53</v>
      </c>
      <c r="D2061" s="54" t="s">
        <v>8367</v>
      </c>
      <c r="E2061" s="54" t="s">
        <v>2380</v>
      </c>
      <c r="F2061" s="54" t="s">
        <v>2380</v>
      </c>
      <c r="G2061" s="54" t="s">
        <v>2381</v>
      </c>
      <c r="H2061" s="54" t="s">
        <v>2380</v>
      </c>
      <c r="I2061" s="17"/>
      <c r="J2061" s="19"/>
      <c r="K2061" s="15" t="str" cm="1">
        <f t="array" ref="K2061">IF(H2061="?",INDEX($H$2:$H$2336,MODE(MATCH($H$2:$H$2336,$H$2:$H$2336,0))),H2061)</f>
        <v>No</v>
      </c>
      <c r="L2061" s="16" t="str">
        <f t="shared" si="32"/>
        <v>0</v>
      </c>
      <c r="M2061" s="16" t="s">
        <v>2382</v>
      </c>
      <c r="N2061" s="16" t="s">
        <v>2380</v>
      </c>
      <c r="O2061" s="15" t="str" cm="1">
        <f t="array" ref="O2061">_xlfn.IFS(B2061&lt;18.5,"Underweight",B2061&lt;=24.99,"Normal weight",B2061&lt;=29.99,"Over weight",B2061&gt;=30,"Obesity")</f>
        <v>Underweight</v>
      </c>
      <c r="P2061" s="29" t="str" cm="1">
        <f t="array" ref="P2061">_xlfn.IFS(C2061&lt;5.7,"Normal",C2061&lt;=6.49,"Prediabetes",C2061&gt;=6.5,"Diabetes")</f>
        <v>Normal</v>
      </c>
    </row>
    <row r="2062" spans="1:16" x14ac:dyDescent="0.25">
      <c r="A2062" s="54" t="s">
        <v>306</v>
      </c>
      <c r="B2062" s="54">
        <v>31.35</v>
      </c>
      <c r="C2062" s="54">
        <v>5.84</v>
      </c>
      <c r="D2062" s="54" t="s">
        <v>2380</v>
      </c>
      <c r="E2062" s="54" t="s">
        <v>8367</v>
      </c>
      <c r="F2062" s="54" t="s">
        <v>2380</v>
      </c>
      <c r="G2062" s="54">
        <v>1</v>
      </c>
      <c r="H2062" s="54" t="s">
        <v>2380</v>
      </c>
      <c r="I2062" s="15"/>
      <c r="J2062" s="20"/>
      <c r="K2062" s="17" t="str" cm="1">
        <f t="array" ref="K2062">IF(H2062="?",INDEX($H$2:$H$2336,MODE(MATCH($H$2:$H$2336,$H$2:$H$2336,0))),H2062)</f>
        <v>No</v>
      </c>
      <c r="L2062" s="18">
        <f t="shared" si="32"/>
        <v>1</v>
      </c>
      <c r="M2062" s="18" t="s">
        <v>2380</v>
      </c>
      <c r="N2062" s="18" t="s">
        <v>2380</v>
      </c>
      <c r="O2062" s="17" t="str" cm="1">
        <f t="array" ref="O2062">_xlfn.IFS(B2062&lt;18.5,"Underweight",B2062&lt;=24.99,"Normal weight",B2062&lt;=29.99,"Over weight",B2062&gt;=30,"Obesity")</f>
        <v>Obesity</v>
      </c>
      <c r="P2062" s="30" t="str" cm="1">
        <f t="array" ref="P2062">_xlfn.IFS(C2062&lt;5.7,"Normal",C2062&lt;=6.49,"Prediabetes",C2062&gt;=6.5,"Diabetes")</f>
        <v>Prediabetes</v>
      </c>
    </row>
    <row r="2063" spans="1:16" x14ac:dyDescent="0.25">
      <c r="A2063" s="54" t="s">
        <v>305</v>
      </c>
      <c r="B2063" s="54">
        <v>28.31</v>
      </c>
      <c r="C2063" s="54">
        <v>6.41</v>
      </c>
      <c r="D2063" s="54" t="s">
        <v>2380</v>
      </c>
      <c r="E2063" s="54" t="s">
        <v>8367</v>
      </c>
      <c r="F2063" s="54" t="s">
        <v>2380</v>
      </c>
      <c r="G2063" s="54">
        <v>1</v>
      </c>
      <c r="H2063" s="54" t="s">
        <v>2380</v>
      </c>
      <c r="I2063" s="17"/>
      <c r="J2063" s="19"/>
      <c r="K2063" s="15" t="str" cm="1">
        <f t="array" ref="K2063">IF(H2063="?",INDEX($H$2:$H$2336,MODE(MATCH($H$2:$H$2336,$H$2:$H$2336,0))),H2063)</f>
        <v>No</v>
      </c>
      <c r="L2063" s="16">
        <f t="shared" si="32"/>
        <v>1</v>
      </c>
      <c r="M2063" s="16" t="s">
        <v>2380</v>
      </c>
      <c r="N2063" s="16" t="s">
        <v>2380</v>
      </c>
      <c r="O2063" s="15" t="str" cm="1">
        <f t="array" ref="O2063">_xlfn.IFS(B2063&lt;18.5,"Underweight",B2063&lt;=24.99,"Normal weight",B2063&lt;=29.99,"Over weight",B2063&gt;=30,"Obesity")</f>
        <v>Over weight</v>
      </c>
      <c r="P2063" s="29" t="str" cm="1">
        <f t="array" ref="P2063">_xlfn.IFS(C2063&lt;5.7,"Normal",C2063&lt;=6.49,"Prediabetes",C2063&gt;=6.5,"Diabetes")</f>
        <v>Prediabetes</v>
      </c>
    </row>
    <row r="2064" spans="1:16" x14ac:dyDescent="0.25">
      <c r="A2064" s="54" t="s">
        <v>304</v>
      </c>
      <c r="B2064" s="54">
        <v>30.3</v>
      </c>
      <c r="C2064" s="54">
        <v>4.7300000000000004</v>
      </c>
      <c r="D2064" s="54" t="s">
        <v>8367</v>
      </c>
      <c r="E2064" s="54" t="s">
        <v>2380</v>
      </c>
      <c r="F2064" s="54" t="s">
        <v>2382</v>
      </c>
      <c r="G2064" s="54">
        <v>1</v>
      </c>
      <c r="H2064" s="54" t="s">
        <v>2380</v>
      </c>
      <c r="I2064" s="15"/>
      <c r="J2064" s="20"/>
      <c r="K2064" s="17" t="str" cm="1">
        <f t="array" ref="K2064">IF(H2064="?",INDEX($H$2:$H$2336,MODE(MATCH($H$2:$H$2336,$H$2:$H$2336,0))),H2064)</f>
        <v>No</v>
      </c>
      <c r="L2064" s="18">
        <f t="shared" si="32"/>
        <v>1</v>
      </c>
      <c r="M2064" s="18" t="s">
        <v>2382</v>
      </c>
      <c r="N2064" s="18" t="s">
        <v>2380</v>
      </c>
      <c r="O2064" s="17" t="str" cm="1">
        <f t="array" ref="O2064">_xlfn.IFS(B2064&lt;18.5,"Underweight",B2064&lt;=24.99,"Normal weight",B2064&lt;=29.99,"Over weight",B2064&gt;=30,"Obesity")</f>
        <v>Obesity</v>
      </c>
      <c r="P2064" s="30" t="str" cm="1">
        <f t="array" ref="P2064">_xlfn.IFS(C2064&lt;5.7,"Normal",C2064&lt;=6.49,"Prediabetes",C2064&gt;=6.5,"Diabetes")</f>
        <v>Normal</v>
      </c>
    </row>
    <row r="2065" spans="1:16" x14ac:dyDescent="0.25">
      <c r="A2065" s="54" t="s">
        <v>303</v>
      </c>
      <c r="B2065" s="54">
        <v>26.4</v>
      </c>
      <c r="C2065" s="54">
        <v>6.22</v>
      </c>
      <c r="D2065" s="54" t="s">
        <v>8367</v>
      </c>
      <c r="E2065" s="54" t="s">
        <v>2380</v>
      </c>
      <c r="F2065" s="54" t="s">
        <v>2380</v>
      </c>
      <c r="G2065" s="54" t="s">
        <v>2381</v>
      </c>
      <c r="H2065" s="54" t="s">
        <v>2380</v>
      </c>
      <c r="I2065" s="17"/>
      <c r="J2065" s="19"/>
      <c r="K2065" s="15" t="str" cm="1">
        <f t="array" ref="K2065">IF(H2065="?",INDEX($H$2:$H$2336,MODE(MATCH($H$2:$H$2336,$H$2:$H$2336,0))),H2065)</f>
        <v>No</v>
      </c>
      <c r="L2065" s="16" t="str">
        <f t="shared" si="32"/>
        <v>0</v>
      </c>
      <c r="M2065" s="16" t="s">
        <v>2382</v>
      </c>
      <c r="N2065" s="16" t="s">
        <v>2380</v>
      </c>
      <c r="O2065" s="15" t="str" cm="1">
        <f t="array" ref="O2065">_xlfn.IFS(B2065&lt;18.5,"Underweight",B2065&lt;=24.99,"Normal weight",B2065&lt;=29.99,"Over weight",B2065&gt;=30,"Obesity")</f>
        <v>Over weight</v>
      </c>
      <c r="P2065" s="29" t="str" cm="1">
        <f t="array" ref="P2065">_xlfn.IFS(C2065&lt;5.7,"Normal",C2065&lt;=6.49,"Prediabetes",C2065&gt;=6.5,"Diabetes")</f>
        <v>Prediabetes</v>
      </c>
    </row>
    <row r="2066" spans="1:16" x14ac:dyDescent="0.25">
      <c r="A2066" s="54" t="s">
        <v>302</v>
      </c>
      <c r="B2066" s="54">
        <v>22.135000000000002</v>
      </c>
      <c r="C2066" s="54">
        <v>4.46</v>
      </c>
      <c r="D2066" s="54" t="s">
        <v>8367</v>
      </c>
      <c r="E2066" s="54" t="s">
        <v>2380</v>
      </c>
      <c r="F2066" s="54" t="s">
        <v>2380</v>
      </c>
      <c r="G2066" s="54" t="s">
        <v>2381</v>
      </c>
      <c r="H2066" s="54" t="s">
        <v>2380</v>
      </c>
      <c r="I2066" s="15"/>
      <c r="J2066" s="20"/>
      <c r="K2066" s="17" t="str" cm="1">
        <f t="array" ref="K2066">IF(H2066="?",INDEX($H$2:$H$2336,MODE(MATCH($H$2:$H$2336,$H$2:$H$2336,0))),H2066)</f>
        <v>No</v>
      </c>
      <c r="L2066" s="18" t="str">
        <f t="shared" si="32"/>
        <v>0</v>
      </c>
      <c r="M2066" s="18" t="s">
        <v>2382</v>
      </c>
      <c r="N2066" s="18" t="s">
        <v>2380</v>
      </c>
      <c r="O2066" s="17" t="str" cm="1">
        <f t="array" ref="O2066">_xlfn.IFS(B2066&lt;18.5,"Underweight",B2066&lt;=24.99,"Normal weight",B2066&lt;=29.99,"Over weight",B2066&gt;=30,"Obesity")</f>
        <v>Normal weight</v>
      </c>
      <c r="P2066" s="30" t="str" cm="1">
        <f t="array" ref="P2066">_xlfn.IFS(C2066&lt;5.7,"Normal",C2066&lt;=6.49,"Prediabetes",C2066&gt;=6.5,"Diabetes")</f>
        <v>Normal</v>
      </c>
    </row>
    <row r="2067" spans="1:16" x14ac:dyDescent="0.25">
      <c r="A2067" s="54" t="s">
        <v>301</v>
      </c>
      <c r="B2067" s="54">
        <v>17.399999999999999</v>
      </c>
      <c r="C2067" s="54">
        <v>4.5</v>
      </c>
      <c r="D2067" s="54" t="s">
        <v>8367</v>
      </c>
      <c r="E2067" s="54" t="s">
        <v>2380</v>
      </c>
      <c r="F2067" s="54" t="s">
        <v>2380</v>
      </c>
      <c r="G2067" s="54" t="s">
        <v>2381</v>
      </c>
      <c r="H2067" s="54" t="s">
        <v>2380</v>
      </c>
      <c r="I2067" s="17"/>
      <c r="J2067" s="19"/>
      <c r="K2067" s="15" t="str" cm="1">
        <f t="array" ref="K2067">IF(H2067="?",INDEX($H$2:$H$2336,MODE(MATCH($H$2:$H$2336,$H$2:$H$2336,0))),H2067)</f>
        <v>No</v>
      </c>
      <c r="L2067" s="16" t="str">
        <f t="shared" si="32"/>
        <v>0</v>
      </c>
      <c r="M2067" s="16" t="s">
        <v>2382</v>
      </c>
      <c r="N2067" s="16" t="s">
        <v>2380</v>
      </c>
      <c r="O2067" s="15" t="str" cm="1">
        <f t="array" ref="O2067">_xlfn.IFS(B2067&lt;18.5,"Underweight",B2067&lt;=24.99,"Normal weight",B2067&lt;=29.99,"Over weight",B2067&gt;=30,"Obesity")</f>
        <v>Underweight</v>
      </c>
      <c r="P2067" s="29" t="str" cm="1">
        <f t="array" ref="P2067">_xlfn.IFS(C2067&lt;5.7,"Normal",C2067&lt;=6.49,"Prediabetes",C2067&gt;=6.5,"Diabetes")</f>
        <v>Normal</v>
      </c>
    </row>
    <row r="2068" spans="1:16" x14ac:dyDescent="0.25">
      <c r="A2068" s="54" t="s">
        <v>299</v>
      </c>
      <c r="B2068" s="54">
        <v>28.06</v>
      </c>
      <c r="C2068" s="54">
        <v>8.93</v>
      </c>
      <c r="D2068" s="54" t="s">
        <v>2380</v>
      </c>
      <c r="E2068" s="54" t="s">
        <v>2380</v>
      </c>
      <c r="F2068" s="54" t="s">
        <v>2380</v>
      </c>
      <c r="G2068" s="54" t="s">
        <v>2381</v>
      </c>
      <c r="H2068" s="54" t="s">
        <v>2380</v>
      </c>
      <c r="I2068" s="15"/>
      <c r="J2068" s="20"/>
      <c r="K2068" s="17" t="str" cm="1">
        <f t="array" ref="K2068">IF(H2068="?",INDEX($H$2:$H$2336,MODE(MATCH($H$2:$H$2336,$H$2:$H$2336,0))),H2068)</f>
        <v>No</v>
      </c>
      <c r="L2068" s="18" t="str">
        <f t="shared" si="32"/>
        <v>0</v>
      </c>
      <c r="M2068" s="18" t="s">
        <v>2380</v>
      </c>
      <c r="N2068" s="18" t="s">
        <v>2380</v>
      </c>
      <c r="O2068" s="17" t="str" cm="1">
        <f t="array" ref="O2068">_xlfn.IFS(B2068&lt;18.5,"Underweight",B2068&lt;=24.99,"Normal weight",B2068&lt;=29.99,"Over weight",B2068&gt;=30,"Obesity")</f>
        <v>Over weight</v>
      </c>
      <c r="P2068" s="30" t="str" cm="1">
        <f t="array" ref="P2068">_xlfn.IFS(C2068&lt;5.7,"Normal",C2068&lt;=6.49,"Prediabetes",C2068&gt;=6.5,"Diabetes")</f>
        <v>Diabetes</v>
      </c>
    </row>
    <row r="2069" spans="1:16" x14ac:dyDescent="0.25">
      <c r="A2069" s="54" t="s">
        <v>298</v>
      </c>
      <c r="B2069" s="54">
        <v>31.13</v>
      </c>
      <c r="C2069" s="54">
        <v>11.02</v>
      </c>
      <c r="D2069" s="54" t="s">
        <v>2380</v>
      </c>
      <c r="E2069" s="54" t="s">
        <v>2380</v>
      </c>
      <c r="F2069" s="54" t="s">
        <v>2380</v>
      </c>
      <c r="G2069" s="54" t="s">
        <v>2381</v>
      </c>
      <c r="H2069" s="54" t="s">
        <v>2380</v>
      </c>
      <c r="I2069" s="17"/>
      <c r="J2069" s="19"/>
      <c r="K2069" s="15" t="str" cm="1">
        <f t="array" ref="K2069">IF(H2069="?",INDEX($H$2:$H$2336,MODE(MATCH($H$2:$H$2336,$H$2:$H$2336,0))),H2069)</f>
        <v>No</v>
      </c>
      <c r="L2069" s="16" t="str">
        <f t="shared" si="32"/>
        <v>0</v>
      </c>
      <c r="M2069" s="16" t="s">
        <v>2380</v>
      </c>
      <c r="N2069" s="16" t="s">
        <v>2380</v>
      </c>
      <c r="O2069" s="15" t="str" cm="1">
        <f t="array" ref="O2069">_xlfn.IFS(B2069&lt;18.5,"Underweight",B2069&lt;=24.99,"Normal weight",B2069&lt;=29.99,"Over weight",B2069&gt;=30,"Obesity")</f>
        <v>Obesity</v>
      </c>
      <c r="P2069" s="29" t="str" cm="1">
        <f t="array" ref="P2069">_xlfn.IFS(C2069&lt;5.7,"Normal",C2069&lt;=6.49,"Prediabetes",C2069&gt;=6.5,"Diabetes")</f>
        <v>Diabetes</v>
      </c>
    </row>
    <row r="2070" spans="1:16" x14ac:dyDescent="0.25">
      <c r="A2070" s="54" t="s">
        <v>297</v>
      </c>
      <c r="B2070" s="54">
        <v>18.46</v>
      </c>
      <c r="C2070" s="54">
        <v>5.25</v>
      </c>
      <c r="D2070" s="54" t="s">
        <v>2380</v>
      </c>
      <c r="E2070" s="54" t="s">
        <v>2380</v>
      </c>
      <c r="F2070" s="54" t="s">
        <v>2380</v>
      </c>
      <c r="G2070" s="54" t="s">
        <v>2381</v>
      </c>
      <c r="H2070" s="54" t="s">
        <v>2380</v>
      </c>
      <c r="I2070" s="15"/>
      <c r="J2070" s="20"/>
      <c r="K2070" s="17" t="str" cm="1">
        <f t="array" ref="K2070">IF(H2070="?",INDEX($H$2:$H$2336,MODE(MATCH($H$2:$H$2336,$H$2:$H$2336,0))),H2070)</f>
        <v>No</v>
      </c>
      <c r="L2070" s="18" t="str">
        <f t="shared" si="32"/>
        <v>0</v>
      </c>
      <c r="M2070" s="18" t="s">
        <v>2380</v>
      </c>
      <c r="N2070" s="18" t="s">
        <v>2380</v>
      </c>
      <c r="O2070" s="17" t="str" cm="1">
        <f t="array" ref="O2070">_xlfn.IFS(B2070&lt;18.5,"Underweight",B2070&lt;=24.99,"Normal weight",B2070&lt;=29.99,"Over weight",B2070&gt;=30,"Obesity")</f>
        <v>Underweight</v>
      </c>
      <c r="P2070" s="30" t="str" cm="1">
        <f t="array" ref="P2070">_xlfn.IFS(C2070&lt;5.7,"Normal",C2070&lt;=6.49,"Prediabetes",C2070&gt;=6.5,"Diabetes")</f>
        <v>Normal</v>
      </c>
    </row>
    <row r="2071" spans="1:16" x14ac:dyDescent="0.25">
      <c r="A2071" s="54" t="s">
        <v>296</v>
      </c>
      <c r="B2071" s="54">
        <v>17.3</v>
      </c>
      <c r="C2071" s="54">
        <v>4.75</v>
      </c>
      <c r="D2071" s="54" t="s">
        <v>2380</v>
      </c>
      <c r="E2071" s="54" t="s">
        <v>2380</v>
      </c>
      <c r="F2071" s="54" t="s">
        <v>2380</v>
      </c>
      <c r="G2071" s="54" t="s">
        <v>2381</v>
      </c>
      <c r="H2071" s="54" t="s">
        <v>2380</v>
      </c>
      <c r="I2071" s="17"/>
      <c r="J2071" s="19"/>
      <c r="K2071" s="15" t="str" cm="1">
        <f t="array" ref="K2071">IF(H2071="?",INDEX($H$2:$H$2336,MODE(MATCH($H$2:$H$2336,$H$2:$H$2336,0))),H2071)</f>
        <v>No</v>
      </c>
      <c r="L2071" s="16" t="str">
        <f t="shared" si="32"/>
        <v>0</v>
      </c>
      <c r="M2071" s="16" t="s">
        <v>2380</v>
      </c>
      <c r="N2071" s="16" t="s">
        <v>2380</v>
      </c>
      <c r="O2071" s="15" t="str" cm="1">
        <f t="array" ref="O2071">_xlfn.IFS(B2071&lt;18.5,"Underweight",B2071&lt;=24.99,"Normal weight",B2071&lt;=29.99,"Over weight",B2071&gt;=30,"Obesity")</f>
        <v>Underweight</v>
      </c>
      <c r="P2071" s="29" t="str" cm="1">
        <f t="array" ref="P2071">_xlfn.IFS(C2071&lt;5.7,"Normal",C2071&lt;=6.49,"Prediabetes",C2071&gt;=6.5,"Diabetes")</f>
        <v>Normal</v>
      </c>
    </row>
    <row r="2072" spans="1:16" x14ac:dyDescent="0.25">
      <c r="A2072" s="54" t="s">
        <v>295</v>
      </c>
      <c r="B2072" s="54">
        <v>35.625</v>
      </c>
      <c r="C2072" s="54">
        <v>4.68</v>
      </c>
      <c r="D2072" s="54" t="s">
        <v>8367</v>
      </c>
      <c r="E2072" s="54" t="s">
        <v>2380</v>
      </c>
      <c r="F2072" s="54" t="s">
        <v>2382</v>
      </c>
      <c r="G2072" s="54">
        <v>1</v>
      </c>
      <c r="H2072" s="54" t="s">
        <v>2380</v>
      </c>
      <c r="I2072" s="15"/>
      <c r="J2072" s="20"/>
      <c r="K2072" s="17" t="str" cm="1">
        <f t="array" ref="K2072">IF(H2072="?",INDEX($H$2:$H$2336,MODE(MATCH($H$2:$H$2336,$H$2:$H$2336,0))),H2072)</f>
        <v>No</v>
      </c>
      <c r="L2072" s="18">
        <f t="shared" si="32"/>
        <v>1</v>
      </c>
      <c r="M2072" s="18" t="s">
        <v>2382</v>
      </c>
      <c r="N2072" s="18" t="s">
        <v>2380</v>
      </c>
      <c r="O2072" s="17" t="str" cm="1">
        <f t="array" ref="O2072">_xlfn.IFS(B2072&lt;18.5,"Underweight",B2072&lt;=24.99,"Normal weight",B2072&lt;=29.99,"Over weight",B2072&gt;=30,"Obesity")</f>
        <v>Obesity</v>
      </c>
      <c r="P2072" s="30" t="str" cm="1">
        <f t="array" ref="P2072">_xlfn.IFS(C2072&lt;5.7,"Normal",C2072&lt;=6.49,"Prediabetes",C2072&gt;=6.5,"Diabetes")</f>
        <v>Normal</v>
      </c>
    </row>
    <row r="2073" spans="1:16" x14ac:dyDescent="0.25">
      <c r="A2073" s="54" t="s">
        <v>294</v>
      </c>
      <c r="B2073" s="54">
        <v>20.234999999999999</v>
      </c>
      <c r="C2073" s="54">
        <v>6.17</v>
      </c>
      <c r="D2073" s="54" t="s">
        <v>8367</v>
      </c>
      <c r="E2073" s="54" t="s">
        <v>8367</v>
      </c>
      <c r="F2073" s="54" t="s">
        <v>2380</v>
      </c>
      <c r="G2073" s="54">
        <v>2</v>
      </c>
      <c r="H2073" s="54" t="s">
        <v>2380</v>
      </c>
      <c r="I2073" s="17"/>
      <c r="J2073" s="19"/>
      <c r="K2073" s="15" t="str" cm="1">
        <f t="array" ref="K2073">IF(H2073="?",INDEX($H$2:$H$2336,MODE(MATCH($H$2:$H$2336,$H$2:$H$2336,0))),H2073)</f>
        <v>No</v>
      </c>
      <c r="L2073" s="16">
        <f t="shared" si="32"/>
        <v>2</v>
      </c>
      <c r="M2073" s="16" t="s">
        <v>2382</v>
      </c>
      <c r="N2073" s="16" t="s">
        <v>2380</v>
      </c>
      <c r="O2073" s="15" t="str" cm="1">
        <f t="array" ref="O2073">_xlfn.IFS(B2073&lt;18.5,"Underweight",B2073&lt;=24.99,"Normal weight",B2073&lt;=29.99,"Over weight",B2073&gt;=30,"Obesity")</f>
        <v>Normal weight</v>
      </c>
      <c r="P2073" s="29" t="str" cm="1">
        <f t="array" ref="P2073">_xlfn.IFS(C2073&lt;5.7,"Normal",C2073&lt;=6.49,"Prediabetes",C2073&gt;=6.5,"Diabetes")</f>
        <v>Prediabetes</v>
      </c>
    </row>
    <row r="2074" spans="1:16" x14ac:dyDescent="0.25">
      <c r="A2074" s="54" t="s">
        <v>293</v>
      </c>
      <c r="B2074" s="54">
        <v>27.55</v>
      </c>
      <c r="C2074" s="54">
        <v>4.5599999999999996</v>
      </c>
      <c r="D2074" s="54" t="s">
        <v>8367</v>
      </c>
      <c r="E2074" s="54" t="s">
        <v>2380</v>
      </c>
      <c r="F2074" s="54" t="s">
        <v>2382</v>
      </c>
      <c r="G2074" s="54">
        <v>1</v>
      </c>
      <c r="H2074" s="54" t="s">
        <v>2380</v>
      </c>
      <c r="I2074" s="15"/>
      <c r="J2074" s="20"/>
      <c r="K2074" s="17" t="str" cm="1">
        <f t="array" ref="K2074">IF(H2074="?",INDEX($H$2:$H$2336,MODE(MATCH($H$2:$H$2336,$H$2:$H$2336,0))),H2074)</f>
        <v>No</v>
      </c>
      <c r="L2074" s="18">
        <f t="shared" si="32"/>
        <v>1</v>
      </c>
      <c r="M2074" s="18" t="s">
        <v>2382</v>
      </c>
      <c r="N2074" s="18" t="s">
        <v>2380</v>
      </c>
      <c r="O2074" s="17" t="str" cm="1">
        <f t="array" ref="O2074">_xlfn.IFS(B2074&lt;18.5,"Underweight",B2074&lt;=24.99,"Normal weight",B2074&lt;=29.99,"Over weight",B2074&gt;=30,"Obesity")</f>
        <v>Over weight</v>
      </c>
      <c r="P2074" s="30" t="str" cm="1">
        <f t="array" ref="P2074">_xlfn.IFS(C2074&lt;5.7,"Normal",C2074&lt;=6.49,"Prediabetes",C2074&gt;=6.5,"Diabetes")</f>
        <v>Normal</v>
      </c>
    </row>
    <row r="2075" spans="1:16" x14ac:dyDescent="0.25">
      <c r="A2075" s="54" t="s">
        <v>292</v>
      </c>
      <c r="B2075" s="54">
        <v>17.97</v>
      </c>
      <c r="C2075" s="54">
        <v>6.3</v>
      </c>
      <c r="D2075" s="54" t="s">
        <v>2380</v>
      </c>
      <c r="E2075" s="54" t="s">
        <v>2380</v>
      </c>
      <c r="F2075" s="54" t="s">
        <v>2380</v>
      </c>
      <c r="G2075" s="54" t="s">
        <v>2381</v>
      </c>
      <c r="H2075" s="54" t="s">
        <v>2380</v>
      </c>
      <c r="I2075" s="17"/>
      <c r="J2075" s="19"/>
      <c r="K2075" s="15" t="str" cm="1">
        <f t="array" ref="K2075">IF(H2075="?",INDEX($H$2:$H$2336,MODE(MATCH($H$2:$H$2336,$H$2:$H$2336,0))),H2075)</f>
        <v>No</v>
      </c>
      <c r="L2075" s="16" t="str">
        <f t="shared" si="32"/>
        <v>0</v>
      </c>
      <c r="M2075" s="16" t="s">
        <v>2380</v>
      </c>
      <c r="N2075" s="16" t="s">
        <v>2380</v>
      </c>
      <c r="O2075" s="15" t="str" cm="1">
        <f t="array" ref="O2075">_xlfn.IFS(B2075&lt;18.5,"Underweight",B2075&lt;=24.99,"Normal weight",B2075&lt;=29.99,"Over weight",B2075&gt;=30,"Obesity")</f>
        <v>Underweight</v>
      </c>
      <c r="P2075" s="29" t="str" cm="1">
        <f t="array" ref="P2075">_xlfn.IFS(C2075&lt;5.7,"Normal",C2075&lt;=6.49,"Prediabetes",C2075&gt;=6.5,"Diabetes")</f>
        <v>Prediabetes</v>
      </c>
    </row>
    <row r="2076" spans="1:16" x14ac:dyDescent="0.25">
      <c r="A2076" s="54" t="s">
        <v>291</v>
      </c>
      <c r="B2076" s="54">
        <v>29.98</v>
      </c>
      <c r="C2076" s="54">
        <v>6.03</v>
      </c>
      <c r="D2076" s="54" t="s">
        <v>2380</v>
      </c>
      <c r="E2076" s="54" t="s">
        <v>8367</v>
      </c>
      <c r="F2076" s="54" t="s">
        <v>2380</v>
      </c>
      <c r="G2076" s="54">
        <v>1</v>
      </c>
      <c r="H2076" s="54" t="s">
        <v>2380</v>
      </c>
      <c r="I2076" s="15"/>
      <c r="J2076" s="20"/>
      <c r="K2076" s="17" t="str" cm="1">
        <f t="array" ref="K2076">IF(H2076="?",INDEX($H$2:$H$2336,MODE(MATCH($H$2:$H$2336,$H$2:$H$2336,0))),H2076)</f>
        <v>No</v>
      </c>
      <c r="L2076" s="18">
        <f t="shared" si="32"/>
        <v>1</v>
      </c>
      <c r="M2076" s="18" t="s">
        <v>2380</v>
      </c>
      <c r="N2076" s="18" t="s">
        <v>2380</v>
      </c>
      <c r="O2076" s="17" t="str" cm="1">
        <f t="array" ref="O2076">_xlfn.IFS(B2076&lt;18.5,"Underweight",B2076&lt;=24.99,"Normal weight",B2076&lt;=29.99,"Over weight",B2076&gt;=30,"Obesity")</f>
        <v>Over weight</v>
      </c>
      <c r="P2076" s="30" t="str" cm="1">
        <f t="array" ref="P2076">_xlfn.IFS(C2076&lt;5.7,"Normal",C2076&lt;=6.49,"Prediabetes",C2076&gt;=6.5,"Diabetes")</f>
        <v>Prediabetes</v>
      </c>
    </row>
    <row r="2077" spans="1:16" x14ac:dyDescent="0.25">
      <c r="A2077" s="54" t="s">
        <v>290</v>
      </c>
      <c r="B2077" s="54">
        <v>33.659999999999997</v>
      </c>
      <c r="C2077" s="54">
        <v>4.2</v>
      </c>
      <c r="D2077" s="54" t="s">
        <v>8367</v>
      </c>
      <c r="E2077" s="54" t="s">
        <v>2380</v>
      </c>
      <c r="F2077" s="54" t="s">
        <v>2380</v>
      </c>
      <c r="G2077" s="54">
        <v>1</v>
      </c>
      <c r="H2077" s="54" t="s">
        <v>2380</v>
      </c>
      <c r="I2077" s="17"/>
      <c r="J2077" s="19"/>
      <c r="K2077" s="15" t="str" cm="1">
        <f t="array" ref="K2077">IF(H2077="?",INDEX($H$2:$H$2336,MODE(MATCH($H$2:$H$2336,$H$2:$H$2336,0))),H2077)</f>
        <v>No</v>
      </c>
      <c r="L2077" s="16">
        <f t="shared" si="32"/>
        <v>1</v>
      </c>
      <c r="M2077" s="16" t="s">
        <v>2382</v>
      </c>
      <c r="N2077" s="16" t="s">
        <v>2380</v>
      </c>
      <c r="O2077" s="15" t="str" cm="1">
        <f t="array" ref="O2077">_xlfn.IFS(B2077&lt;18.5,"Underweight",B2077&lt;=24.99,"Normal weight",B2077&lt;=29.99,"Over weight",B2077&gt;=30,"Obesity")</f>
        <v>Obesity</v>
      </c>
      <c r="P2077" s="29" t="str" cm="1">
        <f t="array" ref="P2077">_xlfn.IFS(C2077&lt;5.7,"Normal",C2077&lt;=6.49,"Prediabetes",C2077&gt;=6.5,"Diabetes")</f>
        <v>Normal</v>
      </c>
    </row>
    <row r="2078" spans="1:16" x14ac:dyDescent="0.25">
      <c r="A2078" s="54" t="s">
        <v>289</v>
      </c>
      <c r="B2078" s="54">
        <v>32.67</v>
      </c>
      <c r="C2078" s="54">
        <v>5.61</v>
      </c>
      <c r="D2078" s="54" t="s">
        <v>8367</v>
      </c>
      <c r="E2078" s="54" t="s">
        <v>2380</v>
      </c>
      <c r="F2078" s="54" t="s">
        <v>2380</v>
      </c>
      <c r="G2078" s="54">
        <v>1</v>
      </c>
      <c r="H2078" s="54" t="s">
        <v>2380</v>
      </c>
      <c r="I2078" s="15"/>
      <c r="J2078" s="20"/>
      <c r="K2078" s="17" t="str" cm="1">
        <f t="array" ref="K2078">IF(H2078="?",INDEX($H$2:$H$2336,MODE(MATCH($H$2:$H$2336,$H$2:$H$2336,0))),H2078)</f>
        <v>No</v>
      </c>
      <c r="L2078" s="18">
        <f t="shared" si="32"/>
        <v>1</v>
      </c>
      <c r="M2078" s="18" t="s">
        <v>2382</v>
      </c>
      <c r="N2078" s="18" t="s">
        <v>2380</v>
      </c>
      <c r="O2078" s="17" t="str" cm="1">
        <f t="array" ref="O2078">_xlfn.IFS(B2078&lt;18.5,"Underweight",B2078&lt;=24.99,"Normal weight",B2078&lt;=29.99,"Over weight",B2078&gt;=30,"Obesity")</f>
        <v>Obesity</v>
      </c>
      <c r="P2078" s="30" t="str" cm="1">
        <f t="array" ref="P2078">_xlfn.IFS(C2078&lt;5.7,"Normal",C2078&lt;=6.49,"Prediabetes",C2078&gt;=6.5,"Diabetes")</f>
        <v>Normal</v>
      </c>
    </row>
    <row r="2079" spans="1:16" x14ac:dyDescent="0.25">
      <c r="A2079" s="54" t="s">
        <v>288</v>
      </c>
      <c r="B2079" s="54">
        <v>30.5</v>
      </c>
      <c r="C2079" s="54">
        <v>5.88</v>
      </c>
      <c r="D2079" s="54" t="s">
        <v>8367</v>
      </c>
      <c r="E2079" s="54" t="s">
        <v>2380</v>
      </c>
      <c r="F2079" s="54" t="s">
        <v>2380</v>
      </c>
      <c r="G2079" s="54">
        <v>1</v>
      </c>
      <c r="H2079" s="54" t="s">
        <v>2380</v>
      </c>
      <c r="I2079" s="17"/>
      <c r="J2079" s="19"/>
      <c r="K2079" s="15" t="str" cm="1">
        <f t="array" ref="K2079">IF(H2079="?",INDEX($H$2:$H$2336,MODE(MATCH($H$2:$H$2336,$H$2:$H$2336,0))),H2079)</f>
        <v>No</v>
      </c>
      <c r="L2079" s="16">
        <f t="shared" si="32"/>
        <v>1</v>
      </c>
      <c r="M2079" s="16" t="s">
        <v>2382</v>
      </c>
      <c r="N2079" s="16" t="s">
        <v>2380</v>
      </c>
      <c r="O2079" s="15" t="str" cm="1">
        <f t="array" ref="O2079">_xlfn.IFS(B2079&lt;18.5,"Underweight",B2079&lt;=24.99,"Normal weight",B2079&lt;=29.99,"Over weight",B2079&gt;=30,"Obesity")</f>
        <v>Obesity</v>
      </c>
      <c r="P2079" s="29" t="str" cm="1">
        <f t="array" ref="P2079">_xlfn.IFS(C2079&lt;5.7,"Normal",C2079&lt;=6.49,"Prediabetes",C2079&gt;=6.5,"Diabetes")</f>
        <v>Prediabetes</v>
      </c>
    </row>
    <row r="2080" spans="1:16" x14ac:dyDescent="0.25">
      <c r="A2080" s="54" t="s">
        <v>287</v>
      </c>
      <c r="B2080" s="54">
        <v>23.1</v>
      </c>
      <c r="C2080" s="54">
        <v>5.92</v>
      </c>
      <c r="D2080" s="54" t="s">
        <v>8367</v>
      </c>
      <c r="E2080" s="54" t="s">
        <v>2380</v>
      </c>
      <c r="F2080" s="54" t="s">
        <v>2380</v>
      </c>
      <c r="G2080" s="54">
        <v>1</v>
      </c>
      <c r="H2080" s="54" t="s">
        <v>2380</v>
      </c>
      <c r="I2080" s="15"/>
      <c r="J2080" s="20"/>
      <c r="K2080" s="17" t="str" cm="1">
        <f t="array" ref="K2080">IF(H2080="?",INDEX($H$2:$H$2336,MODE(MATCH($H$2:$H$2336,$H$2:$H$2336,0))),H2080)</f>
        <v>No</v>
      </c>
      <c r="L2080" s="18">
        <f t="shared" si="32"/>
        <v>1</v>
      </c>
      <c r="M2080" s="18" t="s">
        <v>2382</v>
      </c>
      <c r="N2080" s="18" t="s">
        <v>2380</v>
      </c>
      <c r="O2080" s="17" t="str" cm="1">
        <f t="array" ref="O2080">_xlfn.IFS(B2080&lt;18.5,"Underweight",B2080&lt;=24.99,"Normal weight",B2080&lt;=29.99,"Over weight",B2080&gt;=30,"Obesity")</f>
        <v>Normal weight</v>
      </c>
      <c r="P2080" s="30" t="str" cm="1">
        <f t="array" ref="P2080">_xlfn.IFS(C2080&lt;5.7,"Normal",C2080&lt;=6.49,"Prediabetes",C2080&gt;=6.5,"Diabetes")</f>
        <v>Prediabetes</v>
      </c>
    </row>
    <row r="2081" spans="1:16" x14ac:dyDescent="0.25">
      <c r="A2081" s="54" t="s">
        <v>286</v>
      </c>
      <c r="B2081" s="54">
        <v>39.49</v>
      </c>
      <c r="C2081" s="54">
        <v>4.8099999999999996</v>
      </c>
      <c r="D2081" s="54" t="s">
        <v>2380</v>
      </c>
      <c r="E2081" s="54" t="s">
        <v>2380</v>
      </c>
      <c r="F2081" s="54" t="s">
        <v>2380</v>
      </c>
      <c r="G2081" s="54">
        <v>1</v>
      </c>
      <c r="H2081" s="54" t="s">
        <v>2380</v>
      </c>
      <c r="I2081" s="17"/>
      <c r="J2081" s="19"/>
      <c r="K2081" s="15" t="str" cm="1">
        <f t="array" ref="K2081">IF(H2081="?",INDEX($H$2:$H$2336,MODE(MATCH($H$2:$H$2336,$H$2:$H$2336,0))),H2081)</f>
        <v>No</v>
      </c>
      <c r="L2081" s="16">
        <f t="shared" si="32"/>
        <v>1</v>
      </c>
      <c r="M2081" s="16" t="s">
        <v>2380</v>
      </c>
      <c r="N2081" s="16" t="s">
        <v>2380</v>
      </c>
      <c r="O2081" s="15" t="str" cm="1">
        <f t="array" ref="O2081">_xlfn.IFS(B2081&lt;18.5,"Underweight",B2081&lt;=24.99,"Normal weight",B2081&lt;=29.99,"Over weight",B2081&gt;=30,"Obesity")</f>
        <v>Obesity</v>
      </c>
      <c r="P2081" s="29" t="str" cm="1">
        <f t="array" ref="P2081">_xlfn.IFS(C2081&lt;5.7,"Normal",C2081&lt;=6.49,"Prediabetes",C2081&gt;=6.5,"Diabetes")</f>
        <v>Normal</v>
      </c>
    </row>
    <row r="2082" spans="1:16" x14ac:dyDescent="0.25">
      <c r="A2082" s="54" t="s">
        <v>285</v>
      </c>
      <c r="B2082" s="54">
        <v>33.99</v>
      </c>
      <c r="C2082" s="54">
        <v>4.55</v>
      </c>
      <c r="D2082" s="54" t="s">
        <v>2380</v>
      </c>
      <c r="E2082" s="54" t="s">
        <v>2380</v>
      </c>
      <c r="F2082" s="54" t="s">
        <v>2380</v>
      </c>
      <c r="G2082" s="54">
        <v>1</v>
      </c>
      <c r="H2082" s="54" t="s">
        <v>2380</v>
      </c>
      <c r="I2082" s="15"/>
      <c r="J2082" s="20"/>
      <c r="K2082" s="17" t="str" cm="1">
        <f t="array" ref="K2082">IF(H2082="?",INDEX($H$2:$H$2336,MODE(MATCH($H$2:$H$2336,$H$2:$H$2336,0))),H2082)</f>
        <v>No</v>
      </c>
      <c r="L2082" s="18">
        <f t="shared" si="32"/>
        <v>1</v>
      </c>
      <c r="M2082" s="18" t="s">
        <v>2380</v>
      </c>
      <c r="N2082" s="18" t="s">
        <v>2380</v>
      </c>
      <c r="O2082" s="17" t="str" cm="1">
        <f t="array" ref="O2082">_xlfn.IFS(B2082&lt;18.5,"Underweight",B2082&lt;=24.99,"Normal weight",B2082&lt;=29.99,"Over weight",B2082&gt;=30,"Obesity")</f>
        <v>Obesity</v>
      </c>
      <c r="P2082" s="30" t="str" cm="1">
        <f t="array" ref="P2082">_xlfn.IFS(C2082&lt;5.7,"Normal",C2082&lt;=6.49,"Prediabetes",C2082&gt;=6.5,"Diabetes")</f>
        <v>Normal</v>
      </c>
    </row>
    <row r="2083" spans="1:16" x14ac:dyDescent="0.25">
      <c r="A2083" s="54" t="s">
        <v>284</v>
      </c>
      <c r="B2083" s="54">
        <v>27.72</v>
      </c>
      <c r="C2083" s="54">
        <v>6.43</v>
      </c>
      <c r="D2083" s="54" t="s">
        <v>2380</v>
      </c>
      <c r="E2083" s="54" t="s">
        <v>2380</v>
      </c>
      <c r="F2083" s="54" t="s">
        <v>2380</v>
      </c>
      <c r="G2083" s="54">
        <v>1</v>
      </c>
      <c r="H2083" s="54" t="s">
        <v>2380</v>
      </c>
      <c r="I2083" s="17"/>
      <c r="J2083" s="19"/>
      <c r="K2083" s="15" t="str" cm="1">
        <f t="array" ref="K2083">IF(H2083="?",INDEX($H$2:$H$2336,MODE(MATCH($H$2:$H$2336,$H$2:$H$2336,0))),H2083)</f>
        <v>No</v>
      </c>
      <c r="L2083" s="16">
        <f t="shared" si="32"/>
        <v>1</v>
      </c>
      <c r="M2083" s="16" t="s">
        <v>2380</v>
      </c>
      <c r="N2083" s="16" t="s">
        <v>2380</v>
      </c>
      <c r="O2083" s="15" t="str" cm="1">
        <f t="array" ref="O2083">_xlfn.IFS(B2083&lt;18.5,"Underweight",B2083&lt;=24.99,"Normal weight",B2083&lt;=29.99,"Over weight",B2083&gt;=30,"Obesity")</f>
        <v>Over weight</v>
      </c>
      <c r="P2083" s="29" t="str" cm="1">
        <f t="array" ref="P2083">_xlfn.IFS(C2083&lt;5.7,"Normal",C2083&lt;=6.49,"Prediabetes",C2083&gt;=6.5,"Diabetes")</f>
        <v>Prediabetes</v>
      </c>
    </row>
    <row r="2084" spans="1:16" x14ac:dyDescent="0.25">
      <c r="A2084" s="54" t="s">
        <v>283</v>
      </c>
      <c r="B2084" s="54">
        <v>30.59</v>
      </c>
      <c r="C2084" s="54">
        <v>11.62</v>
      </c>
      <c r="D2084" s="54" t="s">
        <v>2380</v>
      </c>
      <c r="E2084" s="54" t="s">
        <v>2380</v>
      </c>
      <c r="F2084" s="54" t="s">
        <v>2380</v>
      </c>
      <c r="G2084" s="54" t="s">
        <v>2381</v>
      </c>
      <c r="H2084" s="54" t="s">
        <v>2380</v>
      </c>
      <c r="I2084" s="15"/>
      <c r="J2084" s="20"/>
      <c r="K2084" s="17" t="str" cm="1">
        <f t="array" ref="K2084">IF(H2084="?",INDEX($H$2:$H$2336,MODE(MATCH($H$2:$H$2336,$H$2:$H$2336,0))),H2084)</f>
        <v>No</v>
      </c>
      <c r="L2084" s="18" t="str">
        <f t="shared" si="32"/>
        <v>0</v>
      </c>
      <c r="M2084" s="18" t="s">
        <v>2380</v>
      </c>
      <c r="N2084" s="18" t="s">
        <v>2380</v>
      </c>
      <c r="O2084" s="17" t="str" cm="1">
        <f t="array" ref="O2084">_xlfn.IFS(B2084&lt;18.5,"Underweight",B2084&lt;=24.99,"Normal weight",B2084&lt;=29.99,"Over weight",B2084&gt;=30,"Obesity")</f>
        <v>Obesity</v>
      </c>
      <c r="P2084" s="30" t="str" cm="1">
        <f t="array" ref="P2084">_xlfn.IFS(C2084&lt;5.7,"Normal",C2084&lt;=6.49,"Prediabetes",C2084&gt;=6.5,"Diabetes")</f>
        <v>Diabetes</v>
      </c>
    </row>
    <row r="2085" spans="1:16" x14ac:dyDescent="0.25">
      <c r="A2085" s="54" t="s">
        <v>282</v>
      </c>
      <c r="B2085" s="54">
        <v>22.6</v>
      </c>
      <c r="C2085" s="54">
        <v>6.04</v>
      </c>
      <c r="D2085" s="54" t="s">
        <v>2380</v>
      </c>
      <c r="E2085" s="54" t="s">
        <v>2380</v>
      </c>
      <c r="F2085" s="54" t="s">
        <v>2380</v>
      </c>
      <c r="G2085" s="54">
        <v>1</v>
      </c>
      <c r="H2085" s="54" t="s">
        <v>2380</v>
      </c>
      <c r="I2085" s="17"/>
      <c r="J2085" s="19"/>
      <c r="K2085" s="15" t="str" cm="1">
        <f t="array" ref="K2085">IF(H2085="?",INDEX($H$2:$H$2336,MODE(MATCH($H$2:$H$2336,$H$2:$H$2336,0))),H2085)</f>
        <v>No</v>
      </c>
      <c r="L2085" s="16">
        <f t="shared" si="32"/>
        <v>1</v>
      </c>
      <c r="M2085" s="16" t="s">
        <v>2380</v>
      </c>
      <c r="N2085" s="16" t="s">
        <v>2380</v>
      </c>
      <c r="O2085" s="15" t="str" cm="1">
        <f t="array" ref="O2085">_xlfn.IFS(B2085&lt;18.5,"Underweight",B2085&lt;=24.99,"Normal weight",B2085&lt;=29.99,"Over weight",B2085&gt;=30,"Obesity")</f>
        <v>Normal weight</v>
      </c>
      <c r="P2085" s="29" t="str" cm="1">
        <f t="array" ref="P2085">_xlfn.IFS(C2085&lt;5.7,"Normal",C2085&lt;=6.49,"Prediabetes",C2085&gt;=6.5,"Diabetes")</f>
        <v>Prediabetes</v>
      </c>
    </row>
    <row r="2086" spans="1:16" x14ac:dyDescent="0.25">
      <c r="A2086" s="54" t="s">
        <v>281</v>
      </c>
      <c r="B2086" s="54">
        <v>28.785</v>
      </c>
      <c r="C2086" s="54">
        <v>8.82</v>
      </c>
      <c r="D2086" s="54" t="s">
        <v>2380</v>
      </c>
      <c r="E2086" s="54" t="s">
        <v>2380</v>
      </c>
      <c r="F2086" s="54" t="s">
        <v>2380</v>
      </c>
      <c r="G2086" s="54" t="s">
        <v>2381</v>
      </c>
      <c r="H2086" s="54" t="s">
        <v>2380</v>
      </c>
      <c r="I2086" s="15"/>
      <c r="J2086" s="20"/>
      <c r="K2086" s="17" t="str" cm="1">
        <f t="array" ref="K2086">IF(H2086="?",INDEX($H$2:$H$2336,MODE(MATCH($H$2:$H$2336,$H$2:$H$2336,0))),H2086)</f>
        <v>No</v>
      </c>
      <c r="L2086" s="18" t="str">
        <f t="shared" si="32"/>
        <v>0</v>
      </c>
      <c r="M2086" s="18" t="s">
        <v>2380</v>
      </c>
      <c r="N2086" s="18" t="s">
        <v>2380</v>
      </c>
      <c r="O2086" s="17" t="str" cm="1">
        <f t="array" ref="O2086">_xlfn.IFS(B2086&lt;18.5,"Underweight",B2086&lt;=24.99,"Normal weight",B2086&lt;=29.99,"Over weight",B2086&gt;=30,"Obesity")</f>
        <v>Over weight</v>
      </c>
      <c r="P2086" s="30" t="str" cm="1">
        <f t="array" ref="P2086">_xlfn.IFS(C2086&lt;5.7,"Normal",C2086&lt;=6.49,"Prediabetes",C2086&gt;=6.5,"Diabetes")</f>
        <v>Diabetes</v>
      </c>
    </row>
    <row r="2087" spans="1:16" x14ac:dyDescent="0.25">
      <c r="A2087" s="54" t="s">
        <v>280</v>
      </c>
      <c r="B2087" s="54">
        <v>50.38</v>
      </c>
      <c r="C2087" s="54">
        <v>5.8</v>
      </c>
      <c r="D2087" s="54" t="s">
        <v>2380</v>
      </c>
      <c r="E2087" s="54" t="s">
        <v>2380</v>
      </c>
      <c r="F2087" s="54" t="s">
        <v>2380</v>
      </c>
      <c r="G2087" s="54" t="s">
        <v>2381</v>
      </c>
      <c r="H2087" s="54" t="s">
        <v>2380</v>
      </c>
      <c r="I2087" s="17"/>
      <c r="J2087" s="19"/>
      <c r="K2087" s="15" t="str" cm="1">
        <f t="array" ref="K2087">IF(H2087="?",INDEX($H$2:$H$2336,MODE(MATCH($H$2:$H$2336,$H$2:$H$2336,0))),H2087)</f>
        <v>No</v>
      </c>
      <c r="L2087" s="16" t="str">
        <f t="shared" si="32"/>
        <v>0</v>
      </c>
      <c r="M2087" s="16" t="s">
        <v>2380</v>
      </c>
      <c r="N2087" s="16" t="s">
        <v>2380</v>
      </c>
      <c r="O2087" s="15" t="str" cm="1">
        <f t="array" ref="O2087">_xlfn.IFS(B2087&lt;18.5,"Underweight",B2087&lt;=24.99,"Normal weight",B2087&lt;=29.99,"Over weight",B2087&gt;=30,"Obesity")</f>
        <v>Obesity</v>
      </c>
      <c r="P2087" s="29" t="str" cm="1">
        <f t="array" ref="P2087">_xlfn.IFS(C2087&lt;5.7,"Normal",C2087&lt;=6.49,"Prediabetes",C2087&gt;=6.5,"Diabetes")</f>
        <v>Prediabetes</v>
      </c>
    </row>
    <row r="2088" spans="1:16" x14ac:dyDescent="0.25">
      <c r="A2088" s="54" t="s">
        <v>279</v>
      </c>
      <c r="B2088" s="54">
        <v>35.200000000000003</v>
      </c>
      <c r="C2088" s="54">
        <v>4.28</v>
      </c>
      <c r="D2088" s="54" t="s">
        <v>2380</v>
      </c>
      <c r="E2088" s="54" t="s">
        <v>2380</v>
      </c>
      <c r="F2088" s="54" t="s">
        <v>2380</v>
      </c>
      <c r="G2088" s="54" t="s">
        <v>2381</v>
      </c>
      <c r="H2088" s="54" t="s">
        <v>2380</v>
      </c>
      <c r="I2088" s="15"/>
      <c r="J2088" s="20"/>
      <c r="K2088" s="17" t="str" cm="1">
        <f t="array" ref="K2088">IF(H2088="?",INDEX($H$2:$H$2336,MODE(MATCH($H$2:$H$2336,$H$2:$H$2336,0))),H2088)</f>
        <v>No</v>
      </c>
      <c r="L2088" s="18" t="str">
        <f t="shared" si="32"/>
        <v>0</v>
      </c>
      <c r="M2088" s="18" t="s">
        <v>2380</v>
      </c>
      <c r="N2088" s="18" t="s">
        <v>2380</v>
      </c>
      <c r="O2088" s="17" t="str" cm="1">
        <f t="array" ref="O2088">_xlfn.IFS(B2088&lt;18.5,"Underweight",B2088&lt;=24.99,"Normal weight",B2088&lt;=29.99,"Over weight",B2088&gt;=30,"Obesity")</f>
        <v>Obesity</v>
      </c>
      <c r="P2088" s="30" t="str" cm="1">
        <f t="array" ref="P2088">_xlfn.IFS(C2088&lt;5.7,"Normal",C2088&lt;=6.49,"Prediabetes",C2088&gt;=6.5,"Diabetes")</f>
        <v>Normal</v>
      </c>
    </row>
    <row r="2089" spans="1:16" x14ac:dyDescent="0.25">
      <c r="A2089" s="54" t="s">
        <v>278</v>
      </c>
      <c r="B2089" s="54">
        <v>35.72</v>
      </c>
      <c r="C2089" s="54">
        <v>5.5</v>
      </c>
      <c r="D2089" s="54" t="s">
        <v>8367</v>
      </c>
      <c r="E2089" s="54" t="s">
        <v>2380</v>
      </c>
      <c r="F2089" s="54" t="s">
        <v>2380</v>
      </c>
      <c r="G2089" s="54" t="s">
        <v>2381</v>
      </c>
      <c r="H2089" s="54" t="s">
        <v>2380</v>
      </c>
      <c r="I2089" s="17"/>
      <c r="J2089" s="19"/>
      <c r="K2089" s="15" t="str" cm="1">
        <f t="array" ref="K2089">IF(H2089="?",INDEX($H$2:$H$2336,MODE(MATCH($H$2:$H$2336,$H$2:$H$2336,0))),H2089)</f>
        <v>No</v>
      </c>
      <c r="L2089" s="16" t="str">
        <f t="shared" si="32"/>
        <v>0</v>
      </c>
      <c r="M2089" s="16" t="s">
        <v>2382</v>
      </c>
      <c r="N2089" s="16" t="s">
        <v>2380</v>
      </c>
      <c r="O2089" s="15" t="str" cm="1">
        <f t="array" ref="O2089">_xlfn.IFS(B2089&lt;18.5,"Underweight",B2089&lt;=24.99,"Normal weight",B2089&lt;=29.99,"Over weight",B2089&gt;=30,"Obesity")</f>
        <v>Obesity</v>
      </c>
      <c r="P2089" s="29" t="str" cm="1">
        <f t="array" ref="P2089">_xlfn.IFS(C2089&lt;5.7,"Normal",C2089&lt;=6.49,"Prediabetes",C2089&gt;=6.5,"Diabetes")</f>
        <v>Normal</v>
      </c>
    </row>
    <row r="2090" spans="1:16" x14ac:dyDescent="0.25">
      <c r="A2090" s="54" t="s">
        <v>277</v>
      </c>
      <c r="B2090" s="54">
        <v>24.51</v>
      </c>
      <c r="C2090" s="54">
        <v>4.6900000000000004</v>
      </c>
      <c r="D2090" s="54" t="s">
        <v>2380</v>
      </c>
      <c r="E2090" s="54" t="s">
        <v>2380</v>
      </c>
      <c r="F2090" s="54" t="s">
        <v>2380</v>
      </c>
      <c r="G2090" s="54" t="s">
        <v>2381</v>
      </c>
      <c r="H2090" s="54" t="s">
        <v>2380</v>
      </c>
      <c r="I2090" s="15"/>
      <c r="J2090" s="20"/>
      <c r="K2090" s="17" t="str" cm="1">
        <f t="array" ref="K2090">IF(H2090="?",INDEX($H$2:$H$2336,MODE(MATCH($H$2:$H$2336,$H$2:$H$2336,0))),H2090)</f>
        <v>No</v>
      </c>
      <c r="L2090" s="18" t="str">
        <f t="shared" si="32"/>
        <v>0</v>
      </c>
      <c r="M2090" s="18" t="s">
        <v>2380</v>
      </c>
      <c r="N2090" s="18" t="s">
        <v>2380</v>
      </c>
      <c r="O2090" s="17" t="str" cm="1">
        <f t="array" ref="O2090">_xlfn.IFS(B2090&lt;18.5,"Underweight",B2090&lt;=24.99,"Normal weight",B2090&lt;=29.99,"Over weight",B2090&gt;=30,"Obesity")</f>
        <v>Normal weight</v>
      </c>
      <c r="P2090" s="30" t="str" cm="1">
        <f t="array" ref="P2090">_xlfn.IFS(C2090&lt;5.7,"Normal",C2090&lt;=6.49,"Prediabetes",C2090&gt;=6.5,"Diabetes")</f>
        <v>Normal</v>
      </c>
    </row>
    <row r="2091" spans="1:16" x14ac:dyDescent="0.25">
      <c r="A2091" s="54" t="s">
        <v>275</v>
      </c>
      <c r="B2091" s="54">
        <v>23.844999999999999</v>
      </c>
      <c r="C2091" s="54">
        <v>4.43</v>
      </c>
      <c r="D2091" s="54" t="s">
        <v>2380</v>
      </c>
      <c r="E2091" s="54" t="s">
        <v>2380</v>
      </c>
      <c r="F2091" s="54" t="s">
        <v>2380</v>
      </c>
      <c r="G2091" s="54" t="s">
        <v>2381</v>
      </c>
      <c r="H2091" s="54" t="s">
        <v>2380</v>
      </c>
      <c r="I2091" s="17"/>
      <c r="J2091" s="19"/>
      <c r="K2091" s="15" t="str" cm="1">
        <f t="array" ref="K2091">IF(H2091="?",INDEX($H$2:$H$2336,MODE(MATCH($H$2:$H$2336,$H$2:$H$2336,0))),H2091)</f>
        <v>No</v>
      </c>
      <c r="L2091" s="16" t="str">
        <f t="shared" si="32"/>
        <v>0</v>
      </c>
      <c r="M2091" s="16" t="s">
        <v>2380</v>
      </c>
      <c r="N2091" s="16" t="s">
        <v>2380</v>
      </c>
      <c r="O2091" s="15" t="str" cm="1">
        <f t="array" ref="O2091">_xlfn.IFS(B2091&lt;18.5,"Underweight",B2091&lt;=24.99,"Normal weight",B2091&lt;=29.99,"Over weight",B2091&gt;=30,"Obesity")</f>
        <v>Normal weight</v>
      </c>
      <c r="P2091" s="29" t="str" cm="1">
        <f t="array" ref="P2091">_xlfn.IFS(C2091&lt;5.7,"Normal",C2091&lt;=6.49,"Prediabetes",C2091&gt;=6.5,"Diabetes")</f>
        <v>Normal</v>
      </c>
    </row>
    <row r="2092" spans="1:16" x14ac:dyDescent="0.25">
      <c r="A2092" s="54" t="s">
        <v>274</v>
      </c>
      <c r="B2092" s="54">
        <v>15.68</v>
      </c>
      <c r="C2092" s="54">
        <v>6.16</v>
      </c>
      <c r="D2092" s="54" t="s">
        <v>8367</v>
      </c>
      <c r="E2092" s="54" t="s">
        <v>2380</v>
      </c>
      <c r="F2092" s="54" t="s">
        <v>2380</v>
      </c>
      <c r="G2092" s="54">
        <v>1</v>
      </c>
      <c r="H2092" s="54" t="s">
        <v>2380</v>
      </c>
      <c r="I2092" s="15"/>
      <c r="J2092" s="20"/>
      <c r="K2092" s="17" t="str" cm="1">
        <f t="array" ref="K2092">IF(H2092="?",INDEX($H$2:$H$2336,MODE(MATCH($H$2:$H$2336,$H$2:$H$2336,0))),H2092)</f>
        <v>No</v>
      </c>
      <c r="L2092" s="18">
        <f t="shared" si="32"/>
        <v>1</v>
      </c>
      <c r="M2092" s="18" t="s">
        <v>2382</v>
      </c>
      <c r="N2092" s="18" t="s">
        <v>2380</v>
      </c>
      <c r="O2092" s="17" t="str" cm="1">
        <f t="array" ref="O2092">_xlfn.IFS(B2092&lt;18.5,"Underweight",B2092&lt;=24.99,"Normal weight",B2092&lt;=29.99,"Over weight",B2092&gt;=30,"Obesity")</f>
        <v>Underweight</v>
      </c>
      <c r="P2092" s="30" t="str" cm="1">
        <f t="array" ref="P2092">_xlfn.IFS(C2092&lt;5.7,"Normal",C2092&lt;=6.49,"Prediabetes",C2092&gt;=6.5,"Diabetes")</f>
        <v>Prediabetes</v>
      </c>
    </row>
    <row r="2093" spans="1:16" x14ac:dyDescent="0.25">
      <c r="A2093" s="54" t="s">
        <v>273</v>
      </c>
      <c r="B2093" s="54">
        <v>32.395000000000003</v>
      </c>
      <c r="C2093" s="54">
        <v>6.66</v>
      </c>
      <c r="D2093" s="54" t="s">
        <v>2380</v>
      </c>
      <c r="E2093" s="54" t="s">
        <v>2380</v>
      </c>
      <c r="F2093" s="54" t="s">
        <v>2380</v>
      </c>
      <c r="G2093" s="54" t="s">
        <v>2381</v>
      </c>
      <c r="H2093" s="54" t="s">
        <v>2380</v>
      </c>
      <c r="I2093" s="17"/>
      <c r="J2093" s="19"/>
      <c r="K2093" s="15" t="str" cm="1">
        <f t="array" ref="K2093">IF(H2093="?",INDEX($H$2:$H$2336,MODE(MATCH($H$2:$H$2336,$H$2:$H$2336,0))),H2093)</f>
        <v>No</v>
      </c>
      <c r="L2093" s="16" t="str">
        <f t="shared" si="32"/>
        <v>0</v>
      </c>
      <c r="M2093" s="16" t="s">
        <v>2380</v>
      </c>
      <c r="N2093" s="16" t="s">
        <v>2380</v>
      </c>
      <c r="O2093" s="15" t="str" cm="1">
        <f t="array" ref="O2093">_xlfn.IFS(B2093&lt;18.5,"Underweight",B2093&lt;=24.99,"Normal weight",B2093&lt;=29.99,"Over weight",B2093&gt;=30,"Obesity")</f>
        <v>Obesity</v>
      </c>
      <c r="P2093" s="29" t="str" cm="1">
        <f t="array" ref="P2093">_xlfn.IFS(C2093&lt;5.7,"Normal",C2093&lt;=6.49,"Prediabetes",C2093&gt;=6.5,"Diabetes")</f>
        <v>Diabetes</v>
      </c>
    </row>
    <row r="2094" spans="1:16" x14ac:dyDescent="0.25">
      <c r="A2094" s="54" t="s">
        <v>272</v>
      </c>
      <c r="B2094" s="54">
        <v>23.655000000000001</v>
      </c>
      <c r="C2094" s="54">
        <v>5.92</v>
      </c>
      <c r="D2094" s="54" t="s">
        <v>2380</v>
      </c>
      <c r="E2094" s="54" t="s">
        <v>2380</v>
      </c>
      <c r="F2094" s="54" t="s">
        <v>2380</v>
      </c>
      <c r="G2094" s="54">
        <v>1</v>
      </c>
      <c r="H2094" s="54" t="s">
        <v>2380</v>
      </c>
      <c r="I2094" s="15"/>
      <c r="J2094" s="20"/>
      <c r="K2094" s="17" t="str" cm="1">
        <f t="array" ref="K2094">IF(H2094="?",INDEX($H$2:$H$2336,MODE(MATCH($H$2:$H$2336,$H$2:$H$2336,0))),H2094)</f>
        <v>No</v>
      </c>
      <c r="L2094" s="18">
        <f t="shared" si="32"/>
        <v>1</v>
      </c>
      <c r="M2094" s="18" t="s">
        <v>2380</v>
      </c>
      <c r="N2094" s="18" t="s">
        <v>2380</v>
      </c>
      <c r="O2094" s="17" t="str" cm="1">
        <f t="array" ref="O2094">_xlfn.IFS(B2094&lt;18.5,"Underweight",B2094&lt;=24.99,"Normal weight",B2094&lt;=29.99,"Over weight",B2094&gt;=30,"Obesity")</f>
        <v>Normal weight</v>
      </c>
      <c r="P2094" s="30" t="str" cm="1">
        <f t="array" ref="P2094">_xlfn.IFS(C2094&lt;5.7,"Normal",C2094&lt;=6.49,"Prediabetes",C2094&gt;=6.5,"Diabetes")</f>
        <v>Prediabetes</v>
      </c>
    </row>
    <row r="2095" spans="1:16" x14ac:dyDescent="0.25">
      <c r="A2095" s="54" t="s">
        <v>271</v>
      </c>
      <c r="B2095" s="54">
        <v>28.4</v>
      </c>
      <c r="C2095" s="54">
        <v>5.97</v>
      </c>
      <c r="D2095" s="54" t="s">
        <v>2380</v>
      </c>
      <c r="E2095" s="54" t="s">
        <v>2380</v>
      </c>
      <c r="F2095" s="54" t="s">
        <v>2382</v>
      </c>
      <c r="G2095" s="54">
        <v>1</v>
      </c>
      <c r="H2095" s="54" t="s">
        <v>2380</v>
      </c>
      <c r="I2095" s="17"/>
      <c r="J2095" s="19"/>
      <c r="K2095" s="15" t="str" cm="1">
        <f t="array" ref="K2095">IF(H2095="?",INDEX($H$2:$H$2336,MODE(MATCH($H$2:$H$2336,$H$2:$H$2336,0))),H2095)</f>
        <v>No</v>
      </c>
      <c r="L2095" s="16">
        <f t="shared" si="32"/>
        <v>1</v>
      </c>
      <c r="M2095" s="16" t="s">
        <v>2380</v>
      </c>
      <c r="N2095" s="16" t="s">
        <v>2380</v>
      </c>
      <c r="O2095" s="15" t="str" cm="1">
        <f t="array" ref="O2095">_xlfn.IFS(B2095&lt;18.5,"Underweight",B2095&lt;=24.99,"Normal weight",B2095&lt;=29.99,"Over weight",B2095&gt;=30,"Obesity")</f>
        <v>Over weight</v>
      </c>
      <c r="P2095" s="29" t="str" cm="1">
        <f t="array" ref="P2095">_xlfn.IFS(C2095&lt;5.7,"Normal",C2095&lt;=6.49,"Prediabetes",C2095&gt;=6.5,"Diabetes")</f>
        <v>Prediabetes</v>
      </c>
    </row>
    <row r="2096" spans="1:16" x14ac:dyDescent="0.25">
      <c r="A2096" s="54" t="s">
        <v>270</v>
      </c>
      <c r="B2096" s="54">
        <v>35.42</v>
      </c>
      <c r="C2096" s="54">
        <v>4.6399999999999997</v>
      </c>
      <c r="D2096" s="54" t="s">
        <v>8367</v>
      </c>
      <c r="E2096" s="54" t="s">
        <v>2380</v>
      </c>
      <c r="F2096" s="54" t="s">
        <v>2380</v>
      </c>
      <c r="G2096" s="54" t="s">
        <v>2381</v>
      </c>
      <c r="H2096" s="54" t="s">
        <v>2380</v>
      </c>
      <c r="I2096" s="15"/>
      <c r="J2096" s="20"/>
      <c r="K2096" s="17" t="str" cm="1">
        <f t="array" ref="K2096">IF(H2096="?",INDEX($H$2:$H$2336,MODE(MATCH($H$2:$H$2336,$H$2:$H$2336,0))),H2096)</f>
        <v>No</v>
      </c>
      <c r="L2096" s="18" t="str">
        <f t="shared" si="32"/>
        <v>0</v>
      </c>
      <c r="M2096" s="18" t="s">
        <v>2382</v>
      </c>
      <c r="N2096" s="18" t="s">
        <v>2380</v>
      </c>
      <c r="O2096" s="17" t="str" cm="1">
        <f t="array" ref="O2096">_xlfn.IFS(B2096&lt;18.5,"Underweight",B2096&lt;=24.99,"Normal weight",B2096&lt;=29.99,"Over weight",B2096&gt;=30,"Obesity")</f>
        <v>Obesity</v>
      </c>
      <c r="P2096" s="30" t="str" cm="1">
        <f t="array" ref="P2096">_xlfn.IFS(C2096&lt;5.7,"Normal",C2096&lt;=6.49,"Prediabetes",C2096&gt;=6.5,"Diabetes")</f>
        <v>Normal</v>
      </c>
    </row>
    <row r="2097" spans="1:16" x14ac:dyDescent="0.25">
      <c r="A2097" s="54" t="s">
        <v>269</v>
      </c>
      <c r="B2097" s="54">
        <v>26.18</v>
      </c>
      <c r="C2097" s="54">
        <v>6.12</v>
      </c>
      <c r="D2097" s="54" t="s">
        <v>2380</v>
      </c>
      <c r="E2097" s="54" t="s">
        <v>8367</v>
      </c>
      <c r="F2097" s="54" t="s">
        <v>2380</v>
      </c>
      <c r="G2097" s="54">
        <v>1</v>
      </c>
      <c r="H2097" s="54" t="s">
        <v>2380</v>
      </c>
      <c r="I2097" s="17"/>
      <c r="J2097" s="19"/>
      <c r="K2097" s="15" t="str" cm="1">
        <f t="array" ref="K2097">IF(H2097="?",INDEX($H$2:$H$2336,MODE(MATCH($H$2:$H$2336,$H$2:$H$2336,0))),H2097)</f>
        <v>No</v>
      </c>
      <c r="L2097" s="16">
        <f t="shared" si="32"/>
        <v>1</v>
      </c>
      <c r="M2097" s="16" t="s">
        <v>2380</v>
      </c>
      <c r="N2097" s="16" t="s">
        <v>2380</v>
      </c>
      <c r="O2097" s="15" t="str" cm="1">
        <f t="array" ref="O2097">_xlfn.IFS(B2097&lt;18.5,"Underweight",B2097&lt;=24.99,"Normal weight",B2097&lt;=29.99,"Over weight",B2097&gt;=30,"Obesity")</f>
        <v>Over weight</v>
      </c>
      <c r="P2097" s="29" t="str" cm="1">
        <f t="array" ref="P2097">_xlfn.IFS(C2097&lt;5.7,"Normal",C2097&lt;=6.49,"Prediabetes",C2097&gt;=6.5,"Diabetes")</f>
        <v>Prediabetes</v>
      </c>
    </row>
    <row r="2098" spans="1:16" x14ac:dyDescent="0.25">
      <c r="A2098" s="54" t="s">
        <v>268</v>
      </c>
      <c r="B2098" s="54">
        <v>20.8</v>
      </c>
      <c r="C2098" s="54">
        <v>4.87</v>
      </c>
      <c r="D2098" s="54" t="s">
        <v>8367</v>
      </c>
      <c r="E2098" s="54" t="s">
        <v>2380</v>
      </c>
      <c r="F2098" s="54" t="s">
        <v>2380</v>
      </c>
      <c r="G2098" s="54" t="s">
        <v>2381</v>
      </c>
      <c r="H2098" s="54" t="s">
        <v>2380</v>
      </c>
      <c r="I2098" s="15"/>
      <c r="J2098" s="20"/>
      <c r="K2098" s="17" t="str" cm="1">
        <f t="array" ref="K2098">IF(H2098="?",INDEX($H$2:$H$2336,MODE(MATCH($H$2:$H$2336,$H$2:$H$2336,0))),H2098)</f>
        <v>No</v>
      </c>
      <c r="L2098" s="18" t="str">
        <f t="shared" si="32"/>
        <v>0</v>
      </c>
      <c r="M2098" s="18" t="s">
        <v>2382</v>
      </c>
      <c r="N2098" s="18" t="s">
        <v>2380</v>
      </c>
      <c r="O2098" s="17" t="str" cm="1">
        <f t="array" ref="O2098">_xlfn.IFS(B2098&lt;18.5,"Underweight",B2098&lt;=24.99,"Normal weight",B2098&lt;=29.99,"Over weight",B2098&gt;=30,"Obesity")</f>
        <v>Normal weight</v>
      </c>
      <c r="P2098" s="30" t="str" cm="1">
        <f t="array" ref="P2098">_xlfn.IFS(C2098&lt;5.7,"Normal",C2098&lt;=6.49,"Prediabetes",C2098&gt;=6.5,"Diabetes")</f>
        <v>Normal</v>
      </c>
    </row>
    <row r="2099" spans="1:16" x14ac:dyDescent="0.25">
      <c r="A2099" s="54" t="s">
        <v>267</v>
      </c>
      <c r="B2099" s="54">
        <v>15.82</v>
      </c>
      <c r="C2099" s="54">
        <v>4.5999999999999996</v>
      </c>
      <c r="D2099" s="54" t="s">
        <v>2380</v>
      </c>
      <c r="E2099" s="54" t="s">
        <v>2380</v>
      </c>
      <c r="F2099" s="54" t="s">
        <v>2380</v>
      </c>
      <c r="G2099" s="54" t="s">
        <v>2381</v>
      </c>
      <c r="H2099" s="54" t="s">
        <v>2380</v>
      </c>
      <c r="I2099" s="17"/>
      <c r="J2099" s="19"/>
      <c r="K2099" s="15" t="str" cm="1">
        <f t="array" ref="K2099">IF(H2099="?",INDEX($H$2:$H$2336,MODE(MATCH($H$2:$H$2336,$H$2:$H$2336,0))),H2099)</f>
        <v>No</v>
      </c>
      <c r="L2099" s="16" t="str">
        <f t="shared" si="32"/>
        <v>0</v>
      </c>
      <c r="M2099" s="16" t="s">
        <v>2380</v>
      </c>
      <c r="N2099" s="16" t="s">
        <v>2380</v>
      </c>
      <c r="O2099" s="15" t="str" cm="1">
        <f t="array" ref="O2099">_xlfn.IFS(B2099&lt;18.5,"Underweight",B2099&lt;=24.99,"Normal weight",B2099&lt;=29.99,"Over weight",B2099&gt;=30,"Obesity")</f>
        <v>Underweight</v>
      </c>
      <c r="P2099" s="29" t="str" cm="1">
        <f t="array" ref="P2099">_xlfn.IFS(C2099&lt;5.7,"Normal",C2099&lt;=6.49,"Prediabetes",C2099&gt;=6.5,"Diabetes")</f>
        <v>Normal</v>
      </c>
    </row>
    <row r="2100" spans="1:16" x14ac:dyDescent="0.25">
      <c r="A2100" s="54" t="s">
        <v>266</v>
      </c>
      <c r="B2100" s="54">
        <v>17.670000000000002</v>
      </c>
      <c r="C2100" s="54">
        <v>4.78</v>
      </c>
      <c r="D2100" s="54" t="s">
        <v>2380</v>
      </c>
      <c r="E2100" s="54" t="s">
        <v>2380</v>
      </c>
      <c r="F2100" s="54" t="s">
        <v>2380</v>
      </c>
      <c r="G2100" s="54" t="s">
        <v>2381</v>
      </c>
      <c r="H2100" s="54" t="s">
        <v>2380</v>
      </c>
      <c r="I2100" s="15"/>
      <c r="J2100" s="20"/>
      <c r="K2100" s="17" t="str" cm="1">
        <f t="array" ref="K2100">IF(H2100="?",INDEX($H$2:$H$2336,MODE(MATCH($H$2:$H$2336,$H$2:$H$2336,0))),H2100)</f>
        <v>No</v>
      </c>
      <c r="L2100" s="18" t="str">
        <f t="shared" si="32"/>
        <v>0</v>
      </c>
      <c r="M2100" s="18" t="s">
        <v>2380</v>
      </c>
      <c r="N2100" s="18" t="s">
        <v>2380</v>
      </c>
      <c r="O2100" s="17" t="str" cm="1">
        <f t="array" ref="O2100">_xlfn.IFS(B2100&lt;18.5,"Underweight",B2100&lt;=24.99,"Normal weight",B2100&lt;=29.99,"Over weight",B2100&gt;=30,"Obesity")</f>
        <v>Underweight</v>
      </c>
      <c r="P2100" s="30" t="str" cm="1">
        <f t="array" ref="P2100">_xlfn.IFS(C2100&lt;5.7,"Normal",C2100&lt;=6.49,"Prediabetes",C2100&gt;=6.5,"Diabetes")</f>
        <v>Normal</v>
      </c>
    </row>
    <row r="2101" spans="1:16" x14ac:dyDescent="0.25">
      <c r="A2101" s="54" t="s">
        <v>265</v>
      </c>
      <c r="B2101" s="54">
        <v>31.92</v>
      </c>
      <c r="C2101" s="54">
        <v>11.05</v>
      </c>
      <c r="D2101" s="54" t="s">
        <v>2380</v>
      </c>
      <c r="E2101" s="54" t="s">
        <v>2380</v>
      </c>
      <c r="F2101" s="54" t="s">
        <v>2380</v>
      </c>
      <c r="G2101" s="54" t="s">
        <v>2381</v>
      </c>
      <c r="H2101" s="54" t="s">
        <v>2380</v>
      </c>
      <c r="I2101" s="17"/>
      <c r="J2101" s="19"/>
      <c r="K2101" s="15" t="str" cm="1">
        <f t="array" ref="K2101">IF(H2101="?",INDEX($H$2:$H$2336,MODE(MATCH($H$2:$H$2336,$H$2:$H$2336,0))),H2101)</f>
        <v>No</v>
      </c>
      <c r="L2101" s="16" t="str">
        <f t="shared" si="32"/>
        <v>0</v>
      </c>
      <c r="M2101" s="16" t="s">
        <v>2380</v>
      </c>
      <c r="N2101" s="16" t="s">
        <v>2380</v>
      </c>
      <c r="O2101" s="15" t="str" cm="1">
        <f t="array" ref="O2101">_xlfn.IFS(B2101&lt;18.5,"Underweight",B2101&lt;=24.99,"Normal weight",B2101&lt;=29.99,"Over weight",B2101&gt;=30,"Obesity")</f>
        <v>Obesity</v>
      </c>
      <c r="P2101" s="29" t="str" cm="1">
        <f t="array" ref="P2101">_xlfn.IFS(C2101&lt;5.7,"Normal",C2101&lt;=6.49,"Prediabetes",C2101&gt;=6.5,"Diabetes")</f>
        <v>Diabetes</v>
      </c>
    </row>
    <row r="2102" spans="1:16" x14ac:dyDescent="0.25">
      <c r="A2102" s="54" t="s">
        <v>264</v>
      </c>
      <c r="B2102" s="54">
        <v>28.975000000000001</v>
      </c>
      <c r="C2102" s="54">
        <v>7.62</v>
      </c>
      <c r="D2102" s="54" t="s">
        <v>2380</v>
      </c>
      <c r="E2102" s="54" t="s">
        <v>2380</v>
      </c>
      <c r="F2102" s="54" t="s">
        <v>2380</v>
      </c>
      <c r="G2102" s="54" t="s">
        <v>2381</v>
      </c>
      <c r="H2102" s="54" t="s">
        <v>2380</v>
      </c>
      <c r="I2102" s="15"/>
      <c r="J2102" s="20"/>
      <c r="K2102" s="17" t="str" cm="1">
        <f t="array" ref="K2102">IF(H2102="?",INDEX($H$2:$H$2336,MODE(MATCH($H$2:$H$2336,$H$2:$H$2336,0))),H2102)</f>
        <v>No</v>
      </c>
      <c r="L2102" s="18" t="str">
        <f t="shared" si="32"/>
        <v>0</v>
      </c>
      <c r="M2102" s="18" t="s">
        <v>2380</v>
      </c>
      <c r="N2102" s="18" t="s">
        <v>2380</v>
      </c>
      <c r="O2102" s="17" t="str" cm="1">
        <f t="array" ref="O2102">_xlfn.IFS(B2102&lt;18.5,"Underweight",B2102&lt;=24.99,"Normal weight",B2102&lt;=29.99,"Over weight",B2102&gt;=30,"Obesity")</f>
        <v>Over weight</v>
      </c>
      <c r="P2102" s="30" t="str" cm="1">
        <f t="array" ref="P2102">_xlfn.IFS(C2102&lt;5.7,"Normal",C2102&lt;=6.49,"Prediabetes",C2102&gt;=6.5,"Diabetes")</f>
        <v>Diabetes</v>
      </c>
    </row>
    <row r="2103" spans="1:16" x14ac:dyDescent="0.25">
      <c r="A2103" s="54" t="s">
        <v>263</v>
      </c>
      <c r="B2103" s="54">
        <v>31.73</v>
      </c>
      <c r="C2103" s="54">
        <v>4.78</v>
      </c>
      <c r="D2103" s="54" t="s">
        <v>8367</v>
      </c>
      <c r="E2103" s="54" t="s">
        <v>8367</v>
      </c>
      <c r="F2103" s="54" t="s">
        <v>2380</v>
      </c>
      <c r="G2103" s="54">
        <v>2</v>
      </c>
      <c r="H2103" s="54" t="s">
        <v>2380</v>
      </c>
      <c r="I2103" s="17"/>
      <c r="J2103" s="19"/>
      <c r="K2103" s="15" t="str" cm="1">
        <f t="array" ref="K2103">IF(H2103="?",INDEX($H$2:$H$2336,MODE(MATCH($H$2:$H$2336,$H$2:$H$2336,0))),H2103)</f>
        <v>No</v>
      </c>
      <c r="L2103" s="16">
        <f t="shared" si="32"/>
        <v>2</v>
      </c>
      <c r="M2103" s="16" t="s">
        <v>2382</v>
      </c>
      <c r="N2103" s="16" t="s">
        <v>2380</v>
      </c>
      <c r="O2103" s="15" t="str" cm="1">
        <f t="array" ref="O2103">_xlfn.IFS(B2103&lt;18.5,"Underweight",B2103&lt;=24.99,"Normal weight",B2103&lt;=29.99,"Over weight",B2103&gt;=30,"Obesity")</f>
        <v>Obesity</v>
      </c>
      <c r="P2103" s="29" t="str" cm="1">
        <f t="array" ref="P2103">_xlfn.IFS(C2103&lt;5.7,"Normal",C2103&lt;=6.49,"Prediabetes",C2103&gt;=6.5,"Diabetes")</f>
        <v>Normal</v>
      </c>
    </row>
    <row r="2104" spans="1:16" x14ac:dyDescent="0.25">
      <c r="A2104" s="54" t="s">
        <v>262</v>
      </c>
      <c r="B2104" s="54">
        <v>28.88</v>
      </c>
      <c r="C2104" s="54">
        <v>6.09</v>
      </c>
      <c r="D2104" s="54" t="s">
        <v>8367</v>
      </c>
      <c r="E2104" s="54" t="s">
        <v>8367</v>
      </c>
      <c r="F2104" s="54" t="s">
        <v>2380</v>
      </c>
      <c r="G2104" s="54">
        <v>2</v>
      </c>
      <c r="H2104" s="54" t="s">
        <v>2380</v>
      </c>
      <c r="I2104" s="15"/>
      <c r="J2104" s="20"/>
      <c r="K2104" s="17" t="str" cm="1">
        <f t="array" ref="K2104">IF(H2104="?",INDEX($H$2:$H$2336,MODE(MATCH($H$2:$H$2336,$H$2:$H$2336,0))),H2104)</f>
        <v>No</v>
      </c>
      <c r="L2104" s="18">
        <f t="shared" si="32"/>
        <v>2</v>
      </c>
      <c r="M2104" s="18" t="s">
        <v>2382</v>
      </c>
      <c r="N2104" s="18" t="s">
        <v>2380</v>
      </c>
      <c r="O2104" s="17" t="str" cm="1">
        <f t="array" ref="O2104">_xlfn.IFS(B2104&lt;18.5,"Underweight",B2104&lt;=24.99,"Normal weight",B2104&lt;=29.99,"Over weight",B2104&gt;=30,"Obesity")</f>
        <v>Over weight</v>
      </c>
      <c r="P2104" s="30" t="str" cm="1">
        <f t="array" ref="P2104">_xlfn.IFS(C2104&lt;5.7,"Normal",C2104&lt;=6.49,"Prediabetes",C2104&gt;=6.5,"Diabetes")</f>
        <v>Prediabetes</v>
      </c>
    </row>
    <row r="2105" spans="1:16" x14ac:dyDescent="0.25">
      <c r="A2105" s="54" t="s">
        <v>261</v>
      </c>
      <c r="B2105" s="54">
        <v>25.555</v>
      </c>
      <c r="C2105" s="54">
        <v>5.1100000000000003</v>
      </c>
      <c r="D2105" s="54" t="s">
        <v>2380</v>
      </c>
      <c r="E2105" s="54" t="s">
        <v>2380</v>
      </c>
      <c r="F2105" s="54" t="s">
        <v>2382</v>
      </c>
      <c r="G2105" s="54">
        <v>1</v>
      </c>
      <c r="H2105" s="54" t="s">
        <v>2380</v>
      </c>
      <c r="I2105" s="17"/>
      <c r="J2105" s="19"/>
      <c r="K2105" s="15" t="str" cm="1">
        <f t="array" ref="K2105">IF(H2105="?",INDEX($H$2:$H$2336,MODE(MATCH($H$2:$H$2336,$H$2:$H$2336,0))),H2105)</f>
        <v>No</v>
      </c>
      <c r="L2105" s="16">
        <f t="shared" si="32"/>
        <v>1</v>
      </c>
      <c r="M2105" s="16" t="s">
        <v>2380</v>
      </c>
      <c r="N2105" s="16" t="s">
        <v>2380</v>
      </c>
      <c r="O2105" s="15" t="str" cm="1">
        <f t="array" ref="O2105">_xlfn.IFS(B2105&lt;18.5,"Underweight",B2105&lt;=24.99,"Normal weight",B2105&lt;=29.99,"Over weight",B2105&gt;=30,"Obesity")</f>
        <v>Over weight</v>
      </c>
      <c r="P2105" s="29" t="str" cm="1">
        <f t="array" ref="P2105">_xlfn.IFS(C2105&lt;5.7,"Normal",C2105&lt;=6.49,"Prediabetes",C2105&gt;=6.5,"Diabetes")</f>
        <v>Normal</v>
      </c>
    </row>
    <row r="2106" spans="1:16" x14ac:dyDescent="0.25">
      <c r="A2106" s="54" t="s">
        <v>260</v>
      </c>
      <c r="B2106" s="54">
        <v>37.29</v>
      </c>
      <c r="C2106" s="54">
        <v>4.46</v>
      </c>
      <c r="D2106" s="54" t="s">
        <v>2380</v>
      </c>
      <c r="E2106" s="54" t="s">
        <v>8367</v>
      </c>
      <c r="F2106" s="54" t="s">
        <v>2380</v>
      </c>
      <c r="G2106" s="54">
        <v>1</v>
      </c>
      <c r="H2106" s="54" t="s">
        <v>2380</v>
      </c>
      <c r="I2106" s="15"/>
      <c r="J2106" s="20"/>
      <c r="K2106" s="17" t="str" cm="1">
        <f t="array" ref="K2106">IF(H2106="?",INDEX($H$2:$H$2336,MODE(MATCH($H$2:$H$2336,$H$2:$H$2336,0))),H2106)</f>
        <v>No</v>
      </c>
      <c r="L2106" s="18">
        <f t="shared" si="32"/>
        <v>1</v>
      </c>
      <c r="M2106" s="18" t="s">
        <v>2380</v>
      </c>
      <c r="N2106" s="18" t="s">
        <v>2380</v>
      </c>
      <c r="O2106" s="17" t="str" cm="1">
        <f t="array" ref="O2106">_xlfn.IFS(B2106&lt;18.5,"Underweight",B2106&lt;=24.99,"Normal weight",B2106&lt;=29.99,"Over weight",B2106&gt;=30,"Obesity")</f>
        <v>Obesity</v>
      </c>
      <c r="P2106" s="30" t="str" cm="1">
        <f t="array" ref="P2106">_xlfn.IFS(C2106&lt;5.7,"Normal",C2106&lt;=6.49,"Prediabetes",C2106&gt;=6.5,"Diabetes")</f>
        <v>Normal</v>
      </c>
    </row>
    <row r="2107" spans="1:16" x14ac:dyDescent="0.25">
      <c r="A2107" s="54" t="s">
        <v>259</v>
      </c>
      <c r="B2107" s="54">
        <v>40.28</v>
      </c>
      <c r="C2107" s="54">
        <v>6.11</v>
      </c>
      <c r="D2107" s="54" t="s">
        <v>2380</v>
      </c>
      <c r="E2107" s="54" t="s">
        <v>8367</v>
      </c>
      <c r="F2107" s="54" t="s">
        <v>2380</v>
      </c>
      <c r="G2107" s="54">
        <v>1</v>
      </c>
      <c r="H2107" s="54" t="s">
        <v>2380</v>
      </c>
      <c r="I2107" s="17"/>
      <c r="J2107" s="19"/>
      <c r="K2107" s="15" t="str" cm="1">
        <f t="array" ref="K2107">IF(H2107="?",INDEX($H$2:$H$2336,MODE(MATCH($H$2:$H$2336,$H$2:$H$2336,0))),H2107)</f>
        <v>No</v>
      </c>
      <c r="L2107" s="16">
        <f t="shared" si="32"/>
        <v>1</v>
      </c>
      <c r="M2107" s="16" t="s">
        <v>2380</v>
      </c>
      <c r="N2107" s="16" t="s">
        <v>2380</v>
      </c>
      <c r="O2107" s="15" t="str" cm="1">
        <f t="array" ref="O2107">_xlfn.IFS(B2107&lt;18.5,"Underweight",B2107&lt;=24.99,"Normal weight",B2107&lt;=29.99,"Over weight",B2107&gt;=30,"Obesity")</f>
        <v>Obesity</v>
      </c>
      <c r="P2107" s="29" t="str" cm="1">
        <f t="array" ref="P2107">_xlfn.IFS(C2107&lt;5.7,"Normal",C2107&lt;=6.49,"Prediabetes",C2107&gt;=6.5,"Diabetes")</f>
        <v>Prediabetes</v>
      </c>
    </row>
    <row r="2108" spans="1:16" x14ac:dyDescent="0.25">
      <c r="A2108" s="54" t="s">
        <v>258</v>
      </c>
      <c r="B2108" s="54">
        <v>40.185000000000002</v>
      </c>
      <c r="C2108" s="54">
        <v>4.66</v>
      </c>
      <c r="D2108" s="54" t="s">
        <v>2380</v>
      </c>
      <c r="E2108" s="54" t="s">
        <v>8367</v>
      </c>
      <c r="F2108" s="54" t="s">
        <v>2380</v>
      </c>
      <c r="G2108" s="54">
        <v>1</v>
      </c>
      <c r="H2108" s="54" t="s">
        <v>2380</v>
      </c>
      <c r="I2108" s="15"/>
      <c r="J2108" s="20"/>
      <c r="K2108" s="17" t="str" cm="1">
        <f t="array" ref="K2108">IF(H2108="?",INDEX($H$2:$H$2336,MODE(MATCH($H$2:$H$2336,$H$2:$H$2336,0))),H2108)</f>
        <v>No</v>
      </c>
      <c r="L2108" s="18">
        <f t="shared" si="32"/>
        <v>1</v>
      </c>
      <c r="M2108" s="18" t="s">
        <v>2380</v>
      </c>
      <c r="N2108" s="18" t="s">
        <v>2380</v>
      </c>
      <c r="O2108" s="17" t="str" cm="1">
        <f t="array" ref="O2108">_xlfn.IFS(B2108&lt;18.5,"Underweight",B2108&lt;=24.99,"Normal weight",B2108&lt;=29.99,"Over weight",B2108&gt;=30,"Obesity")</f>
        <v>Obesity</v>
      </c>
      <c r="P2108" s="30" t="str" cm="1">
        <f t="array" ref="P2108">_xlfn.IFS(C2108&lt;5.7,"Normal",C2108&lt;=6.49,"Prediabetes",C2108&gt;=6.5,"Diabetes")</f>
        <v>Normal</v>
      </c>
    </row>
    <row r="2109" spans="1:16" x14ac:dyDescent="0.25">
      <c r="A2109" s="54" t="s">
        <v>257</v>
      </c>
      <c r="B2109" s="54">
        <v>23.57</v>
      </c>
      <c r="C2109" s="54">
        <v>6.14</v>
      </c>
      <c r="D2109" s="54" t="s">
        <v>2380</v>
      </c>
      <c r="E2109" s="54" t="s">
        <v>2380</v>
      </c>
      <c r="F2109" s="54" t="s">
        <v>2380</v>
      </c>
      <c r="G2109" s="54" t="s">
        <v>2381</v>
      </c>
      <c r="H2109" s="54" t="s">
        <v>2380</v>
      </c>
      <c r="I2109" s="17"/>
      <c r="J2109" s="19"/>
      <c r="K2109" s="15" t="str" cm="1">
        <f t="array" ref="K2109">IF(H2109="?",INDEX($H$2:$H$2336,MODE(MATCH($H$2:$H$2336,$H$2:$H$2336,0))),H2109)</f>
        <v>No</v>
      </c>
      <c r="L2109" s="16" t="str">
        <f t="shared" si="32"/>
        <v>0</v>
      </c>
      <c r="M2109" s="16" t="s">
        <v>2380</v>
      </c>
      <c r="N2109" s="16" t="s">
        <v>2380</v>
      </c>
      <c r="O2109" s="15" t="str" cm="1">
        <f t="array" ref="O2109">_xlfn.IFS(B2109&lt;18.5,"Underweight",B2109&lt;=24.99,"Normal weight",B2109&lt;=29.99,"Over weight",B2109&gt;=30,"Obesity")</f>
        <v>Normal weight</v>
      </c>
      <c r="P2109" s="29" t="str" cm="1">
        <f t="array" ref="P2109">_xlfn.IFS(C2109&lt;5.7,"Normal",C2109&lt;=6.49,"Prediabetes",C2109&gt;=6.5,"Diabetes")</f>
        <v>Prediabetes</v>
      </c>
    </row>
    <row r="2110" spans="1:16" x14ac:dyDescent="0.25">
      <c r="A2110" s="54" t="s">
        <v>256</v>
      </c>
      <c r="B2110" s="54">
        <v>35.625</v>
      </c>
      <c r="C2110" s="54">
        <v>6.21</v>
      </c>
      <c r="D2110" s="54" t="s">
        <v>2380</v>
      </c>
      <c r="E2110" s="54" t="s">
        <v>8367</v>
      </c>
      <c r="F2110" s="54" t="s">
        <v>2380</v>
      </c>
      <c r="G2110" s="54">
        <v>1</v>
      </c>
      <c r="H2110" s="54" t="s">
        <v>2380</v>
      </c>
      <c r="I2110" s="15"/>
      <c r="J2110" s="20"/>
      <c r="K2110" s="17" t="str" cm="1">
        <f t="array" ref="K2110">IF(H2110="?",INDEX($H$2:$H$2336,MODE(MATCH($H$2:$H$2336,$H$2:$H$2336,0))),H2110)</f>
        <v>No</v>
      </c>
      <c r="L2110" s="18">
        <f t="shared" si="32"/>
        <v>1</v>
      </c>
      <c r="M2110" s="18" t="s">
        <v>2380</v>
      </c>
      <c r="N2110" s="18" t="s">
        <v>2380</v>
      </c>
      <c r="O2110" s="17" t="str" cm="1">
        <f t="array" ref="O2110">_xlfn.IFS(B2110&lt;18.5,"Underweight",B2110&lt;=24.99,"Normal weight",B2110&lt;=29.99,"Over weight",B2110&gt;=30,"Obesity")</f>
        <v>Obesity</v>
      </c>
      <c r="P2110" s="30" t="str" cm="1">
        <f t="array" ref="P2110">_xlfn.IFS(C2110&lt;5.7,"Normal",C2110&lt;=6.49,"Prediabetes",C2110&gt;=6.5,"Diabetes")</f>
        <v>Prediabetes</v>
      </c>
    </row>
    <row r="2111" spans="1:16" x14ac:dyDescent="0.25">
      <c r="A2111" s="54" t="s">
        <v>255</v>
      </c>
      <c r="B2111" s="54">
        <v>33.155000000000001</v>
      </c>
      <c r="C2111" s="54">
        <v>4.5999999999999996</v>
      </c>
      <c r="D2111" s="54" t="s">
        <v>2380</v>
      </c>
      <c r="E2111" s="54" t="s">
        <v>8367</v>
      </c>
      <c r="F2111" s="54" t="s">
        <v>2380</v>
      </c>
      <c r="G2111" s="54">
        <v>1</v>
      </c>
      <c r="H2111" s="54" t="s">
        <v>2380</v>
      </c>
      <c r="I2111" s="17"/>
      <c r="J2111" s="19"/>
      <c r="K2111" s="15" t="str" cm="1">
        <f t="array" ref="K2111">IF(H2111="?",INDEX($H$2:$H$2336,MODE(MATCH($H$2:$H$2336,$H$2:$H$2336,0))),H2111)</f>
        <v>No</v>
      </c>
      <c r="L2111" s="16">
        <f t="shared" si="32"/>
        <v>1</v>
      </c>
      <c r="M2111" s="16" t="s">
        <v>2380</v>
      </c>
      <c r="N2111" s="16" t="s">
        <v>2380</v>
      </c>
      <c r="O2111" s="15" t="str" cm="1">
        <f t="array" ref="O2111">_xlfn.IFS(B2111&lt;18.5,"Underweight",B2111&lt;=24.99,"Normal weight",B2111&lt;=29.99,"Over weight",B2111&gt;=30,"Obesity")</f>
        <v>Obesity</v>
      </c>
      <c r="P2111" s="29" t="str" cm="1">
        <f t="array" ref="P2111">_xlfn.IFS(C2111&lt;5.7,"Normal",C2111&lt;=6.49,"Prediabetes",C2111&gt;=6.5,"Diabetes")</f>
        <v>Normal</v>
      </c>
    </row>
    <row r="2112" spans="1:16" x14ac:dyDescent="0.25">
      <c r="A2112" s="54" t="s">
        <v>254</v>
      </c>
      <c r="B2112" s="54">
        <v>31.92</v>
      </c>
      <c r="C2112" s="54">
        <v>5.04</v>
      </c>
      <c r="D2112" s="54" t="s">
        <v>2380</v>
      </c>
      <c r="E2112" s="54" t="s">
        <v>8367</v>
      </c>
      <c r="F2112" s="54" t="s">
        <v>2380</v>
      </c>
      <c r="G2112" s="54">
        <v>1</v>
      </c>
      <c r="H2112" s="54" t="s">
        <v>2380</v>
      </c>
      <c r="I2112" s="15"/>
      <c r="J2112" s="20"/>
      <c r="K2112" s="17" t="str" cm="1">
        <f t="array" ref="K2112">IF(H2112="?",INDEX($H$2:$H$2336,MODE(MATCH($H$2:$H$2336,$H$2:$H$2336,0))),H2112)</f>
        <v>No</v>
      </c>
      <c r="L2112" s="18">
        <f t="shared" si="32"/>
        <v>1</v>
      </c>
      <c r="M2112" s="18" t="s">
        <v>2380</v>
      </c>
      <c r="N2112" s="18" t="s">
        <v>2380</v>
      </c>
      <c r="O2112" s="17" t="str" cm="1">
        <f t="array" ref="O2112">_xlfn.IFS(B2112&lt;18.5,"Underweight",B2112&lt;=24.99,"Normal weight",B2112&lt;=29.99,"Over weight",B2112&gt;=30,"Obesity")</f>
        <v>Obesity</v>
      </c>
      <c r="P2112" s="30" t="str" cm="1">
        <f t="array" ref="P2112">_xlfn.IFS(C2112&lt;5.7,"Normal",C2112&lt;=6.49,"Prediabetes",C2112&gt;=6.5,"Diabetes")</f>
        <v>Normal</v>
      </c>
    </row>
    <row r="2113" spans="1:16" x14ac:dyDescent="0.25">
      <c r="A2113" s="54" t="s">
        <v>253</v>
      </c>
      <c r="B2113" s="54">
        <v>30.305</v>
      </c>
      <c r="C2113" s="54">
        <v>5.08</v>
      </c>
      <c r="D2113" s="54" t="s">
        <v>2380</v>
      </c>
      <c r="E2113" s="54" t="s">
        <v>8367</v>
      </c>
      <c r="F2113" s="54" t="s">
        <v>2380</v>
      </c>
      <c r="G2113" s="54">
        <v>1</v>
      </c>
      <c r="H2113" s="54" t="s">
        <v>2380</v>
      </c>
      <c r="I2113" s="17"/>
      <c r="J2113" s="19"/>
      <c r="K2113" s="15" t="str" cm="1">
        <f t="array" ref="K2113">IF(H2113="?",INDEX($H$2:$H$2336,MODE(MATCH($H$2:$H$2336,$H$2:$H$2336,0))),H2113)</f>
        <v>No</v>
      </c>
      <c r="L2113" s="16">
        <f t="shared" si="32"/>
        <v>1</v>
      </c>
      <c r="M2113" s="16" t="s">
        <v>2380</v>
      </c>
      <c r="N2113" s="16" t="s">
        <v>2380</v>
      </c>
      <c r="O2113" s="15" t="str" cm="1">
        <f t="array" ref="O2113">_xlfn.IFS(B2113&lt;18.5,"Underweight",B2113&lt;=24.99,"Normal weight",B2113&lt;=29.99,"Over weight",B2113&gt;=30,"Obesity")</f>
        <v>Obesity</v>
      </c>
      <c r="P2113" s="29" t="str" cm="1">
        <f t="array" ref="P2113">_xlfn.IFS(C2113&lt;5.7,"Normal",C2113&lt;=6.49,"Prediabetes",C2113&gt;=6.5,"Diabetes")</f>
        <v>Normal</v>
      </c>
    </row>
    <row r="2114" spans="1:16" x14ac:dyDescent="0.25">
      <c r="A2114" s="54" t="s">
        <v>252</v>
      </c>
      <c r="B2114" s="54">
        <v>30.114999999999998</v>
      </c>
      <c r="C2114" s="54">
        <v>4.38</v>
      </c>
      <c r="D2114" s="54" t="s">
        <v>2380</v>
      </c>
      <c r="E2114" s="54" t="s">
        <v>8367</v>
      </c>
      <c r="F2114" s="54" t="s">
        <v>2380</v>
      </c>
      <c r="G2114" s="54">
        <v>1</v>
      </c>
      <c r="H2114" s="54" t="s">
        <v>2380</v>
      </c>
      <c r="I2114" s="15"/>
      <c r="J2114" s="20"/>
      <c r="K2114" s="17" t="str" cm="1">
        <f t="array" ref="K2114">IF(H2114="?",INDEX($H$2:$H$2336,MODE(MATCH($H$2:$H$2336,$H$2:$H$2336,0))),H2114)</f>
        <v>No</v>
      </c>
      <c r="L2114" s="18">
        <f t="shared" ref="L2114:L2177" si="33">IF(G2114="No major surgery","0",G2114)</f>
        <v>1</v>
      </c>
      <c r="M2114" s="18" t="s">
        <v>2380</v>
      </c>
      <c r="N2114" s="18" t="s">
        <v>2380</v>
      </c>
      <c r="O2114" s="17" t="str" cm="1">
        <f t="array" ref="O2114">_xlfn.IFS(B2114&lt;18.5,"Underweight",B2114&lt;=24.99,"Normal weight",B2114&lt;=29.99,"Over weight",B2114&gt;=30,"Obesity")</f>
        <v>Obesity</v>
      </c>
      <c r="P2114" s="30" t="str" cm="1">
        <f t="array" ref="P2114">_xlfn.IFS(C2114&lt;5.7,"Normal",C2114&lt;=6.49,"Prediabetes",C2114&gt;=6.5,"Diabetes")</f>
        <v>Normal</v>
      </c>
    </row>
    <row r="2115" spans="1:16" x14ac:dyDescent="0.25">
      <c r="A2115" s="54" t="s">
        <v>251</v>
      </c>
      <c r="B2115" s="54">
        <v>24.09</v>
      </c>
      <c r="C2115" s="54">
        <v>4.79</v>
      </c>
      <c r="D2115" s="54" t="s">
        <v>2380</v>
      </c>
      <c r="E2115" s="54" t="s">
        <v>8367</v>
      </c>
      <c r="F2115" s="54" t="s">
        <v>2380</v>
      </c>
      <c r="G2115" s="54">
        <v>1</v>
      </c>
      <c r="H2115" s="54" t="s">
        <v>2380</v>
      </c>
      <c r="I2115" s="17"/>
      <c r="J2115" s="19"/>
      <c r="K2115" s="15" t="str" cm="1">
        <f t="array" ref="K2115">IF(H2115="?",INDEX($H$2:$H$2336,MODE(MATCH($H$2:$H$2336,$H$2:$H$2336,0))),H2115)</f>
        <v>No</v>
      </c>
      <c r="L2115" s="16">
        <f t="shared" si="33"/>
        <v>1</v>
      </c>
      <c r="M2115" s="16" t="s">
        <v>2380</v>
      </c>
      <c r="N2115" s="16" t="s">
        <v>2380</v>
      </c>
      <c r="O2115" s="15" t="str" cm="1">
        <f t="array" ref="O2115">_xlfn.IFS(B2115&lt;18.5,"Underweight",B2115&lt;=24.99,"Normal weight",B2115&lt;=29.99,"Over weight",B2115&gt;=30,"Obesity")</f>
        <v>Normal weight</v>
      </c>
      <c r="P2115" s="29" t="str" cm="1">
        <f t="array" ref="P2115">_xlfn.IFS(C2115&lt;5.7,"Normal",C2115&lt;=6.49,"Prediabetes",C2115&gt;=6.5,"Diabetes")</f>
        <v>Normal</v>
      </c>
    </row>
    <row r="2116" spans="1:16" x14ac:dyDescent="0.25">
      <c r="A2116" s="54" t="s">
        <v>250</v>
      </c>
      <c r="B2116" s="54">
        <v>28.215</v>
      </c>
      <c r="C2116" s="54">
        <v>4.21</v>
      </c>
      <c r="D2116" s="54" t="s">
        <v>2380</v>
      </c>
      <c r="E2116" s="54" t="s">
        <v>8367</v>
      </c>
      <c r="F2116" s="54" t="s">
        <v>2380</v>
      </c>
      <c r="G2116" s="54">
        <v>1</v>
      </c>
      <c r="H2116" s="54" t="s">
        <v>2380</v>
      </c>
      <c r="I2116" s="15"/>
      <c r="J2116" s="20"/>
      <c r="K2116" s="17" t="str" cm="1">
        <f t="array" ref="K2116">IF(H2116="?",INDEX($H$2:$H$2336,MODE(MATCH($H$2:$H$2336,$H$2:$H$2336,0))),H2116)</f>
        <v>No</v>
      </c>
      <c r="L2116" s="18">
        <f t="shared" si="33"/>
        <v>1</v>
      </c>
      <c r="M2116" s="18" t="s">
        <v>2380</v>
      </c>
      <c r="N2116" s="18" t="s">
        <v>2380</v>
      </c>
      <c r="O2116" s="17" t="str" cm="1">
        <f t="array" ref="O2116">_xlfn.IFS(B2116&lt;18.5,"Underweight",B2116&lt;=24.99,"Normal weight",B2116&lt;=29.99,"Over weight",B2116&gt;=30,"Obesity")</f>
        <v>Over weight</v>
      </c>
      <c r="P2116" s="30" t="str" cm="1">
        <f t="array" ref="P2116">_xlfn.IFS(C2116&lt;5.7,"Normal",C2116&lt;=6.49,"Prediabetes",C2116&gt;=6.5,"Diabetes")</f>
        <v>Normal</v>
      </c>
    </row>
    <row r="2117" spans="1:16" x14ac:dyDescent="0.25">
      <c r="A2117" s="54" t="s">
        <v>248</v>
      </c>
      <c r="B2117" s="54">
        <v>26.315000000000001</v>
      </c>
      <c r="C2117" s="54">
        <v>5.47</v>
      </c>
      <c r="D2117" s="54" t="s">
        <v>2380</v>
      </c>
      <c r="E2117" s="54" t="s">
        <v>8367</v>
      </c>
      <c r="F2117" s="54" t="s">
        <v>2380</v>
      </c>
      <c r="G2117" s="54">
        <v>1</v>
      </c>
      <c r="H2117" s="54" t="s">
        <v>2380</v>
      </c>
      <c r="I2117" s="17"/>
      <c r="J2117" s="19"/>
      <c r="K2117" s="15" t="str" cm="1">
        <f t="array" ref="K2117">IF(H2117="?",INDEX($H$2:$H$2336,MODE(MATCH($H$2:$H$2336,$H$2:$H$2336,0))),H2117)</f>
        <v>No</v>
      </c>
      <c r="L2117" s="16">
        <f t="shared" si="33"/>
        <v>1</v>
      </c>
      <c r="M2117" s="16" t="s">
        <v>2380</v>
      </c>
      <c r="N2117" s="16" t="s">
        <v>2380</v>
      </c>
      <c r="O2117" s="15" t="str" cm="1">
        <f t="array" ref="O2117">_xlfn.IFS(B2117&lt;18.5,"Underweight",B2117&lt;=24.99,"Normal weight",B2117&lt;=29.99,"Over weight",B2117&gt;=30,"Obesity")</f>
        <v>Over weight</v>
      </c>
      <c r="P2117" s="29" t="str" cm="1">
        <f t="array" ref="P2117">_xlfn.IFS(C2117&lt;5.7,"Normal",C2117&lt;=6.49,"Prediabetes",C2117&gt;=6.5,"Diabetes")</f>
        <v>Normal</v>
      </c>
    </row>
    <row r="2118" spans="1:16" x14ac:dyDescent="0.25">
      <c r="A2118" s="54" t="s">
        <v>246</v>
      </c>
      <c r="B2118" s="54">
        <v>25.08</v>
      </c>
      <c r="C2118" s="54">
        <v>5.09</v>
      </c>
      <c r="D2118" s="54" t="s">
        <v>2380</v>
      </c>
      <c r="E2118" s="54" t="s">
        <v>8367</v>
      </c>
      <c r="F2118" s="54" t="s">
        <v>2380</v>
      </c>
      <c r="G2118" s="54">
        <v>1</v>
      </c>
      <c r="H2118" s="54" t="s">
        <v>2380</v>
      </c>
      <c r="I2118" s="15"/>
      <c r="J2118" s="20"/>
      <c r="K2118" s="17" t="str" cm="1">
        <f t="array" ref="K2118">IF(H2118="?",INDEX($H$2:$H$2336,MODE(MATCH($H$2:$H$2336,$H$2:$H$2336,0))),H2118)</f>
        <v>No</v>
      </c>
      <c r="L2118" s="18">
        <f t="shared" si="33"/>
        <v>1</v>
      </c>
      <c r="M2118" s="18" t="s">
        <v>2380</v>
      </c>
      <c r="N2118" s="18" t="s">
        <v>2380</v>
      </c>
      <c r="O2118" s="17" t="str" cm="1">
        <f t="array" ref="O2118">_xlfn.IFS(B2118&lt;18.5,"Underweight",B2118&lt;=24.99,"Normal weight",B2118&lt;=29.99,"Over weight",B2118&gt;=30,"Obesity")</f>
        <v>Over weight</v>
      </c>
      <c r="P2118" s="30" t="str" cm="1">
        <f t="array" ref="P2118">_xlfn.IFS(C2118&lt;5.7,"Normal",C2118&lt;=6.49,"Prediabetes",C2118&gt;=6.5,"Diabetes")</f>
        <v>Normal</v>
      </c>
    </row>
    <row r="2119" spans="1:16" x14ac:dyDescent="0.25">
      <c r="A2119" s="54" t="s">
        <v>245</v>
      </c>
      <c r="B2119" s="54">
        <v>15.41</v>
      </c>
      <c r="C2119" s="54">
        <v>5.08</v>
      </c>
      <c r="D2119" s="54" t="s">
        <v>2380</v>
      </c>
      <c r="E2119" s="54" t="s">
        <v>2380</v>
      </c>
      <c r="F2119" s="54" t="s">
        <v>2380</v>
      </c>
      <c r="G2119" s="54" t="s">
        <v>2381</v>
      </c>
      <c r="H2119" s="54" t="s">
        <v>2380</v>
      </c>
      <c r="I2119" s="17"/>
      <c r="J2119" s="19"/>
      <c r="K2119" s="15" t="str" cm="1">
        <f t="array" ref="K2119">IF(H2119="?",INDEX($H$2:$H$2336,MODE(MATCH($H$2:$H$2336,$H$2:$H$2336,0))),H2119)</f>
        <v>No</v>
      </c>
      <c r="L2119" s="16" t="str">
        <f t="shared" si="33"/>
        <v>0</v>
      </c>
      <c r="M2119" s="16" t="s">
        <v>2380</v>
      </c>
      <c r="N2119" s="16" t="s">
        <v>2380</v>
      </c>
      <c r="O2119" s="15" t="str" cm="1">
        <f t="array" ref="O2119">_xlfn.IFS(B2119&lt;18.5,"Underweight",B2119&lt;=24.99,"Normal weight",B2119&lt;=29.99,"Over weight",B2119&gt;=30,"Obesity")</f>
        <v>Underweight</v>
      </c>
      <c r="P2119" s="29" t="str" cm="1">
        <f t="array" ref="P2119">_xlfn.IFS(C2119&lt;5.7,"Normal",C2119&lt;=6.49,"Prediabetes",C2119&gt;=6.5,"Diabetes")</f>
        <v>Normal</v>
      </c>
    </row>
    <row r="2120" spans="1:16" x14ac:dyDescent="0.25">
      <c r="A2120" s="54" t="s">
        <v>244</v>
      </c>
      <c r="B2120" s="54">
        <v>23.83</v>
      </c>
      <c r="C2120" s="54">
        <v>5.68</v>
      </c>
      <c r="D2120" s="54" t="s">
        <v>2380</v>
      </c>
      <c r="E2120" s="54" t="s">
        <v>2380</v>
      </c>
      <c r="F2120" s="54" t="s">
        <v>2380</v>
      </c>
      <c r="G2120" s="54" t="s">
        <v>2381</v>
      </c>
      <c r="H2120" s="54" t="s">
        <v>2380</v>
      </c>
      <c r="I2120" s="15"/>
      <c r="J2120" s="20"/>
      <c r="K2120" s="17" t="str" cm="1">
        <f t="array" ref="K2120">IF(H2120="?",INDEX($H$2:$H$2336,MODE(MATCH($H$2:$H$2336,$H$2:$H$2336,0))),H2120)</f>
        <v>No</v>
      </c>
      <c r="L2120" s="18" t="str">
        <f t="shared" si="33"/>
        <v>0</v>
      </c>
      <c r="M2120" s="18" t="s">
        <v>2380</v>
      </c>
      <c r="N2120" s="18" t="s">
        <v>2380</v>
      </c>
      <c r="O2120" s="17" t="str" cm="1">
        <f t="array" ref="O2120">_xlfn.IFS(B2120&lt;18.5,"Underweight",B2120&lt;=24.99,"Normal weight",B2120&lt;=29.99,"Over weight",B2120&gt;=30,"Obesity")</f>
        <v>Normal weight</v>
      </c>
      <c r="P2120" s="30" t="str" cm="1">
        <f t="array" ref="P2120">_xlfn.IFS(C2120&lt;5.7,"Normal",C2120&lt;=6.49,"Prediabetes",C2120&gt;=6.5,"Diabetes")</f>
        <v>Normal</v>
      </c>
    </row>
    <row r="2121" spans="1:16" x14ac:dyDescent="0.25">
      <c r="A2121" s="54" t="s">
        <v>243</v>
      </c>
      <c r="B2121" s="54">
        <v>36</v>
      </c>
      <c r="C2121" s="54">
        <v>4.66</v>
      </c>
      <c r="D2121" s="54" t="s">
        <v>2380</v>
      </c>
      <c r="E2121" s="54" t="s">
        <v>8367</v>
      </c>
      <c r="F2121" s="54" t="s">
        <v>2380</v>
      </c>
      <c r="G2121" s="54">
        <v>1</v>
      </c>
      <c r="H2121" s="54" t="s">
        <v>2380</v>
      </c>
      <c r="I2121" s="17"/>
      <c r="J2121" s="19"/>
      <c r="K2121" s="15" t="str" cm="1">
        <f t="array" ref="K2121">IF(H2121="?",INDEX($H$2:$H$2336,MODE(MATCH($H$2:$H$2336,$H$2:$H$2336,0))),H2121)</f>
        <v>No</v>
      </c>
      <c r="L2121" s="16">
        <f t="shared" si="33"/>
        <v>1</v>
      </c>
      <c r="M2121" s="16" t="s">
        <v>2380</v>
      </c>
      <c r="N2121" s="16" t="s">
        <v>2380</v>
      </c>
      <c r="O2121" s="15" t="str" cm="1">
        <f t="array" ref="O2121">_xlfn.IFS(B2121&lt;18.5,"Underweight",B2121&lt;=24.99,"Normal weight",B2121&lt;=29.99,"Over weight",B2121&gt;=30,"Obesity")</f>
        <v>Obesity</v>
      </c>
      <c r="P2121" s="29" t="str" cm="1">
        <f t="array" ref="P2121">_xlfn.IFS(C2121&lt;5.7,"Normal",C2121&lt;=6.49,"Prediabetes",C2121&gt;=6.5,"Diabetes")</f>
        <v>Normal</v>
      </c>
    </row>
    <row r="2122" spans="1:16" x14ac:dyDescent="0.25">
      <c r="A2122" s="54" t="s">
        <v>242</v>
      </c>
      <c r="B2122" s="54">
        <v>28.82</v>
      </c>
      <c r="C2122" s="54">
        <v>5.59</v>
      </c>
      <c r="D2122" s="54" t="s">
        <v>2380</v>
      </c>
      <c r="E2122" s="54" t="s">
        <v>8367</v>
      </c>
      <c r="F2122" s="54" t="s">
        <v>2380</v>
      </c>
      <c r="G2122" s="54">
        <v>1</v>
      </c>
      <c r="H2122" s="54" t="s">
        <v>2380</v>
      </c>
      <c r="I2122" s="15"/>
      <c r="J2122" s="20"/>
      <c r="K2122" s="17" t="str" cm="1">
        <f t="array" ref="K2122">IF(H2122="?",INDEX($H$2:$H$2336,MODE(MATCH($H$2:$H$2336,$H$2:$H$2336,0))),H2122)</f>
        <v>No</v>
      </c>
      <c r="L2122" s="18">
        <f t="shared" si="33"/>
        <v>1</v>
      </c>
      <c r="M2122" s="18" t="s">
        <v>2380</v>
      </c>
      <c r="N2122" s="18" t="s">
        <v>2380</v>
      </c>
      <c r="O2122" s="17" t="str" cm="1">
        <f t="array" ref="O2122">_xlfn.IFS(B2122&lt;18.5,"Underweight",B2122&lt;=24.99,"Normal weight",B2122&lt;=29.99,"Over weight",B2122&gt;=30,"Obesity")</f>
        <v>Over weight</v>
      </c>
      <c r="P2122" s="30" t="str" cm="1">
        <f t="array" ref="P2122">_xlfn.IFS(C2122&lt;5.7,"Normal",C2122&lt;=6.49,"Prediabetes",C2122&gt;=6.5,"Diabetes")</f>
        <v>Normal</v>
      </c>
    </row>
    <row r="2123" spans="1:16" x14ac:dyDescent="0.25">
      <c r="A2123" s="54" t="s">
        <v>241</v>
      </c>
      <c r="B2123" s="54">
        <v>28.05</v>
      </c>
      <c r="C2123" s="54">
        <v>6.2</v>
      </c>
      <c r="D2123" s="54" t="s">
        <v>2380</v>
      </c>
      <c r="E2123" s="54" t="s">
        <v>8367</v>
      </c>
      <c r="F2123" s="54" t="s">
        <v>2380</v>
      </c>
      <c r="G2123" s="54">
        <v>1</v>
      </c>
      <c r="H2123" s="54" t="s">
        <v>2380</v>
      </c>
      <c r="I2123" s="17"/>
      <c r="J2123" s="19"/>
      <c r="K2123" s="15" t="str" cm="1">
        <f t="array" ref="K2123">IF(H2123="?",INDEX($H$2:$H$2336,MODE(MATCH($H$2:$H$2336,$H$2:$H$2336,0))),H2123)</f>
        <v>No</v>
      </c>
      <c r="L2123" s="16">
        <f t="shared" si="33"/>
        <v>1</v>
      </c>
      <c r="M2123" s="16" t="s">
        <v>2380</v>
      </c>
      <c r="N2123" s="16" t="s">
        <v>2380</v>
      </c>
      <c r="O2123" s="15" t="str" cm="1">
        <f t="array" ref="O2123">_xlfn.IFS(B2123&lt;18.5,"Underweight",B2123&lt;=24.99,"Normal weight",B2123&lt;=29.99,"Over weight",B2123&gt;=30,"Obesity")</f>
        <v>Over weight</v>
      </c>
      <c r="P2123" s="29" t="str" cm="1">
        <f t="array" ref="P2123">_xlfn.IFS(C2123&lt;5.7,"Normal",C2123&lt;=6.49,"Prediabetes",C2123&gt;=6.5,"Diabetes")</f>
        <v>Prediabetes</v>
      </c>
    </row>
    <row r="2124" spans="1:16" x14ac:dyDescent="0.25">
      <c r="A2124" s="54" t="s">
        <v>240</v>
      </c>
      <c r="B2124" s="54">
        <v>27.1</v>
      </c>
      <c r="C2124" s="54">
        <v>4.45</v>
      </c>
      <c r="D2124" s="54" t="s">
        <v>2380</v>
      </c>
      <c r="E2124" s="54" t="s">
        <v>8367</v>
      </c>
      <c r="F2124" s="54" t="s">
        <v>2380</v>
      </c>
      <c r="G2124" s="54">
        <v>1</v>
      </c>
      <c r="H2124" s="54" t="s">
        <v>2380</v>
      </c>
      <c r="I2124" s="15"/>
      <c r="J2124" s="20"/>
      <c r="K2124" s="17" t="str" cm="1">
        <f t="array" ref="K2124">IF(H2124="?",INDEX($H$2:$H$2336,MODE(MATCH($H$2:$H$2336,$H$2:$H$2336,0))),H2124)</f>
        <v>No</v>
      </c>
      <c r="L2124" s="18">
        <f t="shared" si="33"/>
        <v>1</v>
      </c>
      <c r="M2124" s="18" t="s">
        <v>2380</v>
      </c>
      <c r="N2124" s="18" t="s">
        <v>2380</v>
      </c>
      <c r="O2124" s="17" t="str" cm="1">
        <f t="array" ref="O2124">_xlfn.IFS(B2124&lt;18.5,"Underweight",B2124&lt;=24.99,"Normal weight",B2124&lt;=29.99,"Over weight",B2124&gt;=30,"Obesity")</f>
        <v>Over weight</v>
      </c>
      <c r="P2124" s="30" t="str" cm="1">
        <f t="array" ref="P2124">_xlfn.IFS(C2124&lt;5.7,"Normal",C2124&lt;=6.49,"Prediabetes",C2124&gt;=6.5,"Diabetes")</f>
        <v>Normal</v>
      </c>
    </row>
    <row r="2125" spans="1:16" x14ac:dyDescent="0.25">
      <c r="A2125" s="54" t="s">
        <v>239</v>
      </c>
      <c r="B2125" s="54">
        <v>24.3</v>
      </c>
      <c r="C2125" s="54">
        <v>6.1</v>
      </c>
      <c r="D2125" s="54" t="s">
        <v>8367</v>
      </c>
      <c r="E2125" s="54" t="s">
        <v>8367</v>
      </c>
      <c r="F2125" s="54" t="s">
        <v>2380</v>
      </c>
      <c r="G2125" s="54">
        <v>1</v>
      </c>
      <c r="H2125" s="54" t="s">
        <v>2380</v>
      </c>
      <c r="I2125" s="17"/>
      <c r="J2125" s="19"/>
      <c r="K2125" s="15" t="str" cm="1">
        <f t="array" ref="K2125">IF(H2125="?",INDEX($H$2:$H$2336,MODE(MATCH($H$2:$H$2336,$H$2:$H$2336,0))),H2125)</f>
        <v>No</v>
      </c>
      <c r="L2125" s="16">
        <f t="shared" si="33"/>
        <v>1</v>
      </c>
      <c r="M2125" s="16" t="s">
        <v>2382</v>
      </c>
      <c r="N2125" s="16" t="s">
        <v>2380</v>
      </c>
      <c r="O2125" s="15" t="str" cm="1">
        <f t="array" ref="O2125">_xlfn.IFS(B2125&lt;18.5,"Underweight",B2125&lt;=24.99,"Normal weight",B2125&lt;=29.99,"Over weight",B2125&gt;=30,"Obesity")</f>
        <v>Normal weight</v>
      </c>
      <c r="P2125" s="29" t="str" cm="1">
        <f t="array" ref="P2125">_xlfn.IFS(C2125&lt;5.7,"Normal",C2125&lt;=6.49,"Prediabetes",C2125&gt;=6.5,"Diabetes")</f>
        <v>Prediabetes</v>
      </c>
    </row>
    <row r="2126" spans="1:16" x14ac:dyDescent="0.25">
      <c r="A2126" s="54" t="s">
        <v>238</v>
      </c>
      <c r="B2126" s="54">
        <v>30.72</v>
      </c>
      <c r="C2126" s="54">
        <v>6.06</v>
      </c>
      <c r="D2126" s="54" t="s">
        <v>2380</v>
      </c>
      <c r="E2126" s="54" t="s">
        <v>8367</v>
      </c>
      <c r="F2126" s="54" t="s">
        <v>2380</v>
      </c>
      <c r="G2126" s="54">
        <v>1</v>
      </c>
      <c r="H2126" s="54" t="s">
        <v>2380</v>
      </c>
      <c r="I2126" s="15"/>
      <c r="J2126" s="20"/>
      <c r="K2126" s="17" t="str" cm="1">
        <f t="array" ref="K2126">IF(H2126="?",INDEX($H$2:$H$2336,MODE(MATCH($H$2:$H$2336,$H$2:$H$2336,0))),H2126)</f>
        <v>No</v>
      </c>
      <c r="L2126" s="18">
        <f t="shared" si="33"/>
        <v>1</v>
      </c>
      <c r="M2126" s="18" t="s">
        <v>2380</v>
      </c>
      <c r="N2126" s="18" t="s">
        <v>2380</v>
      </c>
      <c r="O2126" s="17" t="str" cm="1">
        <f t="array" ref="O2126">_xlfn.IFS(B2126&lt;18.5,"Underweight",B2126&lt;=24.99,"Normal weight",B2126&lt;=29.99,"Over weight",B2126&gt;=30,"Obesity")</f>
        <v>Obesity</v>
      </c>
      <c r="P2126" s="30" t="str" cm="1">
        <f t="array" ref="P2126">_xlfn.IFS(C2126&lt;5.7,"Normal",C2126&lt;=6.49,"Prediabetes",C2126&gt;=6.5,"Diabetes")</f>
        <v>Prediabetes</v>
      </c>
    </row>
    <row r="2127" spans="1:16" x14ac:dyDescent="0.25">
      <c r="A2127" s="54" t="s">
        <v>237</v>
      </c>
      <c r="B2127" s="54">
        <v>37.43</v>
      </c>
      <c r="C2127" s="54">
        <v>4.5599999999999996</v>
      </c>
      <c r="D2127" s="54" t="s">
        <v>2380</v>
      </c>
      <c r="E2127" s="54" t="s">
        <v>2380</v>
      </c>
      <c r="F2127" s="54" t="s">
        <v>2382</v>
      </c>
      <c r="G2127" s="54">
        <v>1</v>
      </c>
      <c r="H2127" s="54" t="s">
        <v>2380</v>
      </c>
      <c r="I2127" s="17"/>
      <c r="J2127" s="19"/>
      <c r="K2127" s="15" t="str" cm="1">
        <f t="array" ref="K2127">IF(H2127="?",INDEX($H$2:$H$2336,MODE(MATCH($H$2:$H$2336,$H$2:$H$2336,0))),H2127)</f>
        <v>No</v>
      </c>
      <c r="L2127" s="16">
        <f t="shared" si="33"/>
        <v>1</v>
      </c>
      <c r="M2127" s="16" t="s">
        <v>2380</v>
      </c>
      <c r="N2127" s="16" t="s">
        <v>2380</v>
      </c>
      <c r="O2127" s="15" t="str" cm="1">
        <f t="array" ref="O2127">_xlfn.IFS(B2127&lt;18.5,"Underweight",B2127&lt;=24.99,"Normal weight",B2127&lt;=29.99,"Over weight",B2127&gt;=30,"Obesity")</f>
        <v>Obesity</v>
      </c>
      <c r="P2127" s="29" t="str" cm="1">
        <f t="array" ref="P2127">_xlfn.IFS(C2127&lt;5.7,"Normal",C2127&lt;=6.49,"Prediabetes",C2127&gt;=6.5,"Diabetes")</f>
        <v>Normal</v>
      </c>
    </row>
    <row r="2128" spans="1:16" x14ac:dyDescent="0.25">
      <c r="A2128" s="54" t="s">
        <v>236</v>
      </c>
      <c r="B2128" s="54">
        <v>25.74</v>
      </c>
      <c r="C2128" s="54">
        <v>6.41</v>
      </c>
      <c r="D2128" s="54" t="s">
        <v>8367</v>
      </c>
      <c r="E2128" s="54" t="s">
        <v>2380</v>
      </c>
      <c r="F2128" s="54" t="s">
        <v>2382</v>
      </c>
      <c r="G2128" s="54">
        <v>1</v>
      </c>
      <c r="H2128" s="54" t="s">
        <v>2380</v>
      </c>
      <c r="I2128" s="15"/>
      <c r="J2128" s="20"/>
      <c r="K2128" s="17" t="str" cm="1">
        <f t="array" ref="K2128">IF(H2128="?",INDEX($H$2:$H$2336,MODE(MATCH($H$2:$H$2336,$H$2:$H$2336,0))),H2128)</f>
        <v>No</v>
      </c>
      <c r="L2128" s="18">
        <f t="shared" si="33"/>
        <v>1</v>
      </c>
      <c r="M2128" s="18" t="s">
        <v>2382</v>
      </c>
      <c r="N2128" s="18" t="s">
        <v>2380</v>
      </c>
      <c r="O2128" s="17" t="str" cm="1">
        <f t="array" ref="O2128">_xlfn.IFS(B2128&lt;18.5,"Underweight",B2128&lt;=24.99,"Normal weight",B2128&lt;=29.99,"Over weight",B2128&gt;=30,"Obesity")</f>
        <v>Over weight</v>
      </c>
      <c r="P2128" s="30" t="str" cm="1">
        <f t="array" ref="P2128">_xlfn.IFS(C2128&lt;5.7,"Normal",C2128&lt;=6.49,"Prediabetes",C2128&gt;=6.5,"Diabetes")</f>
        <v>Prediabetes</v>
      </c>
    </row>
    <row r="2129" spans="1:16" x14ac:dyDescent="0.25">
      <c r="A2129" s="54" t="s">
        <v>235</v>
      </c>
      <c r="B2129" s="54">
        <v>36.575000000000003</v>
      </c>
      <c r="C2129" s="54">
        <v>5.57</v>
      </c>
      <c r="D2129" s="54" t="s">
        <v>2380</v>
      </c>
      <c r="E2129" s="54" t="s">
        <v>2380</v>
      </c>
      <c r="F2129" s="54" t="s">
        <v>2382</v>
      </c>
      <c r="G2129" s="54">
        <v>1</v>
      </c>
      <c r="H2129" s="54" t="s">
        <v>2380</v>
      </c>
      <c r="I2129" s="17"/>
      <c r="J2129" s="19"/>
      <c r="K2129" s="15" t="str" cm="1">
        <f t="array" ref="K2129">IF(H2129="?",INDEX($H$2:$H$2336,MODE(MATCH($H$2:$H$2336,$H$2:$H$2336,0))),H2129)</f>
        <v>No</v>
      </c>
      <c r="L2129" s="16">
        <f t="shared" si="33"/>
        <v>1</v>
      </c>
      <c r="M2129" s="16" t="s">
        <v>2380</v>
      </c>
      <c r="N2129" s="16" t="s">
        <v>2380</v>
      </c>
      <c r="O2129" s="15" t="str" cm="1">
        <f t="array" ref="O2129">_xlfn.IFS(B2129&lt;18.5,"Underweight",B2129&lt;=24.99,"Normal weight",B2129&lt;=29.99,"Over weight",B2129&gt;=30,"Obesity")</f>
        <v>Obesity</v>
      </c>
      <c r="P2129" s="29" t="str" cm="1">
        <f t="array" ref="P2129">_xlfn.IFS(C2129&lt;5.7,"Normal",C2129&lt;=6.49,"Prediabetes",C2129&gt;=6.5,"Diabetes")</f>
        <v>Normal</v>
      </c>
    </row>
    <row r="2130" spans="1:16" x14ac:dyDescent="0.25">
      <c r="A2130" s="54" t="s">
        <v>234</v>
      </c>
      <c r="B2130" s="54">
        <v>35.15</v>
      </c>
      <c r="C2130" s="54">
        <v>5.47</v>
      </c>
      <c r="D2130" s="54" t="s">
        <v>2380</v>
      </c>
      <c r="E2130" s="54" t="s">
        <v>2380</v>
      </c>
      <c r="F2130" s="54" t="s">
        <v>2382</v>
      </c>
      <c r="G2130" s="54">
        <v>1</v>
      </c>
      <c r="H2130" s="54" t="s">
        <v>2380</v>
      </c>
      <c r="I2130" s="15"/>
      <c r="J2130" s="20"/>
      <c r="K2130" s="17" t="str" cm="1">
        <f t="array" ref="K2130">IF(H2130="?",INDEX($H$2:$H$2336,MODE(MATCH($H$2:$H$2336,$H$2:$H$2336,0))),H2130)</f>
        <v>No</v>
      </c>
      <c r="L2130" s="18">
        <f t="shared" si="33"/>
        <v>1</v>
      </c>
      <c r="M2130" s="18" t="s">
        <v>2380</v>
      </c>
      <c r="N2130" s="18" t="s">
        <v>2380</v>
      </c>
      <c r="O2130" s="17" t="str" cm="1">
        <f t="array" ref="O2130">_xlfn.IFS(B2130&lt;18.5,"Underweight",B2130&lt;=24.99,"Normal weight",B2130&lt;=29.99,"Over weight",B2130&gt;=30,"Obesity")</f>
        <v>Obesity</v>
      </c>
      <c r="P2130" s="30" t="str" cm="1">
        <f t="array" ref="P2130">_xlfn.IFS(C2130&lt;5.7,"Normal",C2130&lt;=6.49,"Prediabetes",C2130&gt;=6.5,"Diabetes")</f>
        <v>Normal</v>
      </c>
    </row>
    <row r="2131" spans="1:16" x14ac:dyDescent="0.25">
      <c r="A2131" s="54" t="s">
        <v>233</v>
      </c>
      <c r="B2131" s="54">
        <v>32.11</v>
      </c>
      <c r="C2131" s="54">
        <v>4.43</v>
      </c>
      <c r="D2131" s="54" t="s">
        <v>2380</v>
      </c>
      <c r="E2131" s="54" t="s">
        <v>2380</v>
      </c>
      <c r="F2131" s="54" t="s">
        <v>2382</v>
      </c>
      <c r="G2131" s="54">
        <v>1</v>
      </c>
      <c r="H2131" s="54" t="s">
        <v>2380</v>
      </c>
      <c r="I2131" s="17"/>
      <c r="J2131" s="19"/>
      <c r="K2131" s="15" t="str" cm="1">
        <f t="array" ref="K2131">IF(H2131="?",INDEX($H$2:$H$2336,MODE(MATCH($H$2:$H$2336,$H$2:$H$2336,0))),H2131)</f>
        <v>No</v>
      </c>
      <c r="L2131" s="16">
        <f t="shared" si="33"/>
        <v>1</v>
      </c>
      <c r="M2131" s="16" t="s">
        <v>2380</v>
      </c>
      <c r="N2131" s="16" t="s">
        <v>2380</v>
      </c>
      <c r="O2131" s="15" t="str" cm="1">
        <f t="array" ref="O2131">_xlfn.IFS(B2131&lt;18.5,"Underweight",B2131&lt;=24.99,"Normal weight",B2131&lt;=29.99,"Over weight",B2131&gt;=30,"Obesity")</f>
        <v>Obesity</v>
      </c>
      <c r="P2131" s="29" t="str" cm="1">
        <f t="array" ref="P2131">_xlfn.IFS(C2131&lt;5.7,"Normal",C2131&lt;=6.49,"Prediabetes",C2131&gt;=6.5,"Diabetes")</f>
        <v>Normal</v>
      </c>
    </row>
    <row r="2132" spans="1:16" x14ac:dyDescent="0.25">
      <c r="A2132" s="54" t="s">
        <v>232</v>
      </c>
      <c r="B2132" s="54">
        <v>30.495000000000001</v>
      </c>
      <c r="C2132" s="54">
        <v>4.95</v>
      </c>
      <c r="D2132" s="54" t="s">
        <v>2380</v>
      </c>
      <c r="E2132" s="54" t="s">
        <v>2380</v>
      </c>
      <c r="F2132" s="54" t="s">
        <v>2382</v>
      </c>
      <c r="G2132" s="54">
        <v>1</v>
      </c>
      <c r="H2132" s="54" t="s">
        <v>2380</v>
      </c>
      <c r="I2132" s="15"/>
      <c r="J2132" s="20"/>
      <c r="K2132" s="17" t="str" cm="1">
        <f t="array" ref="K2132">IF(H2132="?",INDEX($H$2:$H$2336,MODE(MATCH($H$2:$H$2336,$H$2:$H$2336,0))),H2132)</f>
        <v>No</v>
      </c>
      <c r="L2132" s="18">
        <f t="shared" si="33"/>
        <v>1</v>
      </c>
      <c r="M2132" s="18" t="s">
        <v>2380</v>
      </c>
      <c r="N2132" s="18" t="s">
        <v>2380</v>
      </c>
      <c r="O2132" s="17" t="str" cm="1">
        <f t="array" ref="O2132">_xlfn.IFS(B2132&lt;18.5,"Underweight",B2132&lt;=24.99,"Normal weight",B2132&lt;=29.99,"Over weight",B2132&gt;=30,"Obesity")</f>
        <v>Obesity</v>
      </c>
      <c r="P2132" s="30" t="str" cm="1">
        <f t="array" ref="P2132">_xlfn.IFS(C2132&lt;5.7,"Normal",C2132&lt;=6.49,"Prediabetes",C2132&gt;=6.5,"Diabetes")</f>
        <v>Normal</v>
      </c>
    </row>
    <row r="2133" spans="1:16" x14ac:dyDescent="0.25">
      <c r="A2133" s="54" t="s">
        <v>231</v>
      </c>
      <c r="B2133" s="54">
        <v>29.24</v>
      </c>
      <c r="C2133" s="54">
        <v>4.04</v>
      </c>
      <c r="D2133" s="54" t="s">
        <v>2380</v>
      </c>
      <c r="E2133" s="54" t="s">
        <v>8367</v>
      </c>
      <c r="F2133" s="54" t="s">
        <v>2380</v>
      </c>
      <c r="G2133" s="54">
        <v>1</v>
      </c>
      <c r="H2133" s="54" t="s">
        <v>2380</v>
      </c>
      <c r="I2133" s="17"/>
      <c r="J2133" s="19"/>
      <c r="K2133" s="15" t="str" cm="1">
        <f t="array" ref="K2133">IF(H2133="?",INDEX($H$2:$H$2336,MODE(MATCH($H$2:$H$2336,$H$2:$H$2336,0))),H2133)</f>
        <v>No</v>
      </c>
      <c r="L2133" s="16">
        <f t="shared" si="33"/>
        <v>1</v>
      </c>
      <c r="M2133" s="16" t="s">
        <v>2380</v>
      </c>
      <c r="N2133" s="16" t="s">
        <v>2380</v>
      </c>
      <c r="O2133" s="15" t="str" cm="1">
        <f t="array" ref="O2133">_xlfn.IFS(B2133&lt;18.5,"Underweight",B2133&lt;=24.99,"Normal weight",B2133&lt;=29.99,"Over weight",B2133&gt;=30,"Obesity")</f>
        <v>Over weight</v>
      </c>
      <c r="P2133" s="29" t="str" cm="1">
        <f t="array" ref="P2133">_xlfn.IFS(C2133&lt;5.7,"Normal",C2133&lt;=6.49,"Prediabetes",C2133&gt;=6.5,"Diabetes")</f>
        <v>Normal</v>
      </c>
    </row>
    <row r="2134" spans="1:16" x14ac:dyDescent="0.25">
      <c r="A2134" s="54" t="s">
        <v>230</v>
      </c>
      <c r="B2134" s="54">
        <v>22.515000000000001</v>
      </c>
      <c r="C2134" s="54">
        <v>5.93</v>
      </c>
      <c r="D2134" s="54" t="s">
        <v>2380</v>
      </c>
      <c r="E2134" s="54" t="s">
        <v>2380</v>
      </c>
      <c r="F2134" s="54" t="s">
        <v>2382</v>
      </c>
      <c r="G2134" s="54">
        <v>1</v>
      </c>
      <c r="H2134" s="54" t="s">
        <v>2380</v>
      </c>
      <c r="I2134" s="15"/>
      <c r="J2134" s="20"/>
      <c r="K2134" s="17" t="str" cm="1">
        <f t="array" ref="K2134">IF(H2134="?",INDEX($H$2:$H$2336,MODE(MATCH($H$2:$H$2336,$H$2:$H$2336,0))),H2134)</f>
        <v>No</v>
      </c>
      <c r="L2134" s="18">
        <f t="shared" si="33"/>
        <v>1</v>
      </c>
      <c r="M2134" s="18" t="s">
        <v>2380</v>
      </c>
      <c r="N2134" s="18" t="s">
        <v>2380</v>
      </c>
      <c r="O2134" s="17" t="str" cm="1">
        <f t="array" ref="O2134">_xlfn.IFS(B2134&lt;18.5,"Underweight",B2134&lt;=24.99,"Normal weight",B2134&lt;=29.99,"Over weight",B2134&gt;=30,"Obesity")</f>
        <v>Normal weight</v>
      </c>
      <c r="P2134" s="30" t="str" cm="1">
        <f t="array" ref="P2134">_xlfn.IFS(C2134&lt;5.7,"Normal",C2134&lt;=6.49,"Prediabetes",C2134&gt;=6.5,"Diabetes")</f>
        <v>Prediabetes</v>
      </c>
    </row>
    <row r="2135" spans="1:16" x14ac:dyDescent="0.25">
      <c r="A2135" s="54" t="s">
        <v>229</v>
      </c>
      <c r="B2135" s="54">
        <v>15.65</v>
      </c>
      <c r="C2135" s="54">
        <v>4.2300000000000004</v>
      </c>
      <c r="D2135" s="54" t="s">
        <v>2380</v>
      </c>
      <c r="E2135" s="54" t="s">
        <v>2380</v>
      </c>
      <c r="F2135" s="54" t="s">
        <v>2380</v>
      </c>
      <c r="G2135" s="54" t="s">
        <v>2381</v>
      </c>
      <c r="H2135" s="54" t="s">
        <v>2380</v>
      </c>
      <c r="I2135" s="17"/>
      <c r="J2135" s="19"/>
      <c r="K2135" s="15" t="str" cm="1">
        <f t="array" ref="K2135">IF(H2135="?",INDEX($H$2:$H$2336,MODE(MATCH($H$2:$H$2336,$H$2:$H$2336,0))),H2135)</f>
        <v>No</v>
      </c>
      <c r="L2135" s="16" t="str">
        <f t="shared" si="33"/>
        <v>0</v>
      </c>
      <c r="M2135" s="16" t="s">
        <v>2380</v>
      </c>
      <c r="N2135" s="16" t="s">
        <v>2380</v>
      </c>
      <c r="O2135" s="15" t="str" cm="1">
        <f t="array" ref="O2135">_xlfn.IFS(B2135&lt;18.5,"Underweight",B2135&lt;=24.99,"Normal weight",B2135&lt;=29.99,"Over weight",B2135&gt;=30,"Obesity")</f>
        <v>Underweight</v>
      </c>
      <c r="P2135" s="29" t="str" cm="1">
        <f t="array" ref="P2135">_xlfn.IFS(C2135&lt;5.7,"Normal",C2135&lt;=6.49,"Prediabetes",C2135&gt;=6.5,"Diabetes")</f>
        <v>Normal</v>
      </c>
    </row>
    <row r="2136" spans="1:16" x14ac:dyDescent="0.25">
      <c r="A2136" s="54" t="s">
        <v>228</v>
      </c>
      <c r="B2136" s="54">
        <v>27.36</v>
      </c>
      <c r="C2136" s="54">
        <v>5.59</v>
      </c>
      <c r="D2136" s="54" t="s">
        <v>8367</v>
      </c>
      <c r="E2136" s="54" t="s">
        <v>2380</v>
      </c>
      <c r="F2136" s="54" t="s">
        <v>2380</v>
      </c>
      <c r="G2136" s="54" t="s">
        <v>2381</v>
      </c>
      <c r="H2136" s="54" t="s">
        <v>2380</v>
      </c>
      <c r="I2136" s="15"/>
      <c r="J2136" s="20"/>
      <c r="K2136" s="17" t="str" cm="1">
        <f t="array" ref="K2136">IF(H2136="?",INDEX($H$2:$H$2336,MODE(MATCH($H$2:$H$2336,$H$2:$H$2336,0))),H2136)</f>
        <v>No</v>
      </c>
      <c r="L2136" s="18" t="str">
        <f t="shared" si="33"/>
        <v>0</v>
      </c>
      <c r="M2136" s="18" t="s">
        <v>2382</v>
      </c>
      <c r="N2136" s="18" t="s">
        <v>2380</v>
      </c>
      <c r="O2136" s="17" t="str" cm="1">
        <f t="array" ref="O2136">_xlfn.IFS(B2136&lt;18.5,"Underweight",B2136&lt;=24.99,"Normal weight",B2136&lt;=29.99,"Over weight",B2136&gt;=30,"Obesity")</f>
        <v>Over weight</v>
      </c>
      <c r="P2136" s="30" t="str" cm="1">
        <f t="array" ref="P2136">_xlfn.IFS(C2136&lt;5.7,"Normal",C2136&lt;=6.49,"Prediabetes",C2136&gt;=6.5,"Diabetes")</f>
        <v>Normal</v>
      </c>
    </row>
    <row r="2137" spans="1:16" x14ac:dyDescent="0.25">
      <c r="A2137" s="54" t="s">
        <v>227</v>
      </c>
      <c r="B2137" s="54">
        <v>22.3</v>
      </c>
      <c r="C2137" s="54">
        <v>4.8899999999999997</v>
      </c>
      <c r="D2137" s="54" t="s">
        <v>8367</v>
      </c>
      <c r="E2137" s="54" t="s">
        <v>2380</v>
      </c>
      <c r="F2137" s="54" t="s">
        <v>2380</v>
      </c>
      <c r="G2137" s="54" t="s">
        <v>2381</v>
      </c>
      <c r="H2137" s="54" t="s">
        <v>2380</v>
      </c>
      <c r="I2137" s="17"/>
      <c r="J2137" s="19"/>
      <c r="K2137" s="15" t="str" cm="1">
        <f t="array" ref="K2137">IF(H2137="?",INDEX($H$2:$H$2336,MODE(MATCH($H$2:$H$2336,$H$2:$H$2336,0))),H2137)</f>
        <v>No</v>
      </c>
      <c r="L2137" s="16" t="str">
        <f t="shared" si="33"/>
        <v>0</v>
      </c>
      <c r="M2137" s="16" t="s">
        <v>2382</v>
      </c>
      <c r="N2137" s="16" t="s">
        <v>2380</v>
      </c>
      <c r="O2137" s="15" t="str" cm="1">
        <f t="array" ref="O2137">_xlfn.IFS(B2137&lt;18.5,"Underweight",B2137&lt;=24.99,"Normal weight",B2137&lt;=29.99,"Over weight",B2137&gt;=30,"Obesity")</f>
        <v>Normal weight</v>
      </c>
      <c r="P2137" s="29" t="str" cm="1">
        <f t="array" ref="P2137">_xlfn.IFS(C2137&lt;5.7,"Normal",C2137&lt;=6.49,"Prediabetes",C2137&gt;=6.5,"Diabetes")</f>
        <v>Normal</v>
      </c>
    </row>
    <row r="2138" spans="1:16" x14ac:dyDescent="0.25">
      <c r="A2138" s="54" t="s">
        <v>226</v>
      </c>
      <c r="B2138" s="54">
        <v>26.03</v>
      </c>
      <c r="C2138" s="54">
        <v>5.81</v>
      </c>
      <c r="D2138" s="54" t="s">
        <v>8367</v>
      </c>
      <c r="E2138" s="54" t="s">
        <v>2380</v>
      </c>
      <c r="F2138" s="54" t="s">
        <v>2380</v>
      </c>
      <c r="G2138" s="54" t="s">
        <v>2381</v>
      </c>
      <c r="H2138" s="54" t="s">
        <v>2380</v>
      </c>
      <c r="I2138" s="15"/>
      <c r="J2138" s="20"/>
      <c r="K2138" s="17" t="str" cm="1">
        <f t="array" ref="K2138">IF(H2138="?",INDEX($H$2:$H$2336,MODE(MATCH($H$2:$H$2336,$H$2:$H$2336,0))),H2138)</f>
        <v>No</v>
      </c>
      <c r="L2138" s="18" t="str">
        <f t="shared" si="33"/>
        <v>0</v>
      </c>
      <c r="M2138" s="18" t="s">
        <v>2382</v>
      </c>
      <c r="N2138" s="18" t="s">
        <v>2380</v>
      </c>
      <c r="O2138" s="17" t="str" cm="1">
        <f t="array" ref="O2138">_xlfn.IFS(B2138&lt;18.5,"Underweight",B2138&lt;=24.99,"Normal weight",B2138&lt;=29.99,"Over weight",B2138&gt;=30,"Obesity")</f>
        <v>Over weight</v>
      </c>
      <c r="P2138" s="30" t="str" cm="1">
        <f t="array" ref="P2138">_xlfn.IFS(C2138&lt;5.7,"Normal",C2138&lt;=6.49,"Prediabetes",C2138&gt;=6.5,"Diabetes")</f>
        <v>Prediabetes</v>
      </c>
    </row>
    <row r="2139" spans="1:16" x14ac:dyDescent="0.25">
      <c r="A2139" s="54" t="s">
        <v>225</v>
      </c>
      <c r="B2139" s="54">
        <v>27.74</v>
      </c>
      <c r="C2139" s="54">
        <v>4.29</v>
      </c>
      <c r="D2139" s="54" t="s">
        <v>2380</v>
      </c>
      <c r="E2139" s="54" t="s">
        <v>8367</v>
      </c>
      <c r="F2139" s="54" t="s">
        <v>2380</v>
      </c>
      <c r="G2139" s="54">
        <v>1</v>
      </c>
      <c r="H2139" s="54" t="s">
        <v>2380</v>
      </c>
      <c r="I2139" s="17"/>
      <c r="J2139" s="19"/>
      <c r="K2139" s="15" t="str" cm="1">
        <f t="array" ref="K2139">IF(H2139="?",INDEX($H$2:$H$2336,MODE(MATCH($H$2:$H$2336,$H$2:$H$2336,0))),H2139)</f>
        <v>No</v>
      </c>
      <c r="L2139" s="16">
        <f t="shared" si="33"/>
        <v>1</v>
      </c>
      <c r="M2139" s="16" t="s">
        <v>2380</v>
      </c>
      <c r="N2139" s="16" t="s">
        <v>2380</v>
      </c>
      <c r="O2139" s="15" t="str" cm="1">
        <f t="array" ref="O2139">_xlfn.IFS(B2139&lt;18.5,"Underweight",B2139&lt;=24.99,"Normal weight",B2139&lt;=29.99,"Over weight",B2139&gt;=30,"Obesity")</f>
        <v>Over weight</v>
      </c>
      <c r="P2139" s="29" t="str" cm="1">
        <f t="array" ref="P2139">_xlfn.IFS(C2139&lt;5.7,"Normal",C2139&lt;=6.49,"Prediabetes",C2139&gt;=6.5,"Diabetes")</f>
        <v>Normal</v>
      </c>
    </row>
    <row r="2140" spans="1:16" x14ac:dyDescent="0.25">
      <c r="A2140" s="54" t="s">
        <v>224</v>
      </c>
      <c r="B2140" s="54">
        <v>32.11</v>
      </c>
      <c r="C2140" s="54">
        <v>4.03</v>
      </c>
      <c r="D2140" s="54" t="s">
        <v>8367</v>
      </c>
      <c r="E2140" s="54" t="s">
        <v>8367</v>
      </c>
      <c r="F2140" s="54" t="s">
        <v>2380</v>
      </c>
      <c r="G2140" s="54">
        <v>2</v>
      </c>
      <c r="H2140" s="54" t="s">
        <v>2380</v>
      </c>
      <c r="I2140" s="15"/>
      <c r="J2140" s="20"/>
      <c r="K2140" s="17" t="str" cm="1">
        <f t="array" ref="K2140">IF(H2140="?",INDEX($H$2:$H$2336,MODE(MATCH($H$2:$H$2336,$H$2:$H$2336,0))),H2140)</f>
        <v>No</v>
      </c>
      <c r="L2140" s="18">
        <f t="shared" si="33"/>
        <v>2</v>
      </c>
      <c r="M2140" s="18" t="s">
        <v>2382</v>
      </c>
      <c r="N2140" s="18" t="s">
        <v>2380</v>
      </c>
      <c r="O2140" s="17" t="str" cm="1">
        <f t="array" ref="O2140">_xlfn.IFS(B2140&lt;18.5,"Underweight",B2140&lt;=24.99,"Normal weight",B2140&lt;=29.99,"Over weight",B2140&gt;=30,"Obesity")</f>
        <v>Obesity</v>
      </c>
      <c r="P2140" s="30" t="str" cm="1">
        <f t="array" ref="P2140">_xlfn.IFS(C2140&lt;5.7,"Normal",C2140&lt;=6.49,"Prediabetes",C2140&gt;=6.5,"Diabetes")</f>
        <v>Normal</v>
      </c>
    </row>
    <row r="2141" spans="1:16" x14ac:dyDescent="0.25">
      <c r="A2141" s="54" t="s">
        <v>223</v>
      </c>
      <c r="B2141" s="54">
        <v>25.175000000000001</v>
      </c>
      <c r="C2141" s="54">
        <v>6.29</v>
      </c>
      <c r="D2141" s="54" t="s">
        <v>8367</v>
      </c>
      <c r="E2141" s="54" t="s">
        <v>8367</v>
      </c>
      <c r="F2141" s="54" t="s">
        <v>2380</v>
      </c>
      <c r="G2141" s="54">
        <v>2</v>
      </c>
      <c r="H2141" s="54" t="s">
        <v>2380</v>
      </c>
      <c r="I2141" s="17"/>
      <c r="J2141" s="19"/>
      <c r="K2141" s="15" t="str" cm="1">
        <f t="array" ref="K2141">IF(H2141="?",INDEX($H$2:$H$2336,MODE(MATCH($H$2:$H$2336,$H$2:$H$2336,0))),H2141)</f>
        <v>No</v>
      </c>
      <c r="L2141" s="16">
        <f t="shared" si="33"/>
        <v>2</v>
      </c>
      <c r="M2141" s="16" t="s">
        <v>2382</v>
      </c>
      <c r="N2141" s="16" t="s">
        <v>2380</v>
      </c>
      <c r="O2141" s="15" t="str" cm="1">
        <f t="array" ref="O2141">_xlfn.IFS(B2141&lt;18.5,"Underweight",B2141&lt;=24.99,"Normal weight",B2141&lt;=29.99,"Over weight",B2141&gt;=30,"Obesity")</f>
        <v>Over weight</v>
      </c>
      <c r="P2141" s="29" t="str" cm="1">
        <f t="array" ref="P2141">_xlfn.IFS(C2141&lt;5.7,"Normal",C2141&lt;=6.49,"Prediabetes",C2141&gt;=6.5,"Diabetes")</f>
        <v>Prediabetes</v>
      </c>
    </row>
    <row r="2142" spans="1:16" x14ac:dyDescent="0.25">
      <c r="A2142" s="54" t="s">
        <v>222</v>
      </c>
      <c r="B2142" s="54">
        <v>39.49</v>
      </c>
      <c r="C2142" s="54">
        <v>4.4800000000000004</v>
      </c>
      <c r="D2142" s="54" t="s">
        <v>8367</v>
      </c>
      <c r="E2142" s="54" t="s">
        <v>2380</v>
      </c>
      <c r="F2142" s="54" t="s">
        <v>2380</v>
      </c>
      <c r="G2142" s="54" t="s">
        <v>2381</v>
      </c>
      <c r="H2142" s="54" t="s">
        <v>2380</v>
      </c>
      <c r="I2142" s="15"/>
      <c r="J2142" s="20"/>
      <c r="K2142" s="17" t="str" cm="1">
        <f t="array" ref="K2142">IF(H2142="?",INDEX($H$2:$H$2336,MODE(MATCH($H$2:$H$2336,$H$2:$H$2336,0))),H2142)</f>
        <v>No</v>
      </c>
      <c r="L2142" s="18" t="str">
        <f t="shared" si="33"/>
        <v>0</v>
      </c>
      <c r="M2142" s="18" t="s">
        <v>2382</v>
      </c>
      <c r="N2142" s="18" t="s">
        <v>2380</v>
      </c>
      <c r="O2142" s="17" t="str" cm="1">
        <f t="array" ref="O2142">_xlfn.IFS(B2142&lt;18.5,"Underweight",B2142&lt;=24.99,"Normal weight",B2142&lt;=29.99,"Over weight",B2142&gt;=30,"Obesity")</f>
        <v>Obesity</v>
      </c>
      <c r="P2142" s="30" t="str" cm="1">
        <f t="array" ref="P2142">_xlfn.IFS(C2142&lt;5.7,"Normal",C2142&lt;=6.49,"Prediabetes",C2142&gt;=6.5,"Diabetes")</f>
        <v>Normal</v>
      </c>
    </row>
    <row r="2143" spans="1:16" x14ac:dyDescent="0.25">
      <c r="A2143" s="54" t="s">
        <v>221</v>
      </c>
      <c r="B2143" s="54">
        <v>34.869999999999997</v>
      </c>
      <c r="C2143" s="54">
        <v>5.51</v>
      </c>
      <c r="D2143" s="54" t="s">
        <v>8367</v>
      </c>
      <c r="E2143" s="54" t="s">
        <v>2380</v>
      </c>
      <c r="F2143" s="54" t="s">
        <v>2380</v>
      </c>
      <c r="G2143" s="54" t="s">
        <v>2381</v>
      </c>
      <c r="H2143" s="54" t="s">
        <v>2380</v>
      </c>
      <c r="I2143" s="17"/>
      <c r="J2143" s="19"/>
      <c r="K2143" s="15" t="str" cm="1">
        <f t="array" ref="K2143">IF(H2143="?",INDEX($H$2:$H$2336,MODE(MATCH($H$2:$H$2336,$H$2:$H$2336,0))),H2143)</f>
        <v>No</v>
      </c>
      <c r="L2143" s="16" t="str">
        <f t="shared" si="33"/>
        <v>0</v>
      </c>
      <c r="M2143" s="16" t="s">
        <v>2382</v>
      </c>
      <c r="N2143" s="16" t="s">
        <v>2380</v>
      </c>
      <c r="O2143" s="15" t="str" cm="1">
        <f t="array" ref="O2143">_xlfn.IFS(B2143&lt;18.5,"Underweight",B2143&lt;=24.99,"Normal weight",B2143&lt;=29.99,"Over weight",B2143&gt;=30,"Obesity")</f>
        <v>Obesity</v>
      </c>
      <c r="P2143" s="29" t="str" cm="1">
        <f t="array" ref="P2143">_xlfn.IFS(C2143&lt;5.7,"Normal",C2143&lt;=6.49,"Prediabetes",C2143&gt;=6.5,"Diabetes")</f>
        <v>Normal</v>
      </c>
    </row>
    <row r="2144" spans="1:16" x14ac:dyDescent="0.25">
      <c r="A2144" s="54" t="s">
        <v>220</v>
      </c>
      <c r="B2144" s="54">
        <v>34.6</v>
      </c>
      <c r="C2144" s="54">
        <v>4.5</v>
      </c>
      <c r="D2144" s="54" t="s">
        <v>8367</v>
      </c>
      <c r="E2144" s="54" t="s">
        <v>2380</v>
      </c>
      <c r="F2144" s="54" t="s">
        <v>2380</v>
      </c>
      <c r="G2144" s="54" t="s">
        <v>2381</v>
      </c>
      <c r="H2144" s="54" t="s">
        <v>2380</v>
      </c>
      <c r="I2144" s="15"/>
      <c r="J2144" s="20"/>
      <c r="K2144" s="17" t="str" cm="1">
        <f t="array" ref="K2144">IF(H2144="?",INDEX($H$2:$H$2336,MODE(MATCH($H$2:$H$2336,$H$2:$H$2336,0))),H2144)</f>
        <v>No</v>
      </c>
      <c r="L2144" s="18" t="str">
        <f t="shared" si="33"/>
        <v>0</v>
      </c>
      <c r="M2144" s="18" t="s">
        <v>2382</v>
      </c>
      <c r="N2144" s="18" t="s">
        <v>2380</v>
      </c>
      <c r="O2144" s="17" t="str" cm="1">
        <f t="array" ref="O2144">_xlfn.IFS(B2144&lt;18.5,"Underweight",B2144&lt;=24.99,"Normal weight",B2144&lt;=29.99,"Over weight",B2144&gt;=30,"Obesity")</f>
        <v>Obesity</v>
      </c>
      <c r="P2144" s="30" t="str" cm="1">
        <f t="array" ref="P2144">_xlfn.IFS(C2144&lt;5.7,"Normal",C2144&lt;=6.49,"Prediabetes",C2144&gt;=6.5,"Diabetes")</f>
        <v>Normal</v>
      </c>
    </row>
    <row r="2145" spans="1:16" x14ac:dyDescent="0.25">
      <c r="A2145" s="54" t="s">
        <v>219</v>
      </c>
      <c r="B2145" s="54">
        <v>25.8</v>
      </c>
      <c r="C2145" s="54">
        <v>6.29</v>
      </c>
      <c r="D2145" s="54" t="s">
        <v>8367</v>
      </c>
      <c r="E2145" s="54" t="s">
        <v>2380</v>
      </c>
      <c r="F2145" s="54" t="s">
        <v>2380</v>
      </c>
      <c r="G2145" s="54" t="s">
        <v>2381</v>
      </c>
      <c r="H2145" s="54" t="s">
        <v>2380</v>
      </c>
      <c r="I2145" s="17"/>
      <c r="J2145" s="19"/>
      <c r="K2145" s="15" t="str" cm="1">
        <f t="array" ref="K2145">IF(H2145="?",INDEX($H$2:$H$2336,MODE(MATCH($H$2:$H$2336,$H$2:$H$2336,0))),H2145)</f>
        <v>No</v>
      </c>
      <c r="L2145" s="16" t="str">
        <f t="shared" si="33"/>
        <v>0</v>
      </c>
      <c r="M2145" s="16" t="s">
        <v>2382</v>
      </c>
      <c r="N2145" s="16" t="s">
        <v>2380</v>
      </c>
      <c r="O2145" s="15" t="str" cm="1">
        <f t="array" ref="O2145">_xlfn.IFS(B2145&lt;18.5,"Underweight",B2145&lt;=24.99,"Normal weight",B2145&lt;=29.99,"Over weight",B2145&gt;=30,"Obesity")</f>
        <v>Over weight</v>
      </c>
      <c r="P2145" s="29" t="str" cm="1">
        <f t="array" ref="P2145">_xlfn.IFS(C2145&lt;5.7,"Normal",C2145&lt;=6.49,"Prediabetes",C2145&gt;=6.5,"Diabetes")</f>
        <v>Prediabetes</v>
      </c>
    </row>
    <row r="2146" spans="1:16" x14ac:dyDescent="0.25">
      <c r="A2146" s="54" t="s">
        <v>218</v>
      </c>
      <c r="B2146" s="54">
        <v>35.86</v>
      </c>
      <c r="C2146" s="54">
        <v>4.33</v>
      </c>
      <c r="D2146" s="54" t="s">
        <v>2380</v>
      </c>
      <c r="E2146" s="54" t="s">
        <v>2380</v>
      </c>
      <c r="F2146" s="54" t="s">
        <v>2380</v>
      </c>
      <c r="G2146" s="54">
        <v>1</v>
      </c>
      <c r="H2146" s="54" t="s">
        <v>2380</v>
      </c>
      <c r="I2146" s="15"/>
      <c r="J2146" s="20"/>
      <c r="K2146" s="17" t="str" cm="1">
        <f t="array" ref="K2146">IF(H2146="?",INDEX($H$2:$H$2336,MODE(MATCH($H$2:$H$2336,$H$2:$H$2336,0))),H2146)</f>
        <v>No</v>
      </c>
      <c r="L2146" s="18">
        <f t="shared" si="33"/>
        <v>1</v>
      </c>
      <c r="M2146" s="18" t="s">
        <v>2380</v>
      </c>
      <c r="N2146" s="18" t="s">
        <v>2380</v>
      </c>
      <c r="O2146" s="17" t="str" cm="1">
        <f t="array" ref="O2146">_xlfn.IFS(B2146&lt;18.5,"Underweight",B2146&lt;=24.99,"Normal weight",B2146&lt;=29.99,"Over weight",B2146&gt;=30,"Obesity")</f>
        <v>Obesity</v>
      </c>
      <c r="P2146" s="30" t="str" cm="1">
        <f t="array" ref="P2146">_xlfn.IFS(C2146&lt;5.7,"Normal",C2146&lt;=6.49,"Prediabetes",C2146&gt;=6.5,"Diabetes")</f>
        <v>Normal</v>
      </c>
    </row>
    <row r="2147" spans="1:16" x14ac:dyDescent="0.25">
      <c r="A2147" s="54" t="s">
        <v>217</v>
      </c>
      <c r="B2147" s="54">
        <v>40.47</v>
      </c>
      <c r="C2147" s="54">
        <v>11.15</v>
      </c>
      <c r="D2147" s="54" t="s">
        <v>2380</v>
      </c>
      <c r="E2147" s="54" t="s">
        <v>2380</v>
      </c>
      <c r="F2147" s="54" t="s">
        <v>2380</v>
      </c>
      <c r="G2147" s="54" t="s">
        <v>2381</v>
      </c>
      <c r="H2147" s="54" t="s">
        <v>2380</v>
      </c>
      <c r="I2147" s="17"/>
      <c r="J2147" s="19"/>
      <c r="K2147" s="15" t="str" cm="1">
        <f t="array" ref="K2147">IF(H2147="?",INDEX($H$2:$H$2336,MODE(MATCH($H$2:$H$2336,$H$2:$H$2336,0))),H2147)</f>
        <v>No</v>
      </c>
      <c r="L2147" s="16" t="str">
        <f t="shared" si="33"/>
        <v>0</v>
      </c>
      <c r="M2147" s="16" t="s">
        <v>2380</v>
      </c>
      <c r="N2147" s="16" t="s">
        <v>2380</v>
      </c>
      <c r="O2147" s="15" t="str" cm="1">
        <f t="array" ref="O2147">_xlfn.IFS(B2147&lt;18.5,"Underweight",B2147&lt;=24.99,"Normal weight",B2147&lt;=29.99,"Over weight",B2147&gt;=30,"Obesity")</f>
        <v>Obesity</v>
      </c>
      <c r="P2147" s="29" t="str" cm="1">
        <f t="array" ref="P2147">_xlfn.IFS(C2147&lt;5.7,"Normal",C2147&lt;=6.49,"Prediabetes",C2147&gt;=6.5,"Diabetes")</f>
        <v>Diabetes</v>
      </c>
    </row>
    <row r="2148" spans="1:16" x14ac:dyDescent="0.25">
      <c r="A2148" s="54" t="s">
        <v>216</v>
      </c>
      <c r="B2148" s="54">
        <v>32.01</v>
      </c>
      <c r="C2148" s="54">
        <v>6.45</v>
      </c>
      <c r="D2148" s="54" t="s">
        <v>2380</v>
      </c>
      <c r="E2148" s="54" t="s">
        <v>2380</v>
      </c>
      <c r="F2148" s="54" t="s">
        <v>2380</v>
      </c>
      <c r="G2148" s="54">
        <v>1</v>
      </c>
      <c r="H2148" s="54" t="s">
        <v>2380</v>
      </c>
      <c r="I2148" s="15"/>
      <c r="J2148" s="20"/>
      <c r="K2148" s="17" t="str" cm="1">
        <f t="array" ref="K2148">IF(H2148="?",INDEX($H$2:$H$2336,MODE(MATCH($H$2:$H$2336,$H$2:$H$2336,0))),H2148)</f>
        <v>No</v>
      </c>
      <c r="L2148" s="18">
        <f t="shared" si="33"/>
        <v>1</v>
      </c>
      <c r="M2148" s="18" t="s">
        <v>2380</v>
      </c>
      <c r="N2148" s="18" t="s">
        <v>2380</v>
      </c>
      <c r="O2148" s="17" t="str" cm="1">
        <f t="array" ref="O2148">_xlfn.IFS(B2148&lt;18.5,"Underweight",B2148&lt;=24.99,"Normal weight",B2148&lt;=29.99,"Over weight",B2148&gt;=30,"Obesity")</f>
        <v>Obesity</v>
      </c>
      <c r="P2148" s="30" t="str" cm="1">
        <f t="array" ref="P2148">_xlfn.IFS(C2148&lt;5.7,"Normal",C2148&lt;=6.49,"Prediabetes",C2148&gt;=6.5,"Diabetes")</f>
        <v>Prediabetes</v>
      </c>
    </row>
    <row r="2149" spans="1:16" x14ac:dyDescent="0.25">
      <c r="A2149" s="54" t="s">
        <v>215</v>
      </c>
      <c r="B2149" s="54">
        <v>33</v>
      </c>
      <c r="C2149" s="54">
        <v>9.27</v>
      </c>
      <c r="D2149" s="54" t="s">
        <v>2380</v>
      </c>
      <c r="E2149" s="54" t="s">
        <v>2380</v>
      </c>
      <c r="F2149" s="54" t="s">
        <v>2380</v>
      </c>
      <c r="G2149" s="54" t="s">
        <v>2381</v>
      </c>
      <c r="H2149" s="54" t="s">
        <v>2380</v>
      </c>
      <c r="I2149" s="17"/>
      <c r="J2149" s="19"/>
      <c r="K2149" s="15" t="str" cm="1">
        <f t="array" ref="K2149">IF(H2149="?",INDEX($H$2:$H$2336,MODE(MATCH($H$2:$H$2336,$H$2:$H$2336,0))),H2149)</f>
        <v>No</v>
      </c>
      <c r="L2149" s="16" t="str">
        <f t="shared" si="33"/>
        <v>0</v>
      </c>
      <c r="M2149" s="16" t="s">
        <v>2380</v>
      </c>
      <c r="N2149" s="16" t="s">
        <v>2380</v>
      </c>
      <c r="O2149" s="15" t="str" cm="1">
        <f t="array" ref="O2149">_xlfn.IFS(B2149&lt;18.5,"Underweight",B2149&lt;=24.99,"Normal weight",B2149&lt;=29.99,"Over weight",B2149&gt;=30,"Obesity")</f>
        <v>Obesity</v>
      </c>
      <c r="P2149" s="29" t="str" cm="1">
        <f t="array" ref="P2149">_xlfn.IFS(C2149&lt;5.7,"Normal",C2149&lt;=6.49,"Prediabetes",C2149&gt;=6.5,"Diabetes")</f>
        <v>Diabetes</v>
      </c>
    </row>
    <row r="2150" spans="1:16" x14ac:dyDescent="0.25">
      <c r="A2150" s="54" t="s">
        <v>214</v>
      </c>
      <c r="B2150" s="54">
        <v>29.3</v>
      </c>
      <c r="C2150" s="54">
        <v>6.15</v>
      </c>
      <c r="D2150" s="54" t="s">
        <v>2380</v>
      </c>
      <c r="E2150" s="54" t="s">
        <v>2380</v>
      </c>
      <c r="F2150" s="54" t="s">
        <v>2380</v>
      </c>
      <c r="G2150" s="54">
        <v>1</v>
      </c>
      <c r="H2150" s="54" t="s">
        <v>2380</v>
      </c>
      <c r="I2150" s="15"/>
      <c r="J2150" s="20"/>
      <c r="K2150" s="17" t="str" cm="1">
        <f t="array" ref="K2150">IF(H2150="?",INDEX($H$2:$H$2336,MODE(MATCH($H$2:$H$2336,$H$2:$H$2336,0))),H2150)</f>
        <v>No</v>
      </c>
      <c r="L2150" s="18">
        <f t="shared" si="33"/>
        <v>1</v>
      </c>
      <c r="M2150" s="18" t="s">
        <v>2380</v>
      </c>
      <c r="N2150" s="18" t="s">
        <v>2380</v>
      </c>
      <c r="O2150" s="17" t="str" cm="1">
        <f t="array" ref="O2150">_xlfn.IFS(B2150&lt;18.5,"Underweight",B2150&lt;=24.99,"Normal weight",B2150&lt;=29.99,"Over weight",B2150&gt;=30,"Obesity")</f>
        <v>Over weight</v>
      </c>
      <c r="P2150" s="30" t="str" cm="1">
        <f t="array" ref="P2150">_xlfn.IFS(C2150&lt;5.7,"Normal",C2150&lt;=6.49,"Prediabetes",C2150&gt;=6.5,"Diabetes")</f>
        <v>Prediabetes</v>
      </c>
    </row>
    <row r="2151" spans="1:16" x14ac:dyDescent="0.25">
      <c r="A2151" s="54" t="s">
        <v>213</v>
      </c>
      <c r="B2151" s="54">
        <v>25.8</v>
      </c>
      <c r="C2151" s="54">
        <v>4.13</v>
      </c>
      <c r="D2151" s="54" t="s">
        <v>2380</v>
      </c>
      <c r="E2151" s="54" t="s">
        <v>2380</v>
      </c>
      <c r="F2151" s="54" t="s">
        <v>2380</v>
      </c>
      <c r="G2151" s="54">
        <v>1</v>
      </c>
      <c r="H2151" s="54" t="s">
        <v>2380</v>
      </c>
      <c r="I2151" s="17"/>
      <c r="J2151" s="19"/>
      <c r="K2151" s="15" t="str" cm="1">
        <f t="array" ref="K2151">IF(H2151="?",INDEX($H$2:$H$2336,MODE(MATCH($H$2:$H$2336,$H$2:$H$2336,0))),H2151)</f>
        <v>No</v>
      </c>
      <c r="L2151" s="16">
        <f t="shared" si="33"/>
        <v>1</v>
      </c>
      <c r="M2151" s="16" t="s">
        <v>2380</v>
      </c>
      <c r="N2151" s="16" t="s">
        <v>2380</v>
      </c>
      <c r="O2151" s="15" t="str" cm="1">
        <f t="array" ref="O2151">_xlfn.IFS(B2151&lt;18.5,"Underweight",B2151&lt;=24.99,"Normal weight",B2151&lt;=29.99,"Over weight",B2151&gt;=30,"Obesity")</f>
        <v>Over weight</v>
      </c>
      <c r="P2151" s="29" t="str" cm="1">
        <f t="array" ref="P2151">_xlfn.IFS(C2151&lt;5.7,"Normal",C2151&lt;=6.49,"Prediabetes",C2151&gt;=6.5,"Diabetes")</f>
        <v>Normal</v>
      </c>
    </row>
    <row r="2152" spans="1:16" x14ac:dyDescent="0.25">
      <c r="A2152" s="54" t="s">
        <v>212</v>
      </c>
      <c r="B2152" s="54">
        <v>23.4</v>
      </c>
      <c r="C2152" s="54">
        <v>4.24</v>
      </c>
      <c r="D2152" s="54" t="s">
        <v>2380</v>
      </c>
      <c r="E2152" s="54" t="s">
        <v>2380</v>
      </c>
      <c r="F2152" s="54" t="s">
        <v>2380</v>
      </c>
      <c r="G2152" s="54">
        <v>1</v>
      </c>
      <c r="H2152" s="54" t="s">
        <v>2380</v>
      </c>
      <c r="I2152" s="15"/>
      <c r="J2152" s="20"/>
      <c r="K2152" s="17" t="str" cm="1">
        <f t="array" ref="K2152">IF(H2152="?",INDEX($H$2:$H$2336,MODE(MATCH($H$2:$H$2336,$H$2:$H$2336,0))),H2152)</f>
        <v>No</v>
      </c>
      <c r="L2152" s="18">
        <f t="shared" si="33"/>
        <v>1</v>
      </c>
      <c r="M2152" s="18" t="s">
        <v>2380</v>
      </c>
      <c r="N2152" s="18" t="s">
        <v>2380</v>
      </c>
      <c r="O2152" s="17" t="str" cm="1">
        <f t="array" ref="O2152">_xlfn.IFS(B2152&lt;18.5,"Underweight",B2152&lt;=24.99,"Normal weight",B2152&lt;=29.99,"Over weight",B2152&gt;=30,"Obesity")</f>
        <v>Normal weight</v>
      </c>
      <c r="P2152" s="30" t="str" cm="1">
        <f t="array" ref="P2152">_xlfn.IFS(C2152&lt;5.7,"Normal",C2152&lt;=6.49,"Prediabetes",C2152&gt;=6.5,"Diabetes")</f>
        <v>Normal</v>
      </c>
    </row>
    <row r="2153" spans="1:16" x14ac:dyDescent="0.25">
      <c r="A2153" s="54" t="s">
        <v>211</v>
      </c>
      <c r="B2153" s="54">
        <v>27.93</v>
      </c>
      <c r="C2153" s="54">
        <v>9.8800000000000008</v>
      </c>
      <c r="D2153" s="54" t="s">
        <v>2380</v>
      </c>
      <c r="E2153" s="54" t="s">
        <v>2380</v>
      </c>
      <c r="F2153" s="54" t="s">
        <v>2380</v>
      </c>
      <c r="G2153" s="54" t="s">
        <v>2381</v>
      </c>
      <c r="H2153" s="54" t="s">
        <v>2380</v>
      </c>
      <c r="I2153" s="17"/>
      <c r="J2153" s="19"/>
      <c r="K2153" s="15" t="str" cm="1">
        <f t="array" ref="K2153">IF(H2153="?",INDEX($H$2:$H$2336,MODE(MATCH($H$2:$H$2336,$H$2:$H$2336,0))),H2153)</f>
        <v>No</v>
      </c>
      <c r="L2153" s="16" t="str">
        <f t="shared" si="33"/>
        <v>0</v>
      </c>
      <c r="M2153" s="16" t="s">
        <v>2380</v>
      </c>
      <c r="N2153" s="16" t="s">
        <v>2380</v>
      </c>
      <c r="O2153" s="15" t="str" cm="1">
        <f t="array" ref="O2153">_xlfn.IFS(B2153&lt;18.5,"Underweight",B2153&lt;=24.99,"Normal weight",B2153&lt;=29.99,"Over weight",B2153&gt;=30,"Obesity")</f>
        <v>Over weight</v>
      </c>
      <c r="P2153" s="29" t="str" cm="1">
        <f t="array" ref="P2153">_xlfn.IFS(C2153&lt;5.7,"Normal",C2153&lt;=6.49,"Prediabetes",C2153&gt;=6.5,"Diabetes")</f>
        <v>Diabetes</v>
      </c>
    </row>
    <row r="2154" spans="1:16" x14ac:dyDescent="0.25">
      <c r="A2154" s="54" t="s">
        <v>210</v>
      </c>
      <c r="B2154" s="54">
        <v>22</v>
      </c>
      <c r="C2154" s="54">
        <v>9.5</v>
      </c>
      <c r="D2154" s="54" t="s">
        <v>2380</v>
      </c>
      <c r="E2154" s="54" t="s">
        <v>2380</v>
      </c>
      <c r="F2154" s="54" t="s">
        <v>2380</v>
      </c>
      <c r="G2154" s="54" t="s">
        <v>2381</v>
      </c>
      <c r="H2154" s="54" t="s">
        <v>2380</v>
      </c>
      <c r="I2154" s="15"/>
      <c r="J2154" s="20"/>
      <c r="K2154" s="17" t="str" cm="1">
        <f t="array" ref="K2154">IF(H2154="?",INDEX($H$2:$H$2336,MODE(MATCH($H$2:$H$2336,$H$2:$H$2336,0))),H2154)</f>
        <v>No</v>
      </c>
      <c r="L2154" s="18" t="str">
        <f t="shared" si="33"/>
        <v>0</v>
      </c>
      <c r="M2154" s="18" t="s">
        <v>2380</v>
      </c>
      <c r="N2154" s="18" t="s">
        <v>2380</v>
      </c>
      <c r="O2154" s="17" t="str" cm="1">
        <f t="array" ref="O2154">_xlfn.IFS(B2154&lt;18.5,"Underweight",B2154&lt;=24.99,"Normal weight",B2154&lt;=29.99,"Over weight",B2154&gt;=30,"Obesity")</f>
        <v>Normal weight</v>
      </c>
      <c r="P2154" s="30" t="str" cm="1">
        <f t="array" ref="P2154">_xlfn.IFS(C2154&lt;5.7,"Normal",C2154&lt;=6.49,"Prediabetes",C2154&gt;=6.5,"Diabetes")</f>
        <v>Diabetes</v>
      </c>
    </row>
    <row r="2155" spans="1:16" x14ac:dyDescent="0.25">
      <c r="A2155" s="54" t="s">
        <v>209</v>
      </c>
      <c r="B2155" s="54">
        <v>36.86</v>
      </c>
      <c r="C2155" s="54">
        <v>4.97</v>
      </c>
      <c r="D2155" s="54" t="s">
        <v>8367</v>
      </c>
      <c r="E2155" s="54" t="s">
        <v>2380</v>
      </c>
      <c r="F2155" s="54" t="s">
        <v>2380</v>
      </c>
      <c r="G2155" s="54" t="s">
        <v>2381</v>
      </c>
      <c r="H2155" s="54" t="s">
        <v>2380</v>
      </c>
      <c r="I2155" s="17"/>
      <c r="J2155" s="19"/>
      <c r="K2155" s="15" t="str" cm="1">
        <f t="array" ref="K2155">IF(H2155="?",INDEX($H$2:$H$2336,MODE(MATCH($H$2:$H$2336,$H$2:$H$2336,0))),H2155)</f>
        <v>No</v>
      </c>
      <c r="L2155" s="16" t="str">
        <f t="shared" si="33"/>
        <v>0</v>
      </c>
      <c r="M2155" s="16" t="s">
        <v>2382</v>
      </c>
      <c r="N2155" s="16" t="s">
        <v>2380</v>
      </c>
      <c r="O2155" s="15" t="str" cm="1">
        <f t="array" ref="O2155">_xlfn.IFS(B2155&lt;18.5,"Underweight",B2155&lt;=24.99,"Normal weight",B2155&lt;=29.99,"Over weight",B2155&gt;=30,"Obesity")</f>
        <v>Obesity</v>
      </c>
      <c r="P2155" s="29" t="str" cm="1">
        <f t="array" ref="P2155">_xlfn.IFS(C2155&lt;5.7,"Normal",C2155&lt;=6.49,"Prediabetes",C2155&gt;=6.5,"Diabetes")</f>
        <v>Normal</v>
      </c>
    </row>
    <row r="2156" spans="1:16" x14ac:dyDescent="0.25">
      <c r="A2156" s="54" t="s">
        <v>208</v>
      </c>
      <c r="B2156" s="54">
        <v>31.254999999999999</v>
      </c>
      <c r="C2156" s="54">
        <v>5.49</v>
      </c>
      <c r="D2156" s="54" t="s">
        <v>8367</v>
      </c>
      <c r="E2156" s="54" t="s">
        <v>2380</v>
      </c>
      <c r="F2156" s="54" t="s">
        <v>2380</v>
      </c>
      <c r="G2156" s="54" t="s">
        <v>2381</v>
      </c>
      <c r="H2156" s="54" t="s">
        <v>2380</v>
      </c>
      <c r="I2156" s="15"/>
      <c r="J2156" s="20"/>
      <c r="K2156" s="17" t="str" cm="1">
        <f t="array" ref="K2156">IF(H2156="?",INDEX($H$2:$H$2336,MODE(MATCH($H$2:$H$2336,$H$2:$H$2336,0))),H2156)</f>
        <v>No</v>
      </c>
      <c r="L2156" s="18" t="str">
        <f t="shared" si="33"/>
        <v>0</v>
      </c>
      <c r="M2156" s="18" t="s">
        <v>2382</v>
      </c>
      <c r="N2156" s="18" t="s">
        <v>2380</v>
      </c>
      <c r="O2156" s="17" t="str" cm="1">
        <f t="array" ref="O2156">_xlfn.IFS(B2156&lt;18.5,"Underweight",B2156&lt;=24.99,"Normal weight",B2156&lt;=29.99,"Over weight",B2156&gt;=30,"Obesity")</f>
        <v>Obesity</v>
      </c>
      <c r="P2156" s="30" t="str" cm="1">
        <f t="array" ref="P2156">_xlfn.IFS(C2156&lt;5.7,"Normal",C2156&lt;=6.49,"Prediabetes",C2156&gt;=6.5,"Diabetes")</f>
        <v>Normal</v>
      </c>
    </row>
    <row r="2157" spans="1:16" x14ac:dyDescent="0.25">
      <c r="A2157" s="54" t="s">
        <v>207</v>
      </c>
      <c r="B2157" s="54">
        <v>23.06</v>
      </c>
      <c r="C2157" s="54">
        <v>4.47</v>
      </c>
      <c r="D2157" s="54" t="s">
        <v>2380</v>
      </c>
      <c r="E2157" s="54" t="s">
        <v>2380</v>
      </c>
      <c r="F2157" s="54" t="s">
        <v>2380</v>
      </c>
      <c r="G2157" s="54" t="s">
        <v>2381</v>
      </c>
      <c r="H2157" s="54" t="s">
        <v>2380</v>
      </c>
      <c r="I2157" s="17"/>
      <c r="J2157" s="19"/>
      <c r="K2157" s="15" t="str" cm="1">
        <f t="array" ref="K2157">IF(H2157="?",INDEX($H$2:$H$2336,MODE(MATCH($H$2:$H$2336,$H$2:$H$2336,0))),H2157)</f>
        <v>No</v>
      </c>
      <c r="L2157" s="16" t="str">
        <f t="shared" si="33"/>
        <v>0</v>
      </c>
      <c r="M2157" s="16" t="s">
        <v>2380</v>
      </c>
      <c r="N2157" s="16" t="s">
        <v>2380</v>
      </c>
      <c r="O2157" s="15" t="str" cm="1">
        <f t="array" ref="O2157">_xlfn.IFS(B2157&lt;18.5,"Underweight",B2157&lt;=24.99,"Normal weight",B2157&lt;=29.99,"Over weight",B2157&gt;=30,"Obesity")</f>
        <v>Normal weight</v>
      </c>
      <c r="P2157" s="29" t="str" cm="1">
        <f t="array" ref="P2157">_xlfn.IFS(C2157&lt;5.7,"Normal",C2157&lt;=6.49,"Prediabetes",C2157&gt;=6.5,"Diabetes")</f>
        <v>Normal</v>
      </c>
    </row>
    <row r="2158" spans="1:16" x14ac:dyDescent="0.25">
      <c r="A2158" s="54" t="s">
        <v>206</v>
      </c>
      <c r="B2158" s="54">
        <v>28.975000000000001</v>
      </c>
      <c r="C2158" s="54">
        <v>4.34</v>
      </c>
      <c r="D2158" s="54" t="s">
        <v>8367</v>
      </c>
      <c r="E2158" s="54" t="s">
        <v>2380</v>
      </c>
      <c r="F2158" s="54" t="s">
        <v>2380</v>
      </c>
      <c r="G2158" s="54" t="s">
        <v>2381</v>
      </c>
      <c r="H2158" s="54" t="s">
        <v>2380</v>
      </c>
      <c r="I2158" s="15"/>
      <c r="J2158" s="20"/>
      <c r="K2158" s="17" t="str" cm="1">
        <f t="array" ref="K2158">IF(H2158="?",INDEX($H$2:$H$2336,MODE(MATCH($H$2:$H$2336,$H$2:$H$2336,0))),H2158)</f>
        <v>No</v>
      </c>
      <c r="L2158" s="18" t="str">
        <f t="shared" si="33"/>
        <v>0</v>
      </c>
      <c r="M2158" s="18" t="s">
        <v>2382</v>
      </c>
      <c r="N2158" s="18" t="s">
        <v>2380</v>
      </c>
      <c r="O2158" s="17" t="str" cm="1">
        <f t="array" ref="O2158">_xlfn.IFS(B2158&lt;18.5,"Underweight",B2158&lt;=24.99,"Normal weight",B2158&lt;=29.99,"Over weight",B2158&gt;=30,"Obesity")</f>
        <v>Over weight</v>
      </c>
      <c r="P2158" s="30" t="str" cm="1">
        <f t="array" ref="P2158">_xlfn.IFS(C2158&lt;5.7,"Normal",C2158&lt;=6.49,"Prediabetes",C2158&gt;=6.5,"Diabetes")</f>
        <v>Normal</v>
      </c>
    </row>
    <row r="2159" spans="1:16" x14ac:dyDescent="0.25">
      <c r="A2159" s="54" t="s">
        <v>205</v>
      </c>
      <c r="B2159" s="54">
        <v>33.299999999999997</v>
      </c>
      <c r="C2159" s="54">
        <v>9.49</v>
      </c>
      <c r="D2159" s="54" t="s">
        <v>2380</v>
      </c>
      <c r="E2159" s="54" t="s">
        <v>2380</v>
      </c>
      <c r="F2159" s="54" t="s">
        <v>2380</v>
      </c>
      <c r="G2159" s="54" t="s">
        <v>2381</v>
      </c>
      <c r="H2159" s="54" t="s">
        <v>2380</v>
      </c>
      <c r="I2159" s="17"/>
      <c r="J2159" s="19"/>
      <c r="K2159" s="15" t="str" cm="1">
        <f t="array" ref="K2159">IF(H2159="?",INDEX($H$2:$H$2336,MODE(MATCH($H$2:$H$2336,$H$2:$H$2336,0))),H2159)</f>
        <v>No</v>
      </c>
      <c r="L2159" s="16" t="str">
        <f t="shared" si="33"/>
        <v>0</v>
      </c>
      <c r="M2159" s="16" t="s">
        <v>2380</v>
      </c>
      <c r="N2159" s="16" t="s">
        <v>2380</v>
      </c>
      <c r="O2159" s="15" t="str" cm="1">
        <f t="array" ref="O2159">_xlfn.IFS(B2159&lt;18.5,"Underweight",B2159&lt;=24.99,"Normal weight",B2159&lt;=29.99,"Over weight",B2159&gt;=30,"Obesity")</f>
        <v>Obesity</v>
      </c>
      <c r="P2159" s="29" t="str" cm="1">
        <f t="array" ref="P2159">_xlfn.IFS(C2159&lt;5.7,"Normal",C2159&lt;=6.49,"Prediabetes",C2159&gt;=6.5,"Diabetes")</f>
        <v>Diabetes</v>
      </c>
    </row>
    <row r="2160" spans="1:16" x14ac:dyDescent="0.25">
      <c r="A2160" s="54" t="s">
        <v>204</v>
      </c>
      <c r="B2160" s="54">
        <v>33</v>
      </c>
      <c r="C2160" s="54">
        <v>10.16</v>
      </c>
      <c r="D2160" s="54" t="s">
        <v>2380</v>
      </c>
      <c r="E2160" s="54" t="s">
        <v>2380</v>
      </c>
      <c r="F2160" s="54" t="s">
        <v>2380</v>
      </c>
      <c r="G2160" s="54" t="s">
        <v>2381</v>
      </c>
      <c r="H2160" s="54" t="s">
        <v>2380</v>
      </c>
      <c r="I2160" s="15"/>
      <c r="J2160" s="20"/>
      <c r="K2160" s="17" t="str" cm="1">
        <f t="array" ref="K2160">IF(H2160="?",INDEX($H$2:$H$2336,MODE(MATCH($H$2:$H$2336,$H$2:$H$2336,0))),H2160)</f>
        <v>No</v>
      </c>
      <c r="L2160" s="18" t="str">
        <f t="shared" si="33"/>
        <v>0</v>
      </c>
      <c r="M2160" s="18" t="s">
        <v>2380</v>
      </c>
      <c r="N2160" s="18" t="s">
        <v>2380</v>
      </c>
      <c r="O2160" s="17" t="str" cm="1">
        <f t="array" ref="O2160">_xlfn.IFS(B2160&lt;18.5,"Underweight",B2160&lt;=24.99,"Normal weight",B2160&lt;=29.99,"Over weight",B2160&gt;=30,"Obesity")</f>
        <v>Obesity</v>
      </c>
      <c r="P2160" s="30" t="str" cm="1">
        <f t="array" ref="P2160">_xlfn.IFS(C2160&lt;5.7,"Normal",C2160&lt;=6.49,"Prediabetes",C2160&gt;=6.5,"Diabetes")</f>
        <v>Diabetes</v>
      </c>
    </row>
    <row r="2161" spans="1:16" x14ac:dyDescent="0.25">
      <c r="A2161" s="54" t="s">
        <v>203</v>
      </c>
      <c r="B2161" s="54">
        <v>31.46</v>
      </c>
      <c r="C2161" s="54">
        <v>11.19</v>
      </c>
      <c r="D2161" s="54" t="s">
        <v>2380</v>
      </c>
      <c r="E2161" s="54" t="s">
        <v>2380</v>
      </c>
      <c r="F2161" s="54" t="s">
        <v>2380</v>
      </c>
      <c r="G2161" s="54" t="s">
        <v>2381</v>
      </c>
      <c r="H2161" s="54" t="s">
        <v>2380</v>
      </c>
      <c r="I2161" s="17"/>
      <c r="J2161" s="19"/>
      <c r="K2161" s="15" t="str" cm="1">
        <f t="array" ref="K2161">IF(H2161="?",INDEX($H$2:$H$2336,MODE(MATCH($H$2:$H$2336,$H$2:$H$2336,0))),H2161)</f>
        <v>No</v>
      </c>
      <c r="L2161" s="16" t="str">
        <f t="shared" si="33"/>
        <v>0</v>
      </c>
      <c r="M2161" s="16" t="s">
        <v>2380</v>
      </c>
      <c r="N2161" s="16" t="s">
        <v>2380</v>
      </c>
      <c r="O2161" s="15" t="str" cm="1">
        <f t="array" ref="O2161">_xlfn.IFS(B2161&lt;18.5,"Underweight",B2161&lt;=24.99,"Normal weight",B2161&lt;=29.99,"Over weight",B2161&gt;=30,"Obesity")</f>
        <v>Obesity</v>
      </c>
      <c r="P2161" s="29" t="str" cm="1">
        <f t="array" ref="P2161">_xlfn.IFS(C2161&lt;5.7,"Normal",C2161&lt;=6.49,"Prediabetes",C2161&gt;=6.5,"Diabetes")</f>
        <v>Diabetes</v>
      </c>
    </row>
    <row r="2162" spans="1:16" x14ac:dyDescent="0.25">
      <c r="A2162" s="54" t="s">
        <v>202</v>
      </c>
      <c r="B2162" s="54">
        <v>29.6</v>
      </c>
      <c r="C2162" s="54">
        <v>11.03</v>
      </c>
      <c r="D2162" s="54" t="s">
        <v>2380</v>
      </c>
      <c r="E2162" s="54" t="s">
        <v>2380</v>
      </c>
      <c r="F2162" s="54" t="s">
        <v>2380</v>
      </c>
      <c r="G2162" s="54" t="s">
        <v>2381</v>
      </c>
      <c r="H2162" s="54" t="s">
        <v>2380</v>
      </c>
      <c r="I2162" s="15"/>
      <c r="J2162" s="20"/>
      <c r="K2162" s="17" t="str" cm="1">
        <f t="array" ref="K2162">IF(H2162="?",INDEX($H$2:$H$2336,MODE(MATCH($H$2:$H$2336,$H$2:$H$2336,0))),H2162)</f>
        <v>No</v>
      </c>
      <c r="L2162" s="18" t="str">
        <f t="shared" si="33"/>
        <v>0</v>
      </c>
      <c r="M2162" s="18" t="s">
        <v>2380</v>
      </c>
      <c r="N2162" s="18" t="s">
        <v>2380</v>
      </c>
      <c r="O2162" s="17" t="str" cm="1">
        <f t="array" ref="O2162">_xlfn.IFS(B2162&lt;18.5,"Underweight",B2162&lt;=24.99,"Normal weight",B2162&lt;=29.99,"Over weight",B2162&gt;=30,"Obesity")</f>
        <v>Over weight</v>
      </c>
      <c r="P2162" s="30" t="str" cm="1">
        <f t="array" ref="P2162">_xlfn.IFS(C2162&lt;5.7,"Normal",C2162&lt;=6.49,"Prediabetes",C2162&gt;=6.5,"Diabetes")</f>
        <v>Diabetes</v>
      </c>
    </row>
    <row r="2163" spans="1:16" x14ac:dyDescent="0.25">
      <c r="A2163" s="54" t="s">
        <v>201</v>
      </c>
      <c r="B2163" s="54">
        <v>22.05</v>
      </c>
      <c r="C2163" s="54">
        <v>4.43</v>
      </c>
      <c r="D2163" s="54" t="s">
        <v>8367</v>
      </c>
      <c r="E2163" s="54" t="s">
        <v>2380</v>
      </c>
      <c r="F2163" s="54" t="s">
        <v>2380</v>
      </c>
      <c r="G2163" s="54" t="s">
        <v>2381</v>
      </c>
      <c r="H2163" s="54" t="s">
        <v>2380</v>
      </c>
      <c r="I2163" s="17"/>
      <c r="J2163" s="19"/>
      <c r="K2163" s="15" t="str" cm="1">
        <f t="array" ref="K2163">IF(H2163="?",INDEX($H$2:$H$2336,MODE(MATCH($H$2:$H$2336,$H$2:$H$2336,0))),H2163)</f>
        <v>No</v>
      </c>
      <c r="L2163" s="16" t="str">
        <f t="shared" si="33"/>
        <v>0</v>
      </c>
      <c r="M2163" s="16" t="s">
        <v>2382</v>
      </c>
      <c r="N2163" s="16" t="s">
        <v>2380</v>
      </c>
      <c r="O2163" s="15" t="str" cm="1">
        <f t="array" ref="O2163">_xlfn.IFS(B2163&lt;18.5,"Underweight",B2163&lt;=24.99,"Normal weight",B2163&lt;=29.99,"Over weight",B2163&gt;=30,"Obesity")</f>
        <v>Normal weight</v>
      </c>
      <c r="P2163" s="29" t="str" cm="1">
        <f t="array" ref="P2163">_xlfn.IFS(C2163&lt;5.7,"Normal",C2163&lt;=6.49,"Prediabetes",C2163&gt;=6.5,"Diabetes")</f>
        <v>Normal</v>
      </c>
    </row>
    <row r="2164" spans="1:16" x14ac:dyDescent="0.25">
      <c r="A2164" s="54" t="s">
        <v>199</v>
      </c>
      <c r="B2164" s="54">
        <v>27.06</v>
      </c>
      <c r="C2164" s="54">
        <v>6.14</v>
      </c>
      <c r="D2164" s="54" t="s">
        <v>2380</v>
      </c>
      <c r="E2164" s="54" t="s">
        <v>8367</v>
      </c>
      <c r="F2164" s="54" t="s">
        <v>2380</v>
      </c>
      <c r="G2164" s="54">
        <v>1</v>
      </c>
      <c r="H2164" s="54" t="s">
        <v>2380</v>
      </c>
      <c r="I2164" s="15"/>
      <c r="J2164" s="20"/>
      <c r="K2164" s="17" t="str" cm="1">
        <f t="array" ref="K2164">IF(H2164="?",INDEX($H$2:$H$2336,MODE(MATCH($H$2:$H$2336,$H$2:$H$2336,0))),H2164)</f>
        <v>No</v>
      </c>
      <c r="L2164" s="18">
        <f t="shared" si="33"/>
        <v>1</v>
      </c>
      <c r="M2164" s="18" t="s">
        <v>2380</v>
      </c>
      <c r="N2164" s="18" t="s">
        <v>2380</v>
      </c>
      <c r="O2164" s="17" t="str" cm="1">
        <f t="array" ref="O2164">_xlfn.IFS(B2164&lt;18.5,"Underweight",B2164&lt;=24.99,"Normal weight",B2164&lt;=29.99,"Over weight",B2164&gt;=30,"Obesity")</f>
        <v>Over weight</v>
      </c>
      <c r="P2164" s="30" t="str" cm="1">
        <f t="array" ref="P2164">_xlfn.IFS(C2164&lt;5.7,"Normal",C2164&lt;=6.49,"Prediabetes",C2164&gt;=6.5,"Diabetes")</f>
        <v>Prediabetes</v>
      </c>
    </row>
    <row r="2165" spans="1:16" x14ac:dyDescent="0.25">
      <c r="A2165" s="54" t="s">
        <v>198</v>
      </c>
      <c r="B2165" s="54">
        <v>20.49</v>
      </c>
      <c r="C2165" s="54">
        <v>4.87</v>
      </c>
      <c r="D2165" s="54" t="s">
        <v>2380</v>
      </c>
      <c r="E2165" s="54" t="s">
        <v>2380</v>
      </c>
      <c r="F2165" s="54" t="s">
        <v>2380</v>
      </c>
      <c r="G2165" s="54" t="s">
        <v>2381</v>
      </c>
      <c r="H2165" s="54" t="s">
        <v>2380</v>
      </c>
      <c r="I2165" s="17"/>
      <c r="J2165" s="19"/>
      <c r="K2165" s="15" t="str" cm="1">
        <f t="array" ref="K2165">IF(H2165="?",INDEX($H$2:$H$2336,MODE(MATCH($H$2:$H$2336,$H$2:$H$2336,0))),H2165)</f>
        <v>No</v>
      </c>
      <c r="L2165" s="16" t="str">
        <f t="shared" si="33"/>
        <v>0</v>
      </c>
      <c r="M2165" s="16" t="s">
        <v>2380</v>
      </c>
      <c r="N2165" s="16" t="s">
        <v>2380</v>
      </c>
      <c r="O2165" s="15" t="str" cm="1">
        <f t="array" ref="O2165">_xlfn.IFS(B2165&lt;18.5,"Underweight",B2165&lt;=24.99,"Normal weight",B2165&lt;=29.99,"Over weight",B2165&gt;=30,"Obesity")</f>
        <v>Normal weight</v>
      </c>
      <c r="P2165" s="29" t="str" cm="1">
        <f t="array" ref="P2165">_xlfn.IFS(C2165&lt;5.7,"Normal",C2165&lt;=6.49,"Prediabetes",C2165&gt;=6.5,"Diabetes")</f>
        <v>Normal</v>
      </c>
    </row>
    <row r="2166" spans="1:16" x14ac:dyDescent="0.25">
      <c r="A2166" s="54" t="s">
        <v>197</v>
      </c>
      <c r="B2166" s="54">
        <v>28.4</v>
      </c>
      <c r="C2166" s="54">
        <v>4.3</v>
      </c>
      <c r="D2166" s="54" t="s">
        <v>2380</v>
      </c>
      <c r="E2166" s="54" t="s">
        <v>2380</v>
      </c>
      <c r="F2166" s="54" t="s">
        <v>2382</v>
      </c>
      <c r="G2166" s="54">
        <v>1</v>
      </c>
      <c r="H2166" s="54" t="s">
        <v>2380</v>
      </c>
      <c r="I2166" s="15"/>
      <c r="J2166" s="20"/>
      <c r="K2166" s="17" t="str" cm="1">
        <f t="array" ref="K2166">IF(H2166="?",INDEX($H$2:$H$2336,MODE(MATCH($H$2:$H$2336,$H$2:$H$2336,0))),H2166)</f>
        <v>No</v>
      </c>
      <c r="L2166" s="18">
        <f t="shared" si="33"/>
        <v>1</v>
      </c>
      <c r="M2166" s="18" t="s">
        <v>2380</v>
      </c>
      <c r="N2166" s="18" t="s">
        <v>2380</v>
      </c>
      <c r="O2166" s="17" t="str" cm="1">
        <f t="array" ref="O2166">_xlfn.IFS(B2166&lt;18.5,"Underweight",B2166&lt;=24.99,"Normal weight",B2166&lt;=29.99,"Over weight",B2166&gt;=30,"Obesity")</f>
        <v>Over weight</v>
      </c>
      <c r="P2166" s="30" t="str" cm="1">
        <f t="array" ref="P2166">_xlfn.IFS(C2166&lt;5.7,"Normal",C2166&lt;=6.49,"Prediabetes",C2166&gt;=6.5,"Diabetes")</f>
        <v>Normal</v>
      </c>
    </row>
    <row r="2167" spans="1:16" x14ac:dyDescent="0.25">
      <c r="A2167" s="54" t="s">
        <v>196</v>
      </c>
      <c r="B2167" s="54">
        <v>41.91</v>
      </c>
      <c r="C2167" s="54">
        <v>6.19</v>
      </c>
      <c r="D2167" s="54" t="s">
        <v>2380</v>
      </c>
      <c r="E2167" s="54" t="s">
        <v>2380</v>
      </c>
      <c r="F2167" s="54" t="s">
        <v>2380</v>
      </c>
      <c r="G2167" s="54" t="s">
        <v>2381</v>
      </c>
      <c r="H2167" s="54" t="s">
        <v>2380</v>
      </c>
      <c r="I2167" s="17"/>
      <c r="J2167" s="19"/>
      <c r="K2167" s="15" t="str" cm="1">
        <f t="array" ref="K2167">IF(H2167="?",INDEX($H$2:$H$2336,MODE(MATCH($H$2:$H$2336,$H$2:$H$2336,0))),H2167)</f>
        <v>No</v>
      </c>
      <c r="L2167" s="16" t="str">
        <f t="shared" si="33"/>
        <v>0</v>
      </c>
      <c r="M2167" s="16" t="s">
        <v>2380</v>
      </c>
      <c r="N2167" s="16" t="s">
        <v>2380</v>
      </c>
      <c r="O2167" s="15" t="str" cm="1">
        <f t="array" ref="O2167">_xlfn.IFS(B2167&lt;18.5,"Underweight",B2167&lt;=24.99,"Normal weight",B2167&lt;=29.99,"Over weight",B2167&gt;=30,"Obesity")</f>
        <v>Obesity</v>
      </c>
      <c r="P2167" s="29" t="str" cm="1">
        <f t="array" ref="P2167">_xlfn.IFS(C2167&lt;5.7,"Normal",C2167&lt;=6.49,"Prediabetes",C2167&gt;=6.5,"Diabetes")</f>
        <v>Prediabetes</v>
      </c>
    </row>
    <row r="2168" spans="1:16" x14ac:dyDescent="0.25">
      <c r="A2168" s="54" t="s">
        <v>195</v>
      </c>
      <c r="B2168" s="54">
        <v>24.6</v>
      </c>
      <c r="C2168" s="54">
        <v>6.19</v>
      </c>
      <c r="D2168" s="54" t="s">
        <v>2380</v>
      </c>
      <c r="E2168" s="54" t="s">
        <v>2380</v>
      </c>
      <c r="F2168" s="54" t="s">
        <v>2382</v>
      </c>
      <c r="G2168" s="54">
        <v>1</v>
      </c>
      <c r="H2168" s="54" t="s">
        <v>2380</v>
      </c>
      <c r="I2168" s="15"/>
      <c r="J2168" s="20"/>
      <c r="K2168" s="17" t="str" cm="1">
        <f t="array" ref="K2168">IF(H2168="?",INDEX($H$2:$H$2336,MODE(MATCH($H$2:$H$2336,$H$2:$H$2336,0))),H2168)</f>
        <v>No</v>
      </c>
      <c r="L2168" s="18">
        <f t="shared" si="33"/>
        <v>1</v>
      </c>
      <c r="M2168" s="18" t="s">
        <v>2380</v>
      </c>
      <c r="N2168" s="18" t="s">
        <v>2380</v>
      </c>
      <c r="O2168" s="17" t="str" cm="1">
        <f t="array" ref="O2168">_xlfn.IFS(B2168&lt;18.5,"Underweight",B2168&lt;=24.99,"Normal weight",B2168&lt;=29.99,"Over weight",B2168&gt;=30,"Obesity")</f>
        <v>Normal weight</v>
      </c>
      <c r="P2168" s="30" t="str" cm="1">
        <f t="array" ref="P2168">_xlfn.IFS(C2168&lt;5.7,"Normal",C2168&lt;=6.49,"Prediabetes",C2168&gt;=6.5,"Diabetes")</f>
        <v>Prediabetes</v>
      </c>
    </row>
    <row r="2169" spans="1:16" x14ac:dyDescent="0.25">
      <c r="A2169" s="54" t="s">
        <v>194</v>
      </c>
      <c r="B2169" s="54">
        <v>20.9</v>
      </c>
      <c r="C2169" s="54">
        <v>5.12</v>
      </c>
      <c r="D2169" s="54" t="s">
        <v>2380</v>
      </c>
      <c r="E2169" s="54" t="s">
        <v>2380</v>
      </c>
      <c r="F2169" s="54" t="s">
        <v>2382</v>
      </c>
      <c r="G2169" s="54">
        <v>1</v>
      </c>
      <c r="H2169" s="54" t="s">
        <v>2380</v>
      </c>
      <c r="I2169" s="17"/>
      <c r="J2169" s="19"/>
      <c r="K2169" s="15" t="str" cm="1">
        <f t="array" ref="K2169">IF(H2169="?",INDEX($H$2:$H$2336,MODE(MATCH($H$2:$H$2336,$H$2:$H$2336,0))),H2169)</f>
        <v>No</v>
      </c>
      <c r="L2169" s="16">
        <f t="shared" si="33"/>
        <v>1</v>
      </c>
      <c r="M2169" s="16" t="s">
        <v>2380</v>
      </c>
      <c r="N2169" s="16" t="s">
        <v>2380</v>
      </c>
      <c r="O2169" s="15" t="str" cm="1">
        <f t="array" ref="O2169">_xlfn.IFS(B2169&lt;18.5,"Underweight",B2169&lt;=24.99,"Normal weight",B2169&lt;=29.99,"Over weight",B2169&gt;=30,"Obesity")</f>
        <v>Normal weight</v>
      </c>
      <c r="P2169" s="29" t="str" cm="1">
        <f t="array" ref="P2169">_xlfn.IFS(C2169&lt;5.7,"Normal",C2169&lt;=6.49,"Prediabetes",C2169&gt;=6.5,"Diabetes")</f>
        <v>Normal</v>
      </c>
    </row>
    <row r="2170" spans="1:16" x14ac:dyDescent="0.25">
      <c r="A2170" s="54" t="s">
        <v>193</v>
      </c>
      <c r="B2170" s="54">
        <v>34.4</v>
      </c>
      <c r="C2170" s="54">
        <v>4.04</v>
      </c>
      <c r="D2170" s="54" t="s">
        <v>2380</v>
      </c>
      <c r="E2170" s="54" t="s">
        <v>2380</v>
      </c>
      <c r="F2170" s="54" t="s">
        <v>2380</v>
      </c>
      <c r="G2170" s="54" t="s">
        <v>2381</v>
      </c>
      <c r="H2170" s="54" t="s">
        <v>2380</v>
      </c>
      <c r="I2170" s="15"/>
      <c r="J2170" s="20"/>
      <c r="K2170" s="17" t="str" cm="1">
        <f t="array" ref="K2170">IF(H2170="?",INDEX($H$2:$H$2336,MODE(MATCH($H$2:$H$2336,$H$2:$H$2336,0))),H2170)</f>
        <v>No</v>
      </c>
      <c r="L2170" s="18" t="str">
        <f t="shared" si="33"/>
        <v>0</v>
      </c>
      <c r="M2170" s="18" t="s">
        <v>2380</v>
      </c>
      <c r="N2170" s="18" t="s">
        <v>2380</v>
      </c>
      <c r="O2170" s="17" t="str" cm="1">
        <f t="array" ref="O2170">_xlfn.IFS(B2170&lt;18.5,"Underweight",B2170&lt;=24.99,"Normal weight",B2170&lt;=29.99,"Over weight",B2170&gt;=30,"Obesity")</f>
        <v>Obesity</v>
      </c>
      <c r="P2170" s="30" t="str" cm="1">
        <f t="array" ref="P2170">_xlfn.IFS(C2170&lt;5.7,"Normal",C2170&lt;=6.49,"Prediabetes",C2170&gt;=6.5,"Diabetes")</f>
        <v>Normal</v>
      </c>
    </row>
    <row r="2171" spans="1:16" x14ac:dyDescent="0.25">
      <c r="A2171" s="54" t="s">
        <v>192</v>
      </c>
      <c r="B2171" s="54">
        <v>32.56</v>
      </c>
      <c r="C2171" s="54">
        <v>5.36</v>
      </c>
      <c r="D2171" s="54" t="s">
        <v>2380</v>
      </c>
      <c r="E2171" s="54" t="s">
        <v>2380</v>
      </c>
      <c r="F2171" s="54" t="s">
        <v>2380</v>
      </c>
      <c r="G2171" s="54" t="s">
        <v>2381</v>
      </c>
      <c r="H2171" s="54" t="s">
        <v>2380</v>
      </c>
      <c r="I2171" s="17"/>
      <c r="J2171" s="19"/>
      <c r="K2171" s="15" t="str" cm="1">
        <f t="array" ref="K2171">IF(H2171="?",INDEX($H$2:$H$2336,MODE(MATCH($H$2:$H$2336,$H$2:$H$2336,0))),H2171)</f>
        <v>No</v>
      </c>
      <c r="L2171" s="16" t="str">
        <f t="shared" si="33"/>
        <v>0</v>
      </c>
      <c r="M2171" s="16" t="s">
        <v>2380</v>
      </c>
      <c r="N2171" s="16" t="s">
        <v>2380</v>
      </c>
      <c r="O2171" s="15" t="str" cm="1">
        <f t="array" ref="O2171">_xlfn.IFS(B2171&lt;18.5,"Underweight",B2171&lt;=24.99,"Normal weight",B2171&lt;=29.99,"Over weight",B2171&gt;=30,"Obesity")</f>
        <v>Obesity</v>
      </c>
      <c r="P2171" s="29" t="str" cm="1">
        <f t="array" ref="P2171">_xlfn.IFS(C2171&lt;5.7,"Normal",C2171&lt;=6.49,"Prediabetes",C2171&gt;=6.5,"Diabetes")</f>
        <v>Normal</v>
      </c>
    </row>
    <row r="2172" spans="1:16" x14ac:dyDescent="0.25">
      <c r="A2172" s="54" t="s">
        <v>191</v>
      </c>
      <c r="B2172" s="54">
        <v>27.98</v>
      </c>
      <c r="C2172" s="54">
        <v>4.38</v>
      </c>
      <c r="D2172" s="54" t="s">
        <v>2380</v>
      </c>
      <c r="E2172" s="54" t="s">
        <v>8367</v>
      </c>
      <c r="F2172" s="54" t="s">
        <v>2380</v>
      </c>
      <c r="G2172" s="54">
        <v>1</v>
      </c>
      <c r="H2172" s="54" t="s">
        <v>2380</v>
      </c>
      <c r="I2172" s="15"/>
      <c r="J2172" s="20"/>
      <c r="K2172" s="17" t="str" cm="1">
        <f t="array" ref="K2172">IF(H2172="?",INDEX($H$2:$H$2336,MODE(MATCH($H$2:$H$2336,$H$2:$H$2336,0))),H2172)</f>
        <v>No</v>
      </c>
      <c r="L2172" s="18">
        <f t="shared" si="33"/>
        <v>1</v>
      </c>
      <c r="M2172" s="18" t="s">
        <v>2380</v>
      </c>
      <c r="N2172" s="18" t="s">
        <v>2380</v>
      </c>
      <c r="O2172" s="17" t="str" cm="1">
        <f t="array" ref="O2172">_xlfn.IFS(B2172&lt;18.5,"Underweight",B2172&lt;=24.99,"Normal weight",B2172&lt;=29.99,"Over weight",B2172&gt;=30,"Obesity")</f>
        <v>Over weight</v>
      </c>
      <c r="P2172" s="30" t="str" cm="1">
        <f t="array" ref="P2172">_xlfn.IFS(C2172&lt;5.7,"Normal",C2172&lt;=6.49,"Prediabetes",C2172&gt;=6.5,"Diabetes")</f>
        <v>Normal</v>
      </c>
    </row>
    <row r="2173" spans="1:16" x14ac:dyDescent="0.25">
      <c r="A2173" s="54" t="s">
        <v>190</v>
      </c>
      <c r="B2173" s="54">
        <v>26.51</v>
      </c>
      <c r="C2173" s="54">
        <v>4.58</v>
      </c>
      <c r="D2173" s="54" t="s">
        <v>2380</v>
      </c>
      <c r="E2173" s="54" t="s">
        <v>2380</v>
      </c>
      <c r="F2173" s="54" t="s">
        <v>2380</v>
      </c>
      <c r="G2173" s="54" t="s">
        <v>2381</v>
      </c>
      <c r="H2173" s="54" t="s">
        <v>2380</v>
      </c>
      <c r="I2173" s="17"/>
      <c r="J2173" s="19"/>
      <c r="K2173" s="15" t="str" cm="1">
        <f t="array" ref="K2173">IF(H2173="?",INDEX($H$2:$H$2336,MODE(MATCH($H$2:$H$2336,$H$2:$H$2336,0))),H2173)</f>
        <v>No</v>
      </c>
      <c r="L2173" s="16" t="str">
        <f t="shared" si="33"/>
        <v>0</v>
      </c>
      <c r="M2173" s="16" t="s">
        <v>2380</v>
      </c>
      <c r="N2173" s="16" t="s">
        <v>2380</v>
      </c>
      <c r="O2173" s="15" t="str" cm="1">
        <f t="array" ref="O2173">_xlfn.IFS(B2173&lt;18.5,"Underweight",B2173&lt;=24.99,"Normal weight",B2173&lt;=29.99,"Over weight",B2173&gt;=30,"Obesity")</f>
        <v>Over weight</v>
      </c>
      <c r="P2173" s="29" t="str" cm="1">
        <f t="array" ref="P2173">_xlfn.IFS(C2173&lt;5.7,"Normal",C2173&lt;=6.49,"Prediabetes",C2173&gt;=6.5,"Diabetes")</f>
        <v>Normal</v>
      </c>
    </row>
    <row r="2174" spans="1:16" x14ac:dyDescent="0.25">
      <c r="A2174" s="54" t="s">
        <v>189</v>
      </c>
      <c r="B2174" s="54">
        <v>29.734999999999999</v>
      </c>
      <c r="C2174" s="54">
        <v>11.92</v>
      </c>
      <c r="D2174" s="54" t="s">
        <v>2380</v>
      </c>
      <c r="E2174" s="54" t="s">
        <v>2380</v>
      </c>
      <c r="F2174" s="54" t="s">
        <v>2380</v>
      </c>
      <c r="G2174" s="54" t="s">
        <v>2381</v>
      </c>
      <c r="H2174" s="54" t="s">
        <v>2380</v>
      </c>
      <c r="I2174" s="15"/>
      <c r="J2174" s="20"/>
      <c r="K2174" s="17" t="str" cm="1">
        <f t="array" ref="K2174">IF(H2174="?",INDEX($H$2:$H$2336,MODE(MATCH($H$2:$H$2336,$H$2:$H$2336,0))),H2174)</f>
        <v>No</v>
      </c>
      <c r="L2174" s="18" t="str">
        <f t="shared" si="33"/>
        <v>0</v>
      </c>
      <c r="M2174" s="18" t="s">
        <v>2380</v>
      </c>
      <c r="N2174" s="18" t="s">
        <v>2380</v>
      </c>
      <c r="O2174" s="17" t="str" cm="1">
        <f t="array" ref="O2174">_xlfn.IFS(B2174&lt;18.5,"Underweight",B2174&lt;=24.99,"Normal weight",B2174&lt;=29.99,"Over weight",B2174&gt;=30,"Obesity")</f>
        <v>Over weight</v>
      </c>
      <c r="P2174" s="30" t="str" cm="1">
        <f t="array" ref="P2174">_xlfn.IFS(C2174&lt;5.7,"Normal",C2174&lt;=6.49,"Prediabetes",C2174&gt;=6.5,"Diabetes")</f>
        <v>Diabetes</v>
      </c>
    </row>
    <row r="2175" spans="1:16" x14ac:dyDescent="0.25">
      <c r="A2175" s="54" t="s">
        <v>188</v>
      </c>
      <c r="B2175" s="54">
        <v>40.5</v>
      </c>
      <c r="C2175" s="54">
        <v>5.4</v>
      </c>
      <c r="D2175" s="54" t="s">
        <v>2380</v>
      </c>
      <c r="E2175" s="54" t="s">
        <v>2380</v>
      </c>
      <c r="F2175" s="54" t="s">
        <v>2382</v>
      </c>
      <c r="G2175" s="54">
        <v>1</v>
      </c>
      <c r="H2175" s="54" t="s">
        <v>2380</v>
      </c>
      <c r="I2175" s="17"/>
      <c r="J2175" s="19"/>
      <c r="K2175" s="15" t="str" cm="1">
        <f t="array" ref="K2175">IF(H2175="?",INDEX($H$2:$H$2336,MODE(MATCH($H$2:$H$2336,$H$2:$H$2336,0))),H2175)</f>
        <v>No</v>
      </c>
      <c r="L2175" s="16">
        <f t="shared" si="33"/>
        <v>1</v>
      </c>
      <c r="M2175" s="16" t="s">
        <v>2380</v>
      </c>
      <c r="N2175" s="16" t="s">
        <v>2380</v>
      </c>
      <c r="O2175" s="15" t="str" cm="1">
        <f t="array" ref="O2175">_xlfn.IFS(B2175&lt;18.5,"Underweight",B2175&lt;=24.99,"Normal weight",B2175&lt;=29.99,"Over weight",B2175&gt;=30,"Obesity")</f>
        <v>Obesity</v>
      </c>
      <c r="P2175" s="29" t="str" cm="1">
        <f t="array" ref="P2175">_xlfn.IFS(C2175&lt;5.7,"Normal",C2175&lt;=6.49,"Prediabetes",C2175&gt;=6.5,"Diabetes")</f>
        <v>Normal</v>
      </c>
    </row>
    <row r="2176" spans="1:16" x14ac:dyDescent="0.25">
      <c r="A2176" s="54" t="s">
        <v>187</v>
      </c>
      <c r="B2176" s="54">
        <v>25.64</v>
      </c>
      <c r="C2176" s="54">
        <v>4.76</v>
      </c>
      <c r="D2176" s="54" t="s">
        <v>2380</v>
      </c>
      <c r="E2176" s="54" t="s">
        <v>2380</v>
      </c>
      <c r="F2176" s="54" t="s">
        <v>2380</v>
      </c>
      <c r="G2176" s="54">
        <v>1</v>
      </c>
      <c r="H2176" s="54" t="s">
        <v>2380</v>
      </c>
      <c r="I2176" s="15"/>
      <c r="J2176" s="20"/>
      <c r="K2176" s="17" t="str" cm="1">
        <f t="array" ref="K2176">IF(H2176="?",INDEX($H$2:$H$2336,MODE(MATCH($H$2:$H$2336,$H$2:$H$2336,0))),H2176)</f>
        <v>No</v>
      </c>
      <c r="L2176" s="18">
        <f t="shared" si="33"/>
        <v>1</v>
      </c>
      <c r="M2176" s="18" t="s">
        <v>2380</v>
      </c>
      <c r="N2176" s="18" t="s">
        <v>2380</v>
      </c>
      <c r="O2176" s="17" t="str" cm="1">
        <f t="array" ref="O2176">_xlfn.IFS(B2176&lt;18.5,"Underweight",B2176&lt;=24.99,"Normal weight",B2176&lt;=29.99,"Over weight",B2176&gt;=30,"Obesity")</f>
        <v>Over weight</v>
      </c>
      <c r="P2176" s="30" t="str" cm="1">
        <f t="array" ref="P2176">_xlfn.IFS(C2176&lt;5.7,"Normal",C2176&lt;=6.49,"Prediabetes",C2176&gt;=6.5,"Diabetes")</f>
        <v>Normal</v>
      </c>
    </row>
    <row r="2177" spans="1:16" x14ac:dyDescent="0.25">
      <c r="A2177" s="54" t="s">
        <v>186</v>
      </c>
      <c r="B2177" s="54">
        <v>32.9</v>
      </c>
      <c r="C2177" s="54">
        <v>4.78</v>
      </c>
      <c r="D2177" s="54" t="s">
        <v>2380</v>
      </c>
      <c r="E2177" s="54" t="s">
        <v>2380</v>
      </c>
      <c r="F2177" s="54" t="s">
        <v>2382</v>
      </c>
      <c r="G2177" s="54">
        <v>1</v>
      </c>
      <c r="H2177" s="54" t="s">
        <v>2380</v>
      </c>
      <c r="I2177" s="17"/>
      <c r="J2177" s="19"/>
      <c r="K2177" s="15" t="str" cm="1">
        <f t="array" ref="K2177">IF(H2177="?",INDEX($H$2:$H$2336,MODE(MATCH($H$2:$H$2336,$H$2:$H$2336,0))),H2177)</f>
        <v>No</v>
      </c>
      <c r="L2177" s="16">
        <f t="shared" si="33"/>
        <v>1</v>
      </c>
      <c r="M2177" s="16" t="s">
        <v>2380</v>
      </c>
      <c r="N2177" s="16" t="s">
        <v>2380</v>
      </c>
      <c r="O2177" s="15" t="str" cm="1">
        <f t="array" ref="O2177">_xlfn.IFS(B2177&lt;18.5,"Underweight",B2177&lt;=24.99,"Normal weight",B2177&lt;=29.99,"Over weight",B2177&gt;=30,"Obesity")</f>
        <v>Obesity</v>
      </c>
      <c r="P2177" s="29" t="str" cm="1">
        <f t="array" ref="P2177">_xlfn.IFS(C2177&lt;5.7,"Normal",C2177&lt;=6.49,"Prediabetes",C2177&gt;=6.5,"Diabetes")</f>
        <v>Normal</v>
      </c>
    </row>
    <row r="2178" spans="1:16" x14ac:dyDescent="0.25">
      <c r="A2178" s="54" t="s">
        <v>185</v>
      </c>
      <c r="B2178" s="54">
        <v>29.8</v>
      </c>
      <c r="C2178" s="54">
        <v>4.26</v>
      </c>
      <c r="D2178" s="54" t="s">
        <v>2380</v>
      </c>
      <c r="E2178" s="54" t="s">
        <v>2380</v>
      </c>
      <c r="F2178" s="54" t="s">
        <v>2382</v>
      </c>
      <c r="G2178" s="54">
        <v>1</v>
      </c>
      <c r="H2178" s="54" t="s">
        <v>2380</v>
      </c>
      <c r="I2178" s="15"/>
      <c r="J2178" s="20"/>
      <c r="K2178" s="17" t="str" cm="1">
        <f t="array" ref="K2178">IF(H2178="?",INDEX($H$2:$H$2336,MODE(MATCH($H$2:$H$2336,$H$2:$H$2336,0))),H2178)</f>
        <v>No</v>
      </c>
      <c r="L2178" s="18">
        <f t="shared" ref="L2178:L2241" si="34">IF(G2178="No major surgery","0",G2178)</f>
        <v>1</v>
      </c>
      <c r="M2178" s="18" t="s">
        <v>2380</v>
      </c>
      <c r="N2178" s="18" t="s">
        <v>2380</v>
      </c>
      <c r="O2178" s="17" t="str" cm="1">
        <f t="array" ref="O2178">_xlfn.IFS(B2178&lt;18.5,"Underweight",B2178&lt;=24.99,"Normal weight",B2178&lt;=29.99,"Over weight",B2178&gt;=30,"Obesity")</f>
        <v>Over weight</v>
      </c>
      <c r="P2178" s="30" t="str" cm="1">
        <f t="array" ref="P2178">_xlfn.IFS(C2178&lt;5.7,"Normal",C2178&lt;=6.49,"Prediabetes",C2178&gt;=6.5,"Diabetes")</f>
        <v>Normal</v>
      </c>
    </row>
    <row r="2179" spans="1:16" x14ac:dyDescent="0.25">
      <c r="A2179" s="54" t="s">
        <v>184</v>
      </c>
      <c r="B2179" s="54">
        <v>28.9</v>
      </c>
      <c r="C2179" s="54">
        <v>5.85</v>
      </c>
      <c r="D2179" s="54" t="s">
        <v>2380</v>
      </c>
      <c r="E2179" s="54" t="s">
        <v>2380</v>
      </c>
      <c r="F2179" s="54" t="s">
        <v>2382</v>
      </c>
      <c r="G2179" s="54">
        <v>1</v>
      </c>
      <c r="H2179" s="54" t="s">
        <v>2380</v>
      </c>
      <c r="I2179" s="17"/>
      <c r="J2179" s="19"/>
      <c r="K2179" s="15" t="str" cm="1">
        <f t="array" ref="K2179">IF(H2179="?",INDEX($H$2:$H$2336,MODE(MATCH($H$2:$H$2336,$H$2:$H$2336,0))),H2179)</f>
        <v>No</v>
      </c>
      <c r="L2179" s="16">
        <f t="shared" si="34"/>
        <v>1</v>
      </c>
      <c r="M2179" s="16" t="s">
        <v>2380</v>
      </c>
      <c r="N2179" s="16" t="s">
        <v>2380</v>
      </c>
      <c r="O2179" s="15" t="str" cm="1">
        <f t="array" ref="O2179">_xlfn.IFS(B2179&lt;18.5,"Underweight",B2179&lt;=24.99,"Normal weight",B2179&lt;=29.99,"Over weight",B2179&gt;=30,"Obesity")</f>
        <v>Over weight</v>
      </c>
      <c r="P2179" s="29" t="str" cm="1">
        <f t="array" ref="P2179">_xlfn.IFS(C2179&lt;5.7,"Normal",C2179&lt;=6.49,"Prediabetes",C2179&gt;=6.5,"Diabetes")</f>
        <v>Prediabetes</v>
      </c>
    </row>
    <row r="2180" spans="1:16" x14ac:dyDescent="0.25">
      <c r="A2180" s="54" t="s">
        <v>183</v>
      </c>
      <c r="B2180" s="54">
        <v>24.7</v>
      </c>
      <c r="C2180" s="54">
        <v>5.32</v>
      </c>
      <c r="D2180" s="54" t="s">
        <v>2380</v>
      </c>
      <c r="E2180" s="54" t="s">
        <v>2380</v>
      </c>
      <c r="F2180" s="54" t="s">
        <v>2382</v>
      </c>
      <c r="G2180" s="54">
        <v>1</v>
      </c>
      <c r="H2180" s="54" t="s">
        <v>2380</v>
      </c>
      <c r="I2180" s="15"/>
      <c r="J2180" s="20"/>
      <c r="K2180" s="17" t="str" cm="1">
        <f t="array" ref="K2180">IF(H2180="?",INDEX($H$2:$H$2336,MODE(MATCH($H$2:$H$2336,$H$2:$H$2336,0))),H2180)</f>
        <v>No</v>
      </c>
      <c r="L2180" s="18">
        <f t="shared" si="34"/>
        <v>1</v>
      </c>
      <c r="M2180" s="18" t="s">
        <v>2380</v>
      </c>
      <c r="N2180" s="18" t="s">
        <v>2380</v>
      </c>
      <c r="O2180" s="17" t="str" cm="1">
        <f t="array" ref="O2180">_xlfn.IFS(B2180&lt;18.5,"Underweight",B2180&lt;=24.99,"Normal weight",B2180&lt;=29.99,"Over weight",B2180&gt;=30,"Obesity")</f>
        <v>Normal weight</v>
      </c>
      <c r="P2180" s="30" t="str" cm="1">
        <f t="array" ref="P2180">_xlfn.IFS(C2180&lt;5.7,"Normal",C2180&lt;=6.49,"Prediabetes",C2180&gt;=6.5,"Diabetes")</f>
        <v>Normal</v>
      </c>
    </row>
    <row r="2181" spans="1:16" x14ac:dyDescent="0.25">
      <c r="A2181" s="54" t="s">
        <v>182</v>
      </c>
      <c r="B2181" s="54">
        <v>20.6</v>
      </c>
      <c r="C2181" s="54">
        <v>5.14</v>
      </c>
      <c r="D2181" s="54" t="s">
        <v>2380</v>
      </c>
      <c r="E2181" s="54" t="s">
        <v>2380</v>
      </c>
      <c r="F2181" s="54" t="s">
        <v>2382</v>
      </c>
      <c r="G2181" s="54">
        <v>1</v>
      </c>
      <c r="H2181" s="54" t="s">
        <v>2380</v>
      </c>
      <c r="I2181" s="17"/>
      <c r="J2181" s="19"/>
      <c r="K2181" s="15" t="str" cm="1">
        <f t="array" ref="K2181">IF(H2181="?",INDEX($H$2:$H$2336,MODE(MATCH($H$2:$H$2336,$H$2:$H$2336,0))),H2181)</f>
        <v>No</v>
      </c>
      <c r="L2181" s="16">
        <f t="shared" si="34"/>
        <v>1</v>
      </c>
      <c r="M2181" s="16" t="s">
        <v>2380</v>
      </c>
      <c r="N2181" s="16" t="s">
        <v>2380</v>
      </c>
      <c r="O2181" s="15" t="str" cm="1">
        <f t="array" ref="O2181">_xlfn.IFS(B2181&lt;18.5,"Underweight",B2181&lt;=24.99,"Normal weight",B2181&lt;=29.99,"Over weight",B2181&gt;=30,"Obesity")</f>
        <v>Normal weight</v>
      </c>
      <c r="P2181" s="29" t="str" cm="1">
        <f t="array" ref="P2181">_xlfn.IFS(C2181&lt;5.7,"Normal",C2181&lt;=6.49,"Prediabetes",C2181&gt;=6.5,"Diabetes")</f>
        <v>Normal</v>
      </c>
    </row>
    <row r="2182" spans="1:16" x14ac:dyDescent="0.25">
      <c r="A2182" s="54" t="s">
        <v>181</v>
      </c>
      <c r="B2182" s="54">
        <v>18.600000000000001</v>
      </c>
      <c r="C2182" s="54">
        <v>5</v>
      </c>
      <c r="D2182" s="54" t="s">
        <v>2380</v>
      </c>
      <c r="E2182" s="54" t="s">
        <v>2380</v>
      </c>
      <c r="F2182" s="54" t="s">
        <v>2382</v>
      </c>
      <c r="G2182" s="54">
        <v>1</v>
      </c>
      <c r="H2182" s="54" t="s">
        <v>2380</v>
      </c>
      <c r="I2182" s="15"/>
      <c r="J2182" s="20"/>
      <c r="K2182" s="17" t="str" cm="1">
        <f t="array" ref="K2182">IF(H2182="?",INDEX($H$2:$H$2336,MODE(MATCH($H$2:$H$2336,$H$2:$H$2336,0))),H2182)</f>
        <v>No</v>
      </c>
      <c r="L2182" s="18">
        <f t="shared" si="34"/>
        <v>1</v>
      </c>
      <c r="M2182" s="18" t="s">
        <v>2380</v>
      </c>
      <c r="N2182" s="18" t="s">
        <v>2380</v>
      </c>
      <c r="O2182" s="17" t="str" cm="1">
        <f t="array" ref="O2182">_xlfn.IFS(B2182&lt;18.5,"Underweight",B2182&lt;=24.99,"Normal weight",B2182&lt;=29.99,"Over weight",B2182&gt;=30,"Obesity")</f>
        <v>Normal weight</v>
      </c>
      <c r="P2182" s="30" t="str" cm="1">
        <f t="array" ref="P2182">_xlfn.IFS(C2182&lt;5.7,"Normal",C2182&lt;=6.49,"Prediabetes",C2182&gt;=6.5,"Diabetes")</f>
        <v>Normal</v>
      </c>
    </row>
    <row r="2183" spans="1:16" x14ac:dyDescent="0.25">
      <c r="A2183" s="54" t="s">
        <v>180</v>
      </c>
      <c r="B2183" s="54">
        <v>17.8</v>
      </c>
      <c r="C2183" s="54">
        <v>4.55</v>
      </c>
      <c r="D2183" s="54" t="s">
        <v>2380</v>
      </c>
      <c r="E2183" s="54" t="s">
        <v>2380</v>
      </c>
      <c r="F2183" s="54" t="s">
        <v>2382</v>
      </c>
      <c r="G2183" s="54">
        <v>1</v>
      </c>
      <c r="H2183" s="54" t="s">
        <v>2380</v>
      </c>
      <c r="I2183" s="17"/>
      <c r="J2183" s="19"/>
      <c r="K2183" s="15" t="str" cm="1">
        <f t="array" ref="K2183">IF(H2183="?",INDEX($H$2:$H$2336,MODE(MATCH($H$2:$H$2336,$H$2:$H$2336,0))),H2183)</f>
        <v>No</v>
      </c>
      <c r="L2183" s="16">
        <f t="shared" si="34"/>
        <v>1</v>
      </c>
      <c r="M2183" s="16" t="s">
        <v>2380</v>
      </c>
      <c r="N2183" s="16" t="s">
        <v>2380</v>
      </c>
      <c r="O2183" s="15" t="str" cm="1">
        <f t="array" ref="O2183">_xlfn.IFS(B2183&lt;18.5,"Underweight",B2183&lt;=24.99,"Normal weight",B2183&lt;=29.99,"Over weight",B2183&gt;=30,"Obesity")</f>
        <v>Underweight</v>
      </c>
      <c r="P2183" s="29" t="str" cm="1">
        <f t="array" ref="P2183">_xlfn.IFS(C2183&lt;5.7,"Normal",C2183&lt;=6.49,"Prediabetes",C2183&gt;=6.5,"Diabetes")</f>
        <v>Normal</v>
      </c>
    </row>
    <row r="2184" spans="1:16" x14ac:dyDescent="0.25">
      <c r="A2184" s="54" t="s">
        <v>179</v>
      </c>
      <c r="B2184" s="54">
        <v>35.200000000000003</v>
      </c>
      <c r="C2184" s="54">
        <v>5.97</v>
      </c>
      <c r="D2184" s="54" t="s">
        <v>2380</v>
      </c>
      <c r="E2184" s="54" t="s">
        <v>8367</v>
      </c>
      <c r="F2184" s="54" t="s">
        <v>2380</v>
      </c>
      <c r="G2184" s="54">
        <v>1</v>
      </c>
      <c r="H2184" s="54" t="s">
        <v>2380</v>
      </c>
      <c r="I2184" s="15"/>
      <c r="J2184" s="20"/>
      <c r="K2184" s="17" t="str" cm="1">
        <f t="array" ref="K2184">IF(H2184="?",INDEX($H$2:$H$2336,MODE(MATCH($H$2:$H$2336,$H$2:$H$2336,0))),H2184)</f>
        <v>No</v>
      </c>
      <c r="L2184" s="18">
        <f t="shared" si="34"/>
        <v>1</v>
      </c>
      <c r="M2184" s="18" t="s">
        <v>2380</v>
      </c>
      <c r="N2184" s="18" t="s">
        <v>2380</v>
      </c>
      <c r="O2184" s="17" t="str" cm="1">
        <f t="array" ref="O2184">_xlfn.IFS(B2184&lt;18.5,"Underweight",B2184&lt;=24.99,"Normal weight",B2184&lt;=29.99,"Over weight",B2184&gt;=30,"Obesity")</f>
        <v>Obesity</v>
      </c>
      <c r="P2184" s="30" t="str" cm="1">
        <f t="array" ref="P2184">_xlfn.IFS(C2184&lt;5.7,"Normal",C2184&lt;=6.49,"Prediabetes",C2184&gt;=6.5,"Diabetes")</f>
        <v>Prediabetes</v>
      </c>
    </row>
    <row r="2185" spans="1:16" x14ac:dyDescent="0.25">
      <c r="A2185" s="54" t="s">
        <v>178</v>
      </c>
      <c r="B2185" s="54">
        <v>33.770000000000003</v>
      </c>
      <c r="C2185" s="54">
        <v>4.0199999999999996</v>
      </c>
      <c r="D2185" s="54" t="s">
        <v>2380</v>
      </c>
      <c r="E2185" s="54" t="s">
        <v>8367</v>
      </c>
      <c r="F2185" s="54" t="s">
        <v>2380</v>
      </c>
      <c r="G2185" s="54">
        <v>1</v>
      </c>
      <c r="H2185" s="54" t="s">
        <v>2380</v>
      </c>
      <c r="I2185" s="17"/>
      <c r="J2185" s="19"/>
      <c r="K2185" s="15" t="str" cm="1">
        <f t="array" ref="K2185">IF(H2185="?",INDEX($H$2:$H$2336,MODE(MATCH($H$2:$H$2336,$H$2:$H$2336,0))),H2185)</f>
        <v>No</v>
      </c>
      <c r="L2185" s="16">
        <f t="shared" si="34"/>
        <v>1</v>
      </c>
      <c r="M2185" s="16" t="s">
        <v>2380</v>
      </c>
      <c r="N2185" s="16" t="s">
        <v>2380</v>
      </c>
      <c r="O2185" s="15" t="str" cm="1">
        <f t="array" ref="O2185">_xlfn.IFS(B2185&lt;18.5,"Underweight",B2185&lt;=24.99,"Normal weight",B2185&lt;=29.99,"Over weight",B2185&gt;=30,"Obesity")</f>
        <v>Obesity</v>
      </c>
      <c r="P2185" s="29" t="str" cm="1">
        <f t="array" ref="P2185">_xlfn.IFS(C2185&lt;5.7,"Normal",C2185&lt;=6.49,"Prediabetes",C2185&gt;=6.5,"Diabetes")</f>
        <v>Normal</v>
      </c>
    </row>
    <row r="2186" spans="1:16" x14ac:dyDescent="0.25">
      <c r="A2186" s="54" t="s">
        <v>177</v>
      </c>
      <c r="B2186" s="54">
        <v>30.03</v>
      </c>
      <c r="C2186" s="54">
        <v>4.04</v>
      </c>
      <c r="D2186" s="54" t="s">
        <v>2380</v>
      </c>
      <c r="E2186" s="54" t="s">
        <v>8367</v>
      </c>
      <c r="F2186" s="54" t="s">
        <v>2380</v>
      </c>
      <c r="G2186" s="54">
        <v>1</v>
      </c>
      <c r="H2186" s="54" t="s">
        <v>2380</v>
      </c>
      <c r="I2186" s="15"/>
      <c r="J2186" s="20"/>
      <c r="K2186" s="17" t="str" cm="1">
        <f t="array" ref="K2186">IF(H2186="?",INDEX($H$2:$H$2336,MODE(MATCH($H$2:$H$2336,$H$2:$H$2336,0))),H2186)</f>
        <v>No</v>
      </c>
      <c r="L2186" s="18">
        <f t="shared" si="34"/>
        <v>1</v>
      </c>
      <c r="M2186" s="18" t="s">
        <v>2380</v>
      </c>
      <c r="N2186" s="18" t="s">
        <v>2380</v>
      </c>
      <c r="O2186" s="17" t="str" cm="1">
        <f t="array" ref="O2186">_xlfn.IFS(B2186&lt;18.5,"Underweight",B2186&lt;=24.99,"Normal weight",B2186&lt;=29.99,"Over weight",B2186&gt;=30,"Obesity")</f>
        <v>Obesity</v>
      </c>
      <c r="P2186" s="30" t="str" cm="1">
        <f t="array" ref="P2186">_xlfn.IFS(C2186&lt;5.7,"Normal",C2186&lt;=6.49,"Prediabetes",C2186&gt;=6.5,"Diabetes")</f>
        <v>Normal</v>
      </c>
    </row>
    <row r="2187" spans="1:16" x14ac:dyDescent="0.25">
      <c r="A2187" s="54" t="s">
        <v>176</v>
      </c>
      <c r="B2187" s="54">
        <v>29.37</v>
      </c>
      <c r="C2187" s="54">
        <v>5.54</v>
      </c>
      <c r="D2187" s="54" t="s">
        <v>2380</v>
      </c>
      <c r="E2187" s="54" t="s">
        <v>8367</v>
      </c>
      <c r="F2187" s="54" t="s">
        <v>2380</v>
      </c>
      <c r="G2187" s="54">
        <v>1</v>
      </c>
      <c r="H2187" s="54" t="s">
        <v>2380</v>
      </c>
      <c r="I2187" s="17"/>
      <c r="J2187" s="19"/>
      <c r="K2187" s="15" t="str" cm="1">
        <f t="array" ref="K2187">IF(H2187="?",INDEX($H$2:$H$2336,MODE(MATCH($H$2:$H$2336,$H$2:$H$2336,0))),H2187)</f>
        <v>No</v>
      </c>
      <c r="L2187" s="16">
        <f t="shared" si="34"/>
        <v>1</v>
      </c>
      <c r="M2187" s="16" t="s">
        <v>2380</v>
      </c>
      <c r="N2187" s="16" t="s">
        <v>2380</v>
      </c>
      <c r="O2187" s="15" t="str" cm="1">
        <f t="array" ref="O2187">_xlfn.IFS(B2187&lt;18.5,"Underweight",B2187&lt;=24.99,"Normal weight",B2187&lt;=29.99,"Over weight",B2187&gt;=30,"Obesity")</f>
        <v>Over weight</v>
      </c>
      <c r="P2187" s="29" t="str" cm="1">
        <f t="array" ref="P2187">_xlfn.IFS(C2187&lt;5.7,"Normal",C2187&lt;=6.49,"Prediabetes",C2187&gt;=6.5,"Diabetes")</f>
        <v>Normal</v>
      </c>
    </row>
    <row r="2188" spans="1:16" x14ac:dyDescent="0.25">
      <c r="A2188" s="54" t="s">
        <v>175</v>
      </c>
      <c r="B2188" s="54">
        <v>28.5</v>
      </c>
      <c r="C2188" s="54">
        <v>4.03</v>
      </c>
      <c r="D2188" s="54" t="s">
        <v>2380</v>
      </c>
      <c r="E2188" s="54" t="s">
        <v>8367</v>
      </c>
      <c r="F2188" s="54" t="s">
        <v>2380</v>
      </c>
      <c r="G2188" s="54">
        <v>1</v>
      </c>
      <c r="H2188" s="54" t="s">
        <v>2380</v>
      </c>
      <c r="I2188" s="15"/>
      <c r="J2188" s="20"/>
      <c r="K2188" s="17" t="str" cm="1">
        <f t="array" ref="K2188">IF(H2188="?",INDEX($H$2:$H$2336,MODE(MATCH($H$2:$H$2336,$H$2:$H$2336,0))),H2188)</f>
        <v>No</v>
      </c>
      <c r="L2188" s="18">
        <f t="shared" si="34"/>
        <v>1</v>
      </c>
      <c r="M2188" s="18" t="s">
        <v>2380</v>
      </c>
      <c r="N2188" s="18" t="s">
        <v>2380</v>
      </c>
      <c r="O2188" s="17" t="str" cm="1">
        <f t="array" ref="O2188">_xlfn.IFS(B2188&lt;18.5,"Underweight",B2188&lt;=24.99,"Normal weight",B2188&lt;=29.99,"Over weight",B2188&gt;=30,"Obesity")</f>
        <v>Over weight</v>
      </c>
      <c r="P2188" s="30" t="str" cm="1">
        <f t="array" ref="P2188">_xlfn.IFS(C2188&lt;5.7,"Normal",C2188&lt;=6.49,"Prediabetes",C2188&gt;=6.5,"Diabetes")</f>
        <v>Normal</v>
      </c>
    </row>
    <row r="2189" spans="1:16" x14ac:dyDescent="0.25">
      <c r="A2189" s="54" t="s">
        <v>174</v>
      </c>
      <c r="B2189" s="54">
        <v>23.32</v>
      </c>
      <c r="C2189" s="54">
        <v>5.62</v>
      </c>
      <c r="D2189" s="54" t="s">
        <v>2380</v>
      </c>
      <c r="E2189" s="54" t="s">
        <v>8367</v>
      </c>
      <c r="F2189" s="54" t="s">
        <v>2380</v>
      </c>
      <c r="G2189" s="54">
        <v>1</v>
      </c>
      <c r="H2189" s="54" t="s">
        <v>2380</v>
      </c>
      <c r="I2189" s="17"/>
      <c r="J2189" s="19"/>
      <c r="K2189" s="15" t="str" cm="1">
        <f t="array" ref="K2189">IF(H2189="?",INDEX($H$2:$H$2336,MODE(MATCH($H$2:$H$2336,$H$2:$H$2336,0))),H2189)</f>
        <v>No</v>
      </c>
      <c r="L2189" s="16">
        <f t="shared" si="34"/>
        <v>1</v>
      </c>
      <c r="M2189" s="16" t="s">
        <v>2380</v>
      </c>
      <c r="N2189" s="16" t="s">
        <v>2380</v>
      </c>
      <c r="O2189" s="15" t="str" cm="1">
        <f t="array" ref="O2189">_xlfn.IFS(B2189&lt;18.5,"Underweight",B2189&lt;=24.99,"Normal weight",B2189&lt;=29.99,"Over weight",B2189&gt;=30,"Obesity")</f>
        <v>Normal weight</v>
      </c>
      <c r="P2189" s="29" t="str" cm="1">
        <f t="array" ref="P2189">_xlfn.IFS(C2189&lt;5.7,"Normal",C2189&lt;=6.49,"Prediabetes",C2189&gt;=6.5,"Diabetes")</f>
        <v>Normal</v>
      </c>
    </row>
    <row r="2190" spans="1:16" x14ac:dyDescent="0.25">
      <c r="A2190" s="54" t="s">
        <v>173</v>
      </c>
      <c r="B2190" s="54">
        <v>26.125</v>
      </c>
      <c r="C2190" s="54">
        <v>5.27</v>
      </c>
      <c r="D2190" s="54" t="s">
        <v>2380</v>
      </c>
      <c r="E2190" s="54" t="s">
        <v>8367</v>
      </c>
      <c r="F2190" s="54" t="s">
        <v>2380</v>
      </c>
      <c r="G2190" s="54">
        <v>1</v>
      </c>
      <c r="H2190" s="54" t="s">
        <v>2380</v>
      </c>
      <c r="I2190" s="15"/>
      <c r="J2190" s="20"/>
      <c r="K2190" s="17" t="str" cm="1">
        <f t="array" ref="K2190">IF(H2190="?",INDEX($H$2:$H$2336,MODE(MATCH($H$2:$H$2336,$H$2:$H$2336,0))),H2190)</f>
        <v>No</v>
      </c>
      <c r="L2190" s="18">
        <f t="shared" si="34"/>
        <v>1</v>
      </c>
      <c r="M2190" s="18" t="s">
        <v>2380</v>
      </c>
      <c r="N2190" s="18" t="s">
        <v>2380</v>
      </c>
      <c r="O2190" s="17" t="str" cm="1">
        <f t="array" ref="O2190">_xlfn.IFS(B2190&lt;18.5,"Underweight",B2190&lt;=24.99,"Normal weight",B2190&lt;=29.99,"Over weight",B2190&gt;=30,"Obesity")</f>
        <v>Over weight</v>
      </c>
      <c r="P2190" s="30" t="str" cm="1">
        <f t="array" ref="P2190">_xlfn.IFS(C2190&lt;5.7,"Normal",C2190&lt;=6.49,"Prediabetes",C2190&gt;=6.5,"Diabetes")</f>
        <v>Normal</v>
      </c>
    </row>
    <row r="2191" spans="1:16" x14ac:dyDescent="0.25">
      <c r="A2191" s="54" t="s">
        <v>172</v>
      </c>
      <c r="B2191" s="54">
        <v>25.46</v>
      </c>
      <c r="C2191" s="54">
        <v>5.18</v>
      </c>
      <c r="D2191" s="54" t="s">
        <v>2380</v>
      </c>
      <c r="E2191" s="54" t="s">
        <v>8367</v>
      </c>
      <c r="F2191" s="54" t="s">
        <v>2380</v>
      </c>
      <c r="G2191" s="54">
        <v>1</v>
      </c>
      <c r="H2191" s="54" t="s">
        <v>2380</v>
      </c>
      <c r="I2191" s="17"/>
      <c r="J2191" s="19"/>
      <c r="K2191" s="15" t="str" cm="1">
        <f t="array" ref="K2191">IF(H2191="?",INDEX($H$2:$H$2336,MODE(MATCH($H$2:$H$2336,$H$2:$H$2336,0))),H2191)</f>
        <v>No</v>
      </c>
      <c r="L2191" s="16">
        <f t="shared" si="34"/>
        <v>1</v>
      </c>
      <c r="M2191" s="16" t="s">
        <v>2380</v>
      </c>
      <c r="N2191" s="16" t="s">
        <v>2380</v>
      </c>
      <c r="O2191" s="15" t="str" cm="1">
        <f t="array" ref="O2191">_xlfn.IFS(B2191&lt;18.5,"Underweight",B2191&lt;=24.99,"Normal weight",B2191&lt;=29.99,"Over weight",B2191&gt;=30,"Obesity")</f>
        <v>Over weight</v>
      </c>
      <c r="P2191" s="29" t="str" cm="1">
        <f t="array" ref="P2191">_xlfn.IFS(C2191&lt;5.7,"Normal",C2191&lt;=6.49,"Prediabetes",C2191&gt;=6.5,"Diabetes")</f>
        <v>Normal</v>
      </c>
    </row>
    <row r="2192" spans="1:16" x14ac:dyDescent="0.25">
      <c r="A2192" s="54" t="s">
        <v>171</v>
      </c>
      <c r="B2192" s="54">
        <v>23.75</v>
      </c>
      <c r="C2192" s="54">
        <v>5.27</v>
      </c>
      <c r="D2192" s="54" t="s">
        <v>2380</v>
      </c>
      <c r="E2192" s="54" t="s">
        <v>8367</v>
      </c>
      <c r="F2192" s="54" t="s">
        <v>2380</v>
      </c>
      <c r="G2192" s="54">
        <v>1</v>
      </c>
      <c r="H2192" s="54" t="s">
        <v>2380</v>
      </c>
      <c r="I2192" s="15"/>
      <c r="J2192" s="20"/>
      <c r="K2192" s="17" t="str" cm="1">
        <f t="array" ref="K2192">IF(H2192="?",INDEX($H$2:$H$2336,MODE(MATCH($H$2:$H$2336,$H$2:$H$2336,0))),H2192)</f>
        <v>No</v>
      </c>
      <c r="L2192" s="18">
        <f t="shared" si="34"/>
        <v>1</v>
      </c>
      <c r="M2192" s="18" t="s">
        <v>2380</v>
      </c>
      <c r="N2192" s="18" t="s">
        <v>2380</v>
      </c>
      <c r="O2192" s="17" t="str" cm="1">
        <f t="array" ref="O2192">_xlfn.IFS(B2192&lt;18.5,"Underweight",B2192&lt;=24.99,"Normal weight",B2192&lt;=29.99,"Over weight",B2192&gt;=30,"Obesity")</f>
        <v>Normal weight</v>
      </c>
      <c r="P2192" s="30" t="str" cm="1">
        <f t="array" ref="P2192">_xlfn.IFS(C2192&lt;5.7,"Normal",C2192&lt;=6.49,"Prediabetes",C2192&gt;=6.5,"Diabetes")</f>
        <v>Normal</v>
      </c>
    </row>
    <row r="2193" spans="1:16" x14ac:dyDescent="0.25">
      <c r="A2193" s="54" t="s">
        <v>169</v>
      </c>
      <c r="B2193" s="54">
        <v>23.085000000000001</v>
      </c>
      <c r="C2193" s="54">
        <v>5.62</v>
      </c>
      <c r="D2193" s="54" t="s">
        <v>2380</v>
      </c>
      <c r="E2193" s="54" t="s">
        <v>8367</v>
      </c>
      <c r="F2193" s="54" t="s">
        <v>2380</v>
      </c>
      <c r="G2193" s="54">
        <v>1</v>
      </c>
      <c r="H2193" s="54" t="s">
        <v>2380</v>
      </c>
      <c r="I2193" s="17"/>
      <c r="J2193" s="19"/>
      <c r="K2193" s="15" t="str" cm="1">
        <f t="array" ref="K2193">IF(H2193="?",INDEX($H$2:$H$2336,MODE(MATCH($H$2:$H$2336,$H$2:$H$2336,0))),H2193)</f>
        <v>No</v>
      </c>
      <c r="L2193" s="16">
        <f t="shared" si="34"/>
        <v>1</v>
      </c>
      <c r="M2193" s="16" t="s">
        <v>2380</v>
      </c>
      <c r="N2193" s="16" t="s">
        <v>2380</v>
      </c>
      <c r="O2193" s="15" t="str" cm="1">
        <f t="array" ref="O2193">_xlfn.IFS(B2193&lt;18.5,"Underweight",B2193&lt;=24.99,"Normal weight",B2193&lt;=29.99,"Over weight",B2193&gt;=30,"Obesity")</f>
        <v>Normal weight</v>
      </c>
      <c r="P2193" s="29" t="str" cm="1">
        <f t="array" ref="P2193">_xlfn.IFS(C2193&lt;5.7,"Normal",C2193&lt;=6.49,"Prediabetes",C2193&gt;=6.5,"Diabetes")</f>
        <v>Normal</v>
      </c>
    </row>
    <row r="2194" spans="1:16" x14ac:dyDescent="0.25">
      <c r="A2194" s="54" t="s">
        <v>167</v>
      </c>
      <c r="B2194" s="54">
        <v>22.99</v>
      </c>
      <c r="C2194" s="54">
        <v>5.0599999999999996</v>
      </c>
      <c r="D2194" s="54" t="s">
        <v>2380</v>
      </c>
      <c r="E2194" s="54" t="s">
        <v>8367</v>
      </c>
      <c r="F2194" s="54" t="s">
        <v>2380</v>
      </c>
      <c r="G2194" s="54">
        <v>1</v>
      </c>
      <c r="H2194" s="54" t="s">
        <v>2380</v>
      </c>
      <c r="I2194" s="15"/>
      <c r="J2194" s="20"/>
      <c r="K2194" s="17" t="str" cm="1">
        <f t="array" ref="K2194">IF(H2194="?",INDEX($H$2:$H$2336,MODE(MATCH($H$2:$H$2336,$H$2:$H$2336,0))),H2194)</f>
        <v>No</v>
      </c>
      <c r="L2194" s="18">
        <f t="shared" si="34"/>
        <v>1</v>
      </c>
      <c r="M2194" s="18" t="s">
        <v>2380</v>
      </c>
      <c r="N2194" s="18" t="s">
        <v>2380</v>
      </c>
      <c r="O2194" s="17" t="str" cm="1">
        <f t="array" ref="O2194">_xlfn.IFS(B2194&lt;18.5,"Underweight",B2194&lt;=24.99,"Normal weight",B2194&lt;=29.99,"Over weight",B2194&gt;=30,"Obesity")</f>
        <v>Normal weight</v>
      </c>
      <c r="P2194" s="30" t="str" cm="1">
        <f t="array" ref="P2194">_xlfn.IFS(C2194&lt;5.7,"Normal",C2194&lt;=6.49,"Prediabetes",C2194&gt;=6.5,"Diabetes")</f>
        <v>Normal</v>
      </c>
    </row>
    <row r="2195" spans="1:16" x14ac:dyDescent="0.25">
      <c r="A2195" s="54" t="s">
        <v>165</v>
      </c>
      <c r="B2195" s="54">
        <v>21.47</v>
      </c>
      <c r="C2195" s="54">
        <v>4.6900000000000004</v>
      </c>
      <c r="D2195" s="54" t="s">
        <v>2380</v>
      </c>
      <c r="E2195" s="54" t="s">
        <v>8367</v>
      </c>
      <c r="F2195" s="54" t="s">
        <v>2380</v>
      </c>
      <c r="G2195" s="54">
        <v>1</v>
      </c>
      <c r="H2195" s="54" t="s">
        <v>2380</v>
      </c>
      <c r="I2195" s="17"/>
      <c r="J2195" s="19"/>
      <c r="K2195" s="15" t="str" cm="1">
        <f t="array" ref="K2195">IF(H2195="?",INDEX($H$2:$H$2336,MODE(MATCH($H$2:$H$2336,$H$2:$H$2336,0))),H2195)</f>
        <v>No</v>
      </c>
      <c r="L2195" s="16">
        <f t="shared" si="34"/>
        <v>1</v>
      </c>
      <c r="M2195" s="16" t="s">
        <v>2380</v>
      </c>
      <c r="N2195" s="16" t="s">
        <v>2380</v>
      </c>
      <c r="O2195" s="15" t="str" cm="1">
        <f t="array" ref="O2195">_xlfn.IFS(B2195&lt;18.5,"Underweight",B2195&lt;=24.99,"Normal weight",B2195&lt;=29.99,"Over weight",B2195&gt;=30,"Obesity")</f>
        <v>Normal weight</v>
      </c>
      <c r="P2195" s="29" t="str" cm="1">
        <f t="array" ref="P2195">_xlfn.IFS(C2195&lt;5.7,"Normal",C2195&lt;=6.49,"Prediabetes",C2195&gt;=6.5,"Diabetes")</f>
        <v>Normal</v>
      </c>
    </row>
    <row r="2196" spans="1:16" x14ac:dyDescent="0.25">
      <c r="A2196" s="54" t="s">
        <v>163</v>
      </c>
      <c r="B2196" s="54">
        <v>15.96</v>
      </c>
      <c r="C2196" s="54">
        <v>5.44</v>
      </c>
      <c r="D2196" s="54" t="s">
        <v>2380</v>
      </c>
      <c r="E2196" s="54" t="s">
        <v>8367</v>
      </c>
      <c r="F2196" s="54" t="s">
        <v>2380</v>
      </c>
      <c r="G2196" s="54">
        <v>1</v>
      </c>
      <c r="H2196" s="54" t="s">
        <v>2380</v>
      </c>
      <c r="I2196" s="15"/>
      <c r="J2196" s="20"/>
      <c r="K2196" s="17" t="str" cm="1">
        <f t="array" ref="K2196">IF(H2196="?",INDEX($H$2:$H$2336,MODE(MATCH($H$2:$H$2336,$H$2:$H$2336,0))),H2196)</f>
        <v>No</v>
      </c>
      <c r="L2196" s="18">
        <f t="shared" si="34"/>
        <v>1</v>
      </c>
      <c r="M2196" s="18" t="s">
        <v>2380</v>
      </c>
      <c r="N2196" s="18" t="s">
        <v>2380</v>
      </c>
      <c r="O2196" s="17" t="str" cm="1">
        <f t="array" ref="O2196">_xlfn.IFS(B2196&lt;18.5,"Underweight",B2196&lt;=24.99,"Normal weight",B2196&lt;=29.99,"Over weight",B2196&gt;=30,"Obesity")</f>
        <v>Underweight</v>
      </c>
      <c r="P2196" s="30" t="str" cm="1">
        <f t="array" ref="P2196">_xlfn.IFS(C2196&lt;5.7,"Normal",C2196&lt;=6.49,"Prediabetes",C2196&gt;=6.5,"Diabetes")</f>
        <v>Normal</v>
      </c>
    </row>
    <row r="2197" spans="1:16" x14ac:dyDescent="0.25">
      <c r="A2197" s="54" t="s">
        <v>162</v>
      </c>
      <c r="B2197" s="54">
        <v>39.5</v>
      </c>
      <c r="C2197" s="54">
        <v>5.05</v>
      </c>
      <c r="D2197" s="54" t="s">
        <v>2380</v>
      </c>
      <c r="E2197" s="54" t="s">
        <v>8367</v>
      </c>
      <c r="F2197" s="54" t="s">
        <v>2380</v>
      </c>
      <c r="G2197" s="54">
        <v>1</v>
      </c>
      <c r="H2197" s="54" t="s">
        <v>2380</v>
      </c>
      <c r="I2197" s="17"/>
      <c r="J2197" s="19"/>
      <c r="K2197" s="15" t="str" cm="1">
        <f t="array" ref="K2197">IF(H2197="?",INDEX($H$2:$H$2336,MODE(MATCH($H$2:$H$2336,$H$2:$H$2336,0))),H2197)</f>
        <v>No</v>
      </c>
      <c r="L2197" s="16">
        <f t="shared" si="34"/>
        <v>1</v>
      </c>
      <c r="M2197" s="16" t="s">
        <v>2380</v>
      </c>
      <c r="N2197" s="16" t="s">
        <v>2380</v>
      </c>
      <c r="O2197" s="15" t="str" cm="1">
        <f t="array" ref="O2197">_xlfn.IFS(B2197&lt;18.5,"Underweight",B2197&lt;=24.99,"Normal weight",B2197&lt;=29.99,"Over weight",B2197&gt;=30,"Obesity")</f>
        <v>Obesity</v>
      </c>
      <c r="P2197" s="29" t="str" cm="1">
        <f t="array" ref="P2197">_xlfn.IFS(C2197&lt;5.7,"Normal",C2197&lt;=6.49,"Prediabetes",C2197&gt;=6.5,"Diabetes")</f>
        <v>Normal</v>
      </c>
    </row>
    <row r="2198" spans="1:16" x14ac:dyDescent="0.25">
      <c r="A2198" s="54" t="s">
        <v>161</v>
      </c>
      <c r="B2198" s="54">
        <v>33.770000000000003</v>
      </c>
      <c r="C2198" s="54">
        <v>6</v>
      </c>
      <c r="D2198" s="54" t="s">
        <v>2380</v>
      </c>
      <c r="E2198" s="54" t="s">
        <v>8367</v>
      </c>
      <c r="F2198" s="54" t="s">
        <v>2380</v>
      </c>
      <c r="G2198" s="54">
        <v>1</v>
      </c>
      <c r="H2198" s="54" t="s">
        <v>2380</v>
      </c>
      <c r="I2198" s="15"/>
      <c r="J2198" s="20"/>
      <c r="K2198" s="17" t="str" cm="1">
        <f t="array" ref="K2198">IF(H2198="?",INDEX($H$2:$H$2336,MODE(MATCH($H$2:$H$2336,$H$2:$H$2336,0))),H2198)</f>
        <v>No</v>
      </c>
      <c r="L2198" s="18">
        <f t="shared" si="34"/>
        <v>1</v>
      </c>
      <c r="M2198" s="18" t="s">
        <v>2380</v>
      </c>
      <c r="N2198" s="18" t="s">
        <v>2380</v>
      </c>
      <c r="O2198" s="17" t="str" cm="1">
        <f t="array" ref="O2198">_xlfn.IFS(B2198&lt;18.5,"Underweight",B2198&lt;=24.99,"Normal weight",B2198&lt;=29.99,"Over weight",B2198&gt;=30,"Obesity")</f>
        <v>Obesity</v>
      </c>
      <c r="P2198" s="30" t="str" cm="1">
        <f t="array" ref="P2198">_xlfn.IFS(C2198&lt;5.7,"Normal",C2198&lt;=6.49,"Prediabetes",C2198&gt;=6.5,"Diabetes")</f>
        <v>Prediabetes</v>
      </c>
    </row>
    <row r="2199" spans="1:16" x14ac:dyDescent="0.25">
      <c r="A2199" s="54" t="s">
        <v>160</v>
      </c>
      <c r="B2199" s="54">
        <v>26.84</v>
      </c>
      <c r="C2199" s="54">
        <v>5.99</v>
      </c>
      <c r="D2199" s="54" t="s">
        <v>8367</v>
      </c>
      <c r="E2199" s="54" t="s">
        <v>8367</v>
      </c>
      <c r="F2199" s="54" t="s">
        <v>2380</v>
      </c>
      <c r="G2199" s="54">
        <v>1</v>
      </c>
      <c r="H2199" s="54" t="s">
        <v>2380</v>
      </c>
      <c r="I2199" s="17"/>
      <c r="J2199" s="19"/>
      <c r="K2199" s="15" t="str" cm="1">
        <f t="array" ref="K2199">IF(H2199="?",INDEX($H$2:$H$2336,MODE(MATCH($H$2:$H$2336,$H$2:$H$2336,0))),H2199)</f>
        <v>No</v>
      </c>
      <c r="L2199" s="16">
        <f t="shared" si="34"/>
        <v>1</v>
      </c>
      <c r="M2199" s="16" t="s">
        <v>2382</v>
      </c>
      <c r="N2199" s="16" t="s">
        <v>2380</v>
      </c>
      <c r="O2199" s="15" t="str" cm="1">
        <f t="array" ref="O2199">_xlfn.IFS(B2199&lt;18.5,"Underweight",B2199&lt;=24.99,"Normal weight",B2199&lt;=29.99,"Over weight",B2199&gt;=30,"Obesity")</f>
        <v>Over weight</v>
      </c>
      <c r="P2199" s="29" t="str" cm="1">
        <f t="array" ref="P2199">_xlfn.IFS(C2199&lt;5.7,"Normal",C2199&lt;=6.49,"Prediabetes",C2199&gt;=6.5,"Diabetes")</f>
        <v>Prediabetes</v>
      </c>
    </row>
    <row r="2200" spans="1:16" x14ac:dyDescent="0.25">
      <c r="A2200" s="54" t="s">
        <v>159</v>
      </c>
      <c r="B2200" s="54">
        <v>35.53</v>
      </c>
      <c r="C2200" s="54">
        <v>4.3600000000000003</v>
      </c>
      <c r="D2200" s="54" t="s">
        <v>2380</v>
      </c>
      <c r="E2200" s="54" t="s">
        <v>2380</v>
      </c>
      <c r="F2200" s="54" t="s">
        <v>2382</v>
      </c>
      <c r="G2200" s="54">
        <v>1</v>
      </c>
      <c r="H2200" s="54" t="s">
        <v>2380</v>
      </c>
      <c r="I2200" s="15"/>
      <c r="J2200" s="20"/>
      <c r="K2200" s="17" t="str" cm="1">
        <f t="array" ref="K2200">IF(H2200="?",INDEX($H$2:$H$2336,MODE(MATCH($H$2:$H$2336,$H$2:$H$2336,0))),H2200)</f>
        <v>No</v>
      </c>
      <c r="L2200" s="18">
        <f t="shared" si="34"/>
        <v>1</v>
      </c>
      <c r="M2200" s="18" t="s">
        <v>2380</v>
      </c>
      <c r="N2200" s="18" t="s">
        <v>2380</v>
      </c>
      <c r="O2200" s="17" t="str" cm="1">
        <f t="array" ref="O2200">_xlfn.IFS(B2200&lt;18.5,"Underweight",B2200&lt;=24.99,"Normal weight",B2200&lt;=29.99,"Over weight",B2200&gt;=30,"Obesity")</f>
        <v>Obesity</v>
      </c>
      <c r="P2200" s="30" t="str" cm="1">
        <f t="array" ref="P2200">_xlfn.IFS(C2200&lt;5.7,"Normal",C2200&lt;=6.49,"Prediabetes",C2200&gt;=6.5,"Diabetes")</f>
        <v>Normal</v>
      </c>
    </row>
    <row r="2201" spans="1:16" x14ac:dyDescent="0.25">
      <c r="A2201" s="54" t="s">
        <v>158</v>
      </c>
      <c r="B2201" s="54">
        <v>30.59</v>
      </c>
      <c r="C2201" s="54">
        <v>4.41</v>
      </c>
      <c r="D2201" s="54" t="s">
        <v>2380</v>
      </c>
      <c r="E2201" s="54" t="s">
        <v>2380</v>
      </c>
      <c r="F2201" s="54" t="s">
        <v>2382</v>
      </c>
      <c r="G2201" s="54">
        <v>1</v>
      </c>
      <c r="H2201" s="54" t="s">
        <v>2380</v>
      </c>
      <c r="I2201" s="17"/>
      <c r="J2201" s="19"/>
      <c r="K2201" s="15" t="str" cm="1">
        <f t="array" ref="K2201">IF(H2201="?",INDEX($H$2:$H$2336,MODE(MATCH($H$2:$H$2336,$H$2:$H$2336,0))),H2201)</f>
        <v>No</v>
      </c>
      <c r="L2201" s="16">
        <f t="shared" si="34"/>
        <v>1</v>
      </c>
      <c r="M2201" s="16" t="s">
        <v>2380</v>
      </c>
      <c r="N2201" s="16" t="s">
        <v>2380</v>
      </c>
      <c r="O2201" s="15" t="str" cm="1">
        <f t="array" ref="O2201">_xlfn.IFS(B2201&lt;18.5,"Underweight",B2201&lt;=24.99,"Normal weight",B2201&lt;=29.99,"Over weight",B2201&gt;=30,"Obesity")</f>
        <v>Obesity</v>
      </c>
      <c r="P2201" s="29" t="str" cm="1">
        <f t="array" ref="P2201">_xlfn.IFS(C2201&lt;5.7,"Normal",C2201&lt;=6.49,"Prediabetes",C2201&gt;=6.5,"Diabetes")</f>
        <v>Normal</v>
      </c>
    </row>
    <row r="2202" spans="1:16" x14ac:dyDescent="0.25">
      <c r="A2202" s="54" t="s">
        <v>157</v>
      </c>
      <c r="B2202" s="54">
        <v>30.59</v>
      </c>
      <c r="C2202" s="54">
        <v>4.17</v>
      </c>
      <c r="D2202" s="54" t="s">
        <v>2380</v>
      </c>
      <c r="E2202" s="54" t="s">
        <v>2380</v>
      </c>
      <c r="F2202" s="54" t="s">
        <v>2382</v>
      </c>
      <c r="G2202" s="54">
        <v>1</v>
      </c>
      <c r="H2202" s="54" t="s">
        <v>2380</v>
      </c>
      <c r="I2202" s="15"/>
      <c r="J2202" s="20"/>
      <c r="K2202" s="17" t="str" cm="1">
        <f t="array" ref="K2202">IF(H2202="?",INDEX($H$2:$H$2336,MODE(MATCH($H$2:$H$2336,$H$2:$H$2336,0))),H2202)</f>
        <v>No</v>
      </c>
      <c r="L2202" s="18">
        <f t="shared" si="34"/>
        <v>1</v>
      </c>
      <c r="M2202" s="18" t="s">
        <v>2380</v>
      </c>
      <c r="N2202" s="18" t="s">
        <v>2380</v>
      </c>
      <c r="O2202" s="17" t="str" cm="1">
        <f t="array" ref="O2202">_xlfn.IFS(B2202&lt;18.5,"Underweight",B2202&lt;=24.99,"Normal weight",B2202&lt;=29.99,"Over weight",B2202&gt;=30,"Obesity")</f>
        <v>Obesity</v>
      </c>
      <c r="P2202" s="30" t="str" cm="1">
        <f t="array" ref="P2202">_xlfn.IFS(C2202&lt;5.7,"Normal",C2202&lt;=6.49,"Prediabetes",C2202&gt;=6.5,"Diabetes")</f>
        <v>Normal</v>
      </c>
    </row>
    <row r="2203" spans="1:16" x14ac:dyDescent="0.25">
      <c r="A2203" s="54" t="s">
        <v>156</v>
      </c>
      <c r="B2203" s="54">
        <v>27.835000000000001</v>
      </c>
      <c r="C2203" s="54">
        <v>4.4400000000000004</v>
      </c>
      <c r="D2203" s="54" t="s">
        <v>2380</v>
      </c>
      <c r="E2203" s="54" t="s">
        <v>2380</v>
      </c>
      <c r="F2203" s="54" t="s">
        <v>2382</v>
      </c>
      <c r="G2203" s="54">
        <v>1</v>
      </c>
      <c r="H2203" s="54" t="s">
        <v>2380</v>
      </c>
      <c r="I2203" s="17"/>
      <c r="J2203" s="19"/>
      <c r="K2203" s="15" t="str" cm="1">
        <f t="array" ref="K2203">IF(H2203="?",INDEX($H$2:$H$2336,MODE(MATCH($H$2:$H$2336,$H$2:$H$2336,0))),H2203)</f>
        <v>No</v>
      </c>
      <c r="L2203" s="16">
        <f t="shared" si="34"/>
        <v>1</v>
      </c>
      <c r="M2203" s="16" t="s">
        <v>2380</v>
      </c>
      <c r="N2203" s="16" t="s">
        <v>2380</v>
      </c>
      <c r="O2203" s="15" t="str" cm="1">
        <f t="array" ref="O2203">_xlfn.IFS(B2203&lt;18.5,"Underweight",B2203&lt;=24.99,"Normal weight",B2203&lt;=29.99,"Over weight",B2203&gt;=30,"Obesity")</f>
        <v>Over weight</v>
      </c>
      <c r="P2203" s="29" t="str" cm="1">
        <f t="array" ref="P2203">_xlfn.IFS(C2203&lt;5.7,"Normal",C2203&lt;=6.49,"Prediabetes",C2203&gt;=6.5,"Diabetes")</f>
        <v>Normal</v>
      </c>
    </row>
    <row r="2204" spans="1:16" x14ac:dyDescent="0.25">
      <c r="A2204" s="54" t="s">
        <v>155</v>
      </c>
      <c r="B2204" s="54">
        <v>40.26</v>
      </c>
      <c r="C2204" s="54">
        <v>5.52</v>
      </c>
      <c r="D2204" s="54" t="s">
        <v>2380</v>
      </c>
      <c r="E2204" s="54" t="s">
        <v>8367</v>
      </c>
      <c r="F2204" s="54" t="s">
        <v>2380</v>
      </c>
      <c r="G2204" s="54">
        <v>1</v>
      </c>
      <c r="H2204" s="54" t="s">
        <v>2380</v>
      </c>
      <c r="I2204" s="15"/>
      <c r="J2204" s="20"/>
      <c r="K2204" s="17" t="str" cm="1">
        <f t="array" ref="K2204">IF(H2204="?",INDEX($H$2:$H$2336,MODE(MATCH($H$2:$H$2336,$H$2:$H$2336,0))),H2204)</f>
        <v>No</v>
      </c>
      <c r="L2204" s="18">
        <f t="shared" si="34"/>
        <v>1</v>
      </c>
      <c r="M2204" s="18" t="s">
        <v>2380</v>
      </c>
      <c r="N2204" s="18" t="s">
        <v>2380</v>
      </c>
      <c r="O2204" s="17" t="str" cm="1">
        <f t="array" ref="O2204">_xlfn.IFS(B2204&lt;18.5,"Underweight",B2204&lt;=24.99,"Normal weight",B2204&lt;=29.99,"Over weight",B2204&gt;=30,"Obesity")</f>
        <v>Obesity</v>
      </c>
      <c r="P2204" s="30" t="str" cm="1">
        <f t="array" ref="P2204">_xlfn.IFS(C2204&lt;5.7,"Normal",C2204&lt;=6.49,"Prediabetes",C2204&gt;=6.5,"Diabetes")</f>
        <v>Normal</v>
      </c>
    </row>
    <row r="2205" spans="1:16" x14ac:dyDescent="0.25">
      <c r="A2205" s="54" t="s">
        <v>154</v>
      </c>
      <c r="B2205" s="54">
        <v>39.82</v>
      </c>
      <c r="C2205" s="54">
        <v>6.01</v>
      </c>
      <c r="D2205" s="54" t="s">
        <v>2380</v>
      </c>
      <c r="E2205" s="54" t="s">
        <v>8367</v>
      </c>
      <c r="F2205" s="54" t="s">
        <v>2380</v>
      </c>
      <c r="G2205" s="54">
        <v>1</v>
      </c>
      <c r="H2205" s="54" t="s">
        <v>2380</v>
      </c>
      <c r="I2205" s="17"/>
      <c r="J2205" s="19"/>
      <c r="K2205" s="15" t="str" cm="1">
        <f t="array" ref="K2205">IF(H2205="?",INDEX($H$2:$H$2336,MODE(MATCH($H$2:$H$2336,$H$2:$H$2336,0))),H2205)</f>
        <v>No</v>
      </c>
      <c r="L2205" s="16">
        <f t="shared" si="34"/>
        <v>1</v>
      </c>
      <c r="M2205" s="16" t="s">
        <v>2380</v>
      </c>
      <c r="N2205" s="16" t="s">
        <v>2380</v>
      </c>
      <c r="O2205" s="15" t="str" cm="1">
        <f t="array" ref="O2205">_xlfn.IFS(B2205&lt;18.5,"Underweight",B2205&lt;=24.99,"Normal weight",B2205&lt;=29.99,"Over weight",B2205&gt;=30,"Obesity")</f>
        <v>Obesity</v>
      </c>
      <c r="P2205" s="29" t="str" cm="1">
        <f t="array" ref="P2205">_xlfn.IFS(C2205&lt;5.7,"Normal",C2205&lt;=6.49,"Prediabetes",C2205&gt;=6.5,"Diabetes")</f>
        <v>Prediabetes</v>
      </c>
    </row>
    <row r="2206" spans="1:16" x14ac:dyDescent="0.25">
      <c r="A2206" s="54" t="s">
        <v>153</v>
      </c>
      <c r="B2206" s="54">
        <v>39.159999999999997</v>
      </c>
      <c r="C2206" s="54">
        <v>5.81</v>
      </c>
      <c r="D2206" s="54" t="s">
        <v>2380</v>
      </c>
      <c r="E2206" s="54" t="s">
        <v>8367</v>
      </c>
      <c r="F2206" s="54" t="s">
        <v>2380</v>
      </c>
      <c r="G2206" s="54">
        <v>1</v>
      </c>
      <c r="H2206" s="54" t="s">
        <v>2380</v>
      </c>
      <c r="I2206" s="15"/>
      <c r="J2206" s="20"/>
      <c r="K2206" s="17" t="str" cm="1">
        <f t="array" ref="K2206">IF(H2206="?",INDEX($H$2:$H$2336,MODE(MATCH($H$2:$H$2336,$H$2:$H$2336,0))),H2206)</f>
        <v>No</v>
      </c>
      <c r="L2206" s="18">
        <f t="shared" si="34"/>
        <v>1</v>
      </c>
      <c r="M2206" s="18" t="s">
        <v>2380</v>
      </c>
      <c r="N2206" s="18" t="s">
        <v>2380</v>
      </c>
      <c r="O2206" s="17" t="str" cm="1">
        <f t="array" ref="O2206">_xlfn.IFS(B2206&lt;18.5,"Underweight",B2206&lt;=24.99,"Normal weight",B2206&lt;=29.99,"Over weight",B2206&gt;=30,"Obesity")</f>
        <v>Obesity</v>
      </c>
      <c r="P2206" s="30" t="str" cm="1">
        <f t="array" ref="P2206">_xlfn.IFS(C2206&lt;5.7,"Normal",C2206&lt;=6.49,"Prediabetes",C2206&gt;=6.5,"Diabetes")</f>
        <v>Prediabetes</v>
      </c>
    </row>
    <row r="2207" spans="1:16" x14ac:dyDescent="0.25">
      <c r="A2207" s="54" t="s">
        <v>152</v>
      </c>
      <c r="B2207" s="54">
        <v>25.555</v>
      </c>
      <c r="C2207" s="54">
        <v>4.37</v>
      </c>
      <c r="D2207" s="54" t="s">
        <v>2380</v>
      </c>
      <c r="E2207" s="54" t="s">
        <v>2380</v>
      </c>
      <c r="F2207" s="54" t="s">
        <v>2382</v>
      </c>
      <c r="G2207" s="54">
        <v>1</v>
      </c>
      <c r="H2207" s="54" t="s">
        <v>2380</v>
      </c>
      <c r="I2207" s="17"/>
      <c r="J2207" s="19"/>
      <c r="K2207" s="15" t="str" cm="1">
        <f t="array" ref="K2207">IF(H2207="?",INDEX($H$2:$H$2336,MODE(MATCH($H$2:$H$2336,$H$2:$H$2336,0))),H2207)</f>
        <v>No</v>
      </c>
      <c r="L2207" s="16">
        <f t="shared" si="34"/>
        <v>1</v>
      </c>
      <c r="M2207" s="16" t="s">
        <v>2380</v>
      </c>
      <c r="N2207" s="16" t="s">
        <v>2380</v>
      </c>
      <c r="O2207" s="15" t="str" cm="1">
        <f t="array" ref="O2207">_xlfn.IFS(B2207&lt;18.5,"Underweight",B2207&lt;=24.99,"Normal weight",B2207&lt;=29.99,"Over weight",B2207&gt;=30,"Obesity")</f>
        <v>Over weight</v>
      </c>
      <c r="P2207" s="29" t="str" cm="1">
        <f t="array" ref="P2207">_xlfn.IFS(C2207&lt;5.7,"Normal",C2207&lt;=6.49,"Prediabetes",C2207&gt;=6.5,"Diabetes")</f>
        <v>Normal</v>
      </c>
    </row>
    <row r="2208" spans="1:16" x14ac:dyDescent="0.25">
      <c r="A2208" s="54" t="s">
        <v>151</v>
      </c>
      <c r="B2208" s="54">
        <v>25.175000000000001</v>
      </c>
      <c r="C2208" s="54">
        <v>5.74</v>
      </c>
      <c r="D2208" s="54" t="s">
        <v>2380</v>
      </c>
      <c r="E2208" s="54" t="s">
        <v>2380</v>
      </c>
      <c r="F2208" s="54" t="s">
        <v>2382</v>
      </c>
      <c r="G2208" s="54">
        <v>1</v>
      </c>
      <c r="H2208" s="54" t="s">
        <v>2380</v>
      </c>
      <c r="I2208" s="15"/>
      <c r="J2208" s="20"/>
      <c r="K2208" s="17" t="str" cm="1">
        <f t="array" ref="K2208">IF(H2208="?",INDEX($H$2:$H$2336,MODE(MATCH($H$2:$H$2336,$H$2:$H$2336,0))),H2208)</f>
        <v>No</v>
      </c>
      <c r="L2208" s="18">
        <f t="shared" si="34"/>
        <v>1</v>
      </c>
      <c r="M2208" s="18" t="s">
        <v>2380</v>
      </c>
      <c r="N2208" s="18" t="s">
        <v>2380</v>
      </c>
      <c r="O2208" s="17" t="str" cm="1">
        <f t="array" ref="O2208">_xlfn.IFS(B2208&lt;18.5,"Underweight",B2208&lt;=24.99,"Normal weight",B2208&lt;=29.99,"Over weight",B2208&gt;=30,"Obesity")</f>
        <v>Over weight</v>
      </c>
      <c r="P2208" s="30" t="str" cm="1">
        <f t="array" ref="P2208">_xlfn.IFS(C2208&lt;5.7,"Normal",C2208&lt;=6.49,"Prediabetes",C2208&gt;=6.5,"Diabetes")</f>
        <v>Prediabetes</v>
      </c>
    </row>
    <row r="2209" spans="1:16" x14ac:dyDescent="0.25">
      <c r="A2209" s="54" t="s">
        <v>150</v>
      </c>
      <c r="B2209" s="54">
        <v>38.28</v>
      </c>
      <c r="C2209" s="54">
        <v>5.39</v>
      </c>
      <c r="D2209" s="54" t="s">
        <v>2380</v>
      </c>
      <c r="E2209" s="54" t="s">
        <v>8367</v>
      </c>
      <c r="F2209" s="54" t="s">
        <v>2380</v>
      </c>
      <c r="G2209" s="54">
        <v>1</v>
      </c>
      <c r="H2209" s="54" t="s">
        <v>2380</v>
      </c>
      <c r="I2209" s="17"/>
      <c r="J2209" s="19"/>
      <c r="K2209" s="15" t="str" cm="1">
        <f t="array" ref="K2209">IF(H2209="?",INDEX($H$2:$H$2336,MODE(MATCH($H$2:$H$2336,$H$2:$H$2336,0))),H2209)</f>
        <v>No</v>
      </c>
      <c r="L2209" s="16">
        <f t="shared" si="34"/>
        <v>1</v>
      </c>
      <c r="M2209" s="16" t="s">
        <v>2380</v>
      </c>
      <c r="N2209" s="16" t="s">
        <v>2380</v>
      </c>
      <c r="O2209" s="15" t="str" cm="1">
        <f t="array" ref="O2209">_xlfn.IFS(B2209&lt;18.5,"Underweight",B2209&lt;=24.99,"Normal weight",B2209&lt;=29.99,"Over weight",B2209&gt;=30,"Obesity")</f>
        <v>Obesity</v>
      </c>
      <c r="P2209" s="29" t="str" cm="1">
        <f t="array" ref="P2209">_xlfn.IFS(C2209&lt;5.7,"Normal",C2209&lt;=6.49,"Prediabetes",C2209&gt;=6.5,"Diabetes")</f>
        <v>Normal</v>
      </c>
    </row>
    <row r="2210" spans="1:16" x14ac:dyDescent="0.25">
      <c r="A2210" s="54" t="s">
        <v>149</v>
      </c>
      <c r="B2210" s="54">
        <v>38.17</v>
      </c>
      <c r="C2210" s="54">
        <v>4.07</v>
      </c>
      <c r="D2210" s="54" t="s">
        <v>2380</v>
      </c>
      <c r="E2210" s="54" t="s">
        <v>8367</v>
      </c>
      <c r="F2210" s="54" t="s">
        <v>2380</v>
      </c>
      <c r="G2210" s="54">
        <v>1</v>
      </c>
      <c r="H2210" s="54" t="s">
        <v>2380</v>
      </c>
      <c r="I2210" s="15"/>
      <c r="J2210" s="20"/>
      <c r="K2210" s="17" t="str" cm="1">
        <f t="array" ref="K2210">IF(H2210="?",INDEX($H$2:$H$2336,MODE(MATCH($H$2:$H$2336,$H$2:$H$2336,0))),H2210)</f>
        <v>No</v>
      </c>
      <c r="L2210" s="18">
        <f t="shared" si="34"/>
        <v>1</v>
      </c>
      <c r="M2210" s="18" t="s">
        <v>2380</v>
      </c>
      <c r="N2210" s="18" t="s">
        <v>2380</v>
      </c>
      <c r="O2210" s="17" t="str" cm="1">
        <f t="array" ref="O2210">_xlfn.IFS(B2210&lt;18.5,"Underweight",B2210&lt;=24.99,"Normal weight",B2210&lt;=29.99,"Over weight",B2210&gt;=30,"Obesity")</f>
        <v>Obesity</v>
      </c>
      <c r="P2210" s="30" t="str" cm="1">
        <f t="array" ref="P2210">_xlfn.IFS(C2210&lt;5.7,"Normal",C2210&lt;=6.49,"Prediabetes",C2210&gt;=6.5,"Diabetes")</f>
        <v>Normal</v>
      </c>
    </row>
    <row r="2211" spans="1:16" x14ac:dyDescent="0.25">
      <c r="A2211" s="54" t="s">
        <v>148</v>
      </c>
      <c r="B2211" s="54">
        <v>36.85</v>
      </c>
      <c r="C2211" s="54">
        <v>5.49</v>
      </c>
      <c r="D2211" s="54" t="s">
        <v>2380</v>
      </c>
      <c r="E2211" s="54" t="s">
        <v>8367</v>
      </c>
      <c r="F2211" s="54" t="s">
        <v>2380</v>
      </c>
      <c r="G2211" s="54">
        <v>1</v>
      </c>
      <c r="H2211" s="54" t="s">
        <v>2380</v>
      </c>
      <c r="I2211" s="17"/>
      <c r="J2211" s="19"/>
      <c r="K2211" s="15" t="str" cm="1">
        <f t="array" ref="K2211">IF(H2211="?",INDEX($H$2:$H$2336,MODE(MATCH($H$2:$H$2336,$H$2:$H$2336,0))),H2211)</f>
        <v>No</v>
      </c>
      <c r="L2211" s="16">
        <f t="shared" si="34"/>
        <v>1</v>
      </c>
      <c r="M2211" s="16" t="s">
        <v>2380</v>
      </c>
      <c r="N2211" s="16" t="s">
        <v>2380</v>
      </c>
      <c r="O2211" s="15" t="str" cm="1">
        <f t="array" ref="O2211">_xlfn.IFS(B2211&lt;18.5,"Underweight",B2211&lt;=24.99,"Normal weight",B2211&lt;=29.99,"Over weight",B2211&gt;=30,"Obesity")</f>
        <v>Obesity</v>
      </c>
      <c r="P2211" s="29" t="str" cm="1">
        <f t="array" ref="P2211">_xlfn.IFS(C2211&lt;5.7,"Normal",C2211&lt;=6.49,"Prediabetes",C2211&gt;=6.5,"Diabetes")</f>
        <v>Normal</v>
      </c>
    </row>
    <row r="2212" spans="1:16" x14ac:dyDescent="0.25">
      <c r="A2212" s="54" t="s">
        <v>147</v>
      </c>
      <c r="B2212" s="54">
        <v>22.61</v>
      </c>
      <c r="C2212" s="54">
        <v>5.68</v>
      </c>
      <c r="D2212" s="54" t="s">
        <v>2380</v>
      </c>
      <c r="E2212" s="54" t="s">
        <v>2380</v>
      </c>
      <c r="F2212" s="54" t="s">
        <v>2382</v>
      </c>
      <c r="G2212" s="54">
        <v>1</v>
      </c>
      <c r="H2212" s="54" t="s">
        <v>2380</v>
      </c>
      <c r="I2212" s="15"/>
      <c r="J2212" s="20"/>
      <c r="K2212" s="17" t="str" cm="1">
        <f t="array" ref="K2212">IF(H2212="?",INDEX($H$2:$H$2336,MODE(MATCH($H$2:$H$2336,$H$2:$H$2336,0))),H2212)</f>
        <v>No</v>
      </c>
      <c r="L2212" s="18">
        <f t="shared" si="34"/>
        <v>1</v>
      </c>
      <c r="M2212" s="18" t="s">
        <v>2380</v>
      </c>
      <c r="N2212" s="18" t="s">
        <v>2380</v>
      </c>
      <c r="O2212" s="17" t="str" cm="1">
        <f t="array" ref="O2212">_xlfn.IFS(B2212&lt;18.5,"Underweight",B2212&lt;=24.99,"Normal weight",B2212&lt;=29.99,"Over weight",B2212&gt;=30,"Obesity")</f>
        <v>Normal weight</v>
      </c>
      <c r="P2212" s="30" t="str" cm="1">
        <f t="array" ref="P2212">_xlfn.IFS(C2212&lt;5.7,"Normal",C2212&lt;=6.49,"Prediabetes",C2212&gt;=6.5,"Diabetes")</f>
        <v>Normal</v>
      </c>
    </row>
    <row r="2213" spans="1:16" x14ac:dyDescent="0.25">
      <c r="A2213" s="54" t="s">
        <v>146</v>
      </c>
      <c r="B2213" s="54">
        <v>21.754999999999999</v>
      </c>
      <c r="C2213" s="54">
        <v>6.09</v>
      </c>
      <c r="D2213" s="54" t="s">
        <v>2380</v>
      </c>
      <c r="E2213" s="54" t="s">
        <v>2380</v>
      </c>
      <c r="F2213" s="54" t="s">
        <v>2382</v>
      </c>
      <c r="G2213" s="54">
        <v>1</v>
      </c>
      <c r="H2213" s="54" t="s">
        <v>2380</v>
      </c>
      <c r="I2213" s="17"/>
      <c r="J2213" s="19"/>
      <c r="K2213" s="15" t="str" cm="1">
        <f t="array" ref="K2213">IF(H2213="?",INDEX($H$2:$H$2336,MODE(MATCH($H$2:$H$2336,$H$2:$H$2336,0))),H2213)</f>
        <v>No</v>
      </c>
      <c r="L2213" s="16">
        <f t="shared" si="34"/>
        <v>1</v>
      </c>
      <c r="M2213" s="16" t="s">
        <v>2380</v>
      </c>
      <c r="N2213" s="16" t="s">
        <v>2380</v>
      </c>
      <c r="O2213" s="15" t="str" cm="1">
        <f t="array" ref="O2213">_xlfn.IFS(B2213&lt;18.5,"Underweight",B2213&lt;=24.99,"Normal weight",B2213&lt;=29.99,"Over weight",B2213&gt;=30,"Obesity")</f>
        <v>Normal weight</v>
      </c>
      <c r="P2213" s="29" t="str" cm="1">
        <f t="array" ref="P2213">_xlfn.IFS(C2213&lt;5.7,"Normal",C2213&lt;=6.49,"Prediabetes",C2213&gt;=6.5,"Diabetes")</f>
        <v>Prediabetes</v>
      </c>
    </row>
    <row r="2214" spans="1:16" x14ac:dyDescent="0.25">
      <c r="A2214" s="54" t="s">
        <v>145</v>
      </c>
      <c r="B2214" s="54">
        <v>20.425000000000001</v>
      </c>
      <c r="C2214" s="54">
        <v>5.53</v>
      </c>
      <c r="D2214" s="54" t="s">
        <v>2380</v>
      </c>
      <c r="E2214" s="54" t="s">
        <v>2380</v>
      </c>
      <c r="F2214" s="54" t="s">
        <v>2382</v>
      </c>
      <c r="G2214" s="54">
        <v>1</v>
      </c>
      <c r="H2214" s="54" t="s">
        <v>2380</v>
      </c>
      <c r="I2214" s="15"/>
      <c r="J2214" s="20"/>
      <c r="K2214" s="17" t="str" cm="1">
        <f t="array" ref="K2214">IF(H2214="?",INDEX($H$2:$H$2336,MODE(MATCH($H$2:$H$2336,$H$2:$H$2336,0))),H2214)</f>
        <v>No</v>
      </c>
      <c r="L2214" s="18">
        <f t="shared" si="34"/>
        <v>1</v>
      </c>
      <c r="M2214" s="18" t="s">
        <v>2380</v>
      </c>
      <c r="N2214" s="18" t="s">
        <v>2380</v>
      </c>
      <c r="O2214" s="17" t="str" cm="1">
        <f t="array" ref="O2214">_xlfn.IFS(B2214&lt;18.5,"Underweight",B2214&lt;=24.99,"Normal weight",B2214&lt;=29.99,"Over weight",B2214&gt;=30,"Obesity")</f>
        <v>Normal weight</v>
      </c>
      <c r="P2214" s="30" t="str" cm="1">
        <f t="array" ref="P2214">_xlfn.IFS(C2214&lt;5.7,"Normal",C2214&lt;=6.49,"Prediabetes",C2214&gt;=6.5,"Diabetes")</f>
        <v>Normal</v>
      </c>
    </row>
    <row r="2215" spans="1:16" x14ac:dyDescent="0.25">
      <c r="A2215" s="54" t="s">
        <v>144</v>
      </c>
      <c r="B2215" s="54">
        <v>31.35</v>
      </c>
      <c r="C2215" s="54">
        <v>4.28</v>
      </c>
      <c r="D2215" s="54" t="s">
        <v>2380</v>
      </c>
      <c r="E2215" s="54" t="s">
        <v>8367</v>
      </c>
      <c r="F2215" s="54" t="s">
        <v>2380</v>
      </c>
      <c r="G2215" s="54">
        <v>1</v>
      </c>
      <c r="H2215" s="54" t="s">
        <v>2380</v>
      </c>
      <c r="I2215" s="17"/>
      <c r="J2215" s="19"/>
      <c r="K2215" s="15" t="str" cm="1">
        <f t="array" ref="K2215">IF(H2215="?",INDEX($H$2:$H$2336,MODE(MATCH($H$2:$H$2336,$H$2:$H$2336,0))),H2215)</f>
        <v>No</v>
      </c>
      <c r="L2215" s="16">
        <f t="shared" si="34"/>
        <v>1</v>
      </c>
      <c r="M2215" s="16" t="s">
        <v>2380</v>
      </c>
      <c r="N2215" s="16" t="s">
        <v>2380</v>
      </c>
      <c r="O2215" s="15" t="str" cm="1">
        <f t="array" ref="O2215">_xlfn.IFS(B2215&lt;18.5,"Underweight",B2215&lt;=24.99,"Normal weight",B2215&lt;=29.99,"Over weight",B2215&gt;=30,"Obesity")</f>
        <v>Obesity</v>
      </c>
      <c r="P2215" s="29" t="str" cm="1">
        <f t="array" ref="P2215">_xlfn.IFS(C2215&lt;5.7,"Normal",C2215&lt;=6.49,"Prediabetes",C2215&gt;=6.5,"Diabetes")</f>
        <v>Normal</v>
      </c>
    </row>
    <row r="2216" spans="1:16" x14ac:dyDescent="0.25">
      <c r="A2216" s="54" t="s">
        <v>143</v>
      </c>
      <c r="B2216" s="54">
        <v>31.13</v>
      </c>
      <c r="C2216" s="54">
        <v>6.01</v>
      </c>
      <c r="D2216" s="54" t="s">
        <v>2380</v>
      </c>
      <c r="E2216" s="54" t="s">
        <v>8367</v>
      </c>
      <c r="F2216" s="54" t="s">
        <v>2380</v>
      </c>
      <c r="G2216" s="54">
        <v>1</v>
      </c>
      <c r="H2216" s="54" t="s">
        <v>2380</v>
      </c>
      <c r="I2216" s="15"/>
      <c r="J2216" s="20"/>
      <c r="K2216" s="17" t="str" cm="1">
        <f t="array" ref="K2216">IF(H2216="?",INDEX($H$2:$H$2336,MODE(MATCH($H$2:$H$2336,$H$2:$H$2336,0))),H2216)</f>
        <v>No</v>
      </c>
      <c r="L2216" s="18">
        <f t="shared" si="34"/>
        <v>1</v>
      </c>
      <c r="M2216" s="18" t="s">
        <v>2380</v>
      </c>
      <c r="N2216" s="18" t="s">
        <v>2380</v>
      </c>
      <c r="O2216" s="17" t="str" cm="1">
        <f t="array" ref="O2216">_xlfn.IFS(B2216&lt;18.5,"Underweight",B2216&lt;=24.99,"Normal weight",B2216&lt;=29.99,"Over weight",B2216&gt;=30,"Obesity")</f>
        <v>Obesity</v>
      </c>
      <c r="P2216" s="30" t="str" cm="1">
        <f t="array" ref="P2216">_xlfn.IFS(C2216&lt;5.7,"Normal",C2216&lt;=6.49,"Prediabetes",C2216&gt;=6.5,"Diabetes")</f>
        <v>Prediabetes</v>
      </c>
    </row>
    <row r="2217" spans="1:16" x14ac:dyDescent="0.25">
      <c r="A2217" s="54" t="s">
        <v>142</v>
      </c>
      <c r="B2217" s="54">
        <v>17.48</v>
      </c>
      <c r="C2217" s="54">
        <v>4.59</v>
      </c>
      <c r="D2217" s="54" t="s">
        <v>2380</v>
      </c>
      <c r="E2217" s="54" t="s">
        <v>2380</v>
      </c>
      <c r="F2217" s="54" t="s">
        <v>2382</v>
      </c>
      <c r="G2217" s="54">
        <v>1</v>
      </c>
      <c r="H2217" s="54" t="s">
        <v>2380</v>
      </c>
      <c r="I2217" s="17"/>
      <c r="J2217" s="19"/>
      <c r="K2217" s="15" t="str" cm="1">
        <f t="array" ref="K2217">IF(H2217="?",INDEX($H$2:$H$2336,MODE(MATCH($H$2:$H$2336,$H$2:$H$2336,0))),H2217)</f>
        <v>No</v>
      </c>
      <c r="L2217" s="16">
        <f t="shared" si="34"/>
        <v>1</v>
      </c>
      <c r="M2217" s="16" t="s">
        <v>2380</v>
      </c>
      <c r="N2217" s="16" t="s">
        <v>2380</v>
      </c>
      <c r="O2217" s="15" t="str" cm="1">
        <f t="array" ref="O2217">_xlfn.IFS(B2217&lt;18.5,"Underweight",B2217&lt;=24.99,"Normal weight",B2217&lt;=29.99,"Over weight",B2217&gt;=30,"Obesity")</f>
        <v>Underweight</v>
      </c>
      <c r="P2217" s="29" t="str" cm="1">
        <f t="array" ref="P2217">_xlfn.IFS(C2217&lt;5.7,"Normal",C2217&lt;=6.49,"Prediabetes",C2217&gt;=6.5,"Diabetes")</f>
        <v>Normal</v>
      </c>
    </row>
    <row r="2218" spans="1:16" x14ac:dyDescent="0.25">
      <c r="A2218" s="54" t="s">
        <v>141</v>
      </c>
      <c r="B2218" s="54">
        <v>22.57</v>
      </c>
      <c r="C2218" s="54">
        <v>5.8</v>
      </c>
      <c r="D2218" s="54" t="s">
        <v>8367</v>
      </c>
      <c r="E2218" s="54" t="s">
        <v>2380</v>
      </c>
      <c r="F2218" s="54" t="s">
        <v>2380</v>
      </c>
      <c r="G2218" s="54">
        <v>1</v>
      </c>
      <c r="H2218" s="54" t="s">
        <v>2380</v>
      </c>
      <c r="I2218" s="15"/>
      <c r="J2218" s="20"/>
      <c r="K2218" s="17" t="str" cm="1">
        <f t="array" ref="K2218">IF(H2218="?",INDEX($H$2:$H$2336,MODE(MATCH($H$2:$H$2336,$H$2:$H$2336,0))),H2218)</f>
        <v>No</v>
      </c>
      <c r="L2218" s="18">
        <f t="shared" si="34"/>
        <v>1</v>
      </c>
      <c r="M2218" s="18" t="s">
        <v>2382</v>
      </c>
      <c r="N2218" s="18" t="s">
        <v>2380</v>
      </c>
      <c r="O2218" s="17" t="str" cm="1">
        <f t="array" ref="O2218">_xlfn.IFS(B2218&lt;18.5,"Underweight",B2218&lt;=24.99,"Normal weight",B2218&lt;=29.99,"Over weight",B2218&gt;=30,"Obesity")</f>
        <v>Normal weight</v>
      </c>
      <c r="P2218" s="30" t="str" cm="1">
        <f t="array" ref="P2218">_xlfn.IFS(C2218&lt;5.7,"Normal",C2218&lt;=6.49,"Prediabetes",C2218&gt;=6.5,"Diabetes")</f>
        <v>Prediabetes</v>
      </c>
    </row>
    <row r="2219" spans="1:16" x14ac:dyDescent="0.25">
      <c r="A2219" s="54" t="s">
        <v>140</v>
      </c>
      <c r="B2219" s="54">
        <v>26.73</v>
      </c>
      <c r="C2219" s="54">
        <v>5.08</v>
      </c>
      <c r="D2219" s="54" t="s">
        <v>2380</v>
      </c>
      <c r="E2219" s="54" t="s">
        <v>8367</v>
      </c>
      <c r="F2219" s="54" t="s">
        <v>2380</v>
      </c>
      <c r="G2219" s="54">
        <v>1</v>
      </c>
      <c r="H2219" s="54" t="s">
        <v>2380</v>
      </c>
      <c r="I2219" s="17"/>
      <c r="J2219" s="19"/>
      <c r="K2219" s="15" t="str" cm="1">
        <f t="array" ref="K2219">IF(H2219="?",INDEX($H$2:$H$2336,MODE(MATCH($H$2:$H$2336,$H$2:$H$2336,0))),H2219)</f>
        <v>No</v>
      </c>
      <c r="L2219" s="16">
        <f t="shared" si="34"/>
        <v>1</v>
      </c>
      <c r="M2219" s="16" t="s">
        <v>2380</v>
      </c>
      <c r="N2219" s="16" t="s">
        <v>2380</v>
      </c>
      <c r="O2219" s="15" t="str" cm="1">
        <f t="array" ref="O2219">_xlfn.IFS(B2219&lt;18.5,"Underweight",B2219&lt;=24.99,"Normal weight",B2219&lt;=29.99,"Over weight",B2219&gt;=30,"Obesity")</f>
        <v>Over weight</v>
      </c>
      <c r="P2219" s="29" t="str" cm="1">
        <f t="array" ref="P2219">_xlfn.IFS(C2219&lt;5.7,"Normal",C2219&lt;=6.49,"Prediabetes",C2219&gt;=6.5,"Diabetes")</f>
        <v>Normal</v>
      </c>
    </row>
    <row r="2220" spans="1:16" x14ac:dyDescent="0.25">
      <c r="A2220" s="54" t="s">
        <v>139</v>
      </c>
      <c r="B2220" s="54">
        <v>20.79</v>
      </c>
      <c r="C2220" s="54">
        <v>5.84</v>
      </c>
      <c r="D2220" s="54" t="s">
        <v>2380</v>
      </c>
      <c r="E2220" s="54" t="s">
        <v>8367</v>
      </c>
      <c r="F2220" s="54" t="s">
        <v>2380</v>
      </c>
      <c r="G2220" s="54">
        <v>1</v>
      </c>
      <c r="H2220" s="54" t="s">
        <v>2380</v>
      </c>
      <c r="I2220" s="15"/>
      <c r="J2220" s="20"/>
      <c r="K2220" s="17" t="str" cm="1">
        <f t="array" ref="K2220">IF(H2220="?",INDEX($H$2:$H$2336,MODE(MATCH($H$2:$H$2336,$H$2:$H$2336,0))),H2220)</f>
        <v>No</v>
      </c>
      <c r="L2220" s="18">
        <f t="shared" si="34"/>
        <v>1</v>
      </c>
      <c r="M2220" s="18" t="s">
        <v>2380</v>
      </c>
      <c r="N2220" s="18" t="s">
        <v>2380</v>
      </c>
      <c r="O2220" s="17" t="str" cm="1">
        <f t="array" ref="O2220">_xlfn.IFS(B2220&lt;18.5,"Underweight",B2220&lt;=24.99,"Normal weight",B2220&lt;=29.99,"Over weight",B2220&gt;=30,"Obesity")</f>
        <v>Normal weight</v>
      </c>
      <c r="P2220" s="30" t="str" cm="1">
        <f t="array" ref="P2220">_xlfn.IFS(C2220&lt;5.7,"Normal",C2220&lt;=6.49,"Prediabetes",C2220&gt;=6.5,"Diabetes")</f>
        <v>Prediabetes</v>
      </c>
    </row>
    <row r="2221" spans="1:16" x14ac:dyDescent="0.25">
      <c r="A2221" s="54" t="s">
        <v>138</v>
      </c>
      <c r="B2221" s="54">
        <v>20.149999999999999</v>
      </c>
      <c r="C2221" s="54">
        <v>4.1500000000000004</v>
      </c>
      <c r="D2221" s="54" t="s">
        <v>2380</v>
      </c>
      <c r="E2221" s="54" t="s">
        <v>2380</v>
      </c>
      <c r="F2221" s="54" t="s">
        <v>2380</v>
      </c>
      <c r="G2221" s="54">
        <v>1</v>
      </c>
      <c r="H2221" s="54" t="s">
        <v>2380</v>
      </c>
      <c r="I2221" s="17"/>
      <c r="J2221" s="19"/>
      <c r="K2221" s="15" t="str" cm="1">
        <f t="array" ref="K2221">IF(H2221="?",INDEX($H$2:$H$2336,MODE(MATCH($H$2:$H$2336,$H$2:$H$2336,0))),H2221)</f>
        <v>No</v>
      </c>
      <c r="L2221" s="16">
        <f t="shared" si="34"/>
        <v>1</v>
      </c>
      <c r="M2221" s="16" t="s">
        <v>2380</v>
      </c>
      <c r="N2221" s="16" t="s">
        <v>2380</v>
      </c>
      <c r="O2221" s="15" t="str" cm="1">
        <f t="array" ref="O2221">_xlfn.IFS(B2221&lt;18.5,"Underweight",B2221&lt;=24.99,"Normal weight",B2221&lt;=29.99,"Over weight",B2221&gt;=30,"Obesity")</f>
        <v>Normal weight</v>
      </c>
      <c r="P2221" s="29" t="str" cm="1">
        <f t="array" ref="P2221">_xlfn.IFS(C2221&lt;5.7,"Normal",C2221&lt;=6.49,"Prediabetes",C2221&gt;=6.5,"Diabetes")</f>
        <v>Normal</v>
      </c>
    </row>
    <row r="2222" spans="1:16" x14ac:dyDescent="0.25">
      <c r="A2222" s="54" t="s">
        <v>137</v>
      </c>
      <c r="B2222" s="54">
        <v>36.85</v>
      </c>
      <c r="C2222" s="54">
        <v>4.3600000000000003</v>
      </c>
      <c r="D2222" s="54" t="s">
        <v>8367</v>
      </c>
      <c r="E2222" s="54" t="s">
        <v>2380</v>
      </c>
      <c r="F2222" s="54" t="s">
        <v>2380</v>
      </c>
      <c r="G2222" s="54" t="s">
        <v>2381</v>
      </c>
      <c r="H2222" s="54" t="s">
        <v>2380</v>
      </c>
      <c r="I2222" s="15"/>
      <c r="J2222" s="20"/>
      <c r="K2222" s="17" t="str" cm="1">
        <f t="array" ref="K2222">IF(H2222="?",INDEX($H$2:$H$2336,MODE(MATCH($H$2:$H$2336,$H$2:$H$2336,0))),H2222)</f>
        <v>No</v>
      </c>
      <c r="L2222" s="18" t="str">
        <f t="shared" si="34"/>
        <v>0</v>
      </c>
      <c r="M2222" s="18" t="s">
        <v>2382</v>
      </c>
      <c r="N2222" s="18" t="s">
        <v>2380</v>
      </c>
      <c r="O2222" s="17" t="str" cm="1">
        <f t="array" ref="O2222">_xlfn.IFS(B2222&lt;18.5,"Underweight",B2222&lt;=24.99,"Normal weight",B2222&lt;=29.99,"Over weight",B2222&gt;=30,"Obesity")</f>
        <v>Obesity</v>
      </c>
      <c r="P2222" s="30" t="str" cm="1">
        <f t="array" ref="P2222">_xlfn.IFS(C2222&lt;5.7,"Normal",C2222&lt;=6.49,"Prediabetes",C2222&gt;=6.5,"Diabetes")</f>
        <v>Normal</v>
      </c>
    </row>
    <row r="2223" spans="1:16" x14ac:dyDescent="0.25">
      <c r="A2223" s="54" t="s">
        <v>136</v>
      </c>
      <c r="B2223" s="54">
        <v>35.53</v>
      </c>
      <c r="C2223" s="54">
        <v>4.55</v>
      </c>
      <c r="D2223" s="54" t="s">
        <v>8367</v>
      </c>
      <c r="E2223" s="54" t="s">
        <v>2380</v>
      </c>
      <c r="F2223" s="54" t="s">
        <v>2380</v>
      </c>
      <c r="G2223" s="54" t="s">
        <v>2381</v>
      </c>
      <c r="H2223" s="54" t="s">
        <v>2380</v>
      </c>
      <c r="I2223" s="17"/>
      <c r="J2223" s="19"/>
      <c r="K2223" s="15" t="str" cm="1">
        <f t="array" ref="K2223">IF(H2223="?",INDEX($H$2:$H$2336,MODE(MATCH($H$2:$H$2336,$H$2:$H$2336,0))),H2223)</f>
        <v>No</v>
      </c>
      <c r="L2223" s="16" t="str">
        <f t="shared" si="34"/>
        <v>0</v>
      </c>
      <c r="M2223" s="16" t="s">
        <v>2382</v>
      </c>
      <c r="N2223" s="16" t="s">
        <v>2380</v>
      </c>
      <c r="O2223" s="15" t="str" cm="1">
        <f t="array" ref="O2223">_xlfn.IFS(B2223&lt;18.5,"Underweight",B2223&lt;=24.99,"Normal weight",B2223&lt;=29.99,"Over weight",B2223&gt;=30,"Obesity")</f>
        <v>Obesity</v>
      </c>
      <c r="P2223" s="29" t="str" cm="1">
        <f t="array" ref="P2223">_xlfn.IFS(C2223&lt;5.7,"Normal",C2223&lt;=6.49,"Prediabetes",C2223&gt;=6.5,"Diabetes")</f>
        <v>Normal</v>
      </c>
    </row>
    <row r="2224" spans="1:16" x14ac:dyDescent="0.25">
      <c r="A2224" s="54" t="s">
        <v>135</v>
      </c>
      <c r="B2224" s="54">
        <v>31.1</v>
      </c>
      <c r="C2224" s="54">
        <v>4.37</v>
      </c>
      <c r="D2224" s="54" t="s">
        <v>8367</v>
      </c>
      <c r="E2224" s="54" t="s">
        <v>2380</v>
      </c>
      <c r="F2224" s="54" t="s">
        <v>2380</v>
      </c>
      <c r="G2224" s="54" t="s">
        <v>2381</v>
      </c>
      <c r="H2224" s="54" t="s">
        <v>2380</v>
      </c>
      <c r="I2224" s="15"/>
      <c r="J2224" s="20"/>
      <c r="K2224" s="17" t="str" cm="1">
        <f t="array" ref="K2224">IF(H2224="?",INDEX($H$2:$H$2336,MODE(MATCH($H$2:$H$2336,$H$2:$H$2336,0))),H2224)</f>
        <v>No</v>
      </c>
      <c r="L2224" s="18" t="str">
        <f t="shared" si="34"/>
        <v>0</v>
      </c>
      <c r="M2224" s="18" t="s">
        <v>2382</v>
      </c>
      <c r="N2224" s="18" t="s">
        <v>2380</v>
      </c>
      <c r="O2224" s="17" t="str" cm="1">
        <f t="array" ref="O2224">_xlfn.IFS(B2224&lt;18.5,"Underweight",B2224&lt;=24.99,"Normal weight",B2224&lt;=29.99,"Over weight",B2224&gt;=30,"Obesity")</f>
        <v>Obesity</v>
      </c>
      <c r="P2224" s="30" t="str" cm="1">
        <f t="array" ref="P2224">_xlfn.IFS(C2224&lt;5.7,"Normal",C2224&lt;=6.49,"Prediabetes",C2224&gt;=6.5,"Diabetes")</f>
        <v>Normal</v>
      </c>
    </row>
    <row r="2225" spans="1:16" x14ac:dyDescent="0.25">
      <c r="A2225" s="54" t="s">
        <v>134</v>
      </c>
      <c r="B2225" s="54">
        <v>23.21</v>
      </c>
      <c r="C2225" s="54">
        <v>5.24</v>
      </c>
      <c r="D2225" s="54" t="s">
        <v>8367</v>
      </c>
      <c r="E2225" s="54" t="s">
        <v>2380</v>
      </c>
      <c r="F2225" s="54" t="s">
        <v>2380</v>
      </c>
      <c r="G2225" s="54" t="s">
        <v>2381</v>
      </c>
      <c r="H2225" s="54" t="s">
        <v>2380</v>
      </c>
      <c r="I2225" s="17"/>
      <c r="J2225" s="19"/>
      <c r="K2225" s="15" t="str" cm="1">
        <f t="array" ref="K2225">IF(H2225="?",INDEX($H$2:$H$2336,MODE(MATCH($H$2:$H$2336,$H$2:$H$2336,0))),H2225)</f>
        <v>No</v>
      </c>
      <c r="L2225" s="16" t="str">
        <f t="shared" si="34"/>
        <v>0</v>
      </c>
      <c r="M2225" s="16" t="s">
        <v>2382</v>
      </c>
      <c r="N2225" s="16" t="s">
        <v>2380</v>
      </c>
      <c r="O2225" s="15" t="str" cm="1">
        <f t="array" ref="O2225">_xlfn.IFS(B2225&lt;18.5,"Underweight",B2225&lt;=24.99,"Normal weight",B2225&lt;=29.99,"Over weight",B2225&gt;=30,"Obesity")</f>
        <v>Normal weight</v>
      </c>
      <c r="P2225" s="29" t="str" cm="1">
        <f t="array" ref="P2225">_xlfn.IFS(C2225&lt;5.7,"Normal",C2225&lt;=6.49,"Prediabetes",C2225&gt;=6.5,"Diabetes")</f>
        <v>Normal</v>
      </c>
    </row>
    <row r="2226" spans="1:16" x14ac:dyDescent="0.25">
      <c r="A2226" s="54" t="s">
        <v>133</v>
      </c>
      <c r="B2226" s="54">
        <v>18.36</v>
      </c>
      <c r="C2226" s="54">
        <v>5.96</v>
      </c>
      <c r="D2226" s="54" t="s">
        <v>2380</v>
      </c>
      <c r="E2226" s="54" t="s">
        <v>2380</v>
      </c>
      <c r="F2226" s="54" t="s">
        <v>2380</v>
      </c>
      <c r="G2226" s="54">
        <v>1</v>
      </c>
      <c r="H2226" s="54" t="s">
        <v>2380</v>
      </c>
      <c r="I2226" s="15"/>
      <c r="J2226" s="20"/>
      <c r="K2226" s="17" t="str" cm="1">
        <f t="array" ref="K2226">IF(H2226="?",INDEX($H$2:$H$2336,MODE(MATCH($H$2:$H$2336,$H$2:$H$2336,0))),H2226)</f>
        <v>No</v>
      </c>
      <c r="L2226" s="18">
        <f t="shared" si="34"/>
        <v>1</v>
      </c>
      <c r="M2226" s="18" t="s">
        <v>2380</v>
      </c>
      <c r="N2226" s="18" t="s">
        <v>2380</v>
      </c>
      <c r="O2226" s="17" t="str" cm="1">
        <f t="array" ref="O2226">_xlfn.IFS(B2226&lt;18.5,"Underweight",B2226&lt;=24.99,"Normal weight",B2226&lt;=29.99,"Over weight",B2226&gt;=30,"Obesity")</f>
        <v>Underweight</v>
      </c>
      <c r="P2226" s="30" t="str" cm="1">
        <f t="array" ref="P2226">_xlfn.IFS(C2226&lt;5.7,"Normal",C2226&lt;=6.49,"Prediabetes",C2226&gt;=6.5,"Diabetes")</f>
        <v>Prediabetes</v>
      </c>
    </row>
    <row r="2227" spans="1:16" x14ac:dyDescent="0.25">
      <c r="A2227" s="54" t="s">
        <v>132</v>
      </c>
      <c r="B2227" s="54">
        <v>15.92</v>
      </c>
      <c r="C2227" s="54">
        <v>4.76</v>
      </c>
      <c r="D2227" s="54" t="s">
        <v>8367</v>
      </c>
      <c r="E2227" s="54" t="s">
        <v>2380</v>
      </c>
      <c r="F2227" s="54" t="s">
        <v>2380</v>
      </c>
      <c r="G2227" s="54">
        <v>1</v>
      </c>
      <c r="H2227" s="54" t="s">
        <v>2380</v>
      </c>
      <c r="I2227" s="17"/>
      <c r="J2227" s="19"/>
      <c r="K2227" s="15" t="str" cm="1">
        <f t="array" ref="K2227">IF(H2227="?",INDEX($H$2:$H$2336,MODE(MATCH($H$2:$H$2336,$H$2:$H$2336,0))),H2227)</f>
        <v>No</v>
      </c>
      <c r="L2227" s="16">
        <f t="shared" si="34"/>
        <v>1</v>
      </c>
      <c r="M2227" s="16" t="s">
        <v>2382</v>
      </c>
      <c r="N2227" s="16" t="s">
        <v>2380</v>
      </c>
      <c r="O2227" s="15" t="str" cm="1">
        <f t="array" ref="O2227">_xlfn.IFS(B2227&lt;18.5,"Underweight",B2227&lt;=24.99,"Normal weight",B2227&lt;=29.99,"Over weight",B2227&gt;=30,"Obesity")</f>
        <v>Underweight</v>
      </c>
      <c r="P2227" s="29" t="str" cm="1">
        <f t="array" ref="P2227">_xlfn.IFS(C2227&lt;5.7,"Normal",C2227&lt;=6.49,"Prediabetes",C2227&gt;=6.5,"Diabetes")</f>
        <v>Normal</v>
      </c>
    </row>
    <row r="2228" spans="1:16" x14ac:dyDescent="0.25">
      <c r="A2228" s="54" t="s">
        <v>131</v>
      </c>
      <c r="B2228" s="54">
        <v>15.17</v>
      </c>
      <c r="C2228" s="54">
        <v>4.3</v>
      </c>
      <c r="D2228" s="54" t="s">
        <v>8367</v>
      </c>
      <c r="E2228" s="54" t="s">
        <v>2380</v>
      </c>
      <c r="F2228" s="54" t="s">
        <v>2382</v>
      </c>
      <c r="G2228" s="54">
        <v>1</v>
      </c>
      <c r="H2228" s="54" t="s">
        <v>2380</v>
      </c>
      <c r="I2228" s="15"/>
      <c r="J2228" s="20"/>
      <c r="K2228" s="17" t="str" cm="1">
        <f t="array" ref="K2228">IF(H2228="?",INDEX($H$2:$H$2336,MODE(MATCH($H$2:$H$2336,$H$2:$H$2336,0))),H2228)</f>
        <v>No</v>
      </c>
      <c r="L2228" s="18">
        <f t="shared" si="34"/>
        <v>1</v>
      </c>
      <c r="M2228" s="18" t="s">
        <v>2382</v>
      </c>
      <c r="N2228" s="18" t="s">
        <v>2380</v>
      </c>
      <c r="O2228" s="17" t="str" cm="1">
        <f t="array" ref="O2228">_xlfn.IFS(B2228&lt;18.5,"Underweight",B2228&lt;=24.99,"Normal weight",B2228&lt;=29.99,"Over weight",B2228&gt;=30,"Obesity")</f>
        <v>Underweight</v>
      </c>
      <c r="P2228" s="30" t="str" cm="1">
        <f t="array" ref="P2228">_xlfn.IFS(C2228&lt;5.7,"Normal",C2228&lt;=6.49,"Prediabetes",C2228&gt;=6.5,"Diabetes")</f>
        <v>Normal</v>
      </c>
    </row>
    <row r="2229" spans="1:16" x14ac:dyDescent="0.25">
      <c r="A2229" s="54" t="s">
        <v>130</v>
      </c>
      <c r="B2229" s="54">
        <v>16.63</v>
      </c>
      <c r="C2229" s="54">
        <v>4.5</v>
      </c>
      <c r="D2229" s="54" t="s">
        <v>2380</v>
      </c>
      <c r="E2229" s="54" t="s">
        <v>2380</v>
      </c>
      <c r="F2229" s="54" t="s">
        <v>2380</v>
      </c>
      <c r="G2229" s="54">
        <v>1</v>
      </c>
      <c r="H2229" s="54" t="s">
        <v>2380</v>
      </c>
      <c r="I2229" s="17"/>
      <c r="J2229" s="19"/>
      <c r="K2229" s="15" t="str" cm="1">
        <f t="array" ref="K2229">IF(H2229="?",INDEX($H$2:$H$2336,MODE(MATCH($H$2:$H$2336,$H$2:$H$2336,0))),H2229)</f>
        <v>No</v>
      </c>
      <c r="L2229" s="16">
        <f t="shared" si="34"/>
        <v>1</v>
      </c>
      <c r="M2229" s="16" t="s">
        <v>2380</v>
      </c>
      <c r="N2229" s="16" t="s">
        <v>2380</v>
      </c>
      <c r="O2229" s="15" t="str" cm="1">
        <f t="array" ref="O2229">_xlfn.IFS(B2229&lt;18.5,"Underweight",B2229&lt;=24.99,"Normal weight",B2229&lt;=29.99,"Over weight",B2229&gt;=30,"Obesity")</f>
        <v>Underweight</v>
      </c>
      <c r="P2229" s="29" t="str" cm="1">
        <f t="array" ref="P2229">_xlfn.IFS(C2229&lt;5.7,"Normal",C2229&lt;=6.49,"Prediabetes",C2229&gt;=6.5,"Diabetes")</f>
        <v>Normal</v>
      </c>
    </row>
    <row r="2230" spans="1:16" x14ac:dyDescent="0.25">
      <c r="A2230" s="54" t="s">
        <v>129</v>
      </c>
      <c r="B2230" s="54">
        <v>19.39</v>
      </c>
      <c r="C2230" s="54">
        <v>5.59</v>
      </c>
      <c r="D2230" s="54" t="s">
        <v>2380</v>
      </c>
      <c r="E2230" s="54" t="s">
        <v>2380</v>
      </c>
      <c r="F2230" s="54" t="s">
        <v>2382</v>
      </c>
      <c r="G2230" s="54">
        <v>1</v>
      </c>
      <c r="H2230" s="54" t="s">
        <v>2380</v>
      </c>
      <c r="I2230" s="15"/>
      <c r="J2230" s="20"/>
      <c r="K2230" s="17" t="str" cm="1">
        <f t="array" ref="K2230">IF(H2230="?",INDEX($H$2:$H$2336,MODE(MATCH($H$2:$H$2336,$H$2:$H$2336,0))),H2230)</f>
        <v>No</v>
      </c>
      <c r="L2230" s="18">
        <f t="shared" si="34"/>
        <v>1</v>
      </c>
      <c r="M2230" s="18" t="s">
        <v>2380</v>
      </c>
      <c r="N2230" s="18" t="s">
        <v>2380</v>
      </c>
      <c r="O2230" s="17" t="str" cm="1">
        <f t="array" ref="O2230">_xlfn.IFS(B2230&lt;18.5,"Underweight",B2230&lt;=24.99,"Normal weight",B2230&lt;=29.99,"Over weight",B2230&gt;=30,"Obesity")</f>
        <v>Normal weight</v>
      </c>
      <c r="P2230" s="30" t="str" cm="1">
        <f t="array" ref="P2230">_xlfn.IFS(C2230&lt;5.7,"Normal",C2230&lt;=6.49,"Prediabetes",C2230&gt;=6.5,"Diabetes")</f>
        <v>Normal</v>
      </c>
    </row>
    <row r="2231" spans="1:16" x14ac:dyDescent="0.25">
      <c r="A2231" s="54" t="s">
        <v>128</v>
      </c>
      <c r="B2231" s="54">
        <v>17.34</v>
      </c>
      <c r="C2231" s="54">
        <v>6.29</v>
      </c>
      <c r="D2231" s="54" t="s">
        <v>8367</v>
      </c>
      <c r="E2231" s="54" t="s">
        <v>2380</v>
      </c>
      <c r="F2231" s="54" t="s">
        <v>2382</v>
      </c>
      <c r="G2231" s="54">
        <v>1</v>
      </c>
      <c r="H2231" s="54" t="s">
        <v>2380</v>
      </c>
      <c r="I2231" s="17"/>
      <c r="J2231" s="19"/>
      <c r="K2231" s="15" t="str" cm="1">
        <f t="array" ref="K2231">IF(H2231="?",INDEX($H$2:$H$2336,MODE(MATCH($H$2:$H$2336,$H$2:$H$2336,0))),H2231)</f>
        <v>No</v>
      </c>
      <c r="L2231" s="16">
        <f t="shared" si="34"/>
        <v>1</v>
      </c>
      <c r="M2231" s="16" t="s">
        <v>2382</v>
      </c>
      <c r="N2231" s="16" t="s">
        <v>2380</v>
      </c>
      <c r="O2231" s="15" t="str" cm="1">
        <f t="array" ref="O2231">_xlfn.IFS(B2231&lt;18.5,"Underweight",B2231&lt;=24.99,"Normal weight",B2231&lt;=29.99,"Over weight",B2231&gt;=30,"Obesity")</f>
        <v>Underweight</v>
      </c>
      <c r="P2231" s="29" t="str" cm="1">
        <f t="array" ref="P2231">_xlfn.IFS(C2231&lt;5.7,"Normal",C2231&lt;=6.49,"Prediabetes",C2231&gt;=6.5,"Diabetes")</f>
        <v>Prediabetes</v>
      </c>
    </row>
    <row r="2232" spans="1:16" x14ac:dyDescent="0.25">
      <c r="A2232" s="54" t="s">
        <v>127</v>
      </c>
      <c r="B2232" s="54">
        <v>17.940000000000001</v>
      </c>
      <c r="C2232" s="54">
        <v>4.1900000000000004</v>
      </c>
      <c r="D2232" s="54" t="s">
        <v>2380</v>
      </c>
      <c r="E2232" s="54" t="s">
        <v>8367</v>
      </c>
      <c r="F2232" s="54" t="s">
        <v>2380</v>
      </c>
      <c r="G2232" s="54">
        <v>1</v>
      </c>
      <c r="H2232" s="54" t="s">
        <v>2380</v>
      </c>
      <c r="I2232" s="15"/>
      <c r="J2232" s="20"/>
      <c r="K2232" s="17" t="str" cm="1">
        <f t="array" ref="K2232">IF(H2232="?",INDEX($H$2:$H$2336,MODE(MATCH($H$2:$H$2336,$H$2:$H$2336,0))),H2232)</f>
        <v>No</v>
      </c>
      <c r="L2232" s="18">
        <f t="shared" si="34"/>
        <v>1</v>
      </c>
      <c r="M2232" s="18" t="s">
        <v>2380</v>
      </c>
      <c r="N2232" s="18" t="s">
        <v>2380</v>
      </c>
      <c r="O2232" s="17" t="str" cm="1">
        <f t="array" ref="O2232">_xlfn.IFS(B2232&lt;18.5,"Underweight",B2232&lt;=24.99,"Normal weight",B2232&lt;=29.99,"Over weight",B2232&gt;=30,"Obesity")</f>
        <v>Underweight</v>
      </c>
      <c r="P2232" s="30" t="str" cm="1">
        <f t="array" ref="P2232">_xlfn.IFS(C2232&lt;5.7,"Normal",C2232&lt;=6.49,"Prediabetes",C2232&gt;=6.5,"Diabetes")</f>
        <v>Normal</v>
      </c>
    </row>
    <row r="2233" spans="1:16" x14ac:dyDescent="0.25">
      <c r="A2233" s="54" t="s">
        <v>126</v>
      </c>
      <c r="B2233" s="54">
        <v>16.670000000000002</v>
      </c>
      <c r="C2233" s="54">
        <v>4.7</v>
      </c>
      <c r="D2233" s="54" t="s">
        <v>8367</v>
      </c>
      <c r="E2233" s="54" t="s">
        <v>2380</v>
      </c>
      <c r="F2233" s="54" t="s">
        <v>2382</v>
      </c>
      <c r="G2233" s="54">
        <v>1</v>
      </c>
      <c r="H2233" s="54" t="s">
        <v>2380</v>
      </c>
      <c r="I2233" s="17"/>
      <c r="J2233" s="19"/>
      <c r="K2233" s="15" t="str" cm="1">
        <f t="array" ref="K2233">IF(H2233="?",INDEX($H$2:$H$2336,MODE(MATCH($H$2:$H$2336,$H$2:$H$2336,0))),H2233)</f>
        <v>No</v>
      </c>
      <c r="L2233" s="16">
        <f t="shared" si="34"/>
        <v>1</v>
      </c>
      <c r="M2233" s="16" t="s">
        <v>2382</v>
      </c>
      <c r="N2233" s="16" t="s">
        <v>2380</v>
      </c>
      <c r="O2233" s="15" t="str" cm="1">
        <f t="array" ref="O2233">_xlfn.IFS(B2233&lt;18.5,"Underweight",B2233&lt;=24.99,"Normal weight",B2233&lt;=29.99,"Over weight",B2233&gt;=30,"Obesity")</f>
        <v>Underweight</v>
      </c>
      <c r="P2233" s="29" t="str" cm="1">
        <f t="array" ref="P2233">_xlfn.IFS(C2233&lt;5.7,"Normal",C2233&lt;=6.49,"Prediabetes",C2233&gt;=6.5,"Diabetes")</f>
        <v>Normal</v>
      </c>
    </row>
    <row r="2234" spans="1:16" x14ac:dyDescent="0.25">
      <c r="A2234" s="54" t="s">
        <v>125</v>
      </c>
      <c r="B2234" s="54">
        <v>20.58</v>
      </c>
      <c r="C2234" s="54">
        <v>5.64</v>
      </c>
      <c r="D2234" s="54" t="s">
        <v>8367</v>
      </c>
      <c r="E2234" s="54" t="s">
        <v>2380</v>
      </c>
      <c r="F2234" s="54" t="s">
        <v>2380</v>
      </c>
      <c r="G2234" s="54" t="s">
        <v>2381</v>
      </c>
      <c r="H2234" s="54" t="s">
        <v>2380</v>
      </c>
      <c r="I2234" s="15"/>
      <c r="J2234" s="20"/>
      <c r="K2234" s="17" t="str" cm="1">
        <f t="array" ref="K2234">IF(H2234="?",INDEX($H$2:$H$2336,MODE(MATCH($H$2:$H$2336,$H$2:$H$2336,0))),H2234)</f>
        <v>No</v>
      </c>
      <c r="L2234" s="18" t="str">
        <f t="shared" si="34"/>
        <v>0</v>
      </c>
      <c r="M2234" s="18" t="s">
        <v>2382</v>
      </c>
      <c r="N2234" s="18" t="s">
        <v>2380</v>
      </c>
      <c r="O2234" s="17" t="str" cm="1">
        <f t="array" ref="O2234">_xlfn.IFS(B2234&lt;18.5,"Underweight",B2234&lt;=24.99,"Normal weight",B2234&lt;=29.99,"Over weight",B2234&gt;=30,"Obesity")</f>
        <v>Normal weight</v>
      </c>
      <c r="P2234" s="30" t="str" cm="1">
        <f t="array" ref="P2234">_xlfn.IFS(C2234&lt;5.7,"Normal",C2234&lt;=6.49,"Prediabetes",C2234&gt;=6.5,"Diabetes")</f>
        <v>Normal</v>
      </c>
    </row>
    <row r="2235" spans="1:16" x14ac:dyDescent="0.25">
      <c r="A2235" s="54" t="s">
        <v>124</v>
      </c>
      <c r="B2235" s="54">
        <v>16.5</v>
      </c>
      <c r="C2235" s="54">
        <v>4.1100000000000003</v>
      </c>
      <c r="D2235" s="54" t="s">
        <v>8367</v>
      </c>
      <c r="E2235" s="54" t="s">
        <v>2380</v>
      </c>
      <c r="F2235" s="54" t="s">
        <v>2380</v>
      </c>
      <c r="G2235" s="54" t="s">
        <v>2381</v>
      </c>
      <c r="H2235" s="54" t="s">
        <v>2380</v>
      </c>
      <c r="I2235" s="17"/>
      <c r="J2235" s="19"/>
      <c r="K2235" s="15" t="str" cm="1">
        <f t="array" ref="K2235">IF(H2235="?",INDEX($H$2:$H$2336,MODE(MATCH($H$2:$H$2336,$H$2:$H$2336,0))),H2235)</f>
        <v>No</v>
      </c>
      <c r="L2235" s="16" t="str">
        <f t="shared" si="34"/>
        <v>0</v>
      </c>
      <c r="M2235" s="16" t="s">
        <v>2382</v>
      </c>
      <c r="N2235" s="16" t="s">
        <v>2380</v>
      </c>
      <c r="O2235" s="15" t="str" cm="1">
        <f t="array" ref="O2235">_xlfn.IFS(B2235&lt;18.5,"Underweight",B2235&lt;=24.99,"Normal weight",B2235&lt;=29.99,"Over weight",B2235&gt;=30,"Obesity")</f>
        <v>Underweight</v>
      </c>
      <c r="P2235" s="29" t="str" cm="1">
        <f t="array" ref="P2235">_xlfn.IFS(C2235&lt;5.7,"Normal",C2235&lt;=6.49,"Prediabetes",C2235&gt;=6.5,"Diabetes")</f>
        <v>Normal</v>
      </c>
    </row>
    <row r="2236" spans="1:16" x14ac:dyDescent="0.25">
      <c r="A2236" s="54" t="s">
        <v>123</v>
      </c>
      <c r="B2236" s="54">
        <v>15.41</v>
      </c>
      <c r="C2236" s="54">
        <v>5.43</v>
      </c>
      <c r="D2236" s="54" t="s">
        <v>8367</v>
      </c>
      <c r="E2236" s="54" t="s">
        <v>2380</v>
      </c>
      <c r="F2236" s="54" t="s">
        <v>2382</v>
      </c>
      <c r="G2236" s="54">
        <v>1</v>
      </c>
      <c r="H2236" s="54" t="s">
        <v>2380</v>
      </c>
      <c r="I2236" s="15"/>
      <c r="J2236" s="20"/>
      <c r="K2236" s="17" t="str" cm="1">
        <f t="array" ref="K2236">IF(H2236="?",INDEX($H$2:$H$2336,MODE(MATCH($H$2:$H$2336,$H$2:$H$2336,0))),H2236)</f>
        <v>No</v>
      </c>
      <c r="L2236" s="18">
        <f t="shared" si="34"/>
        <v>1</v>
      </c>
      <c r="M2236" s="18" t="s">
        <v>2382</v>
      </c>
      <c r="N2236" s="18" t="s">
        <v>2380</v>
      </c>
      <c r="O2236" s="17" t="str" cm="1">
        <f t="array" ref="O2236">_xlfn.IFS(B2236&lt;18.5,"Underweight",B2236&lt;=24.99,"Normal weight",B2236&lt;=29.99,"Over weight",B2236&gt;=30,"Obesity")</f>
        <v>Underweight</v>
      </c>
      <c r="P2236" s="30" t="str" cm="1">
        <f t="array" ref="P2236">_xlfn.IFS(C2236&lt;5.7,"Normal",C2236&lt;=6.49,"Prediabetes",C2236&gt;=6.5,"Diabetes")</f>
        <v>Normal</v>
      </c>
    </row>
    <row r="2237" spans="1:16" x14ac:dyDescent="0.25">
      <c r="A2237" s="54" t="s">
        <v>122</v>
      </c>
      <c r="B2237" s="54">
        <v>24.59</v>
      </c>
      <c r="C2237" s="54">
        <v>4.38</v>
      </c>
      <c r="D2237" s="54" t="s">
        <v>2380</v>
      </c>
      <c r="E2237" s="54" t="s">
        <v>2380</v>
      </c>
      <c r="F2237" s="54" t="s">
        <v>2380</v>
      </c>
      <c r="G2237" s="54">
        <v>1</v>
      </c>
      <c r="H2237" s="54" t="s">
        <v>2380</v>
      </c>
      <c r="I2237" s="17"/>
      <c r="J2237" s="19"/>
      <c r="K2237" s="15" t="str" cm="1">
        <f t="array" ref="K2237">IF(H2237="?",INDEX($H$2:$H$2336,MODE(MATCH($H$2:$H$2336,$H$2:$H$2336,0))),H2237)</f>
        <v>No</v>
      </c>
      <c r="L2237" s="16">
        <f t="shared" si="34"/>
        <v>1</v>
      </c>
      <c r="M2237" s="16" t="s">
        <v>2380</v>
      </c>
      <c r="N2237" s="16" t="s">
        <v>2380</v>
      </c>
      <c r="O2237" s="15" t="str" cm="1">
        <f t="array" ref="O2237">_xlfn.IFS(B2237&lt;18.5,"Underweight",B2237&lt;=24.99,"Normal weight",B2237&lt;=29.99,"Over weight",B2237&gt;=30,"Obesity")</f>
        <v>Normal weight</v>
      </c>
      <c r="P2237" s="29" t="str" cm="1">
        <f t="array" ref="P2237">_xlfn.IFS(C2237&lt;5.7,"Normal",C2237&lt;=6.49,"Prediabetes",C2237&gt;=6.5,"Diabetes")</f>
        <v>Normal</v>
      </c>
    </row>
    <row r="2238" spans="1:16" x14ac:dyDescent="0.25">
      <c r="A2238" s="54" t="s">
        <v>121</v>
      </c>
      <c r="B2238" s="54">
        <v>33.33</v>
      </c>
      <c r="C2238" s="54">
        <v>9.7899999999999991</v>
      </c>
      <c r="D2238" s="54" t="s">
        <v>2380</v>
      </c>
      <c r="E2238" s="54" t="s">
        <v>2380</v>
      </c>
      <c r="F2238" s="54" t="s">
        <v>2380</v>
      </c>
      <c r="G2238" s="54" t="s">
        <v>2381</v>
      </c>
      <c r="H2238" s="54" t="s">
        <v>2380</v>
      </c>
      <c r="I2238" s="15"/>
      <c r="J2238" s="20"/>
      <c r="K2238" s="17" t="str" cm="1">
        <f t="array" ref="K2238">IF(H2238="?",INDEX($H$2:$H$2336,MODE(MATCH($H$2:$H$2336,$H$2:$H$2336,0))),H2238)</f>
        <v>No</v>
      </c>
      <c r="L2238" s="18" t="str">
        <f t="shared" si="34"/>
        <v>0</v>
      </c>
      <c r="M2238" s="18" t="s">
        <v>2380</v>
      </c>
      <c r="N2238" s="18" t="s">
        <v>2380</v>
      </c>
      <c r="O2238" s="17" t="str" cm="1">
        <f t="array" ref="O2238">_xlfn.IFS(B2238&lt;18.5,"Underweight",B2238&lt;=24.99,"Normal weight",B2238&lt;=29.99,"Over weight",B2238&gt;=30,"Obesity")</f>
        <v>Obesity</v>
      </c>
      <c r="P2238" s="30" t="str" cm="1">
        <f t="array" ref="P2238">_xlfn.IFS(C2238&lt;5.7,"Normal",C2238&lt;=6.49,"Prediabetes",C2238&gt;=6.5,"Diabetes")</f>
        <v>Diabetes</v>
      </c>
    </row>
    <row r="2239" spans="1:16" x14ac:dyDescent="0.25">
      <c r="A2239" s="54" t="s">
        <v>120</v>
      </c>
      <c r="B2239" s="54">
        <v>18.5</v>
      </c>
      <c r="C2239" s="54">
        <v>11.84</v>
      </c>
      <c r="D2239" s="54" t="s">
        <v>2380</v>
      </c>
      <c r="E2239" s="54" t="s">
        <v>2380</v>
      </c>
      <c r="F2239" s="54" t="s">
        <v>2380</v>
      </c>
      <c r="G2239" s="54" t="s">
        <v>2381</v>
      </c>
      <c r="H2239" s="54" t="s">
        <v>2380</v>
      </c>
      <c r="I2239" s="17"/>
      <c r="J2239" s="19"/>
      <c r="K2239" s="15" t="str" cm="1">
        <f t="array" ref="K2239">IF(H2239="?",INDEX($H$2:$H$2336,MODE(MATCH($H$2:$H$2336,$H$2:$H$2336,0))),H2239)</f>
        <v>No</v>
      </c>
      <c r="L2239" s="16" t="str">
        <f t="shared" si="34"/>
        <v>0</v>
      </c>
      <c r="M2239" s="16" t="s">
        <v>2380</v>
      </c>
      <c r="N2239" s="16" t="s">
        <v>2380</v>
      </c>
      <c r="O2239" s="15" t="str" cm="1">
        <f t="array" ref="O2239">_xlfn.IFS(B2239&lt;18.5,"Underweight",B2239&lt;=24.99,"Normal weight",B2239&lt;=29.99,"Over weight",B2239&gt;=30,"Obesity")</f>
        <v>Normal weight</v>
      </c>
      <c r="P2239" s="29" t="str" cm="1">
        <f t="array" ref="P2239">_xlfn.IFS(C2239&lt;5.7,"Normal",C2239&lt;=6.49,"Prediabetes",C2239&gt;=6.5,"Diabetes")</f>
        <v>Diabetes</v>
      </c>
    </row>
    <row r="2240" spans="1:16" x14ac:dyDescent="0.25">
      <c r="A2240" s="54" t="s">
        <v>119</v>
      </c>
      <c r="B2240" s="54">
        <v>18.579999999999998</v>
      </c>
      <c r="C2240" s="54">
        <v>6.22</v>
      </c>
      <c r="D2240" s="54" t="s">
        <v>2380</v>
      </c>
      <c r="E2240" s="54" t="s">
        <v>2380</v>
      </c>
      <c r="F2240" s="54" t="s">
        <v>2380</v>
      </c>
      <c r="G2240" s="54" t="s">
        <v>2381</v>
      </c>
      <c r="H2240" s="54" t="s">
        <v>2380</v>
      </c>
      <c r="I2240" s="15"/>
      <c r="J2240" s="20"/>
      <c r="K2240" s="17" t="str" cm="1">
        <f t="array" ref="K2240">IF(H2240="?",INDEX($H$2:$H$2336,MODE(MATCH($H$2:$H$2336,$H$2:$H$2336,0))),H2240)</f>
        <v>No</v>
      </c>
      <c r="L2240" s="18" t="str">
        <f t="shared" si="34"/>
        <v>0</v>
      </c>
      <c r="M2240" s="18" t="s">
        <v>2380</v>
      </c>
      <c r="N2240" s="18" t="s">
        <v>2380</v>
      </c>
      <c r="O2240" s="17" t="str" cm="1">
        <f t="array" ref="O2240">_xlfn.IFS(B2240&lt;18.5,"Underweight",B2240&lt;=24.99,"Normal weight",B2240&lt;=29.99,"Over weight",B2240&gt;=30,"Obesity")</f>
        <v>Normal weight</v>
      </c>
      <c r="P2240" s="30" t="str" cm="1">
        <f t="array" ref="P2240">_xlfn.IFS(C2240&lt;5.7,"Normal",C2240&lt;=6.49,"Prediabetes",C2240&gt;=6.5,"Diabetes")</f>
        <v>Prediabetes</v>
      </c>
    </row>
    <row r="2241" spans="1:16" x14ac:dyDescent="0.25">
      <c r="A2241" s="54" t="s">
        <v>118</v>
      </c>
      <c r="B2241" s="54">
        <v>16.64</v>
      </c>
      <c r="C2241" s="54">
        <v>10.01</v>
      </c>
      <c r="D2241" s="54" t="s">
        <v>2380</v>
      </c>
      <c r="E2241" s="54" t="s">
        <v>2380</v>
      </c>
      <c r="F2241" s="54" t="s">
        <v>2380</v>
      </c>
      <c r="G2241" s="54" t="s">
        <v>2381</v>
      </c>
      <c r="H2241" s="54" t="s">
        <v>2380</v>
      </c>
      <c r="I2241" s="17"/>
      <c r="J2241" s="19"/>
      <c r="K2241" s="15" t="str" cm="1">
        <f t="array" ref="K2241">IF(H2241="?",INDEX($H$2:$H$2336,MODE(MATCH($H$2:$H$2336,$H$2:$H$2336,0))),H2241)</f>
        <v>No</v>
      </c>
      <c r="L2241" s="16" t="str">
        <f t="shared" si="34"/>
        <v>0</v>
      </c>
      <c r="M2241" s="16" t="s">
        <v>2380</v>
      </c>
      <c r="N2241" s="16" t="s">
        <v>2380</v>
      </c>
      <c r="O2241" s="15" t="str" cm="1">
        <f t="array" ref="O2241">_xlfn.IFS(B2241&lt;18.5,"Underweight",B2241&lt;=24.99,"Normal weight",B2241&lt;=29.99,"Over weight",B2241&gt;=30,"Obesity")</f>
        <v>Underweight</v>
      </c>
      <c r="P2241" s="29" t="str" cm="1">
        <f t="array" ref="P2241">_xlfn.IFS(C2241&lt;5.7,"Normal",C2241&lt;=6.49,"Prediabetes",C2241&gt;=6.5,"Diabetes")</f>
        <v>Diabetes</v>
      </c>
    </row>
    <row r="2242" spans="1:16" x14ac:dyDescent="0.25">
      <c r="A2242" s="54" t="s">
        <v>117</v>
      </c>
      <c r="B2242" s="54">
        <v>19.329999999999998</v>
      </c>
      <c r="C2242" s="54">
        <v>4.32</v>
      </c>
      <c r="D2242" s="54" t="s">
        <v>2380</v>
      </c>
      <c r="E2242" s="54" t="s">
        <v>2380</v>
      </c>
      <c r="F2242" s="54" t="s">
        <v>2380</v>
      </c>
      <c r="G2242" s="54">
        <v>1</v>
      </c>
      <c r="H2242" s="54" t="s">
        <v>2380</v>
      </c>
      <c r="I2242" s="15"/>
      <c r="J2242" s="20"/>
      <c r="K2242" s="17" t="str" cm="1">
        <f t="array" ref="K2242">IF(H2242="?",INDEX($H$2:$H$2336,MODE(MATCH($H$2:$H$2336,$H$2:$H$2336,0))),H2242)</f>
        <v>No</v>
      </c>
      <c r="L2242" s="18">
        <f t="shared" ref="L2242:L2305" si="35">IF(G2242="No major surgery","0",G2242)</f>
        <v>1</v>
      </c>
      <c r="M2242" s="18" t="s">
        <v>2380</v>
      </c>
      <c r="N2242" s="18" t="s">
        <v>2380</v>
      </c>
      <c r="O2242" s="17" t="str" cm="1">
        <f t="array" ref="O2242">_xlfn.IFS(B2242&lt;18.5,"Underweight",B2242&lt;=24.99,"Normal weight",B2242&lt;=29.99,"Over weight",B2242&gt;=30,"Obesity")</f>
        <v>Normal weight</v>
      </c>
      <c r="P2242" s="30" t="str" cm="1">
        <f t="array" ref="P2242">_xlfn.IFS(C2242&lt;5.7,"Normal",C2242&lt;=6.49,"Prediabetes",C2242&gt;=6.5,"Diabetes")</f>
        <v>Normal</v>
      </c>
    </row>
    <row r="2243" spans="1:16" x14ac:dyDescent="0.25">
      <c r="A2243" s="54" t="s">
        <v>116</v>
      </c>
      <c r="B2243" s="54">
        <v>21.26</v>
      </c>
      <c r="C2243" s="54">
        <v>5.65</v>
      </c>
      <c r="D2243" s="54" t="s">
        <v>8367</v>
      </c>
      <c r="E2243" s="54" t="s">
        <v>2380</v>
      </c>
      <c r="F2243" s="54" t="s">
        <v>2382</v>
      </c>
      <c r="G2243" s="54">
        <v>1</v>
      </c>
      <c r="H2243" s="54" t="s">
        <v>2380</v>
      </c>
      <c r="I2243" s="17"/>
      <c r="J2243" s="19"/>
      <c r="K2243" s="15" t="str" cm="1">
        <f t="array" ref="K2243">IF(H2243="?",INDEX($H$2:$H$2336,MODE(MATCH($H$2:$H$2336,$H$2:$H$2336,0))),H2243)</f>
        <v>No</v>
      </c>
      <c r="L2243" s="16">
        <f t="shared" si="35"/>
        <v>1</v>
      </c>
      <c r="M2243" s="16" t="s">
        <v>2382</v>
      </c>
      <c r="N2243" s="16" t="s">
        <v>2380</v>
      </c>
      <c r="O2243" s="15" t="str" cm="1">
        <f t="array" ref="O2243">_xlfn.IFS(B2243&lt;18.5,"Underweight",B2243&lt;=24.99,"Normal weight",B2243&lt;=29.99,"Over weight",B2243&gt;=30,"Obesity")</f>
        <v>Normal weight</v>
      </c>
      <c r="P2243" s="29" t="str" cm="1">
        <f t="array" ref="P2243">_xlfn.IFS(C2243&lt;5.7,"Normal",C2243&lt;=6.49,"Prediabetes",C2243&gt;=6.5,"Diabetes")</f>
        <v>Normal</v>
      </c>
    </row>
    <row r="2244" spans="1:16" x14ac:dyDescent="0.25">
      <c r="A2244" s="54" t="s">
        <v>115</v>
      </c>
      <c r="B2244" s="54">
        <v>15.6</v>
      </c>
      <c r="C2244" s="54">
        <v>4.12</v>
      </c>
      <c r="D2244" s="54" t="s">
        <v>8367</v>
      </c>
      <c r="E2244" s="54" t="s">
        <v>2380</v>
      </c>
      <c r="F2244" s="54" t="s">
        <v>2380</v>
      </c>
      <c r="G2244" s="54">
        <v>1</v>
      </c>
      <c r="H2244" s="54" t="s">
        <v>2380</v>
      </c>
      <c r="I2244" s="15"/>
      <c r="J2244" s="20"/>
      <c r="K2244" s="17" t="str" cm="1">
        <f t="array" ref="K2244">IF(H2244="?",INDEX($H$2:$H$2336,MODE(MATCH($H$2:$H$2336,$H$2:$H$2336,0))),H2244)</f>
        <v>No</v>
      </c>
      <c r="L2244" s="18">
        <f t="shared" si="35"/>
        <v>1</v>
      </c>
      <c r="M2244" s="18" t="s">
        <v>2382</v>
      </c>
      <c r="N2244" s="18" t="s">
        <v>2380</v>
      </c>
      <c r="O2244" s="17" t="str" cm="1">
        <f t="array" ref="O2244">_xlfn.IFS(B2244&lt;18.5,"Underweight",B2244&lt;=24.99,"Normal weight",B2244&lt;=29.99,"Over weight",B2244&gt;=30,"Obesity")</f>
        <v>Underweight</v>
      </c>
      <c r="P2244" s="30" t="str" cm="1">
        <f t="array" ref="P2244">_xlfn.IFS(C2244&lt;5.7,"Normal",C2244&lt;=6.49,"Prediabetes",C2244&gt;=6.5,"Diabetes")</f>
        <v>Normal</v>
      </c>
    </row>
    <row r="2245" spans="1:16" x14ac:dyDescent="0.25">
      <c r="A2245" s="54" t="s">
        <v>114</v>
      </c>
      <c r="B2245" s="54">
        <v>24.39</v>
      </c>
      <c r="C2245" s="54">
        <v>6.24</v>
      </c>
      <c r="D2245" s="54" t="s">
        <v>2380</v>
      </c>
      <c r="E2245" s="54" t="s">
        <v>2380</v>
      </c>
      <c r="F2245" s="54" t="s">
        <v>2380</v>
      </c>
      <c r="G2245" s="54">
        <v>1</v>
      </c>
      <c r="H2245" s="54" t="s">
        <v>2380</v>
      </c>
      <c r="I2245" s="17"/>
      <c r="J2245" s="19"/>
      <c r="K2245" s="15" t="str" cm="1">
        <f t="array" ref="K2245">IF(H2245="?",INDEX($H$2:$H$2336,MODE(MATCH($H$2:$H$2336,$H$2:$H$2336,0))),H2245)</f>
        <v>No</v>
      </c>
      <c r="L2245" s="16">
        <f t="shared" si="35"/>
        <v>1</v>
      </c>
      <c r="M2245" s="16" t="s">
        <v>2380</v>
      </c>
      <c r="N2245" s="16" t="s">
        <v>2380</v>
      </c>
      <c r="O2245" s="15" t="str" cm="1">
        <f t="array" ref="O2245">_xlfn.IFS(B2245&lt;18.5,"Underweight",B2245&lt;=24.99,"Normal weight",B2245&lt;=29.99,"Over weight",B2245&gt;=30,"Obesity")</f>
        <v>Normal weight</v>
      </c>
      <c r="P2245" s="29" t="str" cm="1">
        <f t="array" ref="P2245">_xlfn.IFS(C2245&lt;5.7,"Normal",C2245&lt;=6.49,"Prediabetes",C2245&gt;=6.5,"Diabetes")</f>
        <v>Prediabetes</v>
      </c>
    </row>
    <row r="2246" spans="1:16" x14ac:dyDescent="0.25">
      <c r="A2246" s="54" t="s">
        <v>113</v>
      </c>
      <c r="B2246" s="54">
        <v>24.75</v>
      </c>
      <c r="C2246" s="54">
        <v>4.83</v>
      </c>
      <c r="D2246" s="54" t="s">
        <v>2380</v>
      </c>
      <c r="E2246" s="54" t="s">
        <v>2380</v>
      </c>
      <c r="F2246" s="54" t="s">
        <v>2380</v>
      </c>
      <c r="G2246" s="54" t="s">
        <v>2381</v>
      </c>
      <c r="H2246" s="54" t="s">
        <v>2380</v>
      </c>
      <c r="I2246" s="15"/>
      <c r="J2246" s="20"/>
      <c r="K2246" s="17" t="str" cm="1">
        <f t="array" ref="K2246">IF(H2246="?",INDEX($H$2:$H$2336,MODE(MATCH($H$2:$H$2336,$H$2:$H$2336,0))),H2246)</f>
        <v>No</v>
      </c>
      <c r="L2246" s="18" t="str">
        <f t="shared" si="35"/>
        <v>0</v>
      </c>
      <c r="M2246" s="18" t="s">
        <v>2380</v>
      </c>
      <c r="N2246" s="18" t="s">
        <v>2380</v>
      </c>
      <c r="O2246" s="17" t="str" cm="1">
        <f t="array" ref="O2246">_xlfn.IFS(B2246&lt;18.5,"Underweight",B2246&lt;=24.99,"Normal weight",B2246&lt;=29.99,"Over weight",B2246&gt;=30,"Obesity")</f>
        <v>Normal weight</v>
      </c>
      <c r="P2246" s="30" t="str" cm="1">
        <f t="array" ref="P2246">_xlfn.IFS(C2246&lt;5.7,"Normal",C2246&lt;=6.49,"Prediabetes",C2246&gt;=6.5,"Diabetes")</f>
        <v>Normal</v>
      </c>
    </row>
    <row r="2247" spans="1:16" x14ac:dyDescent="0.25">
      <c r="A2247" s="54" t="s">
        <v>112</v>
      </c>
      <c r="B2247" s="54">
        <v>20.88</v>
      </c>
      <c r="C2247" s="54">
        <v>7.4</v>
      </c>
      <c r="D2247" s="54" t="s">
        <v>2380</v>
      </c>
      <c r="E2247" s="54" t="s">
        <v>2380</v>
      </c>
      <c r="F2247" s="54" t="s">
        <v>2380</v>
      </c>
      <c r="G2247" s="54" t="s">
        <v>2381</v>
      </c>
      <c r="H2247" s="54" t="s">
        <v>2380</v>
      </c>
      <c r="I2247" s="17"/>
      <c r="J2247" s="19"/>
      <c r="K2247" s="15" t="str" cm="1">
        <f t="array" ref="K2247">IF(H2247="?",INDEX($H$2:$H$2336,MODE(MATCH($H$2:$H$2336,$H$2:$H$2336,0))),H2247)</f>
        <v>No</v>
      </c>
      <c r="L2247" s="16" t="str">
        <f t="shared" si="35"/>
        <v>0</v>
      </c>
      <c r="M2247" s="16" t="s">
        <v>2380</v>
      </c>
      <c r="N2247" s="16" t="s">
        <v>2380</v>
      </c>
      <c r="O2247" s="15" t="str" cm="1">
        <f t="array" ref="O2247">_xlfn.IFS(B2247&lt;18.5,"Underweight",B2247&lt;=24.99,"Normal weight",B2247&lt;=29.99,"Over weight",B2247&gt;=30,"Obesity")</f>
        <v>Normal weight</v>
      </c>
      <c r="P2247" s="29" t="str" cm="1">
        <f t="array" ref="P2247">_xlfn.IFS(C2247&lt;5.7,"Normal",C2247&lt;=6.49,"Prediabetes",C2247&gt;=6.5,"Diabetes")</f>
        <v>Diabetes</v>
      </c>
    </row>
    <row r="2248" spans="1:16" x14ac:dyDescent="0.25">
      <c r="A2248" s="54" t="s">
        <v>111</v>
      </c>
      <c r="B2248" s="54">
        <v>20.43</v>
      </c>
      <c r="C2248" s="54">
        <v>4.54</v>
      </c>
      <c r="D2248" s="54" t="s">
        <v>2380</v>
      </c>
      <c r="E2248" s="54" t="s">
        <v>2380</v>
      </c>
      <c r="F2248" s="54" t="s">
        <v>2380</v>
      </c>
      <c r="G2248" s="54" t="s">
        <v>2381</v>
      </c>
      <c r="H2248" s="54" t="s">
        <v>2380</v>
      </c>
      <c r="I2248" s="15"/>
      <c r="J2248" s="20"/>
      <c r="K2248" s="17" t="str" cm="1">
        <f t="array" ref="K2248">IF(H2248="?",INDEX($H$2:$H$2336,MODE(MATCH($H$2:$H$2336,$H$2:$H$2336,0))),H2248)</f>
        <v>No</v>
      </c>
      <c r="L2248" s="18" t="str">
        <f t="shared" si="35"/>
        <v>0</v>
      </c>
      <c r="M2248" s="18" t="s">
        <v>2380</v>
      </c>
      <c r="N2248" s="18" t="s">
        <v>2380</v>
      </c>
      <c r="O2248" s="17" t="str" cm="1">
        <f t="array" ref="O2248">_xlfn.IFS(B2248&lt;18.5,"Underweight",B2248&lt;=24.99,"Normal weight",B2248&lt;=29.99,"Over weight",B2248&gt;=30,"Obesity")</f>
        <v>Normal weight</v>
      </c>
      <c r="P2248" s="30" t="str" cm="1">
        <f t="array" ref="P2248">_xlfn.IFS(C2248&lt;5.7,"Normal",C2248&lt;=6.49,"Prediabetes",C2248&gt;=6.5,"Diabetes")</f>
        <v>Normal</v>
      </c>
    </row>
    <row r="2249" spans="1:16" x14ac:dyDescent="0.25">
      <c r="A2249" s="54" t="s">
        <v>110</v>
      </c>
      <c r="B2249" s="54">
        <v>15.18</v>
      </c>
      <c r="C2249" s="54">
        <v>11.11</v>
      </c>
      <c r="D2249" s="54" t="s">
        <v>2380</v>
      </c>
      <c r="E2249" s="54" t="s">
        <v>2380</v>
      </c>
      <c r="F2249" s="54" t="s">
        <v>2380</v>
      </c>
      <c r="G2249" s="54" t="s">
        <v>2381</v>
      </c>
      <c r="H2249" s="54" t="s">
        <v>2380</v>
      </c>
      <c r="I2249" s="17"/>
      <c r="J2249" s="19"/>
      <c r="K2249" s="15" t="str" cm="1">
        <f t="array" ref="K2249">IF(H2249="?",INDEX($H$2:$H$2336,MODE(MATCH($H$2:$H$2336,$H$2:$H$2336,0))),H2249)</f>
        <v>No</v>
      </c>
      <c r="L2249" s="16" t="str">
        <f t="shared" si="35"/>
        <v>0</v>
      </c>
      <c r="M2249" s="16" t="s">
        <v>2380</v>
      </c>
      <c r="N2249" s="16" t="s">
        <v>2380</v>
      </c>
      <c r="O2249" s="15" t="str" cm="1">
        <f t="array" ref="O2249">_xlfn.IFS(B2249&lt;18.5,"Underweight",B2249&lt;=24.99,"Normal weight",B2249&lt;=29.99,"Over weight",B2249&gt;=30,"Obesity")</f>
        <v>Underweight</v>
      </c>
      <c r="P2249" s="29" t="str" cm="1">
        <f t="array" ref="P2249">_xlfn.IFS(C2249&lt;5.7,"Normal",C2249&lt;=6.49,"Prediabetes",C2249&gt;=6.5,"Diabetes")</f>
        <v>Diabetes</v>
      </c>
    </row>
    <row r="2250" spans="1:16" x14ac:dyDescent="0.25">
      <c r="A2250" s="54" t="s">
        <v>109</v>
      </c>
      <c r="B2250" s="54">
        <v>15.12</v>
      </c>
      <c r="C2250" s="54">
        <v>4.03</v>
      </c>
      <c r="D2250" s="54" t="s">
        <v>8367</v>
      </c>
      <c r="E2250" s="54" t="s">
        <v>2380</v>
      </c>
      <c r="F2250" s="54" t="s">
        <v>2380</v>
      </c>
      <c r="G2250" s="54" t="s">
        <v>2381</v>
      </c>
      <c r="H2250" s="54" t="s">
        <v>2380</v>
      </c>
      <c r="I2250" s="15"/>
      <c r="J2250" s="20"/>
      <c r="K2250" s="17" t="str" cm="1">
        <f t="array" ref="K2250">IF(H2250="?",INDEX($H$2:$H$2336,MODE(MATCH($H$2:$H$2336,$H$2:$H$2336,0))),H2250)</f>
        <v>No</v>
      </c>
      <c r="L2250" s="18" t="str">
        <f t="shared" si="35"/>
        <v>0</v>
      </c>
      <c r="M2250" s="18" t="s">
        <v>2382</v>
      </c>
      <c r="N2250" s="18" t="s">
        <v>2380</v>
      </c>
      <c r="O2250" s="17" t="str" cm="1">
        <f t="array" ref="O2250">_xlfn.IFS(B2250&lt;18.5,"Underweight",B2250&lt;=24.99,"Normal weight",B2250&lt;=29.99,"Over weight",B2250&gt;=30,"Obesity")</f>
        <v>Underweight</v>
      </c>
      <c r="P2250" s="30" t="str" cm="1">
        <f t="array" ref="P2250">_xlfn.IFS(C2250&lt;5.7,"Normal",C2250&lt;=6.49,"Prediabetes",C2250&gt;=6.5,"Diabetes")</f>
        <v>Normal</v>
      </c>
    </row>
    <row r="2251" spans="1:16" x14ac:dyDescent="0.25">
      <c r="A2251" s="54" t="s">
        <v>108</v>
      </c>
      <c r="B2251" s="54">
        <v>23.88</v>
      </c>
      <c r="C2251" s="54">
        <v>4.51</v>
      </c>
      <c r="D2251" s="54" t="s">
        <v>2380</v>
      </c>
      <c r="E2251" s="54" t="s">
        <v>2380</v>
      </c>
      <c r="F2251" s="54" t="s">
        <v>2380</v>
      </c>
      <c r="G2251" s="54">
        <v>1</v>
      </c>
      <c r="H2251" s="54" t="s">
        <v>2380</v>
      </c>
      <c r="I2251" s="17"/>
      <c r="J2251" s="19"/>
      <c r="K2251" s="15" t="str" cm="1">
        <f t="array" ref="K2251">IF(H2251="?",INDEX($H$2:$H$2336,MODE(MATCH($H$2:$H$2336,$H$2:$H$2336,0))),H2251)</f>
        <v>No</v>
      </c>
      <c r="L2251" s="16">
        <f t="shared" si="35"/>
        <v>1</v>
      </c>
      <c r="M2251" s="16" t="s">
        <v>2380</v>
      </c>
      <c r="N2251" s="16" t="s">
        <v>2380</v>
      </c>
      <c r="O2251" s="15" t="str" cm="1">
        <f t="array" ref="O2251">_xlfn.IFS(B2251&lt;18.5,"Underweight",B2251&lt;=24.99,"Normal weight",B2251&lt;=29.99,"Over weight",B2251&gt;=30,"Obesity")</f>
        <v>Normal weight</v>
      </c>
      <c r="P2251" s="29" t="str" cm="1">
        <f t="array" ref="P2251">_xlfn.IFS(C2251&lt;5.7,"Normal",C2251&lt;=6.49,"Prediabetes",C2251&gt;=6.5,"Diabetes")</f>
        <v>Normal</v>
      </c>
    </row>
    <row r="2252" spans="1:16" x14ac:dyDescent="0.25">
      <c r="A2252" s="54" t="s">
        <v>107</v>
      </c>
      <c r="B2252" s="54">
        <v>16.13</v>
      </c>
      <c r="C2252" s="54">
        <v>5.56</v>
      </c>
      <c r="D2252" s="54" t="s">
        <v>2380</v>
      </c>
      <c r="E2252" s="54" t="s">
        <v>8367</v>
      </c>
      <c r="F2252" s="54" t="s">
        <v>2380</v>
      </c>
      <c r="G2252" s="54">
        <v>1</v>
      </c>
      <c r="H2252" s="54" t="s">
        <v>2380</v>
      </c>
      <c r="I2252" s="15"/>
      <c r="J2252" s="20"/>
      <c r="K2252" s="17" t="str" cm="1">
        <f t="array" ref="K2252">IF(H2252="?",INDEX($H$2:$H$2336,MODE(MATCH($H$2:$H$2336,$H$2:$H$2336,0))),H2252)</f>
        <v>No</v>
      </c>
      <c r="L2252" s="18">
        <f t="shared" si="35"/>
        <v>1</v>
      </c>
      <c r="M2252" s="18" t="s">
        <v>2380</v>
      </c>
      <c r="N2252" s="18" t="s">
        <v>2380</v>
      </c>
      <c r="O2252" s="17" t="str" cm="1">
        <f t="array" ref="O2252">_xlfn.IFS(B2252&lt;18.5,"Underweight",B2252&lt;=24.99,"Normal weight",B2252&lt;=29.99,"Over weight",B2252&gt;=30,"Obesity")</f>
        <v>Underweight</v>
      </c>
      <c r="P2252" s="30" t="str" cm="1">
        <f t="array" ref="P2252">_xlfn.IFS(C2252&lt;5.7,"Normal",C2252&lt;=6.49,"Prediabetes",C2252&gt;=6.5,"Diabetes")</f>
        <v>Normal</v>
      </c>
    </row>
    <row r="2253" spans="1:16" x14ac:dyDescent="0.25">
      <c r="A2253" s="54" t="s">
        <v>106</v>
      </c>
      <c r="B2253" s="54">
        <v>24.09</v>
      </c>
      <c r="C2253" s="54">
        <v>4.0999999999999996</v>
      </c>
      <c r="D2253" s="54" t="s">
        <v>2380</v>
      </c>
      <c r="E2253" s="54" t="s">
        <v>8367</v>
      </c>
      <c r="F2253" s="54" t="s">
        <v>2380</v>
      </c>
      <c r="G2253" s="54">
        <v>1</v>
      </c>
      <c r="H2253" s="54" t="s">
        <v>2380</v>
      </c>
      <c r="I2253" s="17"/>
      <c r="J2253" s="19"/>
      <c r="K2253" s="15" t="str" cm="1">
        <f t="array" ref="K2253">IF(H2253="?",INDEX($H$2:$H$2336,MODE(MATCH($H$2:$H$2336,$H$2:$H$2336,0))),H2253)</f>
        <v>No</v>
      </c>
      <c r="L2253" s="16">
        <f t="shared" si="35"/>
        <v>1</v>
      </c>
      <c r="M2253" s="16" t="s">
        <v>2380</v>
      </c>
      <c r="N2253" s="16" t="s">
        <v>2380</v>
      </c>
      <c r="O2253" s="15" t="str" cm="1">
        <f t="array" ref="O2253">_xlfn.IFS(B2253&lt;18.5,"Underweight",B2253&lt;=24.99,"Normal weight",B2253&lt;=29.99,"Over weight",B2253&gt;=30,"Obesity")</f>
        <v>Normal weight</v>
      </c>
      <c r="P2253" s="29" t="str" cm="1">
        <f t="array" ref="P2253">_xlfn.IFS(C2253&lt;5.7,"Normal",C2253&lt;=6.49,"Prediabetes",C2253&gt;=6.5,"Diabetes")</f>
        <v>Normal</v>
      </c>
    </row>
    <row r="2254" spans="1:16" x14ac:dyDescent="0.25">
      <c r="A2254" s="54" t="s">
        <v>105</v>
      </c>
      <c r="B2254" s="54">
        <v>19.43</v>
      </c>
      <c r="C2254" s="54">
        <v>5.85</v>
      </c>
      <c r="D2254" s="54" t="s">
        <v>2380</v>
      </c>
      <c r="E2254" s="54" t="s">
        <v>8367</v>
      </c>
      <c r="F2254" s="54" t="s">
        <v>2380</v>
      </c>
      <c r="G2254" s="54">
        <v>1</v>
      </c>
      <c r="H2254" s="54" t="s">
        <v>2380</v>
      </c>
      <c r="I2254" s="15"/>
      <c r="J2254" s="20"/>
      <c r="K2254" s="17" t="str" cm="1">
        <f t="array" ref="K2254">IF(H2254="?",INDEX($H$2:$H$2336,MODE(MATCH($H$2:$H$2336,$H$2:$H$2336,0))),H2254)</f>
        <v>No</v>
      </c>
      <c r="L2254" s="18">
        <f t="shared" si="35"/>
        <v>1</v>
      </c>
      <c r="M2254" s="18" t="s">
        <v>2380</v>
      </c>
      <c r="N2254" s="18" t="s">
        <v>2380</v>
      </c>
      <c r="O2254" s="17" t="str" cm="1">
        <f t="array" ref="O2254">_xlfn.IFS(B2254&lt;18.5,"Underweight",B2254&lt;=24.99,"Normal weight",B2254&lt;=29.99,"Over weight",B2254&gt;=30,"Obesity")</f>
        <v>Normal weight</v>
      </c>
      <c r="P2254" s="30" t="str" cm="1">
        <f t="array" ref="P2254">_xlfn.IFS(C2254&lt;5.7,"Normal",C2254&lt;=6.49,"Prediabetes",C2254&gt;=6.5,"Diabetes")</f>
        <v>Prediabetes</v>
      </c>
    </row>
    <row r="2255" spans="1:16" x14ac:dyDescent="0.25">
      <c r="A2255" s="54" t="s">
        <v>104</v>
      </c>
      <c r="B2255" s="54">
        <v>15.22</v>
      </c>
      <c r="C2255" s="54">
        <v>4.92</v>
      </c>
      <c r="D2255" s="54" t="s">
        <v>8367</v>
      </c>
      <c r="E2255" s="54" t="s">
        <v>2380</v>
      </c>
      <c r="F2255" s="54" t="s">
        <v>2382</v>
      </c>
      <c r="G2255" s="54">
        <v>1</v>
      </c>
      <c r="H2255" s="54" t="s">
        <v>2380</v>
      </c>
      <c r="I2255" s="17"/>
      <c r="J2255" s="19"/>
      <c r="K2255" s="15" t="str" cm="1">
        <f t="array" ref="K2255">IF(H2255="?",INDEX($H$2:$H$2336,MODE(MATCH($H$2:$H$2336,$H$2:$H$2336,0))),H2255)</f>
        <v>No</v>
      </c>
      <c r="L2255" s="16">
        <f t="shared" si="35"/>
        <v>1</v>
      </c>
      <c r="M2255" s="16" t="s">
        <v>2382</v>
      </c>
      <c r="N2255" s="16" t="s">
        <v>2380</v>
      </c>
      <c r="O2255" s="15" t="str" cm="1">
        <f t="array" ref="O2255">_xlfn.IFS(B2255&lt;18.5,"Underweight",B2255&lt;=24.99,"Normal weight",B2255&lt;=29.99,"Over weight",B2255&gt;=30,"Obesity")</f>
        <v>Underweight</v>
      </c>
      <c r="P2255" s="29" t="str" cm="1">
        <f t="array" ref="P2255">_xlfn.IFS(C2255&lt;5.7,"Normal",C2255&lt;=6.49,"Prediabetes",C2255&gt;=6.5,"Diabetes")</f>
        <v>Normal</v>
      </c>
    </row>
    <row r="2256" spans="1:16" x14ac:dyDescent="0.25">
      <c r="A2256" s="54" t="s">
        <v>103</v>
      </c>
      <c r="B2256" s="54">
        <v>20.72</v>
      </c>
      <c r="C2256" s="54">
        <v>9.4600000000000009</v>
      </c>
      <c r="D2256" s="54" t="s">
        <v>2380</v>
      </c>
      <c r="E2256" s="54" t="s">
        <v>2380</v>
      </c>
      <c r="F2256" s="54" t="s">
        <v>2380</v>
      </c>
      <c r="G2256" s="54" t="s">
        <v>2381</v>
      </c>
      <c r="H2256" s="54" t="s">
        <v>2380</v>
      </c>
      <c r="I2256" s="15"/>
      <c r="J2256" s="20"/>
      <c r="K2256" s="17" t="str" cm="1">
        <f t="array" ref="K2256">IF(H2256="?",INDEX($H$2:$H$2336,MODE(MATCH($H$2:$H$2336,$H$2:$H$2336,0))),H2256)</f>
        <v>No</v>
      </c>
      <c r="L2256" s="18" t="str">
        <f t="shared" si="35"/>
        <v>0</v>
      </c>
      <c r="M2256" s="18" t="s">
        <v>2380</v>
      </c>
      <c r="N2256" s="18" t="s">
        <v>2380</v>
      </c>
      <c r="O2256" s="17" t="str" cm="1">
        <f t="array" ref="O2256">_xlfn.IFS(B2256&lt;18.5,"Underweight",B2256&lt;=24.99,"Normal weight",B2256&lt;=29.99,"Over weight",B2256&gt;=30,"Obesity")</f>
        <v>Normal weight</v>
      </c>
      <c r="P2256" s="30" t="str" cm="1">
        <f t="array" ref="P2256">_xlfn.IFS(C2256&lt;5.7,"Normal",C2256&lt;=6.49,"Prediabetes",C2256&gt;=6.5,"Diabetes")</f>
        <v>Diabetes</v>
      </c>
    </row>
    <row r="2257" spans="1:16" x14ac:dyDescent="0.25">
      <c r="A2257" s="54" t="s">
        <v>102</v>
      </c>
      <c r="B2257" s="54">
        <v>35.4</v>
      </c>
      <c r="C2257" s="54">
        <v>5.94</v>
      </c>
      <c r="D2257" s="54" t="s">
        <v>2380</v>
      </c>
      <c r="E2257" s="54" t="s">
        <v>2380</v>
      </c>
      <c r="F2257" s="54" t="s">
        <v>2382</v>
      </c>
      <c r="G2257" s="54">
        <v>1</v>
      </c>
      <c r="H2257" s="54" t="s">
        <v>2380</v>
      </c>
      <c r="I2257" s="17"/>
      <c r="J2257" s="19"/>
      <c r="K2257" s="15" t="str" cm="1">
        <f t="array" ref="K2257">IF(H2257="?",INDEX($H$2:$H$2336,MODE(MATCH($H$2:$H$2336,$H$2:$H$2336,0))),H2257)</f>
        <v>No</v>
      </c>
      <c r="L2257" s="16">
        <f t="shared" si="35"/>
        <v>1</v>
      </c>
      <c r="M2257" s="16" t="s">
        <v>2380</v>
      </c>
      <c r="N2257" s="16" t="s">
        <v>2380</v>
      </c>
      <c r="O2257" s="15" t="str" cm="1">
        <f t="array" ref="O2257">_xlfn.IFS(B2257&lt;18.5,"Underweight",B2257&lt;=24.99,"Normal weight",B2257&lt;=29.99,"Over weight",B2257&gt;=30,"Obesity")</f>
        <v>Obesity</v>
      </c>
      <c r="P2257" s="29" t="str" cm="1">
        <f t="array" ref="P2257">_xlfn.IFS(C2257&lt;5.7,"Normal",C2257&lt;=6.49,"Prediabetes",C2257&gt;=6.5,"Diabetes")</f>
        <v>Prediabetes</v>
      </c>
    </row>
    <row r="2258" spans="1:16" x14ac:dyDescent="0.25">
      <c r="A2258" s="54" t="s">
        <v>101</v>
      </c>
      <c r="B2258" s="54">
        <v>34.4</v>
      </c>
      <c r="C2258" s="54">
        <v>5.7</v>
      </c>
      <c r="D2258" s="54" t="s">
        <v>2380</v>
      </c>
      <c r="E2258" s="54" t="s">
        <v>2380</v>
      </c>
      <c r="F2258" s="54" t="s">
        <v>2382</v>
      </c>
      <c r="G2258" s="54">
        <v>1</v>
      </c>
      <c r="H2258" s="54" t="s">
        <v>2380</v>
      </c>
      <c r="I2258" s="15"/>
      <c r="J2258" s="20"/>
      <c r="K2258" s="17" t="str" cm="1">
        <f t="array" ref="K2258">IF(H2258="?",INDEX($H$2:$H$2336,MODE(MATCH($H$2:$H$2336,$H$2:$H$2336,0))),H2258)</f>
        <v>No</v>
      </c>
      <c r="L2258" s="18">
        <f t="shared" si="35"/>
        <v>1</v>
      </c>
      <c r="M2258" s="18" t="s">
        <v>2380</v>
      </c>
      <c r="N2258" s="18" t="s">
        <v>2380</v>
      </c>
      <c r="O2258" s="17" t="str" cm="1">
        <f t="array" ref="O2258">_xlfn.IFS(B2258&lt;18.5,"Underweight",B2258&lt;=24.99,"Normal weight",B2258&lt;=29.99,"Over weight",B2258&gt;=30,"Obesity")</f>
        <v>Obesity</v>
      </c>
      <c r="P2258" s="30" t="str" cm="1">
        <f t="array" ref="P2258">_xlfn.IFS(C2258&lt;5.7,"Normal",C2258&lt;=6.49,"Prediabetes",C2258&gt;=6.5,"Diabetes")</f>
        <v>Prediabetes</v>
      </c>
    </row>
    <row r="2259" spans="1:16" x14ac:dyDescent="0.25">
      <c r="A2259" s="54" t="s">
        <v>100</v>
      </c>
      <c r="B2259" s="54">
        <v>34.1</v>
      </c>
      <c r="C2259" s="54">
        <v>4.13</v>
      </c>
      <c r="D2259" s="54" t="s">
        <v>2380</v>
      </c>
      <c r="E2259" s="54" t="s">
        <v>2380</v>
      </c>
      <c r="F2259" s="54" t="s">
        <v>2382</v>
      </c>
      <c r="G2259" s="54">
        <v>1</v>
      </c>
      <c r="H2259" s="54" t="s">
        <v>2380</v>
      </c>
      <c r="I2259" s="17"/>
      <c r="J2259" s="19"/>
      <c r="K2259" s="15" t="str" cm="1">
        <f t="array" ref="K2259">IF(H2259="?",INDEX($H$2:$H$2336,MODE(MATCH($H$2:$H$2336,$H$2:$H$2336,0))),H2259)</f>
        <v>No</v>
      </c>
      <c r="L2259" s="16">
        <f t="shared" si="35"/>
        <v>1</v>
      </c>
      <c r="M2259" s="16" t="s">
        <v>2380</v>
      </c>
      <c r="N2259" s="16" t="s">
        <v>2380</v>
      </c>
      <c r="O2259" s="15" t="str" cm="1">
        <f t="array" ref="O2259">_xlfn.IFS(B2259&lt;18.5,"Underweight",B2259&lt;=24.99,"Normal weight",B2259&lt;=29.99,"Over weight",B2259&gt;=30,"Obesity")</f>
        <v>Obesity</v>
      </c>
      <c r="P2259" s="29" t="str" cm="1">
        <f t="array" ref="P2259">_xlfn.IFS(C2259&lt;5.7,"Normal",C2259&lt;=6.49,"Prediabetes",C2259&gt;=6.5,"Diabetes")</f>
        <v>Normal</v>
      </c>
    </row>
    <row r="2260" spans="1:16" x14ac:dyDescent="0.25">
      <c r="A2260" s="54" t="s">
        <v>99</v>
      </c>
      <c r="B2260" s="54">
        <v>30.4</v>
      </c>
      <c r="C2260" s="54">
        <v>4.7699999999999996</v>
      </c>
      <c r="D2260" s="54" t="s">
        <v>2380</v>
      </c>
      <c r="E2260" s="54" t="s">
        <v>2380</v>
      </c>
      <c r="F2260" s="54" t="s">
        <v>2382</v>
      </c>
      <c r="G2260" s="54">
        <v>1</v>
      </c>
      <c r="H2260" s="54" t="s">
        <v>2380</v>
      </c>
      <c r="I2260" s="15"/>
      <c r="J2260" s="20"/>
      <c r="K2260" s="17" t="str" cm="1">
        <f t="array" ref="K2260">IF(H2260="?",INDEX($H$2:$H$2336,MODE(MATCH($H$2:$H$2336,$H$2:$H$2336,0))),H2260)</f>
        <v>No</v>
      </c>
      <c r="L2260" s="18">
        <f t="shared" si="35"/>
        <v>1</v>
      </c>
      <c r="M2260" s="18" t="s">
        <v>2380</v>
      </c>
      <c r="N2260" s="18" t="s">
        <v>2380</v>
      </c>
      <c r="O2260" s="17" t="str" cm="1">
        <f t="array" ref="O2260">_xlfn.IFS(B2260&lt;18.5,"Underweight",B2260&lt;=24.99,"Normal weight",B2260&lt;=29.99,"Over weight",B2260&gt;=30,"Obesity")</f>
        <v>Obesity</v>
      </c>
      <c r="P2260" s="30" t="str" cm="1">
        <f t="array" ref="P2260">_xlfn.IFS(C2260&lt;5.7,"Normal",C2260&lt;=6.49,"Prediabetes",C2260&gt;=6.5,"Diabetes")</f>
        <v>Normal</v>
      </c>
    </row>
    <row r="2261" spans="1:16" x14ac:dyDescent="0.25">
      <c r="A2261" s="54" t="s">
        <v>98</v>
      </c>
      <c r="B2261" s="54">
        <v>28.7</v>
      </c>
      <c r="C2261" s="54">
        <v>4.99</v>
      </c>
      <c r="D2261" s="54" t="s">
        <v>2380</v>
      </c>
      <c r="E2261" s="54" t="s">
        <v>2380</v>
      </c>
      <c r="F2261" s="54" t="s">
        <v>2382</v>
      </c>
      <c r="G2261" s="54">
        <v>1</v>
      </c>
      <c r="H2261" s="54" t="s">
        <v>2380</v>
      </c>
      <c r="I2261" s="17"/>
      <c r="J2261" s="19"/>
      <c r="K2261" s="15" t="str" cm="1">
        <f t="array" ref="K2261">IF(H2261="?",INDEX($H$2:$H$2336,MODE(MATCH($H$2:$H$2336,$H$2:$H$2336,0))),H2261)</f>
        <v>No</v>
      </c>
      <c r="L2261" s="16">
        <f t="shared" si="35"/>
        <v>1</v>
      </c>
      <c r="M2261" s="16" t="s">
        <v>2380</v>
      </c>
      <c r="N2261" s="16" t="s">
        <v>2380</v>
      </c>
      <c r="O2261" s="15" t="str" cm="1">
        <f t="array" ref="O2261">_xlfn.IFS(B2261&lt;18.5,"Underweight",B2261&lt;=24.99,"Normal weight",B2261&lt;=29.99,"Over weight",B2261&gt;=30,"Obesity")</f>
        <v>Over weight</v>
      </c>
      <c r="P2261" s="29" t="str" cm="1">
        <f t="array" ref="P2261">_xlfn.IFS(C2261&lt;5.7,"Normal",C2261&lt;=6.49,"Prediabetes",C2261&gt;=6.5,"Diabetes")</f>
        <v>Normal</v>
      </c>
    </row>
    <row r="2262" spans="1:16" x14ac:dyDescent="0.25">
      <c r="A2262" s="54" t="s">
        <v>97</v>
      </c>
      <c r="B2262" s="54">
        <v>17.440000000000001</v>
      </c>
      <c r="C2262" s="54">
        <v>4.42</v>
      </c>
      <c r="D2262" s="54" t="s">
        <v>8367</v>
      </c>
      <c r="E2262" s="54" t="s">
        <v>2380</v>
      </c>
      <c r="F2262" s="54" t="s">
        <v>2382</v>
      </c>
      <c r="G2262" s="54">
        <v>1</v>
      </c>
      <c r="H2262" s="54" t="s">
        <v>2380</v>
      </c>
      <c r="I2262" s="15"/>
      <c r="J2262" s="20"/>
      <c r="K2262" s="17" t="str" cm="1">
        <f t="array" ref="K2262">IF(H2262="?",INDEX($H$2:$H$2336,MODE(MATCH($H$2:$H$2336,$H$2:$H$2336,0))),H2262)</f>
        <v>No</v>
      </c>
      <c r="L2262" s="18">
        <f t="shared" si="35"/>
        <v>1</v>
      </c>
      <c r="M2262" s="18" t="s">
        <v>2382</v>
      </c>
      <c r="N2262" s="18" t="s">
        <v>2380</v>
      </c>
      <c r="O2262" s="17" t="str" cm="1">
        <f t="array" ref="O2262">_xlfn.IFS(B2262&lt;18.5,"Underweight",B2262&lt;=24.99,"Normal weight",B2262&lt;=29.99,"Over weight",B2262&gt;=30,"Obesity")</f>
        <v>Underweight</v>
      </c>
      <c r="P2262" s="30" t="str" cm="1">
        <f t="array" ref="P2262">_xlfn.IFS(C2262&lt;5.7,"Normal",C2262&lt;=6.49,"Prediabetes",C2262&gt;=6.5,"Diabetes")</f>
        <v>Normal</v>
      </c>
    </row>
    <row r="2263" spans="1:16" x14ac:dyDescent="0.25">
      <c r="A2263" s="54" t="s">
        <v>96</v>
      </c>
      <c r="B2263" s="54">
        <v>27.6</v>
      </c>
      <c r="C2263" s="54">
        <v>4.01</v>
      </c>
      <c r="D2263" s="54" t="s">
        <v>2380</v>
      </c>
      <c r="E2263" s="54" t="s">
        <v>2380</v>
      </c>
      <c r="F2263" s="54" t="s">
        <v>2382</v>
      </c>
      <c r="G2263" s="54">
        <v>1</v>
      </c>
      <c r="H2263" s="54" t="s">
        <v>2380</v>
      </c>
      <c r="I2263" s="17"/>
      <c r="J2263" s="19"/>
      <c r="K2263" s="15" t="str" cm="1">
        <f t="array" ref="K2263">IF(H2263="?",INDEX($H$2:$H$2336,MODE(MATCH($H$2:$H$2336,$H$2:$H$2336,0))),H2263)</f>
        <v>No</v>
      </c>
      <c r="L2263" s="16">
        <f t="shared" si="35"/>
        <v>1</v>
      </c>
      <c r="M2263" s="16" t="s">
        <v>2380</v>
      </c>
      <c r="N2263" s="16" t="s">
        <v>2380</v>
      </c>
      <c r="O2263" s="15" t="str" cm="1">
        <f t="array" ref="O2263">_xlfn.IFS(B2263&lt;18.5,"Underweight",B2263&lt;=24.99,"Normal weight",B2263&lt;=29.99,"Over weight",B2263&gt;=30,"Obesity")</f>
        <v>Over weight</v>
      </c>
      <c r="P2263" s="29" t="str" cm="1">
        <f t="array" ref="P2263">_xlfn.IFS(C2263&lt;5.7,"Normal",C2263&lt;=6.49,"Prediabetes",C2263&gt;=6.5,"Diabetes")</f>
        <v>Normal</v>
      </c>
    </row>
    <row r="2264" spans="1:16" x14ac:dyDescent="0.25">
      <c r="A2264" s="54" t="s">
        <v>95</v>
      </c>
      <c r="B2264" s="54">
        <v>20.7</v>
      </c>
      <c r="C2264" s="54">
        <v>4.49</v>
      </c>
      <c r="D2264" s="54" t="s">
        <v>2380</v>
      </c>
      <c r="E2264" s="54" t="s">
        <v>2380</v>
      </c>
      <c r="F2264" s="54" t="s">
        <v>2382</v>
      </c>
      <c r="G2264" s="54">
        <v>1</v>
      </c>
      <c r="H2264" s="54" t="s">
        <v>2380</v>
      </c>
      <c r="I2264" s="15"/>
      <c r="J2264" s="20"/>
      <c r="K2264" s="17" t="str" cm="1">
        <f t="array" ref="K2264">IF(H2264="?",INDEX($H$2:$H$2336,MODE(MATCH($H$2:$H$2336,$H$2:$H$2336,0))),H2264)</f>
        <v>No</v>
      </c>
      <c r="L2264" s="18">
        <f t="shared" si="35"/>
        <v>1</v>
      </c>
      <c r="M2264" s="18" t="s">
        <v>2380</v>
      </c>
      <c r="N2264" s="18" t="s">
        <v>2380</v>
      </c>
      <c r="O2264" s="17" t="str" cm="1">
        <f t="array" ref="O2264">_xlfn.IFS(B2264&lt;18.5,"Underweight",B2264&lt;=24.99,"Normal weight",B2264&lt;=29.99,"Over weight",B2264&gt;=30,"Obesity")</f>
        <v>Normal weight</v>
      </c>
      <c r="P2264" s="30" t="str" cm="1">
        <f t="array" ref="P2264">_xlfn.IFS(C2264&lt;5.7,"Normal",C2264&lt;=6.49,"Prediabetes",C2264&gt;=6.5,"Diabetes")</f>
        <v>Normal</v>
      </c>
    </row>
    <row r="2265" spans="1:16" x14ac:dyDescent="0.25">
      <c r="A2265" s="54" t="s">
        <v>94</v>
      </c>
      <c r="B2265" s="54">
        <v>20.3</v>
      </c>
      <c r="C2265" s="54">
        <v>6.37</v>
      </c>
      <c r="D2265" s="54" t="s">
        <v>2380</v>
      </c>
      <c r="E2265" s="54" t="s">
        <v>2380</v>
      </c>
      <c r="F2265" s="54" t="s">
        <v>2382</v>
      </c>
      <c r="G2265" s="54">
        <v>1</v>
      </c>
      <c r="H2265" s="54" t="s">
        <v>2380</v>
      </c>
      <c r="I2265" s="17"/>
      <c r="J2265" s="19"/>
      <c r="K2265" s="15" t="str" cm="1">
        <f t="array" ref="K2265">IF(H2265="?",INDEX($H$2:$H$2336,MODE(MATCH($H$2:$H$2336,$H$2:$H$2336,0))),H2265)</f>
        <v>No</v>
      </c>
      <c r="L2265" s="16">
        <f t="shared" si="35"/>
        <v>1</v>
      </c>
      <c r="M2265" s="16" t="s">
        <v>2380</v>
      </c>
      <c r="N2265" s="16" t="s">
        <v>2380</v>
      </c>
      <c r="O2265" s="15" t="str" cm="1">
        <f t="array" ref="O2265">_xlfn.IFS(B2265&lt;18.5,"Underweight",B2265&lt;=24.99,"Normal weight",B2265&lt;=29.99,"Over weight",B2265&gt;=30,"Obesity")</f>
        <v>Normal weight</v>
      </c>
      <c r="P2265" s="29" t="str" cm="1">
        <f t="array" ref="P2265">_xlfn.IFS(C2265&lt;5.7,"Normal",C2265&lt;=6.49,"Prediabetes",C2265&gt;=6.5,"Diabetes")</f>
        <v>Prediabetes</v>
      </c>
    </row>
    <row r="2266" spans="1:16" x14ac:dyDescent="0.25">
      <c r="A2266" s="54" t="s">
        <v>93</v>
      </c>
      <c r="B2266" s="54">
        <v>19.8</v>
      </c>
      <c r="C2266" s="54">
        <v>5.12</v>
      </c>
      <c r="D2266" s="54" t="s">
        <v>2380</v>
      </c>
      <c r="E2266" s="54" t="s">
        <v>2380</v>
      </c>
      <c r="F2266" s="54" t="s">
        <v>2382</v>
      </c>
      <c r="G2266" s="54">
        <v>1</v>
      </c>
      <c r="H2266" s="54" t="s">
        <v>2380</v>
      </c>
      <c r="I2266" s="15"/>
      <c r="J2266" s="20"/>
      <c r="K2266" s="17" t="str" cm="1">
        <f t="array" ref="K2266">IF(H2266="?",INDEX($H$2:$H$2336,MODE(MATCH($H$2:$H$2336,$H$2:$H$2336,0))),H2266)</f>
        <v>No</v>
      </c>
      <c r="L2266" s="18">
        <f t="shared" si="35"/>
        <v>1</v>
      </c>
      <c r="M2266" s="18" t="s">
        <v>2380</v>
      </c>
      <c r="N2266" s="18" t="s">
        <v>2380</v>
      </c>
      <c r="O2266" s="17" t="str" cm="1">
        <f t="array" ref="O2266">_xlfn.IFS(B2266&lt;18.5,"Underweight",B2266&lt;=24.99,"Normal weight",B2266&lt;=29.99,"Over weight",B2266&gt;=30,"Obesity")</f>
        <v>Normal weight</v>
      </c>
      <c r="P2266" s="30" t="str" cm="1">
        <f t="array" ref="P2266">_xlfn.IFS(C2266&lt;5.7,"Normal",C2266&lt;=6.49,"Prediabetes",C2266&gt;=6.5,"Diabetes")</f>
        <v>Normal</v>
      </c>
    </row>
    <row r="2267" spans="1:16" x14ac:dyDescent="0.25">
      <c r="A2267" s="54" t="s">
        <v>92</v>
      </c>
      <c r="B2267" s="54">
        <v>21.87</v>
      </c>
      <c r="C2267" s="54">
        <v>8.59</v>
      </c>
      <c r="D2267" s="54" t="s">
        <v>2380</v>
      </c>
      <c r="E2267" s="54" t="s">
        <v>2380</v>
      </c>
      <c r="F2267" s="54" t="s">
        <v>2380</v>
      </c>
      <c r="G2267" s="54" t="s">
        <v>2381</v>
      </c>
      <c r="H2267" s="54" t="s">
        <v>2380</v>
      </c>
      <c r="I2267" s="17"/>
      <c r="J2267" s="19"/>
      <c r="K2267" s="15" t="str" cm="1">
        <f t="array" ref="K2267">IF(H2267="?",INDEX($H$2:$H$2336,MODE(MATCH($H$2:$H$2336,$H$2:$H$2336,0))),H2267)</f>
        <v>No</v>
      </c>
      <c r="L2267" s="16" t="str">
        <f t="shared" si="35"/>
        <v>0</v>
      </c>
      <c r="M2267" s="16" t="s">
        <v>2380</v>
      </c>
      <c r="N2267" s="16" t="s">
        <v>2380</v>
      </c>
      <c r="O2267" s="15" t="str" cm="1">
        <f t="array" ref="O2267">_xlfn.IFS(B2267&lt;18.5,"Underweight",B2267&lt;=24.99,"Normal weight",B2267&lt;=29.99,"Over weight",B2267&gt;=30,"Obesity")</f>
        <v>Normal weight</v>
      </c>
      <c r="P2267" s="29" t="str" cm="1">
        <f t="array" ref="P2267">_xlfn.IFS(C2267&lt;5.7,"Normal",C2267&lt;=6.49,"Prediabetes",C2267&gt;=6.5,"Diabetes")</f>
        <v>Diabetes</v>
      </c>
    </row>
    <row r="2268" spans="1:16" x14ac:dyDescent="0.25">
      <c r="A2268" s="54" t="s">
        <v>91</v>
      </c>
      <c r="B2268" s="54">
        <v>16.600000000000001</v>
      </c>
      <c r="C2268" s="54">
        <v>5.87</v>
      </c>
      <c r="D2268" s="54" t="s">
        <v>2380</v>
      </c>
      <c r="E2268" s="54" t="s">
        <v>2380</v>
      </c>
      <c r="F2268" s="54" t="s">
        <v>2380</v>
      </c>
      <c r="G2268" s="54">
        <v>1</v>
      </c>
      <c r="H2268" s="54" t="s">
        <v>2380</v>
      </c>
      <c r="I2268" s="15"/>
      <c r="J2268" s="20"/>
      <c r="K2268" s="17" t="str" cm="1">
        <f t="array" ref="K2268">IF(H2268="?",INDEX($H$2:$H$2336,MODE(MATCH($H$2:$H$2336,$H$2:$H$2336,0))),H2268)</f>
        <v>No</v>
      </c>
      <c r="L2268" s="18">
        <f t="shared" si="35"/>
        <v>1</v>
      </c>
      <c r="M2268" s="18" t="s">
        <v>2380</v>
      </c>
      <c r="N2268" s="18" t="s">
        <v>2380</v>
      </c>
      <c r="O2268" s="17" t="str" cm="1">
        <f t="array" ref="O2268">_xlfn.IFS(B2268&lt;18.5,"Underweight",B2268&lt;=24.99,"Normal weight",B2268&lt;=29.99,"Over weight",B2268&gt;=30,"Obesity")</f>
        <v>Underweight</v>
      </c>
      <c r="P2268" s="30" t="str" cm="1">
        <f t="array" ref="P2268">_xlfn.IFS(C2268&lt;5.7,"Normal",C2268&lt;=6.49,"Prediabetes",C2268&gt;=6.5,"Diabetes")</f>
        <v>Prediabetes</v>
      </c>
    </row>
    <row r="2269" spans="1:16" x14ac:dyDescent="0.25">
      <c r="A2269" s="54" t="s">
        <v>90</v>
      </c>
      <c r="B2269" s="54">
        <v>21.98</v>
      </c>
      <c r="C2269" s="54">
        <v>7.03</v>
      </c>
      <c r="D2269" s="54" t="s">
        <v>2380</v>
      </c>
      <c r="E2269" s="54" t="s">
        <v>2380</v>
      </c>
      <c r="F2269" s="54" t="s">
        <v>2380</v>
      </c>
      <c r="G2269" s="54" t="s">
        <v>2381</v>
      </c>
      <c r="H2269" s="54" t="s">
        <v>2380</v>
      </c>
      <c r="I2269" s="17"/>
      <c r="J2269" s="19"/>
      <c r="K2269" s="15" t="str" cm="1">
        <f t="array" ref="K2269">IF(H2269="?",INDEX($H$2:$H$2336,MODE(MATCH($H$2:$H$2336,$H$2:$H$2336,0))),H2269)</f>
        <v>No</v>
      </c>
      <c r="L2269" s="16" t="str">
        <f t="shared" si="35"/>
        <v>0</v>
      </c>
      <c r="M2269" s="16" t="s">
        <v>2380</v>
      </c>
      <c r="N2269" s="16" t="s">
        <v>2380</v>
      </c>
      <c r="O2269" s="15" t="str" cm="1">
        <f t="array" ref="O2269">_xlfn.IFS(B2269&lt;18.5,"Underweight",B2269&lt;=24.99,"Normal weight",B2269&lt;=29.99,"Over weight",B2269&gt;=30,"Obesity")</f>
        <v>Normal weight</v>
      </c>
      <c r="P2269" s="29" t="str" cm="1">
        <f t="array" ref="P2269">_xlfn.IFS(C2269&lt;5.7,"Normal",C2269&lt;=6.49,"Prediabetes",C2269&gt;=6.5,"Diabetes")</f>
        <v>Diabetes</v>
      </c>
    </row>
    <row r="2270" spans="1:16" x14ac:dyDescent="0.25">
      <c r="A2270" s="54" t="s">
        <v>89</v>
      </c>
      <c r="B2270" s="54">
        <v>19.7</v>
      </c>
      <c r="C2270" s="54">
        <v>5.51</v>
      </c>
      <c r="D2270" s="54" t="s">
        <v>2380</v>
      </c>
      <c r="E2270" s="54" t="s">
        <v>2380</v>
      </c>
      <c r="F2270" s="54" t="s">
        <v>2380</v>
      </c>
      <c r="G2270" s="54">
        <v>1</v>
      </c>
      <c r="H2270" s="54" t="s">
        <v>2380</v>
      </c>
      <c r="I2270" s="15"/>
      <c r="J2270" s="20"/>
      <c r="K2270" s="17" t="str" cm="1">
        <f t="array" ref="K2270">IF(H2270="?",INDEX($H$2:$H$2336,MODE(MATCH($H$2:$H$2336,$H$2:$H$2336,0))),H2270)</f>
        <v>No</v>
      </c>
      <c r="L2270" s="18">
        <f t="shared" si="35"/>
        <v>1</v>
      </c>
      <c r="M2270" s="18" t="s">
        <v>2380</v>
      </c>
      <c r="N2270" s="18" t="s">
        <v>2380</v>
      </c>
      <c r="O2270" s="17" t="str" cm="1">
        <f t="array" ref="O2270">_xlfn.IFS(B2270&lt;18.5,"Underweight",B2270&lt;=24.99,"Normal weight",B2270&lt;=29.99,"Over weight",B2270&gt;=30,"Obesity")</f>
        <v>Normal weight</v>
      </c>
      <c r="P2270" s="30" t="str" cm="1">
        <f t="array" ref="P2270">_xlfn.IFS(C2270&lt;5.7,"Normal",C2270&lt;=6.49,"Prediabetes",C2270&gt;=6.5,"Diabetes")</f>
        <v>Normal</v>
      </c>
    </row>
    <row r="2271" spans="1:16" x14ac:dyDescent="0.25">
      <c r="A2271" s="54" t="s">
        <v>88</v>
      </c>
      <c r="B2271" s="54">
        <v>19.21</v>
      </c>
      <c r="C2271" s="54">
        <v>4.76</v>
      </c>
      <c r="D2271" s="54" t="s">
        <v>2380</v>
      </c>
      <c r="E2271" s="54" t="s">
        <v>8367</v>
      </c>
      <c r="F2271" s="54" t="s">
        <v>2380</v>
      </c>
      <c r="G2271" s="54">
        <v>1</v>
      </c>
      <c r="H2271" s="54" t="s">
        <v>2380</v>
      </c>
      <c r="I2271" s="17"/>
      <c r="J2271" s="19"/>
      <c r="K2271" s="15" t="str" cm="1">
        <f t="array" ref="K2271">IF(H2271="?",INDEX($H$2:$H$2336,MODE(MATCH($H$2:$H$2336,$H$2:$H$2336,0))),H2271)</f>
        <v>No</v>
      </c>
      <c r="L2271" s="16">
        <f t="shared" si="35"/>
        <v>1</v>
      </c>
      <c r="M2271" s="16" t="s">
        <v>2380</v>
      </c>
      <c r="N2271" s="16" t="s">
        <v>2380</v>
      </c>
      <c r="O2271" s="15" t="str" cm="1">
        <f t="array" ref="O2271">_xlfn.IFS(B2271&lt;18.5,"Underweight",B2271&lt;=24.99,"Normal weight",B2271&lt;=29.99,"Over weight",B2271&gt;=30,"Obesity")</f>
        <v>Normal weight</v>
      </c>
      <c r="P2271" s="29" t="str" cm="1">
        <f t="array" ref="P2271">_xlfn.IFS(C2271&lt;5.7,"Normal",C2271&lt;=6.49,"Prediabetes",C2271&gt;=6.5,"Diabetes")</f>
        <v>Normal</v>
      </c>
    </row>
    <row r="2272" spans="1:16" x14ac:dyDescent="0.25">
      <c r="A2272" s="54" t="s">
        <v>87</v>
      </c>
      <c r="B2272" s="54">
        <v>19.3</v>
      </c>
      <c r="C2272" s="54">
        <v>4.7</v>
      </c>
      <c r="D2272" s="54" t="s">
        <v>2380</v>
      </c>
      <c r="E2272" s="54" t="s">
        <v>8367</v>
      </c>
      <c r="F2272" s="54" t="s">
        <v>2380</v>
      </c>
      <c r="G2272" s="54">
        <v>1</v>
      </c>
      <c r="H2272" s="54" t="s">
        <v>2380</v>
      </c>
      <c r="I2272" s="15"/>
      <c r="J2272" s="20"/>
      <c r="K2272" s="17" t="str" cm="1">
        <f t="array" ref="K2272">IF(H2272="?",INDEX($H$2:$H$2336,MODE(MATCH($H$2:$H$2336,$H$2:$H$2336,0))),H2272)</f>
        <v>No</v>
      </c>
      <c r="L2272" s="18">
        <f t="shared" si="35"/>
        <v>1</v>
      </c>
      <c r="M2272" s="18" t="s">
        <v>2380</v>
      </c>
      <c r="N2272" s="18" t="s">
        <v>2380</v>
      </c>
      <c r="O2272" s="17" t="str" cm="1">
        <f t="array" ref="O2272">_xlfn.IFS(B2272&lt;18.5,"Underweight",B2272&lt;=24.99,"Normal weight",B2272&lt;=29.99,"Over weight",B2272&gt;=30,"Obesity")</f>
        <v>Normal weight</v>
      </c>
      <c r="P2272" s="30" t="str" cm="1">
        <f t="array" ref="P2272">_xlfn.IFS(C2272&lt;5.7,"Normal",C2272&lt;=6.49,"Prediabetes",C2272&gt;=6.5,"Diabetes")</f>
        <v>Normal</v>
      </c>
    </row>
    <row r="2273" spans="1:16" x14ac:dyDescent="0.25">
      <c r="A2273" s="54" t="s">
        <v>86</v>
      </c>
      <c r="B2273" s="54">
        <v>16.22</v>
      </c>
      <c r="C2273" s="54">
        <v>6.21</v>
      </c>
      <c r="D2273" s="54" t="s">
        <v>8367</v>
      </c>
      <c r="E2273" s="54" t="s">
        <v>2380</v>
      </c>
      <c r="F2273" s="54" t="s">
        <v>2380</v>
      </c>
      <c r="G2273" s="54" t="s">
        <v>2381</v>
      </c>
      <c r="H2273" s="54" t="s">
        <v>2380</v>
      </c>
      <c r="I2273" s="17"/>
      <c r="J2273" s="19"/>
      <c r="K2273" s="15" t="str" cm="1">
        <f t="array" ref="K2273">IF(H2273="?",INDEX($H$2:$H$2336,MODE(MATCH($H$2:$H$2336,$H$2:$H$2336,0))),H2273)</f>
        <v>No</v>
      </c>
      <c r="L2273" s="16" t="str">
        <f t="shared" si="35"/>
        <v>0</v>
      </c>
      <c r="M2273" s="16" t="s">
        <v>2382</v>
      </c>
      <c r="N2273" s="16" t="s">
        <v>2380</v>
      </c>
      <c r="O2273" s="15" t="str" cm="1">
        <f t="array" ref="O2273">_xlfn.IFS(B2273&lt;18.5,"Underweight",B2273&lt;=24.99,"Normal weight",B2273&lt;=29.99,"Over weight",B2273&gt;=30,"Obesity")</f>
        <v>Underweight</v>
      </c>
      <c r="P2273" s="29" t="str" cm="1">
        <f t="array" ref="P2273">_xlfn.IFS(C2273&lt;5.7,"Normal",C2273&lt;=6.49,"Prediabetes",C2273&gt;=6.5,"Diabetes")</f>
        <v>Prediabetes</v>
      </c>
    </row>
    <row r="2274" spans="1:16" x14ac:dyDescent="0.25">
      <c r="A2274" s="54" t="s">
        <v>85</v>
      </c>
      <c r="B2274" s="54">
        <v>17.12</v>
      </c>
      <c r="C2274" s="54">
        <v>4.5199999999999996</v>
      </c>
      <c r="D2274" s="54" t="s">
        <v>2380</v>
      </c>
      <c r="E2274" s="54" t="s">
        <v>8367</v>
      </c>
      <c r="F2274" s="54" t="s">
        <v>2380</v>
      </c>
      <c r="G2274" s="54">
        <v>1</v>
      </c>
      <c r="H2274" s="54" t="s">
        <v>2380</v>
      </c>
      <c r="I2274" s="15"/>
      <c r="J2274" s="20"/>
      <c r="K2274" s="17" t="str" cm="1">
        <f t="array" ref="K2274">IF(H2274="?",INDEX($H$2:$H$2336,MODE(MATCH($H$2:$H$2336,$H$2:$H$2336,0))),H2274)</f>
        <v>No</v>
      </c>
      <c r="L2274" s="18">
        <f t="shared" si="35"/>
        <v>1</v>
      </c>
      <c r="M2274" s="18" t="s">
        <v>2380</v>
      </c>
      <c r="N2274" s="18" t="s">
        <v>2380</v>
      </c>
      <c r="O2274" s="17" t="str" cm="1">
        <f t="array" ref="O2274">_xlfn.IFS(B2274&lt;18.5,"Underweight",B2274&lt;=24.99,"Normal weight",B2274&lt;=29.99,"Over weight",B2274&gt;=30,"Obesity")</f>
        <v>Underweight</v>
      </c>
      <c r="P2274" s="30" t="str" cm="1">
        <f t="array" ref="P2274">_xlfn.IFS(C2274&lt;5.7,"Normal",C2274&lt;=6.49,"Prediabetes",C2274&gt;=6.5,"Diabetes")</f>
        <v>Normal</v>
      </c>
    </row>
    <row r="2275" spans="1:16" x14ac:dyDescent="0.25">
      <c r="A2275" s="54" t="s">
        <v>84</v>
      </c>
      <c r="B2275" s="54">
        <v>19.07</v>
      </c>
      <c r="C2275" s="54">
        <v>5.45</v>
      </c>
      <c r="D2275" s="54" t="s">
        <v>2380</v>
      </c>
      <c r="E2275" s="54" t="s">
        <v>2380</v>
      </c>
      <c r="F2275" s="54" t="s">
        <v>2380</v>
      </c>
      <c r="G2275" s="54">
        <v>1</v>
      </c>
      <c r="H2275" s="54" t="s">
        <v>2380</v>
      </c>
      <c r="I2275" s="17"/>
      <c r="J2275" s="19"/>
      <c r="K2275" s="15" t="str" cm="1">
        <f t="array" ref="K2275">IF(H2275="?",INDEX($H$2:$H$2336,MODE(MATCH($H$2:$H$2336,$H$2:$H$2336,0))),H2275)</f>
        <v>No</v>
      </c>
      <c r="L2275" s="16">
        <f t="shared" si="35"/>
        <v>1</v>
      </c>
      <c r="M2275" s="16" t="s">
        <v>2380</v>
      </c>
      <c r="N2275" s="16" t="s">
        <v>2380</v>
      </c>
      <c r="O2275" s="15" t="str" cm="1">
        <f t="array" ref="O2275">_xlfn.IFS(B2275&lt;18.5,"Underweight",B2275&lt;=24.99,"Normal weight",B2275&lt;=29.99,"Over weight",B2275&gt;=30,"Obesity")</f>
        <v>Normal weight</v>
      </c>
      <c r="P2275" s="29" t="str" cm="1">
        <f t="array" ref="P2275">_xlfn.IFS(C2275&lt;5.7,"Normal",C2275&lt;=6.49,"Prediabetes",C2275&gt;=6.5,"Diabetes")</f>
        <v>Normal</v>
      </c>
    </row>
    <row r="2276" spans="1:16" x14ac:dyDescent="0.25">
      <c r="A2276" s="54" t="s">
        <v>83</v>
      </c>
      <c r="B2276" s="54">
        <v>15.56</v>
      </c>
      <c r="C2276" s="54">
        <v>4.42</v>
      </c>
      <c r="D2276" s="54" t="s">
        <v>2380</v>
      </c>
      <c r="E2276" s="54" t="s">
        <v>2380</v>
      </c>
      <c r="F2276" s="54" t="s">
        <v>2380</v>
      </c>
      <c r="G2276" s="54" t="s">
        <v>2381</v>
      </c>
      <c r="H2276" s="54" t="s">
        <v>2380</v>
      </c>
      <c r="I2276" s="15"/>
      <c r="J2276" s="20"/>
      <c r="K2276" s="17" t="str" cm="1">
        <f t="array" ref="K2276">IF(H2276="?",INDEX($H$2:$H$2336,MODE(MATCH($H$2:$H$2336,$H$2:$H$2336,0))),H2276)</f>
        <v>No</v>
      </c>
      <c r="L2276" s="18" t="str">
        <f t="shared" si="35"/>
        <v>0</v>
      </c>
      <c r="M2276" s="18" t="s">
        <v>2380</v>
      </c>
      <c r="N2276" s="18" t="s">
        <v>2380</v>
      </c>
      <c r="O2276" s="17" t="str" cm="1">
        <f t="array" ref="O2276">_xlfn.IFS(B2276&lt;18.5,"Underweight",B2276&lt;=24.99,"Normal weight",B2276&lt;=29.99,"Over weight",B2276&gt;=30,"Obesity")</f>
        <v>Underweight</v>
      </c>
      <c r="P2276" s="30" t="str" cm="1">
        <f t="array" ref="P2276">_xlfn.IFS(C2276&lt;5.7,"Normal",C2276&lt;=6.49,"Prediabetes",C2276&gt;=6.5,"Diabetes")</f>
        <v>Normal</v>
      </c>
    </row>
    <row r="2277" spans="1:16" x14ac:dyDescent="0.25">
      <c r="A2277" s="54" t="s">
        <v>82</v>
      </c>
      <c r="B2277" s="54">
        <v>22.76</v>
      </c>
      <c r="C2277" s="54">
        <v>9.44</v>
      </c>
      <c r="D2277" s="54" t="s">
        <v>2380</v>
      </c>
      <c r="E2277" s="54" t="s">
        <v>2380</v>
      </c>
      <c r="F2277" s="54" t="s">
        <v>2380</v>
      </c>
      <c r="G2277" s="54" t="s">
        <v>2381</v>
      </c>
      <c r="H2277" s="54" t="s">
        <v>2380</v>
      </c>
      <c r="I2277" s="17"/>
      <c r="J2277" s="19"/>
      <c r="K2277" s="15" t="str" cm="1">
        <f t="array" ref="K2277">IF(H2277="?",INDEX($H$2:$H$2336,MODE(MATCH($H$2:$H$2336,$H$2:$H$2336,0))),H2277)</f>
        <v>No</v>
      </c>
      <c r="L2277" s="16" t="str">
        <f t="shared" si="35"/>
        <v>0</v>
      </c>
      <c r="M2277" s="16" t="s">
        <v>2380</v>
      </c>
      <c r="N2277" s="16" t="s">
        <v>2380</v>
      </c>
      <c r="O2277" s="15" t="str" cm="1">
        <f t="array" ref="O2277">_xlfn.IFS(B2277&lt;18.5,"Underweight",B2277&lt;=24.99,"Normal weight",B2277&lt;=29.99,"Over weight",B2277&gt;=30,"Obesity")</f>
        <v>Normal weight</v>
      </c>
      <c r="P2277" s="29" t="str" cm="1">
        <f t="array" ref="P2277">_xlfn.IFS(C2277&lt;5.7,"Normal",C2277&lt;=6.49,"Prediabetes",C2277&gt;=6.5,"Diabetes")</f>
        <v>Diabetes</v>
      </c>
    </row>
    <row r="2278" spans="1:16" x14ac:dyDescent="0.25">
      <c r="A2278" s="54" t="s">
        <v>81</v>
      </c>
      <c r="B2278" s="54">
        <v>22.79</v>
      </c>
      <c r="C2278" s="54">
        <v>6.15</v>
      </c>
      <c r="D2278" s="54" t="s">
        <v>8367</v>
      </c>
      <c r="E2278" s="54" t="s">
        <v>2380</v>
      </c>
      <c r="F2278" s="54" t="s">
        <v>2382</v>
      </c>
      <c r="G2278" s="54">
        <v>1</v>
      </c>
      <c r="H2278" s="54" t="s">
        <v>2380</v>
      </c>
      <c r="I2278" s="15"/>
      <c r="J2278" s="20"/>
      <c r="K2278" s="17" t="str" cm="1">
        <f t="array" ref="K2278">IF(H2278="?",INDEX($H$2:$H$2336,MODE(MATCH($H$2:$H$2336,$H$2:$H$2336,0))),H2278)</f>
        <v>No</v>
      </c>
      <c r="L2278" s="18">
        <f t="shared" si="35"/>
        <v>1</v>
      </c>
      <c r="M2278" s="18" t="s">
        <v>2382</v>
      </c>
      <c r="N2278" s="18" t="s">
        <v>2380</v>
      </c>
      <c r="O2278" s="17" t="str" cm="1">
        <f t="array" ref="O2278">_xlfn.IFS(B2278&lt;18.5,"Underweight",B2278&lt;=24.99,"Normal weight",B2278&lt;=29.99,"Over weight",B2278&gt;=30,"Obesity")</f>
        <v>Normal weight</v>
      </c>
      <c r="P2278" s="30" t="str" cm="1">
        <f t="array" ref="P2278">_xlfn.IFS(C2278&lt;5.7,"Normal",C2278&lt;=6.49,"Prediabetes",C2278&gt;=6.5,"Diabetes")</f>
        <v>Prediabetes</v>
      </c>
    </row>
    <row r="2279" spans="1:16" x14ac:dyDescent="0.25">
      <c r="A2279" s="54" t="s">
        <v>80</v>
      </c>
      <c r="B2279" s="54">
        <v>17.41</v>
      </c>
      <c r="C2279" s="54">
        <v>5.13</v>
      </c>
      <c r="D2279" s="54" t="s">
        <v>8367</v>
      </c>
      <c r="E2279" s="54" t="s">
        <v>2380</v>
      </c>
      <c r="F2279" s="54" t="s">
        <v>2380</v>
      </c>
      <c r="G2279" s="54" t="s">
        <v>2381</v>
      </c>
      <c r="H2279" s="54" t="s">
        <v>2380</v>
      </c>
      <c r="I2279" s="17"/>
      <c r="J2279" s="19"/>
      <c r="K2279" s="15" t="str" cm="1">
        <f t="array" ref="K2279">IF(H2279="?",INDEX($H$2:$H$2336,MODE(MATCH($H$2:$H$2336,$H$2:$H$2336,0))),H2279)</f>
        <v>No</v>
      </c>
      <c r="L2279" s="16" t="str">
        <f t="shared" si="35"/>
        <v>0</v>
      </c>
      <c r="M2279" s="16" t="s">
        <v>2382</v>
      </c>
      <c r="N2279" s="16" t="s">
        <v>2380</v>
      </c>
      <c r="O2279" s="15" t="str" cm="1">
        <f t="array" ref="O2279">_xlfn.IFS(B2279&lt;18.5,"Underweight",B2279&lt;=24.99,"Normal weight",B2279&lt;=29.99,"Over weight",B2279&gt;=30,"Obesity")</f>
        <v>Underweight</v>
      </c>
      <c r="P2279" s="29" t="str" cm="1">
        <f t="array" ref="P2279">_xlfn.IFS(C2279&lt;5.7,"Normal",C2279&lt;=6.49,"Prediabetes",C2279&gt;=6.5,"Diabetes")</f>
        <v>Normal</v>
      </c>
    </row>
    <row r="2280" spans="1:16" x14ac:dyDescent="0.25">
      <c r="A2280" s="54" t="s">
        <v>79</v>
      </c>
      <c r="B2280" s="54">
        <v>19.32</v>
      </c>
      <c r="C2280" s="54">
        <v>4.96</v>
      </c>
      <c r="D2280" s="54" t="s">
        <v>8367</v>
      </c>
      <c r="E2280" s="54" t="s">
        <v>2380</v>
      </c>
      <c r="F2280" s="54" t="s">
        <v>2380</v>
      </c>
      <c r="G2280" s="54" t="s">
        <v>2381</v>
      </c>
      <c r="H2280" s="54" t="s">
        <v>2380</v>
      </c>
      <c r="I2280" s="15"/>
      <c r="J2280" s="20"/>
      <c r="K2280" s="17" t="str" cm="1">
        <f t="array" ref="K2280">IF(H2280="?",INDEX($H$2:$H$2336,MODE(MATCH($H$2:$H$2336,$H$2:$H$2336,0))),H2280)</f>
        <v>No</v>
      </c>
      <c r="L2280" s="18" t="str">
        <f t="shared" si="35"/>
        <v>0</v>
      </c>
      <c r="M2280" s="18" t="s">
        <v>2382</v>
      </c>
      <c r="N2280" s="18" t="s">
        <v>2380</v>
      </c>
      <c r="O2280" s="17" t="str" cm="1">
        <f t="array" ref="O2280">_xlfn.IFS(B2280&lt;18.5,"Underweight",B2280&lt;=24.99,"Normal weight",B2280&lt;=29.99,"Over weight",B2280&gt;=30,"Obesity")</f>
        <v>Normal weight</v>
      </c>
      <c r="P2280" s="30" t="str" cm="1">
        <f t="array" ref="P2280">_xlfn.IFS(C2280&lt;5.7,"Normal",C2280&lt;=6.49,"Prediabetes",C2280&gt;=6.5,"Diabetes")</f>
        <v>Normal</v>
      </c>
    </row>
    <row r="2281" spans="1:16" x14ac:dyDescent="0.25">
      <c r="A2281" s="54" t="s">
        <v>78</v>
      </c>
      <c r="B2281" s="54">
        <v>18.25</v>
      </c>
      <c r="C2281" s="54">
        <v>10.95</v>
      </c>
      <c r="D2281" s="54" t="s">
        <v>2380</v>
      </c>
      <c r="E2281" s="54" t="s">
        <v>2380</v>
      </c>
      <c r="F2281" s="54" t="s">
        <v>2380</v>
      </c>
      <c r="G2281" s="54" t="s">
        <v>2381</v>
      </c>
      <c r="H2281" s="54" t="s">
        <v>2380</v>
      </c>
      <c r="I2281" s="17"/>
      <c r="J2281" s="19"/>
      <c r="K2281" s="15" t="str" cm="1">
        <f t="array" ref="K2281">IF(H2281="?",INDEX($H$2:$H$2336,MODE(MATCH($H$2:$H$2336,$H$2:$H$2336,0))),H2281)</f>
        <v>No</v>
      </c>
      <c r="L2281" s="16" t="str">
        <f t="shared" si="35"/>
        <v>0</v>
      </c>
      <c r="M2281" s="16" t="s">
        <v>2380</v>
      </c>
      <c r="N2281" s="16" t="s">
        <v>2380</v>
      </c>
      <c r="O2281" s="15" t="str" cm="1">
        <f t="array" ref="O2281">_xlfn.IFS(B2281&lt;18.5,"Underweight",B2281&lt;=24.99,"Normal weight",B2281&lt;=29.99,"Over weight",B2281&gt;=30,"Obesity")</f>
        <v>Underweight</v>
      </c>
      <c r="P2281" s="29" t="str" cm="1">
        <f t="array" ref="P2281">_xlfn.IFS(C2281&lt;5.7,"Normal",C2281&lt;=6.49,"Prediabetes",C2281&gt;=6.5,"Diabetes")</f>
        <v>Diabetes</v>
      </c>
    </row>
    <row r="2282" spans="1:16" x14ac:dyDescent="0.25">
      <c r="A2282" s="54" t="s">
        <v>77</v>
      </c>
      <c r="B2282" s="54">
        <v>53.13</v>
      </c>
      <c r="C2282" s="54">
        <v>4.4400000000000004</v>
      </c>
      <c r="D2282" s="54" t="s">
        <v>2380</v>
      </c>
      <c r="E2282" s="54" t="s">
        <v>8367</v>
      </c>
      <c r="F2282" s="54" t="s">
        <v>2380</v>
      </c>
      <c r="G2282" s="54">
        <v>1</v>
      </c>
      <c r="H2282" s="54" t="s">
        <v>2380</v>
      </c>
      <c r="I2282" s="15"/>
      <c r="J2282" s="20"/>
      <c r="K2282" s="17" t="str" cm="1">
        <f t="array" ref="K2282">IF(H2282="?",INDEX($H$2:$H$2336,MODE(MATCH($H$2:$H$2336,$H$2:$H$2336,0))),H2282)</f>
        <v>No</v>
      </c>
      <c r="L2282" s="18">
        <f t="shared" si="35"/>
        <v>1</v>
      </c>
      <c r="M2282" s="18" t="s">
        <v>2380</v>
      </c>
      <c r="N2282" s="18" t="s">
        <v>2380</v>
      </c>
      <c r="O2282" s="17" t="str" cm="1">
        <f t="array" ref="O2282">_xlfn.IFS(B2282&lt;18.5,"Underweight",B2282&lt;=24.99,"Normal weight",B2282&lt;=29.99,"Over weight",B2282&gt;=30,"Obesity")</f>
        <v>Obesity</v>
      </c>
      <c r="P2282" s="30" t="str" cm="1">
        <f t="array" ref="P2282">_xlfn.IFS(C2282&lt;5.7,"Normal",C2282&lt;=6.49,"Prediabetes",C2282&gt;=6.5,"Diabetes")</f>
        <v>Normal</v>
      </c>
    </row>
    <row r="2283" spans="1:16" x14ac:dyDescent="0.25">
      <c r="A2283" s="54" t="s">
        <v>76</v>
      </c>
      <c r="B2283" s="54">
        <v>20.46</v>
      </c>
      <c r="C2283" s="54">
        <v>4.0199999999999996</v>
      </c>
      <c r="D2283" s="54" t="s">
        <v>2380</v>
      </c>
      <c r="E2283" s="54" t="s">
        <v>2380</v>
      </c>
      <c r="F2283" s="54" t="s">
        <v>2380</v>
      </c>
      <c r="G2283" s="54" t="s">
        <v>2381</v>
      </c>
      <c r="H2283" s="54" t="s">
        <v>2380</v>
      </c>
      <c r="I2283" s="17"/>
      <c r="J2283" s="19"/>
      <c r="K2283" s="15" t="str" cm="1">
        <f t="array" ref="K2283">IF(H2283="?",INDEX($H$2:$H$2336,MODE(MATCH($H$2:$H$2336,$H$2:$H$2336,0))),H2283)</f>
        <v>No</v>
      </c>
      <c r="L2283" s="16" t="str">
        <f t="shared" si="35"/>
        <v>0</v>
      </c>
      <c r="M2283" s="16" t="s">
        <v>2380</v>
      </c>
      <c r="N2283" s="16" t="s">
        <v>2380</v>
      </c>
      <c r="O2283" s="15" t="str" cm="1">
        <f t="array" ref="O2283">_xlfn.IFS(B2283&lt;18.5,"Underweight",B2283&lt;=24.99,"Normal weight",B2283&lt;=29.99,"Over weight",B2283&gt;=30,"Obesity")</f>
        <v>Normal weight</v>
      </c>
      <c r="P2283" s="29" t="str" cm="1">
        <f t="array" ref="P2283">_xlfn.IFS(C2283&lt;5.7,"Normal",C2283&lt;=6.49,"Prediabetes",C2283&gt;=6.5,"Diabetes")</f>
        <v>Normal</v>
      </c>
    </row>
    <row r="2284" spans="1:16" x14ac:dyDescent="0.25">
      <c r="A2284" s="54" t="s">
        <v>75</v>
      </c>
      <c r="B2284" s="54">
        <v>43.01</v>
      </c>
      <c r="C2284" s="54">
        <v>5.44</v>
      </c>
      <c r="D2284" s="54" t="s">
        <v>2380</v>
      </c>
      <c r="E2284" s="54" t="s">
        <v>8367</v>
      </c>
      <c r="F2284" s="54" t="s">
        <v>2380</v>
      </c>
      <c r="G2284" s="54">
        <v>1</v>
      </c>
      <c r="H2284" s="54" t="s">
        <v>2380</v>
      </c>
      <c r="I2284" s="15"/>
      <c r="J2284" s="20"/>
      <c r="K2284" s="17" t="str" cm="1">
        <f t="array" ref="K2284">IF(H2284="?",INDEX($H$2:$H$2336,MODE(MATCH($H$2:$H$2336,$H$2:$H$2336,0))),H2284)</f>
        <v>No</v>
      </c>
      <c r="L2284" s="18">
        <f t="shared" si="35"/>
        <v>1</v>
      </c>
      <c r="M2284" s="18" t="s">
        <v>2380</v>
      </c>
      <c r="N2284" s="18" t="s">
        <v>2380</v>
      </c>
      <c r="O2284" s="17" t="str" cm="1">
        <f t="array" ref="O2284">_xlfn.IFS(B2284&lt;18.5,"Underweight",B2284&lt;=24.99,"Normal weight",B2284&lt;=29.99,"Over weight",B2284&gt;=30,"Obesity")</f>
        <v>Obesity</v>
      </c>
      <c r="P2284" s="30" t="str" cm="1">
        <f t="array" ref="P2284">_xlfn.IFS(C2284&lt;5.7,"Normal",C2284&lt;=6.49,"Prediabetes",C2284&gt;=6.5,"Diabetes")</f>
        <v>Normal</v>
      </c>
    </row>
    <row r="2285" spans="1:16" x14ac:dyDescent="0.25">
      <c r="A2285" s="54" t="s">
        <v>74</v>
      </c>
      <c r="B2285" s="54">
        <v>15.01</v>
      </c>
      <c r="C2285" s="54">
        <v>4.1500000000000004</v>
      </c>
      <c r="D2285" s="54" t="s">
        <v>2380</v>
      </c>
      <c r="E2285" s="54" t="s">
        <v>2380</v>
      </c>
      <c r="F2285" s="54" t="s">
        <v>2382</v>
      </c>
      <c r="G2285" s="54">
        <v>1</v>
      </c>
      <c r="H2285" s="54" t="s">
        <v>2380</v>
      </c>
      <c r="I2285" s="17"/>
      <c r="J2285" s="19"/>
      <c r="K2285" s="15" t="str" cm="1">
        <f t="array" ref="K2285">IF(H2285="?",INDEX($H$2:$H$2336,MODE(MATCH($H$2:$H$2336,$H$2:$H$2336,0))),H2285)</f>
        <v>No</v>
      </c>
      <c r="L2285" s="16">
        <f t="shared" si="35"/>
        <v>1</v>
      </c>
      <c r="M2285" s="16" t="s">
        <v>2380</v>
      </c>
      <c r="N2285" s="16" t="s">
        <v>2380</v>
      </c>
      <c r="O2285" s="15" t="str" cm="1">
        <f t="array" ref="O2285">_xlfn.IFS(B2285&lt;18.5,"Underweight",B2285&lt;=24.99,"Normal weight",B2285&lt;=29.99,"Over weight",B2285&gt;=30,"Obesity")</f>
        <v>Underweight</v>
      </c>
      <c r="P2285" s="29" t="str" cm="1">
        <f t="array" ref="P2285">_xlfn.IFS(C2285&lt;5.7,"Normal",C2285&lt;=6.49,"Prediabetes",C2285&gt;=6.5,"Diabetes")</f>
        <v>Normal</v>
      </c>
    </row>
    <row r="2286" spans="1:16" x14ac:dyDescent="0.25">
      <c r="A2286" s="54" t="s">
        <v>73</v>
      </c>
      <c r="B2286" s="54">
        <v>41.14</v>
      </c>
      <c r="C2286" s="54">
        <v>6.02</v>
      </c>
      <c r="D2286" s="54" t="s">
        <v>2380</v>
      </c>
      <c r="E2286" s="54" t="s">
        <v>8367</v>
      </c>
      <c r="F2286" s="54" t="s">
        <v>2380</v>
      </c>
      <c r="G2286" s="54">
        <v>1</v>
      </c>
      <c r="H2286" s="54" t="s">
        <v>2380</v>
      </c>
      <c r="I2286" s="15"/>
      <c r="J2286" s="20"/>
      <c r="K2286" s="17" t="str" cm="1">
        <f t="array" ref="K2286">IF(H2286="?",INDEX($H$2:$H$2336,MODE(MATCH($H$2:$H$2336,$H$2:$H$2336,0))),H2286)</f>
        <v>No</v>
      </c>
      <c r="L2286" s="18">
        <f t="shared" si="35"/>
        <v>1</v>
      </c>
      <c r="M2286" s="18" t="s">
        <v>2380</v>
      </c>
      <c r="N2286" s="18" t="s">
        <v>2380</v>
      </c>
      <c r="O2286" s="17" t="str" cm="1">
        <f t="array" ref="O2286">_xlfn.IFS(B2286&lt;18.5,"Underweight",B2286&lt;=24.99,"Normal weight",B2286&lt;=29.99,"Over weight",B2286&gt;=30,"Obesity")</f>
        <v>Obesity</v>
      </c>
      <c r="P2286" s="30" t="str" cm="1">
        <f t="array" ref="P2286">_xlfn.IFS(C2286&lt;5.7,"Normal",C2286&lt;=6.49,"Prediabetes",C2286&gt;=6.5,"Diabetes")</f>
        <v>Prediabetes</v>
      </c>
    </row>
    <row r="2287" spans="1:16" x14ac:dyDescent="0.25">
      <c r="A2287" s="54" t="s">
        <v>72</v>
      </c>
      <c r="B2287" s="54">
        <v>16.55</v>
      </c>
      <c r="C2287" s="54">
        <v>7.73</v>
      </c>
      <c r="D2287" s="54" t="s">
        <v>2380</v>
      </c>
      <c r="E2287" s="54" t="s">
        <v>2380</v>
      </c>
      <c r="F2287" s="54" t="s">
        <v>2380</v>
      </c>
      <c r="G2287" s="54" t="s">
        <v>2381</v>
      </c>
      <c r="H2287" s="54" t="s">
        <v>2380</v>
      </c>
      <c r="I2287" s="17"/>
      <c r="J2287" s="19"/>
      <c r="K2287" s="15" t="str" cm="1">
        <f t="array" ref="K2287">IF(H2287="?",INDEX($H$2:$H$2336,MODE(MATCH($H$2:$H$2336,$H$2:$H$2336,0))),H2287)</f>
        <v>No</v>
      </c>
      <c r="L2287" s="16" t="str">
        <f t="shared" si="35"/>
        <v>0</v>
      </c>
      <c r="M2287" s="16" t="s">
        <v>2380</v>
      </c>
      <c r="N2287" s="16" t="s">
        <v>2380</v>
      </c>
      <c r="O2287" s="15" t="str" cm="1">
        <f t="array" ref="O2287">_xlfn.IFS(B2287&lt;18.5,"Underweight",B2287&lt;=24.99,"Normal weight",B2287&lt;=29.99,"Over weight",B2287&gt;=30,"Obesity")</f>
        <v>Underweight</v>
      </c>
      <c r="P2287" s="29" t="str" cm="1">
        <f t="array" ref="P2287">_xlfn.IFS(C2287&lt;5.7,"Normal",C2287&lt;=6.49,"Prediabetes",C2287&gt;=6.5,"Diabetes")</f>
        <v>Diabetes</v>
      </c>
    </row>
    <row r="2288" spans="1:16" x14ac:dyDescent="0.25">
      <c r="A2288" s="54" t="s">
        <v>71</v>
      </c>
      <c r="B2288" s="54">
        <v>37.29</v>
      </c>
      <c r="C2288" s="54">
        <v>5.03</v>
      </c>
      <c r="D2288" s="54" t="s">
        <v>2380</v>
      </c>
      <c r="E2288" s="54" t="s">
        <v>8367</v>
      </c>
      <c r="F2288" s="54" t="s">
        <v>2380</v>
      </c>
      <c r="G2288" s="54">
        <v>1</v>
      </c>
      <c r="H2288" s="54" t="s">
        <v>2380</v>
      </c>
      <c r="I2288" s="15"/>
      <c r="J2288" s="20"/>
      <c r="K2288" s="17" t="str" cm="1">
        <f t="array" ref="K2288">IF(H2288="?",INDEX($H$2:$H$2336,MODE(MATCH($H$2:$H$2336,$H$2:$H$2336,0))),H2288)</f>
        <v>No</v>
      </c>
      <c r="L2288" s="18">
        <f t="shared" si="35"/>
        <v>1</v>
      </c>
      <c r="M2288" s="18" t="s">
        <v>2380</v>
      </c>
      <c r="N2288" s="18" t="s">
        <v>2380</v>
      </c>
      <c r="O2288" s="17" t="str" cm="1">
        <f t="array" ref="O2288">_xlfn.IFS(B2288&lt;18.5,"Underweight",B2288&lt;=24.99,"Normal weight",B2288&lt;=29.99,"Over weight",B2288&gt;=30,"Obesity")</f>
        <v>Obesity</v>
      </c>
      <c r="P2288" s="30" t="str" cm="1">
        <f t="array" ref="P2288">_xlfn.IFS(C2288&lt;5.7,"Normal",C2288&lt;=6.49,"Prediabetes",C2288&gt;=6.5,"Diabetes")</f>
        <v>Normal</v>
      </c>
    </row>
    <row r="2289" spans="1:16" x14ac:dyDescent="0.25">
      <c r="A2289" s="54" t="s">
        <v>70</v>
      </c>
      <c r="B2289" s="54">
        <v>16.739999999999998</v>
      </c>
      <c r="C2289" s="54">
        <v>4.08</v>
      </c>
      <c r="D2289" s="54" t="s">
        <v>8367</v>
      </c>
      <c r="E2289" s="54" t="s">
        <v>2380</v>
      </c>
      <c r="F2289" s="54" t="s">
        <v>2380</v>
      </c>
      <c r="G2289" s="54" t="s">
        <v>2381</v>
      </c>
      <c r="H2289" s="54" t="s">
        <v>2380</v>
      </c>
      <c r="I2289" s="17"/>
      <c r="J2289" s="19"/>
      <c r="K2289" s="15" t="str" cm="1">
        <f t="array" ref="K2289">IF(H2289="?",INDEX($H$2:$H$2336,MODE(MATCH($H$2:$H$2336,$H$2:$H$2336,0))),H2289)</f>
        <v>No</v>
      </c>
      <c r="L2289" s="16" t="str">
        <f t="shared" si="35"/>
        <v>0</v>
      </c>
      <c r="M2289" s="16" t="s">
        <v>2382</v>
      </c>
      <c r="N2289" s="16" t="s">
        <v>2380</v>
      </c>
      <c r="O2289" s="15" t="str" cm="1">
        <f t="array" ref="O2289">_xlfn.IFS(B2289&lt;18.5,"Underweight",B2289&lt;=24.99,"Normal weight",B2289&lt;=29.99,"Over weight",B2289&gt;=30,"Obesity")</f>
        <v>Underweight</v>
      </c>
      <c r="P2289" s="29" t="str" cm="1">
        <f t="array" ref="P2289">_xlfn.IFS(C2289&lt;5.7,"Normal",C2289&lt;=6.49,"Prediabetes",C2289&gt;=6.5,"Diabetes")</f>
        <v>Normal</v>
      </c>
    </row>
    <row r="2290" spans="1:16" x14ac:dyDescent="0.25">
      <c r="A2290" s="54" t="s">
        <v>69</v>
      </c>
      <c r="B2290" s="54">
        <v>34.43</v>
      </c>
      <c r="C2290" s="54">
        <v>4.2699999999999996</v>
      </c>
      <c r="D2290" s="54" t="s">
        <v>2380</v>
      </c>
      <c r="E2290" s="54" t="s">
        <v>8367</v>
      </c>
      <c r="F2290" s="54" t="s">
        <v>2380</v>
      </c>
      <c r="G2290" s="54">
        <v>1</v>
      </c>
      <c r="H2290" s="54" t="s">
        <v>2380</v>
      </c>
      <c r="I2290" s="15"/>
      <c r="J2290" s="20"/>
      <c r="K2290" s="17" t="str" cm="1">
        <f t="array" ref="K2290">IF(H2290="?",INDEX($H$2:$H$2336,MODE(MATCH($H$2:$H$2336,$H$2:$H$2336,0))),H2290)</f>
        <v>No</v>
      </c>
      <c r="L2290" s="18">
        <f t="shared" si="35"/>
        <v>1</v>
      </c>
      <c r="M2290" s="18" t="s">
        <v>2380</v>
      </c>
      <c r="N2290" s="18" t="s">
        <v>2380</v>
      </c>
      <c r="O2290" s="17" t="str" cm="1">
        <f t="array" ref="O2290">_xlfn.IFS(B2290&lt;18.5,"Underweight",B2290&lt;=24.99,"Normal weight",B2290&lt;=29.99,"Over weight",B2290&gt;=30,"Obesity")</f>
        <v>Obesity</v>
      </c>
      <c r="P2290" s="30" t="str" cm="1">
        <f t="array" ref="P2290">_xlfn.IFS(C2290&lt;5.7,"Normal",C2290&lt;=6.49,"Prediabetes",C2290&gt;=6.5,"Diabetes")</f>
        <v>Normal</v>
      </c>
    </row>
    <row r="2291" spans="1:16" x14ac:dyDescent="0.25">
      <c r="A2291" s="54" t="s">
        <v>68</v>
      </c>
      <c r="B2291" s="54">
        <v>34.1</v>
      </c>
      <c r="C2291" s="54">
        <v>4.07</v>
      </c>
      <c r="D2291" s="54" t="s">
        <v>2380</v>
      </c>
      <c r="E2291" s="54" t="s">
        <v>8367</v>
      </c>
      <c r="F2291" s="54" t="s">
        <v>2380</v>
      </c>
      <c r="G2291" s="54">
        <v>1</v>
      </c>
      <c r="H2291" s="54" t="s">
        <v>2380</v>
      </c>
      <c r="I2291" s="17"/>
      <c r="J2291" s="19"/>
      <c r="K2291" s="15" t="str" cm="1">
        <f t="array" ref="K2291">IF(H2291="?",INDEX($H$2:$H$2336,MODE(MATCH($H$2:$H$2336,$H$2:$H$2336,0))),H2291)</f>
        <v>No</v>
      </c>
      <c r="L2291" s="16">
        <f t="shared" si="35"/>
        <v>1</v>
      </c>
      <c r="M2291" s="16" t="s">
        <v>2380</v>
      </c>
      <c r="N2291" s="16" t="s">
        <v>2380</v>
      </c>
      <c r="O2291" s="15" t="str" cm="1">
        <f t="array" ref="O2291">_xlfn.IFS(B2291&lt;18.5,"Underweight",B2291&lt;=24.99,"Normal weight",B2291&lt;=29.99,"Over weight",B2291&gt;=30,"Obesity")</f>
        <v>Obesity</v>
      </c>
      <c r="P2291" s="29" t="str" cm="1">
        <f t="array" ref="P2291">_xlfn.IFS(C2291&lt;5.7,"Normal",C2291&lt;=6.49,"Prediabetes",C2291&gt;=6.5,"Diabetes")</f>
        <v>Normal</v>
      </c>
    </row>
    <row r="2292" spans="1:16" x14ac:dyDescent="0.25">
      <c r="A2292" s="54" t="s">
        <v>67</v>
      </c>
      <c r="B2292" s="54">
        <v>19.3</v>
      </c>
      <c r="C2292" s="54">
        <v>10.36</v>
      </c>
      <c r="D2292" s="54" t="s">
        <v>2380</v>
      </c>
      <c r="E2292" s="54" t="s">
        <v>2380</v>
      </c>
      <c r="F2292" s="54" t="s">
        <v>2380</v>
      </c>
      <c r="G2292" s="54" t="s">
        <v>2381</v>
      </c>
      <c r="H2292" s="54" t="s">
        <v>2380</v>
      </c>
      <c r="I2292" s="15"/>
      <c r="J2292" s="20"/>
      <c r="K2292" s="17" t="str" cm="1">
        <f t="array" ref="K2292">IF(H2292="?",INDEX($H$2:$H$2336,MODE(MATCH($H$2:$H$2336,$H$2:$H$2336,0))),H2292)</f>
        <v>No</v>
      </c>
      <c r="L2292" s="18" t="str">
        <f t="shared" si="35"/>
        <v>0</v>
      </c>
      <c r="M2292" s="18" t="s">
        <v>2380</v>
      </c>
      <c r="N2292" s="18" t="s">
        <v>2380</v>
      </c>
      <c r="O2292" s="17" t="str" cm="1">
        <f t="array" ref="O2292">_xlfn.IFS(B2292&lt;18.5,"Underweight",B2292&lt;=24.99,"Normal weight",B2292&lt;=29.99,"Over weight",B2292&gt;=30,"Obesity")</f>
        <v>Normal weight</v>
      </c>
      <c r="P2292" s="30" t="str" cm="1">
        <f t="array" ref="P2292">_xlfn.IFS(C2292&lt;5.7,"Normal",C2292&lt;=6.49,"Prediabetes",C2292&gt;=6.5,"Diabetes")</f>
        <v>Diabetes</v>
      </c>
    </row>
    <row r="2293" spans="1:16" x14ac:dyDescent="0.25">
      <c r="A2293" s="54" t="s">
        <v>66</v>
      </c>
      <c r="B2293" s="54">
        <v>33.659999999999997</v>
      </c>
      <c r="C2293" s="54">
        <v>5.71</v>
      </c>
      <c r="D2293" s="54" t="s">
        <v>2380</v>
      </c>
      <c r="E2293" s="54" t="s">
        <v>8367</v>
      </c>
      <c r="F2293" s="54" t="s">
        <v>2380</v>
      </c>
      <c r="G2293" s="54">
        <v>1</v>
      </c>
      <c r="H2293" s="54" t="s">
        <v>2380</v>
      </c>
      <c r="I2293" s="17"/>
      <c r="J2293" s="19"/>
      <c r="K2293" s="15" t="str" cm="1">
        <f t="array" ref="K2293">IF(H2293="?",INDEX($H$2:$H$2336,MODE(MATCH($H$2:$H$2336,$H$2:$H$2336,0))),H2293)</f>
        <v>No</v>
      </c>
      <c r="L2293" s="16">
        <f t="shared" si="35"/>
        <v>1</v>
      </c>
      <c r="M2293" s="16" t="s">
        <v>2380</v>
      </c>
      <c r="N2293" s="16" t="s">
        <v>2380</v>
      </c>
      <c r="O2293" s="15" t="str" cm="1">
        <f t="array" ref="O2293">_xlfn.IFS(B2293&lt;18.5,"Underweight",B2293&lt;=24.99,"Normal weight",B2293&lt;=29.99,"Over weight",B2293&gt;=30,"Obesity")</f>
        <v>Obesity</v>
      </c>
      <c r="P2293" s="29" t="str" cm="1">
        <f t="array" ref="P2293">_xlfn.IFS(C2293&lt;5.7,"Normal",C2293&lt;=6.49,"Prediabetes",C2293&gt;=6.5,"Diabetes")</f>
        <v>Prediabetes</v>
      </c>
    </row>
    <row r="2294" spans="1:16" x14ac:dyDescent="0.25">
      <c r="A2294" s="54" t="s">
        <v>65</v>
      </c>
      <c r="B2294" s="54">
        <v>33.33</v>
      </c>
      <c r="C2294" s="54">
        <v>6.08</v>
      </c>
      <c r="D2294" s="54" t="s">
        <v>2380</v>
      </c>
      <c r="E2294" s="54" t="s">
        <v>8367</v>
      </c>
      <c r="F2294" s="54" t="s">
        <v>2380</v>
      </c>
      <c r="G2294" s="54">
        <v>1</v>
      </c>
      <c r="H2294" s="54" t="s">
        <v>2380</v>
      </c>
      <c r="I2294" s="15"/>
      <c r="J2294" s="20"/>
      <c r="K2294" s="17" t="str" cm="1">
        <f t="array" ref="K2294">IF(H2294="?",INDEX($H$2:$H$2336,MODE(MATCH($H$2:$H$2336,$H$2:$H$2336,0))),H2294)</f>
        <v>No</v>
      </c>
      <c r="L2294" s="18">
        <f t="shared" si="35"/>
        <v>1</v>
      </c>
      <c r="M2294" s="18" t="s">
        <v>2380</v>
      </c>
      <c r="N2294" s="18" t="s">
        <v>2380</v>
      </c>
      <c r="O2294" s="17" t="str" cm="1">
        <f t="array" ref="O2294">_xlfn.IFS(B2294&lt;18.5,"Underweight",B2294&lt;=24.99,"Normal weight",B2294&lt;=29.99,"Over weight",B2294&gt;=30,"Obesity")</f>
        <v>Obesity</v>
      </c>
      <c r="P2294" s="30" t="str" cm="1">
        <f t="array" ref="P2294">_xlfn.IFS(C2294&lt;5.7,"Normal",C2294&lt;=6.49,"Prediabetes",C2294&gt;=6.5,"Diabetes")</f>
        <v>Prediabetes</v>
      </c>
    </row>
    <row r="2295" spans="1:16" x14ac:dyDescent="0.25">
      <c r="A2295" s="54" t="s">
        <v>64</v>
      </c>
      <c r="B2295" s="54">
        <v>21.84</v>
      </c>
      <c r="C2295" s="54">
        <v>5.71</v>
      </c>
      <c r="D2295" s="54" t="s">
        <v>2380</v>
      </c>
      <c r="E2295" s="54" t="s">
        <v>8367</v>
      </c>
      <c r="F2295" s="54" t="s">
        <v>2380</v>
      </c>
      <c r="G2295" s="54">
        <v>1</v>
      </c>
      <c r="H2295" s="54" t="s">
        <v>2380</v>
      </c>
      <c r="I2295" s="17"/>
      <c r="J2295" s="19"/>
      <c r="K2295" s="15" t="str" cm="1">
        <f t="array" ref="K2295">IF(H2295="?",INDEX($H$2:$H$2336,MODE(MATCH($H$2:$H$2336,$H$2:$H$2336,0))),H2295)</f>
        <v>No</v>
      </c>
      <c r="L2295" s="16">
        <f t="shared" si="35"/>
        <v>1</v>
      </c>
      <c r="M2295" s="16" t="s">
        <v>2380</v>
      </c>
      <c r="N2295" s="16" t="s">
        <v>2380</v>
      </c>
      <c r="O2295" s="15" t="str" cm="1">
        <f t="array" ref="O2295">_xlfn.IFS(B2295&lt;18.5,"Underweight",B2295&lt;=24.99,"Normal weight",B2295&lt;=29.99,"Over weight",B2295&gt;=30,"Obesity")</f>
        <v>Normal weight</v>
      </c>
      <c r="P2295" s="29" t="str" cm="1">
        <f t="array" ref="P2295">_xlfn.IFS(C2295&lt;5.7,"Normal",C2295&lt;=6.49,"Prediabetes",C2295&gt;=6.5,"Diabetes")</f>
        <v>Prediabetes</v>
      </c>
    </row>
    <row r="2296" spans="1:16" x14ac:dyDescent="0.25">
      <c r="A2296" s="54" t="s">
        <v>63</v>
      </c>
      <c r="B2296" s="54">
        <v>16.87</v>
      </c>
      <c r="C2296" s="54">
        <v>9.1300000000000008</v>
      </c>
      <c r="D2296" s="54" t="s">
        <v>2380</v>
      </c>
      <c r="E2296" s="54" t="s">
        <v>2380</v>
      </c>
      <c r="F2296" s="54" t="s">
        <v>2380</v>
      </c>
      <c r="G2296" s="54" t="s">
        <v>2381</v>
      </c>
      <c r="H2296" s="54" t="s">
        <v>2380</v>
      </c>
      <c r="I2296" s="15"/>
      <c r="J2296" s="20"/>
      <c r="K2296" s="17" t="str" cm="1">
        <f t="array" ref="K2296">IF(H2296="?",INDEX($H$2:$H$2336,MODE(MATCH($H$2:$H$2336,$H$2:$H$2336,0))),H2296)</f>
        <v>No</v>
      </c>
      <c r="L2296" s="18" t="str">
        <f t="shared" si="35"/>
        <v>0</v>
      </c>
      <c r="M2296" s="18" t="s">
        <v>2380</v>
      </c>
      <c r="N2296" s="18" t="s">
        <v>2380</v>
      </c>
      <c r="O2296" s="17" t="str" cm="1">
        <f t="array" ref="O2296">_xlfn.IFS(B2296&lt;18.5,"Underweight",B2296&lt;=24.99,"Normal weight",B2296&lt;=29.99,"Over weight",B2296&gt;=30,"Obesity")</f>
        <v>Underweight</v>
      </c>
      <c r="P2296" s="30" t="str" cm="1">
        <f t="array" ref="P2296">_xlfn.IFS(C2296&lt;5.7,"Normal",C2296&lt;=6.49,"Prediabetes",C2296&gt;=6.5,"Diabetes")</f>
        <v>Diabetes</v>
      </c>
    </row>
    <row r="2297" spans="1:16" x14ac:dyDescent="0.25">
      <c r="A2297" s="54" t="s">
        <v>62</v>
      </c>
      <c r="B2297" s="54">
        <v>30.14</v>
      </c>
      <c r="C2297" s="54">
        <v>5.49</v>
      </c>
      <c r="D2297" s="54" t="s">
        <v>2380</v>
      </c>
      <c r="E2297" s="54" t="s">
        <v>8367</v>
      </c>
      <c r="F2297" s="54" t="s">
        <v>2380</v>
      </c>
      <c r="G2297" s="54">
        <v>1</v>
      </c>
      <c r="H2297" s="54" t="s">
        <v>2380</v>
      </c>
      <c r="I2297" s="17"/>
      <c r="J2297" s="19"/>
      <c r="K2297" s="15" t="str" cm="1">
        <f t="array" ref="K2297">IF(H2297="?",INDEX($H$2:$H$2336,MODE(MATCH($H$2:$H$2336,$H$2:$H$2336,0))),H2297)</f>
        <v>No</v>
      </c>
      <c r="L2297" s="16">
        <f t="shared" si="35"/>
        <v>1</v>
      </c>
      <c r="M2297" s="16" t="s">
        <v>2380</v>
      </c>
      <c r="N2297" s="16" t="s">
        <v>2380</v>
      </c>
      <c r="O2297" s="15" t="str" cm="1">
        <f t="array" ref="O2297">_xlfn.IFS(B2297&lt;18.5,"Underweight",B2297&lt;=24.99,"Normal weight",B2297&lt;=29.99,"Over weight",B2297&gt;=30,"Obesity")</f>
        <v>Obesity</v>
      </c>
      <c r="P2297" s="29" t="str" cm="1">
        <f t="array" ref="P2297">_xlfn.IFS(C2297&lt;5.7,"Normal",C2297&lt;=6.49,"Prediabetes",C2297&gt;=6.5,"Diabetes")</f>
        <v>Normal</v>
      </c>
    </row>
    <row r="2298" spans="1:16" x14ac:dyDescent="0.25">
      <c r="A2298" s="54" t="s">
        <v>61</v>
      </c>
      <c r="B2298" s="54">
        <v>23.21</v>
      </c>
      <c r="C2298" s="54">
        <v>4.37</v>
      </c>
      <c r="D2298" s="54" t="s">
        <v>2380</v>
      </c>
      <c r="E2298" s="54" t="s">
        <v>8367</v>
      </c>
      <c r="F2298" s="54" t="s">
        <v>2380</v>
      </c>
      <c r="G2298" s="54">
        <v>1</v>
      </c>
      <c r="H2298" s="54" t="s">
        <v>2380</v>
      </c>
      <c r="I2298" s="15"/>
      <c r="J2298" s="20"/>
      <c r="K2298" s="17" t="str" cm="1">
        <f t="array" ref="K2298">IF(H2298="?",INDEX($H$2:$H$2336,MODE(MATCH($H$2:$H$2336,$H$2:$H$2336,0))),H2298)</f>
        <v>No</v>
      </c>
      <c r="L2298" s="18">
        <f t="shared" si="35"/>
        <v>1</v>
      </c>
      <c r="M2298" s="18" t="s">
        <v>2380</v>
      </c>
      <c r="N2298" s="18" t="s">
        <v>2380</v>
      </c>
      <c r="O2298" s="17" t="str" cm="1">
        <f t="array" ref="O2298">_xlfn.IFS(B2298&lt;18.5,"Underweight",B2298&lt;=24.99,"Normal weight",B2298&lt;=29.99,"Over weight",B2298&gt;=30,"Obesity")</f>
        <v>Normal weight</v>
      </c>
      <c r="P2298" s="30" t="str" cm="1">
        <f t="array" ref="P2298">_xlfn.IFS(C2298&lt;5.7,"Normal",C2298&lt;=6.49,"Prediabetes",C2298&gt;=6.5,"Diabetes")</f>
        <v>Normal</v>
      </c>
    </row>
    <row r="2299" spans="1:16" x14ac:dyDescent="0.25">
      <c r="A2299" s="54" t="s">
        <v>60</v>
      </c>
      <c r="B2299" s="54">
        <v>17.170000000000002</v>
      </c>
      <c r="C2299" s="54">
        <v>8.4600000000000009</v>
      </c>
      <c r="D2299" s="54" t="s">
        <v>2380</v>
      </c>
      <c r="E2299" s="54" t="s">
        <v>2380</v>
      </c>
      <c r="F2299" s="54" t="s">
        <v>2380</v>
      </c>
      <c r="G2299" s="54" t="s">
        <v>2381</v>
      </c>
      <c r="H2299" s="54" t="s">
        <v>2380</v>
      </c>
      <c r="I2299" s="17"/>
      <c r="J2299" s="19"/>
      <c r="K2299" s="15" t="str" cm="1">
        <f t="array" ref="K2299">IF(H2299="?",INDEX($H$2:$H$2336,MODE(MATCH($H$2:$H$2336,$H$2:$H$2336,0))),H2299)</f>
        <v>No</v>
      </c>
      <c r="L2299" s="16" t="str">
        <f t="shared" si="35"/>
        <v>0</v>
      </c>
      <c r="M2299" s="16" t="s">
        <v>2380</v>
      </c>
      <c r="N2299" s="16" t="s">
        <v>2380</v>
      </c>
      <c r="O2299" s="15" t="str" cm="1">
        <f t="array" ref="O2299">_xlfn.IFS(B2299&lt;18.5,"Underweight",B2299&lt;=24.99,"Normal weight",B2299&lt;=29.99,"Over weight",B2299&gt;=30,"Obesity")</f>
        <v>Underweight</v>
      </c>
      <c r="P2299" s="29" t="str" cm="1">
        <f t="array" ref="P2299">_xlfn.IFS(C2299&lt;5.7,"Normal",C2299&lt;=6.49,"Prediabetes",C2299&gt;=6.5,"Diabetes")</f>
        <v>Diabetes</v>
      </c>
    </row>
    <row r="2300" spans="1:16" x14ac:dyDescent="0.25">
      <c r="A2300" s="54" t="s">
        <v>59</v>
      </c>
      <c r="B2300" s="54">
        <v>15.61</v>
      </c>
      <c r="C2300" s="54">
        <v>5.28</v>
      </c>
      <c r="D2300" s="54" t="s">
        <v>2380</v>
      </c>
      <c r="E2300" s="54" t="s">
        <v>2380</v>
      </c>
      <c r="F2300" s="54" t="s">
        <v>2380</v>
      </c>
      <c r="G2300" s="54">
        <v>1</v>
      </c>
      <c r="H2300" s="54" t="s">
        <v>2380</v>
      </c>
      <c r="I2300" s="15"/>
      <c r="J2300" s="20"/>
      <c r="K2300" s="17" t="str" cm="1">
        <f t="array" ref="K2300">IF(H2300="?",INDEX($H$2:$H$2336,MODE(MATCH($H$2:$H$2336,$H$2:$H$2336,0))),H2300)</f>
        <v>No</v>
      </c>
      <c r="L2300" s="18">
        <f t="shared" si="35"/>
        <v>1</v>
      </c>
      <c r="M2300" s="18" t="s">
        <v>2380</v>
      </c>
      <c r="N2300" s="18" t="s">
        <v>2380</v>
      </c>
      <c r="O2300" s="17" t="str" cm="1">
        <f t="array" ref="O2300">_xlfn.IFS(B2300&lt;18.5,"Underweight",B2300&lt;=24.99,"Normal weight",B2300&lt;=29.99,"Over weight",B2300&gt;=30,"Obesity")</f>
        <v>Underweight</v>
      </c>
      <c r="P2300" s="30" t="str" cm="1">
        <f t="array" ref="P2300">_xlfn.IFS(C2300&lt;5.7,"Normal",C2300&lt;=6.49,"Prediabetes",C2300&gt;=6.5,"Diabetes")</f>
        <v>Normal</v>
      </c>
    </row>
    <row r="2301" spans="1:16" x14ac:dyDescent="0.25">
      <c r="A2301" s="54" t="s">
        <v>58</v>
      </c>
      <c r="B2301" s="54">
        <v>17.98</v>
      </c>
      <c r="C2301" s="54">
        <v>5.33</v>
      </c>
      <c r="D2301" s="54" t="s">
        <v>8367</v>
      </c>
      <c r="E2301" s="54" t="s">
        <v>2380</v>
      </c>
      <c r="F2301" s="54" t="s">
        <v>2382</v>
      </c>
      <c r="G2301" s="54">
        <v>1</v>
      </c>
      <c r="H2301" s="54" t="s">
        <v>2380</v>
      </c>
      <c r="I2301" s="17"/>
      <c r="J2301" s="19"/>
      <c r="K2301" s="15" t="str" cm="1">
        <f t="array" ref="K2301">IF(H2301="?",INDEX($H$2:$H$2336,MODE(MATCH($H$2:$H$2336,$H$2:$H$2336,0))),H2301)</f>
        <v>No</v>
      </c>
      <c r="L2301" s="16">
        <f t="shared" si="35"/>
        <v>1</v>
      </c>
      <c r="M2301" s="16" t="s">
        <v>2382</v>
      </c>
      <c r="N2301" s="16" t="s">
        <v>2380</v>
      </c>
      <c r="O2301" s="15" t="str" cm="1">
        <f t="array" ref="O2301">_xlfn.IFS(B2301&lt;18.5,"Underweight",B2301&lt;=24.99,"Normal weight",B2301&lt;=29.99,"Over weight",B2301&gt;=30,"Obesity")</f>
        <v>Underweight</v>
      </c>
      <c r="P2301" s="29" t="str" cm="1">
        <f t="array" ref="P2301">_xlfn.IFS(C2301&lt;5.7,"Normal",C2301&lt;=6.49,"Prediabetes",C2301&gt;=6.5,"Diabetes")</f>
        <v>Normal</v>
      </c>
    </row>
    <row r="2302" spans="1:16" x14ac:dyDescent="0.25">
      <c r="A2302" s="54" t="s">
        <v>57</v>
      </c>
      <c r="B2302" s="54">
        <v>21.64</v>
      </c>
      <c r="C2302" s="54">
        <v>5.5</v>
      </c>
      <c r="D2302" s="54" t="s">
        <v>2380</v>
      </c>
      <c r="E2302" s="54" t="s">
        <v>8367</v>
      </c>
      <c r="F2302" s="54" t="s">
        <v>2380</v>
      </c>
      <c r="G2302" s="54">
        <v>1</v>
      </c>
      <c r="H2302" s="54" t="s">
        <v>2380</v>
      </c>
      <c r="I2302" s="15"/>
      <c r="J2302" s="20"/>
      <c r="K2302" s="17" t="str" cm="1">
        <f t="array" ref="K2302">IF(H2302="?",INDEX($H$2:$H$2336,MODE(MATCH($H$2:$H$2336,$H$2:$H$2336,0))),H2302)</f>
        <v>No</v>
      </c>
      <c r="L2302" s="18">
        <f t="shared" si="35"/>
        <v>1</v>
      </c>
      <c r="M2302" s="18" t="s">
        <v>2380</v>
      </c>
      <c r="N2302" s="18" t="s">
        <v>2380</v>
      </c>
      <c r="O2302" s="17" t="str" cm="1">
        <f t="array" ref="O2302">_xlfn.IFS(B2302&lt;18.5,"Underweight",B2302&lt;=24.99,"Normal weight",B2302&lt;=29.99,"Over weight",B2302&gt;=30,"Obesity")</f>
        <v>Normal weight</v>
      </c>
      <c r="P2302" s="30" t="str" cm="1">
        <f t="array" ref="P2302">_xlfn.IFS(C2302&lt;5.7,"Normal",C2302&lt;=6.49,"Prediabetes",C2302&gt;=6.5,"Diabetes")</f>
        <v>Normal</v>
      </c>
    </row>
    <row r="2303" spans="1:16" x14ac:dyDescent="0.25">
      <c r="A2303" s="54" t="s">
        <v>56</v>
      </c>
      <c r="B2303" s="54">
        <v>16.399999999999999</v>
      </c>
      <c r="C2303" s="54">
        <v>5.4</v>
      </c>
      <c r="D2303" s="54" t="s">
        <v>2380</v>
      </c>
      <c r="E2303" s="54" t="s">
        <v>2380</v>
      </c>
      <c r="F2303" s="54" t="s">
        <v>2382</v>
      </c>
      <c r="G2303" s="54">
        <v>1</v>
      </c>
      <c r="H2303" s="54" t="s">
        <v>2380</v>
      </c>
      <c r="I2303" s="17"/>
      <c r="J2303" s="19"/>
      <c r="K2303" s="15" t="str" cm="1">
        <f t="array" ref="K2303">IF(H2303="?",INDEX($H$2:$H$2336,MODE(MATCH($H$2:$H$2336,$H$2:$H$2336,0))),H2303)</f>
        <v>No</v>
      </c>
      <c r="L2303" s="16">
        <f t="shared" si="35"/>
        <v>1</v>
      </c>
      <c r="M2303" s="16" t="s">
        <v>2380</v>
      </c>
      <c r="N2303" s="16" t="s">
        <v>2380</v>
      </c>
      <c r="O2303" s="15" t="str" cm="1">
        <f t="array" ref="O2303">_xlfn.IFS(B2303&lt;18.5,"Underweight",B2303&lt;=24.99,"Normal weight",B2303&lt;=29.99,"Over weight",B2303&gt;=30,"Obesity")</f>
        <v>Underweight</v>
      </c>
      <c r="P2303" s="29" t="str" cm="1">
        <f t="array" ref="P2303">_xlfn.IFS(C2303&lt;5.7,"Normal",C2303&lt;=6.49,"Prediabetes",C2303&gt;=6.5,"Diabetes")</f>
        <v>Normal</v>
      </c>
    </row>
    <row r="2304" spans="1:16" x14ac:dyDescent="0.25">
      <c r="A2304" s="54" t="s">
        <v>55</v>
      </c>
      <c r="B2304" s="54">
        <v>15.77</v>
      </c>
      <c r="C2304" s="54">
        <v>6.05</v>
      </c>
      <c r="D2304" s="54" t="s">
        <v>8367</v>
      </c>
      <c r="E2304" s="54" t="s">
        <v>2380</v>
      </c>
      <c r="F2304" s="54" t="s">
        <v>2380</v>
      </c>
      <c r="G2304" s="54">
        <v>1</v>
      </c>
      <c r="H2304" s="54" t="s">
        <v>2380</v>
      </c>
      <c r="I2304" s="15"/>
      <c r="J2304" s="20"/>
      <c r="K2304" s="17" t="str" cm="1">
        <f t="array" ref="K2304">IF(H2304="?",INDEX($H$2:$H$2336,MODE(MATCH($H$2:$H$2336,$H$2:$H$2336,0))),H2304)</f>
        <v>No</v>
      </c>
      <c r="L2304" s="18">
        <f t="shared" si="35"/>
        <v>1</v>
      </c>
      <c r="M2304" s="18" t="s">
        <v>2382</v>
      </c>
      <c r="N2304" s="18" t="s">
        <v>2380</v>
      </c>
      <c r="O2304" s="17" t="str" cm="1">
        <f t="array" ref="O2304">_xlfn.IFS(B2304&lt;18.5,"Underweight",B2304&lt;=24.99,"Normal weight",B2304&lt;=29.99,"Over weight",B2304&gt;=30,"Obesity")</f>
        <v>Underweight</v>
      </c>
      <c r="P2304" s="30" t="str" cm="1">
        <f t="array" ref="P2304">_xlfn.IFS(C2304&lt;5.7,"Normal",C2304&lt;=6.49,"Prediabetes",C2304&gt;=6.5,"Diabetes")</f>
        <v>Prediabetes</v>
      </c>
    </row>
    <row r="2305" spans="1:16" x14ac:dyDescent="0.25">
      <c r="A2305" s="54" t="s">
        <v>54</v>
      </c>
      <c r="B2305" s="54">
        <v>18.27</v>
      </c>
      <c r="C2305" s="54">
        <v>11.46</v>
      </c>
      <c r="D2305" s="54" t="s">
        <v>2380</v>
      </c>
      <c r="E2305" s="54" t="s">
        <v>2380</v>
      </c>
      <c r="F2305" s="54" t="s">
        <v>2380</v>
      </c>
      <c r="G2305" s="54" t="s">
        <v>2381</v>
      </c>
      <c r="H2305" s="54" t="s">
        <v>2380</v>
      </c>
      <c r="I2305" s="17"/>
      <c r="J2305" s="19"/>
      <c r="K2305" s="15" t="str" cm="1">
        <f t="array" ref="K2305">IF(H2305="?",INDEX($H$2:$H$2336,MODE(MATCH($H$2:$H$2336,$H$2:$H$2336,0))),H2305)</f>
        <v>No</v>
      </c>
      <c r="L2305" s="16" t="str">
        <f t="shared" si="35"/>
        <v>0</v>
      </c>
      <c r="M2305" s="16" t="s">
        <v>2380</v>
      </c>
      <c r="N2305" s="16" t="s">
        <v>2380</v>
      </c>
      <c r="O2305" s="15" t="str" cm="1">
        <f t="array" ref="O2305">_xlfn.IFS(B2305&lt;18.5,"Underweight",B2305&lt;=24.99,"Normal weight",B2305&lt;=29.99,"Over weight",B2305&gt;=30,"Obesity")</f>
        <v>Underweight</v>
      </c>
      <c r="P2305" s="29" t="str" cm="1">
        <f t="array" ref="P2305">_xlfn.IFS(C2305&lt;5.7,"Normal",C2305&lt;=6.49,"Prediabetes",C2305&gt;=6.5,"Diabetes")</f>
        <v>Diabetes</v>
      </c>
    </row>
    <row r="2306" spans="1:16" x14ac:dyDescent="0.25">
      <c r="A2306" s="54" t="s">
        <v>53</v>
      </c>
      <c r="B2306" s="54">
        <v>16.489999999999998</v>
      </c>
      <c r="C2306" s="54">
        <v>8.48</v>
      </c>
      <c r="D2306" s="54" t="s">
        <v>2380</v>
      </c>
      <c r="E2306" s="54" t="s">
        <v>2380</v>
      </c>
      <c r="F2306" s="54" t="s">
        <v>2380</v>
      </c>
      <c r="G2306" s="54" t="s">
        <v>2381</v>
      </c>
      <c r="H2306" s="54" t="s">
        <v>2380</v>
      </c>
      <c r="I2306" s="15"/>
      <c r="J2306" s="20"/>
      <c r="K2306" s="17" t="str" cm="1">
        <f t="array" ref="K2306">IF(H2306="?",INDEX($H$2:$H$2336,MODE(MATCH($H$2:$H$2336,$H$2:$H$2336,0))),H2306)</f>
        <v>No</v>
      </c>
      <c r="L2306" s="18" t="str">
        <f t="shared" ref="L2306:L2336" si="36">IF(G2306="No major surgery","0",G2306)</f>
        <v>0</v>
      </c>
      <c r="M2306" s="18" t="s">
        <v>2380</v>
      </c>
      <c r="N2306" s="18" t="s">
        <v>2380</v>
      </c>
      <c r="O2306" s="17" t="str" cm="1">
        <f t="array" ref="O2306">_xlfn.IFS(B2306&lt;18.5,"Underweight",B2306&lt;=24.99,"Normal weight",B2306&lt;=29.99,"Over weight",B2306&gt;=30,"Obesity")</f>
        <v>Underweight</v>
      </c>
      <c r="P2306" s="30" t="str" cm="1">
        <f t="array" ref="P2306">_xlfn.IFS(C2306&lt;5.7,"Normal",C2306&lt;=6.49,"Prediabetes",C2306&gt;=6.5,"Diabetes")</f>
        <v>Diabetes</v>
      </c>
    </row>
    <row r="2307" spans="1:16" x14ac:dyDescent="0.25">
      <c r="A2307" s="54" t="s">
        <v>52</v>
      </c>
      <c r="B2307" s="54">
        <v>16.14</v>
      </c>
      <c r="C2307" s="54">
        <v>4.8600000000000003</v>
      </c>
      <c r="D2307" s="54" t="s">
        <v>2380</v>
      </c>
      <c r="E2307" s="54" t="s">
        <v>2380</v>
      </c>
      <c r="F2307" s="54" t="s">
        <v>2380</v>
      </c>
      <c r="G2307" s="54" t="s">
        <v>2381</v>
      </c>
      <c r="H2307" s="54" t="s">
        <v>2380</v>
      </c>
      <c r="I2307" s="17"/>
      <c r="J2307" s="19"/>
      <c r="K2307" s="15" t="str" cm="1">
        <f t="array" ref="K2307">IF(H2307="?",INDEX($H$2:$H$2336,MODE(MATCH($H$2:$H$2336,$H$2:$H$2336,0))),H2307)</f>
        <v>No</v>
      </c>
      <c r="L2307" s="16" t="str">
        <f t="shared" si="36"/>
        <v>0</v>
      </c>
      <c r="M2307" s="16" t="s">
        <v>2380</v>
      </c>
      <c r="N2307" s="16" t="s">
        <v>2380</v>
      </c>
      <c r="O2307" s="15" t="str" cm="1">
        <f t="array" ref="O2307">_xlfn.IFS(B2307&lt;18.5,"Underweight",B2307&lt;=24.99,"Normal weight",B2307&lt;=29.99,"Over weight",B2307&gt;=30,"Obesity")</f>
        <v>Underweight</v>
      </c>
      <c r="P2307" s="29" t="str" cm="1">
        <f t="array" ref="P2307">_xlfn.IFS(C2307&lt;5.7,"Normal",C2307&lt;=6.49,"Prediabetes",C2307&gt;=6.5,"Diabetes")</f>
        <v>Normal</v>
      </c>
    </row>
    <row r="2308" spans="1:16" x14ac:dyDescent="0.25">
      <c r="A2308" s="54" t="s">
        <v>51</v>
      </c>
      <c r="B2308" s="54">
        <v>20.85</v>
      </c>
      <c r="C2308" s="54">
        <v>4.45</v>
      </c>
      <c r="D2308" s="54" t="s">
        <v>8367</v>
      </c>
      <c r="E2308" s="54" t="s">
        <v>2380</v>
      </c>
      <c r="F2308" s="54" t="s">
        <v>2380</v>
      </c>
      <c r="G2308" s="54">
        <v>1</v>
      </c>
      <c r="H2308" s="54" t="s">
        <v>2380</v>
      </c>
      <c r="I2308" s="15"/>
      <c r="J2308" s="20"/>
      <c r="K2308" s="17" t="str" cm="1">
        <f t="array" ref="K2308">IF(H2308="?",INDEX($H$2:$H$2336,MODE(MATCH($H$2:$H$2336,$H$2:$H$2336,0))),H2308)</f>
        <v>No</v>
      </c>
      <c r="L2308" s="18">
        <f t="shared" si="36"/>
        <v>1</v>
      </c>
      <c r="M2308" s="18" t="s">
        <v>2382</v>
      </c>
      <c r="N2308" s="18" t="s">
        <v>2380</v>
      </c>
      <c r="O2308" s="17" t="str" cm="1">
        <f t="array" ref="O2308">_xlfn.IFS(B2308&lt;18.5,"Underweight",B2308&lt;=24.99,"Normal weight",B2308&lt;=29.99,"Over weight",B2308&gt;=30,"Obesity")</f>
        <v>Normal weight</v>
      </c>
      <c r="P2308" s="30" t="str" cm="1">
        <f t="array" ref="P2308">_xlfn.IFS(C2308&lt;5.7,"Normal",C2308&lt;=6.49,"Prediabetes",C2308&gt;=6.5,"Diabetes")</f>
        <v>Normal</v>
      </c>
    </row>
    <row r="2309" spans="1:16" x14ac:dyDescent="0.25">
      <c r="A2309" s="54" t="s">
        <v>50</v>
      </c>
      <c r="B2309" s="54">
        <v>15.88</v>
      </c>
      <c r="C2309" s="54">
        <v>4.3600000000000003</v>
      </c>
      <c r="D2309" s="54" t="s">
        <v>2380</v>
      </c>
      <c r="E2309" s="54" t="s">
        <v>2380</v>
      </c>
      <c r="F2309" s="54" t="s">
        <v>2380</v>
      </c>
      <c r="G2309" s="54" t="s">
        <v>2381</v>
      </c>
      <c r="H2309" s="54" t="s">
        <v>2380</v>
      </c>
      <c r="I2309" s="17"/>
      <c r="J2309" s="19"/>
      <c r="K2309" s="15" t="str" cm="1">
        <f t="array" ref="K2309">IF(H2309="?",INDEX($H$2:$H$2336,MODE(MATCH($H$2:$H$2336,$H$2:$H$2336,0))),H2309)</f>
        <v>No</v>
      </c>
      <c r="L2309" s="16" t="str">
        <f t="shared" si="36"/>
        <v>0</v>
      </c>
      <c r="M2309" s="16" t="s">
        <v>2380</v>
      </c>
      <c r="N2309" s="16" t="s">
        <v>2380</v>
      </c>
      <c r="O2309" s="15" t="str" cm="1">
        <f t="array" ref="O2309">_xlfn.IFS(B2309&lt;18.5,"Underweight",B2309&lt;=24.99,"Normal weight",B2309&lt;=29.99,"Over weight",B2309&gt;=30,"Obesity")</f>
        <v>Underweight</v>
      </c>
      <c r="P2309" s="29" t="str" cm="1">
        <f t="array" ref="P2309">_xlfn.IFS(C2309&lt;5.7,"Normal",C2309&lt;=6.49,"Prediabetes",C2309&gt;=6.5,"Diabetes")</f>
        <v>Normal</v>
      </c>
    </row>
    <row r="2310" spans="1:16" x14ac:dyDescent="0.25">
      <c r="A2310" s="54" t="s">
        <v>49</v>
      </c>
      <c r="B2310" s="54">
        <v>20.66</v>
      </c>
      <c r="C2310" s="54">
        <v>5.8</v>
      </c>
      <c r="D2310" s="54" t="s">
        <v>2380</v>
      </c>
      <c r="E2310" s="54" t="s">
        <v>8367</v>
      </c>
      <c r="F2310" s="54" t="s">
        <v>2380</v>
      </c>
      <c r="G2310" s="54">
        <v>1</v>
      </c>
      <c r="H2310" s="54" t="s">
        <v>2380</v>
      </c>
      <c r="I2310" s="15"/>
      <c r="J2310" s="20"/>
      <c r="K2310" s="17" t="str" cm="1">
        <f t="array" ref="K2310">IF(H2310="?",INDEX($H$2:$H$2336,MODE(MATCH($H$2:$H$2336,$H$2:$H$2336,0))),H2310)</f>
        <v>No</v>
      </c>
      <c r="L2310" s="18">
        <f t="shared" si="36"/>
        <v>1</v>
      </c>
      <c r="M2310" s="18" t="s">
        <v>2380</v>
      </c>
      <c r="N2310" s="18" t="s">
        <v>2380</v>
      </c>
      <c r="O2310" s="17" t="str" cm="1">
        <f t="array" ref="O2310">_xlfn.IFS(B2310&lt;18.5,"Underweight",B2310&lt;=24.99,"Normal weight",B2310&lt;=29.99,"Over weight",B2310&gt;=30,"Obesity")</f>
        <v>Normal weight</v>
      </c>
      <c r="P2310" s="30" t="str" cm="1">
        <f t="array" ref="P2310">_xlfn.IFS(C2310&lt;5.7,"Normal",C2310&lt;=6.49,"Prediabetes",C2310&gt;=6.5,"Diabetes")</f>
        <v>Prediabetes</v>
      </c>
    </row>
    <row r="2311" spans="1:16" x14ac:dyDescent="0.25">
      <c r="A2311" s="54" t="s">
        <v>48</v>
      </c>
      <c r="B2311" s="54">
        <v>20.399999999999999</v>
      </c>
      <c r="C2311" s="54">
        <v>5.27</v>
      </c>
      <c r="D2311" s="54" t="s">
        <v>2380</v>
      </c>
      <c r="E2311" s="54" t="s">
        <v>2380</v>
      </c>
      <c r="F2311" s="54" t="s">
        <v>2380</v>
      </c>
      <c r="G2311" s="54" t="s">
        <v>2381</v>
      </c>
      <c r="H2311" s="54" t="s">
        <v>2380</v>
      </c>
      <c r="I2311" s="17"/>
      <c r="J2311" s="19"/>
      <c r="K2311" s="15" t="str" cm="1">
        <f t="array" ref="K2311">IF(H2311="?",INDEX($H$2:$H$2336,MODE(MATCH($H$2:$H$2336,$H$2:$H$2336,0))),H2311)</f>
        <v>No</v>
      </c>
      <c r="L2311" s="16" t="str">
        <f t="shared" si="36"/>
        <v>0</v>
      </c>
      <c r="M2311" s="16" t="s">
        <v>2380</v>
      </c>
      <c r="N2311" s="16" t="s">
        <v>2380</v>
      </c>
      <c r="O2311" s="15" t="str" cm="1">
        <f t="array" ref="O2311">_xlfn.IFS(B2311&lt;18.5,"Underweight",B2311&lt;=24.99,"Normal weight",B2311&lt;=29.99,"Over weight",B2311&gt;=30,"Obesity")</f>
        <v>Normal weight</v>
      </c>
      <c r="P2311" s="29" t="str" cm="1">
        <f t="array" ref="P2311">_xlfn.IFS(C2311&lt;5.7,"Normal",C2311&lt;=6.49,"Prediabetes",C2311&gt;=6.5,"Diabetes")</f>
        <v>Normal</v>
      </c>
    </row>
    <row r="2312" spans="1:16" x14ac:dyDescent="0.25">
      <c r="A2312" s="54" t="s">
        <v>47</v>
      </c>
      <c r="B2312" s="54">
        <v>25.19</v>
      </c>
      <c r="C2312" s="54">
        <v>5.64</v>
      </c>
      <c r="D2312" s="54" t="s">
        <v>8367</v>
      </c>
      <c r="E2312" s="54" t="s">
        <v>2380</v>
      </c>
      <c r="F2312" s="54" t="s">
        <v>2380</v>
      </c>
      <c r="G2312" s="54" t="s">
        <v>2381</v>
      </c>
      <c r="H2312" s="54" t="s">
        <v>2380</v>
      </c>
      <c r="I2312" s="15"/>
      <c r="J2312" s="20"/>
      <c r="K2312" s="17" t="str" cm="1">
        <f t="array" ref="K2312">IF(H2312="?",INDEX($H$2:$H$2336,MODE(MATCH($H$2:$H$2336,$H$2:$H$2336,0))),H2312)</f>
        <v>No</v>
      </c>
      <c r="L2312" s="18" t="str">
        <f t="shared" si="36"/>
        <v>0</v>
      </c>
      <c r="M2312" s="18" t="s">
        <v>2382</v>
      </c>
      <c r="N2312" s="18" t="s">
        <v>2380</v>
      </c>
      <c r="O2312" s="17" t="str" cm="1">
        <f t="array" ref="O2312">_xlfn.IFS(B2312&lt;18.5,"Underweight",B2312&lt;=24.99,"Normal weight",B2312&lt;=29.99,"Over weight",B2312&gt;=30,"Obesity")</f>
        <v>Over weight</v>
      </c>
      <c r="P2312" s="30" t="str" cm="1">
        <f t="array" ref="P2312">_xlfn.IFS(C2312&lt;5.7,"Normal",C2312&lt;=6.49,"Prediabetes",C2312&gt;=6.5,"Diabetes")</f>
        <v>Normal</v>
      </c>
    </row>
    <row r="2313" spans="1:16" x14ac:dyDescent="0.25">
      <c r="A2313" s="54" t="s">
        <v>46</v>
      </c>
      <c r="B2313" s="54">
        <v>20.54</v>
      </c>
      <c r="C2313" s="54">
        <v>4.2</v>
      </c>
      <c r="D2313" s="54" t="s">
        <v>8367</v>
      </c>
      <c r="E2313" s="54" t="s">
        <v>2380</v>
      </c>
      <c r="F2313" s="54" t="s">
        <v>2380</v>
      </c>
      <c r="G2313" s="54">
        <v>1</v>
      </c>
      <c r="H2313" s="54" t="s">
        <v>2380</v>
      </c>
      <c r="I2313" s="17"/>
      <c r="J2313" s="19"/>
      <c r="K2313" s="15" t="str" cm="1">
        <f t="array" ref="K2313">IF(H2313="?",INDEX($H$2:$H$2336,MODE(MATCH($H$2:$H$2336,$H$2:$H$2336,0))),H2313)</f>
        <v>No</v>
      </c>
      <c r="L2313" s="16">
        <f t="shared" si="36"/>
        <v>1</v>
      </c>
      <c r="M2313" s="16" t="s">
        <v>2382</v>
      </c>
      <c r="N2313" s="16" t="s">
        <v>2380</v>
      </c>
      <c r="O2313" s="15" t="str" cm="1">
        <f t="array" ref="O2313">_xlfn.IFS(B2313&lt;18.5,"Underweight",B2313&lt;=24.99,"Normal weight",B2313&lt;=29.99,"Over weight",B2313&gt;=30,"Obesity")</f>
        <v>Normal weight</v>
      </c>
      <c r="P2313" s="29" t="str" cm="1">
        <f t="array" ref="P2313">_xlfn.IFS(C2313&lt;5.7,"Normal",C2313&lt;=6.49,"Prediabetes",C2313&gt;=6.5,"Diabetes")</f>
        <v>Normal</v>
      </c>
    </row>
    <row r="2314" spans="1:16" x14ac:dyDescent="0.25">
      <c r="A2314" s="54" t="s">
        <v>45</v>
      </c>
      <c r="B2314" s="54">
        <v>20.13</v>
      </c>
      <c r="C2314" s="54">
        <v>5.42</v>
      </c>
      <c r="D2314" s="54" t="s">
        <v>2380</v>
      </c>
      <c r="E2314" s="54" t="s">
        <v>2380</v>
      </c>
      <c r="F2314" s="54" t="s">
        <v>2380</v>
      </c>
      <c r="G2314" s="54" t="s">
        <v>2381</v>
      </c>
      <c r="H2314" s="54" t="s">
        <v>2380</v>
      </c>
      <c r="I2314" s="15"/>
      <c r="J2314" s="20"/>
      <c r="K2314" s="17" t="str" cm="1">
        <f t="array" ref="K2314">IF(H2314="?",INDEX($H$2:$H$2336,MODE(MATCH($H$2:$H$2336,$H$2:$H$2336,0))),H2314)</f>
        <v>No</v>
      </c>
      <c r="L2314" s="18" t="str">
        <f t="shared" si="36"/>
        <v>0</v>
      </c>
      <c r="M2314" s="18" t="s">
        <v>2380</v>
      </c>
      <c r="N2314" s="18" t="s">
        <v>2380</v>
      </c>
      <c r="O2314" s="17" t="str" cm="1">
        <f t="array" ref="O2314">_xlfn.IFS(B2314&lt;18.5,"Underweight",B2314&lt;=24.99,"Normal weight",B2314&lt;=29.99,"Over weight",B2314&gt;=30,"Obesity")</f>
        <v>Normal weight</v>
      </c>
      <c r="P2314" s="30" t="str" cm="1">
        <f t="array" ref="P2314">_xlfn.IFS(C2314&lt;5.7,"Normal",C2314&lt;=6.49,"Prediabetes",C2314&gt;=6.5,"Diabetes")</f>
        <v>Normal</v>
      </c>
    </row>
    <row r="2315" spans="1:16" x14ac:dyDescent="0.25">
      <c r="A2315" s="54" t="s">
        <v>44</v>
      </c>
      <c r="B2315" s="54">
        <v>18.93</v>
      </c>
      <c r="C2315" s="54">
        <v>6.11</v>
      </c>
      <c r="D2315" s="54" t="s">
        <v>2380</v>
      </c>
      <c r="E2315" s="54" t="s">
        <v>2380</v>
      </c>
      <c r="F2315" s="54" t="s">
        <v>2382</v>
      </c>
      <c r="G2315" s="54">
        <v>1</v>
      </c>
      <c r="H2315" s="54" t="s">
        <v>2380</v>
      </c>
      <c r="I2315" s="17"/>
      <c r="J2315" s="19"/>
      <c r="K2315" s="15" t="str" cm="1">
        <f t="array" ref="K2315">IF(H2315="?",INDEX($H$2:$H$2336,MODE(MATCH($H$2:$H$2336,$H$2:$H$2336,0))),H2315)</f>
        <v>No</v>
      </c>
      <c r="L2315" s="16">
        <f t="shared" si="36"/>
        <v>1</v>
      </c>
      <c r="M2315" s="16" t="s">
        <v>2380</v>
      </c>
      <c r="N2315" s="16" t="s">
        <v>2380</v>
      </c>
      <c r="O2315" s="15" t="str" cm="1">
        <f t="array" ref="O2315">_xlfn.IFS(B2315&lt;18.5,"Underweight",B2315&lt;=24.99,"Normal weight",B2315&lt;=29.99,"Over weight",B2315&gt;=30,"Obesity")</f>
        <v>Normal weight</v>
      </c>
      <c r="P2315" s="29" t="str" cm="1">
        <f t="array" ref="P2315">_xlfn.IFS(C2315&lt;5.7,"Normal",C2315&lt;=6.49,"Prediabetes",C2315&gt;=6.5,"Diabetes")</f>
        <v>Prediabetes</v>
      </c>
    </row>
    <row r="2316" spans="1:16" x14ac:dyDescent="0.25">
      <c r="A2316" s="54" t="s">
        <v>43</v>
      </c>
      <c r="B2316" s="54">
        <v>24.14</v>
      </c>
      <c r="C2316" s="54">
        <v>5.29</v>
      </c>
      <c r="D2316" s="54" t="s">
        <v>2380</v>
      </c>
      <c r="E2316" s="54" t="s">
        <v>8367</v>
      </c>
      <c r="F2316" s="54" t="s">
        <v>2380</v>
      </c>
      <c r="G2316" s="54">
        <v>1</v>
      </c>
      <c r="H2316" s="54" t="s">
        <v>2380</v>
      </c>
      <c r="I2316" s="15"/>
      <c r="J2316" s="20"/>
      <c r="K2316" s="17" t="str" cm="1">
        <f t="array" ref="K2316">IF(H2316="?",INDEX($H$2:$H$2336,MODE(MATCH($H$2:$H$2336,$H$2:$H$2336,0))),H2316)</f>
        <v>No</v>
      </c>
      <c r="L2316" s="18">
        <f t="shared" si="36"/>
        <v>1</v>
      </c>
      <c r="M2316" s="18" t="s">
        <v>2380</v>
      </c>
      <c r="N2316" s="18" t="s">
        <v>2380</v>
      </c>
      <c r="O2316" s="17" t="str" cm="1">
        <f t="array" ref="O2316">_xlfn.IFS(B2316&lt;18.5,"Underweight",B2316&lt;=24.99,"Normal weight",B2316&lt;=29.99,"Over weight",B2316&gt;=30,"Obesity")</f>
        <v>Normal weight</v>
      </c>
      <c r="P2316" s="30" t="str" cm="1">
        <f t="array" ref="P2316">_xlfn.IFS(C2316&lt;5.7,"Normal",C2316&lt;=6.49,"Prediabetes",C2316&gt;=6.5,"Diabetes")</f>
        <v>Normal</v>
      </c>
    </row>
    <row r="2317" spans="1:16" x14ac:dyDescent="0.25">
      <c r="A2317" s="54" t="s">
        <v>41</v>
      </c>
      <c r="B2317" s="54">
        <v>25.03</v>
      </c>
      <c r="C2317" s="54">
        <v>5.91</v>
      </c>
      <c r="D2317" s="54" t="s">
        <v>2380</v>
      </c>
      <c r="E2317" s="54" t="s">
        <v>8367</v>
      </c>
      <c r="F2317" s="54" t="s">
        <v>2380</v>
      </c>
      <c r="G2317" s="54">
        <v>1</v>
      </c>
      <c r="H2317" s="54" t="s">
        <v>2380</v>
      </c>
      <c r="I2317" s="17"/>
      <c r="J2317" s="19"/>
      <c r="K2317" s="15" t="str" cm="1">
        <f t="array" ref="K2317">IF(H2317="?",INDEX($H$2:$H$2336,MODE(MATCH($H$2:$H$2336,$H$2:$H$2336,0))),H2317)</f>
        <v>No</v>
      </c>
      <c r="L2317" s="16">
        <f t="shared" si="36"/>
        <v>1</v>
      </c>
      <c r="M2317" s="16" t="s">
        <v>2380</v>
      </c>
      <c r="N2317" s="16" t="s">
        <v>2380</v>
      </c>
      <c r="O2317" s="15" t="str" cm="1">
        <f t="array" ref="O2317">_xlfn.IFS(B2317&lt;18.5,"Underweight",B2317&lt;=24.99,"Normal weight",B2317&lt;=29.99,"Over weight",B2317&gt;=30,"Obesity")</f>
        <v>Over weight</v>
      </c>
      <c r="P2317" s="29" t="str" cm="1">
        <f t="array" ref="P2317">_xlfn.IFS(C2317&lt;5.7,"Normal",C2317&lt;=6.49,"Prediabetes",C2317&gt;=6.5,"Diabetes")</f>
        <v>Prediabetes</v>
      </c>
    </row>
    <row r="2318" spans="1:16" x14ac:dyDescent="0.25">
      <c r="A2318" s="54" t="s">
        <v>40</v>
      </c>
      <c r="B2318" s="54">
        <v>20.47</v>
      </c>
      <c r="C2318" s="54">
        <v>5.81</v>
      </c>
      <c r="D2318" s="54" t="s">
        <v>8367</v>
      </c>
      <c r="E2318" s="54" t="s">
        <v>2380</v>
      </c>
      <c r="F2318" s="54" t="s">
        <v>2380</v>
      </c>
      <c r="G2318" s="54">
        <v>1</v>
      </c>
      <c r="H2318" s="54" t="s">
        <v>2380</v>
      </c>
      <c r="I2318" s="15"/>
      <c r="J2318" s="20"/>
      <c r="K2318" s="17" t="str" cm="1">
        <f t="array" ref="K2318">IF(H2318="?",INDEX($H$2:$H$2336,MODE(MATCH($H$2:$H$2336,$H$2:$H$2336,0))),H2318)</f>
        <v>No</v>
      </c>
      <c r="L2318" s="18">
        <f t="shared" si="36"/>
        <v>1</v>
      </c>
      <c r="M2318" s="18" t="s">
        <v>2382</v>
      </c>
      <c r="N2318" s="18" t="s">
        <v>2380</v>
      </c>
      <c r="O2318" s="17" t="str" cm="1">
        <f t="array" ref="O2318">_xlfn.IFS(B2318&lt;18.5,"Underweight",B2318&lt;=24.99,"Normal weight",B2318&lt;=29.99,"Over weight",B2318&gt;=30,"Obesity")</f>
        <v>Normal weight</v>
      </c>
      <c r="P2318" s="30" t="str" cm="1">
        <f t="array" ref="P2318">_xlfn.IFS(C2318&lt;5.7,"Normal",C2318&lt;=6.49,"Prediabetes",C2318&gt;=6.5,"Diabetes")</f>
        <v>Prediabetes</v>
      </c>
    </row>
    <row r="2319" spans="1:16" x14ac:dyDescent="0.25">
      <c r="A2319" s="54" t="s">
        <v>39</v>
      </c>
      <c r="B2319" s="54">
        <v>18.82</v>
      </c>
      <c r="C2319" s="54">
        <v>5.51</v>
      </c>
      <c r="D2319" s="54" t="s">
        <v>8367</v>
      </c>
      <c r="E2319" s="54" t="s">
        <v>2380</v>
      </c>
      <c r="F2319" s="54" t="s">
        <v>2380</v>
      </c>
      <c r="G2319" s="54" t="s">
        <v>2381</v>
      </c>
      <c r="H2319" s="54" t="s">
        <v>2380</v>
      </c>
      <c r="I2319" s="17"/>
      <c r="J2319" s="19"/>
      <c r="K2319" s="15" t="str" cm="1">
        <f t="array" ref="K2319">IF(H2319="?",INDEX($H$2:$H$2336,MODE(MATCH($H$2:$H$2336,$H$2:$H$2336,0))),H2319)</f>
        <v>No</v>
      </c>
      <c r="L2319" s="16" t="str">
        <f t="shared" si="36"/>
        <v>0</v>
      </c>
      <c r="M2319" s="16" t="s">
        <v>2382</v>
      </c>
      <c r="N2319" s="16" t="s">
        <v>2380</v>
      </c>
      <c r="O2319" s="15" t="str" cm="1">
        <f t="array" ref="O2319">_xlfn.IFS(B2319&lt;18.5,"Underweight",B2319&lt;=24.99,"Normal weight",B2319&lt;=29.99,"Over weight",B2319&gt;=30,"Obesity")</f>
        <v>Normal weight</v>
      </c>
      <c r="P2319" s="29" t="str" cm="1">
        <f t="array" ref="P2319">_xlfn.IFS(C2319&lt;5.7,"Normal",C2319&lt;=6.49,"Prediabetes",C2319&gt;=6.5,"Diabetes")</f>
        <v>Normal</v>
      </c>
    </row>
    <row r="2320" spans="1:16" x14ac:dyDescent="0.25">
      <c r="A2320" s="54" t="s">
        <v>38</v>
      </c>
      <c r="B2320" s="54">
        <v>17.079999999999998</v>
      </c>
      <c r="C2320" s="54">
        <v>5.73</v>
      </c>
      <c r="D2320" s="54" t="s">
        <v>2380</v>
      </c>
      <c r="E2320" s="54" t="s">
        <v>2380</v>
      </c>
      <c r="F2320" s="54" t="s">
        <v>2382</v>
      </c>
      <c r="G2320" s="54">
        <v>1</v>
      </c>
      <c r="H2320" s="54" t="s">
        <v>2380</v>
      </c>
      <c r="I2320" s="15"/>
      <c r="J2320" s="20"/>
      <c r="K2320" s="17" t="str" cm="1">
        <f t="array" ref="K2320">IF(H2320="?",INDEX($H$2:$H$2336,MODE(MATCH($H$2:$H$2336,$H$2:$H$2336,0))),H2320)</f>
        <v>No</v>
      </c>
      <c r="L2320" s="18">
        <f t="shared" si="36"/>
        <v>1</v>
      </c>
      <c r="M2320" s="18" t="s">
        <v>2380</v>
      </c>
      <c r="N2320" s="18" t="s">
        <v>2380</v>
      </c>
      <c r="O2320" s="17" t="str" cm="1">
        <f t="array" ref="O2320">_xlfn.IFS(B2320&lt;18.5,"Underweight",B2320&lt;=24.99,"Normal weight",B2320&lt;=29.99,"Over weight",B2320&gt;=30,"Obesity")</f>
        <v>Underweight</v>
      </c>
      <c r="P2320" s="30" t="str" cm="1">
        <f t="array" ref="P2320">_xlfn.IFS(C2320&lt;5.7,"Normal",C2320&lt;=6.49,"Prediabetes",C2320&gt;=6.5,"Diabetes")</f>
        <v>Prediabetes</v>
      </c>
    </row>
    <row r="2321" spans="1:16" x14ac:dyDescent="0.25">
      <c r="A2321" s="54" t="s">
        <v>36</v>
      </c>
      <c r="B2321" s="54">
        <v>19.21</v>
      </c>
      <c r="C2321" s="54">
        <v>5.53</v>
      </c>
      <c r="D2321" s="54" t="s">
        <v>8367</v>
      </c>
      <c r="E2321" s="54" t="s">
        <v>2380</v>
      </c>
      <c r="F2321" s="54" t="s">
        <v>2380</v>
      </c>
      <c r="G2321" s="54" t="s">
        <v>2381</v>
      </c>
      <c r="H2321" s="54" t="s">
        <v>2380</v>
      </c>
      <c r="I2321" s="17"/>
      <c r="J2321" s="19"/>
      <c r="K2321" s="15" t="str" cm="1">
        <f t="array" ref="K2321">IF(H2321="?",INDEX($H$2:$H$2336,MODE(MATCH($H$2:$H$2336,$H$2:$H$2336,0))),H2321)</f>
        <v>No</v>
      </c>
      <c r="L2321" s="16" t="str">
        <f t="shared" si="36"/>
        <v>0</v>
      </c>
      <c r="M2321" s="16" t="s">
        <v>2382</v>
      </c>
      <c r="N2321" s="16" t="s">
        <v>2380</v>
      </c>
      <c r="O2321" s="15" t="str" cm="1">
        <f t="array" ref="O2321">_xlfn.IFS(B2321&lt;18.5,"Underweight",B2321&lt;=24.99,"Normal weight",B2321&lt;=29.99,"Over weight",B2321&gt;=30,"Obesity")</f>
        <v>Normal weight</v>
      </c>
      <c r="P2321" s="29" t="str" cm="1">
        <f t="array" ref="P2321">_xlfn.IFS(C2321&lt;5.7,"Normal",C2321&lt;=6.49,"Prediabetes",C2321&gt;=6.5,"Diabetes")</f>
        <v>Normal</v>
      </c>
    </row>
    <row r="2322" spans="1:16" x14ac:dyDescent="0.25">
      <c r="A2322" s="54" t="s">
        <v>34</v>
      </c>
      <c r="B2322" s="54">
        <v>17.86</v>
      </c>
      <c r="C2322" s="54">
        <v>5.43</v>
      </c>
      <c r="D2322" s="54" t="s">
        <v>2380</v>
      </c>
      <c r="E2322" s="54" t="s">
        <v>2380</v>
      </c>
      <c r="F2322" s="54" t="s">
        <v>2382</v>
      </c>
      <c r="G2322" s="54">
        <v>1</v>
      </c>
      <c r="H2322" s="54" t="s">
        <v>2380</v>
      </c>
      <c r="I2322" s="15"/>
      <c r="J2322" s="20"/>
      <c r="K2322" s="17" t="str" cm="1">
        <f t="array" ref="K2322">IF(H2322="?",INDEX($H$2:$H$2336,MODE(MATCH($H$2:$H$2336,$H$2:$H$2336,0))),H2322)</f>
        <v>No</v>
      </c>
      <c r="L2322" s="18">
        <f t="shared" si="36"/>
        <v>1</v>
      </c>
      <c r="M2322" s="18" t="s">
        <v>2380</v>
      </c>
      <c r="N2322" s="18" t="s">
        <v>2380</v>
      </c>
      <c r="O2322" s="17" t="str" cm="1">
        <f t="array" ref="O2322">_xlfn.IFS(B2322&lt;18.5,"Underweight",B2322&lt;=24.99,"Normal weight",B2322&lt;=29.99,"Over weight",B2322&gt;=30,"Obesity")</f>
        <v>Underweight</v>
      </c>
      <c r="P2322" s="30" t="str" cm="1">
        <f t="array" ref="P2322">_xlfn.IFS(C2322&lt;5.7,"Normal",C2322&lt;=6.49,"Prediabetes",C2322&gt;=6.5,"Diabetes")</f>
        <v>Normal</v>
      </c>
    </row>
    <row r="2323" spans="1:16" x14ac:dyDescent="0.25">
      <c r="A2323" s="54" t="s">
        <v>33</v>
      </c>
      <c r="B2323" s="54">
        <v>21.38</v>
      </c>
      <c r="C2323" s="54">
        <v>8.01</v>
      </c>
      <c r="D2323" s="54" t="s">
        <v>2380</v>
      </c>
      <c r="E2323" s="54" t="s">
        <v>2380</v>
      </c>
      <c r="F2323" s="54" t="s">
        <v>2380</v>
      </c>
      <c r="G2323" s="54" t="s">
        <v>2381</v>
      </c>
      <c r="H2323" s="54" t="s">
        <v>2380</v>
      </c>
      <c r="I2323" s="17"/>
      <c r="J2323" s="19"/>
      <c r="K2323" s="15" t="str" cm="1">
        <f t="array" ref="K2323">IF(H2323="?",INDEX($H$2:$H$2336,MODE(MATCH($H$2:$H$2336,$H$2:$H$2336,0))),H2323)</f>
        <v>No</v>
      </c>
      <c r="L2323" s="16" t="str">
        <f t="shared" si="36"/>
        <v>0</v>
      </c>
      <c r="M2323" s="16" t="s">
        <v>2380</v>
      </c>
      <c r="N2323" s="16" t="s">
        <v>2380</v>
      </c>
      <c r="O2323" s="15" t="str" cm="1">
        <f t="array" ref="O2323">_xlfn.IFS(B2323&lt;18.5,"Underweight",B2323&lt;=24.99,"Normal weight",B2323&lt;=29.99,"Over weight",B2323&gt;=30,"Obesity")</f>
        <v>Normal weight</v>
      </c>
      <c r="P2323" s="29" t="str" cm="1">
        <f t="array" ref="P2323">_xlfn.IFS(C2323&lt;5.7,"Normal",C2323&lt;=6.49,"Prediabetes",C2323&gt;=6.5,"Diabetes")</f>
        <v>Diabetes</v>
      </c>
    </row>
    <row r="2324" spans="1:16" x14ac:dyDescent="0.25">
      <c r="A2324" s="54" t="s">
        <v>32</v>
      </c>
      <c r="B2324" s="54">
        <v>23.35</v>
      </c>
      <c r="C2324" s="54">
        <v>5.94</v>
      </c>
      <c r="D2324" s="54" t="s">
        <v>2380</v>
      </c>
      <c r="E2324" s="54" t="s">
        <v>2380</v>
      </c>
      <c r="F2324" s="54" t="s">
        <v>2380</v>
      </c>
      <c r="G2324" s="54" t="s">
        <v>2381</v>
      </c>
      <c r="H2324" s="54" t="s">
        <v>2380</v>
      </c>
      <c r="I2324" s="15"/>
      <c r="J2324" s="20"/>
      <c r="K2324" s="17" t="str" cm="1">
        <f t="array" ref="K2324">IF(H2324="?",INDEX($H$2:$H$2336,MODE(MATCH($H$2:$H$2336,$H$2:$H$2336,0))),H2324)</f>
        <v>No</v>
      </c>
      <c r="L2324" s="18" t="str">
        <f t="shared" si="36"/>
        <v>0</v>
      </c>
      <c r="M2324" s="18" t="s">
        <v>2380</v>
      </c>
      <c r="N2324" s="18" t="s">
        <v>2380</v>
      </c>
      <c r="O2324" s="17" t="str" cm="1">
        <f t="array" ref="O2324">_xlfn.IFS(B2324&lt;18.5,"Underweight",B2324&lt;=24.99,"Normal weight",B2324&lt;=29.99,"Over weight",B2324&gt;=30,"Obesity")</f>
        <v>Normal weight</v>
      </c>
      <c r="P2324" s="30" t="str" cm="1">
        <f t="array" ref="P2324">_xlfn.IFS(C2324&lt;5.7,"Normal",C2324&lt;=6.49,"Prediabetes",C2324&gt;=6.5,"Diabetes")</f>
        <v>Prediabetes</v>
      </c>
    </row>
    <row r="2325" spans="1:16" x14ac:dyDescent="0.25">
      <c r="A2325" s="54" t="s">
        <v>29</v>
      </c>
      <c r="B2325" s="54">
        <v>22.24</v>
      </c>
      <c r="C2325" s="54">
        <v>5.04</v>
      </c>
      <c r="D2325" s="54" t="s">
        <v>2380</v>
      </c>
      <c r="E2325" s="54" t="s">
        <v>2380</v>
      </c>
      <c r="F2325" s="54" t="s">
        <v>2380</v>
      </c>
      <c r="G2325" s="54" t="s">
        <v>2381</v>
      </c>
      <c r="H2325" s="54" t="s">
        <v>2380</v>
      </c>
      <c r="I2325" s="17"/>
      <c r="J2325" s="19"/>
      <c r="K2325" s="15" t="str" cm="1">
        <f t="array" ref="K2325">IF(H2325="?",INDEX($H$2:$H$2336,MODE(MATCH($H$2:$H$2336,$H$2:$H$2336,0))),H2325)</f>
        <v>No</v>
      </c>
      <c r="L2325" s="16" t="str">
        <f t="shared" si="36"/>
        <v>0</v>
      </c>
      <c r="M2325" s="16" t="s">
        <v>2380</v>
      </c>
      <c r="N2325" s="16" t="s">
        <v>2380</v>
      </c>
      <c r="O2325" s="15" t="str" cm="1">
        <f t="array" ref="O2325">_xlfn.IFS(B2325&lt;18.5,"Underweight",B2325&lt;=24.99,"Normal weight",B2325&lt;=29.99,"Over weight",B2325&gt;=30,"Obesity")</f>
        <v>Normal weight</v>
      </c>
      <c r="P2325" s="29" t="str" cm="1">
        <f t="array" ref="P2325">_xlfn.IFS(C2325&lt;5.7,"Normal",C2325&lt;=6.49,"Prediabetes",C2325&gt;=6.5,"Diabetes")</f>
        <v>Normal</v>
      </c>
    </row>
    <row r="2326" spans="1:16" x14ac:dyDescent="0.25">
      <c r="A2326" s="54" t="s">
        <v>28</v>
      </c>
      <c r="B2326" s="54">
        <v>24.76</v>
      </c>
      <c r="C2326" s="54">
        <v>4.54</v>
      </c>
      <c r="D2326" s="54" t="s">
        <v>8367</v>
      </c>
      <c r="E2326" s="54" t="s">
        <v>2380</v>
      </c>
      <c r="F2326" s="54" t="s">
        <v>2380</v>
      </c>
      <c r="G2326" s="54" t="s">
        <v>2381</v>
      </c>
      <c r="H2326" s="54" t="s">
        <v>2380</v>
      </c>
      <c r="I2326" s="15"/>
      <c r="J2326" s="20"/>
      <c r="K2326" s="17" t="str" cm="1">
        <f t="array" ref="K2326">IF(H2326="?",INDEX($H$2:$H$2336,MODE(MATCH($H$2:$H$2336,$H$2:$H$2336,0))),H2326)</f>
        <v>No</v>
      </c>
      <c r="L2326" s="18" t="str">
        <f t="shared" si="36"/>
        <v>0</v>
      </c>
      <c r="M2326" s="18" t="s">
        <v>2382</v>
      </c>
      <c r="N2326" s="18" t="s">
        <v>2380</v>
      </c>
      <c r="O2326" s="17" t="str" cm="1">
        <f t="array" ref="O2326">_xlfn.IFS(B2326&lt;18.5,"Underweight",B2326&lt;=24.99,"Normal weight",B2326&lt;=29.99,"Over weight",B2326&gt;=30,"Obesity")</f>
        <v>Normal weight</v>
      </c>
      <c r="P2326" s="30" t="str" cm="1">
        <f t="array" ref="P2326">_xlfn.IFS(C2326&lt;5.7,"Normal",C2326&lt;=6.49,"Prediabetes",C2326&gt;=6.5,"Diabetes")</f>
        <v>Normal</v>
      </c>
    </row>
    <row r="2327" spans="1:16" x14ac:dyDescent="0.25">
      <c r="A2327" s="54" t="s">
        <v>27</v>
      </c>
      <c r="B2327" s="54">
        <v>20.100000000000001</v>
      </c>
      <c r="C2327" s="54">
        <v>5.6</v>
      </c>
      <c r="D2327" s="54" t="s">
        <v>8367</v>
      </c>
      <c r="E2327" s="54" t="s">
        <v>2380</v>
      </c>
      <c r="F2327" s="54" t="s">
        <v>2382</v>
      </c>
      <c r="G2327" s="54">
        <v>1</v>
      </c>
      <c r="H2327" s="54" t="s">
        <v>2380</v>
      </c>
      <c r="I2327" s="17"/>
      <c r="J2327" s="19"/>
      <c r="K2327" s="15" t="str" cm="1">
        <f t="array" ref="K2327">IF(H2327="?",INDEX($H$2:$H$2336,MODE(MATCH($H$2:$H$2336,$H$2:$H$2336,0))),H2327)</f>
        <v>No</v>
      </c>
      <c r="L2327" s="16">
        <f t="shared" si="36"/>
        <v>1</v>
      </c>
      <c r="M2327" s="16" t="s">
        <v>2382</v>
      </c>
      <c r="N2327" s="16" t="s">
        <v>2380</v>
      </c>
      <c r="O2327" s="15" t="str" cm="1">
        <f t="array" ref="O2327">_xlfn.IFS(B2327&lt;18.5,"Underweight",B2327&lt;=24.99,"Normal weight",B2327&lt;=29.99,"Over weight",B2327&gt;=30,"Obesity")</f>
        <v>Normal weight</v>
      </c>
      <c r="P2327" s="29" t="str" cm="1">
        <f t="array" ref="P2327">_xlfn.IFS(C2327&lt;5.7,"Normal",C2327&lt;=6.49,"Prediabetes",C2327&gt;=6.5,"Diabetes")</f>
        <v>Normal</v>
      </c>
    </row>
    <row r="2328" spans="1:16" x14ac:dyDescent="0.25">
      <c r="A2328" s="54" t="s">
        <v>26</v>
      </c>
      <c r="B2328" s="54">
        <v>21.77</v>
      </c>
      <c r="C2328" s="54">
        <v>10.67</v>
      </c>
      <c r="D2328" s="54" t="s">
        <v>2380</v>
      </c>
      <c r="E2328" s="54" t="s">
        <v>2380</v>
      </c>
      <c r="F2328" s="54" t="s">
        <v>2380</v>
      </c>
      <c r="G2328" s="54" t="s">
        <v>2381</v>
      </c>
      <c r="H2328" s="54" t="s">
        <v>2380</v>
      </c>
      <c r="I2328" s="15"/>
      <c r="J2328" s="20"/>
      <c r="K2328" s="17" t="str" cm="1">
        <f t="array" ref="K2328">IF(H2328="?",INDEX($H$2:$H$2336,MODE(MATCH($H$2:$H$2336,$H$2:$H$2336,0))),H2328)</f>
        <v>No</v>
      </c>
      <c r="L2328" s="18" t="str">
        <f t="shared" si="36"/>
        <v>0</v>
      </c>
      <c r="M2328" s="18" t="s">
        <v>2380</v>
      </c>
      <c r="N2328" s="18" t="s">
        <v>2380</v>
      </c>
      <c r="O2328" s="17" t="str" cm="1">
        <f t="array" ref="O2328">_xlfn.IFS(B2328&lt;18.5,"Underweight",B2328&lt;=24.99,"Normal weight",B2328&lt;=29.99,"Over weight",B2328&gt;=30,"Obesity")</f>
        <v>Normal weight</v>
      </c>
      <c r="P2328" s="30" t="str" cm="1">
        <f t="array" ref="P2328">_xlfn.IFS(C2328&lt;5.7,"Normal",C2328&lt;=6.49,"Prediabetes",C2328&gt;=6.5,"Diabetes")</f>
        <v>Diabetes</v>
      </c>
    </row>
    <row r="2329" spans="1:16" x14ac:dyDescent="0.25">
      <c r="A2329" s="54" t="s">
        <v>25</v>
      </c>
      <c r="B2329" s="54">
        <v>17.82</v>
      </c>
      <c r="C2329" s="54">
        <v>5.26</v>
      </c>
      <c r="D2329" s="54" t="s">
        <v>8367</v>
      </c>
      <c r="E2329" s="54" t="s">
        <v>2380</v>
      </c>
      <c r="F2329" s="54" t="s">
        <v>2380</v>
      </c>
      <c r="G2329" s="54">
        <v>1</v>
      </c>
      <c r="H2329" s="54" t="s">
        <v>2380</v>
      </c>
      <c r="I2329" s="17"/>
      <c r="J2329" s="19"/>
      <c r="K2329" s="15" t="str" cm="1">
        <f t="array" ref="K2329">IF(H2329="?",INDEX($H$2:$H$2336,MODE(MATCH($H$2:$H$2336,$H$2:$H$2336,0))),H2329)</f>
        <v>No</v>
      </c>
      <c r="L2329" s="16">
        <f t="shared" si="36"/>
        <v>1</v>
      </c>
      <c r="M2329" s="16" t="s">
        <v>2382</v>
      </c>
      <c r="N2329" s="16" t="s">
        <v>2380</v>
      </c>
      <c r="O2329" s="15" t="str" cm="1">
        <f t="array" ref="O2329">_xlfn.IFS(B2329&lt;18.5,"Underweight",B2329&lt;=24.99,"Normal weight",B2329&lt;=29.99,"Over weight",B2329&gt;=30,"Obesity")</f>
        <v>Underweight</v>
      </c>
      <c r="P2329" s="29" t="str" cm="1">
        <f t="array" ref="P2329">_xlfn.IFS(C2329&lt;5.7,"Normal",C2329&lt;=6.49,"Prediabetes",C2329&gt;=6.5,"Diabetes")</f>
        <v>Normal</v>
      </c>
    </row>
    <row r="2330" spans="1:16" x14ac:dyDescent="0.25">
      <c r="A2330" s="54" t="s">
        <v>24</v>
      </c>
      <c r="B2330" s="54">
        <v>17.07</v>
      </c>
      <c r="C2330" s="54">
        <v>5.22</v>
      </c>
      <c r="D2330" s="54" t="s">
        <v>2380</v>
      </c>
      <c r="E2330" s="54" t="s">
        <v>2380</v>
      </c>
      <c r="F2330" s="54" t="s">
        <v>2382</v>
      </c>
      <c r="G2330" s="54">
        <v>1</v>
      </c>
      <c r="H2330" s="54" t="s">
        <v>2380</v>
      </c>
      <c r="I2330" s="15"/>
      <c r="J2330" s="20"/>
      <c r="K2330" s="17" t="str" cm="1">
        <f t="array" ref="K2330">IF(H2330="?",INDEX($H$2:$H$2336,MODE(MATCH($H$2:$H$2336,$H$2:$H$2336,0))),H2330)</f>
        <v>No</v>
      </c>
      <c r="L2330" s="18">
        <f t="shared" si="36"/>
        <v>1</v>
      </c>
      <c r="M2330" s="18" t="s">
        <v>2380</v>
      </c>
      <c r="N2330" s="18" t="s">
        <v>2380</v>
      </c>
      <c r="O2330" s="17" t="str" cm="1">
        <f t="array" ref="O2330">_xlfn.IFS(B2330&lt;18.5,"Underweight",B2330&lt;=24.99,"Normal weight",B2330&lt;=29.99,"Over weight",B2330&gt;=30,"Obesity")</f>
        <v>Underweight</v>
      </c>
      <c r="P2330" s="30" t="str" cm="1">
        <f t="array" ref="P2330">_xlfn.IFS(C2330&lt;5.7,"Normal",C2330&lt;=6.49,"Prediabetes",C2330&gt;=6.5,"Diabetes")</f>
        <v>Normal</v>
      </c>
    </row>
    <row r="2331" spans="1:16" x14ac:dyDescent="0.25">
      <c r="A2331" s="54" t="s">
        <v>22</v>
      </c>
      <c r="B2331" s="54">
        <v>22.24</v>
      </c>
      <c r="C2331" s="54">
        <v>4.29</v>
      </c>
      <c r="D2331" s="54" t="s">
        <v>8367</v>
      </c>
      <c r="E2331" s="54" t="s">
        <v>2380</v>
      </c>
      <c r="F2331" s="54" t="s">
        <v>2380</v>
      </c>
      <c r="G2331" s="54" t="s">
        <v>2381</v>
      </c>
      <c r="H2331" s="54" t="s">
        <v>2380</v>
      </c>
      <c r="I2331" s="17"/>
      <c r="J2331" s="19"/>
      <c r="K2331" s="15" t="str" cm="1">
        <f t="array" ref="K2331">IF(H2331="?",INDEX($H$2:$H$2336,MODE(MATCH($H$2:$H$2336,$H$2:$H$2336,0))),H2331)</f>
        <v>No</v>
      </c>
      <c r="L2331" s="16" t="str">
        <f t="shared" si="36"/>
        <v>0</v>
      </c>
      <c r="M2331" s="16" t="s">
        <v>2382</v>
      </c>
      <c r="N2331" s="16" t="s">
        <v>2380</v>
      </c>
      <c r="O2331" s="15" t="str" cm="1">
        <f t="array" ref="O2331">_xlfn.IFS(B2331&lt;18.5,"Underweight",B2331&lt;=24.99,"Normal weight",B2331&lt;=29.99,"Over weight",B2331&gt;=30,"Obesity")</f>
        <v>Normal weight</v>
      </c>
      <c r="P2331" s="29" t="str" cm="1">
        <f t="array" ref="P2331">_xlfn.IFS(C2331&lt;5.7,"Normal",C2331&lt;=6.49,"Prediabetes",C2331&gt;=6.5,"Diabetes")</f>
        <v>Normal</v>
      </c>
    </row>
    <row r="2332" spans="1:16" x14ac:dyDescent="0.25">
      <c r="A2332" s="54" t="s">
        <v>21</v>
      </c>
      <c r="B2332" s="54">
        <v>22.34</v>
      </c>
      <c r="C2332" s="54">
        <v>5.57</v>
      </c>
      <c r="D2332" s="54" t="s">
        <v>2380</v>
      </c>
      <c r="E2332" s="54" t="s">
        <v>2380</v>
      </c>
      <c r="F2332" s="54" t="s">
        <v>2380</v>
      </c>
      <c r="G2332" s="54">
        <v>1</v>
      </c>
      <c r="H2332" s="54" t="s">
        <v>2380</v>
      </c>
      <c r="I2332" s="15"/>
      <c r="J2332" s="20"/>
      <c r="K2332" s="17" t="str" cm="1">
        <f t="array" ref="K2332">IF(H2332="?",INDEX($H$2:$H$2336,MODE(MATCH($H$2:$H$2336,$H$2:$H$2336,0))),H2332)</f>
        <v>No</v>
      </c>
      <c r="L2332" s="18">
        <f t="shared" si="36"/>
        <v>1</v>
      </c>
      <c r="M2332" s="18" t="s">
        <v>2380</v>
      </c>
      <c r="N2332" s="18" t="s">
        <v>2380</v>
      </c>
      <c r="O2332" s="17" t="str" cm="1">
        <f t="array" ref="O2332">_xlfn.IFS(B2332&lt;18.5,"Underweight",B2332&lt;=24.99,"Normal weight",B2332&lt;=29.99,"Over weight",B2332&gt;=30,"Obesity")</f>
        <v>Normal weight</v>
      </c>
      <c r="P2332" s="30" t="str" cm="1">
        <f t="array" ref="P2332">_xlfn.IFS(C2332&lt;5.7,"Normal",C2332&lt;=6.49,"Prediabetes",C2332&gt;=6.5,"Diabetes")</f>
        <v>Normal</v>
      </c>
    </row>
    <row r="2333" spans="1:16" x14ac:dyDescent="0.25">
      <c r="A2333" s="54" t="s">
        <v>19</v>
      </c>
      <c r="B2333" s="54">
        <v>17.7</v>
      </c>
      <c r="C2333" s="54">
        <v>6.28</v>
      </c>
      <c r="D2333" s="54" t="s">
        <v>2380</v>
      </c>
      <c r="E2333" s="54" t="s">
        <v>2380</v>
      </c>
      <c r="F2333" s="54" t="s">
        <v>2380</v>
      </c>
      <c r="G2333" s="54">
        <v>1</v>
      </c>
      <c r="H2333" s="54" t="s">
        <v>2380</v>
      </c>
      <c r="I2333" s="17"/>
      <c r="J2333" s="19"/>
      <c r="K2333" s="15" t="str" cm="1">
        <f t="array" ref="K2333">IF(H2333="?",INDEX($H$2:$H$2336,MODE(MATCH($H$2:$H$2336,$H$2:$H$2336,0))),H2333)</f>
        <v>No</v>
      </c>
      <c r="L2333" s="16">
        <f t="shared" si="36"/>
        <v>1</v>
      </c>
      <c r="M2333" s="16" t="s">
        <v>2380</v>
      </c>
      <c r="N2333" s="16" t="s">
        <v>2380</v>
      </c>
      <c r="O2333" s="15" t="str" cm="1">
        <f t="array" ref="O2333">_xlfn.IFS(B2333&lt;18.5,"Underweight",B2333&lt;=24.99,"Normal weight",B2333&lt;=29.99,"Over weight",B2333&gt;=30,"Obesity")</f>
        <v>Underweight</v>
      </c>
      <c r="P2333" s="29" t="str" cm="1">
        <f t="array" ref="P2333">_xlfn.IFS(C2333&lt;5.7,"Normal",C2333&lt;=6.49,"Prediabetes",C2333&gt;=6.5,"Diabetes")</f>
        <v>Prediabetes</v>
      </c>
    </row>
    <row r="2334" spans="1:16" x14ac:dyDescent="0.25">
      <c r="A2334" s="54" t="s">
        <v>17</v>
      </c>
      <c r="B2334" s="54">
        <v>16.47</v>
      </c>
      <c r="C2334" s="54">
        <v>6.35</v>
      </c>
      <c r="D2334" s="54" t="s">
        <v>2380</v>
      </c>
      <c r="E2334" s="54" t="s">
        <v>2380</v>
      </c>
      <c r="F2334" s="54" t="s">
        <v>2382</v>
      </c>
      <c r="G2334" s="54">
        <v>1</v>
      </c>
      <c r="H2334" s="54" t="s">
        <v>2380</v>
      </c>
      <c r="I2334" s="15"/>
      <c r="J2334" s="20"/>
      <c r="K2334" s="17" t="str" cm="1">
        <f t="array" ref="K2334">IF(H2334="?",INDEX($H$2:$H$2336,MODE(MATCH($H$2:$H$2336,$H$2:$H$2336,0))),H2334)</f>
        <v>No</v>
      </c>
      <c r="L2334" s="18">
        <f t="shared" si="36"/>
        <v>1</v>
      </c>
      <c r="M2334" s="18" t="s">
        <v>2380</v>
      </c>
      <c r="N2334" s="18" t="s">
        <v>2380</v>
      </c>
      <c r="O2334" s="17" t="str" cm="1">
        <f t="array" ref="O2334">_xlfn.IFS(B2334&lt;18.5,"Underweight",B2334&lt;=24.99,"Normal weight",B2334&lt;=29.99,"Over weight",B2334&gt;=30,"Obesity")</f>
        <v>Underweight</v>
      </c>
      <c r="P2334" s="30" t="str" cm="1">
        <f t="array" ref="P2334">_xlfn.IFS(C2334&lt;5.7,"Normal",C2334&lt;=6.49,"Prediabetes",C2334&gt;=6.5,"Diabetes")</f>
        <v>Prediabetes</v>
      </c>
    </row>
    <row r="2335" spans="1:16" x14ac:dyDescent="0.25">
      <c r="A2335" s="54" t="s">
        <v>14</v>
      </c>
      <c r="B2335" s="54">
        <v>17.600000000000001</v>
      </c>
      <c r="C2335" s="54">
        <v>4.3899999999999997</v>
      </c>
      <c r="D2335" s="54" t="s">
        <v>2380</v>
      </c>
      <c r="E2335" s="54" t="s">
        <v>2380</v>
      </c>
      <c r="F2335" s="54" t="s">
        <v>2380</v>
      </c>
      <c r="G2335" s="54">
        <v>1</v>
      </c>
      <c r="H2335" s="54" t="s">
        <v>2380</v>
      </c>
      <c r="I2335" s="17"/>
      <c r="J2335" s="19"/>
      <c r="K2335" s="15" t="str" cm="1">
        <f t="array" ref="K2335">IF(H2335="?",INDEX($H$2:$H$2336,MODE(MATCH($H$2:$H$2336,$H$2:$H$2336,0))),H2335)</f>
        <v>No</v>
      </c>
      <c r="L2335" s="16">
        <f t="shared" si="36"/>
        <v>1</v>
      </c>
      <c r="M2335" s="16" t="s">
        <v>2380</v>
      </c>
      <c r="N2335" s="16" t="s">
        <v>2380</v>
      </c>
      <c r="O2335" s="15" t="str" cm="1">
        <f t="array" ref="O2335">_xlfn.IFS(B2335&lt;18.5,"Underweight",B2335&lt;=24.99,"Normal weight",B2335&lt;=29.99,"Over weight",B2335&gt;=30,"Obesity")</f>
        <v>Underweight</v>
      </c>
      <c r="P2335" s="29" t="str" cm="1">
        <f t="array" ref="P2335">_xlfn.IFS(C2335&lt;5.7,"Normal",C2335&lt;=6.49,"Prediabetes",C2335&gt;=6.5,"Diabetes")</f>
        <v>Normal</v>
      </c>
    </row>
    <row r="2336" spans="1:16" x14ac:dyDescent="0.25">
      <c r="A2336" s="54" t="s">
        <v>9</v>
      </c>
      <c r="B2336" s="54">
        <v>17.579999999999998</v>
      </c>
      <c r="C2336" s="54">
        <v>4.51</v>
      </c>
      <c r="D2336" s="54" t="s">
        <v>2380</v>
      </c>
      <c r="E2336" s="54" t="s">
        <v>2380</v>
      </c>
      <c r="F2336" s="54" t="s">
        <v>2380</v>
      </c>
      <c r="G2336" s="54">
        <v>1</v>
      </c>
      <c r="H2336" s="54" t="s">
        <v>2380</v>
      </c>
      <c r="I2336" s="15"/>
      <c r="J2336" s="20"/>
      <c r="K2336" s="34" t="str" cm="1">
        <f t="array" ref="K2336">IF(H2336="?",INDEX($H$2:$H$2336,MODE(MATCH($H$2:$H$2336,$H$2:$H$2336,0))),H2336)</f>
        <v>No</v>
      </c>
      <c r="L2336" s="36">
        <f t="shared" si="36"/>
        <v>1</v>
      </c>
      <c r="M2336" s="36" t="s">
        <v>2380</v>
      </c>
      <c r="N2336" s="36" t="s">
        <v>2380</v>
      </c>
      <c r="O2336" s="34" t="str" cm="1">
        <f t="array" ref="O2336">_xlfn.IFS(B2336&lt;18.5,"Underweight",B2336&lt;=24.99,"Normal weight",B2336&lt;=29.99,"Over weight",B2336&gt;=30,"Obesity")</f>
        <v>Underweight</v>
      </c>
      <c r="P2336" s="37" t="str" cm="1">
        <f t="array" ref="P2336">_xlfn.IFS(C2336&lt;5.7,"Normal",C2336&lt;=6.49,"Prediabetes",C2336&gt;=6.5,"Diabetes")</f>
        <v>Normal</v>
      </c>
    </row>
    <row r="2337" spans="9:10" x14ac:dyDescent="0.25">
      <c r="I2337" s="34"/>
      <c r="J2337" s="35"/>
    </row>
  </sheetData>
  <mergeCells count="2">
    <mergeCell ref="I2:J2"/>
    <mergeCell ref="I12:J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345"/>
  <sheetViews>
    <sheetView workbookViewId="0">
      <selection activeCell="K21" sqref="K21"/>
    </sheetView>
  </sheetViews>
  <sheetFormatPr defaultRowHeight="15" x14ac:dyDescent="0.25"/>
  <cols>
    <col min="1" max="1" width="12.85546875" bestFit="1" customWidth="1"/>
    <col min="6" max="6" width="11.28515625" bestFit="1" customWidth="1"/>
    <col min="7" max="7" width="13.140625" bestFit="1" customWidth="1"/>
    <col min="10" max="10" width="12.5703125" bestFit="1" customWidth="1"/>
    <col min="11" max="11" width="21.140625" bestFit="1" customWidth="1"/>
    <col min="12" max="13" width="11" customWidth="1"/>
    <col min="14" max="14" width="13.42578125" bestFit="1" customWidth="1"/>
    <col min="15" max="16" width="11" customWidth="1"/>
    <col min="17" max="17" width="13.7109375" style="7" bestFit="1" customWidth="1"/>
    <col min="18" max="18" width="16" style="7" bestFit="1" customWidth="1"/>
    <col min="19" max="19" width="26.5703125" customWidth="1"/>
    <col min="20" max="20" width="12" customWidth="1"/>
    <col min="21" max="21" width="13.140625" bestFit="1" customWidth="1"/>
  </cols>
  <sheetData>
    <row r="1" spans="1:21" s="2" customFormat="1" ht="18.95" customHeight="1" thickBot="1" x14ac:dyDescent="0.3">
      <c r="A1" s="3" t="s">
        <v>0</v>
      </c>
      <c r="B1" s="3" t="s">
        <v>1</v>
      </c>
      <c r="C1" s="3" t="s">
        <v>2</v>
      </c>
      <c r="D1" s="3" t="s">
        <v>3</v>
      </c>
      <c r="E1" s="3" t="s">
        <v>4</v>
      </c>
      <c r="F1" s="55" t="s">
        <v>5</v>
      </c>
      <c r="G1" s="3" t="s">
        <v>6</v>
      </c>
      <c r="H1" s="3" t="s">
        <v>7</v>
      </c>
      <c r="I1" s="3" t="s">
        <v>8</v>
      </c>
      <c r="J1" s="59" t="s">
        <v>8368</v>
      </c>
      <c r="K1" s="41" t="s">
        <v>8369</v>
      </c>
      <c r="L1" s="38" t="s">
        <v>4719</v>
      </c>
      <c r="M1" s="38" t="s">
        <v>4720</v>
      </c>
      <c r="N1" s="38" t="s">
        <v>4722</v>
      </c>
      <c r="O1" s="38" t="s">
        <v>4723</v>
      </c>
      <c r="P1" s="38" t="s">
        <v>8</v>
      </c>
      <c r="Q1" s="39" t="s">
        <v>8332</v>
      </c>
      <c r="R1" s="39" t="s">
        <v>8349</v>
      </c>
      <c r="S1" s="40" t="s">
        <v>8348</v>
      </c>
      <c r="T1" s="41" t="s">
        <v>8333</v>
      </c>
      <c r="U1" s="41" t="s">
        <v>8336</v>
      </c>
    </row>
    <row r="2" spans="1:21" ht="16.5" thickBot="1" x14ac:dyDescent="0.3">
      <c r="A2" t="s">
        <v>9</v>
      </c>
      <c r="B2">
        <v>1992</v>
      </c>
      <c r="C2" t="s">
        <v>10</v>
      </c>
      <c r="D2">
        <v>9</v>
      </c>
      <c r="E2">
        <v>0</v>
      </c>
      <c r="F2" s="54">
        <v>563.84</v>
      </c>
      <c r="G2" t="s">
        <v>11</v>
      </c>
      <c r="H2" t="s">
        <v>12</v>
      </c>
      <c r="I2" t="s">
        <v>13</v>
      </c>
      <c r="J2" s="76" t="s">
        <v>8347</v>
      </c>
      <c r="K2" s="77"/>
      <c r="L2" s="13" t="str">
        <f t="shared" ref="L2:L65" si="0">IF(C2="?","Sep",C2)</f>
        <v>Jul</v>
      </c>
      <c r="M2" s="13">
        <f t="shared" ref="M2:M65" si="1">IF(B2="?",ROUND(AVERAGE($B$2:$B$2344),0),B2)</f>
        <v>1992</v>
      </c>
      <c r="N2" s="13" t="str" cm="1">
        <f t="array" ref="N2">IF(G2="?",INDEX($G$2:$G$2344,MODE(MATCH($G$2:$G$2344,$G$2:$G$2344,0))),G2)</f>
        <v>tier - 2</v>
      </c>
      <c r="O2" s="13" t="str" cm="1">
        <f t="array" ref="O2">IF(H2="?",INDEX($H$2:$H$2344,MODE(MATCH($H$2:$H$2344,$H$2:$H$2344,0))),H2)</f>
        <v>tier - 3</v>
      </c>
      <c r="P2" s="13" t="str">
        <f t="shared" ref="P2:P65" si="2">IF(I2="?","Unknown",I2)</f>
        <v>R1013</v>
      </c>
      <c r="Q2" s="42" t="str">
        <f t="shared" ref="Q2:Q65" si="3">CONCATENATE(D2,"-",L2,"-",M2)</f>
        <v>9-Jul-1992</v>
      </c>
      <c r="R2" s="43">
        <v>33794</v>
      </c>
      <c r="S2" s="44">
        <v>45085</v>
      </c>
      <c r="T2" s="28">
        <f t="shared" ref="T2:T65" si="4">DATEDIF(R2,$S$2,"Y")</f>
        <v>30</v>
      </c>
      <c r="U2" s="60">
        <v>563.84</v>
      </c>
    </row>
    <row r="3" spans="1:21" x14ac:dyDescent="0.25">
      <c r="A3" t="s">
        <v>14</v>
      </c>
      <c r="B3">
        <v>1992</v>
      </c>
      <c r="C3" t="s">
        <v>15</v>
      </c>
      <c r="D3">
        <v>30</v>
      </c>
      <c r="E3">
        <v>0</v>
      </c>
      <c r="F3" s="54">
        <v>570.62</v>
      </c>
      <c r="G3" t="s">
        <v>11</v>
      </c>
      <c r="H3" t="s">
        <v>16</v>
      </c>
      <c r="I3" t="s">
        <v>13</v>
      </c>
      <c r="J3" s="13" t="s">
        <v>8338</v>
      </c>
      <c r="K3" s="13">
        <f>COUNTIF(A2:A2344,"?")</f>
        <v>6</v>
      </c>
      <c r="L3" s="15" t="str">
        <f t="shared" si="0"/>
        <v>Nov</v>
      </c>
      <c r="M3" s="15">
        <f t="shared" si="1"/>
        <v>1992</v>
      </c>
      <c r="N3" s="15" t="str" cm="1">
        <f t="array" ref="N3">IF(G3="?",INDEX($G$2:$G$2344,MODE(MATCH($G$2:$G$2344,$G$2:$G$2344,0))),G3)</f>
        <v>tier - 2</v>
      </c>
      <c r="O3" s="15" t="str" cm="1">
        <f t="array" ref="O3">IF(H3="?",INDEX($H$2:$H$2344,MODE(MATCH($H$2:$H$2344,$H$2:$H$2344,0))),H3)</f>
        <v>tier - 1</v>
      </c>
      <c r="P3" s="15" t="str">
        <f t="shared" si="2"/>
        <v>R1013</v>
      </c>
      <c r="Q3" s="45" t="str">
        <f t="shared" si="3"/>
        <v>30-Nov-1992</v>
      </c>
      <c r="R3" s="46">
        <v>33938</v>
      </c>
      <c r="S3" s="15"/>
      <c r="T3" s="29">
        <f t="shared" si="4"/>
        <v>30</v>
      </c>
      <c r="U3" s="61">
        <v>570.62</v>
      </c>
    </row>
    <row r="4" spans="1:21" x14ac:dyDescent="0.25">
      <c r="A4" t="s">
        <v>17</v>
      </c>
      <c r="B4">
        <v>1993</v>
      </c>
      <c r="C4" t="s">
        <v>18</v>
      </c>
      <c r="D4">
        <v>30</v>
      </c>
      <c r="E4">
        <v>0</v>
      </c>
      <c r="F4" s="54">
        <v>600</v>
      </c>
      <c r="G4" t="s">
        <v>11</v>
      </c>
      <c r="H4" t="s">
        <v>16</v>
      </c>
      <c r="I4" t="s">
        <v>13</v>
      </c>
      <c r="J4" s="15" t="s">
        <v>8339</v>
      </c>
      <c r="K4" s="15">
        <f>COUNTIF(B2:B2344,"?")</f>
        <v>2</v>
      </c>
      <c r="L4" s="17" t="str">
        <f t="shared" si="0"/>
        <v>Jun</v>
      </c>
      <c r="M4" s="17">
        <f t="shared" si="1"/>
        <v>1993</v>
      </c>
      <c r="N4" s="17" t="str" cm="1">
        <f t="array" ref="N4">IF(G4="?",INDEX($G$2:$G$2344,MODE(MATCH($G$2:$G$2344,$G$2:$G$2344,0))),G4)</f>
        <v>tier - 2</v>
      </c>
      <c r="O4" s="17" t="str" cm="1">
        <f t="array" ref="O4">IF(H4="?",INDEX($H$2:$H$2344,MODE(MATCH($H$2:$H$2344,$H$2:$H$2344,0))),H4)</f>
        <v>tier - 1</v>
      </c>
      <c r="P4" s="17" t="str">
        <f t="shared" si="2"/>
        <v>R1013</v>
      </c>
      <c r="Q4" s="47" t="str">
        <f t="shared" si="3"/>
        <v>30-Jun-1993</v>
      </c>
      <c r="R4" s="48">
        <v>34150</v>
      </c>
      <c r="S4" s="17"/>
      <c r="T4" s="30">
        <f t="shared" si="4"/>
        <v>29</v>
      </c>
      <c r="U4" s="62">
        <v>600</v>
      </c>
    </row>
    <row r="5" spans="1:21" x14ac:dyDescent="0.25">
      <c r="A5" t="s">
        <v>19</v>
      </c>
      <c r="B5">
        <v>1992</v>
      </c>
      <c r="C5" t="s">
        <v>20</v>
      </c>
      <c r="D5">
        <v>13</v>
      </c>
      <c r="E5">
        <v>0</v>
      </c>
      <c r="F5" s="54">
        <v>604.54</v>
      </c>
      <c r="G5" t="s">
        <v>12</v>
      </c>
      <c r="H5" t="s">
        <v>12</v>
      </c>
      <c r="I5" t="s">
        <v>13</v>
      </c>
      <c r="J5" s="17" t="s">
        <v>8340</v>
      </c>
      <c r="K5" s="17">
        <f>COUNTIF(C2:C2344,"?")</f>
        <v>3</v>
      </c>
      <c r="L5" s="15" t="str">
        <f t="shared" si="0"/>
        <v>Sep</v>
      </c>
      <c r="M5" s="15">
        <f t="shared" si="1"/>
        <v>1992</v>
      </c>
      <c r="N5" s="15" t="str" cm="1">
        <f t="array" ref="N5">IF(G5="?",INDEX($G$2:$G$2344,MODE(MATCH($G$2:$G$2344,$G$2:$G$2344,0))),G5)</f>
        <v>tier - 3</v>
      </c>
      <c r="O5" s="15" t="str" cm="1">
        <f t="array" ref="O5">IF(H5="?",INDEX($H$2:$H$2344,MODE(MATCH($H$2:$H$2344,$H$2:$H$2344,0))),H5)</f>
        <v>tier - 3</v>
      </c>
      <c r="P5" s="15" t="str">
        <f t="shared" si="2"/>
        <v>R1013</v>
      </c>
      <c r="Q5" s="49" t="str">
        <f t="shared" si="3"/>
        <v>13-Sep-1992</v>
      </c>
      <c r="R5" s="46">
        <v>33860</v>
      </c>
      <c r="S5" s="15"/>
      <c r="T5" s="29">
        <f t="shared" si="4"/>
        <v>30</v>
      </c>
      <c r="U5" s="61">
        <v>604.54</v>
      </c>
    </row>
    <row r="6" spans="1:21" x14ac:dyDescent="0.25">
      <c r="A6" t="s">
        <v>21</v>
      </c>
      <c r="B6">
        <v>1998</v>
      </c>
      <c r="C6" t="s">
        <v>10</v>
      </c>
      <c r="D6">
        <v>27</v>
      </c>
      <c r="E6">
        <v>0</v>
      </c>
      <c r="F6" s="54">
        <v>637.26</v>
      </c>
      <c r="G6" t="s">
        <v>12</v>
      </c>
      <c r="H6" t="s">
        <v>12</v>
      </c>
      <c r="I6" t="s">
        <v>13</v>
      </c>
      <c r="J6" s="15" t="s">
        <v>8341</v>
      </c>
      <c r="K6" s="15">
        <f>COUNTIF(D2:D2344,"?")</f>
        <v>0</v>
      </c>
      <c r="L6" s="17" t="str">
        <f t="shared" si="0"/>
        <v>Jul</v>
      </c>
      <c r="M6" s="17">
        <f t="shared" si="1"/>
        <v>1998</v>
      </c>
      <c r="N6" s="17" t="str" cm="1">
        <f t="array" ref="N6">IF(G6="?",INDEX($G$2:$G$2344,MODE(MATCH($G$2:$G$2344,$G$2:$G$2344,0))),G6)</f>
        <v>tier - 3</v>
      </c>
      <c r="O6" s="17" t="str" cm="1">
        <f t="array" ref="O6">IF(H6="?",INDEX($H$2:$H$2344,MODE(MATCH($H$2:$H$2344,$H$2:$H$2344,0))),H6)</f>
        <v>tier - 3</v>
      </c>
      <c r="P6" s="17" t="str">
        <f t="shared" si="2"/>
        <v>R1013</v>
      </c>
      <c r="Q6" s="47" t="str">
        <f t="shared" si="3"/>
        <v>27-Jul-1998</v>
      </c>
      <c r="R6" s="48">
        <v>36003</v>
      </c>
      <c r="S6" s="17"/>
      <c r="T6" s="30">
        <f t="shared" si="4"/>
        <v>24</v>
      </c>
      <c r="U6" s="62">
        <v>637.26</v>
      </c>
    </row>
    <row r="7" spans="1:21" x14ac:dyDescent="0.25">
      <c r="A7" t="s">
        <v>22</v>
      </c>
      <c r="B7">
        <v>2001</v>
      </c>
      <c r="C7" t="s">
        <v>15</v>
      </c>
      <c r="D7">
        <v>20</v>
      </c>
      <c r="E7">
        <v>0</v>
      </c>
      <c r="F7" s="54">
        <v>646.14</v>
      </c>
      <c r="G7" t="s">
        <v>12</v>
      </c>
      <c r="H7" t="s">
        <v>12</v>
      </c>
      <c r="I7" t="s">
        <v>23</v>
      </c>
      <c r="J7" s="17" t="s">
        <v>8342</v>
      </c>
      <c r="K7" s="17">
        <f>COUNTIF(E2:E2344,"?")</f>
        <v>0</v>
      </c>
      <c r="L7" s="15" t="str">
        <f t="shared" si="0"/>
        <v>Nov</v>
      </c>
      <c r="M7" s="15">
        <f t="shared" si="1"/>
        <v>2001</v>
      </c>
      <c r="N7" s="15" t="str" cm="1">
        <f t="array" ref="N7">IF(G7="?",INDEX($G$2:$G$2344,MODE(MATCH($G$2:$G$2344,$G$2:$G$2344,0))),G7)</f>
        <v>tier - 3</v>
      </c>
      <c r="O7" s="15" t="str" cm="1">
        <f t="array" ref="O7">IF(H7="?",INDEX($H$2:$H$2344,MODE(MATCH($H$2:$H$2344,$H$2:$H$2344,0))),H7)</f>
        <v>tier - 3</v>
      </c>
      <c r="P7" s="15" t="str">
        <f t="shared" si="2"/>
        <v>R1012</v>
      </c>
      <c r="Q7" s="49" t="str">
        <f t="shared" si="3"/>
        <v>20-Nov-2001</v>
      </c>
      <c r="R7" s="46">
        <v>37215</v>
      </c>
      <c r="S7" s="15"/>
      <c r="T7" s="29">
        <f t="shared" si="4"/>
        <v>21</v>
      </c>
      <c r="U7" s="61">
        <v>646.14</v>
      </c>
    </row>
    <row r="8" spans="1:21" x14ac:dyDescent="0.25">
      <c r="A8" t="s">
        <v>24</v>
      </c>
      <c r="B8">
        <v>1993</v>
      </c>
      <c r="C8" t="s">
        <v>18</v>
      </c>
      <c r="D8">
        <v>1</v>
      </c>
      <c r="E8">
        <v>0</v>
      </c>
      <c r="F8" s="54">
        <v>650</v>
      </c>
      <c r="G8" t="s">
        <v>12</v>
      </c>
      <c r="H8" t="s">
        <v>12</v>
      </c>
      <c r="I8" t="s">
        <v>13</v>
      </c>
      <c r="J8" s="15" t="s">
        <v>8343</v>
      </c>
      <c r="K8" s="15">
        <f>COUNTIF(F2:F2344,"?")</f>
        <v>0</v>
      </c>
      <c r="L8" s="17" t="str">
        <f t="shared" si="0"/>
        <v>Jun</v>
      </c>
      <c r="M8" s="17">
        <f t="shared" si="1"/>
        <v>1993</v>
      </c>
      <c r="N8" s="17" t="str" cm="1">
        <f t="array" ref="N8">IF(G8="?",INDEX($G$2:$G$2344,MODE(MATCH($G$2:$G$2344,$G$2:$G$2344,0))),G8)</f>
        <v>tier - 3</v>
      </c>
      <c r="O8" s="17" t="str" cm="1">
        <f t="array" ref="O8">IF(H8="?",INDEX($H$2:$H$2344,MODE(MATCH($H$2:$H$2344,$H$2:$H$2344,0))),H8)</f>
        <v>tier - 3</v>
      </c>
      <c r="P8" s="17" t="str">
        <f t="shared" si="2"/>
        <v>R1013</v>
      </c>
      <c r="Q8" s="47" t="str">
        <f t="shared" si="3"/>
        <v>1-Jun-1993</v>
      </c>
      <c r="R8" s="48">
        <v>34121</v>
      </c>
      <c r="S8" s="17"/>
      <c r="T8" s="30">
        <f t="shared" si="4"/>
        <v>30</v>
      </c>
      <c r="U8" s="62">
        <v>650</v>
      </c>
    </row>
    <row r="9" spans="1:21" x14ac:dyDescent="0.25">
      <c r="A9" t="s">
        <v>25</v>
      </c>
      <c r="B9">
        <v>1995</v>
      </c>
      <c r="C9" t="s">
        <v>10</v>
      </c>
      <c r="D9">
        <v>4</v>
      </c>
      <c r="E9">
        <v>0</v>
      </c>
      <c r="F9" s="54">
        <v>650</v>
      </c>
      <c r="G9" t="s">
        <v>12</v>
      </c>
      <c r="H9" t="s">
        <v>12</v>
      </c>
      <c r="I9" t="s">
        <v>13</v>
      </c>
      <c r="J9" s="17" t="s">
        <v>8344</v>
      </c>
      <c r="K9" s="17">
        <f>COUNTIF(G2:G2344,"?")</f>
        <v>1</v>
      </c>
      <c r="L9" s="15" t="str">
        <f t="shared" si="0"/>
        <v>Jul</v>
      </c>
      <c r="M9" s="15">
        <f t="shared" si="1"/>
        <v>1995</v>
      </c>
      <c r="N9" s="15" t="str" cm="1">
        <f t="array" ref="N9">IF(G9="?",INDEX($G$2:$G$2344,MODE(MATCH($G$2:$G$2344,$G$2:$G$2344,0))),G9)</f>
        <v>tier - 3</v>
      </c>
      <c r="O9" s="15" t="str" cm="1">
        <f t="array" ref="O9">IF(H9="?",INDEX($H$2:$H$2344,MODE(MATCH($H$2:$H$2344,$H$2:$H$2344,0))),H9)</f>
        <v>tier - 3</v>
      </c>
      <c r="P9" s="15" t="str">
        <f t="shared" si="2"/>
        <v>R1013</v>
      </c>
      <c r="Q9" s="49" t="str">
        <f t="shared" si="3"/>
        <v>4-Jul-1995</v>
      </c>
      <c r="R9" s="46">
        <v>34884</v>
      </c>
      <c r="S9" s="15"/>
      <c r="T9" s="29">
        <f t="shared" si="4"/>
        <v>27</v>
      </c>
      <c r="U9" s="61">
        <v>650</v>
      </c>
    </row>
    <row r="10" spans="1:21" x14ac:dyDescent="0.25">
      <c r="A10" t="s">
        <v>26</v>
      </c>
      <c r="B10">
        <v>2002</v>
      </c>
      <c r="C10" t="s">
        <v>15</v>
      </c>
      <c r="D10">
        <v>29</v>
      </c>
      <c r="E10">
        <v>0</v>
      </c>
      <c r="F10" s="54">
        <v>668</v>
      </c>
      <c r="G10" t="s">
        <v>12</v>
      </c>
      <c r="H10" t="s">
        <v>11</v>
      </c>
      <c r="I10" t="s">
        <v>23</v>
      </c>
      <c r="J10" s="15" t="s">
        <v>8345</v>
      </c>
      <c r="K10" s="15">
        <f>COUNTIF(H2:H2344,"?")</f>
        <v>1</v>
      </c>
      <c r="L10" s="17" t="str">
        <f t="shared" si="0"/>
        <v>Nov</v>
      </c>
      <c r="M10" s="17">
        <f t="shared" si="1"/>
        <v>2002</v>
      </c>
      <c r="N10" s="17" t="str" cm="1">
        <f t="array" ref="N10">IF(G10="?",INDEX($G$2:$G$2344,MODE(MATCH($G$2:$G$2344,$G$2:$G$2344,0))),G10)</f>
        <v>tier - 3</v>
      </c>
      <c r="O10" s="17" t="str" cm="1">
        <f t="array" ref="O10">IF(H10="?",INDEX($H$2:$H$2344,MODE(MATCH($H$2:$H$2344,$H$2:$H$2344,0))),H10)</f>
        <v>tier - 2</v>
      </c>
      <c r="P10" s="17" t="str">
        <f t="shared" si="2"/>
        <v>R1012</v>
      </c>
      <c r="Q10" s="47" t="str">
        <f t="shared" si="3"/>
        <v>29-Nov-2002</v>
      </c>
      <c r="R10" s="48">
        <v>37589</v>
      </c>
      <c r="S10" s="17"/>
      <c r="T10" s="30">
        <f t="shared" si="4"/>
        <v>20</v>
      </c>
      <c r="U10" s="62">
        <v>668</v>
      </c>
    </row>
    <row r="11" spans="1:21" x14ac:dyDescent="0.25">
      <c r="A11" t="s">
        <v>27</v>
      </c>
      <c r="B11">
        <v>1997</v>
      </c>
      <c r="C11" t="s">
        <v>15</v>
      </c>
      <c r="D11">
        <v>9</v>
      </c>
      <c r="E11">
        <v>0</v>
      </c>
      <c r="F11" s="54">
        <v>670</v>
      </c>
      <c r="G11" t="s">
        <v>12</v>
      </c>
      <c r="H11" t="s">
        <v>12</v>
      </c>
      <c r="I11" t="s">
        <v>13</v>
      </c>
      <c r="J11" s="17" t="s">
        <v>8346</v>
      </c>
      <c r="K11" s="17">
        <f>COUNTIF(I2:I2344,"?")</f>
        <v>2</v>
      </c>
      <c r="L11" s="15" t="str">
        <f t="shared" si="0"/>
        <v>Nov</v>
      </c>
      <c r="M11" s="15">
        <f t="shared" si="1"/>
        <v>1997</v>
      </c>
      <c r="N11" s="15" t="str" cm="1">
        <f t="array" ref="N11">IF(G11="?",INDEX($G$2:$G$2344,MODE(MATCH($G$2:$G$2344,$G$2:$G$2344,0))),G11)</f>
        <v>tier - 3</v>
      </c>
      <c r="O11" s="15" t="str" cm="1">
        <f t="array" ref="O11">IF(H11="?",INDEX($H$2:$H$2344,MODE(MATCH($H$2:$H$2344,$H$2:$H$2344,0))),H11)</f>
        <v>tier - 3</v>
      </c>
      <c r="P11" s="15" t="str">
        <f t="shared" si="2"/>
        <v>R1013</v>
      </c>
      <c r="Q11" s="49" t="str">
        <f t="shared" si="3"/>
        <v>9-Nov-1997</v>
      </c>
      <c r="R11" s="46">
        <v>35743</v>
      </c>
      <c r="S11" s="15"/>
      <c r="T11" s="29">
        <f t="shared" si="4"/>
        <v>25</v>
      </c>
      <c r="U11" s="61">
        <v>670</v>
      </c>
    </row>
    <row r="12" spans="1:21" x14ac:dyDescent="0.25">
      <c r="A12" t="s">
        <v>28</v>
      </c>
      <c r="B12">
        <v>2001</v>
      </c>
      <c r="C12" t="s">
        <v>20</v>
      </c>
      <c r="D12">
        <v>12</v>
      </c>
      <c r="E12">
        <v>0</v>
      </c>
      <c r="F12" s="54">
        <v>687.54</v>
      </c>
      <c r="G12" t="s">
        <v>12</v>
      </c>
      <c r="H12" t="s">
        <v>11</v>
      </c>
      <c r="I12" t="s">
        <v>13</v>
      </c>
      <c r="J12" s="20"/>
      <c r="K12" s="64"/>
      <c r="L12" s="17" t="str">
        <f t="shared" ref="L12:L21" si="5">IF(C12="?","Sep",C12)</f>
        <v>Sep</v>
      </c>
      <c r="M12" s="17">
        <f t="shared" ref="M12:M21" si="6">IF(B12="?",ROUND(AVERAGE($B$2:$B$2344),0),B12)</f>
        <v>2001</v>
      </c>
      <c r="N12" s="17" t="str" cm="1">
        <f t="array" ref="N12">IF(G12="?",INDEX($G$2:$G$2344,MODE(MATCH($G$2:$G$2344,$G$2:$G$2344,0))),G12)</f>
        <v>tier - 3</v>
      </c>
      <c r="O12" s="17" t="str" cm="1">
        <f t="array" ref="O12">IF(H12="?",INDEX($H$2:$H$2344,MODE(MATCH($H$2:$H$2344,$H$2:$H$2344,0))),H12)</f>
        <v>tier - 2</v>
      </c>
      <c r="P12" s="17" t="str">
        <f t="shared" ref="P12:P21" si="7">IF(I12="?","Unknown",I12)</f>
        <v>R1013</v>
      </c>
      <c r="Q12" s="47" t="str">
        <f t="shared" ref="Q12:Q21" si="8">CONCATENATE(D12,"-",L12,"-",M12)</f>
        <v>12-Sep-2001</v>
      </c>
      <c r="R12" s="48">
        <v>37146</v>
      </c>
      <c r="S12" s="17"/>
      <c r="T12" s="30">
        <f t="shared" si="4"/>
        <v>21</v>
      </c>
      <c r="U12" s="62">
        <v>687.54</v>
      </c>
    </row>
    <row r="13" spans="1:21" x14ac:dyDescent="0.25">
      <c r="A13" t="s">
        <v>29</v>
      </c>
      <c r="B13">
        <v>1999</v>
      </c>
      <c r="C13" t="s">
        <v>30</v>
      </c>
      <c r="D13">
        <v>26</v>
      </c>
      <c r="E13">
        <v>0</v>
      </c>
      <c r="F13" s="54">
        <v>700</v>
      </c>
      <c r="G13" t="s">
        <v>31</v>
      </c>
      <c r="H13" t="s">
        <v>12</v>
      </c>
      <c r="I13" t="s">
        <v>13</v>
      </c>
      <c r="J13" s="65" t="s">
        <v>8374</v>
      </c>
      <c r="K13" s="65">
        <v>1983</v>
      </c>
      <c r="L13" s="15" t="str">
        <f t="shared" si="5"/>
        <v>Dec</v>
      </c>
      <c r="M13" s="15">
        <f t="shared" si="6"/>
        <v>1999</v>
      </c>
      <c r="N13" s="15" t="str" cm="1">
        <f t="array" ref="N13">IF(G13="?",INDEX($G$2:$G$2344,MODE(MATCH($G$2:$G$2344,$G$2:$G$2344,0))),G13)</f>
        <v>tier - 2</v>
      </c>
      <c r="O13" s="15" t="str" cm="1">
        <f t="array" ref="O13">IF(H13="?",INDEX($H$2:$H$2344,MODE(MATCH($H$2:$H$2344,$H$2:$H$2344,0))),H13)</f>
        <v>tier - 3</v>
      </c>
      <c r="P13" s="15" t="str">
        <f t="shared" si="7"/>
        <v>R1013</v>
      </c>
      <c r="Q13" s="49" t="str">
        <f t="shared" si="8"/>
        <v>26-Dec-1999</v>
      </c>
      <c r="R13" s="46">
        <v>36520</v>
      </c>
      <c r="S13" s="15"/>
      <c r="T13" s="29">
        <f t="shared" si="4"/>
        <v>23</v>
      </c>
      <c r="U13" s="61">
        <v>700</v>
      </c>
    </row>
    <row r="14" spans="1:21" x14ac:dyDescent="0.25">
      <c r="A14" t="s">
        <v>32</v>
      </c>
      <c r="B14">
        <v>1999</v>
      </c>
      <c r="C14" t="s">
        <v>30</v>
      </c>
      <c r="D14">
        <v>14</v>
      </c>
      <c r="E14">
        <v>0</v>
      </c>
      <c r="F14" s="54">
        <v>722.99</v>
      </c>
      <c r="G14" t="s">
        <v>12</v>
      </c>
      <c r="H14" t="s">
        <v>16</v>
      </c>
      <c r="I14" t="s">
        <v>13</v>
      </c>
      <c r="J14" s="15"/>
      <c r="K14" s="15"/>
      <c r="L14" s="17" t="str">
        <f t="shared" si="5"/>
        <v>Dec</v>
      </c>
      <c r="M14" s="17">
        <f t="shared" si="6"/>
        <v>1999</v>
      </c>
      <c r="N14" s="17" t="str" cm="1">
        <f t="array" ref="N14">IF(G14="?",INDEX($G$2:$G$2344,MODE(MATCH($G$2:$G$2344,$G$2:$G$2344,0))),G14)</f>
        <v>tier - 3</v>
      </c>
      <c r="O14" s="17" t="str" cm="1">
        <f t="array" ref="O14">IF(H14="?",INDEX($H$2:$H$2344,MODE(MATCH($H$2:$H$2344,$H$2:$H$2344,0))),H14)</f>
        <v>tier - 1</v>
      </c>
      <c r="P14" s="17" t="str">
        <f t="shared" si="7"/>
        <v>R1013</v>
      </c>
      <c r="Q14" s="47" t="str">
        <f t="shared" si="8"/>
        <v>14-Dec-1999</v>
      </c>
      <c r="R14" s="48">
        <v>36508</v>
      </c>
      <c r="S14" s="17"/>
      <c r="T14" s="30">
        <f t="shared" si="4"/>
        <v>23</v>
      </c>
      <c r="U14" s="62">
        <v>722.99</v>
      </c>
    </row>
    <row r="15" spans="1:21" x14ac:dyDescent="0.25">
      <c r="A15" t="s">
        <v>33</v>
      </c>
      <c r="B15">
        <v>2002</v>
      </c>
      <c r="C15" t="s">
        <v>31</v>
      </c>
      <c r="D15">
        <v>19</v>
      </c>
      <c r="E15">
        <v>0</v>
      </c>
      <c r="F15" s="54">
        <v>750</v>
      </c>
      <c r="G15" t="s">
        <v>12</v>
      </c>
      <c r="H15" t="s">
        <v>16</v>
      </c>
      <c r="I15" t="s">
        <v>23</v>
      </c>
      <c r="J15" s="17"/>
      <c r="K15" s="17"/>
      <c r="L15" s="15" t="str">
        <f t="shared" si="5"/>
        <v>Sep</v>
      </c>
      <c r="M15" s="15">
        <f t="shared" si="6"/>
        <v>2002</v>
      </c>
      <c r="N15" s="15" t="str" cm="1">
        <f t="array" ref="N15">IF(G15="?",INDEX($G$2:$G$2344,MODE(MATCH($G$2:$G$2344,$G$2:$G$2344,0))),G15)</f>
        <v>tier - 3</v>
      </c>
      <c r="O15" s="15" t="str" cm="1">
        <f t="array" ref="O15">IF(H15="?",INDEX($H$2:$H$2344,MODE(MATCH($H$2:$H$2344,$H$2:$H$2344,0))),H15)</f>
        <v>tier - 1</v>
      </c>
      <c r="P15" s="15" t="str">
        <f t="shared" si="7"/>
        <v>R1012</v>
      </c>
      <c r="Q15" s="49" t="str">
        <f t="shared" si="8"/>
        <v>19-Sep-2002</v>
      </c>
      <c r="R15" s="46">
        <v>37518</v>
      </c>
      <c r="S15" s="15"/>
      <c r="T15" s="29">
        <f t="shared" si="4"/>
        <v>20</v>
      </c>
      <c r="U15" s="61">
        <v>750</v>
      </c>
    </row>
    <row r="16" spans="1:21" ht="15.75" thickBot="1" x14ac:dyDescent="0.3">
      <c r="A16" t="s">
        <v>34</v>
      </c>
      <c r="B16">
        <v>1993</v>
      </c>
      <c r="C16" t="s">
        <v>35</v>
      </c>
      <c r="D16">
        <v>9</v>
      </c>
      <c r="E16">
        <v>0</v>
      </c>
      <c r="F16" s="54">
        <v>760</v>
      </c>
      <c r="G16" t="s">
        <v>12</v>
      </c>
      <c r="H16" t="s">
        <v>16</v>
      </c>
      <c r="I16" t="s">
        <v>13</v>
      </c>
      <c r="J16" s="15"/>
      <c r="K16" s="15"/>
      <c r="L16" s="17" t="str">
        <f t="shared" si="5"/>
        <v>Aug</v>
      </c>
      <c r="M16" s="17">
        <f t="shared" si="6"/>
        <v>1993</v>
      </c>
      <c r="N16" s="17" t="str" cm="1">
        <f t="array" ref="N16">IF(G16="?",INDEX($G$2:$G$2344,MODE(MATCH($G$2:$G$2344,$G$2:$G$2344,0))),G16)</f>
        <v>tier - 3</v>
      </c>
      <c r="O16" s="17" t="str" cm="1">
        <f t="array" ref="O16">IF(H16="?",INDEX($H$2:$H$2344,MODE(MATCH($H$2:$H$2344,$H$2:$H$2344,0))),H16)</f>
        <v>tier - 1</v>
      </c>
      <c r="P16" s="17" t="str">
        <f t="shared" si="7"/>
        <v>R1013</v>
      </c>
      <c r="Q16" s="47" t="str">
        <f t="shared" si="8"/>
        <v>9-Aug-1993</v>
      </c>
      <c r="R16" s="48">
        <v>34190</v>
      </c>
      <c r="S16" s="17"/>
      <c r="T16" s="30">
        <f t="shared" si="4"/>
        <v>29</v>
      </c>
      <c r="U16" s="62">
        <v>760</v>
      </c>
    </row>
    <row r="17" spans="1:21" ht="16.5" thickBot="1" x14ac:dyDescent="0.3">
      <c r="A17" t="s">
        <v>36</v>
      </c>
      <c r="B17">
        <v>1996</v>
      </c>
      <c r="C17" t="s">
        <v>37</v>
      </c>
      <c r="D17">
        <v>22</v>
      </c>
      <c r="E17">
        <v>0</v>
      </c>
      <c r="F17" s="54">
        <v>760</v>
      </c>
      <c r="G17" t="s">
        <v>12</v>
      </c>
      <c r="H17" t="s">
        <v>12</v>
      </c>
      <c r="I17" t="s">
        <v>13</v>
      </c>
      <c r="J17" s="76" t="s">
        <v>8372</v>
      </c>
      <c r="K17" s="77"/>
      <c r="L17" s="15" t="str">
        <f t="shared" si="5"/>
        <v>Oct</v>
      </c>
      <c r="M17" s="15">
        <f t="shared" si="6"/>
        <v>1996</v>
      </c>
      <c r="N17" s="15" t="str" cm="1">
        <f t="array" ref="N17">IF(G17="?",INDEX($G$2:$G$2344,MODE(MATCH($G$2:$G$2344,$G$2:$G$2344,0))),G17)</f>
        <v>tier - 3</v>
      </c>
      <c r="O17" s="15" t="str" cm="1">
        <f t="array" ref="O17">IF(H17="?",INDEX($H$2:$H$2344,MODE(MATCH($H$2:$H$2344,$H$2:$H$2344,0))),H17)</f>
        <v>tier - 3</v>
      </c>
      <c r="P17" s="15" t="str">
        <f t="shared" si="7"/>
        <v>R1013</v>
      </c>
      <c r="Q17" s="49" t="str">
        <f t="shared" si="8"/>
        <v>22-Oct-1996</v>
      </c>
      <c r="R17" s="46">
        <v>35360</v>
      </c>
      <c r="S17" s="15"/>
      <c r="T17" s="29">
        <f t="shared" si="4"/>
        <v>26</v>
      </c>
      <c r="U17" s="61">
        <v>760</v>
      </c>
    </row>
    <row r="18" spans="1:21" x14ac:dyDescent="0.25">
      <c r="A18" t="s">
        <v>38</v>
      </c>
      <c r="B18">
        <v>1993</v>
      </c>
      <c r="C18" t="s">
        <v>18</v>
      </c>
      <c r="D18">
        <v>28</v>
      </c>
      <c r="E18">
        <v>0</v>
      </c>
      <c r="F18" s="54">
        <v>770</v>
      </c>
      <c r="G18" t="s">
        <v>12</v>
      </c>
      <c r="H18" t="s">
        <v>12</v>
      </c>
      <c r="I18" t="s">
        <v>13</v>
      </c>
      <c r="J18" s="15" t="s">
        <v>4722</v>
      </c>
      <c r="K18" s="15" t="s">
        <v>8373</v>
      </c>
      <c r="L18" s="17" t="str">
        <f t="shared" si="5"/>
        <v>Jun</v>
      </c>
      <c r="M18" s="17">
        <f t="shared" si="6"/>
        <v>1993</v>
      </c>
      <c r="N18" s="17" t="str" cm="1">
        <f t="array" ref="N18">IF(G18="?",INDEX($G$2:$G$2344,MODE(MATCH($G$2:$G$2344,$G$2:$G$2344,0))),G18)</f>
        <v>tier - 3</v>
      </c>
      <c r="O18" s="17" t="str" cm="1">
        <f t="array" ref="O18">IF(H18="?",INDEX($H$2:$H$2344,MODE(MATCH($H$2:$H$2344,$H$2:$H$2344,0))),H18)</f>
        <v>tier - 3</v>
      </c>
      <c r="P18" s="17" t="str">
        <f t="shared" si="7"/>
        <v>R1013</v>
      </c>
      <c r="Q18" s="47" t="str">
        <f t="shared" si="8"/>
        <v>28-Jun-1993</v>
      </c>
      <c r="R18" s="48">
        <v>34148</v>
      </c>
      <c r="S18" s="17"/>
      <c r="T18" s="30">
        <f t="shared" si="4"/>
        <v>29</v>
      </c>
      <c r="U18" s="62">
        <v>770</v>
      </c>
    </row>
    <row r="19" spans="1:21" x14ac:dyDescent="0.25">
      <c r="A19" t="s">
        <v>39</v>
      </c>
      <c r="B19">
        <v>1996</v>
      </c>
      <c r="C19" t="s">
        <v>31</v>
      </c>
      <c r="D19">
        <v>18</v>
      </c>
      <c r="E19">
        <v>0</v>
      </c>
      <c r="F19" s="54">
        <v>770.38</v>
      </c>
      <c r="G19" t="s">
        <v>12</v>
      </c>
      <c r="H19" t="s">
        <v>31</v>
      </c>
      <c r="I19" t="s">
        <v>23</v>
      </c>
      <c r="J19" s="17" t="s">
        <v>4723</v>
      </c>
      <c r="K19" s="17" t="s">
        <v>8373</v>
      </c>
      <c r="L19" s="15" t="str">
        <f t="shared" si="5"/>
        <v>Sep</v>
      </c>
      <c r="M19" s="15">
        <f t="shared" si="6"/>
        <v>1996</v>
      </c>
      <c r="N19" s="15" t="str" cm="1">
        <f t="array" ref="N19">IF(G19="?",INDEX($G$2:$G$2344,MODE(MATCH($G$2:$G$2344,$G$2:$G$2344,0))),G19)</f>
        <v>tier - 3</v>
      </c>
      <c r="O19" s="15" t="str" cm="1">
        <f t="array" ref="O19">IF(H19="?",INDEX($H$2:$H$2344,MODE(MATCH($H$2:$H$2344,$H$2:$H$2344,0))),H19)</f>
        <v>tier - 2</v>
      </c>
      <c r="P19" s="15" t="str">
        <f t="shared" si="7"/>
        <v>R1012</v>
      </c>
      <c r="Q19" s="49" t="str">
        <f t="shared" si="8"/>
        <v>18-Sep-1996</v>
      </c>
      <c r="R19" s="46">
        <v>35326</v>
      </c>
      <c r="S19" s="15"/>
      <c r="T19" s="29">
        <f t="shared" si="4"/>
        <v>26</v>
      </c>
      <c r="U19" s="61">
        <v>770.38</v>
      </c>
    </row>
    <row r="20" spans="1:21" x14ac:dyDescent="0.25">
      <c r="A20" t="s">
        <v>40</v>
      </c>
      <c r="B20">
        <v>1995</v>
      </c>
      <c r="C20" t="s">
        <v>30</v>
      </c>
      <c r="D20">
        <v>7</v>
      </c>
      <c r="E20">
        <v>0</v>
      </c>
      <c r="F20" s="54">
        <v>773.54</v>
      </c>
      <c r="G20" t="s">
        <v>12</v>
      </c>
      <c r="H20" t="s">
        <v>11</v>
      </c>
      <c r="I20" t="s">
        <v>13</v>
      </c>
      <c r="J20" s="15"/>
      <c r="K20" s="15"/>
      <c r="L20" s="17" t="str">
        <f t="shared" si="5"/>
        <v>Dec</v>
      </c>
      <c r="M20" s="17">
        <f t="shared" si="6"/>
        <v>1995</v>
      </c>
      <c r="N20" s="17" t="str" cm="1">
        <f t="array" ref="N20">IF(G20="?",INDEX($G$2:$G$2344,MODE(MATCH($G$2:$G$2344,$G$2:$G$2344,0))),G20)</f>
        <v>tier - 3</v>
      </c>
      <c r="O20" s="17" t="str" cm="1">
        <f t="array" ref="O20">IF(H20="?",INDEX($H$2:$H$2344,MODE(MATCH($H$2:$H$2344,$H$2:$H$2344,0))),H20)</f>
        <v>tier - 2</v>
      </c>
      <c r="P20" s="17" t="str">
        <f t="shared" si="7"/>
        <v>R1013</v>
      </c>
      <c r="Q20" s="47" t="str">
        <f t="shared" si="8"/>
        <v>7-Dec-1995</v>
      </c>
      <c r="R20" s="48">
        <v>35040</v>
      </c>
      <c r="S20" s="17"/>
      <c r="T20" s="30">
        <f t="shared" si="4"/>
        <v>27</v>
      </c>
      <c r="U20" s="62">
        <v>773.54</v>
      </c>
    </row>
    <row r="21" spans="1:21" x14ac:dyDescent="0.25">
      <c r="A21" t="s">
        <v>41</v>
      </c>
      <c r="B21">
        <v>2004</v>
      </c>
      <c r="C21" t="s">
        <v>37</v>
      </c>
      <c r="D21">
        <v>7</v>
      </c>
      <c r="E21">
        <v>0</v>
      </c>
      <c r="F21" s="54">
        <v>830.52</v>
      </c>
      <c r="G21" t="s">
        <v>12</v>
      </c>
      <c r="H21" t="s">
        <v>11</v>
      </c>
      <c r="I21" t="s">
        <v>42</v>
      </c>
      <c r="J21" s="17"/>
      <c r="K21" s="17"/>
      <c r="L21" s="15" t="str">
        <f t="shared" si="5"/>
        <v>Oct</v>
      </c>
      <c r="M21" s="15">
        <f t="shared" si="6"/>
        <v>2004</v>
      </c>
      <c r="N21" s="15" t="str" cm="1">
        <f t="array" ref="N21">IF(G21="?",INDEX($G$2:$G$2344,MODE(MATCH($G$2:$G$2344,$G$2:$G$2344,0))),G21)</f>
        <v>tier - 3</v>
      </c>
      <c r="O21" s="15" t="str" cm="1">
        <f t="array" ref="O21">IF(H21="?",INDEX($H$2:$H$2344,MODE(MATCH($H$2:$H$2344,$H$2:$H$2344,0))),H21)</f>
        <v>tier - 2</v>
      </c>
      <c r="P21" s="15" t="str">
        <f t="shared" si="7"/>
        <v>R1011</v>
      </c>
      <c r="Q21" s="49" t="str">
        <f t="shared" si="8"/>
        <v>7-Oct-2004</v>
      </c>
      <c r="R21" s="46">
        <v>38267</v>
      </c>
      <c r="S21" s="15"/>
      <c r="T21" s="29">
        <f t="shared" si="4"/>
        <v>18</v>
      </c>
      <c r="U21" s="61">
        <v>830.52</v>
      </c>
    </row>
    <row r="22" spans="1:21" x14ac:dyDescent="0.25">
      <c r="A22" t="s">
        <v>43</v>
      </c>
      <c r="B22">
        <v>2000</v>
      </c>
      <c r="C22" t="s">
        <v>15</v>
      </c>
      <c r="D22">
        <v>18</v>
      </c>
      <c r="E22">
        <v>0</v>
      </c>
      <c r="F22" s="54">
        <v>865.41</v>
      </c>
      <c r="G22" t="s">
        <v>12</v>
      </c>
      <c r="H22" t="s">
        <v>16</v>
      </c>
      <c r="I22" t="s">
        <v>13</v>
      </c>
      <c r="J22" s="15"/>
      <c r="K22" s="15"/>
      <c r="L22" s="17" t="str">
        <f t="shared" si="0"/>
        <v>Nov</v>
      </c>
      <c r="M22" s="17">
        <f t="shared" si="1"/>
        <v>2000</v>
      </c>
      <c r="N22" s="17" t="str" cm="1">
        <f t="array" ref="N22">IF(G22="?",INDEX($G$2:$G$2344,MODE(MATCH($G$2:$G$2344,$G$2:$G$2344,0))),G22)</f>
        <v>tier - 3</v>
      </c>
      <c r="O22" s="17" t="str" cm="1">
        <f t="array" ref="O22">IF(H22="?",INDEX($H$2:$H$2344,MODE(MATCH($H$2:$H$2344,$H$2:$H$2344,0))),H22)</f>
        <v>tier - 1</v>
      </c>
      <c r="P22" s="17" t="str">
        <f t="shared" si="2"/>
        <v>R1013</v>
      </c>
      <c r="Q22" s="47" t="str">
        <f t="shared" si="3"/>
        <v>18-Nov-2000</v>
      </c>
      <c r="R22" s="48">
        <v>36848</v>
      </c>
      <c r="S22" s="17"/>
      <c r="T22" s="30">
        <f t="shared" si="4"/>
        <v>22</v>
      </c>
      <c r="U22" s="62">
        <v>865.41</v>
      </c>
    </row>
    <row r="23" spans="1:21" x14ac:dyDescent="0.25">
      <c r="A23" t="s">
        <v>44</v>
      </c>
      <c r="B23">
        <v>1993</v>
      </c>
      <c r="C23" t="s">
        <v>15</v>
      </c>
      <c r="D23">
        <v>27</v>
      </c>
      <c r="E23">
        <v>0</v>
      </c>
      <c r="F23" s="54">
        <v>896.21</v>
      </c>
      <c r="G23" t="s">
        <v>12</v>
      </c>
      <c r="H23" t="s">
        <v>16</v>
      </c>
      <c r="I23" t="s">
        <v>13</v>
      </c>
      <c r="J23" s="19"/>
      <c r="K23" s="19"/>
      <c r="L23" s="15" t="str">
        <f t="shared" si="0"/>
        <v>Nov</v>
      </c>
      <c r="M23" s="15">
        <f t="shared" si="1"/>
        <v>1993</v>
      </c>
      <c r="N23" s="15" t="str" cm="1">
        <f t="array" ref="N23">IF(G23="?",INDEX($G$2:$G$2344,MODE(MATCH($G$2:$G$2344,$G$2:$G$2344,0))),G23)</f>
        <v>tier - 3</v>
      </c>
      <c r="O23" s="15" t="str" cm="1">
        <f t="array" ref="O23">IF(H23="?",INDEX($H$2:$H$2344,MODE(MATCH($H$2:$H$2344,$H$2:$H$2344,0))),H23)</f>
        <v>tier - 1</v>
      </c>
      <c r="P23" s="15" t="str">
        <f t="shared" si="2"/>
        <v>R1013</v>
      </c>
      <c r="Q23" s="49" t="str">
        <f t="shared" si="3"/>
        <v>27-Nov-1993</v>
      </c>
      <c r="R23" s="46">
        <v>34300</v>
      </c>
      <c r="S23" s="15"/>
      <c r="T23" s="29">
        <f t="shared" si="4"/>
        <v>29</v>
      </c>
      <c r="U23" s="61">
        <v>896.21</v>
      </c>
    </row>
    <row r="24" spans="1:21" x14ac:dyDescent="0.25">
      <c r="A24" t="s">
        <v>45</v>
      </c>
      <c r="B24">
        <v>1994</v>
      </c>
      <c r="C24" t="s">
        <v>37</v>
      </c>
      <c r="D24">
        <v>30</v>
      </c>
      <c r="E24">
        <v>0</v>
      </c>
      <c r="F24" s="54">
        <v>915.07</v>
      </c>
      <c r="G24" t="s">
        <v>12</v>
      </c>
      <c r="H24" t="s">
        <v>16</v>
      </c>
      <c r="I24" t="s">
        <v>13</v>
      </c>
      <c r="J24" s="20"/>
      <c r="K24" s="20"/>
      <c r="L24" s="17" t="str">
        <f t="shared" si="0"/>
        <v>Oct</v>
      </c>
      <c r="M24" s="17">
        <f t="shared" si="1"/>
        <v>1994</v>
      </c>
      <c r="N24" s="17" t="str" cm="1">
        <f t="array" ref="N24">IF(G24="?",INDEX($G$2:$G$2344,MODE(MATCH($G$2:$G$2344,$G$2:$G$2344,0))),G24)</f>
        <v>tier - 3</v>
      </c>
      <c r="O24" s="17" t="str" cm="1">
        <f t="array" ref="O24">IF(H24="?",INDEX($H$2:$H$2344,MODE(MATCH($H$2:$H$2344,$H$2:$H$2344,0))),H24)</f>
        <v>tier - 1</v>
      </c>
      <c r="P24" s="17" t="str">
        <f t="shared" si="2"/>
        <v>R1013</v>
      </c>
      <c r="Q24" s="47" t="str">
        <f t="shared" si="3"/>
        <v>30-Oct-1994</v>
      </c>
      <c r="R24" s="48">
        <v>34637</v>
      </c>
      <c r="S24" s="17"/>
      <c r="T24" s="30">
        <f t="shared" si="4"/>
        <v>28</v>
      </c>
      <c r="U24" s="62">
        <v>915.07</v>
      </c>
    </row>
    <row r="25" spans="1:21" x14ac:dyDescent="0.25">
      <c r="A25" t="s">
        <v>46</v>
      </c>
      <c r="B25">
        <v>1995</v>
      </c>
      <c r="C25" t="s">
        <v>37</v>
      </c>
      <c r="D25">
        <v>28</v>
      </c>
      <c r="E25">
        <v>0</v>
      </c>
      <c r="F25" s="54">
        <v>928.59</v>
      </c>
      <c r="G25" t="s">
        <v>12</v>
      </c>
      <c r="H25" t="s">
        <v>16</v>
      </c>
      <c r="I25" t="s">
        <v>13</v>
      </c>
      <c r="J25" s="19"/>
      <c r="K25" s="19"/>
      <c r="L25" s="15" t="str">
        <f t="shared" si="0"/>
        <v>Oct</v>
      </c>
      <c r="M25" s="15">
        <f t="shared" si="1"/>
        <v>1995</v>
      </c>
      <c r="N25" s="15" t="str" cm="1">
        <f t="array" ref="N25">IF(G25="?",INDEX($G$2:$G$2344,MODE(MATCH($G$2:$G$2344,$G$2:$G$2344,0))),G25)</f>
        <v>tier - 3</v>
      </c>
      <c r="O25" s="15" t="str" cm="1">
        <f t="array" ref="O25">IF(H25="?",INDEX($H$2:$H$2344,MODE(MATCH($H$2:$H$2344,$H$2:$H$2344,0))),H25)</f>
        <v>tier - 1</v>
      </c>
      <c r="P25" s="15" t="str">
        <f t="shared" si="2"/>
        <v>R1013</v>
      </c>
      <c r="Q25" s="49" t="str">
        <f t="shared" si="3"/>
        <v>28-Oct-1995</v>
      </c>
      <c r="R25" s="46">
        <v>35000</v>
      </c>
      <c r="S25" s="15"/>
      <c r="T25" s="29">
        <f t="shared" si="4"/>
        <v>27</v>
      </c>
      <c r="U25" s="61">
        <v>928.59</v>
      </c>
    </row>
    <row r="26" spans="1:21" x14ac:dyDescent="0.25">
      <c r="A26" t="s">
        <v>47</v>
      </c>
      <c r="B26">
        <v>2001</v>
      </c>
      <c r="C26" t="s">
        <v>35</v>
      </c>
      <c r="D26">
        <v>19</v>
      </c>
      <c r="E26">
        <v>0</v>
      </c>
      <c r="F26" s="54">
        <v>964.71</v>
      </c>
      <c r="G26" t="s">
        <v>12</v>
      </c>
      <c r="H26" t="s">
        <v>11</v>
      </c>
      <c r="I26" t="s">
        <v>13</v>
      </c>
      <c r="J26" s="20"/>
      <c r="K26" s="20"/>
      <c r="L26" s="17" t="str">
        <f t="shared" si="0"/>
        <v>Aug</v>
      </c>
      <c r="M26" s="17">
        <f t="shared" si="1"/>
        <v>2001</v>
      </c>
      <c r="N26" s="17" t="str" cm="1">
        <f t="array" ref="N26">IF(G26="?",INDEX($G$2:$G$2344,MODE(MATCH($G$2:$G$2344,$G$2:$G$2344,0))),G26)</f>
        <v>tier - 3</v>
      </c>
      <c r="O26" s="17" t="str" cm="1">
        <f t="array" ref="O26">IF(H26="?",INDEX($H$2:$H$2344,MODE(MATCH($H$2:$H$2344,$H$2:$H$2344,0))),H26)</f>
        <v>tier - 2</v>
      </c>
      <c r="P26" s="17" t="str">
        <f t="shared" si="2"/>
        <v>R1013</v>
      </c>
      <c r="Q26" s="47" t="str">
        <f t="shared" si="3"/>
        <v>19-Aug-2001</v>
      </c>
      <c r="R26" s="48">
        <v>37122</v>
      </c>
      <c r="S26" s="17"/>
      <c r="T26" s="30">
        <f t="shared" si="4"/>
        <v>21</v>
      </c>
      <c r="U26" s="62">
        <v>964.71</v>
      </c>
    </row>
    <row r="27" spans="1:21" x14ac:dyDescent="0.25">
      <c r="A27" t="s">
        <v>48</v>
      </c>
      <c r="B27">
        <v>1994</v>
      </c>
      <c r="C27" t="s">
        <v>15</v>
      </c>
      <c r="D27">
        <v>22</v>
      </c>
      <c r="E27">
        <v>0</v>
      </c>
      <c r="F27" s="54">
        <v>1006.65</v>
      </c>
      <c r="G27" t="s">
        <v>12</v>
      </c>
      <c r="H27" t="s">
        <v>11</v>
      </c>
      <c r="I27" t="s">
        <v>13</v>
      </c>
      <c r="J27" s="19"/>
      <c r="K27" s="19"/>
      <c r="L27" s="15" t="str">
        <f t="shared" si="0"/>
        <v>Nov</v>
      </c>
      <c r="M27" s="15">
        <f t="shared" si="1"/>
        <v>1994</v>
      </c>
      <c r="N27" s="15" t="str" cm="1">
        <f t="array" ref="N27">IF(G27="?",INDEX($G$2:$G$2344,MODE(MATCH($G$2:$G$2344,$G$2:$G$2344,0))),G27)</f>
        <v>tier - 3</v>
      </c>
      <c r="O27" s="15" t="str" cm="1">
        <f t="array" ref="O27">IF(H27="?",INDEX($H$2:$H$2344,MODE(MATCH($H$2:$H$2344,$H$2:$H$2344,0))),H27)</f>
        <v>tier - 2</v>
      </c>
      <c r="P27" s="15" t="str">
        <f t="shared" si="2"/>
        <v>R1013</v>
      </c>
      <c r="Q27" s="49" t="str">
        <f t="shared" si="3"/>
        <v>22-Nov-1994</v>
      </c>
      <c r="R27" s="46">
        <v>34660</v>
      </c>
      <c r="S27" s="15"/>
      <c r="T27" s="29">
        <f t="shared" si="4"/>
        <v>28</v>
      </c>
      <c r="U27" s="61">
        <v>1006.65</v>
      </c>
    </row>
    <row r="28" spans="1:21" x14ac:dyDescent="0.25">
      <c r="A28" t="s">
        <v>49</v>
      </c>
      <c r="B28">
        <v>2000</v>
      </c>
      <c r="C28" t="s">
        <v>37</v>
      </c>
      <c r="D28">
        <v>9</v>
      </c>
      <c r="E28">
        <v>0</v>
      </c>
      <c r="F28" s="54">
        <v>1012</v>
      </c>
      <c r="G28" t="s">
        <v>12</v>
      </c>
      <c r="H28" t="s">
        <v>11</v>
      </c>
      <c r="I28" t="s">
        <v>13</v>
      </c>
      <c r="J28" s="20"/>
      <c r="K28" s="20"/>
      <c r="L28" s="17" t="str">
        <f t="shared" si="0"/>
        <v>Oct</v>
      </c>
      <c r="M28" s="17">
        <f t="shared" si="1"/>
        <v>2000</v>
      </c>
      <c r="N28" s="17" t="str" cm="1">
        <f t="array" ref="N28">IF(G28="?",INDEX($G$2:$G$2344,MODE(MATCH($G$2:$G$2344,$G$2:$G$2344,0))),G28)</f>
        <v>tier - 3</v>
      </c>
      <c r="O28" s="17" t="str" cm="1">
        <f t="array" ref="O28">IF(H28="?",INDEX($H$2:$H$2344,MODE(MATCH($H$2:$H$2344,$H$2:$H$2344,0))),H28)</f>
        <v>tier - 2</v>
      </c>
      <c r="P28" s="17" t="str">
        <f t="shared" si="2"/>
        <v>R1013</v>
      </c>
      <c r="Q28" s="47" t="str">
        <f t="shared" si="3"/>
        <v>9-Oct-2000</v>
      </c>
      <c r="R28" s="48">
        <v>36808</v>
      </c>
      <c r="S28" s="17"/>
      <c r="T28" s="30">
        <f t="shared" si="4"/>
        <v>22</v>
      </c>
      <c r="U28" s="62">
        <v>1012</v>
      </c>
    </row>
    <row r="29" spans="1:21" x14ac:dyDescent="0.25">
      <c r="A29" t="s">
        <v>50</v>
      </c>
      <c r="B29">
        <v>1999</v>
      </c>
      <c r="C29" t="s">
        <v>35</v>
      </c>
      <c r="D29">
        <v>5</v>
      </c>
      <c r="E29">
        <v>0</v>
      </c>
      <c r="F29" s="54">
        <v>1019</v>
      </c>
      <c r="G29" t="s">
        <v>12</v>
      </c>
      <c r="H29" t="s">
        <v>11</v>
      </c>
      <c r="I29" t="s">
        <v>13</v>
      </c>
      <c r="J29" s="19"/>
      <c r="K29" s="19"/>
      <c r="L29" s="15" t="str">
        <f t="shared" si="0"/>
        <v>Aug</v>
      </c>
      <c r="M29" s="15">
        <f t="shared" si="1"/>
        <v>1999</v>
      </c>
      <c r="N29" s="15" t="str" cm="1">
        <f t="array" ref="N29">IF(G29="?",INDEX($G$2:$G$2344,MODE(MATCH($G$2:$G$2344,$G$2:$G$2344,0))),G29)</f>
        <v>tier - 3</v>
      </c>
      <c r="O29" s="15" t="str" cm="1">
        <f t="array" ref="O29">IF(H29="?",INDEX($H$2:$H$2344,MODE(MATCH($H$2:$H$2344,$H$2:$H$2344,0))),H29)</f>
        <v>tier - 2</v>
      </c>
      <c r="P29" s="15" t="str">
        <f t="shared" si="2"/>
        <v>R1013</v>
      </c>
      <c r="Q29" s="49" t="str">
        <f t="shared" si="3"/>
        <v>5-Aug-1999</v>
      </c>
      <c r="R29" s="46">
        <v>36377</v>
      </c>
      <c r="S29" s="15"/>
      <c r="T29" s="29">
        <f t="shared" si="4"/>
        <v>23</v>
      </c>
      <c r="U29" s="61">
        <v>1019</v>
      </c>
    </row>
    <row r="30" spans="1:21" x14ac:dyDescent="0.25">
      <c r="A30" t="s">
        <v>51</v>
      </c>
      <c r="B30">
        <v>1995</v>
      </c>
      <c r="C30" t="s">
        <v>37</v>
      </c>
      <c r="D30">
        <v>5</v>
      </c>
      <c r="E30">
        <v>0</v>
      </c>
      <c r="F30" s="54">
        <v>1033.74</v>
      </c>
      <c r="G30" t="s">
        <v>12</v>
      </c>
      <c r="H30" t="s">
        <v>16</v>
      </c>
      <c r="I30" t="s">
        <v>13</v>
      </c>
      <c r="J30" s="20"/>
      <c r="K30" s="20"/>
      <c r="L30" s="17" t="str">
        <f t="shared" si="0"/>
        <v>Oct</v>
      </c>
      <c r="M30" s="17">
        <f t="shared" si="1"/>
        <v>1995</v>
      </c>
      <c r="N30" s="17" t="str" cm="1">
        <f t="array" ref="N30">IF(G30="?",INDEX($G$2:$G$2344,MODE(MATCH($G$2:$G$2344,$G$2:$G$2344,0))),G30)</f>
        <v>tier - 3</v>
      </c>
      <c r="O30" s="17" t="str" cm="1">
        <f t="array" ref="O30">IF(H30="?",INDEX($H$2:$H$2344,MODE(MATCH($H$2:$H$2344,$H$2:$H$2344,0))),H30)</f>
        <v>tier - 1</v>
      </c>
      <c r="P30" s="17" t="str">
        <f t="shared" si="2"/>
        <v>R1013</v>
      </c>
      <c r="Q30" s="47" t="str">
        <f t="shared" si="3"/>
        <v>5-Oct-1995</v>
      </c>
      <c r="R30" s="48">
        <v>34977</v>
      </c>
      <c r="S30" s="17"/>
      <c r="T30" s="30">
        <f t="shared" si="4"/>
        <v>27</v>
      </c>
      <c r="U30" s="62">
        <v>1033.74</v>
      </c>
    </row>
    <row r="31" spans="1:21" x14ac:dyDescent="0.25">
      <c r="A31" t="s">
        <v>52</v>
      </c>
      <c r="B31">
        <v>1994</v>
      </c>
      <c r="C31" t="s">
        <v>15</v>
      </c>
      <c r="D31">
        <v>17</v>
      </c>
      <c r="E31">
        <v>0</v>
      </c>
      <c r="F31" s="54">
        <v>1044</v>
      </c>
      <c r="G31" t="s">
        <v>12</v>
      </c>
      <c r="H31" t="s">
        <v>11</v>
      </c>
      <c r="I31" t="s">
        <v>13</v>
      </c>
      <c r="J31" s="19"/>
      <c r="K31" s="19"/>
      <c r="L31" s="15" t="str">
        <f t="shared" si="0"/>
        <v>Nov</v>
      </c>
      <c r="M31" s="15">
        <f t="shared" si="1"/>
        <v>1994</v>
      </c>
      <c r="N31" s="15" t="str" cm="1">
        <f t="array" ref="N31">IF(G31="?",INDEX($G$2:$G$2344,MODE(MATCH($G$2:$G$2344,$G$2:$G$2344,0))),G31)</f>
        <v>tier - 3</v>
      </c>
      <c r="O31" s="15" t="str" cm="1">
        <f t="array" ref="O31">IF(H31="?",INDEX($H$2:$H$2344,MODE(MATCH($H$2:$H$2344,$H$2:$H$2344,0))),H31)</f>
        <v>tier - 2</v>
      </c>
      <c r="P31" s="15" t="str">
        <f t="shared" si="2"/>
        <v>R1013</v>
      </c>
      <c r="Q31" s="49" t="str">
        <f t="shared" si="3"/>
        <v>17-Nov-1994</v>
      </c>
      <c r="R31" s="46">
        <v>34655</v>
      </c>
      <c r="S31" s="15"/>
      <c r="T31" s="29">
        <f t="shared" si="4"/>
        <v>28</v>
      </c>
      <c r="U31" s="61">
        <v>1044</v>
      </c>
    </row>
    <row r="32" spans="1:21" x14ac:dyDescent="0.25">
      <c r="A32" t="s">
        <v>53</v>
      </c>
      <c r="B32">
        <v>2002</v>
      </c>
      <c r="C32" t="s">
        <v>10</v>
      </c>
      <c r="D32">
        <v>20</v>
      </c>
      <c r="E32">
        <v>0</v>
      </c>
      <c r="F32" s="54">
        <v>1047</v>
      </c>
      <c r="G32" t="s">
        <v>12</v>
      </c>
      <c r="H32" t="s">
        <v>16</v>
      </c>
      <c r="I32" t="s">
        <v>13</v>
      </c>
      <c r="J32" s="20"/>
      <c r="K32" s="20"/>
      <c r="L32" s="17" t="str">
        <f t="shared" si="0"/>
        <v>Jul</v>
      </c>
      <c r="M32" s="17">
        <f t="shared" si="1"/>
        <v>2002</v>
      </c>
      <c r="N32" s="17" t="str" cm="1">
        <f t="array" ref="N32">IF(G32="?",INDEX($G$2:$G$2344,MODE(MATCH($G$2:$G$2344,$G$2:$G$2344,0))),G32)</f>
        <v>tier - 3</v>
      </c>
      <c r="O32" s="17" t="str" cm="1">
        <f t="array" ref="O32">IF(H32="?",INDEX($H$2:$H$2344,MODE(MATCH($H$2:$H$2344,$H$2:$H$2344,0))),H32)</f>
        <v>tier - 1</v>
      </c>
      <c r="P32" s="17" t="str">
        <f t="shared" si="2"/>
        <v>R1013</v>
      </c>
      <c r="Q32" s="47" t="str">
        <f t="shared" si="3"/>
        <v>20-Jul-2002</v>
      </c>
      <c r="R32" s="48">
        <v>37457</v>
      </c>
      <c r="S32" s="17"/>
      <c r="T32" s="30">
        <f t="shared" si="4"/>
        <v>20</v>
      </c>
      <c r="U32" s="62">
        <v>1047</v>
      </c>
    </row>
    <row r="33" spans="1:21" x14ac:dyDescent="0.25">
      <c r="A33" t="s">
        <v>54</v>
      </c>
      <c r="B33">
        <v>2002</v>
      </c>
      <c r="C33" t="s">
        <v>10</v>
      </c>
      <c r="D33">
        <v>1</v>
      </c>
      <c r="E33">
        <v>0</v>
      </c>
      <c r="F33" s="54">
        <v>1049</v>
      </c>
      <c r="G33" t="s">
        <v>12</v>
      </c>
      <c r="H33" t="s">
        <v>11</v>
      </c>
      <c r="I33" t="s">
        <v>23</v>
      </c>
      <c r="J33" s="19"/>
      <c r="K33" s="19"/>
      <c r="L33" s="15" t="str">
        <f t="shared" si="0"/>
        <v>Jul</v>
      </c>
      <c r="M33" s="15">
        <f t="shared" si="1"/>
        <v>2002</v>
      </c>
      <c r="N33" s="15" t="str" cm="1">
        <f t="array" ref="N33">IF(G33="?",INDEX($G$2:$G$2344,MODE(MATCH($G$2:$G$2344,$G$2:$G$2344,0))),G33)</f>
        <v>tier - 3</v>
      </c>
      <c r="O33" s="15" t="str" cm="1">
        <f t="array" ref="O33">IF(H33="?",INDEX($H$2:$H$2344,MODE(MATCH($H$2:$H$2344,$H$2:$H$2344,0))),H33)</f>
        <v>tier - 2</v>
      </c>
      <c r="P33" s="15" t="str">
        <f t="shared" si="2"/>
        <v>R1012</v>
      </c>
      <c r="Q33" s="49" t="str">
        <f t="shared" si="3"/>
        <v>1-Jul-2002</v>
      </c>
      <c r="R33" s="46">
        <v>37438</v>
      </c>
      <c r="S33" s="15"/>
      <c r="T33" s="29">
        <f t="shared" si="4"/>
        <v>20</v>
      </c>
      <c r="U33" s="61">
        <v>1049</v>
      </c>
    </row>
    <row r="34" spans="1:21" x14ac:dyDescent="0.25">
      <c r="A34" t="s">
        <v>55</v>
      </c>
      <c r="B34">
        <v>1995</v>
      </c>
      <c r="C34" t="s">
        <v>18</v>
      </c>
      <c r="D34">
        <v>1</v>
      </c>
      <c r="E34">
        <v>0</v>
      </c>
      <c r="F34" s="54">
        <v>1056</v>
      </c>
      <c r="G34" t="s">
        <v>12</v>
      </c>
      <c r="H34" t="s">
        <v>11</v>
      </c>
      <c r="I34" t="s">
        <v>13</v>
      </c>
      <c r="J34" s="20"/>
      <c r="K34" s="20"/>
      <c r="L34" s="17" t="str">
        <f t="shared" si="0"/>
        <v>Jun</v>
      </c>
      <c r="M34" s="17">
        <f t="shared" si="1"/>
        <v>1995</v>
      </c>
      <c r="N34" s="17" t="str" cm="1">
        <f t="array" ref="N34">IF(G34="?",INDEX($G$2:$G$2344,MODE(MATCH($G$2:$G$2344,$G$2:$G$2344,0))),G34)</f>
        <v>tier - 3</v>
      </c>
      <c r="O34" s="17" t="str" cm="1">
        <f t="array" ref="O34">IF(H34="?",INDEX($H$2:$H$2344,MODE(MATCH($H$2:$H$2344,$H$2:$H$2344,0))),H34)</f>
        <v>tier - 2</v>
      </c>
      <c r="P34" s="17" t="str">
        <f t="shared" si="2"/>
        <v>R1013</v>
      </c>
      <c r="Q34" s="47" t="str">
        <f t="shared" si="3"/>
        <v>1-Jun-1995</v>
      </c>
      <c r="R34" s="48">
        <v>34851</v>
      </c>
      <c r="S34" s="17"/>
      <c r="T34" s="30">
        <f t="shared" si="4"/>
        <v>28</v>
      </c>
      <c r="U34" s="62">
        <v>1056</v>
      </c>
    </row>
    <row r="35" spans="1:21" x14ac:dyDescent="0.25">
      <c r="A35" t="s">
        <v>56</v>
      </c>
      <c r="B35">
        <v>1993</v>
      </c>
      <c r="C35" t="s">
        <v>20</v>
      </c>
      <c r="D35">
        <v>28</v>
      </c>
      <c r="E35">
        <v>0</v>
      </c>
      <c r="F35" s="54">
        <v>1068</v>
      </c>
      <c r="G35" t="s">
        <v>12</v>
      </c>
      <c r="H35" t="s">
        <v>16</v>
      </c>
      <c r="I35" t="s">
        <v>13</v>
      </c>
      <c r="J35" s="19"/>
      <c r="K35" s="19"/>
      <c r="L35" s="15" t="str">
        <f t="shared" si="0"/>
        <v>Sep</v>
      </c>
      <c r="M35" s="15">
        <f t="shared" si="1"/>
        <v>1993</v>
      </c>
      <c r="N35" s="15" t="str" cm="1">
        <f t="array" ref="N35">IF(G35="?",INDEX($G$2:$G$2344,MODE(MATCH($G$2:$G$2344,$G$2:$G$2344,0))),G35)</f>
        <v>tier - 3</v>
      </c>
      <c r="O35" s="15" t="str" cm="1">
        <f t="array" ref="O35">IF(H35="?",INDEX($H$2:$H$2344,MODE(MATCH($H$2:$H$2344,$H$2:$H$2344,0))),H35)</f>
        <v>tier - 1</v>
      </c>
      <c r="P35" s="15" t="str">
        <f t="shared" si="2"/>
        <v>R1013</v>
      </c>
      <c r="Q35" s="49" t="str">
        <f t="shared" si="3"/>
        <v>28-Sep-1993</v>
      </c>
      <c r="R35" s="46">
        <v>34240</v>
      </c>
      <c r="S35" s="15"/>
      <c r="T35" s="29">
        <f t="shared" si="4"/>
        <v>29</v>
      </c>
      <c r="U35" s="61">
        <v>1068</v>
      </c>
    </row>
    <row r="36" spans="1:21" x14ac:dyDescent="0.25">
      <c r="A36" t="s">
        <v>57</v>
      </c>
      <c r="B36">
        <v>2004</v>
      </c>
      <c r="C36" t="s">
        <v>35</v>
      </c>
      <c r="D36">
        <v>24</v>
      </c>
      <c r="E36">
        <v>0</v>
      </c>
      <c r="F36" s="54">
        <v>1070</v>
      </c>
      <c r="G36" t="s">
        <v>12</v>
      </c>
      <c r="H36" t="s">
        <v>12</v>
      </c>
      <c r="I36" t="s">
        <v>13</v>
      </c>
      <c r="J36" s="20"/>
      <c r="K36" s="20"/>
      <c r="L36" s="17" t="str">
        <f t="shared" si="0"/>
        <v>Aug</v>
      </c>
      <c r="M36" s="17">
        <f t="shared" si="1"/>
        <v>2004</v>
      </c>
      <c r="N36" s="17" t="str" cm="1">
        <f t="array" ref="N36">IF(G36="?",INDEX($G$2:$G$2344,MODE(MATCH($G$2:$G$2344,$G$2:$G$2344,0))),G36)</f>
        <v>tier - 3</v>
      </c>
      <c r="O36" s="17" t="str" cm="1">
        <f t="array" ref="O36">IF(H36="?",INDEX($H$2:$H$2344,MODE(MATCH($H$2:$H$2344,$H$2:$H$2344,0))),H36)</f>
        <v>tier - 3</v>
      </c>
      <c r="P36" s="17" t="str">
        <f t="shared" si="2"/>
        <v>R1013</v>
      </c>
      <c r="Q36" s="47" t="str">
        <f t="shared" si="3"/>
        <v>24-Aug-2004</v>
      </c>
      <c r="R36" s="48">
        <v>38223</v>
      </c>
      <c r="S36" s="17"/>
      <c r="T36" s="30">
        <f t="shared" si="4"/>
        <v>18</v>
      </c>
      <c r="U36" s="62">
        <v>1070</v>
      </c>
    </row>
    <row r="37" spans="1:21" x14ac:dyDescent="0.25">
      <c r="A37" t="s">
        <v>58</v>
      </c>
      <c r="B37">
        <v>1997</v>
      </c>
      <c r="C37" t="s">
        <v>35</v>
      </c>
      <c r="D37">
        <v>13</v>
      </c>
      <c r="E37">
        <v>0</v>
      </c>
      <c r="F37" s="54">
        <v>1071</v>
      </c>
      <c r="G37" t="s">
        <v>12</v>
      </c>
      <c r="H37" t="s">
        <v>12</v>
      </c>
      <c r="I37" t="s">
        <v>13</v>
      </c>
      <c r="J37" s="19"/>
      <c r="K37" s="19"/>
      <c r="L37" s="15" t="str">
        <f t="shared" si="0"/>
        <v>Aug</v>
      </c>
      <c r="M37" s="15">
        <f t="shared" si="1"/>
        <v>1997</v>
      </c>
      <c r="N37" s="15" t="str" cm="1">
        <f t="array" ref="N37">IF(G37="?",INDEX($G$2:$G$2344,MODE(MATCH($G$2:$G$2344,$G$2:$G$2344,0))),G37)</f>
        <v>tier - 3</v>
      </c>
      <c r="O37" s="15" t="str" cm="1">
        <f t="array" ref="O37">IF(H37="?",INDEX($H$2:$H$2344,MODE(MATCH($H$2:$H$2344,$H$2:$H$2344,0))),H37)</f>
        <v>tier - 3</v>
      </c>
      <c r="P37" s="15" t="str">
        <f t="shared" si="2"/>
        <v>R1013</v>
      </c>
      <c r="Q37" s="49" t="str">
        <f t="shared" si="3"/>
        <v>13-Aug-1997</v>
      </c>
      <c r="R37" s="46">
        <v>35655</v>
      </c>
      <c r="S37" s="15"/>
      <c r="T37" s="29">
        <f t="shared" si="4"/>
        <v>25</v>
      </c>
      <c r="U37" s="61">
        <v>1071</v>
      </c>
    </row>
    <row r="38" spans="1:21" x14ac:dyDescent="0.25">
      <c r="A38" t="s">
        <v>59</v>
      </c>
      <c r="B38">
        <v>1998</v>
      </c>
      <c r="C38" t="s">
        <v>30</v>
      </c>
      <c r="D38">
        <v>26</v>
      </c>
      <c r="E38">
        <v>0</v>
      </c>
      <c r="F38" s="54">
        <v>1082</v>
      </c>
      <c r="G38" t="s">
        <v>12</v>
      </c>
      <c r="H38" t="s">
        <v>11</v>
      </c>
      <c r="I38" t="s">
        <v>13</v>
      </c>
      <c r="J38" s="20"/>
      <c r="K38" s="20"/>
      <c r="L38" s="17" t="str">
        <f t="shared" si="0"/>
        <v>Dec</v>
      </c>
      <c r="M38" s="17">
        <f t="shared" si="1"/>
        <v>1998</v>
      </c>
      <c r="N38" s="17" t="str" cm="1">
        <f t="array" ref="N38">IF(G38="?",INDEX($G$2:$G$2344,MODE(MATCH($G$2:$G$2344,$G$2:$G$2344,0))),G38)</f>
        <v>tier - 3</v>
      </c>
      <c r="O38" s="17" t="str" cm="1">
        <f t="array" ref="O38">IF(H38="?",INDEX($H$2:$H$2344,MODE(MATCH($H$2:$H$2344,$H$2:$H$2344,0))),H38)</f>
        <v>tier - 2</v>
      </c>
      <c r="P38" s="17" t="str">
        <f t="shared" si="2"/>
        <v>R1013</v>
      </c>
      <c r="Q38" s="47" t="str">
        <f t="shared" si="3"/>
        <v>26-Dec-1998</v>
      </c>
      <c r="R38" s="48">
        <v>36155</v>
      </c>
      <c r="S38" s="17"/>
      <c r="T38" s="30">
        <f t="shared" si="4"/>
        <v>24</v>
      </c>
      <c r="U38" s="62">
        <v>1082</v>
      </c>
    </row>
    <row r="39" spans="1:21" x14ac:dyDescent="0.25">
      <c r="A39" t="s">
        <v>60</v>
      </c>
      <c r="B39">
        <v>2002</v>
      </c>
      <c r="C39" t="s">
        <v>35</v>
      </c>
      <c r="D39">
        <v>13</v>
      </c>
      <c r="E39">
        <v>0</v>
      </c>
      <c r="F39" s="54">
        <v>1086</v>
      </c>
      <c r="G39" t="s">
        <v>12</v>
      </c>
      <c r="H39" t="s">
        <v>12</v>
      </c>
      <c r="I39" t="s">
        <v>13</v>
      </c>
      <c r="J39" s="19"/>
      <c r="K39" s="19"/>
      <c r="L39" s="15" t="str">
        <f t="shared" si="0"/>
        <v>Aug</v>
      </c>
      <c r="M39" s="15">
        <f t="shared" si="1"/>
        <v>2002</v>
      </c>
      <c r="N39" s="15" t="str" cm="1">
        <f t="array" ref="N39">IF(G39="?",INDEX($G$2:$G$2344,MODE(MATCH($G$2:$G$2344,$G$2:$G$2344,0))),G39)</f>
        <v>tier - 3</v>
      </c>
      <c r="O39" s="15" t="str" cm="1">
        <f t="array" ref="O39">IF(H39="?",INDEX($H$2:$H$2344,MODE(MATCH($H$2:$H$2344,$H$2:$H$2344,0))),H39)</f>
        <v>tier - 3</v>
      </c>
      <c r="P39" s="15" t="str">
        <f t="shared" si="2"/>
        <v>R1013</v>
      </c>
      <c r="Q39" s="49" t="str">
        <f t="shared" si="3"/>
        <v>13-Aug-2002</v>
      </c>
      <c r="R39" s="46">
        <v>37481</v>
      </c>
      <c r="S39" s="15"/>
      <c r="T39" s="29">
        <f t="shared" si="4"/>
        <v>20</v>
      </c>
      <c r="U39" s="61">
        <v>1086</v>
      </c>
    </row>
    <row r="40" spans="1:21" x14ac:dyDescent="0.25">
      <c r="A40" t="s">
        <v>61</v>
      </c>
      <c r="B40">
        <v>2004</v>
      </c>
      <c r="C40" t="s">
        <v>15</v>
      </c>
      <c r="D40">
        <v>12</v>
      </c>
      <c r="E40">
        <v>0</v>
      </c>
      <c r="F40" s="54">
        <v>1121.8699999999999</v>
      </c>
      <c r="G40" t="s">
        <v>12</v>
      </c>
      <c r="H40" t="s">
        <v>16</v>
      </c>
      <c r="I40" t="s">
        <v>13</v>
      </c>
      <c r="J40" s="20"/>
      <c r="K40" s="20"/>
      <c r="L40" s="17" t="str">
        <f t="shared" si="0"/>
        <v>Nov</v>
      </c>
      <c r="M40" s="17">
        <f t="shared" si="1"/>
        <v>2004</v>
      </c>
      <c r="N40" s="17" t="str" cm="1">
        <f t="array" ref="N40">IF(G40="?",INDEX($G$2:$G$2344,MODE(MATCH($G$2:$G$2344,$G$2:$G$2344,0))),G40)</f>
        <v>tier - 3</v>
      </c>
      <c r="O40" s="17" t="str" cm="1">
        <f t="array" ref="O40">IF(H40="?",INDEX($H$2:$H$2344,MODE(MATCH($H$2:$H$2344,$H$2:$H$2344,0))),H40)</f>
        <v>tier - 1</v>
      </c>
      <c r="P40" s="17" t="str">
        <f t="shared" si="2"/>
        <v>R1013</v>
      </c>
      <c r="Q40" s="47" t="str">
        <f t="shared" si="3"/>
        <v>12-Nov-2004</v>
      </c>
      <c r="R40" s="48">
        <v>38303</v>
      </c>
      <c r="S40" s="17"/>
      <c r="T40" s="30">
        <f t="shared" si="4"/>
        <v>18</v>
      </c>
      <c r="U40" s="62">
        <v>1121.8699999999999</v>
      </c>
    </row>
    <row r="41" spans="1:21" x14ac:dyDescent="0.25">
      <c r="A41" t="s">
        <v>62</v>
      </c>
      <c r="B41">
        <v>2004</v>
      </c>
      <c r="C41" t="s">
        <v>18</v>
      </c>
      <c r="D41">
        <v>14</v>
      </c>
      <c r="E41">
        <v>0</v>
      </c>
      <c r="F41" s="54">
        <v>1131.51</v>
      </c>
      <c r="G41" t="s">
        <v>12</v>
      </c>
      <c r="H41" t="s">
        <v>16</v>
      </c>
      <c r="I41" t="s">
        <v>13</v>
      </c>
      <c r="J41" s="19"/>
      <c r="K41" s="19"/>
      <c r="L41" s="15" t="str">
        <f t="shared" si="0"/>
        <v>Jun</v>
      </c>
      <c r="M41" s="15">
        <f t="shared" si="1"/>
        <v>2004</v>
      </c>
      <c r="N41" s="15" t="str" cm="1">
        <f t="array" ref="N41">IF(G41="?",INDEX($G$2:$G$2344,MODE(MATCH($G$2:$G$2344,$G$2:$G$2344,0))),G41)</f>
        <v>tier - 3</v>
      </c>
      <c r="O41" s="15" t="str" cm="1">
        <f t="array" ref="O41">IF(H41="?",INDEX($H$2:$H$2344,MODE(MATCH($H$2:$H$2344,$H$2:$H$2344,0))),H41)</f>
        <v>tier - 1</v>
      </c>
      <c r="P41" s="15" t="str">
        <f t="shared" si="2"/>
        <v>R1013</v>
      </c>
      <c r="Q41" s="49" t="str">
        <f t="shared" si="3"/>
        <v>14-Jun-2004</v>
      </c>
      <c r="R41" s="46">
        <v>38152</v>
      </c>
      <c r="S41" s="15"/>
      <c r="T41" s="29">
        <f t="shared" si="4"/>
        <v>18</v>
      </c>
      <c r="U41" s="61">
        <v>1131.51</v>
      </c>
    </row>
    <row r="42" spans="1:21" x14ac:dyDescent="0.25">
      <c r="A42" t="s">
        <v>63</v>
      </c>
      <c r="B42">
        <v>2002</v>
      </c>
      <c r="C42" t="s">
        <v>10</v>
      </c>
      <c r="D42">
        <v>19</v>
      </c>
      <c r="E42">
        <v>0</v>
      </c>
      <c r="F42" s="54">
        <v>1132</v>
      </c>
      <c r="G42" t="s">
        <v>12</v>
      </c>
      <c r="H42" t="s">
        <v>16</v>
      </c>
      <c r="I42" t="s">
        <v>13</v>
      </c>
      <c r="J42" s="20"/>
      <c r="K42" s="20"/>
      <c r="L42" s="17" t="str">
        <f t="shared" si="0"/>
        <v>Jul</v>
      </c>
      <c r="M42" s="17">
        <f t="shared" si="1"/>
        <v>2002</v>
      </c>
      <c r="N42" s="17" t="str" cm="1">
        <f t="array" ref="N42">IF(G42="?",INDEX($G$2:$G$2344,MODE(MATCH($G$2:$G$2344,$G$2:$G$2344,0))),G42)</f>
        <v>tier - 3</v>
      </c>
      <c r="O42" s="17" t="str" cm="1">
        <f t="array" ref="O42">IF(H42="?",INDEX($H$2:$H$2344,MODE(MATCH($H$2:$H$2344,$H$2:$H$2344,0))),H42)</f>
        <v>tier - 1</v>
      </c>
      <c r="P42" s="17" t="str">
        <f t="shared" si="2"/>
        <v>R1013</v>
      </c>
      <c r="Q42" s="47" t="str">
        <f t="shared" si="3"/>
        <v>19-Jul-2002</v>
      </c>
      <c r="R42" s="48">
        <v>37456</v>
      </c>
      <c r="S42" s="17"/>
      <c r="T42" s="30">
        <f t="shared" si="4"/>
        <v>20</v>
      </c>
      <c r="U42" s="62">
        <v>1132</v>
      </c>
    </row>
    <row r="43" spans="1:21" x14ac:dyDescent="0.25">
      <c r="A43" t="s">
        <v>64</v>
      </c>
      <c r="B43">
        <v>2004</v>
      </c>
      <c r="C43" t="s">
        <v>37</v>
      </c>
      <c r="D43">
        <v>6</v>
      </c>
      <c r="E43">
        <v>0</v>
      </c>
      <c r="F43" s="54">
        <v>1135</v>
      </c>
      <c r="G43" t="s">
        <v>12</v>
      </c>
      <c r="H43" t="s">
        <v>12</v>
      </c>
      <c r="I43" t="s">
        <v>13</v>
      </c>
      <c r="J43" s="19"/>
      <c r="K43" s="19"/>
      <c r="L43" s="15" t="str">
        <f t="shared" si="0"/>
        <v>Oct</v>
      </c>
      <c r="M43" s="15">
        <f t="shared" si="1"/>
        <v>2004</v>
      </c>
      <c r="N43" s="15" t="str" cm="1">
        <f t="array" ref="N43">IF(G43="?",INDEX($G$2:$G$2344,MODE(MATCH($G$2:$G$2344,$G$2:$G$2344,0))),G43)</f>
        <v>tier - 3</v>
      </c>
      <c r="O43" s="15" t="str" cm="1">
        <f t="array" ref="O43">IF(H43="?",INDEX($H$2:$H$2344,MODE(MATCH($H$2:$H$2344,$H$2:$H$2344,0))),H43)</f>
        <v>tier - 3</v>
      </c>
      <c r="P43" s="15" t="str">
        <f t="shared" si="2"/>
        <v>R1013</v>
      </c>
      <c r="Q43" s="49" t="str">
        <f t="shared" si="3"/>
        <v>6-Oct-2004</v>
      </c>
      <c r="R43" s="46">
        <v>38266</v>
      </c>
      <c r="S43" s="15"/>
      <c r="T43" s="29">
        <f t="shared" si="4"/>
        <v>18</v>
      </c>
      <c r="U43" s="61">
        <v>1135</v>
      </c>
    </row>
    <row r="44" spans="1:21" x14ac:dyDescent="0.25">
      <c r="A44" t="s">
        <v>65</v>
      </c>
      <c r="B44">
        <v>2004</v>
      </c>
      <c r="C44" t="s">
        <v>18</v>
      </c>
      <c r="D44">
        <v>11</v>
      </c>
      <c r="E44">
        <v>0</v>
      </c>
      <c r="F44" s="54">
        <v>1135.94</v>
      </c>
      <c r="G44" t="s">
        <v>12</v>
      </c>
      <c r="H44" t="s">
        <v>12</v>
      </c>
      <c r="I44" t="s">
        <v>13</v>
      </c>
      <c r="J44" s="20"/>
      <c r="K44" s="20"/>
      <c r="L44" s="17" t="str">
        <f t="shared" si="0"/>
        <v>Jun</v>
      </c>
      <c r="M44" s="17">
        <f t="shared" si="1"/>
        <v>2004</v>
      </c>
      <c r="N44" s="17" t="str" cm="1">
        <f t="array" ref="N44">IF(G44="?",INDEX($G$2:$G$2344,MODE(MATCH($G$2:$G$2344,$G$2:$G$2344,0))),G44)</f>
        <v>tier - 3</v>
      </c>
      <c r="O44" s="17" t="str" cm="1">
        <f t="array" ref="O44">IF(H44="?",INDEX($H$2:$H$2344,MODE(MATCH($H$2:$H$2344,$H$2:$H$2344,0))),H44)</f>
        <v>tier - 3</v>
      </c>
      <c r="P44" s="17" t="str">
        <f t="shared" si="2"/>
        <v>R1013</v>
      </c>
      <c r="Q44" s="47" t="str">
        <f t="shared" si="3"/>
        <v>11-Jun-2004</v>
      </c>
      <c r="R44" s="48">
        <v>38149</v>
      </c>
      <c r="S44" s="17"/>
      <c r="T44" s="30">
        <f t="shared" si="4"/>
        <v>18</v>
      </c>
      <c r="U44" s="62">
        <v>1135.94</v>
      </c>
    </row>
    <row r="45" spans="1:21" x14ac:dyDescent="0.25">
      <c r="A45" t="s">
        <v>66</v>
      </c>
      <c r="B45">
        <v>2004</v>
      </c>
      <c r="C45" t="s">
        <v>15</v>
      </c>
      <c r="D45">
        <v>28</v>
      </c>
      <c r="E45">
        <v>0</v>
      </c>
      <c r="F45" s="54">
        <v>1136.4000000000001</v>
      </c>
      <c r="G45" t="s">
        <v>12</v>
      </c>
      <c r="H45" t="s">
        <v>12</v>
      </c>
      <c r="I45" t="s">
        <v>13</v>
      </c>
      <c r="J45" s="19"/>
      <c r="K45" s="19"/>
      <c r="L45" s="15" t="str">
        <f t="shared" si="0"/>
        <v>Nov</v>
      </c>
      <c r="M45" s="15">
        <f t="shared" si="1"/>
        <v>2004</v>
      </c>
      <c r="N45" s="15" t="str" cm="1">
        <f t="array" ref="N45">IF(G45="?",INDEX($G$2:$G$2344,MODE(MATCH($G$2:$G$2344,$G$2:$G$2344,0))),G45)</f>
        <v>tier - 3</v>
      </c>
      <c r="O45" s="15" t="str" cm="1">
        <f t="array" ref="O45">IF(H45="?",INDEX($H$2:$H$2344,MODE(MATCH($H$2:$H$2344,$H$2:$H$2344,0))),H45)</f>
        <v>tier - 3</v>
      </c>
      <c r="P45" s="15" t="str">
        <f t="shared" si="2"/>
        <v>R1013</v>
      </c>
      <c r="Q45" s="49" t="str">
        <f t="shared" si="3"/>
        <v>28-Nov-2004</v>
      </c>
      <c r="R45" s="46">
        <v>38319</v>
      </c>
      <c r="S45" s="15"/>
      <c r="T45" s="29">
        <f t="shared" si="4"/>
        <v>18</v>
      </c>
      <c r="U45" s="61">
        <v>1136.4000000000001</v>
      </c>
    </row>
    <row r="46" spans="1:21" x14ac:dyDescent="0.25">
      <c r="A46" t="s">
        <v>67</v>
      </c>
      <c r="B46">
        <v>2002</v>
      </c>
      <c r="C46" t="s">
        <v>35</v>
      </c>
      <c r="D46">
        <v>11</v>
      </c>
      <c r="E46">
        <v>0</v>
      </c>
      <c r="F46" s="54">
        <v>1137</v>
      </c>
      <c r="G46" t="s">
        <v>12</v>
      </c>
      <c r="H46" t="s">
        <v>16</v>
      </c>
      <c r="I46" t="s">
        <v>13</v>
      </c>
      <c r="J46" s="20"/>
      <c r="K46" s="20"/>
      <c r="L46" s="17" t="str">
        <f t="shared" si="0"/>
        <v>Aug</v>
      </c>
      <c r="M46" s="17">
        <f t="shared" si="1"/>
        <v>2002</v>
      </c>
      <c r="N46" s="17" t="str" cm="1">
        <f t="array" ref="N46">IF(G46="?",INDEX($G$2:$G$2344,MODE(MATCH($G$2:$G$2344,$G$2:$G$2344,0))),G46)</f>
        <v>tier - 3</v>
      </c>
      <c r="O46" s="17" t="str" cm="1">
        <f t="array" ref="O46">IF(H46="?",INDEX($H$2:$H$2344,MODE(MATCH($H$2:$H$2344,$H$2:$H$2344,0))),H46)</f>
        <v>tier - 1</v>
      </c>
      <c r="P46" s="17" t="str">
        <f t="shared" si="2"/>
        <v>R1013</v>
      </c>
      <c r="Q46" s="47" t="str">
        <f t="shared" si="3"/>
        <v>11-Aug-2002</v>
      </c>
      <c r="R46" s="48">
        <v>37479</v>
      </c>
      <c r="S46" s="17"/>
      <c r="T46" s="30">
        <f t="shared" si="4"/>
        <v>20</v>
      </c>
      <c r="U46" s="62">
        <v>1137</v>
      </c>
    </row>
    <row r="47" spans="1:21" x14ac:dyDescent="0.25">
      <c r="A47" t="s">
        <v>31</v>
      </c>
      <c r="B47">
        <v>2004</v>
      </c>
      <c r="C47" t="s">
        <v>15</v>
      </c>
      <c r="D47">
        <v>6</v>
      </c>
      <c r="E47">
        <v>0</v>
      </c>
      <c r="F47" s="54">
        <v>1137.01</v>
      </c>
      <c r="G47" t="s">
        <v>12</v>
      </c>
      <c r="H47" t="s">
        <v>16</v>
      </c>
      <c r="I47" t="s">
        <v>13</v>
      </c>
      <c r="J47" s="19"/>
      <c r="K47" s="19"/>
      <c r="L47" s="15" t="str">
        <f t="shared" si="0"/>
        <v>Nov</v>
      </c>
      <c r="M47" s="15">
        <f t="shared" si="1"/>
        <v>2004</v>
      </c>
      <c r="N47" s="15" t="str" cm="1">
        <f t="array" ref="N47">IF(G47="?",INDEX($G$2:$G$2344,MODE(MATCH($G$2:$G$2344,$G$2:$G$2344,0))),G47)</f>
        <v>tier - 3</v>
      </c>
      <c r="O47" s="15" t="str" cm="1">
        <f t="array" ref="O47">IF(H47="?",INDEX($H$2:$H$2344,MODE(MATCH($H$2:$H$2344,$H$2:$H$2344,0))),H47)</f>
        <v>tier - 1</v>
      </c>
      <c r="P47" s="15" t="str">
        <f t="shared" si="2"/>
        <v>R1013</v>
      </c>
      <c r="Q47" s="49" t="str">
        <f t="shared" si="3"/>
        <v>6-Nov-2004</v>
      </c>
      <c r="R47" s="46">
        <v>38297</v>
      </c>
      <c r="S47" s="15"/>
      <c r="T47" s="29">
        <f t="shared" si="4"/>
        <v>18</v>
      </c>
      <c r="U47" s="61">
        <v>1137.01</v>
      </c>
    </row>
    <row r="48" spans="1:21" x14ac:dyDescent="0.25">
      <c r="A48" t="s">
        <v>68</v>
      </c>
      <c r="B48">
        <v>2004</v>
      </c>
      <c r="C48" t="s">
        <v>37</v>
      </c>
      <c r="D48">
        <v>15</v>
      </c>
      <c r="E48">
        <v>0</v>
      </c>
      <c r="F48" s="54">
        <v>1137.01</v>
      </c>
      <c r="G48" t="s">
        <v>12</v>
      </c>
      <c r="H48" t="s">
        <v>16</v>
      </c>
      <c r="I48" t="s">
        <v>13</v>
      </c>
      <c r="J48" s="20"/>
      <c r="K48" s="20"/>
      <c r="L48" s="17" t="str">
        <f t="shared" si="0"/>
        <v>Oct</v>
      </c>
      <c r="M48" s="17">
        <f t="shared" si="1"/>
        <v>2004</v>
      </c>
      <c r="N48" s="17" t="str" cm="1">
        <f t="array" ref="N48">IF(G48="?",INDEX($G$2:$G$2344,MODE(MATCH($G$2:$G$2344,$G$2:$G$2344,0))),G48)</f>
        <v>tier - 3</v>
      </c>
      <c r="O48" s="17" t="str" cm="1">
        <f t="array" ref="O48">IF(H48="?",INDEX($H$2:$H$2344,MODE(MATCH($H$2:$H$2344,$H$2:$H$2344,0))),H48)</f>
        <v>tier - 1</v>
      </c>
      <c r="P48" s="17" t="str">
        <f t="shared" si="2"/>
        <v>R1013</v>
      </c>
      <c r="Q48" s="47" t="str">
        <f t="shared" si="3"/>
        <v>15-Oct-2004</v>
      </c>
      <c r="R48" s="48">
        <v>38275</v>
      </c>
      <c r="S48" s="17"/>
      <c r="T48" s="30">
        <f t="shared" si="4"/>
        <v>18</v>
      </c>
      <c r="U48" s="62">
        <v>1137.01</v>
      </c>
    </row>
    <row r="49" spans="1:21" x14ac:dyDescent="0.25">
      <c r="A49" t="s">
        <v>69</v>
      </c>
      <c r="B49">
        <v>2004</v>
      </c>
      <c r="C49" t="s">
        <v>15</v>
      </c>
      <c r="D49">
        <v>27</v>
      </c>
      <c r="E49">
        <v>0</v>
      </c>
      <c r="F49" s="54">
        <v>1137.47</v>
      </c>
      <c r="G49" t="s">
        <v>12</v>
      </c>
      <c r="H49" t="s">
        <v>11</v>
      </c>
      <c r="I49" t="s">
        <v>13</v>
      </c>
      <c r="J49" s="19"/>
      <c r="K49" s="19"/>
      <c r="L49" s="15" t="str">
        <f t="shared" si="0"/>
        <v>Nov</v>
      </c>
      <c r="M49" s="15">
        <f t="shared" si="1"/>
        <v>2004</v>
      </c>
      <c r="N49" s="15" t="str" cm="1">
        <f t="array" ref="N49">IF(G49="?",INDEX($G$2:$G$2344,MODE(MATCH($G$2:$G$2344,$G$2:$G$2344,0))),G49)</f>
        <v>tier - 3</v>
      </c>
      <c r="O49" s="15" t="str" cm="1">
        <f t="array" ref="O49">IF(H49="?",INDEX($H$2:$H$2344,MODE(MATCH($H$2:$H$2344,$H$2:$H$2344,0))),H49)</f>
        <v>tier - 2</v>
      </c>
      <c r="P49" s="15" t="str">
        <f t="shared" si="2"/>
        <v>R1013</v>
      </c>
      <c r="Q49" s="49" t="str">
        <f t="shared" si="3"/>
        <v>27-Nov-2004</v>
      </c>
      <c r="R49" s="46">
        <v>38318</v>
      </c>
      <c r="S49" s="15"/>
      <c r="T49" s="29">
        <f t="shared" si="4"/>
        <v>18</v>
      </c>
      <c r="U49" s="61">
        <v>1137.47</v>
      </c>
    </row>
    <row r="50" spans="1:21" x14ac:dyDescent="0.25">
      <c r="A50" t="s">
        <v>70</v>
      </c>
      <c r="B50">
        <v>2001</v>
      </c>
      <c r="C50" t="s">
        <v>37</v>
      </c>
      <c r="D50">
        <v>25</v>
      </c>
      <c r="E50">
        <v>0</v>
      </c>
      <c r="F50" s="54">
        <v>1141</v>
      </c>
      <c r="G50" t="s">
        <v>12</v>
      </c>
      <c r="H50" t="s">
        <v>16</v>
      </c>
      <c r="I50" t="s">
        <v>13</v>
      </c>
      <c r="J50" s="20"/>
      <c r="K50" s="20"/>
      <c r="L50" s="17" t="str">
        <f t="shared" si="0"/>
        <v>Oct</v>
      </c>
      <c r="M50" s="17">
        <f t="shared" si="1"/>
        <v>2001</v>
      </c>
      <c r="N50" s="17" t="str" cm="1">
        <f t="array" ref="N50">IF(G50="?",INDEX($G$2:$G$2344,MODE(MATCH($G$2:$G$2344,$G$2:$G$2344,0))),G50)</f>
        <v>tier - 3</v>
      </c>
      <c r="O50" s="17" t="str" cm="1">
        <f t="array" ref="O50">IF(H50="?",INDEX($H$2:$H$2344,MODE(MATCH($H$2:$H$2344,$H$2:$H$2344,0))),H50)</f>
        <v>tier - 1</v>
      </c>
      <c r="P50" s="17" t="str">
        <f t="shared" si="2"/>
        <v>R1013</v>
      </c>
      <c r="Q50" s="47" t="str">
        <f t="shared" si="3"/>
        <v>25-Oct-2001</v>
      </c>
      <c r="R50" s="48">
        <v>37189</v>
      </c>
      <c r="S50" s="17"/>
      <c r="T50" s="30">
        <f t="shared" si="4"/>
        <v>21</v>
      </c>
      <c r="U50" s="62">
        <v>1141</v>
      </c>
    </row>
    <row r="51" spans="1:21" x14ac:dyDescent="0.25">
      <c r="A51" t="s">
        <v>71</v>
      </c>
      <c r="B51">
        <v>2004</v>
      </c>
      <c r="C51" t="s">
        <v>20</v>
      </c>
      <c r="D51">
        <v>12</v>
      </c>
      <c r="E51">
        <v>0</v>
      </c>
      <c r="F51" s="54">
        <v>1141.45</v>
      </c>
      <c r="G51" t="s">
        <v>12</v>
      </c>
      <c r="H51" t="s">
        <v>12</v>
      </c>
      <c r="I51" t="s">
        <v>13</v>
      </c>
      <c r="J51" s="19"/>
      <c r="K51" s="19"/>
      <c r="L51" s="15" t="str">
        <f t="shared" si="0"/>
        <v>Sep</v>
      </c>
      <c r="M51" s="15">
        <f t="shared" si="1"/>
        <v>2004</v>
      </c>
      <c r="N51" s="15" t="str" cm="1">
        <f t="array" ref="N51">IF(G51="?",INDEX($G$2:$G$2344,MODE(MATCH($G$2:$G$2344,$G$2:$G$2344,0))),G51)</f>
        <v>tier - 3</v>
      </c>
      <c r="O51" s="15" t="str" cm="1">
        <f t="array" ref="O51">IF(H51="?",INDEX($H$2:$H$2344,MODE(MATCH($H$2:$H$2344,$H$2:$H$2344,0))),H51)</f>
        <v>tier - 3</v>
      </c>
      <c r="P51" s="15" t="str">
        <f t="shared" si="2"/>
        <v>R1013</v>
      </c>
      <c r="Q51" s="49" t="str">
        <f t="shared" si="3"/>
        <v>12-Sep-2004</v>
      </c>
      <c r="R51" s="46">
        <v>38242</v>
      </c>
      <c r="S51" s="15"/>
      <c r="T51" s="29">
        <f t="shared" si="4"/>
        <v>18</v>
      </c>
      <c r="U51" s="61">
        <v>1141.45</v>
      </c>
    </row>
    <row r="52" spans="1:21" x14ac:dyDescent="0.25">
      <c r="A52" t="s">
        <v>72</v>
      </c>
      <c r="B52">
        <v>2002</v>
      </c>
      <c r="C52" t="s">
        <v>37</v>
      </c>
      <c r="D52">
        <v>1</v>
      </c>
      <c r="E52">
        <v>0</v>
      </c>
      <c r="F52" s="54">
        <v>1142</v>
      </c>
      <c r="G52" t="s">
        <v>12</v>
      </c>
      <c r="H52" t="s">
        <v>11</v>
      </c>
      <c r="I52" t="s">
        <v>42</v>
      </c>
      <c r="J52" s="20"/>
      <c r="K52" s="20"/>
      <c r="L52" s="17" t="str">
        <f t="shared" si="0"/>
        <v>Oct</v>
      </c>
      <c r="M52" s="17">
        <f t="shared" si="1"/>
        <v>2002</v>
      </c>
      <c r="N52" s="17" t="str" cm="1">
        <f t="array" ref="N52">IF(G52="?",INDEX($G$2:$G$2344,MODE(MATCH($G$2:$G$2344,$G$2:$G$2344,0))),G52)</f>
        <v>tier - 3</v>
      </c>
      <c r="O52" s="17" t="str" cm="1">
        <f t="array" ref="O52">IF(H52="?",INDEX($H$2:$H$2344,MODE(MATCH($H$2:$H$2344,$H$2:$H$2344,0))),H52)</f>
        <v>tier - 2</v>
      </c>
      <c r="P52" s="17" t="str">
        <f t="shared" si="2"/>
        <v>R1011</v>
      </c>
      <c r="Q52" s="47" t="str">
        <f t="shared" si="3"/>
        <v>1-Oct-2002</v>
      </c>
      <c r="R52" s="48">
        <v>37530</v>
      </c>
      <c r="S52" s="17"/>
      <c r="T52" s="30">
        <f t="shared" si="4"/>
        <v>20</v>
      </c>
      <c r="U52" s="62">
        <v>1142</v>
      </c>
    </row>
    <row r="53" spans="1:21" x14ac:dyDescent="0.25">
      <c r="A53" t="s">
        <v>73</v>
      </c>
      <c r="B53">
        <v>2004</v>
      </c>
      <c r="C53" t="s">
        <v>18</v>
      </c>
      <c r="D53">
        <v>10</v>
      </c>
      <c r="E53">
        <v>0</v>
      </c>
      <c r="F53" s="54">
        <v>1146.8</v>
      </c>
      <c r="G53" t="s">
        <v>11</v>
      </c>
      <c r="H53" t="s">
        <v>11</v>
      </c>
      <c r="I53" t="s">
        <v>13</v>
      </c>
      <c r="J53" s="19"/>
      <c r="K53" s="19"/>
      <c r="L53" s="15" t="str">
        <f t="shared" si="0"/>
        <v>Jun</v>
      </c>
      <c r="M53" s="15">
        <f t="shared" si="1"/>
        <v>2004</v>
      </c>
      <c r="N53" s="15" t="str" cm="1">
        <f t="array" ref="N53">IF(G53="?",INDEX($G$2:$G$2344,MODE(MATCH($G$2:$G$2344,$G$2:$G$2344,0))),G53)</f>
        <v>tier - 2</v>
      </c>
      <c r="O53" s="15" t="str" cm="1">
        <f t="array" ref="O53">IF(H53="?",INDEX($H$2:$H$2344,MODE(MATCH($H$2:$H$2344,$H$2:$H$2344,0))),H53)</f>
        <v>tier - 2</v>
      </c>
      <c r="P53" s="15" t="str">
        <f t="shared" si="2"/>
        <v>R1013</v>
      </c>
      <c r="Q53" s="49" t="str">
        <f t="shared" si="3"/>
        <v>10-Jun-2004</v>
      </c>
      <c r="R53" s="46">
        <v>38148</v>
      </c>
      <c r="S53" s="15"/>
      <c r="T53" s="29">
        <f t="shared" si="4"/>
        <v>18</v>
      </c>
      <c r="U53" s="61">
        <v>1146.8</v>
      </c>
    </row>
    <row r="54" spans="1:21" x14ac:dyDescent="0.25">
      <c r="A54" t="s">
        <v>74</v>
      </c>
      <c r="B54">
        <v>2003</v>
      </c>
      <c r="C54" t="s">
        <v>18</v>
      </c>
      <c r="D54">
        <v>12</v>
      </c>
      <c r="E54">
        <v>0</v>
      </c>
      <c r="F54" s="54">
        <v>1149</v>
      </c>
      <c r="G54" t="s">
        <v>11</v>
      </c>
      <c r="H54" t="s">
        <v>16</v>
      </c>
      <c r="I54" t="s">
        <v>23</v>
      </c>
      <c r="J54" s="20"/>
      <c r="K54" s="20"/>
      <c r="L54" s="17" t="str">
        <f t="shared" si="0"/>
        <v>Jun</v>
      </c>
      <c r="M54" s="17">
        <f t="shared" si="1"/>
        <v>2003</v>
      </c>
      <c r="N54" s="17" t="str" cm="1">
        <f t="array" ref="N54">IF(G54="?",INDEX($G$2:$G$2344,MODE(MATCH($G$2:$G$2344,$G$2:$G$2344,0))),G54)</f>
        <v>tier - 2</v>
      </c>
      <c r="O54" s="17" t="str" cm="1">
        <f t="array" ref="O54">IF(H54="?",INDEX($H$2:$H$2344,MODE(MATCH($H$2:$H$2344,$H$2:$H$2344,0))),H54)</f>
        <v>tier - 1</v>
      </c>
      <c r="P54" s="17" t="str">
        <f t="shared" si="2"/>
        <v>R1012</v>
      </c>
      <c r="Q54" s="47" t="str">
        <f t="shared" si="3"/>
        <v>12-Jun-2003</v>
      </c>
      <c r="R54" s="48">
        <v>37784</v>
      </c>
      <c r="S54" s="17"/>
      <c r="T54" s="30">
        <f t="shared" si="4"/>
        <v>19</v>
      </c>
      <c r="U54" s="62">
        <v>1149</v>
      </c>
    </row>
    <row r="55" spans="1:21" x14ac:dyDescent="0.25">
      <c r="A55" t="s">
        <v>75</v>
      </c>
      <c r="B55">
        <v>2004</v>
      </c>
      <c r="C55" t="s">
        <v>10</v>
      </c>
      <c r="D55">
        <v>18</v>
      </c>
      <c r="E55">
        <v>0</v>
      </c>
      <c r="F55" s="54">
        <v>1149.4000000000001</v>
      </c>
      <c r="G55" t="s">
        <v>11</v>
      </c>
      <c r="H55" t="s">
        <v>11</v>
      </c>
      <c r="I55" t="s">
        <v>13</v>
      </c>
      <c r="J55" s="19"/>
      <c r="K55" s="19"/>
      <c r="L55" s="15" t="str">
        <f t="shared" si="0"/>
        <v>Jul</v>
      </c>
      <c r="M55" s="15">
        <f t="shared" si="1"/>
        <v>2004</v>
      </c>
      <c r="N55" s="15" t="str" cm="1">
        <f t="array" ref="N55">IF(G55="?",INDEX($G$2:$G$2344,MODE(MATCH($G$2:$G$2344,$G$2:$G$2344,0))),G55)</f>
        <v>tier - 2</v>
      </c>
      <c r="O55" s="15" t="str" cm="1">
        <f t="array" ref="O55">IF(H55="?",INDEX($H$2:$H$2344,MODE(MATCH($H$2:$H$2344,$H$2:$H$2344,0))),H55)</f>
        <v>tier - 2</v>
      </c>
      <c r="P55" s="15" t="str">
        <f t="shared" si="2"/>
        <v>R1013</v>
      </c>
      <c r="Q55" s="49" t="str">
        <f t="shared" si="3"/>
        <v>18-Jul-2004</v>
      </c>
      <c r="R55" s="46">
        <v>38186</v>
      </c>
      <c r="S55" s="15"/>
      <c r="T55" s="29">
        <f t="shared" si="4"/>
        <v>18</v>
      </c>
      <c r="U55" s="61">
        <v>1149.4000000000001</v>
      </c>
    </row>
    <row r="56" spans="1:21" x14ac:dyDescent="0.25">
      <c r="A56" t="s">
        <v>76</v>
      </c>
      <c r="B56">
        <v>1994</v>
      </c>
      <c r="C56" t="s">
        <v>10</v>
      </c>
      <c r="D56">
        <v>26</v>
      </c>
      <c r="E56">
        <v>0</v>
      </c>
      <c r="F56" s="54">
        <v>1158.32</v>
      </c>
      <c r="G56" t="s">
        <v>11</v>
      </c>
      <c r="H56" t="s">
        <v>16</v>
      </c>
      <c r="I56" t="s">
        <v>13</v>
      </c>
      <c r="J56" s="20"/>
      <c r="K56" s="20"/>
      <c r="L56" s="17" t="str">
        <f t="shared" si="0"/>
        <v>Jul</v>
      </c>
      <c r="M56" s="17">
        <f t="shared" si="1"/>
        <v>1994</v>
      </c>
      <c r="N56" s="17" t="str" cm="1">
        <f t="array" ref="N56">IF(G56="?",INDEX($G$2:$G$2344,MODE(MATCH($G$2:$G$2344,$G$2:$G$2344,0))),G56)</f>
        <v>tier - 2</v>
      </c>
      <c r="O56" s="17" t="str" cm="1">
        <f t="array" ref="O56">IF(H56="?",INDEX($H$2:$H$2344,MODE(MATCH($H$2:$H$2344,$H$2:$H$2344,0))),H56)</f>
        <v>tier - 1</v>
      </c>
      <c r="P56" s="17" t="str">
        <f t="shared" si="2"/>
        <v>R1013</v>
      </c>
      <c r="Q56" s="47" t="str">
        <f t="shared" si="3"/>
        <v>26-Jul-1994</v>
      </c>
      <c r="R56" s="48">
        <v>34541</v>
      </c>
      <c r="S56" s="17"/>
      <c r="T56" s="30">
        <f t="shared" si="4"/>
        <v>28</v>
      </c>
      <c r="U56" s="62">
        <v>1158.32</v>
      </c>
    </row>
    <row r="57" spans="1:21" x14ac:dyDescent="0.25">
      <c r="A57" t="s">
        <v>77</v>
      </c>
      <c r="B57">
        <v>2004</v>
      </c>
      <c r="C57" t="s">
        <v>15</v>
      </c>
      <c r="D57">
        <v>11</v>
      </c>
      <c r="E57">
        <v>0</v>
      </c>
      <c r="F57" s="54">
        <v>1163.46</v>
      </c>
      <c r="G57" t="s">
        <v>11</v>
      </c>
      <c r="H57" t="s">
        <v>12</v>
      </c>
      <c r="I57" t="s">
        <v>13</v>
      </c>
      <c r="J57" s="19"/>
      <c r="K57" s="19"/>
      <c r="L57" s="15" t="str">
        <f t="shared" si="0"/>
        <v>Nov</v>
      </c>
      <c r="M57" s="15">
        <f t="shared" si="1"/>
        <v>2004</v>
      </c>
      <c r="N57" s="15" t="str" cm="1">
        <f t="array" ref="N57">IF(G57="?",INDEX($G$2:$G$2344,MODE(MATCH($G$2:$G$2344,$G$2:$G$2344,0))),G57)</f>
        <v>tier - 2</v>
      </c>
      <c r="O57" s="15" t="str" cm="1">
        <f t="array" ref="O57">IF(H57="?",INDEX($H$2:$H$2344,MODE(MATCH($H$2:$H$2344,$H$2:$H$2344,0))),H57)</f>
        <v>tier - 3</v>
      </c>
      <c r="P57" s="15" t="str">
        <f t="shared" si="2"/>
        <v>R1013</v>
      </c>
      <c r="Q57" s="49" t="str">
        <f t="shared" si="3"/>
        <v>11-Nov-2004</v>
      </c>
      <c r="R57" s="46">
        <v>38302</v>
      </c>
      <c r="S57" s="15"/>
      <c r="T57" s="29">
        <f t="shared" si="4"/>
        <v>18</v>
      </c>
      <c r="U57" s="61">
        <v>1163.46</v>
      </c>
    </row>
    <row r="58" spans="1:21" x14ac:dyDescent="0.25">
      <c r="A58" t="s">
        <v>78</v>
      </c>
      <c r="B58">
        <v>2002</v>
      </c>
      <c r="C58" t="s">
        <v>18</v>
      </c>
      <c r="D58">
        <v>11</v>
      </c>
      <c r="E58">
        <v>0</v>
      </c>
      <c r="F58" s="54">
        <v>1165</v>
      </c>
      <c r="G58" t="s">
        <v>11</v>
      </c>
      <c r="H58" t="s">
        <v>12</v>
      </c>
      <c r="I58" t="s">
        <v>23</v>
      </c>
      <c r="J58" s="20"/>
      <c r="K58" s="20"/>
      <c r="L58" s="17" t="str">
        <f t="shared" si="0"/>
        <v>Jun</v>
      </c>
      <c r="M58" s="17">
        <f t="shared" si="1"/>
        <v>2002</v>
      </c>
      <c r="N58" s="17" t="str" cm="1">
        <f t="array" ref="N58">IF(G58="?",INDEX($G$2:$G$2344,MODE(MATCH($G$2:$G$2344,$G$2:$G$2344,0))),G58)</f>
        <v>tier - 2</v>
      </c>
      <c r="O58" s="17" t="str" cm="1">
        <f t="array" ref="O58">IF(H58="?",INDEX($H$2:$H$2344,MODE(MATCH($H$2:$H$2344,$H$2:$H$2344,0))),H58)</f>
        <v>tier - 3</v>
      </c>
      <c r="P58" s="17" t="str">
        <f t="shared" si="2"/>
        <v>R1012</v>
      </c>
      <c r="Q58" s="47" t="str">
        <f t="shared" si="3"/>
        <v>11-Jun-2002</v>
      </c>
      <c r="R58" s="48">
        <v>37418</v>
      </c>
      <c r="S58" s="17"/>
      <c r="T58" s="30">
        <f t="shared" si="4"/>
        <v>20</v>
      </c>
      <c r="U58" s="62">
        <v>1165</v>
      </c>
    </row>
    <row r="59" spans="1:21" x14ac:dyDescent="0.25">
      <c r="A59" t="s">
        <v>79</v>
      </c>
      <c r="B59">
        <v>2001</v>
      </c>
      <c r="C59" t="s">
        <v>15</v>
      </c>
      <c r="D59">
        <v>12</v>
      </c>
      <c r="E59">
        <v>0</v>
      </c>
      <c r="F59" s="54">
        <v>1167</v>
      </c>
      <c r="G59" t="s">
        <v>11</v>
      </c>
      <c r="H59" t="s">
        <v>16</v>
      </c>
      <c r="I59" t="s">
        <v>13</v>
      </c>
      <c r="J59" s="19"/>
      <c r="K59" s="19"/>
      <c r="L59" s="15" t="str">
        <f t="shared" si="0"/>
        <v>Nov</v>
      </c>
      <c r="M59" s="15">
        <f t="shared" si="1"/>
        <v>2001</v>
      </c>
      <c r="N59" s="15" t="str" cm="1">
        <f t="array" ref="N59">IF(G59="?",INDEX($G$2:$G$2344,MODE(MATCH($G$2:$G$2344,$G$2:$G$2344,0))),G59)</f>
        <v>tier - 2</v>
      </c>
      <c r="O59" s="15" t="str" cm="1">
        <f t="array" ref="O59">IF(H59="?",INDEX($H$2:$H$2344,MODE(MATCH($H$2:$H$2344,$H$2:$H$2344,0))),H59)</f>
        <v>tier - 1</v>
      </c>
      <c r="P59" s="15" t="str">
        <f t="shared" si="2"/>
        <v>R1013</v>
      </c>
      <c r="Q59" s="49" t="str">
        <f t="shared" si="3"/>
        <v>12-Nov-2001</v>
      </c>
      <c r="R59" s="46">
        <v>37207</v>
      </c>
      <c r="S59" s="15"/>
      <c r="T59" s="29">
        <f t="shared" si="4"/>
        <v>21</v>
      </c>
      <c r="U59" s="61">
        <v>1167</v>
      </c>
    </row>
    <row r="60" spans="1:21" x14ac:dyDescent="0.25">
      <c r="A60" t="s">
        <v>80</v>
      </c>
      <c r="B60">
        <v>1996</v>
      </c>
      <c r="C60" t="s">
        <v>35</v>
      </c>
      <c r="D60">
        <v>11</v>
      </c>
      <c r="E60">
        <v>0</v>
      </c>
      <c r="F60" s="54">
        <v>1178</v>
      </c>
      <c r="G60" t="s">
        <v>11</v>
      </c>
      <c r="H60" t="s">
        <v>12</v>
      </c>
      <c r="I60" t="s">
        <v>13</v>
      </c>
      <c r="J60" s="20"/>
      <c r="K60" s="20"/>
      <c r="L60" s="17" t="str">
        <f t="shared" si="0"/>
        <v>Aug</v>
      </c>
      <c r="M60" s="17">
        <f t="shared" si="1"/>
        <v>1996</v>
      </c>
      <c r="N60" s="17" t="str" cm="1">
        <f t="array" ref="N60">IF(G60="?",INDEX($G$2:$G$2344,MODE(MATCH($G$2:$G$2344,$G$2:$G$2344,0))),G60)</f>
        <v>tier - 2</v>
      </c>
      <c r="O60" s="17" t="str" cm="1">
        <f t="array" ref="O60">IF(H60="?",INDEX($H$2:$H$2344,MODE(MATCH($H$2:$H$2344,$H$2:$H$2344,0))),H60)</f>
        <v>tier - 3</v>
      </c>
      <c r="P60" s="17" t="str">
        <f t="shared" si="2"/>
        <v>R1013</v>
      </c>
      <c r="Q60" s="47" t="str">
        <f t="shared" si="3"/>
        <v>11-Aug-1996</v>
      </c>
      <c r="R60" s="48">
        <v>35288</v>
      </c>
      <c r="S60" s="17"/>
      <c r="T60" s="30">
        <f t="shared" si="4"/>
        <v>26</v>
      </c>
      <c r="U60" s="62">
        <v>1178</v>
      </c>
    </row>
    <row r="61" spans="1:21" x14ac:dyDescent="0.25">
      <c r="A61" t="s">
        <v>81</v>
      </c>
      <c r="B61">
        <v>1997</v>
      </c>
      <c r="C61" t="s">
        <v>18</v>
      </c>
      <c r="D61">
        <v>28</v>
      </c>
      <c r="E61">
        <v>0</v>
      </c>
      <c r="F61" s="54">
        <v>1178.07</v>
      </c>
      <c r="G61" t="s">
        <v>11</v>
      </c>
      <c r="H61" t="s">
        <v>11</v>
      </c>
      <c r="I61" t="s">
        <v>13</v>
      </c>
      <c r="J61" s="19"/>
      <c r="K61" s="19"/>
      <c r="L61" s="15" t="str">
        <f t="shared" si="0"/>
        <v>Jun</v>
      </c>
      <c r="M61" s="15">
        <f t="shared" si="1"/>
        <v>1997</v>
      </c>
      <c r="N61" s="15" t="str" cm="1">
        <f t="array" ref="N61">IF(G61="?",INDEX($G$2:$G$2344,MODE(MATCH($G$2:$G$2344,$G$2:$G$2344,0))),G61)</f>
        <v>tier - 2</v>
      </c>
      <c r="O61" s="15" t="str" cm="1">
        <f t="array" ref="O61">IF(H61="?",INDEX($H$2:$H$2344,MODE(MATCH($H$2:$H$2344,$H$2:$H$2344,0))),H61)</f>
        <v>tier - 2</v>
      </c>
      <c r="P61" s="15" t="str">
        <f t="shared" si="2"/>
        <v>R1013</v>
      </c>
      <c r="Q61" s="49" t="str">
        <f t="shared" si="3"/>
        <v>28-Jun-1997</v>
      </c>
      <c r="R61" s="46">
        <v>35609</v>
      </c>
      <c r="S61" s="15"/>
      <c r="T61" s="29">
        <f t="shared" si="4"/>
        <v>25</v>
      </c>
      <c r="U61" s="61">
        <v>1178.07</v>
      </c>
    </row>
    <row r="62" spans="1:21" x14ac:dyDescent="0.25">
      <c r="A62" t="s">
        <v>82</v>
      </c>
      <c r="B62">
        <v>2002</v>
      </c>
      <c r="C62" t="s">
        <v>35</v>
      </c>
      <c r="D62">
        <v>26</v>
      </c>
      <c r="E62">
        <v>0</v>
      </c>
      <c r="F62" s="54">
        <v>1191</v>
      </c>
      <c r="G62" t="s">
        <v>11</v>
      </c>
      <c r="H62" t="s">
        <v>16</v>
      </c>
      <c r="I62" t="s">
        <v>13</v>
      </c>
      <c r="J62" s="20"/>
      <c r="K62" s="20"/>
      <c r="L62" s="17" t="str">
        <f t="shared" si="0"/>
        <v>Aug</v>
      </c>
      <c r="M62" s="17">
        <f t="shared" si="1"/>
        <v>2002</v>
      </c>
      <c r="N62" s="17" t="str" cm="1">
        <f t="array" ref="N62">IF(G62="?",INDEX($G$2:$G$2344,MODE(MATCH($G$2:$G$2344,$G$2:$G$2344,0))),G62)</f>
        <v>tier - 2</v>
      </c>
      <c r="O62" s="17" t="str" cm="1">
        <f t="array" ref="O62">IF(H62="?",INDEX($H$2:$H$2344,MODE(MATCH($H$2:$H$2344,$H$2:$H$2344,0))),H62)</f>
        <v>tier - 1</v>
      </c>
      <c r="P62" s="17" t="str">
        <f t="shared" si="2"/>
        <v>R1013</v>
      </c>
      <c r="Q62" s="47" t="str">
        <f t="shared" si="3"/>
        <v>26-Aug-2002</v>
      </c>
      <c r="R62" s="48">
        <v>37494</v>
      </c>
      <c r="S62" s="17"/>
      <c r="T62" s="30">
        <f t="shared" si="4"/>
        <v>20</v>
      </c>
      <c r="U62" s="62">
        <v>1191</v>
      </c>
    </row>
    <row r="63" spans="1:21" x14ac:dyDescent="0.25">
      <c r="A63" t="s">
        <v>83</v>
      </c>
      <c r="B63">
        <v>1999</v>
      </c>
      <c r="C63" t="s">
        <v>18</v>
      </c>
      <c r="D63">
        <v>28</v>
      </c>
      <c r="E63">
        <v>0</v>
      </c>
      <c r="F63" s="54">
        <v>1200</v>
      </c>
      <c r="G63" t="s">
        <v>11</v>
      </c>
      <c r="H63" t="s">
        <v>12</v>
      </c>
      <c r="I63" t="s">
        <v>23</v>
      </c>
      <c r="J63" s="19"/>
      <c r="K63" s="19"/>
      <c r="L63" s="15" t="str">
        <f t="shared" si="0"/>
        <v>Jun</v>
      </c>
      <c r="M63" s="15">
        <f t="shared" si="1"/>
        <v>1999</v>
      </c>
      <c r="N63" s="15" t="str" cm="1">
        <f t="array" ref="N63">IF(G63="?",INDEX($G$2:$G$2344,MODE(MATCH($G$2:$G$2344,$G$2:$G$2344,0))),G63)</f>
        <v>tier - 2</v>
      </c>
      <c r="O63" s="15" t="str" cm="1">
        <f t="array" ref="O63">IF(H63="?",INDEX($H$2:$H$2344,MODE(MATCH($H$2:$H$2344,$H$2:$H$2344,0))),H63)</f>
        <v>tier - 3</v>
      </c>
      <c r="P63" s="15" t="str">
        <f t="shared" si="2"/>
        <v>R1012</v>
      </c>
      <c r="Q63" s="49" t="str">
        <f t="shared" si="3"/>
        <v>28-Jun-1999</v>
      </c>
      <c r="R63" s="46">
        <v>36339</v>
      </c>
      <c r="S63" s="15"/>
      <c r="T63" s="29">
        <f t="shared" si="4"/>
        <v>23</v>
      </c>
      <c r="U63" s="61">
        <v>1200</v>
      </c>
    </row>
    <row r="64" spans="1:21" x14ac:dyDescent="0.25">
      <c r="A64" t="s">
        <v>84</v>
      </c>
      <c r="B64">
        <v>1992</v>
      </c>
      <c r="C64" t="s">
        <v>37</v>
      </c>
      <c r="D64">
        <v>6</v>
      </c>
      <c r="E64">
        <v>0</v>
      </c>
      <c r="F64" s="54">
        <v>1200.55</v>
      </c>
      <c r="G64" t="s">
        <v>11</v>
      </c>
      <c r="H64" t="s">
        <v>12</v>
      </c>
      <c r="I64" t="s">
        <v>13</v>
      </c>
      <c r="J64" s="20"/>
      <c r="K64" s="20"/>
      <c r="L64" s="17" t="str">
        <f t="shared" si="0"/>
        <v>Oct</v>
      </c>
      <c r="M64" s="17">
        <f t="shared" si="1"/>
        <v>1992</v>
      </c>
      <c r="N64" s="17" t="str" cm="1">
        <f t="array" ref="N64">IF(G64="?",INDEX($G$2:$G$2344,MODE(MATCH($G$2:$G$2344,$G$2:$G$2344,0))),G64)</f>
        <v>tier - 2</v>
      </c>
      <c r="O64" s="17" t="str" cm="1">
        <f t="array" ref="O64">IF(H64="?",INDEX($H$2:$H$2344,MODE(MATCH($H$2:$H$2344,$H$2:$H$2344,0))),H64)</f>
        <v>tier - 3</v>
      </c>
      <c r="P64" s="17" t="str">
        <f t="shared" si="2"/>
        <v>R1013</v>
      </c>
      <c r="Q64" s="47" t="str">
        <f t="shared" si="3"/>
        <v>6-Oct-1992</v>
      </c>
      <c r="R64" s="48">
        <v>33883</v>
      </c>
      <c r="S64" s="17"/>
      <c r="T64" s="30">
        <f t="shared" si="4"/>
        <v>30</v>
      </c>
      <c r="U64" s="62">
        <v>1200.55</v>
      </c>
    </row>
    <row r="65" spans="1:21" x14ac:dyDescent="0.25">
      <c r="A65" t="s">
        <v>85</v>
      </c>
      <c r="B65">
        <v>2004</v>
      </c>
      <c r="C65" t="s">
        <v>18</v>
      </c>
      <c r="D65">
        <v>2</v>
      </c>
      <c r="E65">
        <v>0</v>
      </c>
      <c r="F65" s="54">
        <v>1210</v>
      </c>
      <c r="G65" t="s">
        <v>11</v>
      </c>
      <c r="H65" t="s">
        <v>16</v>
      </c>
      <c r="I65" t="s">
        <v>13</v>
      </c>
      <c r="J65" s="19"/>
      <c r="K65" s="19"/>
      <c r="L65" s="15" t="str">
        <f t="shared" si="0"/>
        <v>Jun</v>
      </c>
      <c r="M65" s="15">
        <f t="shared" si="1"/>
        <v>2004</v>
      </c>
      <c r="N65" s="15" t="str" cm="1">
        <f t="array" ref="N65">IF(G65="?",INDEX($G$2:$G$2344,MODE(MATCH($G$2:$G$2344,$G$2:$G$2344,0))),G65)</f>
        <v>tier - 2</v>
      </c>
      <c r="O65" s="15" t="str" cm="1">
        <f t="array" ref="O65">IF(H65="?",INDEX($H$2:$H$2344,MODE(MATCH($H$2:$H$2344,$H$2:$H$2344,0))),H65)</f>
        <v>tier - 1</v>
      </c>
      <c r="P65" s="15" t="str">
        <f t="shared" si="2"/>
        <v>R1013</v>
      </c>
      <c r="Q65" s="49" t="str">
        <f t="shared" si="3"/>
        <v>2-Jun-2004</v>
      </c>
      <c r="R65" s="46">
        <v>38140</v>
      </c>
      <c r="S65" s="15"/>
      <c r="T65" s="29">
        <f t="shared" si="4"/>
        <v>19</v>
      </c>
      <c r="U65" s="61">
        <v>1210</v>
      </c>
    </row>
    <row r="66" spans="1:21" x14ac:dyDescent="0.25">
      <c r="A66" t="s">
        <v>86</v>
      </c>
      <c r="B66">
        <v>1996</v>
      </c>
      <c r="C66" t="s">
        <v>15</v>
      </c>
      <c r="D66">
        <v>4</v>
      </c>
      <c r="E66">
        <v>0</v>
      </c>
      <c r="F66" s="54">
        <v>1220</v>
      </c>
      <c r="G66" t="s">
        <v>11</v>
      </c>
      <c r="H66" t="s">
        <v>12</v>
      </c>
      <c r="I66" t="s">
        <v>23</v>
      </c>
      <c r="J66" s="20"/>
      <c r="K66" s="20"/>
      <c r="L66" s="17" t="str">
        <f t="shared" ref="L66:L129" si="9">IF(C66="?","Sep",C66)</f>
        <v>Nov</v>
      </c>
      <c r="M66" s="17">
        <f t="shared" ref="M66:M129" si="10">IF(B66="?",ROUND(AVERAGE($B$2:$B$2344),0),B66)</f>
        <v>1996</v>
      </c>
      <c r="N66" s="17" t="str" cm="1">
        <f t="array" ref="N66">IF(G66="?",INDEX($G$2:$G$2344,MODE(MATCH($G$2:$G$2344,$G$2:$G$2344,0))),G66)</f>
        <v>tier - 2</v>
      </c>
      <c r="O66" s="17" t="str" cm="1">
        <f t="array" ref="O66">IF(H66="?",INDEX($H$2:$H$2344,MODE(MATCH($H$2:$H$2344,$H$2:$H$2344,0))),H66)</f>
        <v>tier - 3</v>
      </c>
      <c r="P66" s="17" t="str">
        <f t="shared" ref="P66:P129" si="11">IF(I66="?","Unknown",I66)</f>
        <v>R1012</v>
      </c>
      <c r="Q66" s="47" t="str">
        <f t="shared" ref="Q66:Q129" si="12">CONCATENATE(D66,"-",L66,"-",M66)</f>
        <v>4-Nov-1996</v>
      </c>
      <c r="R66" s="48">
        <v>35373</v>
      </c>
      <c r="S66" s="17"/>
      <c r="T66" s="30">
        <f t="shared" ref="T66:T129" si="13">DATEDIF(R66,$S$2,"Y")</f>
        <v>26</v>
      </c>
      <c r="U66" s="62">
        <v>1220</v>
      </c>
    </row>
    <row r="67" spans="1:21" x14ac:dyDescent="0.25">
      <c r="A67" t="s">
        <v>87</v>
      </c>
      <c r="B67">
        <v>2004</v>
      </c>
      <c r="C67" t="s">
        <v>10</v>
      </c>
      <c r="D67">
        <v>9</v>
      </c>
      <c r="E67">
        <v>0</v>
      </c>
      <c r="F67" s="54">
        <v>1224</v>
      </c>
      <c r="G67" t="s">
        <v>11</v>
      </c>
      <c r="H67" t="s">
        <v>16</v>
      </c>
      <c r="I67" t="s">
        <v>13</v>
      </c>
      <c r="J67" s="19"/>
      <c r="K67" s="19"/>
      <c r="L67" s="15" t="str">
        <f t="shared" si="9"/>
        <v>Jul</v>
      </c>
      <c r="M67" s="15">
        <f t="shared" si="10"/>
        <v>2004</v>
      </c>
      <c r="N67" s="15" t="str" cm="1">
        <f t="array" ref="N67">IF(G67="?",INDEX($G$2:$G$2344,MODE(MATCH($G$2:$G$2344,$G$2:$G$2344,0))),G67)</f>
        <v>tier - 2</v>
      </c>
      <c r="O67" s="15" t="str" cm="1">
        <f t="array" ref="O67">IF(H67="?",INDEX($H$2:$H$2344,MODE(MATCH($H$2:$H$2344,$H$2:$H$2344,0))),H67)</f>
        <v>tier - 1</v>
      </c>
      <c r="P67" s="15" t="str">
        <f t="shared" si="11"/>
        <v>R1013</v>
      </c>
      <c r="Q67" s="49" t="str">
        <f t="shared" si="12"/>
        <v>9-Jul-2004</v>
      </c>
      <c r="R67" s="46">
        <v>38177</v>
      </c>
      <c r="S67" s="15"/>
      <c r="T67" s="29">
        <f t="shared" si="13"/>
        <v>18</v>
      </c>
      <c r="U67" s="61">
        <v>1224</v>
      </c>
    </row>
    <row r="68" spans="1:21" x14ac:dyDescent="0.25">
      <c r="A68" t="s">
        <v>88</v>
      </c>
      <c r="B68">
        <v>2004</v>
      </c>
      <c r="C68" t="s">
        <v>37</v>
      </c>
      <c r="D68">
        <v>16</v>
      </c>
      <c r="E68">
        <v>0</v>
      </c>
      <c r="F68" s="54">
        <v>1228</v>
      </c>
      <c r="G68" t="s">
        <v>11</v>
      </c>
      <c r="H68" t="s">
        <v>16</v>
      </c>
      <c r="I68" t="s">
        <v>23</v>
      </c>
      <c r="J68" s="20"/>
      <c r="K68" s="20"/>
      <c r="L68" s="17" t="str">
        <f t="shared" si="9"/>
        <v>Oct</v>
      </c>
      <c r="M68" s="17">
        <f t="shared" si="10"/>
        <v>2004</v>
      </c>
      <c r="N68" s="17" t="str" cm="1">
        <f t="array" ref="N68">IF(G68="?",INDEX($G$2:$G$2344,MODE(MATCH($G$2:$G$2344,$G$2:$G$2344,0))),G68)</f>
        <v>tier - 2</v>
      </c>
      <c r="O68" s="17" t="str" cm="1">
        <f t="array" ref="O68">IF(H68="?",INDEX($H$2:$H$2344,MODE(MATCH($H$2:$H$2344,$H$2:$H$2344,0))),H68)</f>
        <v>tier - 1</v>
      </c>
      <c r="P68" s="17" t="str">
        <f t="shared" si="11"/>
        <v>R1012</v>
      </c>
      <c r="Q68" s="47" t="str">
        <f t="shared" si="12"/>
        <v>16-Oct-2004</v>
      </c>
      <c r="R68" s="48">
        <v>38276</v>
      </c>
      <c r="S68" s="17"/>
      <c r="T68" s="30">
        <f t="shared" si="13"/>
        <v>18</v>
      </c>
      <c r="U68" s="62">
        <v>1228</v>
      </c>
    </row>
    <row r="69" spans="1:21" x14ac:dyDescent="0.25">
      <c r="A69" t="s">
        <v>89</v>
      </c>
      <c r="B69">
        <v>1998</v>
      </c>
      <c r="C69" t="s">
        <v>10</v>
      </c>
      <c r="D69">
        <v>13</v>
      </c>
      <c r="E69">
        <v>0</v>
      </c>
      <c r="F69" s="54">
        <v>1234</v>
      </c>
      <c r="G69" t="s">
        <v>11</v>
      </c>
      <c r="H69" t="s">
        <v>16</v>
      </c>
      <c r="I69" t="s">
        <v>13</v>
      </c>
      <c r="J69" s="19"/>
      <c r="K69" s="19"/>
      <c r="L69" s="15" t="str">
        <f t="shared" si="9"/>
        <v>Jul</v>
      </c>
      <c r="M69" s="15">
        <f t="shared" si="10"/>
        <v>1998</v>
      </c>
      <c r="N69" s="15" t="str" cm="1">
        <f t="array" ref="N69">IF(G69="?",INDEX($G$2:$G$2344,MODE(MATCH($G$2:$G$2344,$G$2:$G$2344,0))),G69)</f>
        <v>tier - 2</v>
      </c>
      <c r="O69" s="15" t="str" cm="1">
        <f t="array" ref="O69">IF(H69="?",INDEX($H$2:$H$2344,MODE(MATCH($H$2:$H$2344,$H$2:$H$2344,0))),H69)</f>
        <v>tier - 1</v>
      </c>
      <c r="P69" s="15" t="str">
        <f t="shared" si="11"/>
        <v>R1013</v>
      </c>
      <c r="Q69" s="49" t="str">
        <f t="shared" si="12"/>
        <v>13-Jul-1998</v>
      </c>
      <c r="R69" s="46">
        <v>35989</v>
      </c>
      <c r="S69" s="15"/>
      <c r="T69" s="29">
        <f t="shared" si="13"/>
        <v>24</v>
      </c>
      <c r="U69" s="61">
        <v>1234</v>
      </c>
    </row>
    <row r="70" spans="1:21" x14ac:dyDescent="0.25">
      <c r="A70" t="s">
        <v>90</v>
      </c>
      <c r="B70">
        <v>2002</v>
      </c>
      <c r="C70" t="s">
        <v>30</v>
      </c>
      <c r="D70">
        <v>12</v>
      </c>
      <c r="E70">
        <v>0</v>
      </c>
      <c r="F70" s="54">
        <v>1237</v>
      </c>
      <c r="G70" t="s">
        <v>11</v>
      </c>
      <c r="H70" t="s">
        <v>11</v>
      </c>
      <c r="I70" t="s">
        <v>13</v>
      </c>
      <c r="J70" s="20"/>
      <c r="K70" s="20"/>
      <c r="L70" s="17" t="str">
        <f t="shared" si="9"/>
        <v>Dec</v>
      </c>
      <c r="M70" s="17">
        <f t="shared" si="10"/>
        <v>2002</v>
      </c>
      <c r="N70" s="17" t="str" cm="1">
        <f t="array" ref="N70">IF(G70="?",INDEX($G$2:$G$2344,MODE(MATCH($G$2:$G$2344,$G$2:$G$2344,0))),G70)</f>
        <v>tier - 2</v>
      </c>
      <c r="O70" s="17" t="str" cm="1">
        <f t="array" ref="O70">IF(H70="?",INDEX($H$2:$H$2344,MODE(MATCH($H$2:$H$2344,$H$2:$H$2344,0))),H70)</f>
        <v>tier - 2</v>
      </c>
      <c r="P70" s="17" t="str">
        <f t="shared" si="11"/>
        <v>R1013</v>
      </c>
      <c r="Q70" s="47" t="str">
        <f t="shared" si="12"/>
        <v>12-Dec-2002</v>
      </c>
      <c r="R70" s="48">
        <v>37602</v>
      </c>
      <c r="S70" s="17"/>
      <c r="T70" s="30">
        <f t="shared" si="13"/>
        <v>20</v>
      </c>
      <c r="U70" s="62">
        <v>1237</v>
      </c>
    </row>
    <row r="71" spans="1:21" x14ac:dyDescent="0.25">
      <c r="A71" t="s">
        <v>91</v>
      </c>
      <c r="B71">
        <v>1998</v>
      </c>
      <c r="C71" t="s">
        <v>37</v>
      </c>
      <c r="D71">
        <v>11</v>
      </c>
      <c r="E71">
        <v>0</v>
      </c>
      <c r="F71" s="54">
        <v>1240</v>
      </c>
      <c r="G71" t="s">
        <v>11</v>
      </c>
      <c r="H71" t="s">
        <v>16</v>
      </c>
      <c r="I71" t="s">
        <v>23</v>
      </c>
      <c r="J71" s="19"/>
      <c r="K71" s="19"/>
      <c r="L71" s="15" t="str">
        <f t="shared" si="9"/>
        <v>Oct</v>
      </c>
      <c r="M71" s="15">
        <f t="shared" si="10"/>
        <v>1998</v>
      </c>
      <c r="N71" s="15" t="str" cm="1">
        <f t="array" ref="N71">IF(G71="?",INDEX($G$2:$G$2344,MODE(MATCH($G$2:$G$2344,$G$2:$G$2344,0))),G71)</f>
        <v>tier - 2</v>
      </c>
      <c r="O71" s="15" t="str" cm="1">
        <f t="array" ref="O71">IF(H71="?",INDEX($H$2:$H$2344,MODE(MATCH($H$2:$H$2344,$H$2:$H$2344,0))),H71)</f>
        <v>tier - 1</v>
      </c>
      <c r="P71" s="15" t="str">
        <f t="shared" si="11"/>
        <v>R1012</v>
      </c>
      <c r="Q71" s="49" t="str">
        <f t="shared" si="12"/>
        <v>11-Oct-1998</v>
      </c>
      <c r="R71" s="46">
        <v>36079</v>
      </c>
      <c r="S71" s="15"/>
      <c r="T71" s="29">
        <f t="shared" si="13"/>
        <v>24</v>
      </c>
      <c r="U71" s="61">
        <v>1240</v>
      </c>
    </row>
    <row r="72" spans="1:21" x14ac:dyDescent="0.25">
      <c r="A72" t="s">
        <v>92</v>
      </c>
      <c r="B72">
        <v>2002</v>
      </c>
      <c r="C72" t="s">
        <v>10</v>
      </c>
      <c r="D72">
        <v>1</v>
      </c>
      <c r="E72">
        <v>0</v>
      </c>
      <c r="F72" s="54">
        <v>1241</v>
      </c>
      <c r="G72" t="s">
        <v>11</v>
      </c>
      <c r="H72" t="s">
        <v>11</v>
      </c>
      <c r="I72" t="s">
        <v>13</v>
      </c>
      <c r="J72" s="20"/>
      <c r="K72" s="20"/>
      <c r="L72" s="17" t="str">
        <f t="shared" si="9"/>
        <v>Jul</v>
      </c>
      <c r="M72" s="17">
        <f t="shared" si="10"/>
        <v>2002</v>
      </c>
      <c r="N72" s="17" t="str" cm="1">
        <f t="array" ref="N72">IF(G72="?",INDEX($G$2:$G$2344,MODE(MATCH($G$2:$G$2344,$G$2:$G$2344,0))),G72)</f>
        <v>tier - 2</v>
      </c>
      <c r="O72" s="17" t="str" cm="1">
        <f t="array" ref="O72">IF(H72="?",INDEX($H$2:$H$2344,MODE(MATCH($H$2:$H$2344,$H$2:$H$2344,0))),H72)</f>
        <v>tier - 2</v>
      </c>
      <c r="P72" s="17" t="str">
        <f t="shared" si="11"/>
        <v>R1013</v>
      </c>
      <c r="Q72" s="47" t="str">
        <f t="shared" si="12"/>
        <v>1-Jul-2002</v>
      </c>
      <c r="R72" s="48">
        <v>37438</v>
      </c>
      <c r="S72" s="17"/>
      <c r="T72" s="30">
        <f t="shared" si="13"/>
        <v>20</v>
      </c>
      <c r="U72" s="62">
        <v>1241</v>
      </c>
    </row>
    <row r="73" spans="1:21" x14ac:dyDescent="0.25">
      <c r="A73" t="s">
        <v>93</v>
      </c>
      <c r="B73">
        <v>2003</v>
      </c>
      <c r="C73" t="s">
        <v>35</v>
      </c>
      <c r="D73">
        <v>2</v>
      </c>
      <c r="E73">
        <v>0</v>
      </c>
      <c r="F73" s="54">
        <v>1241.57</v>
      </c>
      <c r="G73" t="s">
        <v>11</v>
      </c>
      <c r="H73" t="s">
        <v>11</v>
      </c>
      <c r="I73" t="s">
        <v>42</v>
      </c>
      <c r="J73" s="19"/>
      <c r="K73" s="19"/>
      <c r="L73" s="15" t="str">
        <f t="shared" si="9"/>
        <v>Aug</v>
      </c>
      <c r="M73" s="15">
        <f t="shared" si="10"/>
        <v>2003</v>
      </c>
      <c r="N73" s="15" t="str" cm="1">
        <f t="array" ref="N73">IF(G73="?",INDEX($G$2:$G$2344,MODE(MATCH($G$2:$G$2344,$G$2:$G$2344,0))),G73)</f>
        <v>tier - 2</v>
      </c>
      <c r="O73" s="15" t="str" cm="1">
        <f t="array" ref="O73">IF(H73="?",INDEX($H$2:$H$2344,MODE(MATCH($H$2:$H$2344,$H$2:$H$2344,0))),H73)</f>
        <v>tier - 2</v>
      </c>
      <c r="P73" s="15" t="str">
        <f t="shared" si="11"/>
        <v>R1011</v>
      </c>
      <c r="Q73" s="49" t="str">
        <f t="shared" si="12"/>
        <v>2-Aug-2003</v>
      </c>
      <c r="R73" s="46">
        <v>37835</v>
      </c>
      <c r="S73" s="15"/>
      <c r="T73" s="29">
        <f t="shared" si="13"/>
        <v>19</v>
      </c>
      <c r="U73" s="61">
        <v>1241.57</v>
      </c>
    </row>
    <row r="74" spans="1:21" x14ac:dyDescent="0.25">
      <c r="A74" t="s">
        <v>94</v>
      </c>
      <c r="B74">
        <v>2003</v>
      </c>
      <c r="C74" t="s">
        <v>20</v>
      </c>
      <c r="D74">
        <v>15</v>
      </c>
      <c r="E74">
        <v>0</v>
      </c>
      <c r="F74" s="54">
        <v>1242.26</v>
      </c>
      <c r="G74" t="s">
        <v>11</v>
      </c>
      <c r="H74" t="s">
        <v>16</v>
      </c>
      <c r="I74" t="s">
        <v>42</v>
      </c>
      <c r="J74" s="20"/>
      <c r="K74" s="20"/>
      <c r="L74" s="17" t="str">
        <f t="shared" si="9"/>
        <v>Sep</v>
      </c>
      <c r="M74" s="17">
        <f t="shared" si="10"/>
        <v>2003</v>
      </c>
      <c r="N74" s="17" t="str" cm="1">
        <f t="array" ref="N74">IF(G74="?",INDEX($G$2:$G$2344,MODE(MATCH($G$2:$G$2344,$G$2:$G$2344,0))),G74)</f>
        <v>tier - 2</v>
      </c>
      <c r="O74" s="17" t="str" cm="1">
        <f t="array" ref="O74">IF(H74="?",INDEX($H$2:$H$2344,MODE(MATCH($H$2:$H$2344,$H$2:$H$2344,0))),H74)</f>
        <v>tier - 1</v>
      </c>
      <c r="P74" s="17" t="str">
        <f t="shared" si="11"/>
        <v>R1011</v>
      </c>
      <c r="Q74" s="47" t="str">
        <f t="shared" si="12"/>
        <v>15-Sep-2003</v>
      </c>
      <c r="R74" s="48">
        <v>37879</v>
      </c>
      <c r="S74" s="17"/>
      <c r="T74" s="30">
        <f t="shared" si="13"/>
        <v>19</v>
      </c>
      <c r="U74" s="62">
        <v>1242.26</v>
      </c>
    </row>
    <row r="75" spans="1:21" x14ac:dyDescent="0.25">
      <c r="A75" t="s">
        <v>95</v>
      </c>
      <c r="B75">
        <v>2003</v>
      </c>
      <c r="C75" t="s">
        <v>20</v>
      </c>
      <c r="D75">
        <v>8</v>
      </c>
      <c r="E75">
        <v>0</v>
      </c>
      <c r="F75" s="54">
        <v>1242.82</v>
      </c>
      <c r="G75" t="s">
        <v>11</v>
      </c>
      <c r="H75" t="s">
        <v>16</v>
      </c>
      <c r="I75" t="s">
        <v>42</v>
      </c>
      <c r="J75" s="19"/>
      <c r="K75" s="19"/>
      <c r="L75" s="15" t="str">
        <f t="shared" si="9"/>
        <v>Sep</v>
      </c>
      <c r="M75" s="15">
        <f t="shared" si="10"/>
        <v>2003</v>
      </c>
      <c r="N75" s="15" t="str" cm="1">
        <f t="array" ref="N75">IF(G75="?",INDEX($G$2:$G$2344,MODE(MATCH($G$2:$G$2344,$G$2:$G$2344,0))),G75)</f>
        <v>tier - 2</v>
      </c>
      <c r="O75" s="15" t="str" cm="1">
        <f t="array" ref="O75">IF(H75="?",INDEX($H$2:$H$2344,MODE(MATCH($H$2:$H$2344,$H$2:$H$2344,0))),H75)</f>
        <v>tier - 1</v>
      </c>
      <c r="P75" s="15" t="str">
        <f t="shared" si="11"/>
        <v>R1011</v>
      </c>
      <c r="Q75" s="49" t="str">
        <f t="shared" si="12"/>
        <v>8-Sep-2003</v>
      </c>
      <c r="R75" s="46">
        <v>37872</v>
      </c>
      <c r="S75" s="15"/>
      <c r="T75" s="29">
        <f t="shared" si="13"/>
        <v>19</v>
      </c>
      <c r="U75" s="61">
        <v>1242.82</v>
      </c>
    </row>
    <row r="76" spans="1:21" x14ac:dyDescent="0.25">
      <c r="A76" t="s">
        <v>96</v>
      </c>
      <c r="B76">
        <v>2003</v>
      </c>
      <c r="C76" t="s">
        <v>20</v>
      </c>
      <c r="D76">
        <v>15</v>
      </c>
      <c r="E76">
        <v>0</v>
      </c>
      <c r="F76" s="54">
        <v>1252.4100000000001</v>
      </c>
      <c r="G76" t="s">
        <v>11</v>
      </c>
      <c r="H76" t="s">
        <v>12</v>
      </c>
      <c r="I76" t="s">
        <v>42</v>
      </c>
      <c r="J76" s="20"/>
      <c r="K76" s="20"/>
      <c r="L76" s="17" t="str">
        <f t="shared" si="9"/>
        <v>Sep</v>
      </c>
      <c r="M76" s="17">
        <f t="shared" si="10"/>
        <v>2003</v>
      </c>
      <c r="N76" s="17" t="str" cm="1">
        <f t="array" ref="N76">IF(G76="?",INDEX($G$2:$G$2344,MODE(MATCH($G$2:$G$2344,$G$2:$G$2344,0))),G76)</f>
        <v>tier - 2</v>
      </c>
      <c r="O76" s="17" t="str" cm="1">
        <f t="array" ref="O76">IF(H76="?",INDEX($H$2:$H$2344,MODE(MATCH($H$2:$H$2344,$H$2:$H$2344,0))),H76)</f>
        <v>tier - 3</v>
      </c>
      <c r="P76" s="17" t="str">
        <f t="shared" si="11"/>
        <v>R1011</v>
      </c>
      <c r="Q76" s="47" t="str">
        <f t="shared" si="12"/>
        <v>15-Sep-2003</v>
      </c>
      <c r="R76" s="48">
        <v>37879</v>
      </c>
      <c r="S76" s="17"/>
      <c r="T76" s="30">
        <f t="shared" si="13"/>
        <v>19</v>
      </c>
      <c r="U76" s="62">
        <v>1252.4100000000001</v>
      </c>
    </row>
    <row r="77" spans="1:21" x14ac:dyDescent="0.25">
      <c r="A77" t="s">
        <v>97</v>
      </c>
      <c r="B77">
        <v>1997</v>
      </c>
      <c r="C77" t="s">
        <v>15</v>
      </c>
      <c r="D77">
        <v>4</v>
      </c>
      <c r="E77">
        <v>0</v>
      </c>
      <c r="F77" s="54">
        <v>1253</v>
      </c>
      <c r="G77" t="s">
        <v>11</v>
      </c>
      <c r="H77" t="s">
        <v>11</v>
      </c>
      <c r="I77" t="s">
        <v>13</v>
      </c>
      <c r="J77" s="19"/>
      <c r="K77" s="19"/>
      <c r="L77" s="15" t="str">
        <f t="shared" si="9"/>
        <v>Nov</v>
      </c>
      <c r="M77" s="15">
        <f t="shared" si="10"/>
        <v>1997</v>
      </c>
      <c r="N77" s="15" t="str" cm="1">
        <f t="array" ref="N77">IF(G77="?",INDEX($G$2:$G$2344,MODE(MATCH($G$2:$G$2344,$G$2:$G$2344,0))),G77)</f>
        <v>tier - 2</v>
      </c>
      <c r="O77" s="15" t="str" cm="1">
        <f t="array" ref="O77">IF(H77="?",INDEX($H$2:$H$2344,MODE(MATCH($H$2:$H$2344,$H$2:$H$2344,0))),H77)</f>
        <v>tier - 2</v>
      </c>
      <c r="P77" s="15" t="str">
        <f t="shared" si="11"/>
        <v>R1013</v>
      </c>
      <c r="Q77" s="49" t="str">
        <f t="shared" si="12"/>
        <v>4-Nov-1997</v>
      </c>
      <c r="R77" s="46">
        <v>35738</v>
      </c>
      <c r="S77" s="15"/>
      <c r="T77" s="29">
        <f t="shared" si="13"/>
        <v>25</v>
      </c>
      <c r="U77" s="61">
        <v>1253</v>
      </c>
    </row>
    <row r="78" spans="1:21" x14ac:dyDescent="0.25">
      <c r="A78" t="s">
        <v>98</v>
      </c>
      <c r="B78">
        <v>2003</v>
      </c>
      <c r="C78" t="s">
        <v>30</v>
      </c>
      <c r="D78">
        <v>10</v>
      </c>
      <c r="E78">
        <v>0</v>
      </c>
      <c r="F78" s="54">
        <v>1253.94</v>
      </c>
      <c r="G78" t="s">
        <v>11</v>
      </c>
      <c r="H78" t="s">
        <v>11</v>
      </c>
      <c r="I78" t="s">
        <v>42</v>
      </c>
      <c r="J78" s="20"/>
      <c r="K78" s="20"/>
      <c r="L78" s="17" t="str">
        <f t="shared" si="9"/>
        <v>Dec</v>
      </c>
      <c r="M78" s="17">
        <f t="shared" si="10"/>
        <v>2003</v>
      </c>
      <c r="N78" s="17" t="str" cm="1">
        <f t="array" ref="N78">IF(G78="?",INDEX($G$2:$G$2344,MODE(MATCH($G$2:$G$2344,$G$2:$G$2344,0))),G78)</f>
        <v>tier - 2</v>
      </c>
      <c r="O78" s="17" t="str" cm="1">
        <f t="array" ref="O78">IF(H78="?",INDEX($H$2:$H$2344,MODE(MATCH($H$2:$H$2344,$H$2:$H$2344,0))),H78)</f>
        <v>tier - 2</v>
      </c>
      <c r="P78" s="17" t="str">
        <f t="shared" si="11"/>
        <v>R1011</v>
      </c>
      <c r="Q78" s="47" t="str">
        <f t="shared" si="12"/>
        <v>10-Dec-2003</v>
      </c>
      <c r="R78" s="48">
        <v>37965</v>
      </c>
      <c r="S78" s="17"/>
      <c r="T78" s="30">
        <f t="shared" si="13"/>
        <v>19</v>
      </c>
      <c r="U78" s="62">
        <v>1253.94</v>
      </c>
    </row>
    <row r="79" spans="1:21" x14ac:dyDescent="0.25">
      <c r="A79" t="s">
        <v>99</v>
      </c>
      <c r="B79">
        <v>2003</v>
      </c>
      <c r="C79" t="s">
        <v>37</v>
      </c>
      <c r="D79">
        <v>13</v>
      </c>
      <c r="E79">
        <v>0</v>
      </c>
      <c r="F79" s="54">
        <v>1256.3</v>
      </c>
      <c r="G79" t="s">
        <v>11</v>
      </c>
      <c r="H79" t="s">
        <v>12</v>
      </c>
      <c r="I79" t="s">
        <v>42</v>
      </c>
      <c r="J79" s="19"/>
      <c r="K79" s="19"/>
      <c r="L79" s="15" t="str">
        <f t="shared" si="9"/>
        <v>Oct</v>
      </c>
      <c r="M79" s="15">
        <f t="shared" si="10"/>
        <v>2003</v>
      </c>
      <c r="N79" s="15" t="str" cm="1">
        <f t="array" ref="N79">IF(G79="?",INDEX($G$2:$G$2344,MODE(MATCH($G$2:$G$2344,$G$2:$G$2344,0))),G79)</f>
        <v>tier - 2</v>
      </c>
      <c r="O79" s="15" t="str" cm="1">
        <f t="array" ref="O79">IF(H79="?",INDEX($H$2:$H$2344,MODE(MATCH($H$2:$H$2344,$H$2:$H$2344,0))),H79)</f>
        <v>tier - 3</v>
      </c>
      <c r="P79" s="15" t="str">
        <f t="shared" si="11"/>
        <v>R1011</v>
      </c>
      <c r="Q79" s="49" t="str">
        <f t="shared" si="12"/>
        <v>13-Oct-2003</v>
      </c>
      <c r="R79" s="46">
        <v>37907</v>
      </c>
      <c r="S79" s="15"/>
      <c r="T79" s="29">
        <f t="shared" si="13"/>
        <v>19</v>
      </c>
      <c r="U79" s="61">
        <v>1256.3</v>
      </c>
    </row>
    <row r="80" spans="1:21" x14ac:dyDescent="0.25">
      <c r="A80" t="s">
        <v>100</v>
      </c>
      <c r="B80">
        <v>2003</v>
      </c>
      <c r="C80" t="s">
        <v>37</v>
      </c>
      <c r="D80">
        <v>30</v>
      </c>
      <c r="E80">
        <v>0</v>
      </c>
      <c r="F80" s="54">
        <v>1261.44</v>
      </c>
      <c r="G80" t="s">
        <v>11</v>
      </c>
      <c r="H80" t="s">
        <v>12</v>
      </c>
      <c r="I80" t="s">
        <v>42</v>
      </c>
      <c r="J80" s="20"/>
      <c r="K80" s="20"/>
      <c r="L80" s="17" t="str">
        <f t="shared" si="9"/>
        <v>Oct</v>
      </c>
      <c r="M80" s="17">
        <f t="shared" si="10"/>
        <v>2003</v>
      </c>
      <c r="N80" s="17" t="str" cm="1">
        <f t="array" ref="N80">IF(G80="?",INDEX($G$2:$G$2344,MODE(MATCH($G$2:$G$2344,$G$2:$G$2344,0))),G80)</f>
        <v>tier - 2</v>
      </c>
      <c r="O80" s="17" t="str" cm="1">
        <f t="array" ref="O80">IF(H80="?",INDEX($H$2:$H$2344,MODE(MATCH($H$2:$H$2344,$H$2:$H$2344,0))),H80)</f>
        <v>tier - 3</v>
      </c>
      <c r="P80" s="17" t="str">
        <f t="shared" si="11"/>
        <v>R1011</v>
      </c>
      <c r="Q80" s="47" t="str">
        <f t="shared" si="12"/>
        <v>30-Oct-2003</v>
      </c>
      <c r="R80" s="48">
        <v>37924</v>
      </c>
      <c r="S80" s="17"/>
      <c r="T80" s="30">
        <f t="shared" si="13"/>
        <v>19</v>
      </c>
      <c r="U80" s="62">
        <v>1261.44</v>
      </c>
    </row>
    <row r="81" spans="1:21" x14ac:dyDescent="0.25">
      <c r="A81" t="s">
        <v>101</v>
      </c>
      <c r="B81">
        <v>2003</v>
      </c>
      <c r="C81" t="s">
        <v>35</v>
      </c>
      <c r="D81">
        <v>15</v>
      </c>
      <c r="E81">
        <v>0</v>
      </c>
      <c r="F81" s="54">
        <v>1261.8599999999999</v>
      </c>
      <c r="G81" t="s">
        <v>11</v>
      </c>
      <c r="H81" t="s">
        <v>12</v>
      </c>
      <c r="I81" t="s">
        <v>42</v>
      </c>
      <c r="J81" s="19"/>
      <c r="K81" s="19"/>
      <c r="L81" s="15" t="str">
        <f t="shared" si="9"/>
        <v>Aug</v>
      </c>
      <c r="M81" s="15">
        <f t="shared" si="10"/>
        <v>2003</v>
      </c>
      <c r="N81" s="15" t="str" cm="1">
        <f t="array" ref="N81">IF(G81="?",INDEX($G$2:$G$2344,MODE(MATCH($G$2:$G$2344,$G$2:$G$2344,0))),G81)</f>
        <v>tier - 2</v>
      </c>
      <c r="O81" s="15" t="str" cm="1">
        <f t="array" ref="O81">IF(H81="?",INDEX($H$2:$H$2344,MODE(MATCH($H$2:$H$2344,$H$2:$H$2344,0))),H81)</f>
        <v>tier - 3</v>
      </c>
      <c r="P81" s="15" t="str">
        <f t="shared" si="11"/>
        <v>R1011</v>
      </c>
      <c r="Q81" s="49" t="str">
        <f t="shared" si="12"/>
        <v>15-Aug-2003</v>
      </c>
      <c r="R81" s="46">
        <v>37848</v>
      </c>
      <c r="S81" s="15"/>
      <c r="T81" s="29">
        <f t="shared" si="13"/>
        <v>19</v>
      </c>
      <c r="U81" s="61">
        <v>1261.8599999999999</v>
      </c>
    </row>
    <row r="82" spans="1:21" x14ac:dyDescent="0.25">
      <c r="A82" t="s">
        <v>102</v>
      </c>
      <c r="B82">
        <v>2003</v>
      </c>
      <c r="C82" t="s">
        <v>15</v>
      </c>
      <c r="D82">
        <v>21</v>
      </c>
      <c r="E82">
        <v>0</v>
      </c>
      <c r="F82" s="54">
        <v>1263.25</v>
      </c>
      <c r="G82" t="s">
        <v>11</v>
      </c>
      <c r="H82" t="s">
        <v>12</v>
      </c>
      <c r="I82" t="s">
        <v>42</v>
      </c>
      <c r="J82" s="20"/>
      <c r="K82" s="20"/>
      <c r="L82" s="17" t="str">
        <f t="shared" si="9"/>
        <v>Nov</v>
      </c>
      <c r="M82" s="17">
        <f t="shared" si="10"/>
        <v>2003</v>
      </c>
      <c r="N82" s="17" t="str" cm="1">
        <f t="array" ref="N82">IF(G82="?",INDEX($G$2:$G$2344,MODE(MATCH($G$2:$G$2344,$G$2:$G$2344,0))),G82)</f>
        <v>tier - 2</v>
      </c>
      <c r="O82" s="17" t="str" cm="1">
        <f t="array" ref="O82">IF(H82="?",INDEX($H$2:$H$2344,MODE(MATCH($H$2:$H$2344,$H$2:$H$2344,0))),H82)</f>
        <v>tier - 3</v>
      </c>
      <c r="P82" s="17" t="str">
        <f t="shared" si="11"/>
        <v>R1011</v>
      </c>
      <c r="Q82" s="47" t="str">
        <f t="shared" si="12"/>
        <v>21-Nov-2003</v>
      </c>
      <c r="R82" s="48">
        <v>37946</v>
      </c>
      <c r="S82" s="17"/>
      <c r="T82" s="30">
        <f t="shared" si="13"/>
        <v>19</v>
      </c>
      <c r="U82" s="62">
        <v>1263.25</v>
      </c>
    </row>
    <row r="83" spans="1:21" x14ac:dyDescent="0.25">
      <c r="A83" t="s">
        <v>103</v>
      </c>
      <c r="B83">
        <v>2002</v>
      </c>
      <c r="C83" t="s">
        <v>30</v>
      </c>
      <c r="D83">
        <v>4</v>
      </c>
      <c r="E83">
        <v>0</v>
      </c>
      <c r="F83" s="54">
        <v>1267</v>
      </c>
      <c r="G83" t="s">
        <v>11</v>
      </c>
      <c r="H83" t="s">
        <v>16</v>
      </c>
      <c r="I83" t="s">
        <v>13</v>
      </c>
      <c r="J83" s="19"/>
      <c r="K83" s="19"/>
      <c r="L83" s="15" t="str">
        <f t="shared" si="9"/>
        <v>Dec</v>
      </c>
      <c r="M83" s="15">
        <f t="shared" si="10"/>
        <v>2002</v>
      </c>
      <c r="N83" s="15" t="str" cm="1">
        <f t="array" ref="N83">IF(G83="?",INDEX($G$2:$G$2344,MODE(MATCH($G$2:$G$2344,$G$2:$G$2344,0))),G83)</f>
        <v>tier - 2</v>
      </c>
      <c r="O83" s="15" t="str" cm="1">
        <f t="array" ref="O83">IF(H83="?",INDEX($H$2:$H$2344,MODE(MATCH($H$2:$H$2344,$H$2:$H$2344,0))),H83)</f>
        <v>tier - 1</v>
      </c>
      <c r="P83" s="15" t="str">
        <f t="shared" si="11"/>
        <v>R1013</v>
      </c>
      <c r="Q83" s="49" t="str">
        <f t="shared" si="12"/>
        <v>4-Dec-2002</v>
      </c>
      <c r="R83" s="46">
        <v>37594</v>
      </c>
      <c r="S83" s="15"/>
      <c r="T83" s="29">
        <f t="shared" si="13"/>
        <v>20</v>
      </c>
      <c r="U83" s="61">
        <v>1267</v>
      </c>
    </row>
    <row r="84" spans="1:21" x14ac:dyDescent="0.25">
      <c r="A84" t="s">
        <v>104</v>
      </c>
      <c r="B84">
        <v>1997</v>
      </c>
      <c r="C84" t="s">
        <v>37</v>
      </c>
      <c r="D84">
        <v>26</v>
      </c>
      <c r="E84">
        <v>0</v>
      </c>
      <c r="F84" s="54">
        <v>1276</v>
      </c>
      <c r="G84" t="s">
        <v>11</v>
      </c>
      <c r="H84" t="s">
        <v>11</v>
      </c>
      <c r="I84" t="s">
        <v>23</v>
      </c>
      <c r="J84" s="20"/>
      <c r="K84" s="20"/>
      <c r="L84" s="17" t="str">
        <f t="shared" si="9"/>
        <v>Oct</v>
      </c>
      <c r="M84" s="17">
        <f t="shared" si="10"/>
        <v>1997</v>
      </c>
      <c r="N84" s="17" t="str" cm="1">
        <f t="array" ref="N84">IF(G84="?",INDEX($G$2:$G$2344,MODE(MATCH($G$2:$G$2344,$G$2:$G$2344,0))),G84)</f>
        <v>tier - 2</v>
      </c>
      <c r="O84" s="17" t="str" cm="1">
        <f t="array" ref="O84">IF(H84="?",INDEX($H$2:$H$2344,MODE(MATCH($H$2:$H$2344,$H$2:$H$2344,0))),H84)</f>
        <v>tier - 2</v>
      </c>
      <c r="P84" s="17" t="str">
        <f t="shared" si="11"/>
        <v>R1012</v>
      </c>
      <c r="Q84" s="47" t="str">
        <f t="shared" si="12"/>
        <v>26-Oct-1997</v>
      </c>
      <c r="R84" s="48">
        <v>35729</v>
      </c>
      <c r="S84" s="17"/>
      <c r="T84" s="30">
        <f t="shared" si="13"/>
        <v>25</v>
      </c>
      <c r="U84" s="62">
        <v>1276</v>
      </c>
    </row>
    <row r="85" spans="1:21" x14ac:dyDescent="0.25">
      <c r="A85" t="s">
        <v>105</v>
      </c>
      <c r="B85">
        <v>2004</v>
      </c>
      <c r="C85" t="s">
        <v>20</v>
      </c>
      <c r="D85">
        <v>30</v>
      </c>
      <c r="E85">
        <v>0</v>
      </c>
      <c r="F85" s="54">
        <v>1283</v>
      </c>
      <c r="G85" t="s">
        <v>11</v>
      </c>
      <c r="H85" t="s">
        <v>16</v>
      </c>
      <c r="I85" t="s">
        <v>13</v>
      </c>
      <c r="J85" s="19"/>
      <c r="K85" s="19"/>
      <c r="L85" s="15" t="str">
        <f t="shared" si="9"/>
        <v>Sep</v>
      </c>
      <c r="M85" s="15">
        <f t="shared" si="10"/>
        <v>2004</v>
      </c>
      <c r="N85" s="15" t="str" cm="1">
        <f t="array" ref="N85">IF(G85="?",INDEX($G$2:$G$2344,MODE(MATCH($G$2:$G$2344,$G$2:$G$2344,0))),G85)</f>
        <v>tier - 2</v>
      </c>
      <c r="O85" s="15" t="str" cm="1">
        <f t="array" ref="O85">IF(H85="?",INDEX($H$2:$H$2344,MODE(MATCH($H$2:$H$2344,$H$2:$H$2344,0))),H85)</f>
        <v>tier - 1</v>
      </c>
      <c r="P85" s="15" t="str">
        <f t="shared" si="11"/>
        <v>R1013</v>
      </c>
      <c r="Q85" s="49" t="str">
        <f t="shared" si="12"/>
        <v>30-Sep-2004</v>
      </c>
      <c r="R85" s="46">
        <v>38260</v>
      </c>
      <c r="S85" s="15"/>
      <c r="T85" s="29">
        <f t="shared" si="13"/>
        <v>18</v>
      </c>
      <c r="U85" s="61">
        <v>1283</v>
      </c>
    </row>
    <row r="86" spans="1:21" x14ac:dyDescent="0.25">
      <c r="A86" t="s">
        <v>106</v>
      </c>
      <c r="B86">
        <v>2004</v>
      </c>
      <c r="C86" t="s">
        <v>10</v>
      </c>
      <c r="D86">
        <v>28</v>
      </c>
      <c r="E86">
        <v>0</v>
      </c>
      <c r="F86" s="54">
        <v>1285</v>
      </c>
      <c r="G86" t="s">
        <v>11</v>
      </c>
      <c r="H86" t="s">
        <v>12</v>
      </c>
      <c r="I86" t="s">
        <v>13</v>
      </c>
      <c r="J86" s="20"/>
      <c r="K86" s="20"/>
      <c r="L86" s="17" t="str">
        <f t="shared" si="9"/>
        <v>Jul</v>
      </c>
      <c r="M86" s="17">
        <f t="shared" si="10"/>
        <v>2004</v>
      </c>
      <c r="N86" s="17" t="str" cm="1">
        <f t="array" ref="N86">IF(G86="?",INDEX($G$2:$G$2344,MODE(MATCH($G$2:$G$2344,$G$2:$G$2344,0))),G86)</f>
        <v>tier - 2</v>
      </c>
      <c r="O86" s="17" t="str" cm="1">
        <f t="array" ref="O86">IF(H86="?",INDEX($H$2:$H$2344,MODE(MATCH($H$2:$H$2344,$H$2:$H$2344,0))),H86)</f>
        <v>tier - 3</v>
      </c>
      <c r="P86" s="17" t="str">
        <f t="shared" si="11"/>
        <v>R1013</v>
      </c>
      <c r="Q86" s="47" t="str">
        <f t="shared" si="12"/>
        <v>28-Jul-2004</v>
      </c>
      <c r="R86" s="48">
        <v>38196</v>
      </c>
      <c r="S86" s="17"/>
      <c r="T86" s="30">
        <f t="shared" si="13"/>
        <v>18</v>
      </c>
      <c r="U86" s="62">
        <v>1285</v>
      </c>
    </row>
    <row r="87" spans="1:21" x14ac:dyDescent="0.25">
      <c r="A87" t="s">
        <v>107</v>
      </c>
      <c r="B87">
        <v>2000</v>
      </c>
      <c r="C87" t="s">
        <v>18</v>
      </c>
      <c r="D87">
        <v>26</v>
      </c>
      <c r="E87">
        <v>0</v>
      </c>
      <c r="F87" s="54">
        <v>1286</v>
      </c>
      <c r="G87" t="s">
        <v>11</v>
      </c>
      <c r="H87" t="s">
        <v>11</v>
      </c>
      <c r="I87" t="s">
        <v>13</v>
      </c>
      <c r="J87" s="19"/>
      <c r="K87" s="19"/>
      <c r="L87" s="15" t="str">
        <f t="shared" si="9"/>
        <v>Jun</v>
      </c>
      <c r="M87" s="15">
        <f t="shared" si="10"/>
        <v>2000</v>
      </c>
      <c r="N87" s="15" t="str" cm="1">
        <f t="array" ref="N87">IF(G87="?",INDEX($G$2:$G$2344,MODE(MATCH($G$2:$G$2344,$G$2:$G$2344,0))),G87)</f>
        <v>tier - 2</v>
      </c>
      <c r="O87" s="15" t="str" cm="1">
        <f t="array" ref="O87">IF(H87="?",INDEX($H$2:$H$2344,MODE(MATCH($H$2:$H$2344,$H$2:$H$2344,0))),H87)</f>
        <v>tier - 2</v>
      </c>
      <c r="P87" s="15" t="str">
        <f t="shared" si="11"/>
        <v>R1013</v>
      </c>
      <c r="Q87" s="49" t="str">
        <f t="shared" si="12"/>
        <v>26-Jun-2000</v>
      </c>
      <c r="R87" s="46">
        <v>36703</v>
      </c>
      <c r="S87" s="15"/>
      <c r="T87" s="29">
        <f t="shared" si="13"/>
        <v>22</v>
      </c>
      <c r="U87" s="61">
        <v>1286</v>
      </c>
    </row>
    <row r="88" spans="1:21" x14ac:dyDescent="0.25">
      <c r="A88" t="s">
        <v>108</v>
      </c>
      <c r="B88">
        <v>1998</v>
      </c>
      <c r="C88" t="s">
        <v>18</v>
      </c>
      <c r="D88">
        <v>4</v>
      </c>
      <c r="E88">
        <v>0</v>
      </c>
      <c r="F88" s="54">
        <v>1290.93</v>
      </c>
      <c r="G88" t="s">
        <v>11</v>
      </c>
      <c r="H88" t="s">
        <v>11</v>
      </c>
      <c r="I88" t="s">
        <v>13</v>
      </c>
      <c r="J88" s="20"/>
      <c r="K88" s="20"/>
      <c r="L88" s="17" t="str">
        <f t="shared" si="9"/>
        <v>Jun</v>
      </c>
      <c r="M88" s="17">
        <f t="shared" si="10"/>
        <v>1998</v>
      </c>
      <c r="N88" s="17" t="str" cm="1">
        <f t="array" ref="N88">IF(G88="?",INDEX($G$2:$G$2344,MODE(MATCH($G$2:$G$2344,$G$2:$G$2344,0))),G88)</f>
        <v>tier - 2</v>
      </c>
      <c r="O88" s="17" t="str" cm="1">
        <f t="array" ref="O88">IF(H88="?",INDEX($H$2:$H$2344,MODE(MATCH($H$2:$H$2344,$H$2:$H$2344,0))),H88)</f>
        <v>tier - 2</v>
      </c>
      <c r="P88" s="17" t="str">
        <f t="shared" si="11"/>
        <v>R1013</v>
      </c>
      <c r="Q88" s="47" t="str">
        <f t="shared" si="12"/>
        <v>4-Jun-1998</v>
      </c>
      <c r="R88" s="48">
        <v>35950</v>
      </c>
      <c r="S88" s="17"/>
      <c r="T88" s="30">
        <f t="shared" si="13"/>
        <v>25</v>
      </c>
      <c r="U88" s="62">
        <v>1290.93</v>
      </c>
    </row>
    <row r="89" spans="1:21" x14ac:dyDescent="0.25">
      <c r="A89" t="s">
        <v>109</v>
      </c>
      <c r="B89">
        <v>2001</v>
      </c>
      <c r="C89" t="s">
        <v>15</v>
      </c>
      <c r="D89">
        <v>29</v>
      </c>
      <c r="E89">
        <v>0</v>
      </c>
      <c r="F89" s="54">
        <v>1293</v>
      </c>
      <c r="G89" t="s">
        <v>11</v>
      </c>
      <c r="H89" t="s">
        <v>12</v>
      </c>
      <c r="I89" t="s">
        <v>23</v>
      </c>
      <c r="J89" s="19"/>
      <c r="K89" s="19"/>
      <c r="L89" s="15" t="str">
        <f t="shared" si="9"/>
        <v>Nov</v>
      </c>
      <c r="M89" s="15">
        <f t="shared" si="10"/>
        <v>2001</v>
      </c>
      <c r="N89" s="15" t="str" cm="1">
        <f t="array" ref="N89">IF(G89="?",INDEX($G$2:$G$2344,MODE(MATCH($G$2:$G$2344,$G$2:$G$2344,0))),G89)</f>
        <v>tier - 2</v>
      </c>
      <c r="O89" s="15" t="str" cm="1">
        <f t="array" ref="O89">IF(H89="?",INDEX($H$2:$H$2344,MODE(MATCH($H$2:$H$2344,$H$2:$H$2344,0))),H89)</f>
        <v>tier - 3</v>
      </c>
      <c r="P89" s="15" t="str">
        <f t="shared" si="11"/>
        <v>R1012</v>
      </c>
      <c r="Q89" s="49" t="str">
        <f t="shared" si="12"/>
        <v>29-Nov-2001</v>
      </c>
      <c r="R89" s="46">
        <v>37224</v>
      </c>
      <c r="S89" s="15"/>
      <c r="T89" s="29">
        <f t="shared" si="13"/>
        <v>21</v>
      </c>
      <c r="U89" s="61">
        <v>1293</v>
      </c>
    </row>
    <row r="90" spans="1:21" x14ac:dyDescent="0.25">
      <c r="A90" t="s">
        <v>110</v>
      </c>
      <c r="B90">
        <v>2002</v>
      </c>
      <c r="C90" t="s">
        <v>30</v>
      </c>
      <c r="D90">
        <v>10</v>
      </c>
      <c r="E90">
        <v>0</v>
      </c>
      <c r="F90" s="54">
        <v>1304</v>
      </c>
      <c r="G90" t="s">
        <v>11</v>
      </c>
      <c r="H90" t="s">
        <v>11</v>
      </c>
      <c r="I90" t="s">
        <v>23</v>
      </c>
      <c r="J90" s="20"/>
      <c r="K90" s="20"/>
      <c r="L90" s="17" t="str">
        <f t="shared" si="9"/>
        <v>Dec</v>
      </c>
      <c r="M90" s="17">
        <f t="shared" si="10"/>
        <v>2002</v>
      </c>
      <c r="N90" s="17" t="str" cm="1">
        <f t="array" ref="N90">IF(G90="?",INDEX($G$2:$G$2344,MODE(MATCH($G$2:$G$2344,$G$2:$G$2344,0))),G90)</f>
        <v>tier - 2</v>
      </c>
      <c r="O90" s="17" t="str" cm="1">
        <f t="array" ref="O90">IF(H90="?",INDEX($H$2:$H$2344,MODE(MATCH($H$2:$H$2344,$H$2:$H$2344,0))),H90)</f>
        <v>tier - 2</v>
      </c>
      <c r="P90" s="17" t="str">
        <f t="shared" si="11"/>
        <v>R1012</v>
      </c>
      <c r="Q90" s="47" t="str">
        <f t="shared" si="12"/>
        <v>10-Dec-2002</v>
      </c>
      <c r="R90" s="48">
        <v>37600</v>
      </c>
      <c r="S90" s="17"/>
      <c r="T90" s="30">
        <f t="shared" si="13"/>
        <v>20</v>
      </c>
      <c r="U90" s="62">
        <v>1304</v>
      </c>
    </row>
    <row r="91" spans="1:21" x14ac:dyDescent="0.25">
      <c r="A91" t="s">
        <v>111</v>
      </c>
      <c r="B91">
        <v>1999</v>
      </c>
      <c r="C91" t="s">
        <v>30</v>
      </c>
      <c r="D91">
        <v>2</v>
      </c>
      <c r="E91">
        <v>0</v>
      </c>
      <c r="F91" s="54">
        <v>1304</v>
      </c>
      <c r="G91" t="s">
        <v>11</v>
      </c>
      <c r="H91" t="s">
        <v>11</v>
      </c>
      <c r="I91" t="s">
        <v>13</v>
      </c>
      <c r="J91" s="19"/>
      <c r="K91" s="19"/>
      <c r="L91" s="15" t="str">
        <f t="shared" si="9"/>
        <v>Dec</v>
      </c>
      <c r="M91" s="15">
        <f t="shared" si="10"/>
        <v>1999</v>
      </c>
      <c r="N91" s="15" t="str" cm="1">
        <f t="array" ref="N91">IF(G91="?",INDEX($G$2:$G$2344,MODE(MATCH($G$2:$G$2344,$G$2:$G$2344,0))),G91)</f>
        <v>tier - 2</v>
      </c>
      <c r="O91" s="15" t="str" cm="1">
        <f t="array" ref="O91">IF(H91="?",INDEX($H$2:$H$2344,MODE(MATCH($H$2:$H$2344,$H$2:$H$2344,0))),H91)</f>
        <v>tier - 2</v>
      </c>
      <c r="P91" s="15" t="str">
        <f t="shared" si="11"/>
        <v>R1013</v>
      </c>
      <c r="Q91" s="49" t="str">
        <f t="shared" si="12"/>
        <v>2-Dec-1999</v>
      </c>
      <c r="R91" s="46">
        <v>36496</v>
      </c>
      <c r="S91" s="15"/>
      <c r="T91" s="29">
        <f t="shared" si="13"/>
        <v>23</v>
      </c>
      <c r="U91" s="61">
        <v>1304</v>
      </c>
    </row>
    <row r="92" spans="1:21" x14ac:dyDescent="0.25">
      <c r="A92" t="s">
        <v>112</v>
      </c>
      <c r="B92">
        <v>2002</v>
      </c>
      <c r="C92" t="s">
        <v>37</v>
      </c>
      <c r="D92">
        <v>13</v>
      </c>
      <c r="E92">
        <v>0</v>
      </c>
      <c r="F92" s="54">
        <v>1315</v>
      </c>
      <c r="G92" t="s">
        <v>11</v>
      </c>
      <c r="H92" t="s">
        <v>11</v>
      </c>
      <c r="I92" t="s">
        <v>13</v>
      </c>
      <c r="J92" s="20"/>
      <c r="K92" s="20"/>
      <c r="L92" s="17" t="str">
        <f t="shared" si="9"/>
        <v>Oct</v>
      </c>
      <c r="M92" s="17">
        <f t="shared" si="10"/>
        <v>2002</v>
      </c>
      <c r="N92" s="17" t="str" cm="1">
        <f t="array" ref="N92">IF(G92="?",INDEX($G$2:$G$2344,MODE(MATCH($G$2:$G$2344,$G$2:$G$2344,0))),G92)</f>
        <v>tier - 2</v>
      </c>
      <c r="O92" s="17" t="str" cm="1">
        <f t="array" ref="O92">IF(H92="?",INDEX($H$2:$H$2344,MODE(MATCH($H$2:$H$2344,$H$2:$H$2344,0))),H92)</f>
        <v>tier - 2</v>
      </c>
      <c r="P92" s="17" t="str">
        <f t="shared" si="11"/>
        <v>R1013</v>
      </c>
      <c r="Q92" s="47" t="str">
        <f t="shared" si="12"/>
        <v>13-Oct-2002</v>
      </c>
      <c r="R92" s="48">
        <v>37542</v>
      </c>
      <c r="S92" s="17"/>
      <c r="T92" s="30">
        <f t="shared" si="13"/>
        <v>20</v>
      </c>
      <c r="U92" s="62">
        <v>1315</v>
      </c>
    </row>
    <row r="93" spans="1:21" x14ac:dyDescent="0.25">
      <c r="A93" t="s">
        <v>113</v>
      </c>
      <c r="B93">
        <v>1999</v>
      </c>
      <c r="C93" t="s">
        <v>37</v>
      </c>
      <c r="D93">
        <v>14</v>
      </c>
      <c r="E93">
        <v>0</v>
      </c>
      <c r="F93" s="54">
        <v>1329.17</v>
      </c>
      <c r="G93" t="s">
        <v>11</v>
      </c>
      <c r="H93" t="s">
        <v>12</v>
      </c>
      <c r="I93" t="s">
        <v>13</v>
      </c>
      <c r="J93" s="19"/>
      <c r="K93" s="19"/>
      <c r="L93" s="15" t="str">
        <f t="shared" si="9"/>
        <v>Oct</v>
      </c>
      <c r="M93" s="15">
        <f t="shared" si="10"/>
        <v>1999</v>
      </c>
      <c r="N93" s="15" t="str" cm="1">
        <f t="array" ref="N93">IF(G93="?",INDEX($G$2:$G$2344,MODE(MATCH($G$2:$G$2344,$G$2:$G$2344,0))),G93)</f>
        <v>tier - 2</v>
      </c>
      <c r="O93" s="15" t="str" cm="1">
        <f t="array" ref="O93">IF(H93="?",INDEX($H$2:$H$2344,MODE(MATCH($H$2:$H$2344,$H$2:$H$2344,0))),H93)</f>
        <v>tier - 3</v>
      </c>
      <c r="P93" s="15" t="str">
        <f t="shared" si="11"/>
        <v>R1013</v>
      </c>
      <c r="Q93" s="49" t="str">
        <f t="shared" si="12"/>
        <v>14-Oct-1999</v>
      </c>
      <c r="R93" s="46">
        <v>36447</v>
      </c>
      <c r="S93" s="15"/>
      <c r="T93" s="29">
        <f t="shared" si="13"/>
        <v>23</v>
      </c>
      <c r="U93" s="61">
        <v>1329.17</v>
      </c>
    </row>
    <row r="94" spans="1:21" x14ac:dyDescent="0.25">
      <c r="A94" t="s">
        <v>114</v>
      </c>
      <c r="B94">
        <v>1998</v>
      </c>
      <c r="C94" t="s">
        <v>10</v>
      </c>
      <c r="D94">
        <v>12</v>
      </c>
      <c r="E94">
        <v>0</v>
      </c>
      <c r="F94" s="54">
        <v>1332.61</v>
      </c>
      <c r="G94" t="s">
        <v>11</v>
      </c>
      <c r="H94" t="s">
        <v>12</v>
      </c>
      <c r="I94" t="s">
        <v>13</v>
      </c>
      <c r="J94" s="20"/>
      <c r="K94" s="20"/>
      <c r="L94" s="17" t="str">
        <f t="shared" si="9"/>
        <v>Jul</v>
      </c>
      <c r="M94" s="17">
        <f t="shared" si="10"/>
        <v>1998</v>
      </c>
      <c r="N94" s="17" t="str" cm="1">
        <f t="array" ref="N94">IF(G94="?",INDEX($G$2:$G$2344,MODE(MATCH($G$2:$G$2344,$G$2:$G$2344,0))),G94)</f>
        <v>tier - 2</v>
      </c>
      <c r="O94" s="17" t="str" cm="1">
        <f t="array" ref="O94">IF(H94="?",INDEX($H$2:$H$2344,MODE(MATCH($H$2:$H$2344,$H$2:$H$2344,0))),H94)</f>
        <v>tier - 3</v>
      </c>
      <c r="P94" s="17" t="str">
        <f t="shared" si="11"/>
        <v>R1013</v>
      </c>
      <c r="Q94" s="47" t="str">
        <f t="shared" si="12"/>
        <v>12-Jul-1998</v>
      </c>
      <c r="R94" s="48">
        <v>35988</v>
      </c>
      <c r="S94" s="17"/>
      <c r="T94" s="30">
        <f t="shared" si="13"/>
        <v>24</v>
      </c>
      <c r="U94" s="62">
        <v>1332.61</v>
      </c>
    </row>
    <row r="95" spans="1:21" x14ac:dyDescent="0.25">
      <c r="A95" t="s">
        <v>115</v>
      </c>
      <c r="B95">
        <v>1995</v>
      </c>
      <c r="C95" t="s">
        <v>10</v>
      </c>
      <c r="D95">
        <v>30</v>
      </c>
      <c r="E95">
        <v>0</v>
      </c>
      <c r="F95" s="54">
        <v>1338</v>
      </c>
      <c r="G95" t="s">
        <v>11</v>
      </c>
      <c r="H95" t="s">
        <v>12</v>
      </c>
      <c r="I95" t="s">
        <v>23</v>
      </c>
      <c r="J95" s="19"/>
      <c r="K95" s="19"/>
      <c r="L95" s="15" t="str">
        <f t="shared" si="9"/>
        <v>Jul</v>
      </c>
      <c r="M95" s="15">
        <f t="shared" si="10"/>
        <v>1995</v>
      </c>
      <c r="N95" s="15" t="str" cm="1">
        <f t="array" ref="N95">IF(G95="?",INDEX($G$2:$G$2344,MODE(MATCH($G$2:$G$2344,$G$2:$G$2344,0))),G95)</f>
        <v>tier - 2</v>
      </c>
      <c r="O95" s="15" t="str" cm="1">
        <f t="array" ref="O95">IF(H95="?",INDEX($H$2:$H$2344,MODE(MATCH($H$2:$H$2344,$H$2:$H$2344,0))),H95)</f>
        <v>tier - 3</v>
      </c>
      <c r="P95" s="15" t="str">
        <f t="shared" si="11"/>
        <v>R1012</v>
      </c>
      <c r="Q95" s="49" t="str">
        <f t="shared" si="12"/>
        <v>30-Jul-1995</v>
      </c>
      <c r="R95" s="46">
        <v>34910</v>
      </c>
      <c r="S95" s="15"/>
      <c r="T95" s="29">
        <f t="shared" si="13"/>
        <v>27</v>
      </c>
      <c r="U95" s="61">
        <v>1338</v>
      </c>
    </row>
    <row r="96" spans="1:21" x14ac:dyDescent="0.25">
      <c r="A96" t="s">
        <v>116</v>
      </c>
      <c r="B96">
        <v>1997</v>
      </c>
      <c r="C96" t="s">
        <v>15</v>
      </c>
      <c r="D96">
        <v>7</v>
      </c>
      <c r="E96">
        <v>0</v>
      </c>
      <c r="F96" s="54">
        <v>1341.16</v>
      </c>
      <c r="G96" t="s">
        <v>11</v>
      </c>
      <c r="H96" t="s">
        <v>11</v>
      </c>
      <c r="I96" t="s">
        <v>23</v>
      </c>
      <c r="J96" s="20"/>
      <c r="K96" s="20"/>
      <c r="L96" s="17" t="str">
        <f t="shared" si="9"/>
        <v>Nov</v>
      </c>
      <c r="M96" s="17">
        <f t="shared" si="10"/>
        <v>1997</v>
      </c>
      <c r="N96" s="17" t="str" cm="1">
        <f t="array" ref="N96">IF(G96="?",INDEX($G$2:$G$2344,MODE(MATCH($G$2:$G$2344,$G$2:$G$2344,0))),G96)</f>
        <v>tier - 2</v>
      </c>
      <c r="O96" s="17" t="str" cm="1">
        <f t="array" ref="O96">IF(H96="?",INDEX($H$2:$H$2344,MODE(MATCH($H$2:$H$2344,$H$2:$H$2344,0))),H96)</f>
        <v>tier - 2</v>
      </c>
      <c r="P96" s="17" t="str">
        <f t="shared" si="11"/>
        <v>R1012</v>
      </c>
      <c r="Q96" s="47" t="str">
        <f t="shared" si="12"/>
        <v>7-Nov-1997</v>
      </c>
      <c r="R96" s="48">
        <v>35741</v>
      </c>
      <c r="S96" s="17"/>
      <c r="T96" s="30">
        <f t="shared" si="13"/>
        <v>25</v>
      </c>
      <c r="U96" s="62">
        <v>1341.16</v>
      </c>
    </row>
    <row r="97" spans="1:21" x14ac:dyDescent="0.25">
      <c r="A97" t="s">
        <v>117</v>
      </c>
      <c r="B97">
        <v>1998</v>
      </c>
      <c r="C97" t="s">
        <v>30</v>
      </c>
      <c r="D97">
        <v>3</v>
      </c>
      <c r="E97">
        <v>0</v>
      </c>
      <c r="F97" s="54">
        <v>1359</v>
      </c>
      <c r="G97" t="s">
        <v>11</v>
      </c>
      <c r="H97" t="s">
        <v>16</v>
      </c>
      <c r="I97" t="s">
        <v>13</v>
      </c>
      <c r="J97" s="19"/>
      <c r="K97" s="19"/>
      <c r="L97" s="15" t="str">
        <f t="shared" si="9"/>
        <v>Dec</v>
      </c>
      <c r="M97" s="15">
        <f t="shared" si="10"/>
        <v>1998</v>
      </c>
      <c r="N97" s="15" t="str" cm="1">
        <f t="array" ref="N97">IF(G97="?",INDEX($G$2:$G$2344,MODE(MATCH($G$2:$G$2344,$G$2:$G$2344,0))),G97)</f>
        <v>tier - 2</v>
      </c>
      <c r="O97" s="15" t="str" cm="1">
        <f t="array" ref="O97">IF(H97="?",INDEX($H$2:$H$2344,MODE(MATCH($H$2:$H$2344,$H$2:$H$2344,0))),H97)</f>
        <v>tier - 1</v>
      </c>
      <c r="P97" s="15" t="str">
        <f t="shared" si="11"/>
        <v>R1013</v>
      </c>
      <c r="Q97" s="49" t="str">
        <f t="shared" si="12"/>
        <v>3-Dec-1998</v>
      </c>
      <c r="R97" s="46">
        <v>36132</v>
      </c>
      <c r="S97" s="15"/>
      <c r="T97" s="29">
        <f t="shared" si="13"/>
        <v>24</v>
      </c>
      <c r="U97" s="61">
        <v>1359</v>
      </c>
    </row>
    <row r="98" spans="1:21" x14ac:dyDescent="0.25">
      <c r="A98" t="s">
        <v>118</v>
      </c>
      <c r="B98">
        <v>2002</v>
      </c>
      <c r="C98" t="s">
        <v>35</v>
      </c>
      <c r="D98">
        <v>15</v>
      </c>
      <c r="E98">
        <v>0</v>
      </c>
      <c r="F98" s="54">
        <v>1382</v>
      </c>
      <c r="G98" t="s">
        <v>11</v>
      </c>
      <c r="H98" t="s">
        <v>16</v>
      </c>
      <c r="I98" t="s">
        <v>13</v>
      </c>
      <c r="J98" s="20"/>
      <c r="K98" s="20"/>
      <c r="L98" s="17" t="str">
        <f t="shared" si="9"/>
        <v>Aug</v>
      </c>
      <c r="M98" s="17">
        <f t="shared" si="10"/>
        <v>2002</v>
      </c>
      <c r="N98" s="17" t="str" cm="1">
        <f t="array" ref="N98">IF(G98="?",INDEX($G$2:$G$2344,MODE(MATCH($G$2:$G$2344,$G$2:$G$2344,0))),G98)</f>
        <v>tier - 2</v>
      </c>
      <c r="O98" s="17" t="str" cm="1">
        <f t="array" ref="O98">IF(H98="?",INDEX($H$2:$H$2344,MODE(MATCH($H$2:$H$2344,$H$2:$H$2344,0))),H98)</f>
        <v>tier - 1</v>
      </c>
      <c r="P98" s="17" t="str">
        <f t="shared" si="11"/>
        <v>R1013</v>
      </c>
      <c r="Q98" s="47" t="str">
        <f t="shared" si="12"/>
        <v>15-Aug-2002</v>
      </c>
      <c r="R98" s="48">
        <v>37483</v>
      </c>
      <c r="S98" s="17"/>
      <c r="T98" s="30">
        <f t="shared" si="13"/>
        <v>20</v>
      </c>
      <c r="U98" s="62">
        <v>1382</v>
      </c>
    </row>
    <row r="99" spans="1:21" x14ac:dyDescent="0.25">
      <c r="A99" t="s">
        <v>119</v>
      </c>
      <c r="B99">
        <v>1999</v>
      </c>
      <c r="C99" t="s">
        <v>10</v>
      </c>
      <c r="D99">
        <v>6</v>
      </c>
      <c r="E99">
        <v>0</v>
      </c>
      <c r="F99" s="54">
        <v>1389</v>
      </c>
      <c r="G99" t="s">
        <v>11</v>
      </c>
      <c r="H99" t="s">
        <v>11</v>
      </c>
      <c r="I99" t="s">
        <v>13</v>
      </c>
      <c r="J99" s="19"/>
      <c r="K99" s="19"/>
      <c r="L99" s="15" t="str">
        <f t="shared" si="9"/>
        <v>Jul</v>
      </c>
      <c r="M99" s="15">
        <f t="shared" si="10"/>
        <v>1999</v>
      </c>
      <c r="N99" s="15" t="str" cm="1">
        <f t="array" ref="N99">IF(G99="?",INDEX($G$2:$G$2344,MODE(MATCH($G$2:$G$2344,$G$2:$G$2344,0))),G99)</f>
        <v>tier - 2</v>
      </c>
      <c r="O99" s="15" t="str" cm="1">
        <f t="array" ref="O99">IF(H99="?",INDEX($H$2:$H$2344,MODE(MATCH($H$2:$H$2344,$H$2:$H$2344,0))),H99)</f>
        <v>tier - 2</v>
      </c>
      <c r="P99" s="15" t="str">
        <f t="shared" si="11"/>
        <v>R1013</v>
      </c>
      <c r="Q99" s="49" t="str">
        <f t="shared" si="12"/>
        <v>6-Jul-1999</v>
      </c>
      <c r="R99" s="46">
        <v>36347</v>
      </c>
      <c r="S99" s="15"/>
      <c r="T99" s="29">
        <f t="shared" si="13"/>
        <v>23</v>
      </c>
      <c r="U99" s="61">
        <v>1389</v>
      </c>
    </row>
    <row r="100" spans="1:21" x14ac:dyDescent="0.25">
      <c r="A100" t="s">
        <v>120</v>
      </c>
      <c r="B100">
        <v>2002</v>
      </c>
      <c r="C100" t="s">
        <v>15</v>
      </c>
      <c r="D100">
        <v>14</v>
      </c>
      <c r="E100">
        <v>0</v>
      </c>
      <c r="F100" s="54">
        <v>1390</v>
      </c>
      <c r="G100" t="s">
        <v>11</v>
      </c>
      <c r="H100" t="s">
        <v>11</v>
      </c>
      <c r="I100" t="s">
        <v>13</v>
      </c>
      <c r="J100" s="20"/>
      <c r="K100" s="20"/>
      <c r="L100" s="17" t="str">
        <f t="shared" si="9"/>
        <v>Nov</v>
      </c>
      <c r="M100" s="17">
        <f t="shared" si="10"/>
        <v>2002</v>
      </c>
      <c r="N100" s="17" t="str" cm="1">
        <f t="array" ref="N100">IF(G100="?",INDEX($G$2:$G$2344,MODE(MATCH($G$2:$G$2344,$G$2:$G$2344,0))),G100)</f>
        <v>tier - 2</v>
      </c>
      <c r="O100" s="17" t="str" cm="1">
        <f t="array" ref="O100">IF(H100="?",INDEX($H$2:$H$2344,MODE(MATCH($H$2:$H$2344,$H$2:$H$2344,0))),H100)</f>
        <v>tier - 2</v>
      </c>
      <c r="P100" s="17" t="str">
        <f t="shared" si="11"/>
        <v>R1013</v>
      </c>
      <c r="Q100" s="47" t="str">
        <f t="shared" si="12"/>
        <v>14-Nov-2002</v>
      </c>
      <c r="R100" s="48">
        <v>37574</v>
      </c>
      <c r="S100" s="17"/>
      <c r="T100" s="30">
        <f t="shared" si="13"/>
        <v>20</v>
      </c>
      <c r="U100" s="62">
        <v>1390</v>
      </c>
    </row>
    <row r="101" spans="1:21" x14ac:dyDescent="0.25">
      <c r="A101" t="s">
        <v>121</v>
      </c>
      <c r="B101">
        <v>2002</v>
      </c>
      <c r="C101" t="s">
        <v>30</v>
      </c>
      <c r="D101">
        <v>22</v>
      </c>
      <c r="E101">
        <v>0</v>
      </c>
      <c r="F101" s="54">
        <v>1391.53</v>
      </c>
      <c r="G101" t="s">
        <v>11</v>
      </c>
      <c r="H101" t="s">
        <v>16</v>
      </c>
      <c r="I101" t="s">
        <v>13</v>
      </c>
      <c r="J101" s="19"/>
      <c r="K101" s="19"/>
      <c r="L101" s="15" t="str">
        <f t="shared" si="9"/>
        <v>Dec</v>
      </c>
      <c r="M101" s="15">
        <f t="shared" si="10"/>
        <v>2002</v>
      </c>
      <c r="N101" s="15" t="str" cm="1">
        <f t="array" ref="N101">IF(G101="?",INDEX($G$2:$G$2344,MODE(MATCH($G$2:$G$2344,$G$2:$G$2344,0))),G101)</f>
        <v>tier - 2</v>
      </c>
      <c r="O101" s="15" t="str" cm="1">
        <f t="array" ref="O101">IF(H101="?",INDEX($H$2:$H$2344,MODE(MATCH($H$2:$H$2344,$H$2:$H$2344,0))),H101)</f>
        <v>tier - 1</v>
      </c>
      <c r="P101" s="15" t="str">
        <f t="shared" si="11"/>
        <v>R1013</v>
      </c>
      <c r="Q101" s="49" t="str">
        <f t="shared" si="12"/>
        <v>22-Dec-2002</v>
      </c>
      <c r="R101" s="46">
        <v>37612</v>
      </c>
      <c r="S101" s="15"/>
      <c r="T101" s="29">
        <f t="shared" si="13"/>
        <v>20</v>
      </c>
      <c r="U101" s="61">
        <v>1391.53</v>
      </c>
    </row>
    <row r="102" spans="1:21" x14ac:dyDescent="0.25">
      <c r="A102" t="s">
        <v>122</v>
      </c>
      <c r="B102">
        <v>1998</v>
      </c>
      <c r="C102" t="s">
        <v>20</v>
      </c>
      <c r="D102">
        <v>5</v>
      </c>
      <c r="E102">
        <v>0</v>
      </c>
      <c r="F102" s="54">
        <v>1400.44</v>
      </c>
      <c r="G102" t="s">
        <v>11</v>
      </c>
      <c r="H102" t="s">
        <v>11</v>
      </c>
      <c r="I102" t="s">
        <v>13</v>
      </c>
      <c r="J102" s="20"/>
      <c r="K102" s="20"/>
      <c r="L102" s="17" t="str">
        <f t="shared" si="9"/>
        <v>Sep</v>
      </c>
      <c r="M102" s="17">
        <f t="shared" si="10"/>
        <v>1998</v>
      </c>
      <c r="N102" s="17" t="str" cm="1">
        <f t="array" ref="N102">IF(G102="?",INDEX($G$2:$G$2344,MODE(MATCH($G$2:$G$2344,$G$2:$G$2344,0))),G102)</f>
        <v>tier - 2</v>
      </c>
      <c r="O102" s="17" t="str" cm="1">
        <f t="array" ref="O102">IF(H102="?",INDEX($H$2:$H$2344,MODE(MATCH($H$2:$H$2344,$H$2:$H$2344,0))),H102)</f>
        <v>tier - 2</v>
      </c>
      <c r="P102" s="17" t="str">
        <f t="shared" si="11"/>
        <v>R1013</v>
      </c>
      <c r="Q102" s="47" t="str">
        <f t="shared" si="12"/>
        <v>5-Sep-1998</v>
      </c>
      <c r="R102" s="48">
        <v>36043</v>
      </c>
      <c r="S102" s="17"/>
      <c r="T102" s="30">
        <f t="shared" si="13"/>
        <v>24</v>
      </c>
      <c r="U102" s="62">
        <v>1400.44</v>
      </c>
    </row>
    <row r="103" spans="1:21" x14ac:dyDescent="0.25">
      <c r="A103" t="s">
        <v>123</v>
      </c>
      <c r="B103">
        <v>1997</v>
      </c>
      <c r="C103" t="s">
        <v>37</v>
      </c>
      <c r="D103">
        <v>27</v>
      </c>
      <c r="E103">
        <v>0</v>
      </c>
      <c r="F103" s="54">
        <v>1402</v>
      </c>
      <c r="G103" t="s">
        <v>11</v>
      </c>
      <c r="H103" t="s">
        <v>12</v>
      </c>
      <c r="I103" t="s">
        <v>42</v>
      </c>
      <c r="J103" s="19"/>
      <c r="K103" s="19"/>
      <c r="L103" s="15" t="str">
        <f t="shared" si="9"/>
        <v>Oct</v>
      </c>
      <c r="M103" s="15">
        <f t="shared" si="10"/>
        <v>1997</v>
      </c>
      <c r="N103" s="15" t="str" cm="1">
        <f t="array" ref="N103">IF(G103="?",INDEX($G$2:$G$2344,MODE(MATCH($G$2:$G$2344,$G$2:$G$2344,0))),G103)</f>
        <v>tier - 2</v>
      </c>
      <c r="O103" s="15" t="str" cm="1">
        <f t="array" ref="O103">IF(H103="?",INDEX($H$2:$H$2344,MODE(MATCH($H$2:$H$2344,$H$2:$H$2344,0))),H103)</f>
        <v>tier - 3</v>
      </c>
      <c r="P103" s="15" t="str">
        <f t="shared" si="11"/>
        <v>R1011</v>
      </c>
      <c r="Q103" s="49" t="str">
        <f t="shared" si="12"/>
        <v>27-Oct-1997</v>
      </c>
      <c r="R103" s="46">
        <v>35730</v>
      </c>
      <c r="S103" s="15"/>
      <c r="T103" s="29">
        <f t="shared" si="13"/>
        <v>25</v>
      </c>
      <c r="U103" s="61">
        <v>1402</v>
      </c>
    </row>
    <row r="104" spans="1:21" x14ac:dyDescent="0.25">
      <c r="A104" t="s">
        <v>124</v>
      </c>
      <c r="B104">
        <v>1996</v>
      </c>
      <c r="C104" t="s">
        <v>18</v>
      </c>
      <c r="D104">
        <v>23</v>
      </c>
      <c r="E104">
        <v>0</v>
      </c>
      <c r="F104" s="54">
        <v>1417</v>
      </c>
      <c r="G104" t="s">
        <v>11</v>
      </c>
      <c r="H104" t="s">
        <v>12</v>
      </c>
      <c r="I104" t="s">
        <v>13</v>
      </c>
      <c r="J104" s="20"/>
      <c r="K104" s="20"/>
      <c r="L104" s="17" t="str">
        <f t="shared" si="9"/>
        <v>Jun</v>
      </c>
      <c r="M104" s="17">
        <f t="shared" si="10"/>
        <v>1996</v>
      </c>
      <c r="N104" s="17" t="str" cm="1">
        <f t="array" ref="N104">IF(G104="?",INDEX($G$2:$G$2344,MODE(MATCH($G$2:$G$2344,$G$2:$G$2344,0))),G104)</f>
        <v>tier - 2</v>
      </c>
      <c r="O104" s="17" t="str" cm="1">
        <f t="array" ref="O104">IF(H104="?",INDEX($H$2:$H$2344,MODE(MATCH($H$2:$H$2344,$H$2:$H$2344,0))),H104)</f>
        <v>tier - 3</v>
      </c>
      <c r="P104" s="17" t="str">
        <f t="shared" si="11"/>
        <v>R1013</v>
      </c>
      <c r="Q104" s="47" t="str">
        <f t="shared" si="12"/>
        <v>23-Jun-1996</v>
      </c>
      <c r="R104" s="48">
        <v>35239</v>
      </c>
      <c r="S104" s="17"/>
      <c r="T104" s="30">
        <f t="shared" si="13"/>
        <v>26</v>
      </c>
      <c r="U104" s="62">
        <v>1417</v>
      </c>
    </row>
    <row r="105" spans="1:21" x14ac:dyDescent="0.25">
      <c r="A105" t="s">
        <v>125</v>
      </c>
      <c r="B105">
        <v>2001</v>
      </c>
      <c r="C105" t="s">
        <v>35</v>
      </c>
      <c r="D105">
        <v>23</v>
      </c>
      <c r="E105">
        <v>0</v>
      </c>
      <c r="F105" s="54">
        <v>1421</v>
      </c>
      <c r="G105" t="s">
        <v>11</v>
      </c>
      <c r="H105" t="s">
        <v>11</v>
      </c>
      <c r="I105" t="s">
        <v>13</v>
      </c>
      <c r="J105" s="19"/>
      <c r="K105" s="19"/>
      <c r="L105" s="15" t="str">
        <f t="shared" si="9"/>
        <v>Aug</v>
      </c>
      <c r="M105" s="15">
        <f t="shared" si="10"/>
        <v>2001</v>
      </c>
      <c r="N105" s="15" t="str" cm="1">
        <f t="array" ref="N105">IF(G105="?",INDEX($G$2:$G$2344,MODE(MATCH($G$2:$G$2344,$G$2:$G$2344,0))),G105)</f>
        <v>tier - 2</v>
      </c>
      <c r="O105" s="15" t="str" cm="1">
        <f t="array" ref="O105">IF(H105="?",INDEX($H$2:$H$2344,MODE(MATCH($H$2:$H$2344,$H$2:$H$2344,0))),H105)</f>
        <v>tier - 2</v>
      </c>
      <c r="P105" s="15" t="str">
        <f t="shared" si="11"/>
        <v>R1013</v>
      </c>
      <c r="Q105" s="49" t="str">
        <f t="shared" si="12"/>
        <v>23-Aug-2001</v>
      </c>
      <c r="R105" s="46">
        <v>37126</v>
      </c>
      <c r="S105" s="15"/>
      <c r="T105" s="29">
        <f t="shared" si="13"/>
        <v>21</v>
      </c>
      <c r="U105" s="61">
        <v>1421</v>
      </c>
    </row>
    <row r="106" spans="1:21" x14ac:dyDescent="0.25">
      <c r="A106" t="s">
        <v>126</v>
      </c>
      <c r="B106">
        <v>1997</v>
      </c>
      <c r="C106" t="s">
        <v>30</v>
      </c>
      <c r="D106">
        <v>5</v>
      </c>
      <c r="E106">
        <v>0</v>
      </c>
      <c r="F106" s="54">
        <v>1422</v>
      </c>
      <c r="G106" t="s">
        <v>11</v>
      </c>
      <c r="H106" t="s">
        <v>11</v>
      </c>
      <c r="I106" t="s">
        <v>13</v>
      </c>
      <c r="J106" s="20"/>
      <c r="K106" s="20"/>
      <c r="L106" s="17" t="str">
        <f t="shared" si="9"/>
        <v>Dec</v>
      </c>
      <c r="M106" s="17">
        <f t="shared" si="10"/>
        <v>1997</v>
      </c>
      <c r="N106" s="17" t="str" cm="1">
        <f t="array" ref="N106">IF(G106="?",INDEX($G$2:$G$2344,MODE(MATCH($G$2:$G$2344,$G$2:$G$2344,0))),G106)</f>
        <v>tier - 2</v>
      </c>
      <c r="O106" s="17" t="str" cm="1">
        <f t="array" ref="O106">IF(H106="?",INDEX($H$2:$H$2344,MODE(MATCH($H$2:$H$2344,$H$2:$H$2344,0))),H106)</f>
        <v>tier - 2</v>
      </c>
      <c r="P106" s="17" t="str">
        <f t="shared" si="11"/>
        <v>R1013</v>
      </c>
      <c r="Q106" s="47" t="str">
        <f t="shared" si="12"/>
        <v>5-Dec-1997</v>
      </c>
      <c r="R106" s="48">
        <v>35769</v>
      </c>
      <c r="S106" s="17"/>
      <c r="T106" s="30">
        <f t="shared" si="13"/>
        <v>25</v>
      </c>
      <c r="U106" s="62">
        <v>1422</v>
      </c>
    </row>
    <row r="107" spans="1:21" x14ac:dyDescent="0.25">
      <c r="A107" t="s">
        <v>127</v>
      </c>
      <c r="B107">
        <v>2000</v>
      </c>
      <c r="C107" t="s">
        <v>20</v>
      </c>
      <c r="D107">
        <v>1</v>
      </c>
      <c r="E107">
        <v>0</v>
      </c>
      <c r="F107" s="54">
        <v>1438</v>
      </c>
      <c r="G107" t="s">
        <v>11</v>
      </c>
      <c r="H107" t="s">
        <v>11</v>
      </c>
      <c r="I107" t="s">
        <v>13</v>
      </c>
      <c r="J107" s="19"/>
      <c r="K107" s="19"/>
      <c r="L107" s="15" t="str">
        <f t="shared" si="9"/>
        <v>Sep</v>
      </c>
      <c r="M107" s="15">
        <f t="shared" si="10"/>
        <v>2000</v>
      </c>
      <c r="N107" s="15" t="str" cm="1">
        <f t="array" ref="N107">IF(G107="?",INDEX($G$2:$G$2344,MODE(MATCH($G$2:$G$2344,$G$2:$G$2344,0))),G107)</f>
        <v>tier - 2</v>
      </c>
      <c r="O107" s="15" t="str" cm="1">
        <f t="array" ref="O107">IF(H107="?",INDEX($H$2:$H$2344,MODE(MATCH($H$2:$H$2344,$H$2:$H$2344,0))),H107)</f>
        <v>tier - 2</v>
      </c>
      <c r="P107" s="15" t="str">
        <f t="shared" si="11"/>
        <v>R1013</v>
      </c>
      <c r="Q107" s="49" t="str">
        <f t="shared" si="12"/>
        <v>1-Sep-2000</v>
      </c>
      <c r="R107" s="46">
        <v>36770</v>
      </c>
      <c r="S107" s="15"/>
      <c r="T107" s="29">
        <f t="shared" si="13"/>
        <v>22</v>
      </c>
      <c r="U107" s="61">
        <v>1438</v>
      </c>
    </row>
    <row r="108" spans="1:21" x14ac:dyDescent="0.25">
      <c r="A108" t="s">
        <v>128</v>
      </c>
      <c r="B108">
        <v>1997</v>
      </c>
      <c r="C108" t="s">
        <v>18</v>
      </c>
      <c r="D108">
        <v>19</v>
      </c>
      <c r="E108">
        <v>0</v>
      </c>
      <c r="F108" s="54">
        <v>1445</v>
      </c>
      <c r="G108" t="s">
        <v>11</v>
      </c>
      <c r="H108" t="s">
        <v>16</v>
      </c>
      <c r="I108" t="s">
        <v>13</v>
      </c>
      <c r="J108" s="20"/>
      <c r="K108" s="20"/>
      <c r="L108" s="17" t="str">
        <f t="shared" si="9"/>
        <v>Jun</v>
      </c>
      <c r="M108" s="17">
        <f t="shared" si="10"/>
        <v>1997</v>
      </c>
      <c r="N108" s="17" t="str" cm="1">
        <f t="array" ref="N108">IF(G108="?",INDEX($G$2:$G$2344,MODE(MATCH($G$2:$G$2344,$G$2:$G$2344,0))),G108)</f>
        <v>tier - 2</v>
      </c>
      <c r="O108" s="17" t="str" cm="1">
        <f t="array" ref="O108">IF(H108="?",INDEX($H$2:$H$2344,MODE(MATCH($H$2:$H$2344,$H$2:$H$2344,0))),H108)</f>
        <v>tier - 1</v>
      </c>
      <c r="P108" s="17" t="str">
        <f t="shared" si="11"/>
        <v>R1013</v>
      </c>
      <c r="Q108" s="47" t="str">
        <f t="shared" si="12"/>
        <v>19-Jun-1997</v>
      </c>
      <c r="R108" s="48">
        <v>35600</v>
      </c>
      <c r="S108" s="17"/>
      <c r="T108" s="30">
        <f t="shared" si="13"/>
        <v>25</v>
      </c>
      <c r="U108" s="62">
        <v>1445</v>
      </c>
    </row>
    <row r="109" spans="1:21" x14ac:dyDescent="0.25">
      <c r="A109" t="s">
        <v>129</v>
      </c>
      <c r="B109">
        <v>2003</v>
      </c>
      <c r="C109" t="s">
        <v>18</v>
      </c>
      <c r="D109">
        <v>20</v>
      </c>
      <c r="E109">
        <v>0</v>
      </c>
      <c r="F109" s="54">
        <v>1467</v>
      </c>
      <c r="G109" t="s">
        <v>11</v>
      </c>
      <c r="H109" t="s">
        <v>11</v>
      </c>
      <c r="I109" t="s">
        <v>13</v>
      </c>
      <c r="J109" s="19"/>
      <c r="K109" s="19"/>
      <c r="L109" s="15" t="str">
        <f t="shared" si="9"/>
        <v>Jun</v>
      </c>
      <c r="M109" s="15">
        <f t="shared" si="10"/>
        <v>2003</v>
      </c>
      <c r="N109" s="15" t="str" cm="1">
        <f t="array" ref="N109">IF(G109="?",INDEX($G$2:$G$2344,MODE(MATCH($G$2:$G$2344,$G$2:$G$2344,0))),G109)</f>
        <v>tier - 2</v>
      </c>
      <c r="O109" s="15" t="str" cm="1">
        <f t="array" ref="O109">IF(H109="?",INDEX($H$2:$H$2344,MODE(MATCH($H$2:$H$2344,$H$2:$H$2344,0))),H109)</f>
        <v>tier - 2</v>
      </c>
      <c r="P109" s="15" t="str">
        <f t="shared" si="11"/>
        <v>R1013</v>
      </c>
      <c r="Q109" s="49" t="str">
        <f t="shared" si="12"/>
        <v>20-Jun-2003</v>
      </c>
      <c r="R109" s="46">
        <v>37792</v>
      </c>
      <c r="S109" s="15"/>
      <c r="T109" s="29">
        <f t="shared" si="13"/>
        <v>19</v>
      </c>
      <c r="U109" s="61">
        <v>1467</v>
      </c>
    </row>
    <row r="110" spans="1:21" x14ac:dyDescent="0.25">
      <c r="A110" t="s">
        <v>130</v>
      </c>
      <c r="B110">
        <v>1998</v>
      </c>
      <c r="C110" t="s">
        <v>30</v>
      </c>
      <c r="D110">
        <v>7</v>
      </c>
      <c r="E110">
        <v>0</v>
      </c>
      <c r="F110" s="54">
        <v>1477</v>
      </c>
      <c r="G110" t="s">
        <v>11</v>
      </c>
      <c r="H110" t="s">
        <v>16</v>
      </c>
      <c r="I110" t="s">
        <v>13</v>
      </c>
      <c r="J110" s="20"/>
      <c r="K110" s="20"/>
      <c r="L110" s="17" t="str">
        <f t="shared" si="9"/>
        <v>Dec</v>
      </c>
      <c r="M110" s="17">
        <f t="shared" si="10"/>
        <v>1998</v>
      </c>
      <c r="N110" s="17" t="str" cm="1">
        <f t="array" ref="N110">IF(G110="?",INDEX($G$2:$G$2344,MODE(MATCH($G$2:$G$2344,$G$2:$G$2344,0))),G110)</f>
        <v>tier - 2</v>
      </c>
      <c r="O110" s="17" t="str" cm="1">
        <f t="array" ref="O110">IF(H110="?",INDEX($H$2:$H$2344,MODE(MATCH($H$2:$H$2344,$H$2:$H$2344,0))),H110)</f>
        <v>tier - 1</v>
      </c>
      <c r="P110" s="17" t="str">
        <f t="shared" si="11"/>
        <v>R1013</v>
      </c>
      <c r="Q110" s="47" t="str">
        <f t="shared" si="12"/>
        <v>7-Dec-1998</v>
      </c>
      <c r="R110" s="48">
        <v>36136</v>
      </c>
      <c r="S110" s="17"/>
      <c r="T110" s="30">
        <f t="shared" si="13"/>
        <v>24</v>
      </c>
      <c r="U110" s="62">
        <v>1477</v>
      </c>
    </row>
    <row r="111" spans="1:21" x14ac:dyDescent="0.25">
      <c r="A111" t="s">
        <v>131</v>
      </c>
      <c r="B111">
        <v>1997</v>
      </c>
      <c r="C111" t="s">
        <v>18</v>
      </c>
      <c r="D111">
        <v>9</v>
      </c>
      <c r="E111">
        <v>0</v>
      </c>
      <c r="F111" s="54">
        <v>1481</v>
      </c>
      <c r="G111" t="s">
        <v>11</v>
      </c>
      <c r="H111" t="s">
        <v>16</v>
      </c>
      <c r="I111" t="s">
        <v>23</v>
      </c>
      <c r="J111" s="19"/>
      <c r="K111" s="19"/>
      <c r="L111" s="15" t="str">
        <f t="shared" si="9"/>
        <v>Jun</v>
      </c>
      <c r="M111" s="15">
        <f t="shared" si="10"/>
        <v>1997</v>
      </c>
      <c r="N111" s="15" t="str" cm="1">
        <f t="array" ref="N111">IF(G111="?",INDEX($G$2:$G$2344,MODE(MATCH($G$2:$G$2344,$G$2:$G$2344,0))),G111)</f>
        <v>tier - 2</v>
      </c>
      <c r="O111" s="15" t="str" cm="1">
        <f t="array" ref="O111">IF(H111="?",INDEX($H$2:$H$2344,MODE(MATCH($H$2:$H$2344,$H$2:$H$2344,0))),H111)</f>
        <v>tier - 1</v>
      </c>
      <c r="P111" s="15" t="str">
        <f t="shared" si="11"/>
        <v>R1012</v>
      </c>
      <c r="Q111" s="49" t="str">
        <f t="shared" si="12"/>
        <v>9-Jun-1997</v>
      </c>
      <c r="R111" s="46">
        <v>35590</v>
      </c>
      <c r="S111" s="15"/>
      <c r="T111" s="29">
        <f t="shared" si="13"/>
        <v>25</v>
      </c>
      <c r="U111" s="61">
        <v>1481</v>
      </c>
    </row>
    <row r="112" spans="1:21" x14ac:dyDescent="0.25">
      <c r="A112" t="s">
        <v>132</v>
      </c>
      <c r="B112">
        <v>1995</v>
      </c>
      <c r="C112" t="s">
        <v>37</v>
      </c>
      <c r="D112">
        <v>7</v>
      </c>
      <c r="E112">
        <v>0</v>
      </c>
      <c r="F112" s="54">
        <v>1493</v>
      </c>
      <c r="G112" t="s">
        <v>11</v>
      </c>
      <c r="H112" t="s">
        <v>12</v>
      </c>
      <c r="I112" t="s">
        <v>13</v>
      </c>
      <c r="J112" s="20"/>
      <c r="K112" s="20"/>
      <c r="L112" s="17" t="str">
        <f t="shared" si="9"/>
        <v>Oct</v>
      </c>
      <c r="M112" s="17">
        <f t="shared" si="10"/>
        <v>1995</v>
      </c>
      <c r="N112" s="17" t="str" cm="1">
        <f t="array" ref="N112">IF(G112="?",INDEX($G$2:$G$2344,MODE(MATCH($G$2:$G$2344,$G$2:$G$2344,0))),G112)</f>
        <v>tier - 2</v>
      </c>
      <c r="O112" s="17" t="str" cm="1">
        <f t="array" ref="O112">IF(H112="?",INDEX($H$2:$H$2344,MODE(MATCH($H$2:$H$2344,$H$2:$H$2344,0))),H112)</f>
        <v>tier - 3</v>
      </c>
      <c r="P112" s="17" t="str">
        <f t="shared" si="11"/>
        <v>R1013</v>
      </c>
      <c r="Q112" s="47" t="str">
        <f t="shared" si="12"/>
        <v>7-Oct-1995</v>
      </c>
      <c r="R112" s="48">
        <v>34979</v>
      </c>
      <c r="S112" s="17"/>
      <c r="T112" s="30">
        <f t="shared" si="13"/>
        <v>27</v>
      </c>
      <c r="U112" s="62">
        <v>1493</v>
      </c>
    </row>
    <row r="113" spans="1:21" x14ac:dyDescent="0.25">
      <c r="A113" t="s">
        <v>133</v>
      </c>
      <c r="B113">
        <v>1998</v>
      </c>
      <c r="C113" t="s">
        <v>18</v>
      </c>
      <c r="D113">
        <v>19</v>
      </c>
      <c r="E113">
        <v>0</v>
      </c>
      <c r="F113" s="54">
        <v>1497</v>
      </c>
      <c r="G113" t="s">
        <v>11</v>
      </c>
      <c r="H113" t="s">
        <v>11</v>
      </c>
      <c r="I113" t="s">
        <v>13</v>
      </c>
      <c r="J113" s="19"/>
      <c r="K113" s="19"/>
      <c r="L113" s="15" t="str">
        <f t="shared" si="9"/>
        <v>Jun</v>
      </c>
      <c r="M113" s="15">
        <f t="shared" si="10"/>
        <v>1998</v>
      </c>
      <c r="N113" s="15" t="str" cm="1">
        <f t="array" ref="N113">IF(G113="?",INDEX($G$2:$G$2344,MODE(MATCH($G$2:$G$2344,$G$2:$G$2344,0))),G113)</f>
        <v>tier - 2</v>
      </c>
      <c r="O113" s="15" t="str" cm="1">
        <f t="array" ref="O113">IF(H113="?",INDEX($H$2:$H$2344,MODE(MATCH($H$2:$H$2344,$H$2:$H$2344,0))),H113)</f>
        <v>tier - 2</v>
      </c>
      <c r="P113" s="15" t="str">
        <f t="shared" si="11"/>
        <v>R1013</v>
      </c>
      <c r="Q113" s="49" t="str">
        <f t="shared" si="12"/>
        <v>19-Jun-1998</v>
      </c>
      <c r="R113" s="46">
        <v>35965</v>
      </c>
      <c r="S113" s="15"/>
      <c r="T113" s="29">
        <f t="shared" si="13"/>
        <v>24</v>
      </c>
      <c r="U113" s="61">
        <v>1497</v>
      </c>
    </row>
    <row r="114" spans="1:21" x14ac:dyDescent="0.25">
      <c r="A114" t="s">
        <v>134</v>
      </c>
      <c r="B114">
        <v>2001</v>
      </c>
      <c r="C114" t="s">
        <v>35</v>
      </c>
      <c r="D114">
        <v>25</v>
      </c>
      <c r="E114">
        <v>0</v>
      </c>
      <c r="F114" s="54">
        <v>1515.34</v>
      </c>
      <c r="G114" t="s">
        <v>11</v>
      </c>
      <c r="H114" t="s">
        <v>12</v>
      </c>
      <c r="I114" t="s">
        <v>13</v>
      </c>
      <c r="J114" s="20"/>
      <c r="K114" s="20"/>
      <c r="L114" s="17" t="str">
        <f t="shared" si="9"/>
        <v>Aug</v>
      </c>
      <c r="M114" s="17">
        <f t="shared" si="10"/>
        <v>2001</v>
      </c>
      <c r="N114" s="17" t="str" cm="1">
        <f t="array" ref="N114">IF(G114="?",INDEX($G$2:$G$2344,MODE(MATCH($G$2:$G$2344,$G$2:$G$2344,0))),G114)</f>
        <v>tier - 2</v>
      </c>
      <c r="O114" s="17" t="str" cm="1">
        <f t="array" ref="O114">IF(H114="?",INDEX($H$2:$H$2344,MODE(MATCH($H$2:$H$2344,$H$2:$H$2344,0))),H114)</f>
        <v>tier - 3</v>
      </c>
      <c r="P114" s="17" t="str">
        <f t="shared" si="11"/>
        <v>R1013</v>
      </c>
      <c r="Q114" s="47" t="str">
        <f t="shared" si="12"/>
        <v>25-Aug-2001</v>
      </c>
      <c r="R114" s="48">
        <v>37128</v>
      </c>
      <c r="S114" s="17"/>
      <c r="T114" s="30">
        <f t="shared" si="13"/>
        <v>21</v>
      </c>
      <c r="U114" s="62">
        <v>1515.34</v>
      </c>
    </row>
    <row r="115" spans="1:21" x14ac:dyDescent="0.25">
      <c r="A115" t="s">
        <v>135</v>
      </c>
      <c r="B115">
        <v>2001</v>
      </c>
      <c r="C115" t="s">
        <v>10</v>
      </c>
      <c r="D115">
        <v>7</v>
      </c>
      <c r="E115">
        <v>0</v>
      </c>
      <c r="F115" s="54">
        <v>1526.31</v>
      </c>
      <c r="G115" t="s">
        <v>11</v>
      </c>
      <c r="H115" t="s">
        <v>12</v>
      </c>
      <c r="I115" t="s">
        <v>42</v>
      </c>
      <c r="J115" s="19"/>
      <c r="K115" s="19"/>
      <c r="L115" s="15" t="str">
        <f t="shared" si="9"/>
        <v>Jul</v>
      </c>
      <c r="M115" s="15">
        <f t="shared" si="10"/>
        <v>2001</v>
      </c>
      <c r="N115" s="15" t="str" cm="1">
        <f t="array" ref="N115">IF(G115="?",INDEX($G$2:$G$2344,MODE(MATCH($G$2:$G$2344,$G$2:$G$2344,0))),G115)</f>
        <v>tier - 2</v>
      </c>
      <c r="O115" s="15" t="str" cm="1">
        <f t="array" ref="O115">IF(H115="?",INDEX($H$2:$H$2344,MODE(MATCH($H$2:$H$2344,$H$2:$H$2344,0))),H115)</f>
        <v>tier - 3</v>
      </c>
      <c r="P115" s="15" t="str">
        <f t="shared" si="11"/>
        <v>R1011</v>
      </c>
      <c r="Q115" s="49" t="str">
        <f t="shared" si="12"/>
        <v>7-Jul-2001</v>
      </c>
      <c r="R115" s="46">
        <v>37079</v>
      </c>
      <c r="S115" s="15"/>
      <c r="T115" s="29">
        <f t="shared" si="13"/>
        <v>21</v>
      </c>
      <c r="U115" s="61">
        <v>1526.31</v>
      </c>
    </row>
    <row r="116" spans="1:21" x14ac:dyDescent="0.25">
      <c r="A116" t="s">
        <v>136</v>
      </c>
      <c r="B116">
        <v>2001</v>
      </c>
      <c r="C116" t="s">
        <v>18</v>
      </c>
      <c r="D116">
        <v>2</v>
      </c>
      <c r="E116">
        <v>0</v>
      </c>
      <c r="F116" s="54">
        <v>1532.47</v>
      </c>
      <c r="G116" t="s">
        <v>11</v>
      </c>
      <c r="H116" t="s">
        <v>11</v>
      </c>
      <c r="I116" t="s">
        <v>13</v>
      </c>
      <c r="J116" s="20"/>
      <c r="K116" s="20"/>
      <c r="L116" s="17" t="str">
        <f t="shared" si="9"/>
        <v>Jun</v>
      </c>
      <c r="M116" s="17">
        <f t="shared" si="10"/>
        <v>2001</v>
      </c>
      <c r="N116" s="17" t="str" cm="1">
        <f t="array" ref="N116">IF(G116="?",INDEX($G$2:$G$2344,MODE(MATCH($G$2:$G$2344,$G$2:$G$2344,0))),G116)</f>
        <v>tier - 2</v>
      </c>
      <c r="O116" s="17" t="str" cm="1">
        <f t="array" ref="O116">IF(H116="?",INDEX($H$2:$H$2344,MODE(MATCH($H$2:$H$2344,$H$2:$H$2344,0))),H116)</f>
        <v>tier - 2</v>
      </c>
      <c r="P116" s="17" t="str">
        <f t="shared" si="11"/>
        <v>R1013</v>
      </c>
      <c r="Q116" s="47" t="str">
        <f t="shared" si="12"/>
        <v>2-Jun-2001</v>
      </c>
      <c r="R116" s="48">
        <v>37044</v>
      </c>
      <c r="S116" s="17"/>
      <c r="T116" s="30">
        <f t="shared" si="13"/>
        <v>22</v>
      </c>
      <c r="U116" s="62">
        <v>1532.47</v>
      </c>
    </row>
    <row r="117" spans="1:21" x14ac:dyDescent="0.25">
      <c r="A117" t="s">
        <v>137</v>
      </c>
      <c r="B117">
        <v>2001</v>
      </c>
      <c r="C117" t="s">
        <v>30</v>
      </c>
      <c r="D117">
        <v>5</v>
      </c>
      <c r="E117">
        <v>0</v>
      </c>
      <c r="F117" s="54">
        <v>1534.3</v>
      </c>
      <c r="G117" t="s">
        <v>11</v>
      </c>
      <c r="H117" t="s">
        <v>11</v>
      </c>
      <c r="I117" t="s">
        <v>13</v>
      </c>
      <c r="J117" s="19"/>
      <c r="K117" s="19"/>
      <c r="L117" s="15" t="str">
        <f t="shared" si="9"/>
        <v>Dec</v>
      </c>
      <c r="M117" s="15">
        <f t="shared" si="10"/>
        <v>2001</v>
      </c>
      <c r="N117" s="15" t="str" cm="1">
        <f t="array" ref="N117">IF(G117="?",INDEX($G$2:$G$2344,MODE(MATCH($G$2:$G$2344,$G$2:$G$2344,0))),G117)</f>
        <v>tier - 2</v>
      </c>
      <c r="O117" s="15" t="str" cm="1">
        <f t="array" ref="O117">IF(H117="?",INDEX($H$2:$H$2344,MODE(MATCH($H$2:$H$2344,$H$2:$H$2344,0))),H117)</f>
        <v>tier - 2</v>
      </c>
      <c r="P117" s="15" t="str">
        <f t="shared" si="11"/>
        <v>R1013</v>
      </c>
      <c r="Q117" s="49" t="str">
        <f t="shared" si="12"/>
        <v>5-Dec-2001</v>
      </c>
      <c r="R117" s="46">
        <v>37230</v>
      </c>
      <c r="S117" s="15"/>
      <c r="T117" s="29">
        <f t="shared" si="13"/>
        <v>21</v>
      </c>
      <c r="U117" s="61">
        <v>1534.3</v>
      </c>
    </row>
    <row r="118" spans="1:21" x14ac:dyDescent="0.25">
      <c r="A118" t="s">
        <v>138</v>
      </c>
      <c r="B118">
        <v>1992</v>
      </c>
      <c r="C118" t="s">
        <v>20</v>
      </c>
      <c r="D118">
        <v>22</v>
      </c>
      <c r="E118">
        <v>0</v>
      </c>
      <c r="F118" s="54">
        <v>1566.88</v>
      </c>
      <c r="G118" t="s">
        <v>11</v>
      </c>
      <c r="H118" t="s">
        <v>16</v>
      </c>
      <c r="I118" t="s">
        <v>13</v>
      </c>
      <c r="J118" s="20"/>
      <c r="K118" s="20"/>
      <c r="L118" s="17" t="str">
        <f t="shared" si="9"/>
        <v>Sep</v>
      </c>
      <c r="M118" s="17">
        <f t="shared" si="10"/>
        <v>1992</v>
      </c>
      <c r="N118" s="17" t="str" cm="1">
        <f t="array" ref="N118">IF(G118="?",INDEX($G$2:$G$2344,MODE(MATCH($G$2:$G$2344,$G$2:$G$2344,0))),G118)</f>
        <v>tier - 2</v>
      </c>
      <c r="O118" s="17" t="str" cm="1">
        <f t="array" ref="O118">IF(H118="?",INDEX($H$2:$H$2344,MODE(MATCH($H$2:$H$2344,$H$2:$H$2344,0))),H118)</f>
        <v>tier - 1</v>
      </c>
      <c r="P118" s="17" t="str">
        <f t="shared" si="11"/>
        <v>R1013</v>
      </c>
      <c r="Q118" s="47" t="str">
        <f t="shared" si="12"/>
        <v>22-Sep-1992</v>
      </c>
      <c r="R118" s="48">
        <v>33869</v>
      </c>
      <c r="S118" s="17"/>
      <c r="T118" s="30">
        <f t="shared" si="13"/>
        <v>30</v>
      </c>
      <c r="U118" s="62">
        <v>1566.88</v>
      </c>
    </row>
    <row r="119" spans="1:21" x14ac:dyDescent="0.25">
      <c r="A119" t="s">
        <v>139</v>
      </c>
      <c r="B119">
        <v>2004</v>
      </c>
      <c r="C119" t="s">
        <v>15</v>
      </c>
      <c r="D119">
        <v>19</v>
      </c>
      <c r="E119">
        <v>0</v>
      </c>
      <c r="F119" s="54">
        <v>1607.51</v>
      </c>
      <c r="G119" t="s">
        <v>11</v>
      </c>
      <c r="H119" t="s">
        <v>12</v>
      </c>
      <c r="I119" t="s">
        <v>13</v>
      </c>
      <c r="J119" s="19"/>
      <c r="K119" s="19"/>
      <c r="L119" s="15" t="str">
        <f t="shared" si="9"/>
        <v>Nov</v>
      </c>
      <c r="M119" s="15">
        <f t="shared" si="10"/>
        <v>2004</v>
      </c>
      <c r="N119" s="15" t="str" cm="1">
        <f t="array" ref="N119">IF(G119="?",INDEX($G$2:$G$2344,MODE(MATCH($G$2:$G$2344,$G$2:$G$2344,0))),G119)</f>
        <v>tier - 2</v>
      </c>
      <c r="O119" s="15" t="str" cm="1">
        <f t="array" ref="O119">IF(H119="?",INDEX($H$2:$H$2344,MODE(MATCH($H$2:$H$2344,$H$2:$H$2344,0))),H119)</f>
        <v>tier - 3</v>
      </c>
      <c r="P119" s="15" t="str">
        <f t="shared" si="11"/>
        <v>R1013</v>
      </c>
      <c r="Q119" s="49" t="str">
        <f t="shared" si="12"/>
        <v>19-Nov-2004</v>
      </c>
      <c r="R119" s="46">
        <v>38310</v>
      </c>
      <c r="S119" s="15"/>
      <c r="T119" s="29">
        <f t="shared" si="13"/>
        <v>18</v>
      </c>
      <c r="U119" s="61">
        <v>1607.51</v>
      </c>
    </row>
    <row r="120" spans="1:21" x14ac:dyDescent="0.25">
      <c r="A120" t="s">
        <v>140</v>
      </c>
      <c r="B120">
        <v>2004</v>
      </c>
      <c r="C120" t="s">
        <v>10</v>
      </c>
      <c r="D120">
        <v>22</v>
      </c>
      <c r="E120">
        <v>0</v>
      </c>
      <c r="F120" s="54">
        <v>1615.77</v>
      </c>
      <c r="G120" t="s">
        <v>11</v>
      </c>
      <c r="H120" t="s">
        <v>16</v>
      </c>
      <c r="I120" t="s">
        <v>13</v>
      </c>
      <c r="J120" s="20"/>
      <c r="K120" s="20"/>
      <c r="L120" s="17" t="str">
        <f t="shared" si="9"/>
        <v>Jul</v>
      </c>
      <c r="M120" s="17">
        <f t="shared" si="10"/>
        <v>2004</v>
      </c>
      <c r="N120" s="17" t="str" cm="1">
        <f t="array" ref="N120">IF(G120="?",INDEX($G$2:$G$2344,MODE(MATCH($G$2:$G$2344,$G$2:$G$2344,0))),G120)</f>
        <v>tier - 2</v>
      </c>
      <c r="O120" s="17" t="str" cm="1">
        <f t="array" ref="O120">IF(H120="?",INDEX($H$2:$H$2344,MODE(MATCH($H$2:$H$2344,$H$2:$H$2344,0))),H120)</f>
        <v>tier - 1</v>
      </c>
      <c r="P120" s="17" t="str">
        <f t="shared" si="11"/>
        <v>R1013</v>
      </c>
      <c r="Q120" s="47" t="str">
        <f t="shared" si="12"/>
        <v>22-Jul-2004</v>
      </c>
      <c r="R120" s="48">
        <v>38190</v>
      </c>
      <c r="S120" s="17"/>
      <c r="T120" s="30">
        <f t="shared" si="13"/>
        <v>18</v>
      </c>
      <c r="U120" s="62">
        <v>1615.77</v>
      </c>
    </row>
    <row r="121" spans="1:21" x14ac:dyDescent="0.25">
      <c r="A121" t="s">
        <v>141</v>
      </c>
      <c r="B121">
        <v>1995</v>
      </c>
      <c r="C121" t="s">
        <v>35</v>
      </c>
      <c r="D121">
        <v>5</v>
      </c>
      <c r="E121">
        <v>0</v>
      </c>
      <c r="F121" s="54">
        <v>1617.16</v>
      </c>
      <c r="G121" t="s">
        <v>11</v>
      </c>
      <c r="H121" t="s">
        <v>16</v>
      </c>
      <c r="I121" t="s">
        <v>13</v>
      </c>
      <c r="J121" s="19"/>
      <c r="K121" s="19"/>
      <c r="L121" s="15" t="str">
        <f t="shared" si="9"/>
        <v>Aug</v>
      </c>
      <c r="M121" s="15">
        <f t="shared" si="10"/>
        <v>1995</v>
      </c>
      <c r="N121" s="15" t="str" cm="1">
        <f t="array" ref="N121">IF(G121="?",INDEX($G$2:$G$2344,MODE(MATCH($G$2:$G$2344,$G$2:$G$2344,0))),G121)</f>
        <v>tier - 2</v>
      </c>
      <c r="O121" s="15" t="str" cm="1">
        <f t="array" ref="O121">IF(H121="?",INDEX($H$2:$H$2344,MODE(MATCH($H$2:$H$2344,$H$2:$H$2344,0))),H121)</f>
        <v>tier - 1</v>
      </c>
      <c r="P121" s="15" t="str">
        <f t="shared" si="11"/>
        <v>R1013</v>
      </c>
      <c r="Q121" s="49" t="str">
        <f t="shared" si="12"/>
        <v>5-Aug-1995</v>
      </c>
      <c r="R121" s="46">
        <v>34916</v>
      </c>
      <c r="S121" s="15"/>
      <c r="T121" s="29">
        <f t="shared" si="13"/>
        <v>27</v>
      </c>
      <c r="U121" s="61">
        <v>1617.16</v>
      </c>
    </row>
    <row r="122" spans="1:21" x14ac:dyDescent="0.25">
      <c r="A122" t="s">
        <v>142</v>
      </c>
      <c r="B122">
        <v>2003</v>
      </c>
      <c r="C122" t="s">
        <v>20</v>
      </c>
      <c r="D122">
        <v>14</v>
      </c>
      <c r="E122">
        <v>0</v>
      </c>
      <c r="F122" s="54">
        <v>1621.34</v>
      </c>
      <c r="G122" t="s">
        <v>11</v>
      </c>
      <c r="H122" t="s">
        <v>11</v>
      </c>
      <c r="I122" t="s">
        <v>23</v>
      </c>
      <c r="J122" s="20"/>
      <c r="K122" s="20"/>
      <c r="L122" s="17" t="str">
        <f t="shared" si="9"/>
        <v>Sep</v>
      </c>
      <c r="M122" s="17">
        <f t="shared" si="10"/>
        <v>2003</v>
      </c>
      <c r="N122" s="17" t="str" cm="1">
        <f t="array" ref="N122">IF(G122="?",INDEX($G$2:$G$2344,MODE(MATCH($G$2:$G$2344,$G$2:$G$2344,0))),G122)</f>
        <v>tier - 2</v>
      </c>
      <c r="O122" s="17" t="str" cm="1">
        <f t="array" ref="O122">IF(H122="?",INDEX($H$2:$H$2344,MODE(MATCH($H$2:$H$2344,$H$2:$H$2344,0))),H122)</f>
        <v>tier - 2</v>
      </c>
      <c r="P122" s="17" t="str">
        <f t="shared" si="11"/>
        <v>R1012</v>
      </c>
      <c r="Q122" s="47" t="str">
        <f t="shared" si="12"/>
        <v>14-Sep-2003</v>
      </c>
      <c r="R122" s="48">
        <v>37878</v>
      </c>
      <c r="S122" s="17"/>
      <c r="T122" s="30">
        <f t="shared" si="13"/>
        <v>19</v>
      </c>
      <c r="U122" s="62">
        <v>1621.34</v>
      </c>
    </row>
    <row r="123" spans="1:21" x14ac:dyDescent="0.25">
      <c r="A123" t="s">
        <v>143</v>
      </c>
      <c r="B123">
        <v>2004</v>
      </c>
      <c r="C123" t="s">
        <v>35</v>
      </c>
      <c r="D123">
        <v>21</v>
      </c>
      <c r="E123">
        <v>0</v>
      </c>
      <c r="F123" s="54">
        <v>1621.88</v>
      </c>
      <c r="G123" t="s">
        <v>11</v>
      </c>
      <c r="H123" t="s">
        <v>11</v>
      </c>
      <c r="I123" t="s">
        <v>13</v>
      </c>
      <c r="J123" s="19"/>
      <c r="K123" s="19"/>
      <c r="L123" s="15" t="str">
        <f t="shared" si="9"/>
        <v>Aug</v>
      </c>
      <c r="M123" s="15">
        <f t="shared" si="10"/>
        <v>2004</v>
      </c>
      <c r="N123" s="15" t="str" cm="1">
        <f t="array" ref="N123">IF(G123="?",INDEX($G$2:$G$2344,MODE(MATCH($G$2:$G$2344,$G$2:$G$2344,0))),G123)</f>
        <v>tier - 2</v>
      </c>
      <c r="O123" s="15" t="str" cm="1">
        <f t="array" ref="O123">IF(H123="?",INDEX($H$2:$H$2344,MODE(MATCH($H$2:$H$2344,$H$2:$H$2344,0))),H123)</f>
        <v>tier - 2</v>
      </c>
      <c r="P123" s="15" t="str">
        <f t="shared" si="11"/>
        <v>R1013</v>
      </c>
      <c r="Q123" s="49" t="str">
        <f t="shared" si="12"/>
        <v>21-Aug-2004</v>
      </c>
      <c r="R123" s="46">
        <v>38220</v>
      </c>
      <c r="S123" s="15"/>
      <c r="T123" s="29">
        <f t="shared" si="13"/>
        <v>18</v>
      </c>
      <c r="U123" s="61">
        <v>1621.88</v>
      </c>
    </row>
    <row r="124" spans="1:21" x14ac:dyDescent="0.25">
      <c r="A124" t="s">
        <v>144</v>
      </c>
      <c r="B124">
        <v>2004</v>
      </c>
      <c r="C124" t="s">
        <v>10</v>
      </c>
      <c r="D124">
        <v>25</v>
      </c>
      <c r="E124">
        <v>0</v>
      </c>
      <c r="F124" s="54">
        <v>1622.19</v>
      </c>
      <c r="G124" t="s">
        <v>11</v>
      </c>
      <c r="H124" t="s">
        <v>16</v>
      </c>
      <c r="I124" t="s">
        <v>13</v>
      </c>
      <c r="J124" s="20"/>
      <c r="K124" s="20"/>
      <c r="L124" s="17" t="str">
        <f t="shared" si="9"/>
        <v>Jul</v>
      </c>
      <c r="M124" s="17">
        <f t="shared" si="10"/>
        <v>2004</v>
      </c>
      <c r="N124" s="17" t="str" cm="1">
        <f t="array" ref="N124">IF(G124="?",INDEX($G$2:$G$2344,MODE(MATCH($G$2:$G$2344,$G$2:$G$2344,0))),G124)</f>
        <v>tier - 2</v>
      </c>
      <c r="O124" s="17" t="str" cm="1">
        <f t="array" ref="O124">IF(H124="?",INDEX($H$2:$H$2344,MODE(MATCH($H$2:$H$2344,$H$2:$H$2344,0))),H124)</f>
        <v>tier - 1</v>
      </c>
      <c r="P124" s="17" t="str">
        <f t="shared" si="11"/>
        <v>R1013</v>
      </c>
      <c r="Q124" s="47" t="str">
        <f t="shared" si="12"/>
        <v>25-Jul-2004</v>
      </c>
      <c r="R124" s="48">
        <v>38193</v>
      </c>
      <c r="S124" s="17"/>
      <c r="T124" s="30">
        <f t="shared" si="13"/>
        <v>18</v>
      </c>
      <c r="U124" s="62">
        <v>1622.19</v>
      </c>
    </row>
    <row r="125" spans="1:21" x14ac:dyDescent="0.25">
      <c r="A125" t="s">
        <v>145</v>
      </c>
      <c r="B125">
        <v>2003</v>
      </c>
      <c r="C125" t="s">
        <v>20</v>
      </c>
      <c r="D125">
        <v>9</v>
      </c>
      <c r="E125">
        <v>0</v>
      </c>
      <c r="F125" s="54">
        <v>1625.43</v>
      </c>
      <c r="G125" t="s">
        <v>11</v>
      </c>
      <c r="H125" t="s">
        <v>12</v>
      </c>
      <c r="I125" t="s">
        <v>23</v>
      </c>
      <c r="J125" s="19"/>
      <c r="K125" s="19"/>
      <c r="L125" s="15" t="str">
        <f t="shared" si="9"/>
        <v>Sep</v>
      </c>
      <c r="M125" s="15">
        <f t="shared" si="10"/>
        <v>2003</v>
      </c>
      <c r="N125" s="15" t="str" cm="1">
        <f t="array" ref="N125">IF(G125="?",INDEX($G$2:$G$2344,MODE(MATCH($G$2:$G$2344,$G$2:$G$2344,0))),G125)</f>
        <v>tier - 2</v>
      </c>
      <c r="O125" s="15" t="str" cm="1">
        <f t="array" ref="O125">IF(H125="?",INDEX($H$2:$H$2344,MODE(MATCH($H$2:$H$2344,$H$2:$H$2344,0))),H125)</f>
        <v>tier - 3</v>
      </c>
      <c r="P125" s="15" t="str">
        <f t="shared" si="11"/>
        <v>R1012</v>
      </c>
      <c r="Q125" s="49" t="str">
        <f t="shared" si="12"/>
        <v>9-Sep-2003</v>
      </c>
      <c r="R125" s="46">
        <v>37873</v>
      </c>
      <c r="S125" s="15"/>
      <c r="T125" s="29">
        <f t="shared" si="13"/>
        <v>19</v>
      </c>
      <c r="U125" s="61">
        <v>1625.43</v>
      </c>
    </row>
    <row r="126" spans="1:21" x14ac:dyDescent="0.25">
      <c r="A126" t="s">
        <v>146</v>
      </c>
      <c r="B126">
        <v>2003</v>
      </c>
      <c r="C126" t="s">
        <v>30</v>
      </c>
      <c r="D126">
        <v>4</v>
      </c>
      <c r="E126">
        <v>0</v>
      </c>
      <c r="F126" s="54">
        <v>1627.28</v>
      </c>
      <c r="G126" t="s">
        <v>11</v>
      </c>
      <c r="H126" t="s">
        <v>11</v>
      </c>
      <c r="I126" t="s">
        <v>23</v>
      </c>
      <c r="J126" s="20"/>
      <c r="K126" s="20"/>
      <c r="L126" s="17" t="str">
        <f t="shared" si="9"/>
        <v>Dec</v>
      </c>
      <c r="M126" s="17">
        <f t="shared" si="10"/>
        <v>2003</v>
      </c>
      <c r="N126" s="17" t="str" cm="1">
        <f t="array" ref="N126">IF(G126="?",INDEX($G$2:$G$2344,MODE(MATCH($G$2:$G$2344,$G$2:$G$2344,0))),G126)</f>
        <v>tier - 2</v>
      </c>
      <c r="O126" s="17" t="str" cm="1">
        <f t="array" ref="O126">IF(H126="?",INDEX($H$2:$H$2344,MODE(MATCH($H$2:$H$2344,$H$2:$H$2344,0))),H126)</f>
        <v>tier - 2</v>
      </c>
      <c r="P126" s="17" t="str">
        <f t="shared" si="11"/>
        <v>R1012</v>
      </c>
      <c r="Q126" s="47" t="str">
        <f t="shared" si="12"/>
        <v>4-Dec-2003</v>
      </c>
      <c r="R126" s="48">
        <v>37959</v>
      </c>
      <c r="S126" s="17"/>
      <c r="T126" s="30">
        <f t="shared" si="13"/>
        <v>19</v>
      </c>
      <c r="U126" s="62">
        <v>1627.28</v>
      </c>
    </row>
    <row r="127" spans="1:21" x14ac:dyDescent="0.25">
      <c r="A127" t="s">
        <v>147</v>
      </c>
      <c r="B127">
        <v>2003</v>
      </c>
      <c r="C127" t="s">
        <v>10</v>
      </c>
      <c r="D127">
        <v>17</v>
      </c>
      <c r="E127">
        <v>0</v>
      </c>
      <c r="F127" s="54">
        <v>1628.47</v>
      </c>
      <c r="G127" t="s">
        <v>11</v>
      </c>
      <c r="H127" t="s">
        <v>16</v>
      </c>
      <c r="I127" t="s">
        <v>23</v>
      </c>
      <c r="J127" s="19"/>
      <c r="K127" s="19"/>
      <c r="L127" s="15" t="str">
        <f t="shared" si="9"/>
        <v>Jul</v>
      </c>
      <c r="M127" s="15">
        <f t="shared" si="10"/>
        <v>2003</v>
      </c>
      <c r="N127" s="15" t="str" cm="1">
        <f t="array" ref="N127">IF(G127="?",INDEX($G$2:$G$2344,MODE(MATCH($G$2:$G$2344,$G$2:$G$2344,0))),G127)</f>
        <v>tier - 2</v>
      </c>
      <c r="O127" s="15" t="str" cm="1">
        <f t="array" ref="O127">IF(H127="?",INDEX($H$2:$H$2344,MODE(MATCH($H$2:$H$2344,$H$2:$H$2344,0))),H127)</f>
        <v>tier - 1</v>
      </c>
      <c r="P127" s="15" t="str">
        <f t="shared" si="11"/>
        <v>R1012</v>
      </c>
      <c r="Q127" s="49" t="str">
        <f t="shared" si="12"/>
        <v>17-Jul-2003</v>
      </c>
      <c r="R127" s="46">
        <v>37819</v>
      </c>
      <c r="S127" s="15"/>
      <c r="T127" s="29">
        <f t="shared" si="13"/>
        <v>19</v>
      </c>
      <c r="U127" s="61">
        <v>1628.47</v>
      </c>
    </row>
    <row r="128" spans="1:21" x14ac:dyDescent="0.25">
      <c r="A128" t="s">
        <v>148</v>
      </c>
      <c r="B128">
        <v>2004</v>
      </c>
      <c r="C128" t="s">
        <v>37</v>
      </c>
      <c r="D128">
        <v>4</v>
      </c>
      <c r="E128">
        <v>0</v>
      </c>
      <c r="F128" s="54">
        <v>1629.83</v>
      </c>
      <c r="G128" t="s">
        <v>11</v>
      </c>
      <c r="H128" t="s">
        <v>11</v>
      </c>
      <c r="I128" t="s">
        <v>13</v>
      </c>
      <c r="J128" s="20"/>
      <c r="K128" s="20"/>
      <c r="L128" s="17" t="str">
        <f t="shared" si="9"/>
        <v>Oct</v>
      </c>
      <c r="M128" s="17">
        <f t="shared" si="10"/>
        <v>2004</v>
      </c>
      <c r="N128" s="17" t="str" cm="1">
        <f t="array" ref="N128">IF(G128="?",INDEX($G$2:$G$2344,MODE(MATCH($G$2:$G$2344,$G$2:$G$2344,0))),G128)</f>
        <v>tier - 2</v>
      </c>
      <c r="O128" s="17" t="str" cm="1">
        <f t="array" ref="O128">IF(H128="?",INDEX($H$2:$H$2344,MODE(MATCH($H$2:$H$2344,$H$2:$H$2344,0))),H128)</f>
        <v>tier - 2</v>
      </c>
      <c r="P128" s="17" t="str">
        <f t="shared" si="11"/>
        <v>R1013</v>
      </c>
      <c r="Q128" s="47" t="str">
        <f t="shared" si="12"/>
        <v>4-Oct-2004</v>
      </c>
      <c r="R128" s="48">
        <v>38264</v>
      </c>
      <c r="S128" s="17"/>
      <c r="T128" s="30">
        <f t="shared" si="13"/>
        <v>18</v>
      </c>
      <c r="U128" s="62">
        <v>1629.83</v>
      </c>
    </row>
    <row r="129" spans="1:21" x14ac:dyDescent="0.25">
      <c r="A129" t="s">
        <v>149</v>
      </c>
      <c r="B129">
        <v>2004</v>
      </c>
      <c r="C129" t="s">
        <v>30</v>
      </c>
      <c r="D129">
        <v>5</v>
      </c>
      <c r="E129">
        <v>0</v>
      </c>
      <c r="F129" s="54">
        <v>1631.67</v>
      </c>
      <c r="G129" t="s">
        <v>11</v>
      </c>
      <c r="H129" t="s">
        <v>12</v>
      </c>
      <c r="I129" t="s">
        <v>13</v>
      </c>
      <c r="J129" s="19"/>
      <c r="K129" s="19"/>
      <c r="L129" s="15" t="str">
        <f t="shared" si="9"/>
        <v>Dec</v>
      </c>
      <c r="M129" s="15">
        <f t="shared" si="10"/>
        <v>2004</v>
      </c>
      <c r="N129" s="15" t="str" cm="1">
        <f t="array" ref="N129">IF(G129="?",INDEX($G$2:$G$2344,MODE(MATCH($G$2:$G$2344,$G$2:$G$2344,0))),G129)</f>
        <v>tier - 2</v>
      </c>
      <c r="O129" s="15" t="str" cm="1">
        <f t="array" ref="O129">IF(H129="?",INDEX($H$2:$H$2344,MODE(MATCH($H$2:$H$2344,$H$2:$H$2344,0))),H129)</f>
        <v>tier - 3</v>
      </c>
      <c r="P129" s="15" t="str">
        <f t="shared" si="11"/>
        <v>R1013</v>
      </c>
      <c r="Q129" s="49" t="str">
        <f t="shared" si="12"/>
        <v>5-Dec-2004</v>
      </c>
      <c r="R129" s="46">
        <v>38326</v>
      </c>
      <c r="S129" s="15"/>
      <c r="T129" s="29">
        <f t="shared" si="13"/>
        <v>18</v>
      </c>
      <c r="U129" s="61">
        <v>1631.67</v>
      </c>
    </row>
    <row r="130" spans="1:21" x14ac:dyDescent="0.25">
      <c r="A130" t="s">
        <v>150</v>
      </c>
      <c r="B130">
        <v>2004</v>
      </c>
      <c r="C130" t="s">
        <v>10</v>
      </c>
      <c r="D130">
        <v>9</v>
      </c>
      <c r="E130">
        <v>0</v>
      </c>
      <c r="F130" s="54">
        <v>1631.82</v>
      </c>
      <c r="G130" t="s">
        <v>11</v>
      </c>
      <c r="H130" t="s">
        <v>16</v>
      </c>
      <c r="I130" t="s">
        <v>13</v>
      </c>
      <c r="J130" s="20"/>
      <c r="K130" s="20"/>
      <c r="L130" s="17" t="str">
        <f t="shared" ref="L130:L193" si="14">IF(C130="?","Sep",C130)</f>
        <v>Jul</v>
      </c>
      <c r="M130" s="17">
        <f t="shared" ref="M130:M193" si="15">IF(B130="?",ROUND(AVERAGE($B$2:$B$2344),0),B130)</f>
        <v>2004</v>
      </c>
      <c r="N130" s="17" t="str" cm="1">
        <f t="array" ref="N130">IF(G130="?",INDEX($G$2:$G$2344,MODE(MATCH($G$2:$G$2344,$G$2:$G$2344,0))),G130)</f>
        <v>tier - 2</v>
      </c>
      <c r="O130" s="17" t="str" cm="1">
        <f t="array" ref="O130">IF(H130="?",INDEX($H$2:$H$2344,MODE(MATCH($H$2:$H$2344,$H$2:$H$2344,0))),H130)</f>
        <v>tier - 1</v>
      </c>
      <c r="P130" s="17" t="str">
        <f t="shared" ref="P130:P193" si="16">IF(I130="?","Unknown",I130)</f>
        <v>R1013</v>
      </c>
      <c r="Q130" s="47" t="str">
        <f t="shared" ref="Q130:Q193" si="17">CONCATENATE(D130,"-",L130,"-",M130)</f>
        <v>9-Jul-2004</v>
      </c>
      <c r="R130" s="48">
        <v>38177</v>
      </c>
      <c r="S130" s="17"/>
      <c r="T130" s="30">
        <f t="shared" ref="T130:T193" si="18">DATEDIF(R130,$S$2,"Y")</f>
        <v>18</v>
      </c>
      <c r="U130" s="62">
        <v>1631.82</v>
      </c>
    </row>
    <row r="131" spans="1:21" x14ac:dyDescent="0.25">
      <c r="A131" t="s">
        <v>151</v>
      </c>
      <c r="B131">
        <v>2003</v>
      </c>
      <c r="C131" t="s">
        <v>37</v>
      </c>
      <c r="D131">
        <v>3</v>
      </c>
      <c r="E131">
        <v>0</v>
      </c>
      <c r="F131" s="54">
        <v>1632.04</v>
      </c>
      <c r="G131" t="s">
        <v>11</v>
      </c>
      <c r="H131" t="s">
        <v>11</v>
      </c>
      <c r="I131" t="s">
        <v>23</v>
      </c>
      <c r="J131" s="19"/>
      <c r="K131" s="19"/>
      <c r="L131" s="15" t="str">
        <f t="shared" si="14"/>
        <v>Oct</v>
      </c>
      <c r="M131" s="15">
        <f t="shared" si="15"/>
        <v>2003</v>
      </c>
      <c r="N131" s="15" t="str" cm="1">
        <f t="array" ref="N131">IF(G131="?",INDEX($G$2:$G$2344,MODE(MATCH($G$2:$G$2344,$G$2:$G$2344,0))),G131)</f>
        <v>tier - 2</v>
      </c>
      <c r="O131" s="15" t="str" cm="1">
        <f t="array" ref="O131">IF(H131="?",INDEX($H$2:$H$2344,MODE(MATCH($H$2:$H$2344,$H$2:$H$2344,0))),H131)</f>
        <v>tier - 2</v>
      </c>
      <c r="P131" s="15" t="str">
        <f t="shared" si="16"/>
        <v>R1012</v>
      </c>
      <c r="Q131" s="49" t="str">
        <f t="shared" si="17"/>
        <v>3-Oct-2003</v>
      </c>
      <c r="R131" s="46">
        <v>37897</v>
      </c>
      <c r="S131" s="15"/>
      <c r="T131" s="29">
        <f t="shared" si="18"/>
        <v>19</v>
      </c>
      <c r="U131" s="61">
        <v>1632.04</v>
      </c>
    </row>
    <row r="132" spans="1:21" x14ac:dyDescent="0.25">
      <c r="A132" t="s">
        <v>152</v>
      </c>
      <c r="B132">
        <v>2003</v>
      </c>
      <c r="C132" t="s">
        <v>20</v>
      </c>
      <c r="D132">
        <v>16</v>
      </c>
      <c r="E132">
        <v>0</v>
      </c>
      <c r="F132" s="54">
        <v>1632.56</v>
      </c>
      <c r="G132" t="s">
        <v>11</v>
      </c>
      <c r="H132" t="s">
        <v>11</v>
      </c>
      <c r="I132" t="s">
        <v>23</v>
      </c>
      <c r="J132" s="20"/>
      <c r="K132" s="20"/>
      <c r="L132" s="17" t="str">
        <f t="shared" si="14"/>
        <v>Sep</v>
      </c>
      <c r="M132" s="17">
        <f t="shared" si="15"/>
        <v>2003</v>
      </c>
      <c r="N132" s="17" t="str" cm="1">
        <f t="array" ref="N132">IF(G132="?",INDEX($G$2:$G$2344,MODE(MATCH($G$2:$G$2344,$G$2:$G$2344,0))),G132)</f>
        <v>tier - 2</v>
      </c>
      <c r="O132" s="17" t="str" cm="1">
        <f t="array" ref="O132">IF(H132="?",INDEX($H$2:$H$2344,MODE(MATCH($H$2:$H$2344,$H$2:$H$2344,0))),H132)</f>
        <v>tier - 2</v>
      </c>
      <c r="P132" s="17" t="str">
        <f t="shared" si="16"/>
        <v>R1012</v>
      </c>
      <c r="Q132" s="47" t="str">
        <f t="shared" si="17"/>
        <v>16-Sep-2003</v>
      </c>
      <c r="R132" s="48">
        <v>37880</v>
      </c>
      <c r="S132" s="17"/>
      <c r="T132" s="30">
        <f t="shared" si="18"/>
        <v>19</v>
      </c>
      <c r="U132" s="62">
        <v>1632.56</v>
      </c>
    </row>
    <row r="133" spans="1:21" x14ac:dyDescent="0.25">
      <c r="A133" t="s">
        <v>153</v>
      </c>
      <c r="B133">
        <v>2004</v>
      </c>
      <c r="C133" t="s">
        <v>30</v>
      </c>
      <c r="D133">
        <v>13</v>
      </c>
      <c r="E133">
        <v>0</v>
      </c>
      <c r="F133" s="54">
        <v>1633.04</v>
      </c>
      <c r="G133" t="s">
        <v>11</v>
      </c>
      <c r="H133" t="s">
        <v>11</v>
      </c>
      <c r="I133" t="s">
        <v>13</v>
      </c>
      <c r="J133" s="19"/>
      <c r="K133" s="19"/>
      <c r="L133" s="15" t="str">
        <f t="shared" si="14"/>
        <v>Dec</v>
      </c>
      <c r="M133" s="15">
        <f t="shared" si="15"/>
        <v>2004</v>
      </c>
      <c r="N133" s="15" t="str" cm="1">
        <f t="array" ref="N133">IF(G133="?",INDEX($G$2:$G$2344,MODE(MATCH($G$2:$G$2344,$G$2:$G$2344,0))),G133)</f>
        <v>tier - 2</v>
      </c>
      <c r="O133" s="15" t="str" cm="1">
        <f t="array" ref="O133">IF(H133="?",INDEX($H$2:$H$2344,MODE(MATCH($H$2:$H$2344,$H$2:$H$2344,0))),H133)</f>
        <v>tier - 2</v>
      </c>
      <c r="P133" s="15" t="str">
        <f t="shared" si="16"/>
        <v>R1013</v>
      </c>
      <c r="Q133" s="49" t="str">
        <f t="shared" si="17"/>
        <v>13-Dec-2004</v>
      </c>
      <c r="R133" s="46">
        <v>38334</v>
      </c>
      <c r="S133" s="15"/>
      <c r="T133" s="29">
        <f t="shared" si="18"/>
        <v>18</v>
      </c>
      <c r="U133" s="61">
        <v>1633.04</v>
      </c>
    </row>
    <row r="134" spans="1:21" x14ac:dyDescent="0.25">
      <c r="A134" t="s">
        <v>154</v>
      </c>
      <c r="B134">
        <v>2004</v>
      </c>
      <c r="C134" t="s">
        <v>35</v>
      </c>
      <c r="D134">
        <v>8</v>
      </c>
      <c r="E134">
        <v>0</v>
      </c>
      <c r="F134" s="54">
        <v>1633.96</v>
      </c>
      <c r="G134" t="s">
        <v>11</v>
      </c>
      <c r="H134" t="s">
        <v>16</v>
      </c>
      <c r="I134" t="s">
        <v>13</v>
      </c>
      <c r="J134" s="20"/>
      <c r="K134" s="20"/>
      <c r="L134" s="17" t="str">
        <f t="shared" si="14"/>
        <v>Aug</v>
      </c>
      <c r="M134" s="17">
        <f t="shared" si="15"/>
        <v>2004</v>
      </c>
      <c r="N134" s="17" t="str" cm="1">
        <f t="array" ref="N134">IF(G134="?",INDEX($G$2:$G$2344,MODE(MATCH($G$2:$G$2344,$G$2:$G$2344,0))),G134)</f>
        <v>tier - 2</v>
      </c>
      <c r="O134" s="17" t="str" cm="1">
        <f t="array" ref="O134">IF(H134="?",INDEX($H$2:$H$2344,MODE(MATCH($H$2:$H$2344,$H$2:$H$2344,0))),H134)</f>
        <v>tier - 1</v>
      </c>
      <c r="P134" s="17" t="str">
        <f t="shared" si="16"/>
        <v>R1013</v>
      </c>
      <c r="Q134" s="47" t="str">
        <f t="shared" si="17"/>
        <v>8-Aug-2004</v>
      </c>
      <c r="R134" s="48">
        <v>38207</v>
      </c>
      <c r="S134" s="17"/>
      <c r="T134" s="30">
        <f t="shared" si="18"/>
        <v>18</v>
      </c>
      <c r="U134" s="62">
        <v>1633.96</v>
      </c>
    </row>
    <row r="135" spans="1:21" x14ac:dyDescent="0.25">
      <c r="A135" t="s">
        <v>155</v>
      </c>
      <c r="B135">
        <v>2004</v>
      </c>
      <c r="C135" t="s">
        <v>18</v>
      </c>
      <c r="D135">
        <v>13</v>
      </c>
      <c r="E135">
        <v>0</v>
      </c>
      <c r="F135" s="54">
        <v>1634.57</v>
      </c>
      <c r="G135" t="s">
        <v>11</v>
      </c>
      <c r="H135" t="s">
        <v>11</v>
      </c>
      <c r="I135" t="s">
        <v>13</v>
      </c>
      <c r="J135" s="19"/>
      <c r="K135" s="19"/>
      <c r="L135" s="15" t="str">
        <f t="shared" si="14"/>
        <v>Jun</v>
      </c>
      <c r="M135" s="15">
        <f t="shared" si="15"/>
        <v>2004</v>
      </c>
      <c r="N135" s="15" t="str" cm="1">
        <f t="array" ref="N135">IF(G135="?",INDEX($G$2:$G$2344,MODE(MATCH($G$2:$G$2344,$G$2:$G$2344,0))),G135)</f>
        <v>tier - 2</v>
      </c>
      <c r="O135" s="15" t="str" cm="1">
        <f t="array" ref="O135">IF(H135="?",INDEX($H$2:$H$2344,MODE(MATCH($H$2:$H$2344,$H$2:$H$2344,0))),H135)</f>
        <v>tier - 2</v>
      </c>
      <c r="P135" s="15" t="str">
        <f t="shared" si="16"/>
        <v>R1013</v>
      </c>
      <c r="Q135" s="49" t="str">
        <f t="shared" si="17"/>
        <v>13-Jun-2004</v>
      </c>
      <c r="R135" s="46">
        <v>38151</v>
      </c>
      <c r="S135" s="15"/>
      <c r="T135" s="29">
        <f t="shared" si="18"/>
        <v>18</v>
      </c>
      <c r="U135" s="61">
        <v>1634.57</v>
      </c>
    </row>
    <row r="136" spans="1:21" x14ac:dyDescent="0.25">
      <c r="A136" t="s">
        <v>156</v>
      </c>
      <c r="B136">
        <v>2003</v>
      </c>
      <c r="C136" t="s">
        <v>30</v>
      </c>
      <c r="D136">
        <v>30</v>
      </c>
      <c r="E136">
        <v>0</v>
      </c>
      <c r="F136" s="54">
        <v>1635.73</v>
      </c>
      <c r="G136" t="s">
        <v>11</v>
      </c>
      <c r="H136" t="s">
        <v>12</v>
      </c>
      <c r="I136" t="s">
        <v>23</v>
      </c>
      <c r="J136" s="20"/>
      <c r="K136" s="20"/>
      <c r="L136" s="17" t="str">
        <f t="shared" si="14"/>
        <v>Dec</v>
      </c>
      <c r="M136" s="17">
        <f t="shared" si="15"/>
        <v>2003</v>
      </c>
      <c r="N136" s="17" t="str" cm="1">
        <f t="array" ref="N136">IF(G136="?",INDEX($G$2:$G$2344,MODE(MATCH($G$2:$G$2344,$G$2:$G$2344,0))),G136)</f>
        <v>tier - 2</v>
      </c>
      <c r="O136" s="17" t="str" cm="1">
        <f t="array" ref="O136">IF(H136="?",INDEX($H$2:$H$2344,MODE(MATCH($H$2:$H$2344,$H$2:$H$2344,0))),H136)</f>
        <v>tier - 3</v>
      </c>
      <c r="P136" s="17" t="str">
        <f t="shared" si="16"/>
        <v>R1012</v>
      </c>
      <c r="Q136" s="47" t="str">
        <f t="shared" si="17"/>
        <v>30-Dec-2003</v>
      </c>
      <c r="R136" s="48">
        <v>37985</v>
      </c>
      <c r="S136" s="17"/>
      <c r="T136" s="30">
        <f t="shared" si="18"/>
        <v>19</v>
      </c>
      <c r="U136" s="62">
        <v>1635.73</v>
      </c>
    </row>
    <row r="137" spans="1:21" x14ac:dyDescent="0.25">
      <c r="A137" t="s">
        <v>157</v>
      </c>
      <c r="B137">
        <v>2003</v>
      </c>
      <c r="C137" t="s">
        <v>20</v>
      </c>
      <c r="D137">
        <v>16</v>
      </c>
      <c r="E137">
        <v>0</v>
      </c>
      <c r="F137" s="54">
        <v>1639.56</v>
      </c>
      <c r="G137" t="s">
        <v>11</v>
      </c>
      <c r="H137" t="s">
        <v>11</v>
      </c>
      <c r="I137" t="s">
        <v>23</v>
      </c>
      <c r="J137" s="19"/>
      <c r="K137" s="19"/>
      <c r="L137" s="15" t="str">
        <f t="shared" si="14"/>
        <v>Sep</v>
      </c>
      <c r="M137" s="15">
        <f t="shared" si="15"/>
        <v>2003</v>
      </c>
      <c r="N137" s="15" t="str" cm="1">
        <f t="array" ref="N137">IF(G137="?",INDEX($G$2:$G$2344,MODE(MATCH($G$2:$G$2344,$G$2:$G$2344,0))),G137)</f>
        <v>tier - 2</v>
      </c>
      <c r="O137" s="15" t="str" cm="1">
        <f t="array" ref="O137">IF(H137="?",INDEX($H$2:$H$2344,MODE(MATCH($H$2:$H$2344,$H$2:$H$2344,0))),H137)</f>
        <v>tier - 2</v>
      </c>
      <c r="P137" s="15" t="str">
        <f t="shared" si="16"/>
        <v>R1012</v>
      </c>
      <c r="Q137" s="49" t="str">
        <f t="shared" si="17"/>
        <v>16-Sep-2003</v>
      </c>
      <c r="R137" s="46">
        <v>37880</v>
      </c>
      <c r="S137" s="15"/>
      <c r="T137" s="29">
        <f t="shared" si="18"/>
        <v>19</v>
      </c>
      <c r="U137" s="61">
        <v>1639.56</v>
      </c>
    </row>
    <row r="138" spans="1:21" x14ac:dyDescent="0.25">
      <c r="A138" t="s">
        <v>158</v>
      </c>
      <c r="B138">
        <v>2003</v>
      </c>
      <c r="C138" t="s">
        <v>35</v>
      </c>
      <c r="D138">
        <v>21</v>
      </c>
      <c r="E138">
        <v>0</v>
      </c>
      <c r="F138" s="54">
        <v>1639.56</v>
      </c>
      <c r="G138" t="s">
        <v>11</v>
      </c>
      <c r="H138" t="s">
        <v>11</v>
      </c>
      <c r="I138" t="s">
        <v>23</v>
      </c>
      <c r="J138" s="20"/>
      <c r="K138" s="20"/>
      <c r="L138" s="17" t="str">
        <f t="shared" si="14"/>
        <v>Aug</v>
      </c>
      <c r="M138" s="17">
        <f t="shared" si="15"/>
        <v>2003</v>
      </c>
      <c r="N138" s="17" t="str" cm="1">
        <f t="array" ref="N138">IF(G138="?",INDEX($G$2:$G$2344,MODE(MATCH($G$2:$G$2344,$G$2:$G$2344,0))),G138)</f>
        <v>tier - 2</v>
      </c>
      <c r="O138" s="17" t="str" cm="1">
        <f t="array" ref="O138">IF(H138="?",INDEX($H$2:$H$2344,MODE(MATCH($H$2:$H$2344,$H$2:$H$2344,0))),H138)</f>
        <v>tier - 2</v>
      </c>
      <c r="P138" s="17" t="str">
        <f t="shared" si="16"/>
        <v>R1012</v>
      </c>
      <c r="Q138" s="47" t="str">
        <f t="shared" si="17"/>
        <v>21-Aug-2003</v>
      </c>
      <c r="R138" s="48">
        <v>37854</v>
      </c>
      <c r="S138" s="17"/>
      <c r="T138" s="30">
        <f t="shared" si="18"/>
        <v>19</v>
      </c>
      <c r="U138" s="62">
        <v>1639.56</v>
      </c>
    </row>
    <row r="139" spans="1:21" x14ac:dyDescent="0.25">
      <c r="A139" t="s">
        <v>159</v>
      </c>
      <c r="B139">
        <v>2003</v>
      </c>
      <c r="C139" t="s">
        <v>30</v>
      </c>
      <c r="D139">
        <v>30</v>
      </c>
      <c r="E139">
        <v>0</v>
      </c>
      <c r="F139" s="54">
        <v>1646.43</v>
      </c>
      <c r="G139" t="s">
        <v>11</v>
      </c>
      <c r="H139" t="s">
        <v>16</v>
      </c>
      <c r="I139" t="s">
        <v>23</v>
      </c>
      <c r="J139" s="19"/>
      <c r="K139" s="19"/>
      <c r="L139" s="15" t="str">
        <f t="shared" si="14"/>
        <v>Dec</v>
      </c>
      <c r="M139" s="15">
        <f t="shared" si="15"/>
        <v>2003</v>
      </c>
      <c r="N139" s="15" t="str" cm="1">
        <f t="array" ref="N139">IF(G139="?",INDEX($G$2:$G$2344,MODE(MATCH($G$2:$G$2344,$G$2:$G$2344,0))),G139)</f>
        <v>tier - 2</v>
      </c>
      <c r="O139" s="15" t="str" cm="1">
        <f t="array" ref="O139">IF(H139="?",INDEX($H$2:$H$2344,MODE(MATCH($H$2:$H$2344,$H$2:$H$2344,0))),H139)</f>
        <v>tier - 1</v>
      </c>
      <c r="P139" s="15" t="str">
        <f t="shared" si="16"/>
        <v>R1012</v>
      </c>
      <c r="Q139" s="49" t="str">
        <f t="shared" si="17"/>
        <v>30-Dec-2003</v>
      </c>
      <c r="R139" s="46">
        <v>37985</v>
      </c>
      <c r="S139" s="15"/>
      <c r="T139" s="29">
        <f t="shared" si="18"/>
        <v>19</v>
      </c>
      <c r="U139" s="61">
        <v>1646.43</v>
      </c>
    </row>
    <row r="140" spans="1:21" x14ac:dyDescent="0.25">
      <c r="A140" t="s">
        <v>160</v>
      </c>
      <c r="B140">
        <v>2000</v>
      </c>
      <c r="C140" t="s">
        <v>37</v>
      </c>
      <c r="D140">
        <v>23</v>
      </c>
      <c r="E140">
        <v>0</v>
      </c>
      <c r="F140" s="54">
        <v>1665</v>
      </c>
      <c r="G140" t="s">
        <v>11</v>
      </c>
      <c r="H140" t="s">
        <v>11</v>
      </c>
      <c r="I140" t="s">
        <v>13</v>
      </c>
      <c r="J140" s="20"/>
      <c r="K140" s="20"/>
      <c r="L140" s="17" t="str">
        <f t="shared" si="14"/>
        <v>Oct</v>
      </c>
      <c r="M140" s="17">
        <f t="shared" si="15"/>
        <v>2000</v>
      </c>
      <c r="N140" s="17" t="str" cm="1">
        <f t="array" ref="N140">IF(G140="?",INDEX($G$2:$G$2344,MODE(MATCH($G$2:$G$2344,$G$2:$G$2344,0))),G140)</f>
        <v>tier - 2</v>
      </c>
      <c r="O140" s="17" t="str" cm="1">
        <f t="array" ref="O140">IF(H140="?",INDEX($H$2:$H$2344,MODE(MATCH($H$2:$H$2344,$H$2:$H$2344,0))),H140)</f>
        <v>tier - 2</v>
      </c>
      <c r="P140" s="17" t="str">
        <f t="shared" si="16"/>
        <v>R1013</v>
      </c>
      <c r="Q140" s="47" t="str">
        <f t="shared" si="17"/>
        <v>23-Oct-2000</v>
      </c>
      <c r="R140" s="48">
        <v>36822</v>
      </c>
      <c r="S140" s="17"/>
      <c r="T140" s="30">
        <f t="shared" si="18"/>
        <v>22</v>
      </c>
      <c r="U140" s="62">
        <v>1665</v>
      </c>
    </row>
    <row r="141" spans="1:21" x14ac:dyDescent="0.25">
      <c r="A141" t="s">
        <v>161</v>
      </c>
      <c r="B141">
        <v>2000</v>
      </c>
      <c r="C141" t="s">
        <v>18</v>
      </c>
      <c r="D141">
        <v>10</v>
      </c>
      <c r="E141">
        <v>0</v>
      </c>
      <c r="F141" s="54">
        <v>1674.63</v>
      </c>
      <c r="G141" t="s">
        <v>11</v>
      </c>
      <c r="H141" t="s">
        <v>11</v>
      </c>
      <c r="I141" t="s">
        <v>13</v>
      </c>
      <c r="J141" s="19"/>
      <c r="K141" s="19"/>
      <c r="L141" s="15" t="str">
        <f t="shared" si="14"/>
        <v>Jun</v>
      </c>
      <c r="M141" s="15">
        <f t="shared" si="15"/>
        <v>2000</v>
      </c>
      <c r="N141" s="15" t="str" cm="1">
        <f t="array" ref="N141">IF(G141="?",INDEX($G$2:$G$2344,MODE(MATCH($G$2:$G$2344,$G$2:$G$2344,0))),G141)</f>
        <v>tier - 2</v>
      </c>
      <c r="O141" s="15" t="str" cm="1">
        <f t="array" ref="O141">IF(H141="?",INDEX($H$2:$H$2344,MODE(MATCH($H$2:$H$2344,$H$2:$H$2344,0))),H141)</f>
        <v>tier - 2</v>
      </c>
      <c r="P141" s="15" t="str">
        <f t="shared" si="16"/>
        <v>R1013</v>
      </c>
      <c r="Q141" s="49" t="str">
        <f t="shared" si="17"/>
        <v>10-Jun-2000</v>
      </c>
      <c r="R141" s="46">
        <v>36687</v>
      </c>
      <c r="S141" s="15"/>
      <c r="T141" s="29">
        <f t="shared" si="18"/>
        <v>22</v>
      </c>
      <c r="U141" s="61">
        <v>1674.63</v>
      </c>
    </row>
    <row r="142" spans="1:21" x14ac:dyDescent="0.25">
      <c r="A142" t="s">
        <v>162</v>
      </c>
      <c r="B142">
        <v>2000</v>
      </c>
      <c r="C142" t="s">
        <v>37</v>
      </c>
      <c r="D142">
        <v>21</v>
      </c>
      <c r="E142">
        <v>0</v>
      </c>
      <c r="F142" s="54">
        <v>1682.6</v>
      </c>
      <c r="G142" t="s">
        <v>11</v>
      </c>
      <c r="H142" t="s">
        <v>11</v>
      </c>
      <c r="I142" t="s">
        <v>42</v>
      </c>
      <c r="J142" s="20"/>
      <c r="K142" s="20"/>
      <c r="L142" s="17" t="str">
        <f t="shared" si="14"/>
        <v>Oct</v>
      </c>
      <c r="M142" s="17">
        <f t="shared" si="15"/>
        <v>2000</v>
      </c>
      <c r="N142" s="17" t="str" cm="1">
        <f t="array" ref="N142">IF(G142="?",INDEX($G$2:$G$2344,MODE(MATCH($G$2:$G$2344,$G$2:$G$2344,0))),G142)</f>
        <v>tier - 2</v>
      </c>
      <c r="O142" s="17" t="str" cm="1">
        <f t="array" ref="O142">IF(H142="?",INDEX($H$2:$H$2344,MODE(MATCH($H$2:$H$2344,$H$2:$H$2344,0))),H142)</f>
        <v>tier - 2</v>
      </c>
      <c r="P142" s="17" t="str">
        <f t="shared" si="16"/>
        <v>R1011</v>
      </c>
      <c r="Q142" s="47" t="str">
        <f t="shared" si="17"/>
        <v>21-Oct-2000</v>
      </c>
      <c r="R142" s="48">
        <v>36820</v>
      </c>
      <c r="S142" s="17"/>
      <c r="T142" s="30">
        <f t="shared" si="18"/>
        <v>22</v>
      </c>
      <c r="U142" s="62">
        <v>1682.6</v>
      </c>
    </row>
    <row r="143" spans="1:21" x14ac:dyDescent="0.25">
      <c r="A143" t="s">
        <v>163</v>
      </c>
      <c r="B143">
        <v>2004</v>
      </c>
      <c r="C143" t="s">
        <v>15</v>
      </c>
      <c r="D143">
        <v>17</v>
      </c>
      <c r="E143">
        <v>0</v>
      </c>
      <c r="F143" s="54">
        <v>1694.8</v>
      </c>
      <c r="G143" t="s">
        <v>11</v>
      </c>
      <c r="H143" t="s">
        <v>11</v>
      </c>
      <c r="I143" t="s">
        <v>164</v>
      </c>
      <c r="J143" s="19"/>
      <c r="K143" s="19"/>
      <c r="L143" s="15" t="str">
        <f t="shared" si="14"/>
        <v>Nov</v>
      </c>
      <c r="M143" s="15">
        <f t="shared" si="15"/>
        <v>2004</v>
      </c>
      <c r="N143" s="15" t="str" cm="1">
        <f t="array" ref="N143">IF(G143="?",INDEX($G$2:$G$2344,MODE(MATCH($G$2:$G$2344,$G$2:$G$2344,0))),G143)</f>
        <v>tier - 2</v>
      </c>
      <c r="O143" s="15" t="str" cm="1">
        <f t="array" ref="O143">IF(H143="?",INDEX($H$2:$H$2344,MODE(MATCH($H$2:$H$2344,$H$2:$H$2344,0))),H143)</f>
        <v>tier - 2</v>
      </c>
      <c r="P143" s="15" t="str">
        <f t="shared" si="16"/>
        <v>R1015</v>
      </c>
      <c r="Q143" s="49" t="str">
        <f t="shared" si="17"/>
        <v>17-Nov-2004</v>
      </c>
      <c r="R143" s="46">
        <v>38308</v>
      </c>
      <c r="S143" s="15"/>
      <c r="T143" s="29">
        <f t="shared" si="18"/>
        <v>18</v>
      </c>
      <c r="U143" s="61">
        <v>1694.8</v>
      </c>
    </row>
    <row r="144" spans="1:21" x14ac:dyDescent="0.25">
      <c r="A144" t="s">
        <v>165</v>
      </c>
      <c r="B144">
        <v>2004</v>
      </c>
      <c r="C144" t="s">
        <v>30</v>
      </c>
      <c r="D144">
        <v>10</v>
      </c>
      <c r="E144">
        <v>0</v>
      </c>
      <c r="F144" s="54">
        <v>1702.46</v>
      </c>
      <c r="G144" t="s">
        <v>11</v>
      </c>
      <c r="H144" t="s">
        <v>12</v>
      </c>
      <c r="I144" t="s">
        <v>166</v>
      </c>
      <c r="J144" s="20"/>
      <c r="K144" s="20"/>
      <c r="L144" s="17" t="str">
        <f t="shared" si="14"/>
        <v>Dec</v>
      </c>
      <c r="M144" s="17">
        <f t="shared" si="15"/>
        <v>2004</v>
      </c>
      <c r="N144" s="17" t="str" cm="1">
        <f t="array" ref="N144">IF(G144="?",INDEX($G$2:$G$2344,MODE(MATCH($G$2:$G$2344,$G$2:$G$2344,0))),G144)</f>
        <v>tier - 2</v>
      </c>
      <c r="O144" s="17" t="str" cm="1">
        <f t="array" ref="O144">IF(H144="?",INDEX($H$2:$H$2344,MODE(MATCH($H$2:$H$2344,$H$2:$H$2344,0))),H144)</f>
        <v>tier - 3</v>
      </c>
      <c r="P144" s="17" t="str">
        <f t="shared" si="16"/>
        <v>R1019</v>
      </c>
      <c r="Q144" s="47" t="str">
        <f t="shared" si="17"/>
        <v>10-Dec-2004</v>
      </c>
      <c r="R144" s="48">
        <v>38331</v>
      </c>
      <c r="S144" s="17"/>
      <c r="T144" s="30">
        <f t="shared" si="18"/>
        <v>18</v>
      </c>
      <c r="U144" s="62">
        <v>1702.46</v>
      </c>
    </row>
    <row r="145" spans="1:21" x14ac:dyDescent="0.25">
      <c r="A145" t="s">
        <v>167</v>
      </c>
      <c r="B145">
        <v>2004</v>
      </c>
      <c r="C145" t="s">
        <v>15</v>
      </c>
      <c r="D145">
        <v>7</v>
      </c>
      <c r="E145">
        <v>0</v>
      </c>
      <c r="F145" s="54">
        <v>1704.57</v>
      </c>
      <c r="G145" t="s">
        <v>11</v>
      </c>
      <c r="H145" t="s">
        <v>16</v>
      </c>
      <c r="I145" t="s">
        <v>168</v>
      </c>
      <c r="J145" s="19"/>
      <c r="K145" s="19"/>
      <c r="L145" s="15" t="str">
        <f t="shared" si="14"/>
        <v>Nov</v>
      </c>
      <c r="M145" s="15">
        <f t="shared" si="15"/>
        <v>2004</v>
      </c>
      <c r="N145" s="15" t="str" cm="1">
        <f t="array" ref="N145">IF(G145="?",INDEX($G$2:$G$2344,MODE(MATCH($G$2:$G$2344,$G$2:$G$2344,0))),G145)</f>
        <v>tier - 2</v>
      </c>
      <c r="O145" s="15" t="str" cm="1">
        <f t="array" ref="O145">IF(H145="?",INDEX($H$2:$H$2344,MODE(MATCH($H$2:$H$2344,$H$2:$H$2344,0))),H145)</f>
        <v>tier - 1</v>
      </c>
      <c r="P145" s="15" t="str">
        <f t="shared" si="16"/>
        <v>R1016</v>
      </c>
      <c r="Q145" s="49" t="str">
        <f t="shared" si="17"/>
        <v>7-Nov-2004</v>
      </c>
      <c r="R145" s="46">
        <v>38298</v>
      </c>
      <c r="S145" s="15"/>
      <c r="T145" s="29">
        <f t="shared" si="18"/>
        <v>18</v>
      </c>
      <c r="U145" s="61">
        <v>1704.57</v>
      </c>
    </row>
    <row r="146" spans="1:21" x14ac:dyDescent="0.25">
      <c r="A146" t="s">
        <v>169</v>
      </c>
      <c r="B146">
        <v>2004</v>
      </c>
      <c r="C146" t="s">
        <v>30</v>
      </c>
      <c r="D146">
        <v>14</v>
      </c>
      <c r="E146">
        <v>0</v>
      </c>
      <c r="F146" s="54">
        <v>1704.7</v>
      </c>
      <c r="G146" t="s">
        <v>11</v>
      </c>
      <c r="H146" t="s">
        <v>12</v>
      </c>
      <c r="I146" t="s">
        <v>170</v>
      </c>
      <c r="J146" s="20"/>
      <c r="K146" s="20"/>
      <c r="L146" s="17" t="str">
        <f t="shared" si="14"/>
        <v>Dec</v>
      </c>
      <c r="M146" s="17">
        <f t="shared" si="15"/>
        <v>2004</v>
      </c>
      <c r="N146" s="17" t="str" cm="1">
        <f t="array" ref="N146">IF(G146="?",INDEX($G$2:$G$2344,MODE(MATCH($G$2:$G$2344,$G$2:$G$2344,0))),G146)</f>
        <v>tier - 2</v>
      </c>
      <c r="O146" s="17" t="str" cm="1">
        <f t="array" ref="O146">IF(H146="?",INDEX($H$2:$H$2344,MODE(MATCH($H$2:$H$2344,$H$2:$H$2344,0))),H146)</f>
        <v>tier - 3</v>
      </c>
      <c r="P146" s="17" t="str">
        <f t="shared" si="16"/>
        <v>R1018</v>
      </c>
      <c r="Q146" s="47" t="str">
        <f t="shared" si="17"/>
        <v>14-Dec-2004</v>
      </c>
      <c r="R146" s="48">
        <v>38335</v>
      </c>
      <c r="S146" s="17"/>
      <c r="T146" s="30">
        <f t="shared" si="18"/>
        <v>18</v>
      </c>
      <c r="U146" s="62">
        <v>1704.7</v>
      </c>
    </row>
    <row r="147" spans="1:21" x14ac:dyDescent="0.25">
      <c r="A147" t="s">
        <v>171</v>
      </c>
      <c r="B147">
        <v>2004</v>
      </c>
      <c r="C147" t="s">
        <v>30</v>
      </c>
      <c r="D147">
        <v>6</v>
      </c>
      <c r="E147">
        <v>0</v>
      </c>
      <c r="F147" s="54">
        <v>1705.62</v>
      </c>
      <c r="G147" t="s">
        <v>11</v>
      </c>
      <c r="H147" t="s">
        <v>11</v>
      </c>
      <c r="I147" t="s">
        <v>164</v>
      </c>
      <c r="J147" s="19"/>
      <c r="K147" s="19"/>
      <c r="L147" s="15" t="str">
        <f t="shared" si="14"/>
        <v>Dec</v>
      </c>
      <c r="M147" s="15">
        <f t="shared" si="15"/>
        <v>2004</v>
      </c>
      <c r="N147" s="15" t="str" cm="1">
        <f t="array" ref="N147">IF(G147="?",INDEX($G$2:$G$2344,MODE(MATCH($G$2:$G$2344,$G$2:$G$2344,0))),G147)</f>
        <v>tier - 2</v>
      </c>
      <c r="O147" s="15" t="str" cm="1">
        <f t="array" ref="O147">IF(H147="?",INDEX($H$2:$H$2344,MODE(MATCH($H$2:$H$2344,$H$2:$H$2344,0))),H147)</f>
        <v>tier - 2</v>
      </c>
      <c r="P147" s="15" t="str">
        <f t="shared" si="16"/>
        <v>R1015</v>
      </c>
      <c r="Q147" s="49" t="str">
        <f t="shared" si="17"/>
        <v>6-Dec-2004</v>
      </c>
      <c r="R147" s="46">
        <v>38327</v>
      </c>
      <c r="S147" s="15"/>
      <c r="T147" s="29">
        <f t="shared" si="18"/>
        <v>18</v>
      </c>
      <c r="U147" s="61">
        <v>1705.62</v>
      </c>
    </row>
    <row r="148" spans="1:21" x14ac:dyDescent="0.25">
      <c r="A148" t="s">
        <v>172</v>
      </c>
      <c r="B148">
        <v>2004</v>
      </c>
      <c r="C148" t="s">
        <v>37</v>
      </c>
      <c r="D148">
        <v>17</v>
      </c>
      <c r="E148">
        <v>0</v>
      </c>
      <c r="F148" s="54">
        <v>1708</v>
      </c>
      <c r="G148" t="s">
        <v>12</v>
      </c>
      <c r="H148" t="s">
        <v>11</v>
      </c>
      <c r="I148" t="s">
        <v>168</v>
      </c>
      <c r="J148" s="20"/>
      <c r="K148" s="20"/>
      <c r="L148" s="17" t="str">
        <f t="shared" si="14"/>
        <v>Oct</v>
      </c>
      <c r="M148" s="17">
        <f t="shared" si="15"/>
        <v>2004</v>
      </c>
      <c r="N148" s="17" t="str" cm="1">
        <f t="array" ref="N148">IF(G148="?",INDEX($G$2:$G$2344,MODE(MATCH($G$2:$G$2344,$G$2:$G$2344,0))),G148)</f>
        <v>tier - 3</v>
      </c>
      <c r="O148" s="17" t="str" cm="1">
        <f t="array" ref="O148">IF(H148="?",INDEX($H$2:$H$2344,MODE(MATCH($H$2:$H$2344,$H$2:$H$2344,0))),H148)</f>
        <v>tier - 2</v>
      </c>
      <c r="P148" s="17" t="str">
        <f t="shared" si="16"/>
        <v>R1016</v>
      </c>
      <c r="Q148" s="47" t="str">
        <f t="shared" si="17"/>
        <v>17-Oct-2004</v>
      </c>
      <c r="R148" s="48">
        <v>38277</v>
      </c>
      <c r="S148" s="17"/>
      <c r="T148" s="30">
        <f t="shared" si="18"/>
        <v>18</v>
      </c>
      <c r="U148" s="62">
        <v>1708</v>
      </c>
    </row>
    <row r="149" spans="1:21" x14ac:dyDescent="0.25">
      <c r="A149" t="s">
        <v>173</v>
      </c>
      <c r="B149">
        <v>2004</v>
      </c>
      <c r="C149" t="s">
        <v>30</v>
      </c>
      <c r="D149">
        <v>12</v>
      </c>
      <c r="E149">
        <v>0</v>
      </c>
      <c r="F149" s="54">
        <v>1708.93</v>
      </c>
      <c r="G149" t="s">
        <v>12</v>
      </c>
      <c r="H149" t="s">
        <v>16</v>
      </c>
      <c r="I149" t="s">
        <v>166</v>
      </c>
      <c r="J149" s="19"/>
      <c r="K149" s="19"/>
      <c r="L149" s="15" t="str">
        <f t="shared" si="14"/>
        <v>Dec</v>
      </c>
      <c r="M149" s="15">
        <f t="shared" si="15"/>
        <v>2004</v>
      </c>
      <c r="N149" s="15" t="str" cm="1">
        <f t="array" ref="N149">IF(G149="?",INDEX($G$2:$G$2344,MODE(MATCH($G$2:$G$2344,$G$2:$G$2344,0))),G149)</f>
        <v>tier - 3</v>
      </c>
      <c r="O149" s="15" t="str" cm="1">
        <f t="array" ref="O149">IF(H149="?",INDEX($H$2:$H$2344,MODE(MATCH($H$2:$H$2344,$H$2:$H$2344,0))),H149)</f>
        <v>tier - 1</v>
      </c>
      <c r="P149" s="15" t="str">
        <f t="shared" si="16"/>
        <v>R1019</v>
      </c>
      <c r="Q149" s="49" t="str">
        <f t="shared" si="17"/>
        <v>12-Dec-2004</v>
      </c>
      <c r="R149" s="46">
        <v>38333</v>
      </c>
      <c r="S149" s="15"/>
      <c r="T149" s="29">
        <f t="shared" si="18"/>
        <v>18</v>
      </c>
      <c r="U149" s="61">
        <v>1708.93</v>
      </c>
    </row>
    <row r="150" spans="1:21" x14ac:dyDescent="0.25">
      <c r="A150" t="s">
        <v>174</v>
      </c>
      <c r="B150">
        <v>2004</v>
      </c>
      <c r="C150" t="s">
        <v>20</v>
      </c>
      <c r="D150">
        <v>19</v>
      </c>
      <c r="E150">
        <v>1</v>
      </c>
      <c r="F150" s="54">
        <v>1711.03</v>
      </c>
      <c r="G150" t="s">
        <v>12</v>
      </c>
      <c r="H150" t="s">
        <v>12</v>
      </c>
      <c r="I150" t="s">
        <v>13</v>
      </c>
      <c r="J150" s="20"/>
      <c r="K150" s="20"/>
      <c r="L150" s="17" t="str">
        <f t="shared" si="14"/>
        <v>Sep</v>
      </c>
      <c r="M150" s="17">
        <f t="shared" si="15"/>
        <v>2004</v>
      </c>
      <c r="N150" s="17" t="str" cm="1">
        <f t="array" ref="N150">IF(G150="?",INDEX($G$2:$G$2344,MODE(MATCH($G$2:$G$2344,$G$2:$G$2344,0))),G150)</f>
        <v>tier - 3</v>
      </c>
      <c r="O150" s="17" t="str" cm="1">
        <f t="array" ref="O150">IF(H150="?",INDEX($H$2:$H$2344,MODE(MATCH($H$2:$H$2344,$H$2:$H$2344,0))),H150)</f>
        <v>tier - 3</v>
      </c>
      <c r="P150" s="17" t="str">
        <f t="shared" si="16"/>
        <v>R1013</v>
      </c>
      <c r="Q150" s="47" t="str">
        <f t="shared" si="17"/>
        <v>19-Sep-2004</v>
      </c>
      <c r="R150" s="48">
        <v>38249</v>
      </c>
      <c r="S150" s="17"/>
      <c r="T150" s="30">
        <f t="shared" si="18"/>
        <v>18</v>
      </c>
      <c r="U150" s="62">
        <v>1711.03</v>
      </c>
    </row>
    <row r="151" spans="1:21" x14ac:dyDescent="0.25">
      <c r="A151" t="s">
        <v>175</v>
      </c>
      <c r="B151">
        <v>2004</v>
      </c>
      <c r="C151" t="s">
        <v>20</v>
      </c>
      <c r="D151">
        <v>21</v>
      </c>
      <c r="E151">
        <v>0</v>
      </c>
      <c r="F151" s="54">
        <v>1712.23</v>
      </c>
      <c r="G151" t="s">
        <v>12</v>
      </c>
      <c r="H151" t="s">
        <v>16</v>
      </c>
      <c r="I151" t="s">
        <v>168</v>
      </c>
      <c r="J151" s="19"/>
      <c r="K151" s="19"/>
      <c r="L151" s="15" t="str">
        <f t="shared" si="14"/>
        <v>Sep</v>
      </c>
      <c r="M151" s="15">
        <f t="shared" si="15"/>
        <v>2004</v>
      </c>
      <c r="N151" s="15" t="str" cm="1">
        <f t="array" ref="N151">IF(G151="?",INDEX($G$2:$G$2344,MODE(MATCH($G$2:$G$2344,$G$2:$G$2344,0))),G151)</f>
        <v>tier - 3</v>
      </c>
      <c r="O151" s="15" t="str" cm="1">
        <f t="array" ref="O151">IF(H151="?",INDEX($H$2:$H$2344,MODE(MATCH($H$2:$H$2344,$H$2:$H$2344,0))),H151)</f>
        <v>tier - 1</v>
      </c>
      <c r="P151" s="15" t="str">
        <f t="shared" si="16"/>
        <v>R1016</v>
      </c>
      <c r="Q151" s="49" t="str">
        <f t="shared" si="17"/>
        <v>21-Sep-2004</v>
      </c>
      <c r="R151" s="46">
        <v>38251</v>
      </c>
      <c r="S151" s="15"/>
      <c r="T151" s="29">
        <f t="shared" si="18"/>
        <v>18</v>
      </c>
      <c r="U151" s="61">
        <v>1712.23</v>
      </c>
    </row>
    <row r="152" spans="1:21" x14ac:dyDescent="0.25">
      <c r="A152" t="s">
        <v>176</v>
      </c>
      <c r="B152">
        <v>2004</v>
      </c>
      <c r="C152" t="s">
        <v>18</v>
      </c>
      <c r="D152">
        <v>10</v>
      </c>
      <c r="E152">
        <v>1</v>
      </c>
      <c r="F152" s="54">
        <v>1719.44</v>
      </c>
      <c r="G152" t="s">
        <v>12</v>
      </c>
      <c r="H152" t="s">
        <v>12</v>
      </c>
      <c r="I152" t="s">
        <v>13</v>
      </c>
      <c r="J152" s="20"/>
      <c r="K152" s="20"/>
      <c r="L152" s="17" t="str">
        <f t="shared" si="14"/>
        <v>Jun</v>
      </c>
      <c r="M152" s="17">
        <f t="shared" si="15"/>
        <v>2004</v>
      </c>
      <c r="N152" s="17" t="str" cm="1">
        <f t="array" ref="N152">IF(G152="?",INDEX($G$2:$G$2344,MODE(MATCH($G$2:$G$2344,$G$2:$G$2344,0))),G152)</f>
        <v>tier - 3</v>
      </c>
      <c r="O152" s="17" t="str" cm="1">
        <f t="array" ref="O152">IF(H152="?",INDEX($H$2:$H$2344,MODE(MATCH($H$2:$H$2344,$H$2:$H$2344,0))),H152)</f>
        <v>tier - 3</v>
      </c>
      <c r="P152" s="17" t="str">
        <f t="shared" si="16"/>
        <v>R1013</v>
      </c>
      <c r="Q152" s="47" t="str">
        <f t="shared" si="17"/>
        <v>10-Jun-2004</v>
      </c>
      <c r="R152" s="48">
        <v>38148</v>
      </c>
      <c r="S152" s="17"/>
      <c r="T152" s="30">
        <f t="shared" si="18"/>
        <v>18</v>
      </c>
      <c r="U152" s="62">
        <v>1719.44</v>
      </c>
    </row>
    <row r="153" spans="1:21" x14ac:dyDescent="0.25">
      <c r="A153" t="s">
        <v>177</v>
      </c>
      <c r="B153">
        <v>2004</v>
      </c>
      <c r="C153" t="s">
        <v>20</v>
      </c>
      <c r="D153">
        <v>11</v>
      </c>
      <c r="E153">
        <v>1</v>
      </c>
      <c r="F153" s="54">
        <v>1720.35</v>
      </c>
      <c r="G153" t="s">
        <v>12</v>
      </c>
      <c r="H153" t="s">
        <v>12</v>
      </c>
      <c r="I153" t="s">
        <v>13</v>
      </c>
      <c r="J153" s="19"/>
      <c r="K153" s="19"/>
      <c r="L153" s="15" t="str">
        <f t="shared" si="14"/>
        <v>Sep</v>
      </c>
      <c r="M153" s="15">
        <f t="shared" si="15"/>
        <v>2004</v>
      </c>
      <c r="N153" s="15" t="str" cm="1">
        <f t="array" ref="N153">IF(G153="?",INDEX($G$2:$G$2344,MODE(MATCH($G$2:$G$2344,$G$2:$G$2344,0))),G153)</f>
        <v>tier - 3</v>
      </c>
      <c r="O153" s="15" t="str" cm="1">
        <f t="array" ref="O153">IF(H153="?",INDEX($H$2:$H$2344,MODE(MATCH($H$2:$H$2344,$H$2:$H$2344,0))),H153)</f>
        <v>tier - 3</v>
      </c>
      <c r="P153" s="15" t="str">
        <f t="shared" si="16"/>
        <v>R1013</v>
      </c>
      <c r="Q153" s="49" t="str">
        <f t="shared" si="17"/>
        <v>11-Sep-2004</v>
      </c>
      <c r="R153" s="46">
        <v>38241</v>
      </c>
      <c r="S153" s="15"/>
      <c r="T153" s="29">
        <f t="shared" si="18"/>
        <v>18</v>
      </c>
      <c r="U153" s="61">
        <v>1720.35</v>
      </c>
    </row>
    <row r="154" spans="1:21" x14ac:dyDescent="0.25">
      <c r="A154" t="s">
        <v>178</v>
      </c>
      <c r="B154">
        <v>2004</v>
      </c>
      <c r="C154" t="s">
        <v>37</v>
      </c>
      <c r="D154">
        <v>21</v>
      </c>
      <c r="E154">
        <v>1</v>
      </c>
      <c r="F154" s="54">
        <v>1725.55</v>
      </c>
      <c r="G154" t="s">
        <v>12</v>
      </c>
      <c r="H154" t="s">
        <v>11</v>
      </c>
      <c r="I154" t="s">
        <v>13</v>
      </c>
      <c r="J154" s="20"/>
      <c r="K154" s="20"/>
      <c r="L154" s="17" t="str">
        <f t="shared" si="14"/>
        <v>Oct</v>
      </c>
      <c r="M154" s="17">
        <f t="shared" si="15"/>
        <v>2004</v>
      </c>
      <c r="N154" s="17" t="str" cm="1">
        <f t="array" ref="N154">IF(G154="?",INDEX($G$2:$G$2344,MODE(MATCH($G$2:$G$2344,$G$2:$G$2344,0))),G154)</f>
        <v>tier - 3</v>
      </c>
      <c r="O154" s="17" t="str" cm="1">
        <f t="array" ref="O154">IF(H154="?",INDEX($H$2:$H$2344,MODE(MATCH($H$2:$H$2344,$H$2:$H$2344,0))),H154)</f>
        <v>tier - 2</v>
      </c>
      <c r="P154" s="17" t="str">
        <f t="shared" si="16"/>
        <v>R1013</v>
      </c>
      <c r="Q154" s="47" t="str">
        <f t="shared" si="17"/>
        <v>21-Oct-2004</v>
      </c>
      <c r="R154" s="48">
        <v>38281</v>
      </c>
      <c r="S154" s="17"/>
      <c r="T154" s="30">
        <f t="shared" si="18"/>
        <v>18</v>
      </c>
      <c r="U154" s="62">
        <v>1725.55</v>
      </c>
    </row>
    <row r="155" spans="1:21" x14ac:dyDescent="0.25">
      <c r="A155" t="s">
        <v>179</v>
      </c>
      <c r="B155">
        <v>2004</v>
      </c>
      <c r="C155" t="s">
        <v>20</v>
      </c>
      <c r="D155">
        <v>9</v>
      </c>
      <c r="E155">
        <v>1</v>
      </c>
      <c r="F155" s="54">
        <v>1727.54</v>
      </c>
      <c r="G155" t="s">
        <v>12</v>
      </c>
      <c r="H155" t="s">
        <v>16</v>
      </c>
      <c r="I155" t="s">
        <v>13</v>
      </c>
      <c r="J155" s="19"/>
      <c r="K155" s="19"/>
      <c r="L155" s="15" t="str">
        <f t="shared" si="14"/>
        <v>Sep</v>
      </c>
      <c r="M155" s="15">
        <f t="shared" si="15"/>
        <v>2004</v>
      </c>
      <c r="N155" s="15" t="str" cm="1">
        <f t="array" ref="N155">IF(G155="?",INDEX($G$2:$G$2344,MODE(MATCH($G$2:$G$2344,$G$2:$G$2344,0))),G155)</f>
        <v>tier - 3</v>
      </c>
      <c r="O155" s="15" t="str" cm="1">
        <f t="array" ref="O155">IF(H155="?",INDEX($H$2:$H$2344,MODE(MATCH($H$2:$H$2344,$H$2:$H$2344,0))),H155)</f>
        <v>tier - 1</v>
      </c>
      <c r="P155" s="15" t="str">
        <f t="shared" si="16"/>
        <v>R1013</v>
      </c>
      <c r="Q155" s="49" t="str">
        <f t="shared" si="17"/>
        <v>9-Sep-2004</v>
      </c>
      <c r="R155" s="46">
        <v>38239</v>
      </c>
      <c r="S155" s="15"/>
      <c r="T155" s="29">
        <f t="shared" si="18"/>
        <v>18</v>
      </c>
      <c r="U155" s="61">
        <v>1727.54</v>
      </c>
    </row>
    <row r="156" spans="1:21" x14ac:dyDescent="0.25">
      <c r="A156" t="s">
        <v>180</v>
      </c>
      <c r="B156">
        <v>2003</v>
      </c>
      <c r="C156" t="s">
        <v>15</v>
      </c>
      <c r="D156">
        <v>21</v>
      </c>
      <c r="E156">
        <v>0</v>
      </c>
      <c r="F156" s="54">
        <v>1727.79</v>
      </c>
      <c r="G156" t="s">
        <v>12</v>
      </c>
      <c r="H156" t="s">
        <v>12</v>
      </c>
      <c r="I156" t="s">
        <v>42</v>
      </c>
      <c r="J156" s="20"/>
      <c r="K156" s="20"/>
      <c r="L156" s="17" t="str">
        <f t="shared" si="14"/>
        <v>Nov</v>
      </c>
      <c r="M156" s="17">
        <f t="shared" si="15"/>
        <v>2003</v>
      </c>
      <c r="N156" s="17" t="str" cm="1">
        <f t="array" ref="N156">IF(G156="?",INDEX($G$2:$G$2344,MODE(MATCH($G$2:$G$2344,$G$2:$G$2344,0))),G156)</f>
        <v>tier - 3</v>
      </c>
      <c r="O156" s="17" t="str" cm="1">
        <f t="array" ref="O156">IF(H156="?",INDEX($H$2:$H$2344,MODE(MATCH($H$2:$H$2344,$H$2:$H$2344,0))),H156)</f>
        <v>tier - 3</v>
      </c>
      <c r="P156" s="17" t="str">
        <f t="shared" si="16"/>
        <v>R1011</v>
      </c>
      <c r="Q156" s="47" t="str">
        <f t="shared" si="17"/>
        <v>21-Nov-2003</v>
      </c>
      <c r="R156" s="48">
        <v>37946</v>
      </c>
      <c r="S156" s="17"/>
      <c r="T156" s="30">
        <f t="shared" si="18"/>
        <v>19</v>
      </c>
      <c r="U156" s="62">
        <v>1727.79</v>
      </c>
    </row>
    <row r="157" spans="1:21" x14ac:dyDescent="0.25">
      <c r="A157" t="s">
        <v>181</v>
      </c>
      <c r="B157">
        <v>2003</v>
      </c>
      <c r="C157" t="s">
        <v>20</v>
      </c>
      <c r="D157">
        <v>1</v>
      </c>
      <c r="E157">
        <v>0</v>
      </c>
      <c r="F157" s="54">
        <v>1728.9</v>
      </c>
      <c r="G157" t="s">
        <v>12</v>
      </c>
      <c r="H157" t="s">
        <v>11</v>
      </c>
      <c r="I157" t="s">
        <v>42</v>
      </c>
      <c r="J157" s="19"/>
      <c r="K157" s="19"/>
      <c r="L157" s="15" t="str">
        <f t="shared" si="14"/>
        <v>Sep</v>
      </c>
      <c r="M157" s="15">
        <f t="shared" si="15"/>
        <v>2003</v>
      </c>
      <c r="N157" s="15" t="str" cm="1">
        <f t="array" ref="N157">IF(G157="?",INDEX($G$2:$G$2344,MODE(MATCH($G$2:$G$2344,$G$2:$G$2344,0))),G157)</f>
        <v>tier - 3</v>
      </c>
      <c r="O157" s="15" t="str" cm="1">
        <f t="array" ref="O157">IF(H157="?",INDEX($H$2:$H$2344,MODE(MATCH($H$2:$H$2344,$H$2:$H$2344,0))),H157)</f>
        <v>tier - 2</v>
      </c>
      <c r="P157" s="15" t="str">
        <f t="shared" si="16"/>
        <v>R1011</v>
      </c>
      <c r="Q157" s="49" t="str">
        <f t="shared" si="17"/>
        <v>1-Sep-2003</v>
      </c>
      <c r="R157" s="46">
        <v>37865</v>
      </c>
      <c r="S157" s="15"/>
      <c r="T157" s="29">
        <f t="shared" si="18"/>
        <v>19</v>
      </c>
      <c r="U157" s="61">
        <v>1728.9</v>
      </c>
    </row>
    <row r="158" spans="1:21" x14ac:dyDescent="0.25">
      <c r="A158" t="s">
        <v>182</v>
      </c>
      <c r="B158">
        <v>2003</v>
      </c>
      <c r="C158" t="s">
        <v>15</v>
      </c>
      <c r="D158">
        <v>9</v>
      </c>
      <c r="E158">
        <v>0</v>
      </c>
      <c r="F158" s="54">
        <v>1731.68</v>
      </c>
      <c r="G158" t="s">
        <v>12</v>
      </c>
      <c r="H158" t="s">
        <v>11</v>
      </c>
      <c r="I158" t="s">
        <v>42</v>
      </c>
      <c r="J158" s="20"/>
      <c r="K158" s="20"/>
      <c r="L158" s="17" t="str">
        <f t="shared" si="14"/>
        <v>Nov</v>
      </c>
      <c r="M158" s="17">
        <f t="shared" si="15"/>
        <v>2003</v>
      </c>
      <c r="N158" s="17" t="str" cm="1">
        <f t="array" ref="N158">IF(G158="?",INDEX($G$2:$G$2344,MODE(MATCH($G$2:$G$2344,$G$2:$G$2344,0))),G158)</f>
        <v>tier - 3</v>
      </c>
      <c r="O158" s="17" t="str" cm="1">
        <f t="array" ref="O158">IF(H158="?",INDEX($H$2:$H$2344,MODE(MATCH($H$2:$H$2344,$H$2:$H$2344,0))),H158)</f>
        <v>tier - 2</v>
      </c>
      <c r="P158" s="17" t="str">
        <f t="shared" si="16"/>
        <v>R1011</v>
      </c>
      <c r="Q158" s="47" t="str">
        <f t="shared" si="17"/>
        <v>9-Nov-2003</v>
      </c>
      <c r="R158" s="48">
        <v>37934</v>
      </c>
      <c r="S158" s="17"/>
      <c r="T158" s="30">
        <f t="shared" si="18"/>
        <v>19</v>
      </c>
      <c r="U158" s="62">
        <v>1731.68</v>
      </c>
    </row>
    <row r="159" spans="1:21" x14ac:dyDescent="0.25">
      <c r="A159" t="s">
        <v>183</v>
      </c>
      <c r="B159">
        <v>2003</v>
      </c>
      <c r="C159" t="s">
        <v>15</v>
      </c>
      <c r="D159">
        <v>14</v>
      </c>
      <c r="E159">
        <v>0</v>
      </c>
      <c r="F159" s="54">
        <v>1737.38</v>
      </c>
      <c r="G159" t="s">
        <v>12</v>
      </c>
      <c r="H159" t="s">
        <v>11</v>
      </c>
      <c r="I159" t="s">
        <v>42</v>
      </c>
      <c r="J159" s="19"/>
      <c r="K159" s="19"/>
      <c r="L159" s="15" t="str">
        <f t="shared" si="14"/>
        <v>Nov</v>
      </c>
      <c r="M159" s="15">
        <f t="shared" si="15"/>
        <v>2003</v>
      </c>
      <c r="N159" s="15" t="str" cm="1">
        <f t="array" ref="N159">IF(G159="?",INDEX($G$2:$G$2344,MODE(MATCH($G$2:$G$2344,$G$2:$G$2344,0))),G159)</f>
        <v>tier - 3</v>
      </c>
      <c r="O159" s="15" t="str" cm="1">
        <f t="array" ref="O159">IF(H159="?",INDEX($H$2:$H$2344,MODE(MATCH($H$2:$H$2344,$H$2:$H$2344,0))),H159)</f>
        <v>tier - 2</v>
      </c>
      <c r="P159" s="15" t="str">
        <f t="shared" si="16"/>
        <v>R1011</v>
      </c>
      <c r="Q159" s="49" t="str">
        <f t="shared" si="17"/>
        <v>14-Nov-2003</v>
      </c>
      <c r="R159" s="46">
        <v>37939</v>
      </c>
      <c r="S159" s="15"/>
      <c r="T159" s="29">
        <f t="shared" si="18"/>
        <v>19</v>
      </c>
      <c r="U159" s="61">
        <v>1737.38</v>
      </c>
    </row>
    <row r="160" spans="1:21" x14ac:dyDescent="0.25">
      <c r="A160" t="s">
        <v>184</v>
      </c>
      <c r="B160">
        <v>2003</v>
      </c>
      <c r="C160" t="s">
        <v>10</v>
      </c>
      <c r="D160">
        <v>25</v>
      </c>
      <c r="E160">
        <v>0</v>
      </c>
      <c r="F160" s="54">
        <v>1743.21</v>
      </c>
      <c r="G160" t="s">
        <v>12</v>
      </c>
      <c r="H160" t="s">
        <v>16</v>
      </c>
      <c r="I160" t="s">
        <v>42</v>
      </c>
      <c r="J160" s="20"/>
      <c r="K160" s="20"/>
      <c r="L160" s="17" t="str">
        <f t="shared" si="14"/>
        <v>Jul</v>
      </c>
      <c r="M160" s="17">
        <f t="shared" si="15"/>
        <v>2003</v>
      </c>
      <c r="N160" s="17" t="str" cm="1">
        <f t="array" ref="N160">IF(G160="?",INDEX($G$2:$G$2344,MODE(MATCH($G$2:$G$2344,$G$2:$G$2344,0))),G160)</f>
        <v>tier - 3</v>
      </c>
      <c r="O160" s="17" t="str" cm="1">
        <f t="array" ref="O160">IF(H160="?",INDEX($H$2:$H$2344,MODE(MATCH($H$2:$H$2344,$H$2:$H$2344,0))),H160)</f>
        <v>tier - 1</v>
      </c>
      <c r="P160" s="17" t="str">
        <f t="shared" si="16"/>
        <v>R1011</v>
      </c>
      <c r="Q160" s="47" t="str">
        <f t="shared" si="17"/>
        <v>25-Jul-2003</v>
      </c>
      <c r="R160" s="48">
        <v>37827</v>
      </c>
      <c r="S160" s="17"/>
      <c r="T160" s="30">
        <f t="shared" si="18"/>
        <v>19</v>
      </c>
      <c r="U160" s="62">
        <v>1743.21</v>
      </c>
    </row>
    <row r="161" spans="1:21" x14ac:dyDescent="0.25">
      <c r="A161" t="s">
        <v>185</v>
      </c>
      <c r="B161">
        <v>2003</v>
      </c>
      <c r="C161" t="s">
        <v>10</v>
      </c>
      <c r="D161">
        <v>28</v>
      </c>
      <c r="E161">
        <v>0</v>
      </c>
      <c r="F161" s="54">
        <v>1744.47</v>
      </c>
      <c r="G161" t="s">
        <v>12</v>
      </c>
      <c r="H161" t="s">
        <v>16</v>
      </c>
      <c r="I161" t="s">
        <v>42</v>
      </c>
      <c r="J161" s="19"/>
      <c r="K161" s="19"/>
      <c r="L161" s="15" t="str">
        <f t="shared" si="14"/>
        <v>Jul</v>
      </c>
      <c r="M161" s="15">
        <f t="shared" si="15"/>
        <v>2003</v>
      </c>
      <c r="N161" s="15" t="str" cm="1">
        <f t="array" ref="N161">IF(G161="?",INDEX($G$2:$G$2344,MODE(MATCH($G$2:$G$2344,$G$2:$G$2344,0))),G161)</f>
        <v>tier - 3</v>
      </c>
      <c r="O161" s="15" t="str" cm="1">
        <f t="array" ref="O161">IF(H161="?",INDEX($H$2:$H$2344,MODE(MATCH($H$2:$H$2344,$H$2:$H$2344,0))),H161)</f>
        <v>tier - 1</v>
      </c>
      <c r="P161" s="15" t="str">
        <f t="shared" si="16"/>
        <v>R1011</v>
      </c>
      <c r="Q161" s="49" t="str">
        <f t="shared" si="17"/>
        <v>28-Jul-2003</v>
      </c>
      <c r="R161" s="46">
        <v>37830</v>
      </c>
      <c r="S161" s="15"/>
      <c r="T161" s="29">
        <f t="shared" si="18"/>
        <v>19</v>
      </c>
      <c r="U161" s="61">
        <v>1744.47</v>
      </c>
    </row>
    <row r="162" spans="1:21" x14ac:dyDescent="0.25">
      <c r="A162" t="s">
        <v>186</v>
      </c>
      <c r="B162">
        <v>2003</v>
      </c>
      <c r="C162" t="s">
        <v>20</v>
      </c>
      <c r="D162">
        <v>26</v>
      </c>
      <c r="E162">
        <v>0</v>
      </c>
      <c r="F162" s="54">
        <v>1748.77</v>
      </c>
      <c r="G162" t="s">
        <v>12</v>
      </c>
      <c r="H162" t="s">
        <v>16</v>
      </c>
      <c r="I162" t="s">
        <v>42</v>
      </c>
      <c r="J162" s="20"/>
      <c r="K162" s="20"/>
      <c r="L162" s="17" t="str">
        <f t="shared" si="14"/>
        <v>Sep</v>
      </c>
      <c r="M162" s="17">
        <f t="shared" si="15"/>
        <v>2003</v>
      </c>
      <c r="N162" s="17" t="str" cm="1">
        <f t="array" ref="N162">IF(G162="?",INDEX($G$2:$G$2344,MODE(MATCH($G$2:$G$2344,$G$2:$G$2344,0))),G162)</f>
        <v>tier - 3</v>
      </c>
      <c r="O162" s="17" t="str" cm="1">
        <f t="array" ref="O162">IF(H162="?",INDEX($H$2:$H$2344,MODE(MATCH($H$2:$H$2344,$H$2:$H$2344,0))),H162)</f>
        <v>tier - 1</v>
      </c>
      <c r="P162" s="17" t="str">
        <f t="shared" si="16"/>
        <v>R1011</v>
      </c>
      <c r="Q162" s="47" t="str">
        <f t="shared" si="17"/>
        <v>26-Sep-2003</v>
      </c>
      <c r="R162" s="48">
        <v>37890</v>
      </c>
      <c r="S162" s="17"/>
      <c r="T162" s="30">
        <f t="shared" si="18"/>
        <v>19</v>
      </c>
      <c r="U162" s="62">
        <v>1748.77</v>
      </c>
    </row>
    <row r="163" spans="1:21" x14ac:dyDescent="0.25">
      <c r="A163" t="s">
        <v>187</v>
      </c>
      <c r="B163">
        <v>1998</v>
      </c>
      <c r="C163" t="s">
        <v>37</v>
      </c>
      <c r="D163">
        <v>7</v>
      </c>
      <c r="E163">
        <v>0</v>
      </c>
      <c r="F163" s="54">
        <v>1756.6</v>
      </c>
      <c r="G163" t="s">
        <v>12</v>
      </c>
      <c r="H163" t="s">
        <v>12</v>
      </c>
      <c r="I163" t="s">
        <v>13</v>
      </c>
      <c r="J163" s="19"/>
      <c r="K163" s="19"/>
      <c r="L163" s="15" t="str">
        <f t="shared" si="14"/>
        <v>Oct</v>
      </c>
      <c r="M163" s="15">
        <f t="shared" si="15"/>
        <v>1998</v>
      </c>
      <c r="N163" s="15" t="str" cm="1">
        <f t="array" ref="N163">IF(G163="?",INDEX($G$2:$G$2344,MODE(MATCH($G$2:$G$2344,$G$2:$G$2344,0))),G163)</f>
        <v>tier - 3</v>
      </c>
      <c r="O163" s="15" t="str" cm="1">
        <f t="array" ref="O163">IF(H163="?",INDEX($H$2:$H$2344,MODE(MATCH($H$2:$H$2344,$H$2:$H$2344,0))),H163)</f>
        <v>tier - 3</v>
      </c>
      <c r="P163" s="15" t="str">
        <f t="shared" si="16"/>
        <v>R1013</v>
      </c>
      <c r="Q163" s="49" t="str">
        <f t="shared" si="17"/>
        <v>7-Oct-1998</v>
      </c>
      <c r="R163" s="46">
        <v>36075</v>
      </c>
      <c r="S163" s="15"/>
      <c r="T163" s="29">
        <f t="shared" si="18"/>
        <v>24</v>
      </c>
      <c r="U163" s="61">
        <v>1756.6</v>
      </c>
    </row>
    <row r="164" spans="1:21" x14ac:dyDescent="0.25">
      <c r="A164" t="s">
        <v>188</v>
      </c>
      <c r="B164">
        <v>2003</v>
      </c>
      <c r="C164" t="s">
        <v>15</v>
      </c>
      <c r="D164">
        <v>19</v>
      </c>
      <c r="E164">
        <v>0</v>
      </c>
      <c r="F164" s="54">
        <v>1759.34</v>
      </c>
      <c r="G164" t="s">
        <v>12</v>
      </c>
      <c r="H164" t="s">
        <v>16</v>
      </c>
      <c r="I164" t="s">
        <v>42</v>
      </c>
      <c r="J164" s="20"/>
      <c r="K164" s="20"/>
      <c r="L164" s="17" t="str">
        <f t="shared" si="14"/>
        <v>Nov</v>
      </c>
      <c r="M164" s="17">
        <f t="shared" si="15"/>
        <v>2003</v>
      </c>
      <c r="N164" s="17" t="str" cm="1">
        <f t="array" ref="N164">IF(G164="?",INDEX($G$2:$G$2344,MODE(MATCH($G$2:$G$2344,$G$2:$G$2344,0))),G164)</f>
        <v>tier - 3</v>
      </c>
      <c r="O164" s="17" t="str" cm="1">
        <f t="array" ref="O164">IF(H164="?",INDEX($H$2:$H$2344,MODE(MATCH($H$2:$H$2344,$H$2:$H$2344,0))),H164)</f>
        <v>tier - 1</v>
      </c>
      <c r="P164" s="17" t="str">
        <f t="shared" si="16"/>
        <v>R1011</v>
      </c>
      <c r="Q164" s="47" t="str">
        <f t="shared" si="17"/>
        <v>19-Nov-2003</v>
      </c>
      <c r="R164" s="48">
        <v>37944</v>
      </c>
      <c r="S164" s="17"/>
      <c r="T164" s="30">
        <f t="shared" si="18"/>
        <v>19</v>
      </c>
      <c r="U164" s="62">
        <v>1759.34</v>
      </c>
    </row>
    <row r="165" spans="1:21" x14ac:dyDescent="0.25">
      <c r="A165" t="s">
        <v>189</v>
      </c>
      <c r="B165">
        <v>2002</v>
      </c>
      <c r="C165" t="s">
        <v>30</v>
      </c>
      <c r="D165">
        <v>13</v>
      </c>
      <c r="E165">
        <v>0</v>
      </c>
      <c r="F165" s="54">
        <v>1769.53</v>
      </c>
      <c r="G165" t="s">
        <v>12</v>
      </c>
      <c r="H165" t="s">
        <v>12</v>
      </c>
      <c r="I165" t="s">
        <v>23</v>
      </c>
      <c r="J165" s="19"/>
      <c r="K165" s="19"/>
      <c r="L165" s="15" t="str">
        <f t="shared" si="14"/>
        <v>Dec</v>
      </c>
      <c r="M165" s="15">
        <f t="shared" si="15"/>
        <v>2002</v>
      </c>
      <c r="N165" s="15" t="str" cm="1">
        <f t="array" ref="N165">IF(G165="?",INDEX($G$2:$G$2344,MODE(MATCH($G$2:$G$2344,$G$2:$G$2344,0))),G165)</f>
        <v>tier - 3</v>
      </c>
      <c r="O165" s="15" t="str" cm="1">
        <f t="array" ref="O165">IF(H165="?",INDEX($H$2:$H$2344,MODE(MATCH($H$2:$H$2344,$H$2:$H$2344,0))),H165)</f>
        <v>tier - 3</v>
      </c>
      <c r="P165" s="15" t="str">
        <f t="shared" si="16"/>
        <v>R1012</v>
      </c>
      <c r="Q165" s="49" t="str">
        <f t="shared" si="17"/>
        <v>13-Dec-2002</v>
      </c>
      <c r="R165" s="46">
        <v>37603</v>
      </c>
      <c r="S165" s="15"/>
      <c r="T165" s="29">
        <f t="shared" si="18"/>
        <v>20</v>
      </c>
      <c r="U165" s="61">
        <v>1769.53</v>
      </c>
    </row>
    <row r="166" spans="1:21" x14ac:dyDescent="0.25">
      <c r="A166" t="s">
        <v>190</v>
      </c>
      <c r="B166">
        <v>1999</v>
      </c>
      <c r="C166" t="s">
        <v>20</v>
      </c>
      <c r="D166">
        <v>25</v>
      </c>
      <c r="E166">
        <v>0</v>
      </c>
      <c r="F166" s="54">
        <v>1815.88</v>
      </c>
      <c r="G166" t="s">
        <v>12</v>
      </c>
      <c r="H166" t="s">
        <v>12</v>
      </c>
      <c r="I166" t="s">
        <v>13</v>
      </c>
      <c r="J166" s="20"/>
      <c r="K166" s="20"/>
      <c r="L166" s="17" t="str">
        <f t="shared" si="14"/>
        <v>Sep</v>
      </c>
      <c r="M166" s="17">
        <f t="shared" si="15"/>
        <v>1999</v>
      </c>
      <c r="N166" s="17" t="str" cm="1">
        <f t="array" ref="N166">IF(G166="?",INDEX($G$2:$G$2344,MODE(MATCH($G$2:$G$2344,$G$2:$G$2344,0))),G166)</f>
        <v>tier - 3</v>
      </c>
      <c r="O166" s="17" t="str" cm="1">
        <f t="array" ref="O166">IF(H166="?",INDEX($H$2:$H$2344,MODE(MATCH($H$2:$H$2344,$H$2:$H$2344,0))),H166)</f>
        <v>tier - 3</v>
      </c>
      <c r="P166" s="17" t="str">
        <f t="shared" si="16"/>
        <v>R1013</v>
      </c>
      <c r="Q166" s="47" t="str">
        <f t="shared" si="17"/>
        <v>25-Sep-1999</v>
      </c>
      <c r="R166" s="48">
        <v>36428</v>
      </c>
      <c r="S166" s="17"/>
      <c r="T166" s="30">
        <f t="shared" si="18"/>
        <v>23</v>
      </c>
      <c r="U166" s="62">
        <v>1815.88</v>
      </c>
    </row>
    <row r="167" spans="1:21" x14ac:dyDescent="0.25">
      <c r="A167" t="s">
        <v>191</v>
      </c>
      <c r="B167">
        <v>2004</v>
      </c>
      <c r="C167" t="s">
        <v>35</v>
      </c>
      <c r="D167">
        <v>19</v>
      </c>
      <c r="E167">
        <v>0</v>
      </c>
      <c r="F167" s="54">
        <v>1822.54</v>
      </c>
      <c r="G167" t="s">
        <v>12</v>
      </c>
      <c r="H167" t="s">
        <v>16</v>
      </c>
      <c r="I167" t="s">
        <v>23</v>
      </c>
      <c r="J167" s="19"/>
      <c r="K167" s="19"/>
      <c r="L167" s="15" t="str">
        <f t="shared" si="14"/>
        <v>Aug</v>
      </c>
      <c r="M167" s="15">
        <f t="shared" si="15"/>
        <v>2004</v>
      </c>
      <c r="N167" s="15" t="str" cm="1">
        <f t="array" ref="N167">IF(G167="?",INDEX($G$2:$G$2344,MODE(MATCH($G$2:$G$2344,$G$2:$G$2344,0))),G167)</f>
        <v>tier - 3</v>
      </c>
      <c r="O167" s="15" t="str" cm="1">
        <f t="array" ref="O167">IF(H167="?",INDEX($H$2:$H$2344,MODE(MATCH($H$2:$H$2344,$H$2:$H$2344,0))),H167)</f>
        <v>tier - 1</v>
      </c>
      <c r="P167" s="15" t="str">
        <f t="shared" si="16"/>
        <v>R1012</v>
      </c>
      <c r="Q167" s="49" t="str">
        <f t="shared" si="17"/>
        <v>19-Aug-2004</v>
      </c>
      <c r="R167" s="46">
        <v>38218</v>
      </c>
      <c r="S167" s="15"/>
      <c r="T167" s="29">
        <f t="shared" si="18"/>
        <v>18</v>
      </c>
      <c r="U167" s="61">
        <v>1822.54</v>
      </c>
    </row>
    <row r="168" spans="1:21" x14ac:dyDescent="0.25">
      <c r="A168" t="s">
        <v>192</v>
      </c>
      <c r="B168">
        <v>1999</v>
      </c>
      <c r="C168" t="s">
        <v>15</v>
      </c>
      <c r="D168">
        <v>17</v>
      </c>
      <c r="E168">
        <v>0</v>
      </c>
      <c r="F168" s="54">
        <v>1824.29</v>
      </c>
      <c r="G168" t="s">
        <v>12</v>
      </c>
      <c r="H168" t="s">
        <v>12</v>
      </c>
      <c r="I168" t="s">
        <v>13</v>
      </c>
      <c r="J168" s="20"/>
      <c r="K168" s="20"/>
      <c r="L168" s="17" t="str">
        <f t="shared" si="14"/>
        <v>Nov</v>
      </c>
      <c r="M168" s="17">
        <f t="shared" si="15"/>
        <v>1999</v>
      </c>
      <c r="N168" s="17" t="str" cm="1">
        <f t="array" ref="N168">IF(G168="?",INDEX($G$2:$G$2344,MODE(MATCH($G$2:$G$2344,$G$2:$G$2344,0))),G168)</f>
        <v>tier - 3</v>
      </c>
      <c r="O168" s="17" t="str" cm="1">
        <f t="array" ref="O168">IF(H168="?",INDEX($H$2:$H$2344,MODE(MATCH($H$2:$H$2344,$H$2:$H$2344,0))),H168)</f>
        <v>tier - 3</v>
      </c>
      <c r="P168" s="17" t="str">
        <f t="shared" si="16"/>
        <v>R1013</v>
      </c>
      <c r="Q168" s="47" t="str">
        <f t="shared" si="17"/>
        <v>17-Nov-1999</v>
      </c>
      <c r="R168" s="48">
        <v>36481</v>
      </c>
      <c r="S168" s="17"/>
      <c r="T168" s="30">
        <f t="shared" si="18"/>
        <v>23</v>
      </c>
      <c r="U168" s="62">
        <v>1824.29</v>
      </c>
    </row>
    <row r="169" spans="1:21" x14ac:dyDescent="0.25">
      <c r="A169" t="s">
        <v>193</v>
      </c>
      <c r="B169">
        <v>1999</v>
      </c>
      <c r="C169" t="s">
        <v>37</v>
      </c>
      <c r="D169">
        <v>1</v>
      </c>
      <c r="E169">
        <v>0</v>
      </c>
      <c r="F169" s="54">
        <v>1826.84</v>
      </c>
      <c r="G169" t="s">
        <v>12</v>
      </c>
      <c r="H169" t="s">
        <v>11</v>
      </c>
      <c r="I169" t="s">
        <v>42</v>
      </c>
      <c r="J169" s="19"/>
      <c r="K169" s="19"/>
      <c r="L169" s="15" t="str">
        <f t="shared" si="14"/>
        <v>Oct</v>
      </c>
      <c r="M169" s="15">
        <f t="shared" si="15"/>
        <v>1999</v>
      </c>
      <c r="N169" s="15" t="str" cm="1">
        <f t="array" ref="N169">IF(G169="?",INDEX($G$2:$G$2344,MODE(MATCH($G$2:$G$2344,$G$2:$G$2344,0))),G169)</f>
        <v>tier - 3</v>
      </c>
      <c r="O169" s="15" t="str" cm="1">
        <f t="array" ref="O169">IF(H169="?",INDEX($H$2:$H$2344,MODE(MATCH($H$2:$H$2344,$H$2:$H$2344,0))),H169)</f>
        <v>tier - 2</v>
      </c>
      <c r="P169" s="15" t="str">
        <f t="shared" si="16"/>
        <v>R1011</v>
      </c>
      <c r="Q169" s="49" t="str">
        <f t="shared" si="17"/>
        <v>1-Oct-1999</v>
      </c>
      <c r="R169" s="46">
        <v>36434</v>
      </c>
      <c r="S169" s="15"/>
      <c r="T169" s="29">
        <f t="shared" si="18"/>
        <v>23</v>
      </c>
      <c r="U169" s="61">
        <v>1826.84</v>
      </c>
    </row>
    <row r="170" spans="1:21" x14ac:dyDescent="0.25">
      <c r="A170" t="s">
        <v>194</v>
      </c>
      <c r="B170">
        <v>2003</v>
      </c>
      <c r="C170" t="s">
        <v>35</v>
      </c>
      <c r="D170">
        <v>11</v>
      </c>
      <c r="E170">
        <v>1</v>
      </c>
      <c r="F170" s="54">
        <v>1832.09</v>
      </c>
      <c r="G170" t="s">
        <v>12</v>
      </c>
      <c r="H170" t="s">
        <v>12</v>
      </c>
      <c r="I170" t="s">
        <v>42</v>
      </c>
      <c r="J170" s="20"/>
      <c r="K170" s="20"/>
      <c r="L170" s="17" t="str">
        <f t="shared" si="14"/>
        <v>Aug</v>
      </c>
      <c r="M170" s="17">
        <f t="shared" si="15"/>
        <v>2003</v>
      </c>
      <c r="N170" s="17" t="str" cm="1">
        <f t="array" ref="N170">IF(G170="?",INDEX($G$2:$G$2344,MODE(MATCH($G$2:$G$2344,$G$2:$G$2344,0))),G170)</f>
        <v>tier - 3</v>
      </c>
      <c r="O170" s="17" t="str" cm="1">
        <f t="array" ref="O170">IF(H170="?",INDEX($H$2:$H$2344,MODE(MATCH($H$2:$H$2344,$H$2:$H$2344,0))),H170)</f>
        <v>tier - 3</v>
      </c>
      <c r="P170" s="17" t="str">
        <f t="shared" si="16"/>
        <v>R1011</v>
      </c>
      <c r="Q170" s="47" t="str">
        <f t="shared" si="17"/>
        <v>11-Aug-2003</v>
      </c>
      <c r="R170" s="48">
        <v>37844</v>
      </c>
      <c r="S170" s="17"/>
      <c r="T170" s="30">
        <f t="shared" si="18"/>
        <v>19</v>
      </c>
      <c r="U170" s="62">
        <v>1832.09</v>
      </c>
    </row>
    <row r="171" spans="1:21" x14ac:dyDescent="0.25">
      <c r="A171" t="s">
        <v>195</v>
      </c>
      <c r="B171">
        <v>2003</v>
      </c>
      <c r="C171" t="s">
        <v>35</v>
      </c>
      <c r="D171">
        <v>4</v>
      </c>
      <c r="E171">
        <v>1</v>
      </c>
      <c r="F171" s="54">
        <v>1837.24</v>
      </c>
      <c r="G171" t="s">
        <v>12</v>
      </c>
      <c r="H171" t="s">
        <v>11</v>
      </c>
      <c r="I171" t="s">
        <v>42</v>
      </c>
      <c r="J171" s="19"/>
      <c r="K171" s="19"/>
      <c r="L171" s="15" t="str">
        <f t="shared" si="14"/>
        <v>Aug</v>
      </c>
      <c r="M171" s="15">
        <f t="shared" si="15"/>
        <v>2003</v>
      </c>
      <c r="N171" s="15" t="str" cm="1">
        <f t="array" ref="N171">IF(G171="?",INDEX($G$2:$G$2344,MODE(MATCH($G$2:$G$2344,$G$2:$G$2344,0))),G171)</f>
        <v>tier - 3</v>
      </c>
      <c r="O171" s="15" t="str" cm="1">
        <f t="array" ref="O171">IF(H171="?",INDEX($H$2:$H$2344,MODE(MATCH($H$2:$H$2344,$H$2:$H$2344,0))),H171)</f>
        <v>tier - 2</v>
      </c>
      <c r="P171" s="15" t="str">
        <f t="shared" si="16"/>
        <v>R1011</v>
      </c>
      <c r="Q171" s="49" t="str">
        <f t="shared" si="17"/>
        <v>4-Aug-2003</v>
      </c>
      <c r="R171" s="46">
        <v>37837</v>
      </c>
      <c r="S171" s="15"/>
      <c r="T171" s="29">
        <f t="shared" si="18"/>
        <v>19</v>
      </c>
      <c r="U171" s="61">
        <v>1837.24</v>
      </c>
    </row>
    <row r="172" spans="1:21" x14ac:dyDescent="0.25">
      <c r="A172" t="s">
        <v>196</v>
      </c>
      <c r="B172">
        <v>1999</v>
      </c>
      <c r="C172" t="s">
        <v>30</v>
      </c>
      <c r="D172">
        <v>12</v>
      </c>
      <c r="E172">
        <v>0</v>
      </c>
      <c r="F172" s="54">
        <v>1837.28</v>
      </c>
      <c r="G172" t="s">
        <v>12</v>
      </c>
      <c r="H172" t="s">
        <v>11</v>
      </c>
      <c r="I172" t="s">
        <v>13</v>
      </c>
      <c r="J172" s="20"/>
      <c r="K172" s="20"/>
      <c r="L172" s="17" t="str">
        <f t="shared" si="14"/>
        <v>Dec</v>
      </c>
      <c r="M172" s="17">
        <f t="shared" si="15"/>
        <v>1999</v>
      </c>
      <c r="N172" s="17" t="str" cm="1">
        <f t="array" ref="N172">IF(G172="?",INDEX($G$2:$G$2344,MODE(MATCH($G$2:$G$2344,$G$2:$G$2344,0))),G172)</f>
        <v>tier - 3</v>
      </c>
      <c r="O172" s="17" t="str" cm="1">
        <f t="array" ref="O172">IF(H172="?",INDEX($H$2:$H$2344,MODE(MATCH($H$2:$H$2344,$H$2:$H$2344,0))),H172)</f>
        <v>tier - 2</v>
      </c>
      <c r="P172" s="17" t="str">
        <f t="shared" si="16"/>
        <v>R1013</v>
      </c>
      <c r="Q172" s="47" t="str">
        <f t="shared" si="17"/>
        <v>12-Dec-1999</v>
      </c>
      <c r="R172" s="48">
        <v>36506</v>
      </c>
      <c r="S172" s="17"/>
      <c r="T172" s="30">
        <f t="shared" si="18"/>
        <v>23</v>
      </c>
      <c r="U172" s="62">
        <v>1837.28</v>
      </c>
    </row>
    <row r="173" spans="1:21" x14ac:dyDescent="0.25">
      <c r="A173" t="s">
        <v>197</v>
      </c>
      <c r="B173">
        <v>2003</v>
      </c>
      <c r="C173" t="s">
        <v>10</v>
      </c>
      <c r="D173">
        <v>20</v>
      </c>
      <c r="E173">
        <v>1</v>
      </c>
      <c r="F173" s="54">
        <v>1842.52</v>
      </c>
      <c r="G173" t="s">
        <v>12</v>
      </c>
      <c r="H173" t="s">
        <v>11</v>
      </c>
      <c r="I173" t="s">
        <v>42</v>
      </c>
      <c r="J173" s="19"/>
      <c r="K173" s="19"/>
      <c r="L173" s="15" t="str">
        <f t="shared" si="14"/>
        <v>Jul</v>
      </c>
      <c r="M173" s="15">
        <f t="shared" si="15"/>
        <v>2003</v>
      </c>
      <c r="N173" s="15" t="str" cm="1">
        <f t="array" ref="N173">IF(G173="?",INDEX($G$2:$G$2344,MODE(MATCH($G$2:$G$2344,$G$2:$G$2344,0))),G173)</f>
        <v>tier - 3</v>
      </c>
      <c r="O173" s="15" t="str" cm="1">
        <f t="array" ref="O173">IF(H173="?",INDEX($H$2:$H$2344,MODE(MATCH($H$2:$H$2344,$H$2:$H$2344,0))),H173)</f>
        <v>tier - 2</v>
      </c>
      <c r="P173" s="15" t="str">
        <f t="shared" si="16"/>
        <v>R1011</v>
      </c>
      <c r="Q173" s="49" t="str">
        <f t="shared" si="17"/>
        <v>20-Jul-2003</v>
      </c>
      <c r="R173" s="46">
        <v>37822</v>
      </c>
      <c r="S173" s="15"/>
      <c r="T173" s="29">
        <f t="shared" si="18"/>
        <v>19</v>
      </c>
      <c r="U173" s="61">
        <v>1842.52</v>
      </c>
    </row>
    <row r="174" spans="1:21" x14ac:dyDescent="0.25">
      <c r="A174" t="s">
        <v>198</v>
      </c>
      <c r="B174">
        <v>1994</v>
      </c>
      <c r="C174" t="s">
        <v>30</v>
      </c>
      <c r="D174">
        <v>6</v>
      </c>
      <c r="E174">
        <v>0</v>
      </c>
      <c r="F174" s="54">
        <v>1850.55</v>
      </c>
      <c r="G174" t="s">
        <v>12</v>
      </c>
      <c r="H174" t="s">
        <v>11</v>
      </c>
      <c r="I174" t="s">
        <v>23</v>
      </c>
      <c r="J174" s="20"/>
      <c r="K174" s="20"/>
      <c r="L174" s="17" t="str">
        <f t="shared" si="14"/>
        <v>Dec</v>
      </c>
      <c r="M174" s="17">
        <f t="shared" si="15"/>
        <v>1994</v>
      </c>
      <c r="N174" s="17" t="str" cm="1">
        <f t="array" ref="N174">IF(G174="?",INDEX($G$2:$G$2344,MODE(MATCH($G$2:$G$2344,$G$2:$G$2344,0))),G174)</f>
        <v>tier - 3</v>
      </c>
      <c r="O174" s="17" t="str" cm="1">
        <f t="array" ref="O174">IF(H174="?",INDEX($H$2:$H$2344,MODE(MATCH($H$2:$H$2344,$H$2:$H$2344,0))),H174)</f>
        <v>tier - 2</v>
      </c>
      <c r="P174" s="17" t="str">
        <f t="shared" si="16"/>
        <v>R1012</v>
      </c>
      <c r="Q174" s="47" t="str">
        <f t="shared" si="17"/>
        <v>6-Dec-1994</v>
      </c>
      <c r="R174" s="48">
        <v>34674</v>
      </c>
      <c r="S174" s="17"/>
      <c r="T174" s="30">
        <f t="shared" si="18"/>
        <v>28</v>
      </c>
      <c r="U174" s="62">
        <v>1850.55</v>
      </c>
    </row>
    <row r="175" spans="1:21" x14ac:dyDescent="0.25">
      <c r="A175" t="s">
        <v>199</v>
      </c>
      <c r="B175">
        <v>2004</v>
      </c>
      <c r="C175" t="s">
        <v>30</v>
      </c>
      <c r="D175">
        <v>27</v>
      </c>
      <c r="E175">
        <v>0</v>
      </c>
      <c r="F175" s="54">
        <v>1863.45</v>
      </c>
      <c r="G175" t="s">
        <v>12</v>
      </c>
      <c r="H175" t="s">
        <v>16</v>
      </c>
      <c r="I175" t="s">
        <v>200</v>
      </c>
      <c r="J175" s="19"/>
      <c r="K175" s="19"/>
      <c r="L175" s="15" t="str">
        <f t="shared" si="14"/>
        <v>Dec</v>
      </c>
      <c r="M175" s="15">
        <f t="shared" si="15"/>
        <v>2004</v>
      </c>
      <c r="N175" s="15" t="str" cm="1">
        <f t="array" ref="N175">IF(G175="?",INDEX($G$2:$G$2344,MODE(MATCH($G$2:$G$2344,$G$2:$G$2344,0))),G175)</f>
        <v>tier - 3</v>
      </c>
      <c r="O175" s="15" t="str" cm="1">
        <f t="array" ref="O175">IF(H175="?",INDEX($H$2:$H$2344,MODE(MATCH($H$2:$H$2344,$H$2:$H$2344,0))),H175)</f>
        <v>tier - 1</v>
      </c>
      <c r="P175" s="15" t="str">
        <f t="shared" si="16"/>
        <v>R1025</v>
      </c>
      <c r="Q175" s="49" t="str">
        <f t="shared" si="17"/>
        <v>27-Dec-2004</v>
      </c>
      <c r="R175" s="46">
        <v>38348</v>
      </c>
      <c r="S175" s="15"/>
      <c r="T175" s="29">
        <f t="shared" si="18"/>
        <v>18</v>
      </c>
      <c r="U175" s="61">
        <v>1863.45</v>
      </c>
    </row>
    <row r="176" spans="1:21" x14ac:dyDescent="0.25">
      <c r="A176" t="s">
        <v>201</v>
      </c>
      <c r="B176">
        <v>1996</v>
      </c>
      <c r="C176" t="s">
        <v>10</v>
      </c>
      <c r="D176">
        <v>2</v>
      </c>
      <c r="E176">
        <v>0</v>
      </c>
      <c r="F176" s="54">
        <v>1865.98</v>
      </c>
      <c r="G176" t="s">
        <v>12</v>
      </c>
      <c r="H176" t="s">
        <v>12</v>
      </c>
      <c r="I176" t="s">
        <v>23</v>
      </c>
      <c r="J176" s="20"/>
      <c r="K176" s="20"/>
      <c r="L176" s="17" t="str">
        <f t="shared" si="14"/>
        <v>Jul</v>
      </c>
      <c r="M176" s="17">
        <f t="shared" si="15"/>
        <v>1996</v>
      </c>
      <c r="N176" s="17" t="str" cm="1">
        <f t="array" ref="N176">IF(G176="?",INDEX($G$2:$G$2344,MODE(MATCH($G$2:$G$2344,$G$2:$G$2344,0))),G176)</f>
        <v>tier - 3</v>
      </c>
      <c r="O176" s="17" t="str" cm="1">
        <f t="array" ref="O176">IF(H176="?",INDEX($H$2:$H$2344,MODE(MATCH($H$2:$H$2344,$H$2:$H$2344,0))),H176)</f>
        <v>tier - 3</v>
      </c>
      <c r="P176" s="17" t="str">
        <f t="shared" si="16"/>
        <v>R1012</v>
      </c>
      <c r="Q176" s="47" t="str">
        <f t="shared" si="17"/>
        <v>2-Jul-1996</v>
      </c>
      <c r="R176" s="48">
        <v>35248</v>
      </c>
      <c r="S176" s="17"/>
      <c r="T176" s="30">
        <f t="shared" si="18"/>
        <v>26</v>
      </c>
      <c r="U176" s="62">
        <v>1865.98</v>
      </c>
    </row>
    <row r="177" spans="1:21" x14ac:dyDescent="0.25">
      <c r="A177" t="s">
        <v>202</v>
      </c>
      <c r="B177">
        <v>2002</v>
      </c>
      <c r="C177" t="s">
        <v>20</v>
      </c>
      <c r="D177">
        <v>22</v>
      </c>
      <c r="E177">
        <v>0</v>
      </c>
      <c r="F177" s="54">
        <v>1875.34</v>
      </c>
      <c r="G177" t="s">
        <v>12</v>
      </c>
      <c r="H177" t="s">
        <v>11</v>
      </c>
      <c r="I177" t="s">
        <v>42</v>
      </c>
      <c r="J177" s="19"/>
      <c r="K177" s="19"/>
      <c r="L177" s="15" t="str">
        <f t="shared" si="14"/>
        <v>Sep</v>
      </c>
      <c r="M177" s="15">
        <f t="shared" si="15"/>
        <v>2002</v>
      </c>
      <c r="N177" s="15" t="str" cm="1">
        <f t="array" ref="N177">IF(G177="?",INDEX($G$2:$G$2344,MODE(MATCH($G$2:$G$2344,$G$2:$G$2344,0))),G177)</f>
        <v>tier - 3</v>
      </c>
      <c r="O177" s="15" t="str" cm="1">
        <f t="array" ref="O177">IF(H177="?",INDEX($H$2:$H$2344,MODE(MATCH($H$2:$H$2344,$H$2:$H$2344,0))),H177)</f>
        <v>tier - 2</v>
      </c>
      <c r="P177" s="15" t="str">
        <f t="shared" si="16"/>
        <v>R1011</v>
      </c>
      <c r="Q177" s="49" t="str">
        <f t="shared" si="17"/>
        <v>22-Sep-2002</v>
      </c>
      <c r="R177" s="46">
        <v>37521</v>
      </c>
      <c r="S177" s="15"/>
      <c r="T177" s="29">
        <f t="shared" si="18"/>
        <v>20</v>
      </c>
      <c r="U177" s="61">
        <v>1875.34</v>
      </c>
    </row>
    <row r="178" spans="1:21" x14ac:dyDescent="0.25">
      <c r="A178" t="s">
        <v>203</v>
      </c>
      <c r="B178">
        <v>2002</v>
      </c>
      <c r="C178" t="s">
        <v>37</v>
      </c>
      <c r="D178">
        <v>29</v>
      </c>
      <c r="E178">
        <v>0</v>
      </c>
      <c r="F178" s="54">
        <v>1877.93</v>
      </c>
      <c r="G178" t="s">
        <v>12</v>
      </c>
      <c r="H178" t="s">
        <v>16</v>
      </c>
      <c r="I178" t="s">
        <v>13</v>
      </c>
      <c r="J178" s="20"/>
      <c r="K178" s="20"/>
      <c r="L178" s="17" t="str">
        <f t="shared" si="14"/>
        <v>Oct</v>
      </c>
      <c r="M178" s="17">
        <f t="shared" si="15"/>
        <v>2002</v>
      </c>
      <c r="N178" s="17" t="str" cm="1">
        <f t="array" ref="N178">IF(G178="?",INDEX($G$2:$G$2344,MODE(MATCH($G$2:$G$2344,$G$2:$G$2344,0))),G178)</f>
        <v>tier - 3</v>
      </c>
      <c r="O178" s="17" t="str" cm="1">
        <f t="array" ref="O178">IF(H178="?",INDEX($H$2:$H$2344,MODE(MATCH($H$2:$H$2344,$H$2:$H$2344,0))),H178)</f>
        <v>tier - 1</v>
      </c>
      <c r="P178" s="17" t="str">
        <f t="shared" si="16"/>
        <v>R1013</v>
      </c>
      <c r="Q178" s="47" t="str">
        <f t="shared" si="17"/>
        <v>29-Oct-2002</v>
      </c>
      <c r="R178" s="48">
        <v>37558</v>
      </c>
      <c r="S178" s="17"/>
      <c r="T178" s="30">
        <f t="shared" si="18"/>
        <v>20</v>
      </c>
      <c r="U178" s="62">
        <v>1877.93</v>
      </c>
    </row>
    <row r="179" spans="1:21" x14ac:dyDescent="0.25">
      <c r="A179" t="s">
        <v>204</v>
      </c>
      <c r="B179">
        <v>2002</v>
      </c>
      <c r="C179" t="s">
        <v>35</v>
      </c>
      <c r="D179">
        <v>29</v>
      </c>
      <c r="E179">
        <v>0</v>
      </c>
      <c r="F179" s="54">
        <v>1880.07</v>
      </c>
      <c r="G179" t="s">
        <v>12</v>
      </c>
      <c r="H179" t="s">
        <v>11</v>
      </c>
      <c r="I179" t="s">
        <v>13</v>
      </c>
      <c r="J179" s="19"/>
      <c r="K179" s="19"/>
      <c r="L179" s="15" t="str">
        <f t="shared" si="14"/>
        <v>Aug</v>
      </c>
      <c r="M179" s="15">
        <f t="shared" si="15"/>
        <v>2002</v>
      </c>
      <c r="N179" s="15" t="str" cm="1">
        <f t="array" ref="N179">IF(G179="?",INDEX($G$2:$G$2344,MODE(MATCH($G$2:$G$2344,$G$2:$G$2344,0))),G179)</f>
        <v>tier - 3</v>
      </c>
      <c r="O179" s="15" t="str" cm="1">
        <f t="array" ref="O179">IF(H179="?",INDEX($H$2:$H$2344,MODE(MATCH($H$2:$H$2344,$H$2:$H$2344,0))),H179)</f>
        <v>tier - 2</v>
      </c>
      <c r="P179" s="15" t="str">
        <f t="shared" si="16"/>
        <v>R1013</v>
      </c>
      <c r="Q179" s="49" t="str">
        <f t="shared" si="17"/>
        <v>29-Aug-2002</v>
      </c>
      <c r="R179" s="46">
        <v>37497</v>
      </c>
      <c r="S179" s="15"/>
      <c r="T179" s="29">
        <f t="shared" si="18"/>
        <v>20</v>
      </c>
      <c r="U179" s="61">
        <v>1880.07</v>
      </c>
    </row>
    <row r="180" spans="1:21" x14ac:dyDescent="0.25">
      <c r="A180" t="s">
        <v>205</v>
      </c>
      <c r="B180">
        <v>2002</v>
      </c>
      <c r="C180" t="s">
        <v>35</v>
      </c>
      <c r="D180">
        <v>21</v>
      </c>
      <c r="E180">
        <v>0</v>
      </c>
      <c r="F180" s="54">
        <v>1880.49</v>
      </c>
      <c r="G180" t="s">
        <v>12</v>
      </c>
      <c r="H180" t="s">
        <v>16</v>
      </c>
      <c r="I180" t="s">
        <v>42</v>
      </c>
      <c r="J180" s="20"/>
      <c r="K180" s="20"/>
      <c r="L180" s="17" t="str">
        <f t="shared" si="14"/>
        <v>Aug</v>
      </c>
      <c r="M180" s="17">
        <f t="shared" si="15"/>
        <v>2002</v>
      </c>
      <c r="N180" s="17" t="str" cm="1">
        <f t="array" ref="N180">IF(G180="?",INDEX($G$2:$G$2344,MODE(MATCH($G$2:$G$2344,$G$2:$G$2344,0))),G180)</f>
        <v>tier - 3</v>
      </c>
      <c r="O180" s="17" t="str" cm="1">
        <f t="array" ref="O180">IF(H180="?",INDEX($H$2:$H$2344,MODE(MATCH($H$2:$H$2344,$H$2:$H$2344,0))),H180)</f>
        <v>tier - 1</v>
      </c>
      <c r="P180" s="17" t="str">
        <f t="shared" si="16"/>
        <v>R1011</v>
      </c>
      <c r="Q180" s="47" t="str">
        <f t="shared" si="17"/>
        <v>21-Aug-2002</v>
      </c>
      <c r="R180" s="48">
        <v>37489</v>
      </c>
      <c r="S180" s="17"/>
      <c r="T180" s="30">
        <f t="shared" si="18"/>
        <v>20</v>
      </c>
      <c r="U180" s="62">
        <v>1880.49</v>
      </c>
    </row>
    <row r="181" spans="1:21" x14ac:dyDescent="0.25">
      <c r="A181" t="s">
        <v>206</v>
      </c>
      <c r="B181">
        <v>2001</v>
      </c>
      <c r="C181" t="s">
        <v>35</v>
      </c>
      <c r="D181">
        <v>10</v>
      </c>
      <c r="E181">
        <v>0</v>
      </c>
      <c r="F181" s="54">
        <v>1906.36</v>
      </c>
      <c r="G181" t="s">
        <v>12</v>
      </c>
      <c r="H181" t="s">
        <v>16</v>
      </c>
      <c r="I181" t="s">
        <v>23</v>
      </c>
      <c r="J181" s="19"/>
      <c r="K181" s="19"/>
      <c r="L181" s="15" t="str">
        <f t="shared" si="14"/>
        <v>Aug</v>
      </c>
      <c r="M181" s="15">
        <f t="shared" si="15"/>
        <v>2001</v>
      </c>
      <c r="N181" s="15" t="str" cm="1">
        <f t="array" ref="N181">IF(G181="?",INDEX($G$2:$G$2344,MODE(MATCH($G$2:$G$2344,$G$2:$G$2344,0))),G181)</f>
        <v>tier - 3</v>
      </c>
      <c r="O181" s="15" t="str" cm="1">
        <f t="array" ref="O181">IF(H181="?",INDEX($H$2:$H$2344,MODE(MATCH($H$2:$H$2344,$H$2:$H$2344,0))),H181)</f>
        <v>tier - 1</v>
      </c>
      <c r="P181" s="15" t="str">
        <f t="shared" si="16"/>
        <v>R1012</v>
      </c>
      <c r="Q181" s="49" t="str">
        <f t="shared" si="17"/>
        <v>10-Aug-2001</v>
      </c>
      <c r="R181" s="46">
        <v>37113</v>
      </c>
      <c r="S181" s="15"/>
      <c r="T181" s="29">
        <f t="shared" si="18"/>
        <v>21</v>
      </c>
      <c r="U181" s="61">
        <v>1906.36</v>
      </c>
    </row>
    <row r="182" spans="1:21" x14ac:dyDescent="0.25">
      <c r="A182" t="s">
        <v>207</v>
      </c>
      <c r="B182">
        <v>1994</v>
      </c>
      <c r="C182" t="s">
        <v>37</v>
      </c>
      <c r="D182">
        <v>6</v>
      </c>
      <c r="E182">
        <v>0</v>
      </c>
      <c r="F182" s="54">
        <v>1908.9</v>
      </c>
      <c r="G182" t="s">
        <v>12</v>
      </c>
      <c r="H182" t="s">
        <v>12</v>
      </c>
      <c r="I182" t="s">
        <v>13</v>
      </c>
      <c r="J182" s="20"/>
      <c r="K182" s="20"/>
      <c r="L182" s="17" t="str">
        <f t="shared" si="14"/>
        <v>Oct</v>
      </c>
      <c r="M182" s="17">
        <f t="shared" si="15"/>
        <v>1994</v>
      </c>
      <c r="N182" s="17" t="str" cm="1">
        <f t="array" ref="N182">IF(G182="?",INDEX($G$2:$G$2344,MODE(MATCH($G$2:$G$2344,$G$2:$G$2344,0))),G182)</f>
        <v>tier - 3</v>
      </c>
      <c r="O182" s="17" t="str" cm="1">
        <f t="array" ref="O182">IF(H182="?",INDEX($H$2:$H$2344,MODE(MATCH($H$2:$H$2344,$H$2:$H$2344,0))),H182)</f>
        <v>tier - 3</v>
      </c>
      <c r="P182" s="17" t="str">
        <f t="shared" si="16"/>
        <v>R1013</v>
      </c>
      <c r="Q182" s="47" t="str">
        <f t="shared" si="17"/>
        <v>6-Oct-1994</v>
      </c>
      <c r="R182" s="48">
        <v>34613</v>
      </c>
      <c r="S182" s="17"/>
      <c r="T182" s="30">
        <f t="shared" si="18"/>
        <v>28</v>
      </c>
      <c r="U182" s="62">
        <v>1908.9</v>
      </c>
    </row>
    <row r="183" spans="1:21" x14ac:dyDescent="0.25">
      <c r="A183" t="s">
        <v>208</v>
      </c>
      <c r="B183">
        <v>2001</v>
      </c>
      <c r="C183" t="s">
        <v>35</v>
      </c>
      <c r="D183">
        <v>3</v>
      </c>
      <c r="E183">
        <v>0</v>
      </c>
      <c r="F183" s="54">
        <v>1909.53</v>
      </c>
      <c r="G183" t="s">
        <v>12</v>
      </c>
      <c r="H183" t="s">
        <v>12</v>
      </c>
      <c r="I183" t="s">
        <v>23</v>
      </c>
      <c r="J183" s="19"/>
      <c r="K183" s="19"/>
      <c r="L183" s="15" t="str">
        <f t="shared" si="14"/>
        <v>Aug</v>
      </c>
      <c r="M183" s="15">
        <f t="shared" si="15"/>
        <v>2001</v>
      </c>
      <c r="N183" s="15" t="str" cm="1">
        <f t="array" ref="N183">IF(G183="?",INDEX($G$2:$G$2344,MODE(MATCH($G$2:$G$2344,$G$2:$G$2344,0))),G183)</f>
        <v>tier - 3</v>
      </c>
      <c r="O183" s="15" t="str" cm="1">
        <f t="array" ref="O183">IF(H183="?",INDEX($H$2:$H$2344,MODE(MATCH($H$2:$H$2344,$H$2:$H$2344,0))),H183)</f>
        <v>tier - 3</v>
      </c>
      <c r="P183" s="15" t="str">
        <f t="shared" si="16"/>
        <v>R1012</v>
      </c>
      <c r="Q183" s="49" t="str">
        <f t="shared" si="17"/>
        <v>3-Aug-2001</v>
      </c>
      <c r="R183" s="46">
        <v>37106</v>
      </c>
      <c r="S183" s="15"/>
      <c r="T183" s="29">
        <f t="shared" si="18"/>
        <v>21</v>
      </c>
      <c r="U183" s="61">
        <v>1909.53</v>
      </c>
    </row>
    <row r="184" spans="1:21" x14ac:dyDescent="0.25">
      <c r="A184" t="s">
        <v>209</v>
      </c>
      <c r="B184">
        <v>2001</v>
      </c>
      <c r="C184" t="s">
        <v>30</v>
      </c>
      <c r="D184">
        <v>9</v>
      </c>
      <c r="E184">
        <v>0</v>
      </c>
      <c r="F184" s="54">
        <v>1917.32</v>
      </c>
      <c r="G184" t="s">
        <v>12</v>
      </c>
      <c r="H184" t="s">
        <v>11</v>
      </c>
      <c r="I184" t="s">
        <v>23</v>
      </c>
      <c r="J184" s="20"/>
      <c r="K184" s="20"/>
      <c r="L184" s="17" t="str">
        <f t="shared" si="14"/>
        <v>Dec</v>
      </c>
      <c r="M184" s="17">
        <f t="shared" si="15"/>
        <v>2001</v>
      </c>
      <c r="N184" s="17" t="str" cm="1">
        <f t="array" ref="N184">IF(G184="?",INDEX($G$2:$G$2344,MODE(MATCH($G$2:$G$2344,$G$2:$G$2344,0))),G184)</f>
        <v>tier - 3</v>
      </c>
      <c r="O184" s="17" t="str" cm="1">
        <f t="array" ref="O184">IF(H184="?",INDEX($H$2:$H$2344,MODE(MATCH($H$2:$H$2344,$H$2:$H$2344,0))),H184)</f>
        <v>tier - 2</v>
      </c>
      <c r="P184" s="17" t="str">
        <f t="shared" si="16"/>
        <v>R1012</v>
      </c>
      <c r="Q184" s="47" t="str">
        <f t="shared" si="17"/>
        <v>9-Dec-2001</v>
      </c>
      <c r="R184" s="48">
        <v>37234</v>
      </c>
      <c r="S184" s="17"/>
      <c r="T184" s="30">
        <f t="shared" si="18"/>
        <v>21</v>
      </c>
      <c r="U184" s="62">
        <v>1917.32</v>
      </c>
    </row>
    <row r="185" spans="1:21" x14ac:dyDescent="0.25">
      <c r="A185" t="s">
        <v>210</v>
      </c>
      <c r="B185">
        <v>2002</v>
      </c>
      <c r="C185" t="s">
        <v>20</v>
      </c>
      <c r="D185">
        <v>7</v>
      </c>
      <c r="E185">
        <v>1</v>
      </c>
      <c r="F185" s="54">
        <v>1964.78</v>
      </c>
      <c r="G185" t="s">
        <v>12</v>
      </c>
      <c r="H185" t="s">
        <v>16</v>
      </c>
      <c r="I185" t="s">
        <v>42</v>
      </c>
      <c r="J185" s="19"/>
      <c r="K185" s="19"/>
      <c r="L185" s="15" t="str">
        <f t="shared" si="14"/>
        <v>Sep</v>
      </c>
      <c r="M185" s="15">
        <f t="shared" si="15"/>
        <v>2002</v>
      </c>
      <c r="N185" s="15" t="str" cm="1">
        <f t="array" ref="N185">IF(G185="?",INDEX($G$2:$G$2344,MODE(MATCH($G$2:$G$2344,$G$2:$G$2344,0))),G185)</f>
        <v>tier - 3</v>
      </c>
      <c r="O185" s="15" t="str" cm="1">
        <f t="array" ref="O185">IF(H185="?",INDEX($H$2:$H$2344,MODE(MATCH($H$2:$H$2344,$H$2:$H$2344,0))),H185)</f>
        <v>tier - 1</v>
      </c>
      <c r="P185" s="15" t="str">
        <f t="shared" si="16"/>
        <v>R1011</v>
      </c>
      <c r="Q185" s="49" t="str">
        <f t="shared" si="17"/>
        <v>7-Sep-2002</v>
      </c>
      <c r="R185" s="46">
        <v>37506</v>
      </c>
      <c r="S185" s="15"/>
      <c r="T185" s="29">
        <f t="shared" si="18"/>
        <v>20</v>
      </c>
      <c r="U185" s="61">
        <v>1964.78</v>
      </c>
    </row>
    <row r="186" spans="1:21" x14ac:dyDescent="0.25">
      <c r="A186" t="s">
        <v>211</v>
      </c>
      <c r="B186">
        <v>2002</v>
      </c>
      <c r="C186" t="s">
        <v>10</v>
      </c>
      <c r="D186">
        <v>29</v>
      </c>
      <c r="E186">
        <v>0</v>
      </c>
      <c r="F186" s="54">
        <v>1967.02</v>
      </c>
      <c r="G186" t="s">
        <v>12</v>
      </c>
      <c r="H186" t="s">
        <v>11</v>
      </c>
      <c r="I186" t="s">
        <v>168</v>
      </c>
      <c r="J186" s="20"/>
      <c r="K186" s="20"/>
      <c r="L186" s="17" t="str">
        <f t="shared" si="14"/>
        <v>Jul</v>
      </c>
      <c r="M186" s="17">
        <f t="shared" si="15"/>
        <v>2002</v>
      </c>
      <c r="N186" s="17" t="str" cm="1">
        <f t="array" ref="N186">IF(G186="?",INDEX($G$2:$G$2344,MODE(MATCH($G$2:$G$2344,$G$2:$G$2344,0))),G186)</f>
        <v>tier - 3</v>
      </c>
      <c r="O186" s="17" t="str" cm="1">
        <f t="array" ref="O186">IF(H186="?",INDEX($H$2:$H$2344,MODE(MATCH($H$2:$H$2344,$H$2:$H$2344,0))),H186)</f>
        <v>tier - 2</v>
      </c>
      <c r="P186" s="17" t="str">
        <f t="shared" si="16"/>
        <v>R1016</v>
      </c>
      <c r="Q186" s="47" t="str">
        <f t="shared" si="17"/>
        <v>29-Jul-2002</v>
      </c>
      <c r="R186" s="48">
        <v>37466</v>
      </c>
      <c r="S186" s="17"/>
      <c r="T186" s="30">
        <f t="shared" si="18"/>
        <v>20</v>
      </c>
      <c r="U186" s="62">
        <v>1967.02</v>
      </c>
    </row>
    <row r="187" spans="1:21" x14ac:dyDescent="0.25">
      <c r="A187" t="s">
        <v>212</v>
      </c>
      <c r="B187">
        <v>1998</v>
      </c>
      <c r="C187" t="s">
        <v>20</v>
      </c>
      <c r="D187">
        <v>28</v>
      </c>
      <c r="E187">
        <v>0</v>
      </c>
      <c r="F187" s="54">
        <v>1969.61</v>
      </c>
      <c r="G187" t="s">
        <v>12</v>
      </c>
      <c r="H187" t="s">
        <v>12</v>
      </c>
      <c r="I187" t="s">
        <v>42</v>
      </c>
      <c r="J187" s="19"/>
      <c r="K187" s="19"/>
      <c r="L187" s="15" t="str">
        <f t="shared" si="14"/>
        <v>Sep</v>
      </c>
      <c r="M187" s="15">
        <f t="shared" si="15"/>
        <v>1998</v>
      </c>
      <c r="N187" s="15" t="str" cm="1">
        <f t="array" ref="N187">IF(G187="?",INDEX($G$2:$G$2344,MODE(MATCH($G$2:$G$2344,$G$2:$G$2344,0))),G187)</f>
        <v>tier - 3</v>
      </c>
      <c r="O187" s="15" t="str" cm="1">
        <f t="array" ref="O187">IF(H187="?",INDEX($H$2:$H$2344,MODE(MATCH($H$2:$H$2344,$H$2:$H$2344,0))),H187)</f>
        <v>tier - 3</v>
      </c>
      <c r="P187" s="15" t="str">
        <f t="shared" si="16"/>
        <v>R1011</v>
      </c>
      <c r="Q187" s="49" t="str">
        <f t="shared" si="17"/>
        <v>28-Sep-1998</v>
      </c>
      <c r="R187" s="46">
        <v>36066</v>
      </c>
      <c r="S187" s="15"/>
      <c r="T187" s="29">
        <f t="shared" si="18"/>
        <v>24</v>
      </c>
      <c r="U187" s="61">
        <v>1969.61</v>
      </c>
    </row>
    <row r="188" spans="1:21" x14ac:dyDescent="0.25">
      <c r="A188" t="s">
        <v>213</v>
      </c>
      <c r="B188">
        <v>1998</v>
      </c>
      <c r="C188" t="s">
        <v>37</v>
      </c>
      <c r="D188">
        <v>5</v>
      </c>
      <c r="E188">
        <v>0</v>
      </c>
      <c r="F188" s="54">
        <v>1972.95</v>
      </c>
      <c r="G188" t="s">
        <v>12</v>
      </c>
      <c r="H188" t="s">
        <v>16</v>
      </c>
      <c r="I188" t="s">
        <v>42</v>
      </c>
      <c r="J188" s="20"/>
      <c r="K188" s="20"/>
      <c r="L188" s="17" t="str">
        <f t="shared" si="14"/>
        <v>Oct</v>
      </c>
      <c r="M188" s="17">
        <f t="shared" si="15"/>
        <v>1998</v>
      </c>
      <c r="N188" s="17" t="str" cm="1">
        <f t="array" ref="N188">IF(G188="?",INDEX($G$2:$G$2344,MODE(MATCH($G$2:$G$2344,$G$2:$G$2344,0))),G188)</f>
        <v>tier - 3</v>
      </c>
      <c r="O188" s="17" t="str" cm="1">
        <f t="array" ref="O188">IF(H188="?",INDEX($H$2:$H$2344,MODE(MATCH($H$2:$H$2344,$H$2:$H$2344,0))),H188)</f>
        <v>tier - 1</v>
      </c>
      <c r="P188" s="17" t="str">
        <f t="shared" si="16"/>
        <v>R1011</v>
      </c>
      <c r="Q188" s="47" t="str">
        <f t="shared" si="17"/>
        <v>5-Oct-1998</v>
      </c>
      <c r="R188" s="48">
        <v>36073</v>
      </c>
      <c r="S188" s="17"/>
      <c r="T188" s="30">
        <f t="shared" si="18"/>
        <v>24</v>
      </c>
      <c r="U188" s="62">
        <v>1972.95</v>
      </c>
    </row>
    <row r="189" spans="1:21" x14ac:dyDescent="0.25">
      <c r="A189" t="s">
        <v>214</v>
      </c>
      <c r="B189">
        <v>1998</v>
      </c>
      <c r="C189" t="s">
        <v>20</v>
      </c>
      <c r="D189">
        <v>29</v>
      </c>
      <c r="E189">
        <v>0</v>
      </c>
      <c r="F189" s="54">
        <v>1977.82</v>
      </c>
      <c r="G189" t="s">
        <v>12</v>
      </c>
      <c r="H189" t="s">
        <v>16</v>
      </c>
      <c r="I189" t="s">
        <v>42</v>
      </c>
      <c r="J189" s="19"/>
      <c r="K189" s="19"/>
      <c r="L189" s="15" t="str">
        <f t="shared" si="14"/>
        <v>Sep</v>
      </c>
      <c r="M189" s="15">
        <f t="shared" si="15"/>
        <v>1998</v>
      </c>
      <c r="N189" s="15" t="str" cm="1">
        <f t="array" ref="N189">IF(G189="?",INDEX($G$2:$G$2344,MODE(MATCH($G$2:$G$2344,$G$2:$G$2344,0))),G189)</f>
        <v>tier - 3</v>
      </c>
      <c r="O189" s="15" t="str" cm="1">
        <f t="array" ref="O189">IF(H189="?",INDEX($H$2:$H$2344,MODE(MATCH($H$2:$H$2344,$H$2:$H$2344,0))),H189)</f>
        <v>tier - 1</v>
      </c>
      <c r="P189" s="15" t="str">
        <f t="shared" si="16"/>
        <v>R1011</v>
      </c>
      <c r="Q189" s="49" t="str">
        <f t="shared" si="17"/>
        <v>29-Sep-1998</v>
      </c>
      <c r="R189" s="46">
        <v>36067</v>
      </c>
      <c r="S189" s="15"/>
      <c r="T189" s="29">
        <f t="shared" si="18"/>
        <v>24</v>
      </c>
      <c r="U189" s="61">
        <v>1977.82</v>
      </c>
    </row>
    <row r="190" spans="1:21" x14ac:dyDescent="0.25">
      <c r="A190" t="s">
        <v>215</v>
      </c>
      <c r="B190">
        <v>2002</v>
      </c>
      <c r="C190" t="s">
        <v>10</v>
      </c>
      <c r="D190">
        <v>16</v>
      </c>
      <c r="E190">
        <v>1</v>
      </c>
      <c r="F190" s="54">
        <v>1980.07</v>
      </c>
      <c r="G190" t="s">
        <v>12</v>
      </c>
      <c r="H190" t="s">
        <v>12</v>
      </c>
      <c r="I190" t="s">
        <v>42</v>
      </c>
      <c r="J190" s="20"/>
      <c r="K190" s="20"/>
      <c r="L190" s="17" t="str">
        <f t="shared" si="14"/>
        <v>Jul</v>
      </c>
      <c r="M190" s="17">
        <f t="shared" si="15"/>
        <v>2002</v>
      </c>
      <c r="N190" s="17" t="str" cm="1">
        <f t="array" ref="N190">IF(G190="?",INDEX($G$2:$G$2344,MODE(MATCH($G$2:$G$2344,$G$2:$G$2344,0))),G190)</f>
        <v>tier - 3</v>
      </c>
      <c r="O190" s="17" t="str" cm="1">
        <f t="array" ref="O190">IF(H190="?",INDEX($H$2:$H$2344,MODE(MATCH($H$2:$H$2344,$H$2:$H$2344,0))),H190)</f>
        <v>tier - 3</v>
      </c>
      <c r="P190" s="17" t="str">
        <f t="shared" si="16"/>
        <v>R1011</v>
      </c>
      <c r="Q190" s="47" t="str">
        <f t="shared" si="17"/>
        <v>16-Jul-2002</v>
      </c>
      <c r="R190" s="48">
        <v>37453</v>
      </c>
      <c r="S190" s="17"/>
      <c r="T190" s="30">
        <f t="shared" si="18"/>
        <v>20</v>
      </c>
      <c r="U190" s="62">
        <v>1980.07</v>
      </c>
    </row>
    <row r="191" spans="1:21" x14ac:dyDescent="0.25">
      <c r="A191" t="s">
        <v>216</v>
      </c>
      <c r="B191">
        <v>1998</v>
      </c>
      <c r="C191" t="s">
        <v>30</v>
      </c>
      <c r="D191">
        <v>29</v>
      </c>
      <c r="E191">
        <v>0</v>
      </c>
      <c r="F191" s="54">
        <v>1981.58</v>
      </c>
      <c r="G191" t="s">
        <v>12</v>
      </c>
      <c r="H191" t="s">
        <v>16</v>
      </c>
      <c r="I191" t="s">
        <v>13</v>
      </c>
      <c r="J191" s="19"/>
      <c r="K191" s="19"/>
      <c r="L191" s="15" t="str">
        <f t="shared" si="14"/>
        <v>Dec</v>
      </c>
      <c r="M191" s="15">
        <f t="shared" si="15"/>
        <v>1998</v>
      </c>
      <c r="N191" s="15" t="str" cm="1">
        <f t="array" ref="N191">IF(G191="?",INDEX($G$2:$G$2344,MODE(MATCH($G$2:$G$2344,$G$2:$G$2344,0))),G191)</f>
        <v>tier - 3</v>
      </c>
      <c r="O191" s="15" t="str" cm="1">
        <f t="array" ref="O191">IF(H191="?",INDEX($H$2:$H$2344,MODE(MATCH($H$2:$H$2344,$H$2:$H$2344,0))),H191)</f>
        <v>tier - 1</v>
      </c>
      <c r="P191" s="15" t="str">
        <f t="shared" si="16"/>
        <v>R1013</v>
      </c>
      <c r="Q191" s="49" t="str">
        <f t="shared" si="17"/>
        <v>29-Dec-1998</v>
      </c>
      <c r="R191" s="46">
        <v>36158</v>
      </c>
      <c r="S191" s="15"/>
      <c r="T191" s="29">
        <f t="shared" si="18"/>
        <v>24</v>
      </c>
      <c r="U191" s="61">
        <v>1981.58</v>
      </c>
    </row>
    <row r="192" spans="1:21" x14ac:dyDescent="0.25">
      <c r="A192" t="s">
        <v>217</v>
      </c>
      <c r="B192">
        <v>2002</v>
      </c>
      <c r="C192" t="s">
        <v>20</v>
      </c>
      <c r="D192">
        <v>29</v>
      </c>
      <c r="E192">
        <v>0</v>
      </c>
      <c r="F192" s="54">
        <v>1984.45</v>
      </c>
      <c r="G192" t="s">
        <v>12</v>
      </c>
      <c r="H192" t="s">
        <v>12</v>
      </c>
      <c r="I192" t="s">
        <v>168</v>
      </c>
      <c r="J192" s="20"/>
      <c r="K192" s="20"/>
      <c r="L192" s="17" t="str">
        <f t="shared" si="14"/>
        <v>Sep</v>
      </c>
      <c r="M192" s="17">
        <f t="shared" si="15"/>
        <v>2002</v>
      </c>
      <c r="N192" s="17" t="str" cm="1">
        <f t="array" ref="N192">IF(G192="?",INDEX($G$2:$G$2344,MODE(MATCH($G$2:$G$2344,$G$2:$G$2344,0))),G192)</f>
        <v>tier - 3</v>
      </c>
      <c r="O192" s="17" t="str" cm="1">
        <f t="array" ref="O192">IF(H192="?",INDEX($H$2:$H$2344,MODE(MATCH($H$2:$H$2344,$H$2:$H$2344,0))),H192)</f>
        <v>tier - 3</v>
      </c>
      <c r="P192" s="17" t="str">
        <f t="shared" si="16"/>
        <v>R1016</v>
      </c>
      <c r="Q192" s="47" t="str">
        <f t="shared" si="17"/>
        <v>29-Sep-2002</v>
      </c>
      <c r="R192" s="48">
        <v>37528</v>
      </c>
      <c r="S192" s="17"/>
      <c r="T192" s="30">
        <f t="shared" si="18"/>
        <v>20</v>
      </c>
      <c r="U192" s="62">
        <v>1984.45</v>
      </c>
    </row>
    <row r="193" spans="1:21" x14ac:dyDescent="0.25">
      <c r="A193" t="s">
        <v>218</v>
      </c>
      <c r="B193">
        <v>1998</v>
      </c>
      <c r="C193" t="s">
        <v>20</v>
      </c>
      <c r="D193">
        <v>14</v>
      </c>
      <c r="E193">
        <v>0</v>
      </c>
      <c r="F193" s="54">
        <v>1986.93</v>
      </c>
      <c r="G193" t="s">
        <v>12</v>
      </c>
      <c r="H193" t="s">
        <v>11</v>
      </c>
      <c r="I193" t="s">
        <v>13</v>
      </c>
      <c r="J193" s="19"/>
      <c r="K193" s="19"/>
      <c r="L193" s="15" t="str">
        <f t="shared" si="14"/>
        <v>Sep</v>
      </c>
      <c r="M193" s="15">
        <f t="shared" si="15"/>
        <v>1998</v>
      </c>
      <c r="N193" s="15" t="str" cm="1">
        <f t="array" ref="N193">IF(G193="?",INDEX($G$2:$G$2344,MODE(MATCH($G$2:$G$2344,$G$2:$G$2344,0))),G193)</f>
        <v>tier - 3</v>
      </c>
      <c r="O193" s="15" t="str" cm="1">
        <f t="array" ref="O193">IF(H193="?",INDEX($H$2:$H$2344,MODE(MATCH($H$2:$H$2344,$H$2:$H$2344,0))),H193)</f>
        <v>tier - 2</v>
      </c>
      <c r="P193" s="15" t="str">
        <f t="shared" si="16"/>
        <v>R1013</v>
      </c>
      <c r="Q193" s="49" t="str">
        <f t="shared" si="17"/>
        <v>14-Sep-1998</v>
      </c>
      <c r="R193" s="46">
        <v>36052</v>
      </c>
      <c r="S193" s="15"/>
      <c r="T193" s="29">
        <f t="shared" si="18"/>
        <v>24</v>
      </c>
      <c r="U193" s="61">
        <v>1986.93</v>
      </c>
    </row>
    <row r="194" spans="1:21" x14ac:dyDescent="0.25">
      <c r="A194" t="s">
        <v>219</v>
      </c>
      <c r="B194">
        <v>2001</v>
      </c>
      <c r="C194" t="s">
        <v>35</v>
      </c>
      <c r="D194">
        <v>14</v>
      </c>
      <c r="E194">
        <v>0</v>
      </c>
      <c r="F194" s="54">
        <v>2007.95</v>
      </c>
      <c r="G194" t="s">
        <v>12</v>
      </c>
      <c r="H194" t="s">
        <v>11</v>
      </c>
      <c r="I194" t="s">
        <v>42</v>
      </c>
      <c r="J194" s="20"/>
      <c r="K194" s="20"/>
      <c r="L194" s="17" t="str">
        <f t="shared" ref="L194:L257" si="19">IF(C194="?","Sep",C194)</f>
        <v>Aug</v>
      </c>
      <c r="M194" s="17">
        <f t="shared" ref="M194:M257" si="20">IF(B194="?",ROUND(AVERAGE($B$2:$B$2344),0),B194)</f>
        <v>2001</v>
      </c>
      <c r="N194" s="17" t="str" cm="1">
        <f t="array" ref="N194">IF(G194="?",INDEX($G$2:$G$2344,MODE(MATCH($G$2:$G$2344,$G$2:$G$2344,0))),G194)</f>
        <v>tier - 3</v>
      </c>
      <c r="O194" s="17" t="str" cm="1">
        <f t="array" ref="O194">IF(H194="?",INDEX($H$2:$H$2344,MODE(MATCH($H$2:$H$2344,$H$2:$H$2344,0))),H194)</f>
        <v>tier - 2</v>
      </c>
      <c r="P194" s="17" t="str">
        <f t="shared" ref="P194:P257" si="21">IF(I194="?","Unknown",I194)</f>
        <v>R1011</v>
      </c>
      <c r="Q194" s="47" t="str">
        <f t="shared" ref="Q194:Q257" si="22">CONCATENATE(D194,"-",L194,"-",M194)</f>
        <v>14-Aug-2001</v>
      </c>
      <c r="R194" s="48">
        <v>37117</v>
      </c>
      <c r="S194" s="17"/>
      <c r="T194" s="30">
        <f t="shared" ref="T194:T257" si="23">DATEDIF(R194,$S$2,"Y")</f>
        <v>21</v>
      </c>
      <c r="U194" s="62">
        <v>2007.95</v>
      </c>
    </row>
    <row r="195" spans="1:21" x14ac:dyDescent="0.25">
      <c r="A195" t="s">
        <v>220</v>
      </c>
      <c r="B195">
        <v>2001</v>
      </c>
      <c r="C195" t="s">
        <v>10</v>
      </c>
      <c r="D195">
        <v>1</v>
      </c>
      <c r="E195">
        <v>0</v>
      </c>
      <c r="F195" s="54">
        <v>2020.18</v>
      </c>
      <c r="G195" t="s">
        <v>12</v>
      </c>
      <c r="H195" t="s">
        <v>16</v>
      </c>
      <c r="I195" t="s">
        <v>42</v>
      </c>
      <c r="J195" s="19"/>
      <c r="K195" s="19"/>
      <c r="L195" s="15" t="str">
        <f t="shared" si="19"/>
        <v>Jul</v>
      </c>
      <c r="M195" s="15">
        <f t="shared" si="20"/>
        <v>2001</v>
      </c>
      <c r="N195" s="15" t="str" cm="1">
        <f t="array" ref="N195">IF(G195="?",INDEX($G$2:$G$2344,MODE(MATCH($G$2:$G$2344,$G$2:$G$2344,0))),G195)</f>
        <v>tier - 3</v>
      </c>
      <c r="O195" s="15" t="str" cm="1">
        <f t="array" ref="O195">IF(H195="?",INDEX($H$2:$H$2344,MODE(MATCH($H$2:$H$2344,$H$2:$H$2344,0))),H195)</f>
        <v>tier - 1</v>
      </c>
      <c r="P195" s="15" t="str">
        <f t="shared" si="21"/>
        <v>R1011</v>
      </c>
      <c r="Q195" s="49" t="str">
        <f t="shared" si="22"/>
        <v>1-Jul-2001</v>
      </c>
      <c r="R195" s="46">
        <v>37073</v>
      </c>
      <c r="S195" s="15"/>
      <c r="T195" s="29">
        <f t="shared" si="23"/>
        <v>21</v>
      </c>
      <c r="U195" s="61">
        <v>2020.18</v>
      </c>
    </row>
    <row r="196" spans="1:21" x14ac:dyDescent="0.25">
      <c r="A196" t="s">
        <v>221</v>
      </c>
      <c r="B196">
        <v>2001</v>
      </c>
      <c r="C196" t="s">
        <v>20</v>
      </c>
      <c r="D196">
        <v>6</v>
      </c>
      <c r="E196">
        <v>0</v>
      </c>
      <c r="F196" s="54">
        <v>2020.55</v>
      </c>
      <c r="G196" t="s">
        <v>12</v>
      </c>
      <c r="H196" t="s">
        <v>11</v>
      </c>
      <c r="I196" t="s">
        <v>13</v>
      </c>
      <c r="J196" s="20"/>
      <c r="K196" s="20"/>
      <c r="L196" s="17" t="str">
        <f t="shared" si="19"/>
        <v>Sep</v>
      </c>
      <c r="M196" s="17">
        <f t="shared" si="20"/>
        <v>2001</v>
      </c>
      <c r="N196" s="17" t="str" cm="1">
        <f t="array" ref="N196">IF(G196="?",INDEX($G$2:$G$2344,MODE(MATCH($G$2:$G$2344,$G$2:$G$2344,0))),G196)</f>
        <v>tier - 3</v>
      </c>
      <c r="O196" s="17" t="str" cm="1">
        <f t="array" ref="O196">IF(H196="?",INDEX($H$2:$H$2344,MODE(MATCH($H$2:$H$2344,$H$2:$H$2344,0))),H196)</f>
        <v>tier - 2</v>
      </c>
      <c r="P196" s="17" t="str">
        <f t="shared" si="21"/>
        <v>R1013</v>
      </c>
      <c r="Q196" s="47" t="str">
        <f t="shared" si="22"/>
        <v>6-Sep-2001</v>
      </c>
      <c r="R196" s="48">
        <v>37140</v>
      </c>
      <c r="S196" s="17"/>
      <c r="T196" s="30">
        <f t="shared" si="23"/>
        <v>21</v>
      </c>
      <c r="U196" s="62">
        <v>2020.55</v>
      </c>
    </row>
    <row r="197" spans="1:21" x14ac:dyDescent="0.25">
      <c r="A197" t="s">
        <v>222</v>
      </c>
      <c r="B197">
        <v>2001</v>
      </c>
      <c r="C197" t="s">
        <v>35</v>
      </c>
      <c r="D197">
        <v>4</v>
      </c>
      <c r="E197">
        <v>0</v>
      </c>
      <c r="F197" s="54">
        <v>2026.97</v>
      </c>
      <c r="G197" t="s">
        <v>12</v>
      </c>
      <c r="H197" t="s">
        <v>11</v>
      </c>
      <c r="I197" t="s">
        <v>13</v>
      </c>
      <c r="J197" s="19"/>
      <c r="K197" s="19"/>
      <c r="L197" s="15" t="str">
        <f t="shared" si="19"/>
        <v>Aug</v>
      </c>
      <c r="M197" s="15">
        <f t="shared" si="20"/>
        <v>2001</v>
      </c>
      <c r="N197" s="15" t="str" cm="1">
        <f t="array" ref="N197">IF(G197="?",INDEX($G$2:$G$2344,MODE(MATCH($G$2:$G$2344,$G$2:$G$2344,0))),G197)</f>
        <v>tier - 3</v>
      </c>
      <c r="O197" s="15" t="str" cm="1">
        <f t="array" ref="O197">IF(H197="?",INDEX($H$2:$H$2344,MODE(MATCH($H$2:$H$2344,$H$2:$H$2344,0))),H197)</f>
        <v>tier - 2</v>
      </c>
      <c r="P197" s="15" t="str">
        <f t="shared" si="21"/>
        <v>R1013</v>
      </c>
      <c r="Q197" s="49" t="str">
        <f t="shared" si="22"/>
        <v>4-Aug-2001</v>
      </c>
      <c r="R197" s="46">
        <v>37107</v>
      </c>
      <c r="S197" s="15"/>
      <c r="T197" s="29">
        <f t="shared" si="23"/>
        <v>21</v>
      </c>
      <c r="U197" s="61">
        <v>2026.97</v>
      </c>
    </row>
    <row r="198" spans="1:21" x14ac:dyDescent="0.25">
      <c r="A198" t="s">
        <v>223</v>
      </c>
      <c r="B198">
        <v>2000</v>
      </c>
      <c r="C198" t="s">
        <v>20</v>
      </c>
      <c r="D198">
        <v>2</v>
      </c>
      <c r="E198">
        <v>0</v>
      </c>
      <c r="F198" s="54">
        <v>2045.69</v>
      </c>
      <c r="G198" t="s">
        <v>12</v>
      </c>
      <c r="H198" t="s">
        <v>12</v>
      </c>
      <c r="I198" t="s">
        <v>23</v>
      </c>
      <c r="J198" s="20"/>
      <c r="K198" s="20"/>
      <c r="L198" s="17" t="str">
        <f t="shared" si="19"/>
        <v>Sep</v>
      </c>
      <c r="M198" s="17">
        <f t="shared" si="20"/>
        <v>2000</v>
      </c>
      <c r="N198" s="17" t="str" cm="1">
        <f t="array" ref="N198">IF(G198="?",INDEX($G$2:$G$2344,MODE(MATCH($G$2:$G$2344,$G$2:$G$2344,0))),G198)</f>
        <v>tier - 3</v>
      </c>
      <c r="O198" s="17" t="str" cm="1">
        <f t="array" ref="O198">IF(H198="?",INDEX($H$2:$H$2344,MODE(MATCH($H$2:$H$2344,$H$2:$H$2344,0))),H198)</f>
        <v>tier - 3</v>
      </c>
      <c r="P198" s="17" t="str">
        <f t="shared" si="21"/>
        <v>R1012</v>
      </c>
      <c r="Q198" s="47" t="str">
        <f t="shared" si="22"/>
        <v>2-Sep-2000</v>
      </c>
      <c r="R198" s="48">
        <v>36771</v>
      </c>
      <c r="S198" s="17"/>
      <c r="T198" s="30">
        <f t="shared" si="23"/>
        <v>22</v>
      </c>
      <c r="U198" s="62">
        <v>2045.69</v>
      </c>
    </row>
    <row r="199" spans="1:21" x14ac:dyDescent="0.25">
      <c r="A199" t="s">
        <v>224</v>
      </c>
      <c r="B199">
        <v>2000</v>
      </c>
      <c r="C199" t="s">
        <v>10</v>
      </c>
      <c r="D199">
        <v>26</v>
      </c>
      <c r="E199">
        <v>0</v>
      </c>
      <c r="F199" s="54">
        <v>2055.3200000000002</v>
      </c>
      <c r="G199" t="s">
        <v>12</v>
      </c>
      <c r="H199" t="s">
        <v>12</v>
      </c>
      <c r="I199" t="s">
        <v>23</v>
      </c>
      <c r="J199" s="19"/>
      <c r="K199" s="19"/>
      <c r="L199" s="15" t="str">
        <f t="shared" si="19"/>
        <v>Jul</v>
      </c>
      <c r="M199" s="15">
        <f t="shared" si="20"/>
        <v>2000</v>
      </c>
      <c r="N199" s="15" t="str" cm="1">
        <f t="array" ref="N199">IF(G199="?",INDEX($G$2:$G$2344,MODE(MATCH($G$2:$G$2344,$G$2:$G$2344,0))),G199)</f>
        <v>tier - 3</v>
      </c>
      <c r="O199" s="15" t="str" cm="1">
        <f t="array" ref="O199">IF(H199="?",INDEX($H$2:$H$2344,MODE(MATCH($H$2:$H$2344,$H$2:$H$2344,0))),H199)</f>
        <v>tier - 3</v>
      </c>
      <c r="P199" s="15" t="str">
        <f t="shared" si="21"/>
        <v>R1012</v>
      </c>
      <c r="Q199" s="49" t="str">
        <f t="shared" si="22"/>
        <v>26-Jul-2000</v>
      </c>
      <c r="R199" s="46">
        <v>36733</v>
      </c>
      <c r="S199" s="15"/>
      <c r="T199" s="29">
        <f t="shared" si="23"/>
        <v>22</v>
      </c>
      <c r="U199" s="61">
        <v>2055.3200000000002</v>
      </c>
    </row>
    <row r="200" spans="1:21" x14ac:dyDescent="0.25">
      <c r="A200" t="s">
        <v>225</v>
      </c>
      <c r="B200">
        <v>2004</v>
      </c>
      <c r="C200" t="s">
        <v>18</v>
      </c>
      <c r="D200">
        <v>12</v>
      </c>
      <c r="E200">
        <v>0</v>
      </c>
      <c r="F200" s="54">
        <v>2094.1</v>
      </c>
      <c r="G200" t="s">
        <v>12</v>
      </c>
      <c r="H200" t="s">
        <v>11</v>
      </c>
      <c r="I200" t="s">
        <v>200</v>
      </c>
      <c r="J200" s="20"/>
      <c r="K200" s="20"/>
      <c r="L200" s="17" t="str">
        <f t="shared" si="19"/>
        <v>Jun</v>
      </c>
      <c r="M200" s="17">
        <f t="shared" si="20"/>
        <v>2004</v>
      </c>
      <c r="N200" s="17" t="str" cm="1">
        <f t="array" ref="N200">IF(G200="?",INDEX($G$2:$G$2344,MODE(MATCH($G$2:$G$2344,$G$2:$G$2344,0))),G200)</f>
        <v>tier - 3</v>
      </c>
      <c r="O200" s="17" t="str" cm="1">
        <f t="array" ref="O200">IF(H200="?",INDEX($H$2:$H$2344,MODE(MATCH($H$2:$H$2344,$H$2:$H$2344,0))),H200)</f>
        <v>tier - 2</v>
      </c>
      <c r="P200" s="17" t="str">
        <f t="shared" si="21"/>
        <v>R1025</v>
      </c>
      <c r="Q200" s="47" t="str">
        <f t="shared" si="22"/>
        <v>12-Jun-2004</v>
      </c>
      <c r="R200" s="48">
        <v>38150</v>
      </c>
      <c r="S200" s="17"/>
      <c r="T200" s="30">
        <f t="shared" si="23"/>
        <v>18</v>
      </c>
      <c r="U200" s="62">
        <v>2094.1</v>
      </c>
    </row>
    <row r="201" spans="1:21" x14ac:dyDescent="0.25">
      <c r="A201" t="s">
        <v>226</v>
      </c>
      <c r="B201">
        <v>2001</v>
      </c>
      <c r="C201" t="s">
        <v>35</v>
      </c>
      <c r="D201">
        <v>14</v>
      </c>
      <c r="E201">
        <v>0</v>
      </c>
      <c r="F201" s="54">
        <v>2102.2600000000002</v>
      </c>
      <c r="G201" t="s">
        <v>12</v>
      </c>
      <c r="H201" t="s">
        <v>11</v>
      </c>
      <c r="I201" t="s">
        <v>166</v>
      </c>
      <c r="J201" s="19"/>
      <c r="K201" s="19"/>
      <c r="L201" s="15" t="str">
        <f t="shared" si="19"/>
        <v>Aug</v>
      </c>
      <c r="M201" s="15">
        <f t="shared" si="20"/>
        <v>2001</v>
      </c>
      <c r="N201" s="15" t="str" cm="1">
        <f t="array" ref="N201">IF(G201="?",INDEX($G$2:$G$2344,MODE(MATCH($G$2:$G$2344,$G$2:$G$2344,0))),G201)</f>
        <v>tier - 3</v>
      </c>
      <c r="O201" s="15" t="str" cm="1">
        <f t="array" ref="O201">IF(H201="?",INDEX($H$2:$H$2344,MODE(MATCH($H$2:$H$2344,$H$2:$H$2344,0))),H201)</f>
        <v>tier - 2</v>
      </c>
      <c r="P201" s="15" t="str">
        <f t="shared" si="21"/>
        <v>R1019</v>
      </c>
      <c r="Q201" s="49" t="str">
        <f t="shared" si="22"/>
        <v>14-Aug-2001</v>
      </c>
      <c r="R201" s="46">
        <v>37117</v>
      </c>
      <c r="S201" s="15"/>
      <c r="T201" s="29">
        <f t="shared" si="23"/>
        <v>21</v>
      </c>
      <c r="U201" s="61">
        <v>2102.2600000000002</v>
      </c>
    </row>
    <row r="202" spans="1:21" x14ac:dyDescent="0.25">
      <c r="A202" t="s">
        <v>227</v>
      </c>
      <c r="B202">
        <v>2001</v>
      </c>
      <c r="C202" t="s">
        <v>18</v>
      </c>
      <c r="D202">
        <v>22</v>
      </c>
      <c r="E202">
        <v>1</v>
      </c>
      <c r="F202" s="54">
        <v>2103.08</v>
      </c>
      <c r="G202" t="s">
        <v>12</v>
      </c>
      <c r="H202" t="s">
        <v>11</v>
      </c>
      <c r="I202" t="s">
        <v>42</v>
      </c>
      <c r="J202" s="20"/>
      <c r="K202" s="20"/>
      <c r="L202" s="17" t="str">
        <f t="shared" si="19"/>
        <v>Jun</v>
      </c>
      <c r="M202" s="17">
        <f t="shared" si="20"/>
        <v>2001</v>
      </c>
      <c r="N202" s="17" t="str" cm="1">
        <f t="array" ref="N202">IF(G202="?",INDEX($G$2:$G$2344,MODE(MATCH($G$2:$G$2344,$G$2:$G$2344,0))),G202)</f>
        <v>tier - 3</v>
      </c>
      <c r="O202" s="17" t="str" cm="1">
        <f t="array" ref="O202">IF(H202="?",INDEX($H$2:$H$2344,MODE(MATCH($H$2:$H$2344,$H$2:$H$2344,0))),H202)</f>
        <v>tier - 2</v>
      </c>
      <c r="P202" s="17" t="str">
        <f t="shared" si="21"/>
        <v>R1011</v>
      </c>
      <c r="Q202" s="47" t="str">
        <f t="shared" si="22"/>
        <v>22-Jun-2001</v>
      </c>
      <c r="R202" s="48">
        <v>37064</v>
      </c>
      <c r="S202" s="17"/>
      <c r="T202" s="30">
        <f t="shared" si="23"/>
        <v>21</v>
      </c>
      <c r="U202" s="62">
        <v>2103.08</v>
      </c>
    </row>
    <row r="203" spans="1:21" x14ac:dyDescent="0.25">
      <c r="A203" t="s">
        <v>228</v>
      </c>
      <c r="B203">
        <v>2001</v>
      </c>
      <c r="C203" t="s">
        <v>15</v>
      </c>
      <c r="D203">
        <v>28</v>
      </c>
      <c r="E203">
        <v>0</v>
      </c>
      <c r="F203" s="54">
        <v>2104.11</v>
      </c>
      <c r="G203" t="s">
        <v>11</v>
      </c>
      <c r="H203" t="s">
        <v>16</v>
      </c>
      <c r="I203" t="s">
        <v>168</v>
      </c>
      <c r="J203" s="19"/>
      <c r="K203" s="19"/>
      <c r="L203" s="15" t="str">
        <f t="shared" si="19"/>
        <v>Nov</v>
      </c>
      <c r="M203" s="15">
        <f t="shared" si="20"/>
        <v>2001</v>
      </c>
      <c r="N203" s="15" t="str" cm="1">
        <f t="array" ref="N203">IF(G203="?",INDEX($G$2:$G$2344,MODE(MATCH($G$2:$G$2344,$G$2:$G$2344,0))),G203)</f>
        <v>tier - 2</v>
      </c>
      <c r="O203" s="15" t="str" cm="1">
        <f t="array" ref="O203">IF(H203="?",INDEX($H$2:$H$2344,MODE(MATCH($H$2:$H$2344,$H$2:$H$2344,0))),H203)</f>
        <v>tier - 1</v>
      </c>
      <c r="P203" s="15" t="str">
        <f t="shared" si="21"/>
        <v>R1016</v>
      </c>
      <c r="Q203" s="49" t="str">
        <f t="shared" si="22"/>
        <v>28-Nov-2001</v>
      </c>
      <c r="R203" s="46">
        <v>37223</v>
      </c>
      <c r="S203" s="15"/>
      <c r="T203" s="29">
        <f t="shared" si="23"/>
        <v>21</v>
      </c>
      <c r="U203" s="61">
        <v>2104.11</v>
      </c>
    </row>
    <row r="204" spans="1:21" x14ac:dyDescent="0.25">
      <c r="A204" t="s">
        <v>229</v>
      </c>
      <c r="B204">
        <v>1989</v>
      </c>
      <c r="C204" t="s">
        <v>10</v>
      </c>
      <c r="D204">
        <v>21</v>
      </c>
      <c r="E204">
        <v>3</v>
      </c>
      <c r="F204" s="54">
        <v>2106.2600000000002</v>
      </c>
      <c r="G204" t="s">
        <v>11</v>
      </c>
      <c r="H204" t="s">
        <v>11</v>
      </c>
      <c r="I204" t="s">
        <v>13</v>
      </c>
      <c r="J204" s="20"/>
      <c r="K204" s="20"/>
      <c r="L204" s="17" t="str">
        <f t="shared" si="19"/>
        <v>Jul</v>
      </c>
      <c r="M204" s="17">
        <f t="shared" si="20"/>
        <v>1989</v>
      </c>
      <c r="N204" s="17" t="str" cm="1">
        <f t="array" ref="N204">IF(G204="?",INDEX($G$2:$G$2344,MODE(MATCH($G$2:$G$2344,$G$2:$G$2344,0))),G204)</f>
        <v>tier - 2</v>
      </c>
      <c r="O204" s="17" t="str" cm="1">
        <f t="array" ref="O204">IF(H204="?",INDEX($H$2:$H$2344,MODE(MATCH($H$2:$H$2344,$H$2:$H$2344,0))),H204)</f>
        <v>tier - 2</v>
      </c>
      <c r="P204" s="17" t="str">
        <f t="shared" si="21"/>
        <v>R1013</v>
      </c>
      <c r="Q204" s="47" t="str">
        <f t="shared" si="22"/>
        <v>21-Jul-1989</v>
      </c>
      <c r="R204" s="48">
        <v>32710</v>
      </c>
      <c r="S204" s="17"/>
      <c r="T204" s="30">
        <f t="shared" si="23"/>
        <v>33</v>
      </c>
      <c r="U204" s="62">
        <v>2106.2600000000002</v>
      </c>
    </row>
    <row r="205" spans="1:21" x14ac:dyDescent="0.25">
      <c r="A205" t="s">
        <v>230</v>
      </c>
      <c r="B205">
        <v>2003</v>
      </c>
      <c r="C205" t="s">
        <v>20</v>
      </c>
      <c r="D205">
        <v>30</v>
      </c>
      <c r="E205">
        <v>0</v>
      </c>
      <c r="F205" s="54">
        <v>2117.34</v>
      </c>
      <c r="G205" t="s">
        <v>11</v>
      </c>
      <c r="H205" t="s">
        <v>12</v>
      </c>
      <c r="I205" t="s">
        <v>23</v>
      </c>
      <c r="J205" s="19"/>
      <c r="K205" s="19"/>
      <c r="L205" s="15" t="str">
        <f t="shared" si="19"/>
        <v>Sep</v>
      </c>
      <c r="M205" s="15">
        <f t="shared" si="20"/>
        <v>2003</v>
      </c>
      <c r="N205" s="15" t="str" cm="1">
        <f t="array" ref="N205">IF(G205="?",INDEX($G$2:$G$2344,MODE(MATCH($G$2:$G$2344,$G$2:$G$2344,0))),G205)</f>
        <v>tier - 2</v>
      </c>
      <c r="O205" s="15" t="str" cm="1">
        <f t="array" ref="O205">IF(H205="?",INDEX($H$2:$H$2344,MODE(MATCH($H$2:$H$2344,$H$2:$H$2344,0))),H205)</f>
        <v>tier - 3</v>
      </c>
      <c r="P205" s="15" t="str">
        <f t="shared" si="21"/>
        <v>R1012</v>
      </c>
      <c r="Q205" s="49" t="str">
        <f t="shared" si="22"/>
        <v>30-Sep-2003</v>
      </c>
      <c r="R205" s="46">
        <v>37894</v>
      </c>
      <c r="S205" s="15"/>
      <c r="T205" s="29">
        <f t="shared" si="23"/>
        <v>19</v>
      </c>
      <c r="U205" s="61">
        <v>2117.34</v>
      </c>
    </row>
    <row r="206" spans="1:21" x14ac:dyDescent="0.25">
      <c r="A206" t="s">
        <v>231</v>
      </c>
      <c r="B206">
        <v>2004</v>
      </c>
      <c r="C206" t="s">
        <v>15</v>
      </c>
      <c r="D206">
        <v>4</v>
      </c>
      <c r="E206">
        <v>0</v>
      </c>
      <c r="F206" s="54">
        <v>2118.61</v>
      </c>
      <c r="G206" t="s">
        <v>11</v>
      </c>
      <c r="H206" t="s">
        <v>16</v>
      </c>
      <c r="I206" t="s">
        <v>23</v>
      </c>
      <c r="J206" s="20"/>
      <c r="K206" s="20"/>
      <c r="L206" s="17" t="str">
        <f t="shared" si="19"/>
        <v>Nov</v>
      </c>
      <c r="M206" s="17">
        <f t="shared" si="20"/>
        <v>2004</v>
      </c>
      <c r="N206" s="17" t="str" cm="1">
        <f t="array" ref="N206">IF(G206="?",INDEX($G$2:$G$2344,MODE(MATCH($G$2:$G$2344,$G$2:$G$2344,0))),G206)</f>
        <v>tier - 2</v>
      </c>
      <c r="O206" s="17" t="str" cm="1">
        <f t="array" ref="O206">IF(H206="?",INDEX($H$2:$H$2344,MODE(MATCH($H$2:$H$2344,$H$2:$H$2344,0))),H206)</f>
        <v>tier - 1</v>
      </c>
      <c r="P206" s="17" t="str">
        <f t="shared" si="21"/>
        <v>R1012</v>
      </c>
      <c r="Q206" s="47" t="str">
        <f t="shared" si="22"/>
        <v>4-Nov-2004</v>
      </c>
      <c r="R206" s="48">
        <v>38295</v>
      </c>
      <c r="S206" s="17"/>
      <c r="T206" s="30">
        <f t="shared" si="23"/>
        <v>18</v>
      </c>
      <c r="U206" s="62">
        <v>2118.61</v>
      </c>
    </row>
    <row r="207" spans="1:21" x14ac:dyDescent="0.25">
      <c r="A207" t="s">
        <v>232</v>
      </c>
      <c r="B207">
        <v>2003</v>
      </c>
      <c r="C207" t="s">
        <v>35</v>
      </c>
      <c r="D207">
        <v>30</v>
      </c>
      <c r="E207">
        <v>0</v>
      </c>
      <c r="F207" s="54">
        <v>2128.4299999999998</v>
      </c>
      <c r="G207" t="s">
        <v>11</v>
      </c>
      <c r="H207" t="s">
        <v>16</v>
      </c>
      <c r="I207" t="s">
        <v>23</v>
      </c>
      <c r="J207" s="19"/>
      <c r="K207" s="19"/>
      <c r="L207" s="15" t="str">
        <f t="shared" si="19"/>
        <v>Aug</v>
      </c>
      <c r="M207" s="15">
        <f t="shared" si="20"/>
        <v>2003</v>
      </c>
      <c r="N207" s="15" t="str" cm="1">
        <f t="array" ref="N207">IF(G207="?",INDEX($G$2:$G$2344,MODE(MATCH($G$2:$G$2344,$G$2:$G$2344,0))),G207)</f>
        <v>tier - 2</v>
      </c>
      <c r="O207" s="15" t="str" cm="1">
        <f t="array" ref="O207">IF(H207="?",INDEX($H$2:$H$2344,MODE(MATCH($H$2:$H$2344,$H$2:$H$2344,0))),H207)</f>
        <v>tier - 1</v>
      </c>
      <c r="P207" s="15" t="str">
        <f t="shared" si="21"/>
        <v>R1012</v>
      </c>
      <c r="Q207" s="49" t="str">
        <f t="shared" si="22"/>
        <v>30-Aug-2003</v>
      </c>
      <c r="R207" s="46">
        <v>37863</v>
      </c>
      <c r="S207" s="15"/>
      <c r="T207" s="29">
        <f t="shared" si="23"/>
        <v>19</v>
      </c>
      <c r="U207" s="61">
        <v>2128.4299999999998</v>
      </c>
    </row>
    <row r="208" spans="1:21" x14ac:dyDescent="0.25">
      <c r="A208" t="s">
        <v>233</v>
      </c>
      <c r="B208">
        <v>2003</v>
      </c>
      <c r="C208" t="s">
        <v>30</v>
      </c>
      <c r="D208">
        <v>22</v>
      </c>
      <c r="E208">
        <v>0</v>
      </c>
      <c r="F208" s="54">
        <v>2130.6799999999998</v>
      </c>
      <c r="G208" t="s">
        <v>11</v>
      </c>
      <c r="H208" t="s">
        <v>12</v>
      </c>
      <c r="I208" t="s">
        <v>23</v>
      </c>
      <c r="J208" s="20"/>
      <c r="K208" s="20"/>
      <c r="L208" s="17" t="str">
        <f t="shared" si="19"/>
        <v>Dec</v>
      </c>
      <c r="M208" s="17">
        <f t="shared" si="20"/>
        <v>2003</v>
      </c>
      <c r="N208" s="17" t="str" cm="1">
        <f t="array" ref="N208">IF(G208="?",INDEX($G$2:$G$2344,MODE(MATCH($G$2:$G$2344,$G$2:$G$2344,0))),G208)</f>
        <v>tier - 2</v>
      </c>
      <c r="O208" s="17" t="str" cm="1">
        <f t="array" ref="O208">IF(H208="?",INDEX($H$2:$H$2344,MODE(MATCH($H$2:$H$2344,$H$2:$H$2344,0))),H208)</f>
        <v>tier - 3</v>
      </c>
      <c r="P208" s="17" t="str">
        <f t="shared" si="21"/>
        <v>R1012</v>
      </c>
      <c r="Q208" s="47" t="str">
        <f t="shared" si="22"/>
        <v>22-Dec-2003</v>
      </c>
      <c r="R208" s="48">
        <v>37977</v>
      </c>
      <c r="S208" s="17"/>
      <c r="T208" s="30">
        <f t="shared" si="23"/>
        <v>19</v>
      </c>
      <c r="U208" s="62">
        <v>2130.6799999999998</v>
      </c>
    </row>
    <row r="209" spans="1:21" x14ac:dyDescent="0.25">
      <c r="A209" t="s">
        <v>234</v>
      </c>
      <c r="B209">
        <v>2003</v>
      </c>
      <c r="C209" t="s">
        <v>20</v>
      </c>
      <c r="D209">
        <v>1</v>
      </c>
      <c r="E209">
        <v>0</v>
      </c>
      <c r="F209" s="54">
        <v>2134.9</v>
      </c>
      <c r="G209" t="s">
        <v>11</v>
      </c>
      <c r="H209" t="s">
        <v>12</v>
      </c>
      <c r="I209" t="s">
        <v>23</v>
      </c>
      <c r="J209" s="19"/>
      <c r="K209" s="19"/>
      <c r="L209" s="15" t="str">
        <f t="shared" si="19"/>
        <v>Sep</v>
      </c>
      <c r="M209" s="15">
        <f t="shared" si="20"/>
        <v>2003</v>
      </c>
      <c r="N209" s="15" t="str" cm="1">
        <f t="array" ref="N209">IF(G209="?",INDEX($G$2:$G$2344,MODE(MATCH($G$2:$G$2344,$G$2:$G$2344,0))),G209)</f>
        <v>tier - 2</v>
      </c>
      <c r="O209" s="15" t="str" cm="1">
        <f t="array" ref="O209">IF(H209="?",INDEX($H$2:$H$2344,MODE(MATCH($H$2:$H$2344,$H$2:$H$2344,0))),H209)</f>
        <v>tier - 3</v>
      </c>
      <c r="P209" s="15" t="str">
        <f t="shared" si="21"/>
        <v>R1012</v>
      </c>
      <c r="Q209" s="49" t="str">
        <f t="shared" si="22"/>
        <v>1-Sep-2003</v>
      </c>
      <c r="R209" s="46">
        <v>37865</v>
      </c>
      <c r="S209" s="15"/>
      <c r="T209" s="29">
        <f t="shared" si="23"/>
        <v>19</v>
      </c>
      <c r="U209" s="61">
        <v>2134.9</v>
      </c>
    </row>
    <row r="210" spans="1:21" x14ac:dyDescent="0.25">
      <c r="A210" t="s">
        <v>235</v>
      </c>
      <c r="B210">
        <v>2003</v>
      </c>
      <c r="C210" t="s">
        <v>20</v>
      </c>
      <c r="D210">
        <v>26</v>
      </c>
      <c r="E210">
        <v>0</v>
      </c>
      <c r="F210" s="54">
        <v>2136.88</v>
      </c>
      <c r="G210" t="s">
        <v>11</v>
      </c>
      <c r="H210" t="s">
        <v>11</v>
      </c>
      <c r="I210" t="s">
        <v>23</v>
      </c>
      <c r="J210" s="20"/>
      <c r="K210" s="20"/>
      <c r="L210" s="17" t="str">
        <f t="shared" si="19"/>
        <v>Sep</v>
      </c>
      <c r="M210" s="17">
        <f t="shared" si="20"/>
        <v>2003</v>
      </c>
      <c r="N210" s="17" t="str" cm="1">
        <f t="array" ref="N210">IF(G210="?",INDEX($G$2:$G$2344,MODE(MATCH($G$2:$G$2344,$G$2:$G$2344,0))),G210)</f>
        <v>tier - 2</v>
      </c>
      <c r="O210" s="17" t="str" cm="1">
        <f t="array" ref="O210">IF(H210="?",INDEX($H$2:$H$2344,MODE(MATCH($H$2:$H$2344,$H$2:$H$2344,0))),H210)</f>
        <v>tier - 2</v>
      </c>
      <c r="P210" s="17" t="str">
        <f t="shared" si="21"/>
        <v>R1012</v>
      </c>
      <c r="Q210" s="47" t="str">
        <f t="shared" si="22"/>
        <v>26-Sep-2003</v>
      </c>
      <c r="R210" s="48">
        <v>37890</v>
      </c>
      <c r="S210" s="17"/>
      <c r="T210" s="30">
        <f t="shared" si="23"/>
        <v>19</v>
      </c>
      <c r="U210" s="62">
        <v>2136.88</v>
      </c>
    </row>
    <row r="211" spans="1:21" x14ac:dyDescent="0.25">
      <c r="A211" t="s">
        <v>236</v>
      </c>
      <c r="B211">
        <v>1997</v>
      </c>
      <c r="C211" t="s">
        <v>20</v>
      </c>
      <c r="D211">
        <v>3</v>
      </c>
      <c r="E211">
        <v>0</v>
      </c>
      <c r="F211" s="54">
        <v>2137.65</v>
      </c>
      <c r="G211" t="s">
        <v>12</v>
      </c>
      <c r="H211" t="s">
        <v>16</v>
      </c>
      <c r="I211" t="s">
        <v>13</v>
      </c>
      <c r="J211" s="19"/>
      <c r="K211" s="19"/>
      <c r="L211" s="15" t="str">
        <f t="shared" si="19"/>
        <v>Sep</v>
      </c>
      <c r="M211" s="15">
        <f t="shared" si="20"/>
        <v>1997</v>
      </c>
      <c r="N211" s="15" t="str" cm="1">
        <f t="array" ref="N211">IF(G211="?",INDEX($G$2:$G$2344,MODE(MATCH($G$2:$G$2344,$G$2:$G$2344,0))),G211)</f>
        <v>tier - 3</v>
      </c>
      <c r="O211" s="15" t="str" cm="1">
        <f t="array" ref="O211">IF(H211="?",INDEX($H$2:$H$2344,MODE(MATCH($H$2:$H$2344,$H$2:$H$2344,0))),H211)</f>
        <v>tier - 1</v>
      </c>
      <c r="P211" s="15" t="str">
        <f t="shared" si="21"/>
        <v>R1013</v>
      </c>
      <c r="Q211" s="49" t="str">
        <f t="shared" si="22"/>
        <v>3-Sep-1997</v>
      </c>
      <c r="R211" s="46">
        <v>35676</v>
      </c>
      <c r="S211" s="15"/>
      <c r="T211" s="29">
        <f t="shared" si="23"/>
        <v>25</v>
      </c>
      <c r="U211" s="61">
        <v>2137.65</v>
      </c>
    </row>
    <row r="212" spans="1:21" x14ac:dyDescent="0.25">
      <c r="A212" t="s">
        <v>237</v>
      </c>
      <c r="B212">
        <v>2003</v>
      </c>
      <c r="C212" t="s">
        <v>35</v>
      </c>
      <c r="D212">
        <v>19</v>
      </c>
      <c r="E212">
        <v>0</v>
      </c>
      <c r="F212" s="54">
        <v>2138.0700000000002</v>
      </c>
      <c r="G212" t="s">
        <v>11</v>
      </c>
      <c r="H212" t="s">
        <v>16</v>
      </c>
      <c r="I212" t="s">
        <v>23</v>
      </c>
      <c r="J212" s="20"/>
      <c r="K212" s="20"/>
      <c r="L212" s="17" t="str">
        <f t="shared" si="19"/>
        <v>Aug</v>
      </c>
      <c r="M212" s="17">
        <f t="shared" si="20"/>
        <v>2003</v>
      </c>
      <c r="N212" s="17" t="str" cm="1">
        <f t="array" ref="N212">IF(G212="?",INDEX($G$2:$G$2344,MODE(MATCH($G$2:$G$2344,$G$2:$G$2344,0))),G212)</f>
        <v>tier - 2</v>
      </c>
      <c r="O212" s="17" t="str" cm="1">
        <f t="array" ref="O212">IF(H212="?",INDEX($H$2:$H$2344,MODE(MATCH($H$2:$H$2344,$H$2:$H$2344,0))),H212)</f>
        <v>tier - 1</v>
      </c>
      <c r="P212" s="17" t="str">
        <f t="shared" si="21"/>
        <v>R1012</v>
      </c>
      <c r="Q212" s="47" t="str">
        <f t="shared" si="22"/>
        <v>19-Aug-2003</v>
      </c>
      <c r="R212" s="48">
        <v>37852</v>
      </c>
      <c r="S212" s="17"/>
      <c r="T212" s="30">
        <f t="shared" si="23"/>
        <v>19</v>
      </c>
      <c r="U212" s="62">
        <v>2138.0700000000002</v>
      </c>
    </row>
    <row r="213" spans="1:21" x14ac:dyDescent="0.25">
      <c r="A213" t="s">
        <v>238</v>
      </c>
      <c r="B213">
        <v>2004</v>
      </c>
      <c r="C213" t="s">
        <v>37</v>
      </c>
      <c r="D213">
        <v>4</v>
      </c>
      <c r="E213">
        <v>0</v>
      </c>
      <c r="F213" s="54">
        <v>2144.85</v>
      </c>
      <c r="G213" t="s">
        <v>11</v>
      </c>
      <c r="H213" t="s">
        <v>16</v>
      </c>
      <c r="I213" t="s">
        <v>42</v>
      </c>
      <c r="J213" s="19"/>
      <c r="K213" s="19"/>
      <c r="L213" s="15" t="str">
        <f t="shared" si="19"/>
        <v>Oct</v>
      </c>
      <c r="M213" s="15">
        <f t="shared" si="20"/>
        <v>2004</v>
      </c>
      <c r="N213" s="15" t="str" cm="1">
        <f t="array" ref="N213">IF(G213="?",INDEX($G$2:$G$2344,MODE(MATCH($G$2:$G$2344,$G$2:$G$2344,0))),G213)</f>
        <v>tier - 2</v>
      </c>
      <c r="O213" s="15" t="str" cm="1">
        <f t="array" ref="O213">IF(H213="?",INDEX($H$2:$H$2344,MODE(MATCH($H$2:$H$2344,$H$2:$H$2344,0))),H213)</f>
        <v>tier - 1</v>
      </c>
      <c r="P213" s="15" t="str">
        <f t="shared" si="21"/>
        <v>R1011</v>
      </c>
      <c r="Q213" s="49" t="str">
        <f t="shared" si="22"/>
        <v>4-Oct-2004</v>
      </c>
      <c r="R213" s="46">
        <v>38264</v>
      </c>
      <c r="S213" s="15"/>
      <c r="T213" s="29">
        <f t="shared" si="23"/>
        <v>18</v>
      </c>
      <c r="U213" s="61">
        <v>2144.85</v>
      </c>
    </row>
    <row r="214" spans="1:21" x14ac:dyDescent="0.25">
      <c r="A214" t="s">
        <v>239</v>
      </c>
      <c r="B214">
        <v>2000</v>
      </c>
      <c r="C214" t="s">
        <v>30</v>
      </c>
      <c r="D214">
        <v>27</v>
      </c>
      <c r="E214">
        <v>0</v>
      </c>
      <c r="F214" s="54">
        <v>2150.4699999999998</v>
      </c>
      <c r="G214" t="s">
        <v>11</v>
      </c>
      <c r="H214" t="s">
        <v>12</v>
      </c>
      <c r="I214" t="s">
        <v>42</v>
      </c>
      <c r="J214" s="20"/>
      <c r="K214" s="20"/>
      <c r="L214" s="17" t="str">
        <f t="shared" si="19"/>
        <v>Dec</v>
      </c>
      <c r="M214" s="17">
        <f t="shared" si="20"/>
        <v>2000</v>
      </c>
      <c r="N214" s="17" t="str" cm="1">
        <f t="array" ref="N214">IF(G214="?",INDEX($G$2:$G$2344,MODE(MATCH($G$2:$G$2344,$G$2:$G$2344,0))),G214)</f>
        <v>tier - 2</v>
      </c>
      <c r="O214" s="17" t="str" cm="1">
        <f t="array" ref="O214">IF(H214="?",INDEX($H$2:$H$2344,MODE(MATCH($H$2:$H$2344,$H$2:$H$2344,0))),H214)</f>
        <v>tier - 3</v>
      </c>
      <c r="P214" s="17" t="str">
        <f t="shared" si="21"/>
        <v>R1011</v>
      </c>
      <c r="Q214" s="47" t="str">
        <f t="shared" si="22"/>
        <v>27-Dec-2000</v>
      </c>
      <c r="R214" s="48">
        <v>36887</v>
      </c>
      <c r="S214" s="17"/>
      <c r="T214" s="30">
        <f t="shared" si="23"/>
        <v>22</v>
      </c>
      <c r="U214" s="62">
        <v>2150.4699999999998</v>
      </c>
    </row>
    <row r="215" spans="1:21" x14ac:dyDescent="0.25">
      <c r="A215" t="s">
        <v>240</v>
      </c>
      <c r="B215">
        <v>2000</v>
      </c>
      <c r="C215" t="s">
        <v>37</v>
      </c>
      <c r="D215">
        <v>22</v>
      </c>
      <c r="E215">
        <v>0</v>
      </c>
      <c r="F215" s="54">
        <v>2154.36</v>
      </c>
      <c r="G215" t="s">
        <v>11</v>
      </c>
      <c r="H215" t="s">
        <v>11</v>
      </c>
      <c r="I215" t="s">
        <v>42</v>
      </c>
      <c r="J215" s="19"/>
      <c r="K215" s="19"/>
      <c r="L215" s="15" t="str">
        <f t="shared" si="19"/>
        <v>Oct</v>
      </c>
      <c r="M215" s="15">
        <f t="shared" si="20"/>
        <v>2000</v>
      </c>
      <c r="N215" s="15" t="str" cm="1">
        <f t="array" ref="N215">IF(G215="?",INDEX($G$2:$G$2344,MODE(MATCH($G$2:$G$2344,$G$2:$G$2344,0))),G215)</f>
        <v>tier - 2</v>
      </c>
      <c r="O215" s="15" t="str" cm="1">
        <f t="array" ref="O215">IF(H215="?",INDEX($H$2:$H$2344,MODE(MATCH($H$2:$H$2344,$H$2:$H$2344,0))),H215)</f>
        <v>tier - 2</v>
      </c>
      <c r="P215" s="15" t="str">
        <f t="shared" si="21"/>
        <v>R1011</v>
      </c>
      <c r="Q215" s="49" t="str">
        <f t="shared" si="22"/>
        <v>22-Oct-2000</v>
      </c>
      <c r="R215" s="46">
        <v>36821</v>
      </c>
      <c r="S215" s="15"/>
      <c r="T215" s="29">
        <f t="shared" si="23"/>
        <v>22</v>
      </c>
      <c r="U215" s="61">
        <v>2154.36</v>
      </c>
    </row>
    <row r="216" spans="1:21" x14ac:dyDescent="0.25">
      <c r="A216" t="s">
        <v>241</v>
      </c>
      <c r="B216">
        <v>2000</v>
      </c>
      <c r="C216" t="s">
        <v>15</v>
      </c>
      <c r="D216">
        <v>29</v>
      </c>
      <c r="E216">
        <v>0</v>
      </c>
      <c r="F216" s="54">
        <v>2155.6799999999998</v>
      </c>
      <c r="G216" t="s">
        <v>11</v>
      </c>
      <c r="H216" t="s">
        <v>12</v>
      </c>
      <c r="I216" t="s">
        <v>13</v>
      </c>
      <c r="J216" s="20"/>
      <c r="K216" s="20"/>
      <c r="L216" s="17" t="str">
        <f t="shared" si="19"/>
        <v>Nov</v>
      </c>
      <c r="M216" s="17">
        <f t="shared" si="20"/>
        <v>2000</v>
      </c>
      <c r="N216" s="17" t="str" cm="1">
        <f t="array" ref="N216">IF(G216="?",INDEX($G$2:$G$2344,MODE(MATCH($G$2:$G$2344,$G$2:$G$2344,0))),G216)</f>
        <v>tier - 2</v>
      </c>
      <c r="O216" s="17" t="str" cm="1">
        <f t="array" ref="O216">IF(H216="?",INDEX($H$2:$H$2344,MODE(MATCH($H$2:$H$2344,$H$2:$H$2344,0))),H216)</f>
        <v>tier - 3</v>
      </c>
      <c r="P216" s="17" t="str">
        <f t="shared" si="21"/>
        <v>R1013</v>
      </c>
      <c r="Q216" s="47" t="str">
        <f t="shared" si="22"/>
        <v>29-Nov-2000</v>
      </c>
      <c r="R216" s="48">
        <v>36859</v>
      </c>
      <c r="S216" s="17"/>
      <c r="T216" s="30">
        <f t="shared" si="23"/>
        <v>22</v>
      </c>
      <c r="U216" s="62">
        <v>2155.6799999999998</v>
      </c>
    </row>
    <row r="217" spans="1:21" x14ac:dyDescent="0.25">
      <c r="A217" t="s">
        <v>242</v>
      </c>
      <c r="B217">
        <v>2000</v>
      </c>
      <c r="C217" t="s">
        <v>30</v>
      </c>
      <c r="D217">
        <v>10</v>
      </c>
      <c r="E217">
        <v>0</v>
      </c>
      <c r="F217" s="54">
        <v>2156.75</v>
      </c>
      <c r="G217" t="s">
        <v>11</v>
      </c>
      <c r="H217" t="s">
        <v>11</v>
      </c>
      <c r="I217" t="s">
        <v>13</v>
      </c>
      <c r="J217" s="19"/>
      <c r="K217" s="19"/>
      <c r="L217" s="15" t="str">
        <f t="shared" si="19"/>
        <v>Dec</v>
      </c>
      <c r="M217" s="15">
        <f t="shared" si="20"/>
        <v>2000</v>
      </c>
      <c r="N217" s="15" t="str" cm="1">
        <f t="array" ref="N217">IF(G217="?",INDEX($G$2:$G$2344,MODE(MATCH($G$2:$G$2344,$G$2:$G$2344,0))),G217)</f>
        <v>tier - 2</v>
      </c>
      <c r="O217" s="15" t="str" cm="1">
        <f t="array" ref="O217">IF(H217="?",INDEX($H$2:$H$2344,MODE(MATCH($H$2:$H$2344,$H$2:$H$2344,0))),H217)</f>
        <v>tier - 2</v>
      </c>
      <c r="P217" s="15" t="str">
        <f t="shared" si="21"/>
        <v>R1013</v>
      </c>
      <c r="Q217" s="49" t="str">
        <f t="shared" si="22"/>
        <v>10-Dec-2000</v>
      </c>
      <c r="R217" s="46">
        <v>36870</v>
      </c>
      <c r="S217" s="15"/>
      <c r="T217" s="29">
        <f t="shared" si="23"/>
        <v>22</v>
      </c>
      <c r="U217" s="61">
        <v>2156.75</v>
      </c>
    </row>
    <row r="218" spans="1:21" x14ac:dyDescent="0.25">
      <c r="A218" t="s">
        <v>243</v>
      </c>
      <c r="B218">
        <v>2000</v>
      </c>
      <c r="C218" t="s">
        <v>35</v>
      </c>
      <c r="D218">
        <v>23</v>
      </c>
      <c r="E218">
        <v>0</v>
      </c>
      <c r="F218" s="54">
        <v>2166.73</v>
      </c>
      <c r="G218" t="s">
        <v>11</v>
      </c>
      <c r="H218" t="s">
        <v>11</v>
      </c>
      <c r="I218" t="s">
        <v>42</v>
      </c>
      <c r="J218" s="20"/>
      <c r="K218" s="20"/>
      <c r="L218" s="17" t="str">
        <f t="shared" si="19"/>
        <v>Aug</v>
      </c>
      <c r="M218" s="17">
        <f t="shared" si="20"/>
        <v>2000</v>
      </c>
      <c r="N218" s="17" t="str" cm="1">
        <f t="array" ref="N218">IF(G218="?",INDEX($G$2:$G$2344,MODE(MATCH($G$2:$G$2344,$G$2:$G$2344,0))),G218)</f>
        <v>tier - 2</v>
      </c>
      <c r="O218" s="17" t="str" cm="1">
        <f t="array" ref="O218">IF(H218="?",INDEX($H$2:$H$2344,MODE(MATCH($H$2:$H$2344,$H$2:$H$2344,0))),H218)</f>
        <v>tier - 2</v>
      </c>
      <c r="P218" s="17" t="str">
        <f t="shared" si="21"/>
        <v>R1011</v>
      </c>
      <c r="Q218" s="47" t="str">
        <f t="shared" si="22"/>
        <v>23-Aug-2000</v>
      </c>
      <c r="R218" s="48">
        <v>36761</v>
      </c>
      <c r="S218" s="17"/>
      <c r="T218" s="30">
        <f t="shared" si="23"/>
        <v>22</v>
      </c>
      <c r="U218" s="62">
        <v>2166.73</v>
      </c>
    </row>
    <row r="219" spans="1:21" x14ac:dyDescent="0.25">
      <c r="A219" t="s">
        <v>244</v>
      </c>
      <c r="B219">
        <v>1994</v>
      </c>
      <c r="C219" t="s">
        <v>20</v>
      </c>
      <c r="D219">
        <v>27</v>
      </c>
      <c r="E219">
        <v>0</v>
      </c>
      <c r="F219" s="54">
        <v>2170.08</v>
      </c>
      <c r="G219" t="s">
        <v>11</v>
      </c>
      <c r="H219" t="s">
        <v>11</v>
      </c>
      <c r="I219" t="s">
        <v>13</v>
      </c>
      <c r="J219" s="19"/>
      <c r="K219" s="19"/>
      <c r="L219" s="15" t="str">
        <f t="shared" si="19"/>
        <v>Sep</v>
      </c>
      <c r="M219" s="15">
        <f t="shared" si="20"/>
        <v>1994</v>
      </c>
      <c r="N219" s="15" t="str" cm="1">
        <f t="array" ref="N219">IF(G219="?",INDEX($G$2:$G$2344,MODE(MATCH($G$2:$G$2344,$G$2:$G$2344,0))),G219)</f>
        <v>tier - 2</v>
      </c>
      <c r="O219" s="15" t="str" cm="1">
        <f t="array" ref="O219">IF(H219="?",INDEX($H$2:$H$2344,MODE(MATCH($H$2:$H$2344,$H$2:$H$2344,0))),H219)</f>
        <v>tier - 2</v>
      </c>
      <c r="P219" s="15" t="str">
        <f t="shared" si="21"/>
        <v>R1013</v>
      </c>
      <c r="Q219" s="49" t="str">
        <f t="shared" si="22"/>
        <v>27-Sep-1994</v>
      </c>
      <c r="R219" s="46">
        <v>34604</v>
      </c>
      <c r="S219" s="15"/>
      <c r="T219" s="29">
        <f t="shared" si="23"/>
        <v>28</v>
      </c>
      <c r="U219" s="61">
        <v>2170.08</v>
      </c>
    </row>
    <row r="220" spans="1:21" x14ac:dyDescent="0.25">
      <c r="A220" t="s">
        <v>245</v>
      </c>
      <c r="B220">
        <v>1991</v>
      </c>
      <c r="C220" t="s">
        <v>30</v>
      </c>
      <c r="D220">
        <v>16</v>
      </c>
      <c r="E220">
        <v>3</v>
      </c>
      <c r="F220" s="54">
        <v>2193.1999999999998</v>
      </c>
      <c r="G220" t="s">
        <v>11</v>
      </c>
      <c r="H220" t="s">
        <v>11</v>
      </c>
      <c r="I220" t="s">
        <v>23</v>
      </c>
      <c r="J220" s="20"/>
      <c r="K220" s="20"/>
      <c r="L220" s="17" t="str">
        <f t="shared" si="19"/>
        <v>Dec</v>
      </c>
      <c r="M220" s="17">
        <f t="shared" si="20"/>
        <v>1991</v>
      </c>
      <c r="N220" s="17" t="str" cm="1">
        <f t="array" ref="N220">IF(G220="?",INDEX($G$2:$G$2344,MODE(MATCH($G$2:$G$2344,$G$2:$G$2344,0))),G220)</f>
        <v>tier - 2</v>
      </c>
      <c r="O220" s="17" t="str" cm="1">
        <f t="array" ref="O220">IF(H220="?",INDEX($H$2:$H$2344,MODE(MATCH($H$2:$H$2344,$H$2:$H$2344,0))),H220)</f>
        <v>tier - 2</v>
      </c>
      <c r="P220" s="17" t="str">
        <f t="shared" si="21"/>
        <v>R1012</v>
      </c>
      <c r="Q220" s="47" t="str">
        <f t="shared" si="22"/>
        <v>16-Dec-1991</v>
      </c>
      <c r="R220" s="48">
        <v>33588</v>
      </c>
      <c r="S220" s="17"/>
      <c r="T220" s="30">
        <f t="shared" si="23"/>
        <v>31</v>
      </c>
      <c r="U220" s="62">
        <v>2193.1999999999998</v>
      </c>
    </row>
    <row r="221" spans="1:21" x14ac:dyDescent="0.25">
      <c r="A221" t="s">
        <v>246</v>
      </c>
      <c r="B221">
        <v>2004</v>
      </c>
      <c r="C221" t="s">
        <v>30</v>
      </c>
      <c r="D221">
        <v>7</v>
      </c>
      <c r="E221">
        <v>0</v>
      </c>
      <c r="F221" s="54">
        <v>2196.4699999999998</v>
      </c>
      <c r="G221" t="s">
        <v>11</v>
      </c>
      <c r="H221" t="s">
        <v>12</v>
      </c>
      <c r="I221" t="s">
        <v>247</v>
      </c>
      <c r="J221" s="19"/>
      <c r="K221" s="19"/>
      <c r="L221" s="15" t="str">
        <f t="shared" si="19"/>
        <v>Dec</v>
      </c>
      <c r="M221" s="15">
        <f t="shared" si="20"/>
        <v>2004</v>
      </c>
      <c r="N221" s="15" t="str" cm="1">
        <f t="array" ref="N221">IF(G221="?",INDEX($G$2:$G$2344,MODE(MATCH($G$2:$G$2344,$G$2:$G$2344,0))),G221)</f>
        <v>tier - 2</v>
      </c>
      <c r="O221" s="15" t="str" cm="1">
        <f t="array" ref="O221">IF(H221="?",INDEX($H$2:$H$2344,MODE(MATCH($H$2:$H$2344,$H$2:$H$2344,0))),H221)</f>
        <v>tier - 3</v>
      </c>
      <c r="P221" s="15" t="str">
        <f t="shared" si="21"/>
        <v>R1024</v>
      </c>
      <c r="Q221" s="49" t="str">
        <f t="shared" si="22"/>
        <v>7-Dec-2004</v>
      </c>
      <c r="R221" s="46">
        <v>38328</v>
      </c>
      <c r="S221" s="15"/>
      <c r="T221" s="29">
        <f t="shared" si="23"/>
        <v>18</v>
      </c>
      <c r="U221" s="61">
        <v>2196.4699999999998</v>
      </c>
    </row>
    <row r="222" spans="1:21" x14ac:dyDescent="0.25">
      <c r="A222" t="s">
        <v>248</v>
      </c>
      <c r="B222">
        <v>2004</v>
      </c>
      <c r="C222" t="s">
        <v>20</v>
      </c>
      <c r="D222">
        <v>3</v>
      </c>
      <c r="E222">
        <v>0</v>
      </c>
      <c r="F222" s="54">
        <v>2198.19</v>
      </c>
      <c r="G222" t="s">
        <v>11</v>
      </c>
      <c r="H222" t="s">
        <v>16</v>
      </c>
      <c r="I222" t="s">
        <v>249</v>
      </c>
      <c r="J222" s="20"/>
      <c r="K222" s="20"/>
      <c r="L222" s="17" t="str">
        <f t="shared" si="19"/>
        <v>Sep</v>
      </c>
      <c r="M222" s="17">
        <f t="shared" si="20"/>
        <v>2004</v>
      </c>
      <c r="N222" s="17" t="str" cm="1">
        <f t="array" ref="N222">IF(G222="?",INDEX($G$2:$G$2344,MODE(MATCH($G$2:$G$2344,$G$2:$G$2344,0))),G222)</f>
        <v>tier - 2</v>
      </c>
      <c r="O222" s="17" t="str" cm="1">
        <f t="array" ref="O222">IF(H222="?",INDEX($H$2:$H$2344,MODE(MATCH($H$2:$H$2344,$H$2:$H$2344,0))),H222)</f>
        <v>tier - 1</v>
      </c>
      <c r="P222" s="17" t="str">
        <f t="shared" si="21"/>
        <v>R1023</v>
      </c>
      <c r="Q222" s="47" t="str">
        <f t="shared" si="22"/>
        <v>3-Sep-2004</v>
      </c>
      <c r="R222" s="48">
        <v>38233</v>
      </c>
      <c r="S222" s="17"/>
      <c r="T222" s="30">
        <f t="shared" si="23"/>
        <v>18</v>
      </c>
      <c r="U222" s="62">
        <v>2198.19</v>
      </c>
    </row>
    <row r="223" spans="1:21" x14ac:dyDescent="0.25">
      <c r="A223" t="s">
        <v>250</v>
      </c>
      <c r="B223">
        <v>2004</v>
      </c>
      <c r="C223" t="s">
        <v>20</v>
      </c>
      <c r="D223">
        <v>12</v>
      </c>
      <c r="E223">
        <v>0</v>
      </c>
      <c r="F223" s="54">
        <v>2200.83</v>
      </c>
      <c r="G223" t="s">
        <v>11</v>
      </c>
      <c r="H223" t="s">
        <v>11</v>
      </c>
      <c r="I223" t="s">
        <v>247</v>
      </c>
      <c r="J223" s="19"/>
      <c r="K223" s="19"/>
      <c r="L223" s="15" t="str">
        <f t="shared" si="19"/>
        <v>Sep</v>
      </c>
      <c r="M223" s="15">
        <f t="shared" si="20"/>
        <v>2004</v>
      </c>
      <c r="N223" s="15" t="str" cm="1">
        <f t="array" ref="N223">IF(G223="?",INDEX($G$2:$G$2344,MODE(MATCH($G$2:$G$2344,$G$2:$G$2344,0))),G223)</f>
        <v>tier - 2</v>
      </c>
      <c r="O223" s="15" t="str" cm="1">
        <f t="array" ref="O223">IF(H223="?",INDEX($H$2:$H$2344,MODE(MATCH($H$2:$H$2344,$H$2:$H$2344,0))),H223)</f>
        <v>tier - 2</v>
      </c>
      <c r="P223" s="15" t="str">
        <f t="shared" si="21"/>
        <v>R1024</v>
      </c>
      <c r="Q223" s="49" t="str">
        <f t="shared" si="22"/>
        <v>12-Sep-2004</v>
      </c>
      <c r="R223" s="46">
        <v>38242</v>
      </c>
      <c r="S223" s="15"/>
      <c r="T223" s="29">
        <f t="shared" si="23"/>
        <v>18</v>
      </c>
      <c r="U223" s="61">
        <v>2200.83</v>
      </c>
    </row>
    <row r="224" spans="1:21" x14ac:dyDescent="0.25">
      <c r="A224" t="s">
        <v>251</v>
      </c>
      <c r="B224">
        <v>2004</v>
      </c>
      <c r="C224" t="s">
        <v>10</v>
      </c>
      <c r="D224">
        <v>27</v>
      </c>
      <c r="E224">
        <v>1</v>
      </c>
      <c r="F224" s="54">
        <v>2201.1</v>
      </c>
      <c r="G224" t="s">
        <v>11</v>
      </c>
      <c r="H224" t="s">
        <v>12</v>
      </c>
      <c r="I224" t="s">
        <v>13</v>
      </c>
      <c r="J224" s="20"/>
      <c r="K224" s="20"/>
      <c r="L224" s="17" t="str">
        <f t="shared" si="19"/>
        <v>Jul</v>
      </c>
      <c r="M224" s="17">
        <f t="shared" si="20"/>
        <v>2004</v>
      </c>
      <c r="N224" s="17" t="str" cm="1">
        <f t="array" ref="N224">IF(G224="?",INDEX($G$2:$G$2344,MODE(MATCH($G$2:$G$2344,$G$2:$G$2344,0))),G224)</f>
        <v>tier - 2</v>
      </c>
      <c r="O224" s="17" t="str" cm="1">
        <f t="array" ref="O224">IF(H224="?",INDEX($H$2:$H$2344,MODE(MATCH($H$2:$H$2344,$H$2:$H$2344,0))),H224)</f>
        <v>tier - 3</v>
      </c>
      <c r="P224" s="17" t="str">
        <f t="shared" si="21"/>
        <v>R1013</v>
      </c>
      <c r="Q224" s="47" t="str">
        <f t="shared" si="22"/>
        <v>27-Jul-2004</v>
      </c>
      <c r="R224" s="48">
        <v>38195</v>
      </c>
      <c r="S224" s="17"/>
      <c r="T224" s="30">
        <f t="shared" si="23"/>
        <v>18</v>
      </c>
      <c r="U224" s="62">
        <v>2201.1</v>
      </c>
    </row>
    <row r="225" spans="1:21" x14ac:dyDescent="0.25">
      <c r="A225" t="s">
        <v>252</v>
      </c>
      <c r="B225">
        <v>2004</v>
      </c>
      <c r="C225" t="s">
        <v>35</v>
      </c>
      <c r="D225">
        <v>6</v>
      </c>
      <c r="E225">
        <v>0</v>
      </c>
      <c r="F225" s="54">
        <v>2203.4699999999998</v>
      </c>
      <c r="G225" t="s">
        <v>11</v>
      </c>
      <c r="H225" t="s">
        <v>11</v>
      </c>
      <c r="I225" t="s">
        <v>247</v>
      </c>
      <c r="J225" s="19"/>
      <c r="K225" s="19"/>
      <c r="L225" s="15" t="str">
        <f t="shared" si="19"/>
        <v>Aug</v>
      </c>
      <c r="M225" s="15">
        <f t="shared" si="20"/>
        <v>2004</v>
      </c>
      <c r="N225" s="15" t="str" cm="1">
        <f t="array" ref="N225">IF(G225="?",INDEX($G$2:$G$2344,MODE(MATCH($G$2:$G$2344,$G$2:$G$2344,0))),G225)</f>
        <v>tier - 2</v>
      </c>
      <c r="O225" s="15" t="str" cm="1">
        <f t="array" ref="O225">IF(H225="?",INDEX($H$2:$H$2344,MODE(MATCH($H$2:$H$2344,$H$2:$H$2344,0))),H225)</f>
        <v>tier - 2</v>
      </c>
      <c r="P225" s="15" t="str">
        <f t="shared" si="21"/>
        <v>R1024</v>
      </c>
      <c r="Q225" s="49" t="str">
        <f t="shared" si="22"/>
        <v>6-Aug-2004</v>
      </c>
      <c r="R225" s="46">
        <v>38205</v>
      </c>
      <c r="S225" s="15"/>
      <c r="T225" s="29">
        <f t="shared" si="23"/>
        <v>18</v>
      </c>
      <c r="U225" s="61">
        <v>2203.4699999999998</v>
      </c>
    </row>
    <row r="226" spans="1:21" x14ac:dyDescent="0.25">
      <c r="A226" t="s">
        <v>253</v>
      </c>
      <c r="B226">
        <v>2004</v>
      </c>
      <c r="C226" t="s">
        <v>37</v>
      </c>
      <c r="D226">
        <v>28</v>
      </c>
      <c r="E226">
        <v>0</v>
      </c>
      <c r="F226" s="54">
        <v>2203.7399999999998</v>
      </c>
      <c r="G226" t="s">
        <v>11</v>
      </c>
      <c r="H226" t="s">
        <v>11</v>
      </c>
      <c r="I226" t="s">
        <v>247</v>
      </c>
      <c r="J226" s="20"/>
      <c r="K226" s="20"/>
      <c r="L226" s="17" t="str">
        <f t="shared" si="19"/>
        <v>Oct</v>
      </c>
      <c r="M226" s="17">
        <f t="shared" si="20"/>
        <v>2004</v>
      </c>
      <c r="N226" s="17" t="str" cm="1">
        <f t="array" ref="N226">IF(G226="?",INDEX($G$2:$G$2344,MODE(MATCH($G$2:$G$2344,$G$2:$G$2344,0))),G226)</f>
        <v>tier - 2</v>
      </c>
      <c r="O226" s="17" t="str" cm="1">
        <f t="array" ref="O226">IF(H226="?",INDEX($H$2:$H$2344,MODE(MATCH($H$2:$H$2344,$H$2:$H$2344,0))),H226)</f>
        <v>tier - 2</v>
      </c>
      <c r="P226" s="17" t="str">
        <f t="shared" si="21"/>
        <v>R1024</v>
      </c>
      <c r="Q226" s="47" t="str">
        <f t="shared" si="22"/>
        <v>28-Oct-2004</v>
      </c>
      <c r="R226" s="48">
        <v>38288</v>
      </c>
      <c r="S226" s="17"/>
      <c r="T226" s="30">
        <f t="shared" si="23"/>
        <v>18</v>
      </c>
      <c r="U226" s="62">
        <v>2203.7399999999998</v>
      </c>
    </row>
    <row r="227" spans="1:21" x14ac:dyDescent="0.25">
      <c r="A227" t="s">
        <v>254</v>
      </c>
      <c r="B227">
        <v>2004</v>
      </c>
      <c r="C227" t="s">
        <v>15</v>
      </c>
      <c r="D227">
        <v>13</v>
      </c>
      <c r="E227">
        <v>0</v>
      </c>
      <c r="F227" s="54">
        <v>2205.98</v>
      </c>
      <c r="G227" t="s">
        <v>11</v>
      </c>
      <c r="H227" t="s">
        <v>12</v>
      </c>
      <c r="I227" t="s">
        <v>247</v>
      </c>
      <c r="J227" s="19"/>
      <c r="K227" s="19"/>
      <c r="L227" s="15" t="str">
        <f t="shared" si="19"/>
        <v>Nov</v>
      </c>
      <c r="M227" s="15">
        <f t="shared" si="20"/>
        <v>2004</v>
      </c>
      <c r="N227" s="15" t="str" cm="1">
        <f t="array" ref="N227">IF(G227="?",INDEX($G$2:$G$2344,MODE(MATCH($G$2:$G$2344,$G$2:$G$2344,0))),G227)</f>
        <v>tier - 2</v>
      </c>
      <c r="O227" s="15" t="str" cm="1">
        <f t="array" ref="O227">IF(H227="?",INDEX($H$2:$H$2344,MODE(MATCH($H$2:$H$2344,$H$2:$H$2344,0))),H227)</f>
        <v>tier - 3</v>
      </c>
      <c r="P227" s="15" t="str">
        <f t="shared" si="21"/>
        <v>R1024</v>
      </c>
      <c r="Q227" s="49" t="str">
        <f t="shared" si="22"/>
        <v>13-Nov-2004</v>
      </c>
      <c r="R227" s="46">
        <v>38304</v>
      </c>
      <c r="S227" s="15"/>
      <c r="T227" s="29">
        <f t="shared" si="23"/>
        <v>18</v>
      </c>
      <c r="U227" s="61">
        <v>2205.98</v>
      </c>
    </row>
    <row r="228" spans="1:21" x14ac:dyDescent="0.25">
      <c r="A228" t="s">
        <v>255</v>
      </c>
      <c r="B228">
        <v>2004</v>
      </c>
      <c r="C228" t="s">
        <v>35</v>
      </c>
      <c r="D228">
        <v>6</v>
      </c>
      <c r="E228">
        <v>0</v>
      </c>
      <c r="F228" s="54">
        <v>2207.6999999999998</v>
      </c>
      <c r="G228" t="s">
        <v>11</v>
      </c>
      <c r="H228" t="s">
        <v>11</v>
      </c>
      <c r="I228" t="s">
        <v>247</v>
      </c>
      <c r="J228" s="20"/>
      <c r="K228" s="20"/>
      <c r="L228" s="17" t="str">
        <f t="shared" si="19"/>
        <v>Aug</v>
      </c>
      <c r="M228" s="17">
        <f t="shared" si="20"/>
        <v>2004</v>
      </c>
      <c r="N228" s="17" t="str" cm="1">
        <f t="array" ref="N228">IF(G228="?",INDEX($G$2:$G$2344,MODE(MATCH($G$2:$G$2344,$G$2:$G$2344,0))),G228)</f>
        <v>tier - 2</v>
      </c>
      <c r="O228" s="17" t="str" cm="1">
        <f t="array" ref="O228">IF(H228="?",INDEX($H$2:$H$2344,MODE(MATCH($H$2:$H$2344,$H$2:$H$2344,0))),H228)</f>
        <v>tier - 2</v>
      </c>
      <c r="P228" s="17" t="str">
        <f t="shared" si="21"/>
        <v>R1024</v>
      </c>
      <c r="Q228" s="47" t="str">
        <f t="shared" si="22"/>
        <v>6-Aug-2004</v>
      </c>
      <c r="R228" s="48">
        <v>38205</v>
      </c>
      <c r="S228" s="17"/>
      <c r="T228" s="30">
        <f t="shared" si="23"/>
        <v>18</v>
      </c>
      <c r="U228" s="62">
        <v>2207.6999999999998</v>
      </c>
    </row>
    <row r="229" spans="1:21" x14ac:dyDescent="0.25">
      <c r="A229" t="s">
        <v>256</v>
      </c>
      <c r="B229">
        <v>2004</v>
      </c>
      <c r="C229" t="s">
        <v>10</v>
      </c>
      <c r="D229">
        <v>27</v>
      </c>
      <c r="E229">
        <v>0</v>
      </c>
      <c r="F229" s="54">
        <v>2211.13</v>
      </c>
      <c r="G229" t="s">
        <v>11</v>
      </c>
      <c r="H229" t="s">
        <v>11</v>
      </c>
      <c r="I229" t="s">
        <v>247</v>
      </c>
      <c r="J229" s="19"/>
      <c r="K229" s="19"/>
      <c r="L229" s="15" t="str">
        <f t="shared" si="19"/>
        <v>Jul</v>
      </c>
      <c r="M229" s="15">
        <f t="shared" si="20"/>
        <v>2004</v>
      </c>
      <c r="N229" s="15" t="str" cm="1">
        <f t="array" ref="N229">IF(G229="?",INDEX($G$2:$G$2344,MODE(MATCH($G$2:$G$2344,$G$2:$G$2344,0))),G229)</f>
        <v>tier - 2</v>
      </c>
      <c r="O229" s="15" t="str" cm="1">
        <f t="array" ref="O229">IF(H229="?",INDEX($H$2:$H$2344,MODE(MATCH($H$2:$H$2344,$H$2:$H$2344,0))),H229)</f>
        <v>tier - 2</v>
      </c>
      <c r="P229" s="15" t="str">
        <f t="shared" si="21"/>
        <v>R1024</v>
      </c>
      <c r="Q229" s="49" t="str">
        <f t="shared" si="22"/>
        <v>27-Jul-2004</v>
      </c>
      <c r="R229" s="46">
        <v>38195</v>
      </c>
      <c r="S229" s="15"/>
      <c r="T229" s="29">
        <f t="shared" si="23"/>
        <v>18</v>
      </c>
      <c r="U229" s="61">
        <v>2211.13</v>
      </c>
    </row>
    <row r="230" spans="1:21" x14ac:dyDescent="0.25">
      <c r="A230" t="s">
        <v>257</v>
      </c>
      <c r="B230">
        <v>1994</v>
      </c>
      <c r="C230" t="s">
        <v>15</v>
      </c>
      <c r="D230">
        <v>17</v>
      </c>
      <c r="E230">
        <v>0</v>
      </c>
      <c r="F230" s="54">
        <v>2213.21</v>
      </c>
      <c r="G230" t="s">
        <v>11</v>
      </c>
      <c r="H230" t="s">
        <v>11</v>
      </c>
      <c r="I230" t="s">
        <v>13</v>
      </c>
      <c r="J230" s="20"/>
      <c r="K230" s="20"/>
      <c r="L230" s="17" t="str">
        <f t="shared" si="19"/>
        <v>Nov</v>
      </c>
      <c r="M230" s="17">
        <f t="shared" si="20"/>
        <v>1994</v>
      </c>
      <c r="N230" s="17" t="str" cm="1">
        <f t="array" ref="N230">IF(G230="?",INDEX($G$2:$G$2344,MODE(MATCH($G$2:$G$2344,$G$2:$G$2344,0))),G230)</f>
        <v>tier - 2</v>
      </c>
      <c r="O230" s="17" t="str" cm="1">
        <f t="array" ref="O230">IF(H230="?",INDEX($H$2:$H$2344,MODE(MATCH($H$2:$H$2344,$H$2:$H$2344,0))),H230)</f>
        <v>tier - 2</v>
      </c>
      <c r="P230" s="17" t="str">
        <f t="shared" si="21"/>
        <v>R1013</v>
      </c>
      <c r="Q230" s="47" t="str">
        <f t="shared" si="22"/>
        <v>17-Nov-1994</v>
      </c>
      <c r="R230" s="48">
        <v>34655</v>
      </c>
      <c r="S230" s="17"/>
      <c r="T230" s="30">
        <f t="shared" si="23"/>
        <v>28</v>
      </c>
      <c r="U230" s="62">
        <v>2213.21</v>
      </c>
    </row>
    <row r="231" spans="1:21" x14ac:dyDescent="0.25">
      <c r="A231" t="s">
        <v>258</v>
      </c>
      <c r="B231">
        <v>2004</v>
      </c>
      <c r="C231" t="s">
        <v>18</v>
      </c>
      <c r="D231">
        <v>13</v>
      </c>
      <c r="E231">
        <v>0</v>
      </c>
      <c r="F231" s="54">
        <v>2217.4699999999998</v>
      </c>
      <c r="G231" t="s">
        <v>11</v>
      </c>
      <c r="H231" t="s">
        <v>16</v>
      </c>
      <c r="I231" t="s">
        <v>247</v>
      </c>
      <c r="J231" s="19"/>
      <c r="K231" s="19"/>
      <c r="L231" s="15" t="str">
        <f t="shared" si="19"/>
        <v>Jun</v>
      </c>
      <c r="M231" s="15">
        <f t="shared" si="20"/>
        <v>2004</v>
      </c>
      <c r="N231" s="15" t="str" cm="1">
        <f t="array" ref="N231">IF(G231="?",INDEX($G$2:$G$2344,MODE(MATCH($G$2:$G$2344,$G$2:$G$2344,0))),G231)</f>
        <v>tier - 2</v>
      </c>
      <c r="O231" s="15" t="str" cm="1">
        <f t="array" ref="O231">IF(H231="?",INDEX($H$2:$H$2344,MODE(MATCH($H$2:$H$2344,$H$2:$H$2344,0))),H231)</f>
        <v>tier - 1</v>
      </c>
      <c r="P231" s="15" t="str">
        <f t="shared" si="21"/>
        <v>R1024</v>
      </c>
      <c r="Q231" s="49" t="str">
        <f t="shared" si="22"/>
        <v>13-Jun-2004</v>
      </c>
      <c r="R231" s="46">
        <v>38151</v>
      </c>
      <c r="S231" s="15"/>
      <c r="T231" s="29">
        <f t="shared" si="23"/>
        <v>18</v>
      </c>
      <c r="U231" s="61">
        <v>2217.4699999999998</v>
      </c>
    </row>
    <row r="232" spans="1:21" x14ac:dyDescent="0.25">
      <c r="A232" t="s">
        <v>259</v>
      </c>
      <c r="B232">
        <v>2004</v>
      </c>
      <c r="C232" t="s">
        <v>20</v>
      </c>
      <c r="D232">
        <v>25</v>
      </c>
      <c r="E232">
        <v>0</v>
      </c>
      <c r="F232" s="54">
        <v>2217.6</v>
      </c>
      <c r="G232" t="s">
        <v>11</v>
      </c>
      <c r="H232" t="s">
        <v>16</v>
      </c>
      <c r="I232" t="s">
        <v>247</v>
      </c>
      <c r="J232" s="20"/>
      <c r="K232" s="20"/>
      <c r="L232" s="17" t="str">
        <f t="shared" si="19"/>
        <v>Sep</v>
      </c>
      <c r="M232" s="17">
        <f t="shared" si="20"/>
        <v>2004</v>
      </c>
      <c r="N232" s="17" t="str" cm="1">
        <f t="array" ref="N232">IF(G232="?",INDEX($G$2:$G$2344,MODE(MATCH($G$2:$G$2344,$G$2:$G$2344,0))),G232)</f>
        <v>tier - 2</v>
      </c>
      <c r="O232" s="17" t="str" cm="1">
        <f t="array" ref="O232">IF(H232="?",INDEX($H$2:$H$2344,MODE(MATCH($H$2:$H$2344,$H$2:$H$2344,0))),H232)</f>
        <v>tier - 1</v>
      </c>
      <c r="P232" s="17" t="str">
        <f t="shared" si="21"/>
        <v>R1024</v>
      </c>
      <c r="Q232" s="47" t="str">
        <f t="shared" si="22"/>
        <v>25-Sep-2004</v>
      </c>
      <c r="R232" s="48">
        <v>38255</v>
      </c>
      <c r="S232" s="17"/>
      <c r="T232" s="30">
        <f t="shared" si="23"/>
        <v>18</v>
      </c>
      <c r="U232" s="62">
        <v>2217.6</v>
      </c>
    </row>
    <row r="233" spans="1:21" x14ac:dyDescent="0.25">
      <c r="A233" t="s">
        <v>260</v>
      </c>
      <c r="B233">
        <v>2004</v>
      </c>
      <c r="C233" t="s">
        <v>30</v>
      </c>
      <c r="D233">
        <v>12</v>
      </c>
      <c r="E233">
        <v>1</v>
      </c>
      <c r="F233" s="54">
        <v>2219.4499999999998</v>
      </c>
      <c r="G233" t="s">
        <v>11</v>
      </c>
      <c r="H233" t="s">
        <v>16</v>
      </c>
      <c r="I233" t="s">
        <v>13</v>
      </c>
      <c r="J233" s="19"/>
      <c r="K233" s="19"/>
      <c r="L233" s="15" t="str">
        <f t="shared" si="19"/>
        <v>Dec</v>
      </c>
      <c r="M233" s="15">
        <f t="shared" si="20"/>
        <v>2004</v>
      </c>
      <c r="N233" s="15" t="str" cm="1">
        <f t="array" ref="N233">IF(G233="?",INDEX($G$2:$G$2344,MODE(MATCH($G$2:$G$2344,$G$2:$G$2344,0))),G233)</f>
        <v>tier - 2</v>
      </c>
      <c r="O233" s="15" t="str" cm="1">
        <f t="array" ref="O233">IF(H233="?",INDEX($H$2:$H$2344,MODE(MATCH($H$2:$H$2344,$H$2:$H$2344,0))),H233)</f>
        <v>tier - 1</v>
      </c>
      <c r="P233" s="15" t="str">
        <f t="shared" si="21"/>
        <v>R1013</v>
      </c>
      <c r="Q233" s="49" t="str">
        <f t="shared" si="22"/>
        <v>12-Dec-2004</v>
      </c>
      <c r="R233" s="46">
        <v>38333</v>
      </c>
      <c r="S233" s="15"/>
      <c r="T233" s="29">
        <f t="shared" si="23"/>
        <v>18</v>
      </c>
      <c r="U233" s="61">
        <v>2219.4499999999998</v>
      </c>
    </row>
    <row r="234" spans="1:21" x14ac:dyDescent="0.25">
      <c r="A234" t="s">
        <v>261</v>
      </c>
      <c r="B234">
        <v>2003</v>
      </c>
      <c r="C234" t="s">
        <v>30</v>
      </c>
      <c r="D234">
        <v>10</v>
      </c>
      <c r="E234">
        <v>1</v>
      </c>
      <c r="F234" s="54">
        <v>2221.56</v>
      </c>
      <c r="G234" t="s">
        <v>11</v>
      </c>
      <c r="H234" t="s">
        <v>12</v>
      </c>
      <c r="I234" t="s">
        <v>23</v>
      </c>
      <c r="J234" s="20"/>
      <c r="K234" s="20"/>
      <c r="L234" s="17" t="str">
        <f t="shared" si="19"/>
        <v>Dec</v>
      </c>
      <c r="M234" s="17">
        <f t="shared" si="20"/>
        <v>2003</v>
      </c>
      <c r="N234" s="17" t="str" cm="1">
        <f t="array" ref="N234">IF(G234="?",INDEX($G$2:$G$2344,MODE(MATCH($G$2:$G$2344,$G$2:$G$2344,0))),G234)</f>
        <v>tier - 2</v>
      </c>
      <c r="O234" s="17" t="str" cm="1">
        <f t="array" ref="O234">IF(H234="?",INDEX($H$2:$H$2344,MODE(MATCH($H$2:$H$2344,$H$2:$H$2344,0))),H234)</f>
        <v>tier - 3</v>
      </c>
      <c r="P234" s="17" t="str">
        <f t="shared" si="21"/>
        <v>R1012</v>
      </c>
      <c r="Q234" s="47" t="str">
        <f t="shared" si="22"/>
        <v>10-Dec-2003</v>
      </c>
      <c r="R234" s="48">
        <v>37965</v>
      </c>
      <c r="S234" s="17"/>
      <c r="T234" s="30">
        <f t="shared" si="23"/>
        <v>19</v>
      </c>
      <c r="U234" s="62">
        <v>2221.56</v>
      </c>
    </row>
    <row r="235" spans="1:21" x14ac:dyDescent="0.25">
      <c r="A235" t="s">
        <v>262</v>
      </c>
      <c r="B235">
        <v>2000</v>
      </c>
      <c r="C235" t="s">
        <v>18</v>
      </c>
      <c r="D235">
        <v>30</v>
      </c>
      <c r="E235">
        <v>0</v>
      </c>
      <c r="F235" s="54">
        <v>2250.84</v>
      </c>
      <c r="G235" t="s">
        <v>11</v>
      </c>
      <c r="H235" t="s">
        <v>11</v>
      </c>
      <c r="I235" t="s">
        <v>170</v>
      </c>
      <c r="J235" s="19"/>
      <c r="K235" s="19"/>
      <c r="L235" s="15" t="str">
        <f t="shared" si="19"/>
        <v>Jun</v>
      </c>
      <c r="M235" s="15">
        <f t="shared" si="20"/>
        <v>2000</v>
      </c>
      <c r="N235" s="15" t="str" cm="1">
        <f t="array" ref="N235">IF(G235="?",INDEX($G$2:$G$2344,MODE(MATCH($G$2:$G$2344,$G$2:$G$2344,0))),G235)</f>
        <v>tier - 2</v>
      </c>
      <c r="O235" s="15" t="str" cm="1">
        <f t="array" ref="O235">IF(H235="?",INDEX($H$2:$H$2344,MODE(MATCH($H$2:$H$2344,$H$2:$H$2344,0))),H235)</f>
        <v>tier - 2</v>
      </c>
      <c r="P235" s="15" t="str">
        <f t="shared" si="21"/>
        <v>R1018</v>
      </c>
      <c r="Q235" s="49" t="str">
        <f t="shared" si="22"/>
        <v>30-Jun-2000</v>
      </c>
      <c r="R235" s="46">
        <v>36707</v>
      </c>
      <c r="S235" s="15"/>
      <c r="T235" s="29">
        <f t="shared" si="23"/>
        <v>22</v>
      </c>
      <c r="U235" s="61">
        <v>2250.84</v>
      </c>
    </row>
    <row r="236" spans="1:21" x14ac:dyDescent="0.25">
      <c r="A236" t="s">
        <v>263</v>
      </c>
      <c r="B236">
        <v>2000</v>
      </c>
      <c r="C236" t="s">
        <v>30</v>
      </c>
      <c r="D236">
        <v>11</v>
      </c>
      <c r="E236">
        <v>0</v>
      </c>
      <c r="F236" s="54">
        <v>2254.8000000000002</v>
      </c>
      <c r="G236" t="s">
        <v>11</v>
      </c>
      <c r="H236" t="s">
        <v>12</v>
      </c>
      <c r="I236" t="s">
        <v>168</v>
      </c>
      <c r="J236" s="20"/>
      <c r="K236" s="20"/>
      <c r="L236" s="17" t="str">
        <f t="shared" si="19"/>
        <v>Dec</v>
      </c>
      <c r="M236" s="17">
        <f t="shared" si="20"/>
        <v>2000</v>
      </c>
      <c r="N236" s="17" t="str" cm="1">
        <f t="array" ref="N236">IF(G236="?",INDEX($G$2:$G$2344,MODE(MATCH($G$2:$G$2344,$G$2:$G$2344,0))),G236)</f>
        <v>tier - 2</v>
      </c>
      <c r="O236" s="17" t="str" cm="1">
        <f t="array" ref="O236">IF(H236="?",INDEX($H$2:$H$2344,MODE(MATCH($H$2:$H$2344,$H$2:$H$2344,0))),H236)</f>
        <v>tier - 3</v>
      </c>
      <c r="P236" s="17" t="str">
        <f t="shared" si="21"/>
        <v>R1016</v>
      </c>
      <c r="Q236" s="47" t="str">
        <f t="shared" si="22"/>
        <v>11-Dec-2000</v>
      </c>
      <c r="R236" s="48">
        <v>36871</v>
      </c>
      <c r="S236" s="17"/>
      <c r="T236" s="30">
        <f t="shared" si="23"/>
        <v>22</v>
      </c>
      <c r="U236" s="62">
        <v>2254.8000000000002</v>
      </c>
    </row>
    <row r="237" spans="1:21" x14ac:dyDescent="0.25">
      <c r="A237" t="s">
        <v>264</v>
      </c>
      <c r="B237">
        <v>2002</v>
      </c>
      <c r="C237" t="s">
        <v>10</v>
      </c>
      <c r="D237">
        <v>15</v>
      </c>
      <c r="E237">
        <v>0</v>
      </c>
      <c r="F237" s="54">
        <v>2257.48</v>
      </c>
      <c r="G237" t="s">
        <v>11</v>
      </c>
      <c r="H237" t="s">
        <v>16</v>
      </c>
      <c r="I237" t="s">
        <v>23</v>
      </c>
      <c r="J237" s="19"/>
      <c r="K237" s="19"/>
      <c r="L237" s="15" t="str">
        <f t="shared" si="19"/>
        <v>Jul</v>
      </c>
      <c r="M237" s="15">
        <f t="shared" si="20"/>
        <v>2002</v>
      </c>
      <c r="N237" s="15" t="str" cm="1">
        <f t="array" ref="N237">IF(G237="?",INDEX($G$2:$G$2344,MODE(MATCH($G$2:$G$2344,$G$2:$G$2344,0))),G237)</f>
        <v>tier - 2</v>
      </c>
      <c r="O237" s="15" t="str" cm="1">
        <f t="array" ref="O237">IF(H237="?",INDEX($H$2:$H$2344,MODE(MATCH($H$2:$H$2344,$H$2:$H$2344,0))),H237)</f>
        <v>tier - 1</v>
      </c>
      <c r="P237" s="15" t="str">
        <f t="shared" si="21"/>
        <v>R1012</v>
      </c>
      <c r="Q237" s="49" t="str">
        <f t="shared" si="22"/>
        <v>15-Jul-2002</v>
      </c>
      <c r="R237" s="46">
        <v>37452</v>
      </c>
      <c r="S237" s="15"/>
      <c r="T237" s="29">
        <f t="shared" si="23"/>
        <v>20</v>
      </c>
      <c r="U237" s="61">
        <v>2257.48</v>
      </c>
    </row>
    <row r="238" spans="1:21" x14ac:dyDescent="0.25">
      <c r="A238" t="s">
        <v>265</v>
      </c>
      <c r="B238">
        <v>2002</v>
      </c>
      <c r="C238" t="s">
        <v>15</v>
      </c>
      <c r="D238">
        <v>12</v>
      </c>
      <c r="E238">
        <v>0</v>
      </c>
      <c r="F238" s="54">
        <v>2261.5700000000002</v>
      </c>
      <c r="G238" t="s">
        <v>11</v>
      </c>
      <c r="H238" t="s">
        <v>16</v>
      </c>
      <c r="I238" t="s">
        <v>23</v>
      </c>
      <c r="J238" s="20"/>
      <c r="K238" s="20"/>
      <c r="L238" s="17" t="str">
        <f t="shared" si="19"/>
        <v>Nov</v>
      </c>
      <c r="M238" s="17">
        <f t="shared" si="20"/>
        <v>2002</v>
      </c>
      <c r="N238" s="17" t="str" cm="1">
        <f t="array" ref="N238">IF(G238="?",INDEX($G$2:$G$2344,MODE(MATCH($G$2:$G$2344,$G$2:$G$2344,0))),G238)</f>
        <v>tier - 2</v>
      </c>
      <c r="O238" s="17" t="str" cm="1">
        <f t="array" ref="O238">IF(H238="?",INDEX($H$2:$H$2344,MODE(MATCH($H$2:$H$2344,$H$2:$H$2344,0))),H238)</f>
        <v>tier - 1</v>
      </c>
      <c r="P238" s="17" t="str">
        <f t="shared" si="21"/>
        <v>R1012</v>
      </c>
      <c r="Q238" s="47" t="str">
        <f t="shared" si="22"/>
        <v>12-Nov-2002</v>
      </c>
      <c r="R238" s="48">
        <v>37572</v>
      </c>
      <c r="S238" s="17"/>
      <c r="T238" s="30">
        <f t="shared" si="23"/>
        <v>20</v>
      </c>
      <c r="U238" s="62">
        <v>2261.5700000000002</v>
      </c>
    </row>
    <row r="239" spans="1:21" x14ac:dyDescent="0.25">
      <c r="A239" t="s">
        <v>266</v>
      </c>
      <c r="B239">
        <v>1991</v>
      </c>
      <c r="C239" t="s">
        <v>18</v>
      </c>
      <c r="D239">
        <v>16</v>
      </c>
      <c r="E239">
        <v>3</v>
      </c>
      <c r="F239" s="54">
        <v>2277.7199999999998</v>
      </c>
      <c r="G239" t="s">
        <v>11</v>
      </c>
      <c r="H239" t="s">
        <v>16</v>
      </c>
      <c r="I239" t="s">
        <v>13</v>
      </c>
      <c r="J239" s="19"/>
      <c r="K239" s="19"/>
      <c r="L239" s="15" t="str">
        <f t="shared" si="19"/>
        <v>Jun</v>
      </c>
      <c r="M239" s="15">
        <f t="shared" si="20"/>
        <v>1991</v>
      </c>
      <c r="N239" s="15" t="str" cm="1">
        <f t="array" ref="N239">IF(G239="?",INDEX($G$2:$G$2344,MODE(MATCH($G$2:$G$2344,$G$2:$G$2344,0))),G239)</f>
        <v>tier - 2</v>
      </c>
      <c r="O239" s="15" t="str" cm="1">
        <f t="array" ref="O239">IF(H239="?",INDEX($H$2:$H$2344,MODE(MATCH($H$2:$H$2344,$H$2:$H$2344,0))),H239)</f>
        <v>tier - 1</v>
      </c>
      <c r="P239" s="15" t="str">
        <f t="shared" si="21"/>
        <v>R1013</v>
      </c>
      <c r="Q239" s="49" t="str">
        <f t="shared" si="22"/>
        <v>16-Jun-1991</v>
      </c>
      <c r="R239" s="46">
        <v>33405</v>
      </c>
      <c r="S239" s="15"/>
      <c r="T239" s="29">
        <f t="shared" si="23"/>
        <v>31</v>
      </c>
      <c r="U239" s="61">
        <v>2277.7199999999998</v>
      </c>
    </row>
    <row r="240" spans="1:21" x14ac:dyDescent="0.25">
      <c r="A240" t="s">
        <v>267</v>
      </c>
      <c r="B240">
        <v>1989</v>
      </c>
      <c r="C240" t="s">
        <v>37</v>
      </c>
      <c r="D240">
        <v>5</v>
      </c>
      <c r="E240">
        <v>3</v>
      </c>
      <c r="F240" s="54">
        <v>2295.2399999999998</v>
      </c>
      <c r="G240" t="s">
        <v>11</v>
      </c>
      <c r="H240" t="s">
        <v>16</v>
      </c>
      <c r="I240" t="s">
        <v>13</v>
      </c>
      <c r="J240" s="20"/>
      <c r="K240" s="20"/>
      <c r="L240" s="17" t="str">
        <f t="shared" si="19"/>
        <v>Oct</v>
      </c>
      <c r="M240" s="17">
        <f t="shared" si="20"/>
        <v>1989</v>
      </c>
      <c r="N240" s="17" t="str" cm="1">
        <f t="array" ref="N240">IF(G240="?",INDEX($G$2:$G$2344,MODE(MATCH($G$2:$G$2344,$G$2:$G$2344,0))),G240)</f>
        <v>tier - 2</v>
      </c>
      <c r="O240" s="17" t="str" cm="1">
        <f t="array" ref="O240">IF(H240="?",INDEX($H$2:$H$2344,MODE(MATCH($H$2:$H$2344,$H$2:$H$2344,0))),H240)</f>
        <v>tier - 1</v>
      </c>
      <c r="P240" s="17" t="str">
        <f t="shared" si="21"/>
        <v>R1013</v>
      </c>
      <c r="Q240" s="47" t="str">
        <f t="shared" si="22"/>
        <v>5-Oct-1989</v>
      </c>
      <c r="R240" s="48">
        <v>32786</v>
      </c>
      <c r="S240" s="17"/>
      <c r="T240" s="30">
        <f t="shared" si="23"/>
        <v>33</v>
      </c>
      <c r="U240" s="62">
        <v>2295.2399999999998</v>
      </c>
    </row>
    <row r="241" spans="1:21" x14ac:dyDescent="0.25">
      <c r="A241" t="s">
        <v>268</v>
      </c>
      <c r="B241">
        <v>1996</v>
      </c>
      <c r="C241" t="s">
        <v>15</v>
      </c>
      <c r="D241">
        <v>28</v>
      </c>
      <c r="E241">
        <v>0</v>
      </c>
      <c r="F241" s="54">
        <v>2302.3000000000002</v>
      </c>
      <c r="G241" t="s">
        <v>16</v>
      </c>
      <c r="H241" t="s">
        <v>11</v>
      </c>
      <c r="I241" t="s">
        <v>42</v>
      </c>
      <c r="J241" s="19"/>
      <c r="K241" s="19"/>
      <c r="L241" s="15" t="str">
        <f t="shared" si="19"/>
        <v>Nov</v>
      </c>
      <c r="M241" s="15">
        <f t="shared" si="20"/>
        <v>1996</v>
      </c>
      <c r="N241" s="15" t="str" cm="1">
        <f t="array" ref="N241">IF(G241="?",INDEX($G$2:$G$2344,MODE(MATCH($G$2:$G$2344,$G$2:$G$2344,0))),G241)</f>
        <v>tier - 1</v>
      </c>
      <c r="O241" s="15" t="str" cm="1">
        <f t="array" ref="O241">IF(H241="?",INDEX($H$2:$H$2344,MODE(MATCH($H$2:$H$2344,$H$2:$H$2344,0))),H241)</f>
        <v>tier - 2</v>
      </c>
      <c r="P241" s="15" t="str">
        <f t="shared" si="21"/>
        <v>R1011</v>
      </c>
      <c r="Q241" s="49" t="str">
        <f t="shared" si="22"/>
        <v>28-Nov-1996</v>
      </c>
      <c r="R241" s="46">
        <v>35397</v>
      </c>
      <c r="S241" s="15"/>
      <c r="T241" s="29">
        <f t="shared" si="23"/>
        <v>26</v>
      </c>
      <c r="U241" s="61">
        <v>2302.3000000000002</v>
      </c>
    </row>
    <row r="242" spans="1:21" x14ac:dyDescent="0.25">
      <c r="A242" t="s">
        <v>269</v>
      </c>
      <c r="B242">
        <v>2004</v>
      </c>
      <c r="C242" t="s">
        <v>20</v>
      </c>
      <c r="D242">
        <v>6</v>
      </c>
      <c r="E242">
        <v>2</v>
      </c>
      <c r="F242" s="54">
        <v>2304</v>
      </c>
      <c r="G242" t="s">
        <v>11</v>
      </c>
      <c r="H242" t="s">
        <v>12</v>
      </c>
      <c r="I242" t="s">
        <v>13</v>
      </c>
      <c r="J242" s="20"/>
      <c r="K242" s="20"/>
      <c r="L242" s="17" t="str">
        <f t="shared" si="19"/>
        <v>Sep</v>
      </c>
      <c r="M242" s="17">
        <f t="shared" si="20"/>
        <v>2004</v>
      </c>
      <c r="N242" s="17" t="str" cm="1">
        <f t="array" ref="N242">IF(G242="?",INDEX($G$2:$G$2344,MODE(MATCH($G$2:$G$2344,$G$2:$G$2344,0))),G242)</f>
        <v>tier - 2</v>
      </c>
      <c r="O242" s="17" t="str" cm="1">
        <f t="array" ref="O242">IF(H242="?",INDEX($H$2:$H$2344,MODE(MATCH($H$2:$H$2344,$H$2:$H$2344,0))),H242)</f>
        <v>tier - 3</v>
      </c>
      <c r="P242" s="17" t="str">
        <f t="shared" si="21"/>
        <v>R1013</v>
      </c>
      <c r="Q242" s="47" t="str">
        <f t="shared" si="22"/>
        <v>6-Sep-2004</v>
      </c>
      <c r="R242" s="48">
        <v>38236</v>
      </c>
      <c r="S242" s="17"/>
      <c r="T242" s="30">
        <f t="shared" si="23"/>
        <v>18</v>
      </c>
      <c r="U242" s="62">
        <v>2304</v>
      </c>
    </row>
    <row r="243" spans="1:21" x14ac:dyDescent="0.25">
      <c r="A243" t="s">
        <v>270</v>
      </c>
      <c r="B243">
        <v>1996</v>
      </c>
      <c r="C243" t="s">
        <v>30</v>
      </c>
      <c r="D243">
        <v>17</v>
      </c>
      <c r="E243">
        <v>0</v>
      </c>
      <c r="F243" s="54">
        <v>2322.62</v>
      </c>
      <c r="G243" t="s">
        <v>11</v>
      </c>
      <c r="H243" t="s">
        <v>16</v>
      </c>
      <c r="I243" t="s">
        <v>13</v>
      </c>
      <c r="J243" s="19"/>
      <c r="K243" s="19"/>
      <c r="L243" s="15" t="str">
        <f t="shared" si="19"/>
        <v>Dec</v>
      </c>
      <c r="M243" s="15">
        <f t="shared" si="20"/>
        <v>1996</v>
      </c>
      <c r="N243" s="15" t="str" cm="1">
        <f t="array" ref="N243">IF(G243="?",INDEX($G$2:$G$2344,MODE(MATCH($G$2:$G$2344,$G$2:$G$2344,0))),G243)</f>
        <v>tier - 2</v>
      </c>
      <c r="O243" s="15" t="str" cm="1">
        <f t="array" ref="O243">IF(H243="?",INDEX($H$2:$H$2344,MODE(MATCH($H$2:$H$2344,$H$2:$H$2344,0))),H243)</f>
        <v>tier - 1</v>
      </c>
      <c r="P243" s="15" t="str">
        <f t="shared" si="21"/>
        <v>R1013</v>
      </c>
      <c r="Q243" s="49" t="str">
        <f t="shared" si="22"/>
        <v>17-Dec-1996</v>
      </c>
      <c r="R243" s="46">
        <v>35416</v>
      </c>
      <c r="S243" s="15"/>
      <c r="T243" s="29">
        <f t="shared" si="23"/>
        <v>26</v>
      </c>
      <c r="U243" s="61">
        <v>2322.62</v>
      </c>
    </row>
    <row r="244" spans="1:21" x14ac:dyDescent="0.25">
      <c r="A244" t="s">
        <v>271</v>
      </c>
      <c r="B244">
        <v>2003</v>
      </c>
      <c r="C244" t="s">
        <v>15</v>
      </c>
      <c r="D244">
        <v>18</v>
      </c>
      <c r="E244">
        <v>1</v>
      </c>
      <c r="F244" s="54">
        <v>2331.52</v>
      </c>
      <c r="G244" t="s">
        <v>11</v>
      </c>
      <c r="H244" t="s">
        <v>12</v>
      </c>
      <c r="I244" t="s">
        <v>42</v>
      </c>
      <c r="J244" s="20"/>
      <c r="K244" s="20"/>
      <c r="L244" s="17" t="str">
        <f t="shared" si="19"/>
        <v>Nov</v>
      </c>
      <c r="M244" s="17">
        <f t="shared" si="20"/>
        <v>2003</v>
      </c>
      <c r="N244" s="17" t="str" cm="1">
        <f t="array" ref="N244">IF(G244="?",INDEX($G$2:$G$2344,MODE(MATCH($G$2:$G$2344,$G$2:$G$2344,0))),G244)</f>
        <v>tier - 2</v>
      </c>
      <c r="O244" s="17" t="str" cm="1">
        <f t="array" ref="O244">IF(H244="?",INDEX($H$2:$H$2344,MODE(MATCH($H$2:$H$2344,$H$2:$H$2344,0))),H244)</f>
        <v>tier - 3</v>
      </c>
      <c r="P244" s="17" t="str">
        <f t="shared" si="21"/>
        <v>R1011</v>
      </c>
      <c r="Q244" s="47" t="str">
        <f t="shared" si="22"/>
        <v>18-Nov-2003</v>
      </c>
      <c r="R244" s="48">
        <v>37943</v>
      </c>
      <c r="S244" s="17"/>
      <c r="T244" s="30">
        <f t="shared" si="23"/>
        <v>19</v>
      </c>
      <c r="U244" s="62">
        <v>2331.52</v>
      </c>
    </row>
    <row r="245" spans="1:21" x14ac:dyDescent="0.25">
      <c r="A245" t="s">
        <v>272</v>
      </c>
      <c r="B245">
        <v>1998</v>
      </c>
      <c r="C245" t="s">
        <v>37</v>
      </c>
      <c r="D245">
        <v>21</v>
      </c>
      <c r="E245">
        <v>0</v>
      </c>
      <c r="F245" s="54">
        <v>2352.9699999999998</v>
      </c>
      <c r="G245" t="s">
        <v>12</v>
      </c>
      <c r="H245" t="s">
        <v>12</v>
      </c>
      <c r="I245" t="s">
        <v>23</v>
      </c>
      <c r="J245" s="19"/>
      <c r="K245" s="19"/>
      <c r="L245" s="15" t="str">
        <f t="shared" si="19"/>
        <v>Oct</v>
      </c>
      <c r="M245" s="15">
        <f t="shared" si="20"/>
        <v>1998</v>
      </c>
      <c r="N245" s="15" t="str" cm="1">
        <f t="array" ref="N245">IF(G245="?",INDEX($G$2:$G$2344,MODE(MATCH($G$2:$G$2344,$G$2:$G$2344,0))),G245)</f>
        <v>tier - 3</v>
      </c>
      <c r="O245" s="15" t="str" cm="1">
        <f t="array" ref="O245">IF(H245="?",INDEX($H$2:$H$2344,MODE(MATCH($H$2:$H$2344,$H$2:$H$2344,0))),H245)</f>
        <v>tier - 3</v>
      </c>
      <c r="P245" s="15" t="str">
        <f t="shared" si="21"/>
        <v>R1012</v>
      </c>
      <c r="Q245" s="49" t="str">
        <f t="shared" si="22"/>
        <v>21-Oct-1998</v>
      </c>
      <c r="R245" s="46">
        <v>36089</v>
      </c>
      <c r="S245" s="15"/>
      <c r="T245" s="29">
        <f t="shared" si="23"/>
        <v>24</v>
      </c>
      <c r="U245" s="61">
        <v>2352.9699999999998</v>
      </c>
    </row>
    <row r="246" spans="1:21" x14ac:dyDescent="0.25">
      <c r="A246" t="s">
        <v>273</v>
      </c>
      <c r="B246">
        <v>2002</v>
      </c>
      <c r="C246" t="s">
        <v>15</v>
      </c>
      <c r="D246">
        <v>5</v>
      </c>
      <c r="E246">
        <v>1</v>
      </c>
      <c r="F246" s="54">
        <v>2362.23</v>
      </c>
      <c r="G246" t="s">
        <v>11</v>
      </c>
      <c r="H246" t="s">
        <v>16</v>
      </c>
      <c r="I246" t="s">
        <v>23</v>
      </c>
      <c r="J246" s="20"/>
      <c r="K246" s="20"/>
      <c r="L246" s="17" t="str">
        <f t="shared" si="19"/>
        <v>Nov</v>
      </c>
      <c r="M246" s="17">
        <f t="shared" si="20"/>
        <v>2002</v>
      </c>
      <c r="N246" s="17" t="str" cm="1">
        <f t="array" ref="N246">IF(G246="?",INDEX($G$2:$G$2344,MODE(MATCH($G$2:$G$2344,$G$2:$G$2344,0))),G246)</f>
        <v>tier - 2</v>
      </c>
      <c r="O246" s="17" t="str" cm="1">
        <f t="array" ref="O246">IF(H246="?",INDEX($H$2:$H$2344,MODE(MATCH($H$2:$H$2344,$H$2:$H$2344,0))),H246)</f>
        <v>tier - 1</v>
      </c>
      <c r="P246" s="17" t="str">
        <f t="shared" si="21"/>
        <v>R1012</v>
      </c>
      <c r="Q246" s="47" t="str">
        <f t="shared" si="22"/>
        <v>5-Nov-2002</v>
      </c>
      <c r="R246" s="48">
        <v>37565</v>
      </c>
      <c r="S246" s="17"/>
      <c r="T246" s="30">
        <f t="shared" si="23"/>
        <v>20</v>
      </c>
      <c r="U246" s="62">
        <v>2362.23</v>
      </c>
    </row>
    <row r="247" spans="1:21" x14ac:dyDescent="0.25">
      <c r="A247" t="s">
        <v>274</v>
      </c>
      <c r="B247">
        <v>1988</v>
      </c>
      <c r="C247" t="s">
        <v>30</v>
      </c>
      <c r="D247">
        <v>12</v>
      </c>
      <c r="E247">
        <v>3</v>
      </c>
      <c r="F247" s="54">
        <v>2373.3000000000002</v>
      </c>
      <c r="G247" t="s">
        <v>11</v>
      </c>
      <c r="H247" t="s">
        <v>11</v>
      </c>
      <c r="I247" t="s">
        <v>13</v>
      </c>
      <c r="J247" s="19"/>
      <c r="K247" s="19"/>
      <c r="L247" s="15" t="str">
        <f t="shared" si="19"/>
        <v>Dec</v>
      </c>
      <c r="M247" s="15">
        <f t="shared" si="20"/>
        <v>1988</v>
      </c>
      <c r="N247" s="15" t="str" cm="1">
        <f t="array" ref="N247">IF(G247="?",INDEX($G$2:$G$2344,MODE(MATCH($G$2:$G$2344,$G$2:$G$2344,0))),G247)</f>
        <v>tier - 2</v>
      </c>
      <c r="O247" s="15" t="str" cm="1">
        <f t="array" ref="O247">IF(H247="?",INDEX($H$2:$H$2344,MODE(MATCH($H$2:$H$2344,$H$2:$H$2344,0))),H247)</f>
        <v>tier - 2</v>
      </c>
      <c r="P247" s="15" t="str">
        <f t="shared" si="21"/>
        <v>R1013</v>
      </c>
      <c r="Q247" s="49" t="str">
        <f t="shared" si="22"/>
        <v>12-Dec-1988</v>
      </c>
      <c r="R247" s="46">
        <v>32489</v>
      </c>
      <c r="S247" s="15"/>
      <c r="T247" s="29">
        <f t="shared" si="23"/>
        <v>34</v>
      </c>
      <c r="U247" s="61">
        <v>2373.3000000000002</v>
      </c>
    </row>
    <row r="248" spans="1:21" x14ac:dyDescent="0.25">
      <c r="A248" t="s">
        <v>275</v>
      </c>
      <c r="B248">
        <v>1999</v>
      </c>
      <c r="C248" t="s">
        <v>30</v>
      </c>
      <c r="D248">
        <v>17</v>
      </c>
      <c r="E248">
        <v>0</v>
      </c>
      <c r="F248" s="54">
        <v>2395.17</v>
      </c>
      <c r="G248" t="s">
        <v>11</v>
      </c>
      <c r="H248" t="s">
        <v>16</v>
      </c>
      <c r="I248" t="s">
        <v>276</v>
      </c>
      <c r="J248" s="20"/>
      <c r="K248" s="20"/>
      <c r="L248" s="17" t="str">
        <f t="shared" si="19"/>
        <v>Dec</v>
      </c>
      <c r="M248" s="17">
        <f t="shared" si="20"/>
        <v>1999</v>
      </c>
      <c r="N248" s="17" t="str" cm="1">
        <f t="array" ref="N248">IF(G248="?",INDEX($G$2:$G$2344,MODE(MATCH($G$2:$G$2344,$G$2:$G$2344,0))),G248)</f>
        <v>tier - 2</v>
      </c>
      <c r="O248" s="17" t="str" cm="1">
        <f t="array" ref="O248">IF(H248="?",INDEX($H$2:$H$2344,MODE(MATCH($H$2:$H$2344,$H$2:$H$2344,0))),H248)</f>
        <v>tier - 1</v>
      </c>
      <c r="P248" s="17" t="str">
        <f t="shared" si="21"/>
        <v>R1014</v>
      </c>
      <c r="Q248" s="47" t="str">
        <f t="shared" si="22"/>
        <v>17-Dec-1999</v>
      </c>
      <c r="R248" s="48">
        <v>36511</v>
      </c>
      <c r="S248" s="17"/>
      <c r="T248" s="30">
        <f t="shared" si="23"/>
        <v>23</v>
      </c>
      <c r="U248" s="62">
        <v>2395.17</v>
      </c>
    </row>
    <row r="249" spans="1:21" x14ac:dyDescent="0.25">
      <c r="A249" t="s">
        <v>277</v>
      </c>
      <c r="B249">
        <v>1999</v>
      </c>
      <c r="C249" t="s">
        <v>35</v>
      </c>
      <c r="D249">
        <v>10</v>
      </c>
      <c r="E249">
        <v>0</v>
      </c>
      <c r="F249" s="54">
        <v>2396.1</v>
      </c>
      <c r="G249" t="s">
        <v>11</v>
      </c>
      <c r="H249" t="s">
        <v>16</v>
      </c>
      <c r="I249" t="s">
        <v>166</v>
      </c>
      <c r="J249" s="19"/>
      <c r="K249" s="19"/>
      <c r="L249" s="15" t="str">
        <f t="shared" si="19"/>
        <v>Aug</v>
      </c>
      <c r="M249" s="15">
        <f t="shared" si="20"/>
        <v>1999</v>
      </c>
      <c r="N249" s="15" t="str" cm="1">
        <f t="array" ref="N249">IF(G249="?",INDEX($G$2:$G$2344,MODE(MATCH($G$2:$G$2344,$G$2:$G$2344,0))),G249)</f>
        <v>tier - 2</v>
      </c>
      <c r="O249" s="15" t="str" cm="1">
        <f t="array" ref="O249">IF(H249="?",INDEX($H$2:$H$2344,MODE(MATCH($H$2:$H$2344,$H$2:$H$2344,0))),H249)</f>
        <v>tier - 1</v>
      </c>
      <c r="P249" s="15" t="str">
        <f t="shared" si="21"/>
        <v>R1019</v>
      </c>
      <c r="Q249" s="49" t="str">
        <f t="shared" si="22"/>
        <v>10-Aug-1999</v>
      </c>
      <c r="R249" s="46">
        <v>36382</v>
      </c>
      <c r="S249" s="15"/>
      <c r="T249" s="29">
        <f t="shared" si="23"/>
        <v>23</v>
      </c>
      <c r="U249" s="61">
        <v>2396.1</v>
      </c>
    </row>
    <row r="250" spans="1:21" x14ac:dyDescent="0.25">
      <c r="A250" t="s">
        <v>278</v>
      </c>
      <c r="B250">
        <v>2001</v>
      </c>
      <c r="C250" t="s">
        <v>18</v>
      </c>
      <c r="D250">
        <v>3</v>
      </c>
      <c r="E250">
        <v>0</v>
      </c>
      <c r="F250" s="54">
        <v>2404.73</v>
      </c>
      <c r="G250" t="s">
        <v>11</v>
      </c>
      <c r="H250" t="s">
        <v>12</v>
      </c>
      <c r="I250" t="s">
        <v>23</v>
      </c>
      <c r="J250" s="20"/>
      <c r="K250" s="20"/>
      <c r="L250" s="17" t="str">
        <f t="shared" si="19"/>
        <v>Jun</v>
      </c>
      <c r="M250" s="17">
        <f t="shared" si="20"/>
        <v>2001</v>
      </c>
      <c r="N250" s="17" t="str" cm="1">
        <f t="array" ref="N250">IF(G250="?",INDEX($G$2:$G$2344,MODE(MATCH($G$2:$G$2344,$G$2:$G$2344,0))),G250)</f>
        <v>tier - 2</v>
      </c>
      <c r="O250" s="17" t="str" cm="1">
        <f t="array" ref="O250">IF(H250="?",INDEX($H$2:$H$2344,MODE(MATCH($H$2:$H$2344,$H$2:$H$2344,0))),H250)</f>
        <v>tier - 3</v>
      </c>
      <c r="P250" s="17" t="str">
        <f t="shared" si="21"/>
        <v>R1012</v>
      </c>
      <c r="Q250" s="47" t="str">
        <f t="shared" si="22"/>
        <v>3-Jun-2001</v>
      </c>
      <c r="R250" s="48">
        <v>37045</v>
      </c>
      <c r="S250" s="17"/>
      <c r="T250" s="30">
        <f t="shared" si="23"/>
        <v>22</v>
      </c>
      <c r="U250" s="62">
        <v>2404.73</v>
      </c>
    </row>
    <row r="251" spans="1:21" x14ac:dyDescent="0.25">
      <c r="A251" t="s">
        <v>279</v>
      </c>
      <c r="B251">
        <v>1999</v>
      </c>
      <c r="C251" t="s">
        <v>15</v>
      </c>
      <c r="D251">
        <v>12</v>
      </c>
      <c r="E251">
        <v>1</v>
      </c>
      <c r="F251" s="54">
        <v>2416.96</v>
      </c>
      <c r="G251" t="s">
        <v>11</v>
      </c>
      <c r="H251" t="s">
        <v>11</v>
      </c>
      <c r="I251" t="s">
        <v>42</v>
      </c>
      <c r="J251" s="19"/>
      <c r="K251" s="19"/>
      <c r="L251" s="15" t="str">
        <f t="shared" si="19"/>
        <v>Nov</v>
      </c>
      <c r="M251" s="15">
        <f t="shared" si="20"/>
        <v>1999</v>
      </c>
      <c r="N251" s="15" t="str" cm="1">
        <f t="array" ref="N251">IF(G251="?",INDEX($G$2:$G$2344,MODE(MATCH($G$2:$G$2344,$G$2:$G$2344,0))),G251)</f>
        <v>tier - 2</v>
      </c>
      <c r="O251" s="15" t="str" cm="1">
        <f t="array" ref="O251">IF(H251="?",INDEX($H$2:$H$2344,MODE(MATCH($H$2:$H$2344,$H$2:$H$2344,0))),H251)</f>
        <v>tier - 2</v>
      </c>
      <c r="P251" s="15" t="str">
        <f t="shared" si="21"/>
        <v>R1011</v>
      </c>
      <c r="Q251" s="49" t="str">
        <f t="shared" si="22"/>
        <v>12-Nov-1999</v>
      </c>
      <c r="R251" s="46">
        <v>36476</v>
      </c>
      <c r="S251" s="15"/>
      <c r="T251" s="29">
        <f t="shared" si="23"/>
        <v>23</v>
      </c>
      <c r="U251" s="61">
        <v>2416.96</v>
      </c>
    </row>
    <row r="252" spans="1:21" x14ac:dyDescent="0.25">
      <c r="A252" t="s">
        <v>280</v>
      </c>
      <c r="B252">
        <v>1999</v>
      </c>
      <c r="C252" t="s">
        <v>15</v>
      </c>
      <c r="D252">
        <v>21</v>
      </c>
      <c r="E252">
        <v>1</v>
      </c>
      <c r="F252" s="54">
        <v>2438.06</v>
      </c>
      <c r="G252" t="s">
        <v>11</v>
      </c>
      <c r="H252" t="s">
        <v>11</v>
      </c>
      <c r="I252" t="s">
        <v>13</v>
      </c>
      <c r="J252" s="20"/>
      <c r="K252" s="20"/>
      <c r="L252" s="17" t="str">
        <f t="shared" si="19"/>
        <v>Nov</v>
      </c>
      <c r="M252" s="17">
        <f t="shared" si="20"/>
        <v>1999</v>
      </c>
      <c r="N252" s="17" t="str" cm="1">
        <f t="array" ref="N252">IF(G252="?",INDEX($G$2:$G$2344,MODE(MATCH($G$2:$G$2344,$G$2:$G$2344,0))),G252)</f>
        <v>tier - 2</v>
      </c>
      <c r="O252" s="17" t="str" cm="1">
        <f t="array" ref="O252">IF(H252="?",INDEX($H$2:$H$2344,MODE(MATCH($H$2:$H$2344,$H$2:$H$2344,0))),H252)</f>
        <v>tier - 2</v>
      </c>
      <c r="P252" s="17" t="str">
        <f t="shared" si="21"/>
        <v>R1013</v>
      </c>
      <c r="Q252" s="47" t="str">
        <f t="shared" si="22"/>
        <v>21-Nov-1999</v>
      </c>
      <c r="R252" s="48">
        <v>36485</v>
      </c>
      <c r="S252" s="17"/>
      <c r="T252" s="30">
        <f t="shared" si="23"/>
        <v>23</v>
      </c>
      <c r="U252" s="62">
        <v>2438.06</v>
      </c>
    </row>
    <row r="253" spans="1:21" x14ac:dyDescent="0.25">
      <c r="A253" t="s">
        <v>281</v>
      </c>
      <c r="B253">
        <v>2002</v>
      </c>
      <c r="C253" t="s">
        <v>10</v>
      </c>
      <c r="D253">
        <v>29</v>
      </c>
      <c r="E253">
        <v>0</v>
      </c>
      <c r="F253" s="54">
        <v>2457.21</v>
      </c>
      <c r="G253" t="s">
        <v>11</v>
      </c>
      <c r="H253" t="s">
        <v>16</v>
      </c>
      <c r="I253" t="s">
        <v>247</v>
      </c>
      <c r="J253" s="19"/>
      <c r="K253" s="19"/>
      <c r="L253" s="15" t="str">
        <f t="shared" si="19"/>
        <v>Jul</v>
      </c>
      <c r="M253" s="15">
        <f t="shared" si="20"/>
        <v>2002</v>
      </c>
      <c r="N253" s="15" t="str" cm="1">
        <f t="array" ref="N253">IF(G253="?",INDEX($G$2:$G$2344,MODE(MATCH($G$2:$G$2344,$G$2:$G$2344,0))),G253)</f>
        <v>tier - 2</v>
      </c>
      <c r="O253" s="15" t="str" cm="1">
        <f t="array" ref="O253">IF(H253="?",INDEX($H$2:$H$2344,MODE(MATCH($H$2:$H$2344,$H$2:$H$2344,0))),H253)</f>
        <v>tier - 1</v>
      </c>
      <c r="P253" s="15" t="str">
        <f t="shared" si="21"/>
        <v>R1024</v>
      </c>
      <c r="Q253" s="49" t="str">
        <f t="shared" si="22"/>
        <v>29-Jul-2002</v>
      </c>
      <c r="R253" s="46">
        <v>37466</v>
      </c>
      <c r="S253" s="15"/>
      <c r="T253" s="29">
        <f t="shared" si="23"/>
        <v>20</v>
      </c>
      <c r="U253" s="61">
        <v>2457.21</v>
      </c>
    </row>
    <row r="254" spans="1:21" x14ac:dyDescent="0.25">
      <c r="A254" t="s">
        <v>282</v>
      </c>
      <c r="B254">
        <v>1998</v>
      </c>
      <c r="C254" t="s">
        <v>15</v>
      </c>
      <c r="D254">
        <v>19</v>
      </c>
      <c r="E254">
        <v>0</v>
      </c>
      <c r="F254" s="54">
        <v>2457.5</v>
      </c>
      <c r="G254" t="s">
        <v>11</v>
      </c>
      <c r="H254" t="s">
        <v>16</v>
      </c>
      <c r="I254" t="s">
        <v>42</v>
      </c>
      <c r="J254" s="20"/>
      <c r="K254" s="20"/>
      <c r="L254" s="17" t="str">
        <f t="shared" si="19"/>
        <v>Nov</v>
      </c>
      <c r="M254" s="17">
        <f t="shared" si="20"/>
        <v>1998</v>
      </c>
      <c r="N254" s="17" t="str" cm="1">
        <f t="array" ref="N254">IF(G254="?",INDEX($G$2:$G$2344,MODE(MATCH($G$2:$G$2344,$G$2:$G$2344,0))),G254)</f>
        <v>tier - 2</v>
      </c>
      <c r="O254" s="17" t="str" cm="1">
        <f t="array" ref="O254">IF(H254="?",INDEX($H$2:$H$2344,MODE(MATCH($H$2:$H$2344,$H$2:$H$2344,0))),H254)</f>
        <v>tier - 1</v>
      </c>
      <c r="P254" s="17" t="str">
        <f t="shared" si="21"/>
        <v>R1011</v>
      </c>
      <c r="Q254" s="47" t="str">
        <f t="shared" si="22"/>
        <v>19-Nov-1998</v>
      </c>
      <c r="R254" s="48">
        <v>36118</v>
      </c>
      <c r="S254" s="17"/>
      <c r="T254" s="30">
        <f t="shared" si="23"/>
        <v>24</v>
      </c>
      <c r="U254" s="62">
        <v>2457.5</v>
      </c>
    </row>
    <row r="255" spans="1:21" x14ac:dyDescent="0.25">
      <c r="A255" t="s">
        <v>283</v>
      </c>
      <c r="B255">
        <v>2002</v>
      </c>
      <c r="C255" t="s">
        <v>10</v>
      </c>
      <c r="D255">
        <v>11</v>
      </c>
      <c r="E255">
        <v>0</v>
      </c>
      <c r="F255" s="54">
        <v>2459.7199999999998</v>
      </c>
      <c r="G255" t="s">
        <v>11</v>
      </c>
      <c r="H255" t="s">
        <v>11</v>
      </c>
      <c r="I255" t="s">
        <v>247</v>
      </c>
      <c r="J255" s="19"/>
      <c r="K255" s="19"/>
      <c r="L255" s="15" t="str">
        <f t="shared" si="19"/>
        <v>Jul</v>
      </c>
      <c r="M255" s="15">
        <f t="shared" si="20"/>
        <v>2002</v>
      </c>
      <c r="N255" s="15" t="str" cm="1">
        <f t="array" ref="N255">IF(G255="?",INDEX($G$2:$G$2344,MODE(MATCH($G$2:$G$2344,$G$2:$G$2344,0))),G255)</f>
        <v>tier - 2</v>
      </c>
      <c r="O255" s="15" t="str" cm="1">
        <f t="array" ref="O255">IF(H255="?",INDEX($H$2:$H$2344,MODE(MATCH($H$2:$H$2344,$H$2:$H$2344,0))),H255)</f>
        <v>tier - 2</v>
      </c>
      <c r="P255" s="15" t="str">
        <f t="shared" si="21"/>
        <v>R1024</v>
      </c>
      <c r="Q255" s="49" t="str">
        <f t="shared" si="22"/>
        <v>11-Jul-2002</v>
      </c>
      <c r="R255" s="46">
        <v>37448</v>
      </c>
      <c r="S255" s="15"/>
      <c r="T255" s="29">
        <f t="shared" si="23"/>
        <v>20</v>
      </c>
      <c r="U255" s="61">
        <v>2459.7199999999998</v>
      </c>
    </row>
    <row r="256" spans="1:21" x14ac:dyDescent="0.25">
      <c r="A256" t="s">
        <v>284</v>
      </c>
      <c r="B256">
        <v>1998</v>
      </c>
      <c r="C256" t="s">
        <v>35</v>
      </c>
      <c r="D256">
        <v>17</v>
      </c>
      <c r="E256">
        <v>0</v>
      </c>
      <c r="F256" s="54">
        <v>2464.62</v>
      </c>
      <c r="G256" t="s">
        <v>11</v>
      </c>
      <c r="H256" t="s">
        <v>12</v>
      </c>
      <c r="I256" t="s">
        <v>13</v>
      </c>
      <c r="J256" s="20"/>
      <c r="K256" s="20"/>
      <c r="L256" s="17" t="str">
        <f t="shared" si="19"/>
        <v>Aug</v>
      </c>
      <c r="M256" s="17">
        <f t="shared" si="20"/>
        <v>1998</v>
      </c>
      <c r="N256" s="17" t="str" cm="1">
        <f t="array" ref="N256">IF(G256="?",INDEX($G$2:$G$2344,MODE(MATCH($G$2:$G$2344,$G$2:$G$2344,0))),G256)</f>
        <v>tier - 2</v>
      </c>
      <c r="O256" s="17" t="str" cm="1">
        <f t="array" ref="O256">IF(H256="?",INDEX($H$2:$H$2344,MODE(MATCH($H$2:$H$2344,$H$2:$H$2344,0))),H256)</f>
        <v>tier - 3</v>
      </c>
      <c r="P256" s="17" t="str">
        <f t="shared" si="21"/>
        <v>R1013</v>
      </c>
      <c r="Q256" s="47" t="str">
        <f t="shared" si="22"/>
        <v>17-Aug-1998</v>
      </c>
      <c r="R256" s="48">
        <v>36024</v>
      </c>
      <c r="S256" s="17"/>
      <c r="T256" s="30">
        <f t="shared" si="23"/>
        <v>24</v>
      </c>
      <c r="U256" s="62">
        <v>2464.62</v>
      </c>
    </row>
    <row r="257" spans="1:21" x14ac:dyDescent="0.25">
      <c r="A257" t="s">
        <v>285</v>
      </c>
      <c r="B257">
        <v>1998</v>
      </c>
      <c r="C257" t="s">
        <v>10</v>
      </c>
      <c r="D257">
        <v>2</v>
      </c>
      <c r="E257">
        <v>0</v>
      </c>
      <c r="F257" s="54">
        <v>2473.33</v>
      </c>
      <c r="G257" t="s">
        <v>11</v>
      </c>
      <c r="H257" t="s">
        <v>12</v>
      </c>
      <c r="I257" t="s">
        <v>13</v>
      </c>
      <c r="J257" s="19"/>
      <c r="K257" s="19"/>
      <c r="L257" s="15" t="str">
        <f t="shared" si="19"/>
        <v>Jul</v>
      </c>
      <c r="M257" s="15">
        <f t="shared" si="20"/>
        <v>1998</v>
      </c>
      <c r="N257" s="15" t="str" cm="1">
        <f t="array" ref="N257">IF(G257="?",INDEX($G$2:$G$2344,MODE(MATCH($G$2:$G$2344,$G$2:$G$2344,0))),G257)</f>
        <v>tier - 2</v>
      </c>
      <c r="O257" s="15" t="str" cm="1">
        <f t="array" ref="O257">IF(H257="?",INDEX($H$2:$H$2344,MODE(MATCH($H$2:$H$2344,$H$2:$H$2344,0))),H257)</f>
        <v>tier - 3</v>
      </c>
      <c r="P257" s="15" t="str">
        <f t="shared" si="21"/>
        <v>R1013</v>
      </c>
      <c r="Q257" s="49" t="str">
        <f t="shared" si="22"/>
        <v>2-Jul-1998</v>
      </c>
      <c r="R257" s="46">
        <v>35978</v>
      </c>
      <c r="S257" s="15"/>
      <c r="T257" s="29">
        <f t="shared" si="23"/>
        <v>24</v>
      </c>
      <c r="U257" s="61">
        <v>2473.33</v>
      </c>
    </row>
    <row r="258" spans="1:21" x14ac:dyDescent="0.25">
      <c r="A258" t="s">
        <v>286</v>
      </c>
      <c r="B258">
        <v>1998</v>
      </c>
      <c r="C258" t="s">
        <v>18</v>
      </c>
      <c r="D258">
        <v>20</v>
      </c>
      <c r="E258">
        <v>0</v>
      </c>
      <c r="F258" s="54">
        <v>2480.98</v>
      </c>
      <c r="G258" t="s">
        <v>11</v>
      </c>
      <c r="H258" t="s">
        <v>11</v>
      </c>
      <c r="I258" t="s">
        <v>13</v>
      </c>
      <c r="J258" s="20"/>
      <c r="K258" s="20"/>
      <c r="L258" s="17" t="str">
        <f t="shared" ref="L258:L321" si="24">IF(C258="?","Sep",C258)</f>
        <v>Jun</v>
      </c>
      <c r="M258" s="17">
        <f t="shared" ref="M258:M321" si="25">IF(B258="?",ROUND(AVERAGE($B$2:$B$2344),0),B258)</f>
        <v>1998</v>
      </c>
      <c r="N258" s="17" t="str" cm="1">
        <f t="array" ref="N258">IF(G258="?",INDEX($G$2:$G$2344,MODE(MATCH($G$2:$G$2344,$G$2:$G$2344,0))),G258)</f>
        <v>tier - 2</v>
      </c>
      <c r="O258" s="17" t="str" cm="1">
        <f t="array" ref="O258">IF(H258="?",INDEX($H$2:$H$2344,MODE(MATCH($H$2:$H$2344,$H$2:$H$2344,0))),H258)</f>
        <v>tier - 2</v>
      </c>
      <c r="P258" s="17" t="str">
        <f t="shared" ref="P258:P321" si="26">IF(I258="?","Unknown",I258)</f>
        <v>R1013</v>
      </c>
      <c r="Q258" s="47" t="str">
        <f t="shared" ref="Q258:Q321" si="27">CONCATENATE(D258,"-",L258,"-",M258)</f>
        <v>20-Jun-1998</v>
      </c>
      <c r="R258" s="48">
        <v>35966</v>
      </c>
      <c r="S258" s="17"/>
      <c r="T258" s="30">
        <f t="shared" ref="T258:T321" si="28">DATEDIF(R258,$S$2,"Y")</f>
        <v>24</v>
      </c>
      <c r="U258" s="62">
        <v>2480.98</v>
      </c>
    </row>
    <row r="259" spans="1:21" x14ac:dyDescent="0.25">
      <c r="A259" t="s">
        <v>287</v>
      </c>
      <c r="B259">
        <v>1995</v>
      </c>
      <c r="C259" t="s">
        <v>15</v>
      </c>
      <c r="D259">
        <v>6</v>
      </c>
      <c r="E259">
        <v>0</v>
      </c>
      <c r="F259" s="54">
        <v>2483.7399999999998</v>
      </c>
      <c r="G259" t="s">
        <v>12</v>
      </c>
      <c r="H259" t="s">
        <v>11</v>
      </c>
      <c r="I259" t="s">
        <v>13</v>
      </c>
      <c r="J259" s="19"/>
      <c r="K259" s="19"/>
      <c r="L259" s="15" t="str">
        <f t="shared" si="24"/>
        <v>Nov</v>
      </c>
      <c r="M259" s="15">
        <f t="shared" si="25"/>
        <v>1995</v>
      </c>
      <c r="N259" s="15" t="str" cm="1">
        <f t="array" ref="N259">IF(G259="?",INDEX($G$2:$G$2344,MODE(MATCH($G$2:$G$2344,$G$2:$G$2344,0))),G259)</f>
        <v>tier - 3</v>
      </c>
      <c r="O259" s="15" t="str" cm="1">
        <f t="array" ref="O259">IF(H259="?",INDEX($H$2:$H$2344,MODE(MATCH($H$2:$H$2344,$H$2:$H$2344,0))),H259)</f>
        <v>tier - 2</v>
      </c>
      <c r="P259" s="15" t="str">
        <f t="shared" si="26"/>
        <v>R1013</v>
      </c>
      <c r="Q259" s="49" t="str">
        <f t="shared" si="27"/>
        <v>6-Nov-1995</v>
      </c>
      <c r="R259" s="46">
        <v>35009</v>
      </c>
      <c r="S259" s="15"/>
      <c r="T259" s="29">
        <f t="shared" si="28"/>
        <v>27</v>
      </c>
      <c r="U259" s="61">
        <v>2483.7399999999998</v>
      </c>
    </row>
    <row r="260" spans="1:21" x14ac:dyDescent="0.25">
      <c r="A260" t="s">
        <v>288</v>
      </c>
      <c r="B260">
        <v>1995</v>
      </c>
      <c r="C260" t="s">
        <v>37</v>
      </c>
      <c r="D260">
        <v>14</v>
      </c>
      <c r="E260">
        <v>0</v>
      </c>
      <c r="F260" s="54">
        <v>2494.02</v>
      </c>
      <c r="G260" t="s">
        <v>12</v>
      </c>
      <c r="H260" t="s">
        <v>16</v>
      </c>
      <c r="I260" t="s">
        <v>42</v>
      </c>
      <c r="J260" s="20"/>
      <c r="K260" s="20"/>
      <c r="L260" s="17" t="str">
        <f t="shared" si="24"/>
        <v>Oct</v>
      </c>
      <c r="M260" s="17">
        <f t="shared" si="25"/>
        <v>1995</v>
      </c>
      <c r="N260" s="17" t="str" cm="1">
        <f t="array" ref="N260">IF(G260="?",INDEX($G$2:$G$2344,MODE(MATCH($G$2:$G$2344,$G$2:$G$2344,0))),G260)</f>
        <v>tier - 3</v>
      </c>
      <c r="O260" s="17" t="str" cm="1">
        <f t="array" ref="O260">IF(H260="?",INDEX($H$2:$H$2344,MODE(MATCH($H$2:$H$2344,$H$2:$H$2344,0))),H260)</f>
        <v>tier - 1</v>
      </c>
      <c r="P260" s="17" t="str">
        <f t="shared" si="26"/>
        <v>R1011</v>
      </c>
      <c r="Q260" s="47" t="str">
        <f t="shared" si="27"/>
        <v>14-Oct-1995</v>
      </c>
      <c r="R260" s="48">
        <v>34986</v>
      </c>
      <c r="S260" s="17"/>
      <c r="T260" s="30">
        <f t="shared" si="28"/>
        <v>27</v>
      </c>
      <c r="U260" s="62">
        <v>2494.02</v>
      </c>
    </row>
    <row r="261" spans="1:21" x14ac:dyDescent="0.25">
      <c r="A261" t="s">
        <v>289</v>
      </c>
      <c r="B261">
        <v>1995</v>
      </c>
      <c r="C261" t="s">
        <v>10</v>
      </c>
      <c r="D261">
        <v>9</v>
      </c>
      <c r="E261">
        <v>0</v>
      </c>
      <c r="F261" s="54">
        <v>2497.04</v>
      </c>
      <c r="G261" t="s">
        <v>12</v>
      </c>
      <c r="H261" t="s">
        <v>12</v>
      </c>
      <c r="I261" t="s">
        <v>13</v>
      </c>
      <c r="J261" s="19"/>
      <c r="K261" s="19"/>
      <c r="L261" s="15" t="str">
        <f t="shared" si="24"/>
        <v>Jul</v>
      </c>
      <c r="M261" s="15">
        <f t="shared" si="25"/>
        <v>1995</v>
      </c>
      <c r="N261" s="15" t="str" cm="1">
        <f t="array" ref="N261">IF(G261="?",INDEX($G$2:$G$2344,MODE(MATCH($G$2:$G$2344,$G$2:$G$2344,0))),G261)</f>
        <v>tier - 3</v>
      </c>
      <c r="O261" s="15" t="str" cm="1">
        <f t="array" ref="O261">IF(H261="?",INDEX($H$2:$H$2344,MODE(MATCH($H$2:$H$2344,$H$2:$H$2344,0))),H261)</f>
        <v>tier - 3</v>
      </c>
      <c r="P261" s="15" t="str">
        <f t="shared" si="26"/>
        <v>R1013</v>
      </c>
      <c r="Q261" s="49" t="str">
        <f t="shared" si="27"/>
        <v>9-Jul-1995</v>
      </c>
      <c r="R261" s="46">
        <v>34889</v>
      </c>
      <c r="S261" s="15"/>
      <c r="T261" s="29">
        <f t="shared" si="28"/>
        <v>27</v>
      </c>
      <c r="U261" s="61">
        <v>2497.04</v>
      </c>
    </row>
    <row r="262" spans="1:21" x14ac:dyDescent="0.25">
      <c r="A262" t="s">
        <v>290</v>
      </c>
      <c r="B262">
        <v>1995</v>
      </c>
      <c r="C262" t="s">
        <v>37</v>
      </c>
      <c r="D262">
        <v>15</v>
      </c>
      <c r="E262">
        <v>0</v>
      </c>
      <c r="F262" s="54">
        <v>2498.41</v>
      </c>
      <c r="G262" t="s">
        <v>12</v>
      </c>
      <c r="H262" t="s">
        <v>12</v>
      </c>
      <c r="I262" t="s">
        <v>13</v>
      </c>
      <c r="J262" s="20"/>
      <c r="K262" s="20"/>
      <c r="L262" s="17" t="str">
        <f t="shared" si="24"/>
        <v>Oct</v>
      </c>
      <c r="M262" s="17">
        <f t="shared" si="25"/>
        <v>1995</v>
      </c>
      <c r="N262" s="17" t="str" cm="1">
        <f t="array" ref="N262">IF(G262="?",INDEX($G$2:$G$2344,MODE(MATCH($G$2:$G$2344,$G$2:$G$2344,0))),G262)</f>
        <v>tier - 3</v>
      </c>
      <c r="O262" s="17" t="str" cm="1">
        <f t="array" ref="O262">IF(H262="?",INDEX($H$2:$H$2344,MODE(MATCH($H$2:$H$2344,$H$2:$H$2344,0))),H262)</f>
        <v>tier - 3</v>
      </c>
      <c r="P262" s="17" t="str">
        <f t="shared" si="26"/>
        <v>R1013</v>
      </c>
      <c r="Q262" s="47" t="str">
        <f t="shared" si="27"/>
        <v>15-Oct-1995</v>
      </c>
      <c r="R262" s="48">
        <v>34987</v>
      </c>
      <c r="S262" s="17"/>
      <c r="T262" s="30">
        <f t="shared" si="28"/>
        <v>27</v>
      </c>
      <c r="U262" s="62">
        <v>2498.41</v>
      </c>
    </row>
    <row r="263" spans="1:21" x14ac:dyDescent="0.25">
      <c r="A263" t="s">
        <v>291</v>
      </c>
      <c r="B263">
        <v>2004</v>
      </c>
      <c r="C263" t="s">
        <v>20</v>
      </c>
      <c r="D263">
        <v>6</v>
      </c>
      <c r="E263">
        <v>0</v>
      </c>
      <c r="F263" s="54">
        <v>2500.9299999999998</v>
      </c>
      <c r="G263" t="s">
        <v>11</v>
      </c>
      <c r="H263" t="s">
        <v>11</v>
      </c>
      <c r="I263" t="s">
        <v>23</v>
      </c>
      <c r="J263" s="19"/>
      <c r="K263" s="19"/>
      <c r="L263" s="15" t="str">
        <f t="shared" si="24"/>
        <v>Sep</v>
      </c>
      <c r="M263" s="15">
        <f t="shared" si="25"/>
        <v>2004</v>
      </c>
      <c r="N263" s="15" t="str" cm="1">
        <f t="array" ref="N263">IF(G263="?",INDEX($G$2:$G$2344,MODE(MATCH($G$2:$G$2344,$G$2:$G$2344,0))),G263)</f>
        <v>tier - 2</v>
      </c>
      <c r="O263" s="15" t="str" cm="1">
        <f t="array" ref="O263">IF(H263="?",INDEX($H$2:$H$2344,MODE(MATCH($H$2:$H$2344,$H$2:$H$2344,0))),H263)</f>
        <v>tier - 2</v>
      </c>
      <c r="P263" s="15" t="str">
        <f t="shared" si="26"/>
        <v>R1012</v>
      </c>
      <c r="Q263" s="49" t="str">
        <f t="shared" si="27"/>
        <v>6-Sep-2004</v>
      </c>
      <c r="R263" s="46">
        <v>38236</v>
      </c>
      <c r="S263" s="15"/>
      <c r="T263" s="29">
        <f t="shared" si="28"/>
        <v>18</v>
      </c>
      <c r="U263" s="61">
        <v>2500.9299999999998</v>
      </c>
    </row>
    <row r="264" spans="1:21" x14ac:dyDescent="0.25">
      <c r="A264" t="s">
        <v>292</v>
      </c>
      <c r="B264">
        <v>1991</v>
      </c>
      <c r="C264" t="s">
        <v>35</v>
      </c>
      <c r="D264">
        <v>5</v>
      </c>
      <c r="E264">
        <v>3</v>
      </c>
      <c r="F264" s="54">
        <v>2510.79</v>
      </c>
      <c r="G264" t="s">
        <v>11</v>
      </c>
      <c r="H264" t="s">
        <v>16</v>
      </c>
      <c r="I264" t="s">
        <v>13</v>
      </c>
      <c r="J264" s="20"/>
      <c r="K264" s="20"/>
      <c r="L264" s="17" t="str">
        <f t="shared" si="24"/>
        <v>Aug</v>
      </c>
      <c r="M264" s="17">
        <f t="shared" si="25"/>
        <v>1991</v>
      </c>
      <c r="N264" s="17" t="str" cm="1">
        <f t="array" ref="N264">IF(G264="?",INDEX($G$2:$G$2344,MODE(MATCH($G$2:$G$2344,$G$2:$G$2344,0))),G264)</f>
        <v>tier - 2</v>
      </c>
      <c r="O264" s="17" t="str" cm="1">
        <f t="array" ref="O264">IF(H264="?",INDEX($H$2:$H$2344,MODE(MATCH($H$2:$H$2344,$H$2:$H$2344,0))),H264)</f>
        <v>tier - 1</v>
      </c>
      <c r="P264" s="17" t="str">
        <f t="shared" si="26"/>
        <v>R1013</v>
      </c>
      <c r="Q264" s="47" t="str">
        <f t="shared" si="27"/>
        <v>5-Aug-1991</v>
      </c>
      <c r="R264" s="48">
        <v>33455</v>
      </c>
      <c r="S264" s="17"/>
      <c r="T264" s="30">
        <f t="shared" si="28"/>
        <v>31</v>
      </c>
      <c r="U264" s="62">
        <v>2510.79</v>
      </c>
    </row>
    <row r="265" spans="1:21" x14ac:dyDescent="0.25">
      <c r="A265" t="s">
        <v>293</v>
      </c>
      <c r="B265">
        <v>1997</v>
      </c>
      <c r="C265" t="s">
        <v>15</v>
      </c>
      <c r="D265">
        <v>2</v>
      </c>
      <c r="E265">
        <v>0</v>
      </c>
      <c r="F265" s="54">
        <v>2523.17</v>
      </c>
      <c r="G265" t="s">
        <v>12</v>
      </c>
      <c r="H265" t="s">
        <v>16</v>
      </c>
      <c r="I265" t="s">
        <v>23</v>
      </c>
      <c r="J265" s="19"/>
      <c r="K265" s="19"/>
      <c r="L265" s="15" t="str">
        <f t="shared" si="24"/>
        <v>Nov</v>
      </c>
      <c r="M265" s="15">
        <f t="shared" si="25"/>
        <v>1997</v>
      </c>
      <c r="N265" s="15" t="str" cm="1">
        <f t="array" ref="N265">IF(G265="?",INDEX($G$2:$G$2344,MODE(MATCH($G$2:$G$2344,$G$2:$G$2344,0))),G265)</f>
        <v>tier - 3</v>
      </c>
      <c r="O265" s="15" t="str" cm="1">
        <f t="array" ref="O265">IF(H265="?",INDEX($H$2:$H$2344,MODE(MATCH($H$2:$H$2344,$H$2:$H$2344,0))),H265)</f>
        <v>tier - 1</v>
      </c>
      <c r="P265" s="15" t="str">
        <f t="shared" si="26"/>
        <v>R1012</v>
      </c>
      <c r="Q265" s="49" t="str">
        <f t="shared" si="27"/>
        <v>2-Nov-1997</v>
      </c>
      <c r="R265" s="46">
        <v>35736</v>
      </c>
      <c r="S265" s="15"/>
      <c r="T265" s="29">
        <f t="shared" si="28"/>
        <v>25</v>
      </c>
      <c r="U265" s="61">
        <v>2523.17</v>
      </c>
    </row>
    <row r="266" spans="1:21" x14ac:dyDescent="0.25">
      <c r="A266" t="s">
        <v>294</v>
      </c>
      <c r="B266">
        <v>2000</v>
      </c>
      <c r="C266" t="s">
        <v>35</v>
      </c>
      <c r="D266">
        <v>25</v>
      </c>
      <c r="E266">
        <v>0</v>
      </c>
      <c r="F266" s="54">
        <v>2527.8200000000002</v>
      </c>
      <c r="G266" t="s">
        <v>11</v>
      </c>
      <c r="H266" t="s">
        <v>12</v>
      </c>
      <c r="I266" t="s">
        <v>23</v>
      </c>
      <c r="J266" s="20"/>
      <c r="K266" s="20"/>
      <c r="L266" s="17" t="str">
        <f t="shared" si="24"/>
        <v>Aug</v>
      </c>
      <c r="M266" s="17">
        <f t="shared" si="25"/>
        <v>2000</v>
      </c>
      <c r="N266" s="17" t="str" cm="1">
        <f t="array" ref="N266">IF(G266="?",INDEX($G$2:$G$2344,MODE(MATCH($G$2:$G$2344,$G$2:$G$2344,0))),G266)</f>
        <v>tier - 2</v>
      </c>
      <c r="O266" s="17" t="str" cm="1">
        <f t="array" ref="O266">IF(H266="?",INDEX($H$2:$H$2344,MODE(MATCH($H$2:$H$2344,$H$2:$H$2344,0))),H266)</f>
        <v>tier - 3</v>
      </c>
      <c r="P266" s="17" t="str">
        <f t="shared" si="26"/>
        <v>R1012</v>
      </c>
      <c r="Q266" s="47" t="str">
        <f t="shared" si="27"/>
        <v>25-Aug-2000</v>
      </c>
      <c r="R266" s="48">
        <v>36763</v>
      </c>
      <c r="S266" s="17"/>
      <c r="T266" s="30">
        <f t="shared" si="28"/>
        <v>22</v>
      </c>
      <c r="U266" s="62">
        <v>2527.8200000000002</v>
      </c>
    </row>
    <row r="267" spans="1:21" x14ac:dyDescent="0.25">
      <c r="A267" t="s">
        <v>295</v>
      </c>
      <c r="B267">
        <v>1997</v>
      </c>
      <c r="C267" t="s">
        <v>10</v>
      </c>
      <c r="D267">
        <v>28</v>
      </c>
      <c r="E267">
        <v>0</v>
      </c>
      <c r="F267" s="54">
        <v>2534.39</v>
      </c>
      <c r="G267" t="s">
        <v>12</v>
      </c>
      <c r="H267" t="s">
        <v>12</v>
      </c>
      <c r="I267" t="s">
        <v>23</v>
      </c>
      <c r="J267" s="19"/>
      <c r="K267" s="19"/>
      <c r="L267" s="15" t="str">
        <f t="shared" si="24"/>
        <v>Jul</v>
      </c>
      <c r="M267" s="15">
        <f t="shared" si="25"/>
        <v>1997</v>
      </c>
      <c r="N267" s="15" t="str" cm="1">
        <f t="array" ref="N267">IF(G267="?",INDEX($G$2:$G$2344,MODE(MATCH($G$2:$G$2344,$G$2:$G$2344,0))),G267)</f>
        <v>tier - 3</v>
      </c>
      <c r="O267" s="15" t="str" cm="1">
        <f t="array" ref="O267">IF(H267="?",INDEX($H$2:$H$2344,MODE(MATCH($H$2:$H$2344,$H$2:$H$2344,0))),H267)</f>
        <v>tier - 3</v>
      </c>
      <c r="P267" s="15" t="str">
        <f t="shared" si="26"/>
        <v>R1012</v>
      </c>
      <c r="Q267" s="49" t="str">
        <f t="shared" si="27"/>
        <v>28-Jul-1997</v>
      </c>
      <c r="R267" s="46">
        <v>35639</v>
      </c>
      <c r="S267" s="15"/>
      <c r="T267" s="29">
        <f t="shared" si="28"/>
        <v>25</v>
      </c>
      <c r="U267" s="61">
        <v>2534.39</v>
      </c>
    </row>
    <row r="268" spans="1:21" x14ac:dyDescent="0.25">
      <c r="A268" t="s">
        <v>296</v>
      </c>
      <c r="B268">
        <v>1990</v>
      </c>
      <c r="C268" t="s">
        <v>37</v>
      </c>
      <c r="D268">
        <v>1</v>
      </c>
      <c r="E268">
        <v>3</v>
      </c>
      <c r="F268" s="54">
        <v>2540.39</v>
      </c>
      <c r="G268" t="s">
        <v>11</v>
      </c>
      <c r="H268" t="s">
        <v>11</v>
      </c>
      <c r="I268" t="s">
        <v>13</v>
      </c>
      <c r="J268" s="20"/>
      <c r="K268" s="20"/>
      <c r="L268" s="17" t="str">
        <f t="shared" si="24"/>
        <v>Oct</v>
      </c>
      <c r="M268" s="17">
        <f t="shared" si="25"/>
        <v>1990</v>
      </c>
      <c r="N268" s="17" t="str" cm="1">
        <f t="array" ref="N268">IF(G268="?",INDEX($G$2:$G$2344,MODE(MATCH($G$2:$G$2344,$G$2:$G$2344,0))),G268)</f>
        <v>tier - 2</v>
      </c>
      <c r="O268" s="17" t="str" cm="1">
        <f t="array" ref="O268">IF(H268="?",INDEX($H$2:$H$2344,MODE(MATCH($H$2:$H$2344,$H$2:$H$2344,0))),H268)</f>
        <v>tier - 2</v>
      </c>
      <c r="P268" s="17" t="str">
        <f t="shared" si="26"/>
        <v>R1013</v>
      </c>
      <c r="Q268" s="47" t="str">
        <f t="shared" si="27"/>
        <v>1-Oct-1990</v>
      </c>
      <c r="R268" s="48">
        <v>33147</v>
      </c>
      <c r="S268" s="17"/>
      <c r="T268" s="30">
        <f t="shared" si="28"/>
        <v>32</v>
      </c>
      <c r="U268" s="62">
        <v>2540.39</v>
      </c>
    </row>
    <row r="269" spans="1:21" x14ac:dyDescent="0.25">
      <c r="A269" t="s">
        <v>297</v>
      </c>
      <c r="B269">
        <v>1991</v>
      </c>
      <c r="C269" t="s">
        <v>15</v>
      </c>
      <c r="D269">
        <v>17</v>
      </c>
      <c r="E269">
        <v>3</v>
      </c>
      <c r="F269" s="54">
        <v>2545.6799999999998</v>
      </c>
      <c r="G269" t="s">
        <v>11</v>
      </c>
      <c r="H269" t="s">
        <v>16</v>
      </c>
      <c r="I269" t="s">
        <v>13</v>
      </c>
      <c r="J269" s="19"/>
      <c r="K269" s="19"/>
      <c r="L269" s="15" t="str">
        <f t="shared" si="24"/>
        <v>Nov</v>
      </c>
      <c r="M269" s="15">
        <f t="shared" si="25"/>
        <v>1991</v>
      </c>
      <c r="N269" s="15" t="str" cm="1">
        <f t="array" ref="N269">IF(G269="?",INDEX($G$2:$G$2344,MODE(MATCH($G$2:$G$2344,$G$2:$G$2344,0))),G269)</f>
        <v>tier - 2</v>
      </c>
      <c r="O269" s="15" t="str" cm="1">
        <f t="array" ref="O269">IF(H269="?",INDEX($H$2:$H$2344,MODE(MATCH($H$2:$H$2344,$H$2:$H$2344,0))),H269)</f>
        <v>tier - 1</v>
      </c>
      <c r="P269" s="15" t="str">
        <f t="shared" si="26"/>
        <v>R1013</v>
      </c>
      <c r="Q269" s="49" t="str">
        <f t="shared" si="27"/>
        <v>17-Nov-1991</v>
      </c>
      <c r="R269" s="46">
        <v>33559</v>
      </c>
      <c r="S269" s="15"/>
      <c r="T269" s="29">
        <f t="shared" si="28"/>
        <v>31</v>
      </c>
      <c r="U269" s="61">
        <v>2545.6799999999998</v>
      </c>
    </row>
    <row r="270" spans="1:21" x14ac:dyDescent="0.25">
      <c r="A270" t="s">
        <v>298</v>
      </c>
      <c r="B270">
        <v>2002</v>
      </c>
      <c r="C270" t="s">
        <v>37</v>
      </c>
      <c r="D270">
        <v>11</v>
      </c>
      <c r="E270">
        <v>2</v>
      </c>
      <c r="F270" s="54">
        <v>2566.4699999999998</v>
      </c>
      <c r="G270" t="s">
        <v>11</v>
      </c>
      <c r="H270" t="s">
        <v>12</v>
      </c>
      <c r="I270" t="s">
        <v>13</v>
      </c>
      <c r="J270" s="20"/>
      <c r="K270" s="20"/>
      <c r="L270" s="17" t="str">
        <f t="shared" si="24"/>
        <v>Oct</v>
      </c>
      <c r="M270" s="17">
        <f t="shared" si="25"/>
        <v>2002</v>
      </c>
      <c r="N270" s="17" t="str" cm="1">
        <f t="array" ref="N270">IF(G270="?",INDEX($G$2:$G$2344,MODE(MATCH($G$2:$G$2344,$G$2:$G$2344,0))),G270)</f>
        <v>tier - 2</v>
      </c>
      <c r="O270" s="17" t="str" cm="1">
        <f t="array" ref="O270">IF(H270="?",INDEX($H$2:$H$2344,MODE(MATCH($H$2:$H$2344,$H$2:$H$2344,0))),H270)</f>
        <v>tier - 3</v>
      </c>
      <c r="P270" s="17" t="str">
        <f t="shared" si="26"/>
        <v>R1013</v>
      </c>
      <c r="Q270" s="47" t="str">
        <f t="shared" si="27"/>
        <v>11-Oct-2002</v>
      </c>
      <c r="R270" s="48">
        <v>37540</v>
      </c>
      <c r="S270" s="17"/>
      <c r="T270" s="30">
        <f t="shared" si="28"/>
        <v>20</v>
      </c>
      <c r="U270" s="62">
        <v>2566.4699999999998</v>
      </c>
    </row>
    <row r="271" spans="1:21" x14ac:dyDescent="0.25">
      <c r="A271" t="s">
        <v>299</v>
      </c>
      <c r="B271">
        <v>2002</v>
      </c>
      <c r="C271" t="s">
        <v>10</v>
      </c>
      <c r="D271">
        <v>20</v>
      </c>
      <c r="E271">
        <v>0</v>
      </c>
      <c r="F271" s="54">
        <v>2585.04</v>
      </c>
      <c r="G271" t="s">
        <v>11</v>
      </c>
      <c r="H271" t="s">
        <v>11</v>
      </c>
      <c r="I271" t="s">
        <v>300</v>
      </c>
      <c r="J271" s="19"/>
      <c r="K271" s="19"/>
      <c r="L271" s="15" t="str">
        <f t="shared" si="24"/>
        <v>Jul</v>
      </c>
      <c r="M271" s="15">
        <f t="shared" si="25"/>
        <v>2002</v>
      </c>
      <c r="N271" s="15" t="str" cm="1">
        <f t="array" ref="N271">IF(G271="?",INDEX($G$2:$G$2344,MODE(MATCH($G$2:$G$2344,$G$2:$G$2344,0))),G271)</f>
        <v>tier - 2</v>
      </c>
      <c r="O271" s="15" t="str" cm="1">
        <f t="array" ref="O271">IF(H271="?",INDEX($H$2:$H$2344,MODE(MATCH($H$2:$H$2344,$H$2:$H$2344,0))),H271)</f>
        <v>tier - 2</v>
      </c>
      <c r="P271" s="15" t="str">
        <f t="shared" si="26"/>
        <v>R1021</v>
      </c>
      <c r="Q271" s="49" t="str">
        <f t="shared" si="27"/>
        <v>20-Jul-2002</v>
      </c>
      <c r="R271" s="46">
        <v>37457</v>
      </c>
      <c r="S271" s="15"/>
      <c r="T271" s="29">
        <f t="shared" si="28"/>
        <v>20</v>
      </c>
      <c r="U271" s="61">
        <v>2585.04</v>
      </c>
    </row>
    <row r="272" spans="1:21" x14ac:dyDescent="0.25">
      <c r="A272" t="s">
        <v>301</v>
      </c>
      <c r="B272">
        <v>2001</v>
      </c>
      <c r="C272" t="s">
        <v>37</v>
      </c>
      <c r="D272">
        <v>15</v>
      </c>
      <c r="E272">
        <v>1</v>
      </c>
      <c r="F272" s="54">
        <v>2585.27</v>
      </c>
      <c r="G272" t="s">
        <v>11</v>
      </c>
      <c r="H272" t="s">
        <v>12</v>
      </c>
      <c r="I272" t="s">
        <v>42</v>
      </c>
      <c r="J272" s="20"/>
      <c r="K272" s="20"/>
      <c r="L272" s="17" t="str">
        <f t="shared" si="24"/>
        <v>Oct</v>
      </c>
      <c r="M272" s="17">
        <f t="shared" si="25"/>
        <v>2001</v>
      </c>
      <c r="N272" s="17" t="str" cm="1">
        <f t="array" ref="N272">IF(G272="?",INDEX($G$2:$G$2344,MODE(MATCH($G$2:$G$2344,$G$2:$G$2344,0))),G272)</f>
        <v>tier - 2</v>
      </c>
      <c r="O272" s="17" t="str" cm="1">
        <f t="array" ref="O272">IF(H272="?",INDEX($H$2:$H$2344,MODE(MATCH($H$2:$H$2344,$H$2:$H$2344,0))),H272)</f>
        <v>tier - 3</v>
      </c>
      <c r="P272" s="17" t="str">
        <f t="shared" si="26"/>
        <v>R1011</v>
      </c>
      <c r="Q272" s="47" t="str">
        <f t="shared" si="27"/>
        <v>15-Oct-2001</v>
      </c>
      <c r="R272" s="48">
        <v>37179</v>
      </c>
      <c r="S272" s="17"/>
      <c r="T272" s="30">
        <f t="shared" si="28"/>
        <v>21</v>
      </c>
      <c r="U272" s="62">
        <v>2585.27</v>
      </c>
    </row>
    <row r="273" spans="1:21" x14ac:dyDescent="0.25">
      <c r="A273" t="s">
        <v>302</v>
      </c>
      <c r="B273">
        <v>2001</v>
      </c>
      <c r="C273" t="s">
        <v>10</v>
      </c>
      <c r="D273">
        <v>28</v>
      </c>
      <c r="E273">
        <v>0</v>
      </c>
      <c r="F273" s="54">
        <v>2585.85</v>
      </c>
      <c r="G273" t="s">
        <v>11</v>
      </c>
      <c r="H273" t="s">
        <v>11</v>
      </c>
      <c r="I273" t="s">
        <v>247</v>
      </c>
      <c r="J273" s="19"/>
      <c r="K273" s="19"/>
      <c r="L273" s="15" t="str">
        <f t="shared" si="24"/>
        <v>Jul</v>
      </c>
      <c r="M273" s="15">
        <f t="shared" si="25"/>
        <v>2001</v>
      </c>
      <c r="N273" s="15" t="str" cm="1">
        <f t="array" ref="N273">IF(G273="?",INDEX($G$2:$G$2344,MODE(MATCH($G$2:$G$2344,$G$2:$G$2344,0))),G273)</f>
        <v>tier - 2</v>
      </c>
      <c r="O273" s="15" t="str" cm="1">
        <f t="array" ref="O273">IF(H273="?",INDEX($H$2:$H$2344,MODE(MATCH($H$2:$H$2344,$H$2:$H$2344,0))),H273)</f>
        <v>tier - 2</v>
      </c>
      <c r="P273" s="15" t="str">
        <f t="shared" si="26"/>
        <v>R1024</v>
      </c>
      <c r="Q273" s="49" t="str">
        <f t="shared" si="27"/>
        <v>28-Jul-2001</v>
      </c>
      <c r="R273" s="46">
        <v>37100</v>
      </c>
      <c r="S273" s="15"/>
      <c r="T273" s="29">
        <f t="shared" si="28"/>
        <v>21</v>
      </c>
      <c r="U273" s="61">
        <v>2585.85</v>
      </c>
    </row>
    <row r="274" spans="1:21" x14ac:dyDescent="0.25">
      <c r="A274" t="s">
        <v>303</v>
      </c>
      <c r="B274">
        <v>2001</v>
      </c>
      <c r="C274" t="s">
        <v>35</v>
      </c>
      <c r="D274">
        <v>26</v>
      </c>
      <c r="E274">
        <v>1</v>
      </c>
      <c r="F274" s="54">
        <v>2597.7800000000002</v>
      </c>
      <c r="G274" t="s">
        <v>11</v>
      </c>
      <c r="H274" t="s">
        <v>16</v>
      </c>
      <c r="I274" t="s">
        <v>42</v>
      </c>
      <c r="J274" s="20"/>
      <c r="K274" s="20"/>
      <c r="L274" s="17" t="str">
        <f t="shared" si="24"/>
        <v>Aug</v>
      </c>
      <c r="M274" s="17">
        <f t="shared" si="25"/>
        <v>2001</v>
      </c>
      <c r="N274" s="17" t="str" cm="1">
        <f t="array" ref="N274">IF(G274="?",INDEX($G$2:$G$2344,MODE(MATCH($G$2:$G$2344,$G$2:$G$2344,0))),G274)</f>
        <v>tier - 2</v>
      </c>
      <c r="O274" s="17" t="str" cm="1">
        <f t="array" ref="O274">IF(H274="?",INDEX($H$2:$H$2344,MODE(MATCH($H$2:$H$2344,$H$2:$H$2344,0))),H274)</f>
        <v>tier - 1</v>
      </c>
      <c r="P274" s="17" t="str">
        <f t="shared" si="26"/>
        <v>R1011</v>
      </c>
      <c r="Q274" s="47" t="str">
        <f t="shared" si="27"/>
        <v>26-Aug-2001</v>
      </c>
      <c r="R274" s="48">
        <v>37129</v>
      </c>
      <c r="S274" s="17"/>
      <c r="T274" s="30">
        <f t="shared" si="28"/>
        <v>21</v>
      </c>
      <c r="U274" s="62">
        <v>2597.7800000000002</v>
      </c>
    </row>
    <row r="275" spans="1:21" x14ac:dyDescent="0.25">
      <c r="A275" t="s">
        <v>304</v>
      </c>
      <c r="B275">
        <v>1997</v>
      </c>
      <c r="C275" t="s">
        <v>35</v>
      </c>
      <c r="D275">
        <v>26</v>
      </c>
      <c r="E275">
        <v>0</v>
      </c>
      <c r="F275" s="54">
        <v>2632.99</v>
      </c>
      <c r="G275" t="s">
        <v>11</v>
      </c>
      <c r="H275" t="s">
        <v>16</v>
      </c>
      <c r="I275" t="s">
        <v>42</v>
      </c>
      <c r="J275" s="19"/>
      <c r="K275" s="19"/>
      <c r="L275" s="15" t="str">
        <f t="shared" si="24"/>
        <v>Aug</v>
      </c>
      <c r="M275" s="15">
        <f t="shared" si="25"/>
        <v>1997</v>
      </c>
      <c r="N275" s="15" t="str" cm="1">
        <f t="array" ref="N275">IF(G275="?",INDEX($G$2:$G$2344,MODE(MATCH($G$2:$G$2344,$G$2:$G$2344,0))),G275)</f>
        <v>tier - 2</v>
      </c>
      <c r="O275" s="15" t="str" cm="1">
        <f t="array" ref="O275">IF(H275="?",INDEX($H$2:$H$2344,MODE(MATCH($H$2:$H$2344,$H$2:$H$2344,0))),H275)</f>
        <v>tier - 1</v>
      </c>
      <c r="P275" s="15" t="str">
        <f t="shared" si="26"/>
        <v>R1011</v>
      </c>
      <c r="Q275" s="49" t="str">
        <f t="shared" si="27"/>
        <v>26-Aug-1997</v>
      </c>
      <c r="R275" s="46">
        <v>35668</v>
      </c>
      <c r="S275" s="15"/>
      <c r="T275" s="29">
        <f t="shared" si="28"/>
        <v>25</v>
      </c>
      <c r="U275" s="61">
        <v>2632.99</v>
      </c>
    </row>
    <row r="276" spans="1:21" x14ac:dyDescent="0.25">
      <c r="A276" t="s">
        <v>305</v>
      </c>
      <c r="B276">
        <v>2000</v>
      </c>
      <c r="C276" t="s">
        <v>18</v>
      </c>
      <c r="D276">
        <v>24</v>
      </c>
      <c r="E276">
        <v>1</v>
      </c>
      <c r="F276" s="54">
        <v>2639.04</v>
      </c>
      <c r="G276" t="s">
        <v>11</v>
      </c>
      <c r="H276" t="s">
        <v>11</v>
      </c>
      <c r="I276" t="s">
        <v>23</v>
      </c>
      <c r="J276" s="20"/>
      <c r="K276" s="20"/>
      <c r="L276" s="17" t="str">
        <f t="shared" si="24"/>
        <v>Jun</v>
      </c>
      <c r="M276" s="17">
        <f t="shared" si="25"/>
        <v>2000</v>
      </c>
      <c r="N276" s="17" t="str" cm="1">
        <f t="array" ref="N276">IF(G276="?",INDEX($G$2:$G$2344,MODE(MATCH($G$2:$G$2344,$G$2:$G$2344,0))),G276)</f>
        <v>tier - 2</v>
      </c>
      <c r="O276" s="17" t="str" cm="1">
        <f t="array" ref="O276">IF(H276="?",INDEX($H$2:$H$2344,MODE(MATCH($H$2:$H$2344,$H$2:$H$2344,0))),H276)</f>
        <v>tier - 2</v>
      </c>
      <c r="P276" s="17" t="str">
        <f t="shared" si="26"/>
        <v>R1012</v>
      </c>
      <c r="Q276" s="47" t="str">
        <f t="shared" si="27"/>
        <v>24-Jun-2000</v>
      </c>
      <c r="R276" s="48">
        <v>36701</v>
      </c>
      <c r="S276" s="17"/>
      <c r="T276" s="30">
        <f t="shared" si="28"/>
        <v>22</v>
      </c>
      <c r="U276" s="62">
        <v>2639.04</v>
      </c>
    </row>
    <row r="277" spans="1:21" x14ac:dyDescent="0.25">
      <c r="A277" t="s">
        <v>306</v>
      </c>
      <c r="B277">
        <v>2000</v>
      </c>
      <c r="C277" t="s">
        <v>30</v>
      </c>
      <c r="D277">
        <v>9</v>
      </c>
      <c r="E277">
        <v>1</v>
      </c>
      <c r="F277" s="54">
        <v>2643.27</v>
      </c>
      <c r="G277" t="s">
        <v>11</v>
      </c>
      <c r="H277" t="s">
        <v>16</v>
      </c>
      <c r="I277" t="s">
        <v>23</v>
      </c>
      <c r="J277" s="19"/>
      <c r="K277" s="19"/>
      <c r="L277" s="15" t="str">
        <f t="shared" si="24"/>
        <v>Dec</v>
      </c>
      <c r="M277" s="15">
        <f t="shared" si="25"/>
        <v>2000</v>
      </c>
      <c r="N277" s="15" t="str" cm="1">
        <f t="array" ref="N277">IF(G277="?",INDEX($G$2:$G$2344,MODE(MATCH($G$2:$G$2344,$G$2:$G$2344,0))),G277)</f>
        <v>tier - 2</v>
      </c>
      <c r="O277" s="15" t="str" cm="1">
        <f t="array" ref="O277">IF(H277="?",INDEX($H$2:$H$2344,MODE(MATCH($H$2:$H$2344,$H$2:$H$2344,0))),H277)</f>
        <v>tier - 1</v>
      </c>
      <c r="P277" s="15" t="str">
        <f t="shared" si="26"/>
        <v>R1012</v>
      </c>
      <c r="Q277" s="49" t="str">
        <f t="shared" si="27"/>
        <v>9-Dec-2000</v>
      </c>
      <c r="R277" s="46">
        <v>36869</v>
      </c>
      <c r="S277" s="15"/>
      <c r="T277" s="29">
        <f t="shared" si="28"/>
        <v>22</v>
      </c>
      <c r="U277" s="61">
        <v>2643.27</v>
      </c>
    </row>
    <row r="278" spans="1:21" x14ac:dyDescent="0.25">
      <c r="A278" t="s">
        <v>307</v>
      </c>
      <c r="B278">
        <v>1996</v>
      </c>
      <c r="C278" t="s">
        <v>35</v>
      </c>
      <c r="D278">
        <v>5</v>
      </c>
      <c r="E278">
        <v>0</v>
      </c>
      <c r="F278" s="54">
        <v>2680.95</v>
      </c>
      <c r="G278" t="s">
        <v>12</v>
      </c>
      <c r="H278" t="s">
        <v>11</v>
      </c>
      <c r="I278" t="s">
        <v>23</v>
      </c>
      <c r="J278" s="20"/>
      <c r="K278" s="20"/>
      <c r="L278" s="17" t="str">
        <f t="shared" si="24"/>
        <v>Aug</v>
      </c>
      <c r="M278" s="17">
        <f t="shared" si="25"/>
        <v>1996</v>
      </c>
      <c r="N278" s="17" t="str" cm="1">
        <f t="array" ref="N278">IF(G278="?",INDEX($G$2:$G$2344,MODE(MATCH($G$2:$G$2344,$G$2:$G$2344,0))),G278)</f>
        <v>tier - 3</v>
      </c>
      <c r="O278" s="17" t="str" cm="1">
        <f t="array" ref="O278">IF(H278="?",INDEX($H$2:$H$2344,MODE(MATCH($H$2:$H$2344,$H$2:$H$2344,0))),H278)</f>
        <v>tier - 2</v>
      </c>
      <c r="P278" s="17" t="str">
        <f t="shared" si="26"/>
        <v>R1012</v>
      </c>
      <c r="Q278" s="47" t="str">
        <f t="shared" si="27"/>
        <v>5-Aug-1996</v>
      </c>
      <c r="R278" s="48">
        <v>35282</v>
      </c>
      <c r="S278" s="17"/>
      <c r="T278" s="30">
        <f t="shared" si="28"/>
        <v>26</v>
      </c>
      <c r="U278" s="62">
        <v>2680.95</v>
      </c>
    </row>
    <row r="279" spans="1:21" x14ac:dyDescent="0.25">
      <c r="A279" t="s">
        <v>308</v>
      </c>
      <c r="B279">
        <v>1994</v>
      </c>
      <c r="C279" t="s">
        <v>20</v>
      </c>
      <c r="D279">
        <v>17</v>
      </c>
      <c r="E279">
        <v>0</v>
      </c>
      <c r="F279" s="54">
        <v>2684.69</v>
      </c>
      <c r="G279" t="s">
        <v>11</v>
      </c>
      <c r="H279" t="s">
        <v>11</v>
      </c>
      <c r="I279" t="s">
        <v>13</v>
      </c>
      <c r="J279" s="19"/>
      <c r="K279" s="19"/>
      <c r="L279" s="15" t="str">
        <f t="shared" si="24"/>
        <v>Sep</v>
      </c>
      <c r="M279" s="15">
        <f t="shared" si="25"/>
        <v>1994</v>
      </c>
      <c r="N279" s="15" t="str" cm="1">
        <f t="array" ref="N279">IF(G279="?",INDEX($G$2:$G$2344,MODE(MATCH($G$2:$G$2344,$G$2:$G$2344,0))),G279)</f>
        <v>tier - 2</v>
      </c>
      <c r="O279" s="15" t="str" cm="1">
        <f t="array" ref="O279">IF(H279="?",INDEX($H$2:$H$2344,MODE(MATCH($H$2:$H$2344,$H$2:$H$2344,0))),H279)</f>
        <v>tier - 2</v>
      </c>
      <c r="P279" s="15" t="str">
        <f t="shared" si="26"/>
        <v>R1013</v>
      </c>
      <c r="Q279" s="49" t="str">
        <f t="shared" si="27"/>
        <v>17-Sep-1994</v>
      </c>
      <c r="R279" s="46">
        <v>34594</v>
      </c>
      <c r="S279" s="15"/>
      <c r="T279" s="29">
        <f t="shared" si="28"/>
        <v>28</v>
      </c>
      <c r="U279" s="61">
        <v>2684.69</v>
      </c>
    </row>
    <row r="280" spans="1:21" x14ac:dyDescent="0.25">
      <c r="A280" t="s">
        <v>309</v>
      </c>
      <c r="B280">
        <v>1994</v>
      </c>
      <c r="C280" t="s">
        <v>37</v>
      </c>
      <c r="D280">
        <v>2</v>
      </c>
      <c r="E280">
        <v>0</v>
      </c>
      <c r="F280" s="54">
        <v>2689.5</v>
      </c>
      <c r="G280" t="s">
        <v>12</v>
      </c>
      <c r="H280" t="s">
        <v>11</v>
      </c>
      <c r="I280" t="s">
        <v>13</v>
      </c>
      <c r="J280" s="20"/>
      <c r="K280" s="20"/>
      <c r="L280" s="17" t="str">
        <f t="shared" si="24"/>
        <v>Oct</v>
      </c>
      <c r="M280" s="17">
        <f t="shared" si="25"/>
        <v>1994</v>
      </c>
      <c r="N280" s="17" t="str" cm="1">
        <f t="array" ref="N280">IF(G280="?",INDEX($G$2:$G$2344,MODE(MATCH($G$2:$G$2344,$G$2:$G$2344,0))),G280)</f>
        <v>tier - 3</v>
      </c>
      <c r="O280" s="17" t="str" cm="1">
        <f t="array" ref="O280">IF(H280="?",INDEX($H$2:$H$2344,MODE(MATCH($H$2:$H$2344,$H$2:$H$2344,0))),H280)</f>
        <v>tier - 2</v>
      </c>
      <c r="P280" s="17" t="str">
        <f t="shared" si="26"/>
        <v>R1013</v>
      </c>
      <c r="Q280" s="47" t="str">
        <f t="shared" si="27"/>
        <v>2-Oct-1994</v>
      </c>
      <c r="R280" s="48">
        <v>34609</v>
      </c>
      <c r="S280" s="17"/>
      <c r="T280" s="30">
        <f t="shared" si="28"/>
        <v>28</v>
      </c>
      <c r="U280" s="62">
        <v>2689.5</v>
      </c>
    </row>
    <row r="281" spans="1:21" x14ac:dyDescent="0.25">
      <c r="A281" t="s">
        <v>310</v>
      </c>
      <c r="B281">
        <v>1999</v>
      </c>
      <c r="C281" t="s">
        <v>18</v>
      </c>
      <c r="D281">
        <v>11</v>
      </c>
      <c r="E281">
        <v>0</v>
      </c>
      <c r="F281" s="54">
        <v>2690.11</v>
      </c>
      <c r="G281" t="s">
        <v>11</v>
      </c>
      <c r="H281" t="s">
        <v>11</v>
      </c>
      <c r="I281" t="s">
        <v>23</v>
      </c>
      <c r="J281" s="19"/>
      <c r="K281" s="19"/>
      <c r="L281" s="15" t="str">
        <f t="shared" si="24"/>
        <v>Jun</v>
      </c>
      <c r="M281" s="15">
        <f t="shared" si="25"/>
        <v>1999</v>
      </c>
      <c r="N281" s="15" t="str" cm="1">
        <f t="array" ref="N281">IF(G281="?",INDEX($G$2:$G$2344,MODE(MATCH($G$2:$G$2344,$G$2:$G$2344,0))),G281)</f>
        <v>tier - 2</v>
      </c>
      <c r="O281" s="15" t="str" cm="1">
        <f t="array" ref="O281">IF(H281="?",INDEX($H$2:$H$2344,MODE(MATCH($H$2:$H$2344,$H$2:$H$2344,0))),H281)</f>
        <v>tier - 2</v>
      </c>
      <c r="P281" s="15" t="str">
        <f t="shared" si="26"/>
        <v>R1012</v>
      </c>
      <c r="Q281" s="49" t="str">
        <f t="shared" si="27"/>
        <v>11-Jun-1999</v>
      </c>
      <c r="R281" s="46">
        <v>36322</v>
      </c>
      <c r="S281" s="15"/>
      <c r="T281" s="29">
        <f t="shared" si="28"/>
        <v>23</v>
      </c>
      <c r="U281" s="61">
        <v>2690.11</v>
      </c>
    </row>
    <row r="282" spans="1:21" x14ac:dyDescent="0.25">
      <c r="A282" t="s">
        <v>311</v>
      </c>
      <c r="B282">
        <v>1996</v>
      </c>
      <c r="C282" t="s">
        <v>18</v>
      </c>
      <c r="D282">
        <v>13</v>
      </c>
      <c r="E282">
        <v>0</v>
      </c>
      <c r="F282" s="54">
        <v>2699.57</v>
      </c>
      <c r="G282" t="s">
        <v>11</v>
      </c>
      <c r="H282" t="s">
        <v>16</v>
      </c>
      <c r="I282" t="s">
        <v>23</v>
      </c>
      <c r="J282" s="20"/>
      <c r="K282" s="20"/>
      <c r="L282" s="17" t="str">
        <f t="shared" si="24"/>
        <v>Jun</v>
      </c>
      <c r="M282" s="17">
        <f t="shared" si="25"/>
        <v>1996</v>
      </c>
      <c r="N282" s="17" t="str" cm="1">
        <f t="array" ref="N282">IF(G282="?",INDEX($G$2:$G$2344,MODE(MATCH($G$2:$G$2344,$G$2:$G$2344,0))),G282)</f>
        <v>tier - 2</v>
      </c>
      <c r="O282" s="17" t="str" cm="1">
        <f t="array" ref="O282">IF(H282="?",INDEX($H$2:$H$2344,MODE(MATCH($H$2:$H$2344,$H$2:$H$2344,0))),H282)</f>
        <v>tier - 1</v>
      </c>
      <c r="P282" s="17" t="str">
        <f t="shared" si="26"/>
        <v>R1012</v>
      </c>
      <c r="Q282" s="47" t="str">
        <f t="shared" si="27"/>
        <v>13-Jun-1996</v>
      </c>
      <c r="R282" s="48">
        <v>35229</v>
      </c>
      <c r="S282" s="17"/>
      <c r="T282" s="30">
        <f t="shared" si="28"/>
        <v>26</v>
      </c>
      <c r="U282" s="62">
        <v>2699.57</v>
      </c>
    </row>
    <row r="283" spans="1:21" x14ac:dyDescent="0.25">
      <c r="A283" t="s">
        <v>312</v>
      </c>
      <c r="B283">
        <v>2003</v>
      </c>
      <c r="C283" t="s">
        <v>10</v>
      </c>
      <c r="D283">
        <v>17</v>
      </c>
      <c r="E283">
        <v>1</v>
      </c>
      <c r="F283" s="54">
        <v>2709.11</v>
      </c>
      <c r="G283" t="s">
        <v>11</v>
      </c>
      <c r="H283" t="s">
        <v>11</v>
      </c>
      <c r="I283" t="s">
        <v>23</v>
      </c>
      <c r="J283" s="19"/>
      <c r="K283" s="19"/>
      <c r="L283" s="15" t="str">
        <f t="shared" si="24"/>
        <v>Jul</v>
      </c>
      <c r="M283" s="15">
        <f t="shared" si="25"/>
        <v>2003</v>
      </c>
      <c r="N283" s="15" t="str" cm="1">
        <f t="array" ref="N283">IF(G283="?",INDEX($G$2:$G$2344,MODE(MATCH($G$2:$G$2344,$G$2:$G$2344,0))),G283)</f>
        <v>tier - 2</v>
      </c>
      <c r="O283" s="15" t="str" cm="1">
        <f t="array" ref="O283">IF(H283="?",INDEX($H$2:$H$2344,MODE(MATCH($H$2:$H$2344,$H$2:$H$2344,0))),H283)</f>
        <v>tier - 2</v>
      </c>
      <c r="P283" s="15" t="str">
        <f t="shared" si="26"/>
        <v>R1012</v>
      </c>
      <c r="Q283" s="49" t="str">
        <f t="shared" si="27"/>
        <v>17-Jul-2003</v>
      </c>
      <c r="R283" s="46">
        <v>37819</v>
      </c>
      <c r="S283" s="15"/>
      <c r="T283" s="29">
        <f t="shared" si="28"/>
        <v>19</v>
      </c>
      <c r="U283" s="61">
        <v>2709.11</v>
      </c>
    </row>
    <row r="284" spans="1:21" x14ac:dyDescent="0.25">
      <c r="A284" t="s">
        <v>313</v>
      </c>
      <c r="B284">
        <v>2003</v>
      </c>
      <c r="C284" t="s">
        <v>15</v>
      </c>
      <c r="D284">
        <v>21</v>
      </c>
      <c r="E284">
        <v>1</v>
      </c>
      <c r="F284" s="54">
        <v>2709.24</v>
      </c>
      <c r="G284" t="s">
        <v>11</v>
      </c>
      <c r="H284" t="s">
        <v>11</v>
      </c>
      <c r="I284" t="s">
        <v>23</v>
      </c>
      <c r="J284" s="20"/>
      <c r="K284" s="20"/>
      <c r="L284" s="17" t="str">
        <f t="shared" si="24"/>
        <v>Nov</v>
      </c>
      <c r="M284" s="17">
        <f t="shared" si="25"/>
        <v>2003</v>
      </c>
      <c r="N284" s="17" t="str" cm="1">
        <f t="array" ref="N284">IF(G284="?",INDEX($G$2:$G$2344,MODE(MATCH($G$2:$G$2344,$G$2:$G$2344,0))),G284)</f>
        <v>tier - 2</v>
      </c>
      <c r="O284" s="17" t="str" cm="1">
        <f t="array" ref="O284">IF(H284="?",INDEX($H$2:$H$2344,MODE(MATCH($H$2:$H$2344,$H$2:$H$2344,0))),H284)</f>
        <v>tier - 2</v>
      </c>
      <c r="P284" s="17" t="str">
        <f t="shared" si="26"/>
        <v>R1012</v>
      </c>
      <c r="Q284" s="47" t="str">
        <f t="shared" si="27"/>
        <v>21-Nov-2003</v>
      </c>
      <c r="R284" s="48">
        <v>37946</v>
      </c>
      <c r="S284" s="17"/>
      <c r="T284" s="30">
        <f t="shared" si="28"/>
        <v>19</v>
      </c>
      <c r="U284" s="62">
        <v>2709.24</v>
      </c>
    </row>
    <row r="285" spans="1:21" x14ac:dyDescent="0.25">
      <c r="A285" t="s">
        <v>314</v>
      </c>
      <c r="B285">
        <v>2003</v>
      </c>
      <c r="C285" t="s">
        <v>30</v>
      </c>
      <c r="D285">
        <v>1</v>
      </c>
      <c r="E285">
        <v>1</v>
      </c>
      <c r="F285" s="54">
        <v>2710.83</v>
      </c>
      <c r="G285" t="s">
        <v>11</v>
      </c>
      <c r="H285" t="s">
        <v>12</v>
      </c>
      <c r="I285" t="s">
        <v>23</v>
      </c>
      <c r="J285" s="19"/>
      <c r="K285" s="19"/>
      <c r="L285" s="15" t="str">
        <f t="shared" si="24"/>
        <v>Dec</v>
      </c>
      <c r="M285" s="15">
        <f t="shared" si="25"/>
        <v>2003</v>
      </c>
      <c r="N285" s="15" t="str" cm="1">
        <f t="array" ref="N285">IF(G285="?",INDEX($G$2:$G$2344,MODE(MATCH($G$2:$G$2344,$G$2:$G$2344,0))),G285)</f>
        <v>tier - 2</v>
      </c>
      <c r="O285" s="15" t="str" cm="1">
        <f t="array" ref="O285">IF(H285="?",INDEX($H$2:$H$2344,MODE(MATCH($H$2:$H$2344,$H$2:$H$2344,0))),H285)</f>
        <v>tier - 3</v>
      </c>
      <c r="P285" s="15" t="str">
        <f t="shared" si="26"/>
        <v>R1012</v>
      </c>
      <c r="Q285" s="49" t="str">
        <f t="shared" si="27"/>
        <v>1-Dec-2003</v>
      </c>
      <c r="R285" s="46">
        <v>37956</v>
      </c>
      <c r="S285" s="15"/>
      <c r="T285" s="29">
        <f t="shared" si="28"/>
        <v>19</v>
      </c>
      <c r="U285" s="61">
        <v>2710.83</v>
      </c>
    </row>
    <row r="286" spans="1:21" x14ac:dyDescent="0.25">
      <c r="A286" t="s">
        <v>315</v>
      </c>
      <c r="B286">
        <v>2003</v>
      </c>
      <c r="C286" t="s">
        <v>35</v>
      </c>
      <c r="D286">
        <v>6</v>
      </c>
      <c r="E286">
        <v>1</v>
      </c>
      <c r="F286" s="54">
        <v>2719.28</v>
      </c>
      <c r="G286" t="s">
        <v>11</v>
      </c>
      <c r="H286" t="s">
        <v>11</v>
      </c>
      <c r="I286" t="s">
        <v>23</v>
      </c>
      <c r="J286" s="20"/>
      <c r="K286" s="20"/>
      <c r="L286" s="17" t="str">
        <f t="shared" si="24"/>
        <v>Aug</v>
      </c>
      <c r="M286" s="17">
        <f t="shared" si="25"/>
        <v>2003</v>
      </c>
      <c r="N286" s="17" t="str" cm="1">
        <f t="array" ref="N286">IF(G286="?",INDEX($G$2:$G$2344,MODE(MATCH($G$2:$G$2344,$G$2:$G$2344,0))),G286)</f>
        <v>tier - 2</v>
      </c>
      <c r="O286" s="17" t="str" cm="1">
        <f t="array" ref="O286">IF(H286="?",INDEX($H$2:$H$2344,MODE(MATCH($H$2:$H$2344,$H$2:$H$2344,0))),H286)</f>
        <v>tier - 2</v>
      </c>
      <c r="P286" s="17" t="str">
        <f t="shared" si="26"/>
        <v>R1012</v>
      </c>
      <c r="Q286" s="47" t="str">
        <f t="shared" si="27"/>
        <v>6-Aug-2003</v>
      </c>
      <c r="R286" s="48">
        <v>37839</v>
      </c>
      <c r="S286" s="17"/>
      <c r="T286" s="30">
        <f t="shared" si="28"/>
        <v>19</v>
      </c>
      <c r="U286" s="62">
        <v>2719.28</v>
      </c>
    </row>
    <row r="287" spans="1:21" x14ac:dyDescent="0.25">
      <c r="A287" t="s">
        <v>316</v>
      </c>
      <c r="B287">
        <v>1997</v>
      </c>
      <c r="C287" t="s">
        <v>37</v>
      </c>
      <c r="D287">
        <v>30</v>
      </c>
      <c r="E287">
        <v>0</v>
      </c>
      <c r="F287" s="54">
        <v>2721.32</v>
      </c>
      <c r="G287" t="s">
        <v>16</v>
      </c>
      <c r="H287" t="s">
        <v>12</v>
      </c>
      <c r="I287" t="s">
        <v>276</v>
      </c>
      <c r="J287" s="19"/>
      <c r="K287" s="19"/>
      <c r="L287" s="15" t="str">
        <f t="shared" si="24"/>
        <v>Oct</v>
      </c>
      <c r="M287" s="15">
        <f t="shared" si="25"/>
        <v>1997</v>
      </c>
      <c r="N287" s="15" t="str" cm="1">
        <f t="array" ref="N287">IF(G287="?",INDEX($G$2:$G$2344,MODE(MATCH($G$2:$G$2344,$G$2:$G$2344,0))),G287)</f>
        <v>tier - 1</v>
      </c>
      <c r="O287" s="15" t="str" cm="1">
        <f t="array" ref="O287">IF(H287="?",INDEX($H$2:$H$2344,MODE(MATCH($H$2:$H$2344,$H$2:$H$2344,0))),H287)</f>
        <v>tier - 3</v>
      </c>
      <c r="P287" s="15" t="str">
        <f t="shared" si="26"/>
        <v>R1014</v>
      </c>
      <c r="Q287" s="49" t="str">
        <f t="shared" si="27"/>
        <v>30-Oct-1997</v>
      </c>
      <c r="R287" s="46">
        <v>35733</v>
      </c>
      <c r="S287" s="15"/>
      <c r="T287" s="29">
        <f t="shared" si="28"/>
        <v>25</v>
      </c>
      <c r="U287" s="61">
        <v>2721.32</v>
      </c>
    </row>
    <row r="288" spans="1:21" x14ac:dyDescent="0.25">
      <c r="A288" t="s">
        <v>317</v>
      </c>
      <c r="B288">
        <v>1988</v>
      </c>
      <c r="C288" t="s">
        <v>35</v>
      </c>
      <c r="D288">
        <v>20</v>
      </c>
      <c r="E288">
        <v>3</v>
      </c>
      <c r="F288" s="54">
        <v>2726.06</v>
      </c>
      <c r="G288" t="s">
        <v>11</v>
      </c>
      <c r="H288" t="s">
        <v>11</v>
      </c>
      <c r="I288" t="s">
        <v>13</v>
      </c>
      <c r="J288" s="20"/>
      <c r="K288" s="20"/>
      <c r="L288" s="17" t="str">
        <f t="shared" si="24"/>
        <v>Aug</v>
      </c>
      <c r="M288" s="17">
        <f t="shared" si="25"/>
        <v>1988</v>
      </c>
      <c r="N288" s="17" t="str" cm="1">
        <f t="array" ref="N288">IF(G288="?",INDEX($G$2:$G$2344,MODE(MATCH($G$2:$G$2344,$G$2:$G$2344,0))),G288)</f>
        <v>tier - 2</v>
      </c>
      <c r="O288" s="17" t="str" cm="1">
        <f t="array" ref="O288">IF(H288="?",INDEX($H$2:$H$2344,MODE(MATCH($H$2:$H$2344,$H$2:$H$2344,0))),H288)</f>
        <v>tier - 2</v>
      </c>
      <c r="P288" s="17" t="str">
        <f t="shared" si="26"/>
        <v>R1013</v>
      </c>
      <c r="Q288" s="47" t="str">
        <f t="shared" si="27"/>
        <v>20-Aug-1988</v>
      </c>
      <c r="R288" s="48">
        <v>32375</v>
      </c>
      <c r="S288" s="17"/>
      <c r="T288" s="30">
        <f t="shared" si="28"/>
        <v>34</v>
      </c>
      <c r="U288" s="62">
        <v>2726.06</v>
      </c>
    </row>
    <row r="289" spans="1:21" x14ac:dyDescent="0.25">
      <c r="A289" t="s">
        <v>318</v>
      </c>
      <c r="B289">
        <v>1997</v>
      </c>
      <c r="C289" t="s">
        <v>37</v>
      </c>
      <c r="D289">
        <v>6</v>
      </c>
      <c r="E289">
        <v>0</v>
      </c>
      <c r="F289" s="54">
        <v>2727.4</v>
      </c>
      <c r="G289" t="s">
        <v>12</v>
      </c>
      <c r="H289" t="s">
        <v>12</v>
      </c>
      <c r="I289" t="s">
        <v>168</v>
      </c>
      <c r="J289" s="19"/>
      <c r="K289" s="19"/>
      <c r="L289" s="15" t="str">
        <f t="shared" si="24"/>
        <v>Oct</v>
      </c>
      <c r="M289" s="15">
        <f t="shared" si="25"/>
        <v>1997</v>
      </c>
      <c r="N289" s="15" t="str" cm="1">
        <f t="array" ref="N289">IF(G289="?",INDEX($G$2:$G$2344,MODE(MATCH($G$2:$G$2344,$G$2:$G$2344,0))),G289)</f>
        <v>tier - 3</v>
      </c>
      <c r="O289" s="15" t="str" cm="1">
        <f t="array" ref="O289">IF(H289="?",INDEX($H$2:$H$2344,MODE(MATCH($H$2:$H$2344,$H$2:$H$2344,0))),H289)</f>
        <v>tier - 3</v>
      </c>
      <c r="P289" s="15" t="str">
        <f t="shared" si="26"/>
        <v>R1016</v>
      </c>
      <c r="Q289" s="49" t="str">
        <f t="shared" si="27"/>
        <v>6-Oct-1997</v>
      </c>
      <c r="R289" s="46">
        <v>35709</v>
      </c>
      <c r="S289" s="15"/>
      <c r="T289" s="29">
        <f t="shared" si="28"/>
        <v>25</v>
      </c>
      <c r="U289" s="61">
        <v>2727.4</v>
      </c>
    </row>
    <row r="290" spans="1:21" x14ac:dyDescent="0.25">
      <c r="A290" t="s">
        <v>319</v>
      </c>
      <c r="B290">
        <v>2003</v>
      </c>
      <c r="C290" t="s">
        <v>30</v>
      </c>
      <c r="D290">
        <v>3</v>
      </c>
      <c r="E290">
        <v>1</v>
      </c>
      <c r="F290" s="54">
        <v>2730.11</v>
      </c>
      <c r="G290" t="s">
        <v>11</v>
      </c>
      <c r="H290" t="s">
        <v>12</v>
      </c>
      <c r="I290" t="s">
        <v>23</v>
      </c>
      <c r="J290" s="20"/>
      <c r="K290" s="20"/>
      <c r="L290" s="17" t="str">
        <f t="shared" si="24"/>
        <v>Dec</v>
      </c>
      <c r="M290" s="17">
        <f t="shared" si="25"/>
        <v>2003</v>
      </c>
      <c r="N290" s="17" t="str" cm="1">
        <f t="array" ref="N290">IF(G290="?",INDEX($G$2:$G$2344,MODE(MATCH($G$2:$G$2344,$G$2:$G$2344,0))),G290)</f>
        <v>tier - 2</v>
      </c>
      <c r="O290" s="17" t="str" cm="1">
        <f t="array" ref="O290">IF(H290="?",INDEX($H$2:$H$2344,MODE(MATCH($H$2:$H$2344,$H$2:$H$2344,0))),H290)</f>
        <v>tier - 3</v>
      </c>
      <c r="P290" s="17" t="str">
        <f t="shared" si="26"/>
        <v>R1012</v>
      </c>
      <c r="Q290" s="47" t="str">
        <f t="shared" si="27"/>
        <v>3-Dec-2003</v>
      </c>
      <c r="R290" s="48">
        <v>37958</v>
      </c>
      <c r="S290" s="17"/>
      <c r="T290" s="30">
        <f t="shared" si="28"/>
        <v>19</v>
      </c>
      <c r="U290" s="62">
        <v>2730.11</v>
      </c>
    </row>
    <row r="291" spans="1:21" x14ac:dyDescent="0.25">
      <c r="A291" t="s">
        <v>320</v>
      </c>
      <c r="B291">
        <v>2000</v>
      </c>
      <c r="C291" t="s">
        <v>30</v>
      </c>
      <c r="D291">
        <v>17</v>
      </c>
      <c r="E291">
        <v>0</v>
      </c>
      <c r="F291" s="54">
        <v>2731.91</v>
      </c>
      <c r="G291" t="s">
        <v>11</v>
      </c>
      <c r="H291" t="s">
        <v>12</v>
      </c>
      <c r="I291" t="s">
        <v>247</v>
      </c>
      <c r="J291" s="19"/>
      <c r="K291" s="19"/>
      <c r="L291" s="15" t="str">
        <f t="shared" si="24"/>
        <v>Dec</v>
      </c>
      <c r="M291" s="15">
        <f t="shared" si="25"/>
        <v>2000</v>
      </c>
      <c r="N291" s="15" t="str" cm="1">
        <f t="array" ref="N291">IF(G291="?",INDEX($G$2:$G$2344,MODE(MATCH($G$2:$G$2344,$G$2:$G$2344,0))),G291)</f>
        <v>tier - 2</v>
      </c>
      <c r="O291" s="15" t="str" cm="1">
        <f t="array" ref="O291">IF(H291="?",INDEX($H$2:$H$2344,MODE(MATCH($H$2:$H$2344,$H$2:$H$2344,0))),H291)</f>
        <v>tier - 3</v>
      </c>
      <c r="P291" s="15" t="str">
        <f t="shared" si="26"/>
        <v>R1024</v>
      </c>
      <c r="Q291" s="49" t="str">
        <f t="shared" si="27"/>
        <v>17-Dec-2000</v>
      </c>
      <c r="R291" s="46">
        <v>36877</v>
      </c>
      <c r="S291" s="15"/>
      <c r="T291" s="29">
        <f t="shared" si="28"/>
        <v>22</v>
      </c>
      <c r="U291" s="61">
        <v>2731.91</v>
      </c>
    </row>
    <row r="292" spans="1:21" x14ac:dyDescent="0.25">
      <c r="A292" t="s">
        <v>321</v>
      </c>
      <c r="B292">
        <v>2000</v>
      </c>
      <c r="C292" t="s">
        <v>37</v>
      </c>
      <c r="D292">
        <v>3</v>
      </c>
      <c r="E292">
        <v>0</v>
      </c>
      <c r="F292" s="54">
        <v>2741.95</v>
      </c>
      <c r="G292" t="s">
        <v>11</v>
      </c>
      <c r="H292" t="s">
        <v>12</v>
      </c>
      <c r="I292" t="s">
        <v>247</v>
      </c>
      <c r="J292" s="20"/>
      <c r="K292" s="20"/>
      <c r="L292" s="17" t="str">
        <f t="shared" si="24"/>
        <v>Oct</v>
      </c>
      <c r="M292" s="17">
        <f t="shared" si="25"/>
        <v>2000</v>
      </c>
      <c r="N292" s="17" t="str" cm="1">
        <f t="array" ref="N292">IF(G292="?",INDEX($G$2:$G$2344,MODE(MATCH($G$2:$G$2344,$G$2:$G$2344,0))),G292)</f>
        <v>tier - 2</v>
      </c>
      <c r="O292" s="17" t="str" cm="1">
        <f t="array" ref="O292">IF(H292="?",INDEX($H$2:$H$2344,MODE(MATCH($H$2:$H$2344,$H$2:$H$2344,0))),H292)</f>
        <v>tier - 3</v>
      </c>
      <c r="P292" s="17" t="str">
        <f t="shared" si="26"/>
        <v>R1024</v>
      </c>
      <c r="Q292" s="47" t="str">
        <f t="shared" si="27"/>
        <v>3-Oct-2000</v>
      </c>
      <c r="R292" s="48">
        <v>36802</v>
      </c>
      <c r="S292" s="17"/>
      <c r="T292" s="30">
        <f t="shared" si="28"/>
        <v>22</v>
      </c>
      <c r="U292" s="62">
        <v>2741.95</v>
      </c>
    </row>
    <row r="293" spans="1:21" x14ac:dyDescent="0.25">
      <c r="A293" t="s">
        <v>322</v>
      </c>
      <c r="B293">
        <v>2000</v>
      </c>
      <c r="C293" t="s">
        <v>37</v>
      </c>
      <c r="D293">
        <v>11</v>
      </c>
      <c r="E293">
        <v>0</v>
      </c>
      <c r="F293" s="54">
        <v>2755.02</v>
      </c>
      <c r="G293" t="s">
        <v>11</v>
      </c>
      <c r="H293" t="s">
        <v>16</v>
      </c>
      <c r="I293" t="s">
        <v>247</v>
      </c>
      <c r="J293" s="19"/>
      <c r="K293" s="19"/>
      <c r="L293" s="15" t="str">
        <f t="shared" si="24"/>
        <v>Oct</v>
      </c>
      <c r="M293" s="15">
        <f t="shared" si="25"/>
        <v>2000</v>
      </c>
      <c r="N293" s="15" t="str" cm="1">
        <f t="array" ref="N293">IF(G293="?",INDEX($G$2:$G$2344,MODE(MATCH($G$2:$G$2344,$G$2:$G$2344,0))),G293)</f>
        <v>tier - 2</v>
      </c>
      <c r="O293" s="15" t="str" cm="1">
        <f t="array" ref="O293">IF(H293="?",INDEX($H$2:$H$2344,MODE(MATCH($H$2:$H$2344,$H$2:$H$2344,0))),H293)</f>
        <v>tier - 1</v>
      </c>
      <c r="P293" s="15" t="str">
        <f t="shared" si="26"/>
        <v>R1024</v>
      </c>
      <c r="Q293" s="49" t="str">
        <f t="shared" si="27"/>
        <v>11-Oct-2000</v>
      </c>
      <c r="R293" s="46">
        <v>36810</v>
      </c>
      <c r="S293" s="15"/>
      <c r="T293" s="29">
        <f t="shared" si="28"/>
        <v>22</v>
      </c>
      <c r="U293" s="61">
        <v>2755.02</v>
      </c>
    </row>
    <row r="294" spans="1:21" x14ac:dyDescent="0.25">
      <c r="A294" t="s">
        <v>323</v>
      </c>
      <c r="B294">
        <v>1997</v>
      </c>
      <c r="C294" t="s">
        <v>35</v>
      </c>
      <c r="D294">
        <v>10</v>
      </c>
      <c r="E294">
        <v>0</v>
      </c>
      <c r="F294" s="54">
        <v>2758.99</v>
      </c>
      <c r="G294" t="s">
        <v>11</v>
      </c>
      <c r="H294" t="s">
        <v>16</v>
      </c>
      <c r="I294" t="s">
        <v>23</v>
      </c>
      <c r="J294" s="20"/>
      <c r="K294" s="20"/>
      <c r="L294" s="17" t="str">
        <f t="shared" si="24"/>
        <v>Aug</v>
      </c>
      <c r="M294" s="17">
        <f t="shared" si="25"/>
        <v>1997</v>
      </c>
      <c r="N294" s="17" t="str" cm="1">
        <f t="array" ref="N294">IF(G294="?",INDEX($G$2:$G$2344,MODE(MATCH($G$2:$G$2344,$G$2:$G$2344,0))),G294)</f>
        <v>tier - 2</v>
      </c>
      <c r="O294" s="17" t="str" cm="1">
        <f t="array" ref="O294">IF(H294="?",INDEX($H$2:$H$2344,MODE(MATCH($H$2:$H$2344,$H$2:$H$2344,0))),H294)</f>
        <v>tier - 1</v>
      </c>
      <c r="P294" s="17" t="str">
        <f t="shared" si="26"/>
        <v>R1012</v>
      </c>
      <c r="Q294" s="47" t="str">
        <f t="shared" si="27"/>
        <v>10-Aug-1997</v>
      </c>
      <c r="R294" s="48">
        <v>35652</v>
      </c>
      <c r="S294" s="17"/>
      <c r="T294" s="30">
        <f t="shared" si="28"/>
        <v>25</v>
      </c>
      <c r="U294" s="62">
        <v>2758.99</v>
      </c>
    </row>
    <row r="295" spans="1:21" x14ac:dyDescent="0.25">
      <c r="A295" t="s">
        <v>324</v>
      </c>
      <c r="B295">
        <v>2004</v>
      </c>
      <c r="C295" t="s">
        <v>15</v>
      </c>
      <c r="D295">
        <v>14</v>
      </c>
      <c r="E295">
        <v>0</v>
      </c>
      <c r="F295" s="54">
        <v>2773.46</v>
      </c>
      <c r="G295" t="s">
        <v>11</v>
      </c>
      <c r="H295" t="s">
        <v>16</v>
      </c>
      <c r="I295" t="s">
        <v>300</v>
      </c>
      <c r="J295" s="19"/>
      <c r="K295" s="19"/>
      <c r="L295" s="15" t="str">
        <f t="shared" si="24"/>
        <v>Nov</v>
      </c>
      <c r="M295" s="15">
        <f t="shared" si="25"/>
        <v>2004</v>
      </c>
      <c r="N295" s="15" t="str" cm="1">
        <f t="array" ref="N295">IF(G295="?",INDEX($G$2:$G$2344,MODE(MATCH($G$2:$G$2344,$G$2:$G$2344,0))),G295)</f>
        <v>tier - 2</v>
      </c>
      <c r="O295" s="15" t="str" cm="1">
        <f t="array" ref="O295">IF(H295="?",INDEX($H$2:$H$2344,MODE(MATCH($H$2:$H$2344,$H$2:$H$2344,0))),H295)</f>
        <v>tier - 1</v>
      </c>
      <c r="P295" s="15" t="str">
        <f t="shared" si="26"/>
        <v>R1021</v>
      </c>
      <c r="Q295" s="49" t="str">
        <f t="shared" si="27"/>
        <v>14-Nov-2004</v>
      </c>
      <c r="R295" s="46">
        <v>38305</v>
      </c>
      <c r="S295" s="15"/>
      <c r="T295" s="29">
        <f t="shared" si="28"/>
        <v>18</v>
      </c>
      <c r="U295" s="61">
        <v>2773.46</v>
      </c>
    </row>
    <row r="296" spans="1:21" x14ac:dyDescent="0.25">
      <c r="A296" t="s">
        <v>31</v>
      </c>
      <c r="B296">
        <v>1999</v>
      </c>
      <c r="C296" t="s">
        <v>18</v>
      </c>
      <c r="D296">
        <v>9</v>
      </c>
      <c r="E296">
        <v>1</v>
      </c>
      <c r="F296" s="54">
        <v>2775.19</v>
      </c>
      <c r="G296" t="s">
        <v>11</v>
      </c>
      <c r="H296" t="s">
        <v>16</v>
      </c>
      <c r="I296" t="s">
        <v>23</v>
      </c>
      <c r="J296" s="20"/>
      <c r="K296" s="20"/>
      <c r="L296" s="17" t="str">
        <f t="shared" si="24"/>
        <v>Jun</v>
      </c>
      <c r="M296" s="17">
        <f t="shared" si="25"/>
        <v>1999</v>
      </c>
      <c r="N296" s="17" t="str" cm="1">
        <f t="array" ref="N296">IF(G296="?",INDEX($G$2:$G$2344,MODE(MATCH($G$2:$G$2344,$G$2:$G$2344,0))),G296)</f>
        <v>tier - 2</v>
      </c>
      <c r="O296" s="17" t="str" cm="1">
        <f t="array" ref="O296">IF(H296="?",INDEX($H$2:$H$2344,MODE(MATCH($H$2:$H$2344,$H$2:$H$2344,0))),H296)</f>
        <v>tier - 1</v>
      </c>
      <c r="P296" s="17" t="str">
        <f t="shared" si="26"/>
        <v>R1012</v>
      </c>
      <c r="Q296" s="47" t="str">
        <f t="shared" si="27"/>
        <v>9-Jun-1999</v>
      </c>
      <c r="R296" s="48">
        <v>36320</v>
      </c>
      <c r="S296" s="17"/>
      <c r="T296" s="30">
        <f t="shared" si="28"/>
        <v>23</v>
      </c>
      <c r="U296" s="62">
        <v>2775.19</v>
      </c>
    </row>
    <row r="297" spans="1:21" x14ac:dyDescent="0.25">
      <c r="A297" t="s">
        <v>325</v>
      </c>
      <c r="B297">
        <v>1999</v>
      </c>
      <c r="C297" t="s">
        <v>35</v>
      </c>
      <c r="D297">
        <v>29</v>
      </c>
      <c r="E297">
        <v>1</v>
      </c>
      <c r="F297" s="54">
        <v>2775.19</v>
      </c>
      <c r="G297" t="s">
        <v>11</v>
      </c>
      <c r="H297" t="s">
        <v>16</v>
      </c>
      <c r="I297" t="s">
        <v>23</v>
      </c>
      <c r="J297" s="19"/>
      <c r="K297" s="19"/>
      <c r="L297" s="15" t="str">
        <f t="shared" si="24"/>
        <v>Aug</v>
      </c>
      <c r="M297" s="15">
        <f t="shared" si="25"/>
        <v>1999</v>
      </c>
      <c r="N297" s="15" t="str" cm="1">
        <f t="array" ref="N297">IF(G297="?",INDEX($G$2:$G$2344,MODE(MATCH($G$2:$G$2344,$G$2:$G$2344,0))),G297)</f>
        <v>tier - 2</v>
      </c>
      <c r="O297" s="15" t="str" cm="1">
        <f t="array" ref="O297">IF(H297="?",INDEX($H$2:$H$2344,MODE(MATCH($H$2:$H$2344,$H$2:$H$2344,0))),H297)</f>
        <v>tier - 1</v>
      </c>
      <c r="P297" s="15" t="str">
        <f t="shared" si="26"/>
        <v>R1012</v>
      </c>
      <c r="Q297" s="49" t="str">
        <f t="shared" si="27"/>
        <v>29-Aug-1999</v>
      </c>
      <c r="R297" s="46">
        <v>36401</v>
      </c>
      <c r="S297" s="15"/>
      <c r="T297" s="29">
        <f t="shared" si="28"/>
        <v>23</v>
      </c>
      <c r="U297" s="61">
        <v>2775.19</v>
      </c>
    </row>
    <row r="298" spans="1:21" x14ac:dyDescent="0.25">
      <c r="A298" t="s">
        <v>326</v>
      </c>
      <c r="B298">
        <v>1999</v>
      </c>
      <c r="C298" t="s">
        <v>30</v>
      </c>
      <c r="D298">
        <v>24</v>
      </c>
      <c r="E298">
        <v>1</v>
      </c>
      <c r="F298" s="54">
        <v>2789.06</v>
      </c>
      <c r="G298" t="s">
        <v>11</v>
      </c>
      <c r="H298" t="s">
        <v>12</v>
      </c>
      <c r="I298" t="s">
        <v>23</v>
      </c>
      <c r="J298" s="20"/>
      <c r="K298" s="20"/>
      <c r="L298" s="17" t="str">
        <f t="shared" si="24"/>
        <v>Dec</v>
      </c>
      <c r="M298" s="17">
        <f t="shared" si="25"/>
        <v>1999</v>
      </c>
      <c r="N298" s="17" t="str" cm="1">
        <f t="array" ref="N298">IF(G298="?",INDEX($G$2:$G$2344,MODE(MATCH($G$2:$G$2344,$G$2:$G$2344,0))),G298)</f>
        <v>tier - 2</v>
      </c>
      <c r="O298" s="17" t="str" cm="1">
        <f t="array" ref="O298">IF(H298="?",INDEX($H$2:$H$2344,MODE(MATCH($H$2:$H$2344,$H$2:$H$2344,0))),H298)</f>
        <v>tier - 3</v>
      </c>
      <c r="P298" s="17" t="str">
        <f t="shared" si="26"/>
        <v>R1012</v>
      </c>
      <c r="Q298" s="47" t="str">
        <f t="shared" si="27"/>
        <v>24-Dec-1999</v>
      </c>
      <c r="R298" s="48">
        <v>36518</v>
      </c>
      <c r="S298" s="17"/>
      <c r="T298" s="30">
        <f t="shared" si="28"/>
        <v>23</v>
      </c>
      <c r="U298" s="62">
        <v>2789.06</v>
      </c>
    </row>
    <row r="299" spans="1:21" x14ac:dyDescent="0.25">
      <c r="A299" t="s">
        <v>327</v>
      </c>
      <c r="B299">
        <v>2004</v>
      </c>
      <c r="C299" t="s">
        <v>35</v>
      </c>
      <c r="D299">
        <v>4</v>
      </c>
      <c r="E299">
        <v>2</v>
      </c>
      <c r="F299" s="54">
        <v>2801.26</v>
      </c>
      <c r="G299" t="s">
        <v>11</v>
      </c>
      <c r="H299" t="s">
        <v>12</v>
      </c>
      <c r="I299" t="s">
        <v>13</v>
      </c>
      <c r="J299" s="19"/>
      <c r="K299" s="19"/>
      <c r="L299" s="15" t="str">
        <f t="shared" si="24"/>
        <v>Aug</v>
      </c>
      <c r="M299" s="15">
        <f t="shared" si="25"/>
        <v>2004</v>
      </c>
      <c r="N299" s="15" t="str" cm="1">
        <f t="array" ref="N299">IF(G299="?",INDEX($G$2:$G$2344,MODE(MATCH($G$2:$G$2344,$G$2:$G$2344,0))),G299)</f>
        <v>tier - 2</v>
      </c>
      <c r="O299" s="15" t="str" cm="1">
        <f t="array" ref="O299">IF(H299="?",INDEX($H$2:$H$2344,MODE(MATCH($H$2:$H$2344,$H$2:$H$2344,0))),H299)</f>
        <v>tier - 3</v>
      </c>
      <c r="P299" s="15" t="str">
        <f t="shared" si="26"/>
        <v>R1013</v>
      </c>
      <c r="Q299" s="49" t="str">
        <f t="shared" si="27"/>
        <v>4-Aug-2004</v>
      </c>
      <c r="R299" s="46">
        <v>38203</v>
      </c>
      <c r="S299" s="15"/>
      <c r="T299" s="29">
        <f t="shared" si="28"/>
        <v>18</v>
      </c>
      <c r="U299" s="61">
        <v>2801.26</v>
      </c>
    </row>
    <row r="300" spans="1:21" x14ac:dyDescent="0.25">
      <c r="A300" t="s">
        <v>328</v>
      </c>
      <c r="B300">
        <v>2003</v>
      </c>
      <c r="C300" t="s">
        <v>20</v>
      </c>
      <c r="D300">
        <v>23</v>
      </c>
      <c r="E300">
        <v>2</v>
      </c>
      <c r="F300" s="54">
        <v>2803.7</v>
      </c>
      <c r="G300" t="s">
        <v>11</v>
      </c>
      <c r="H300" t="s">
        <v>16</v>
      </c>
      <c r="I300" t="s">
        <v>23</v>
      </c>
      <c r="J300" s="20"/>
      <c r="K300" s="20"/>
      <c r="L300" s="17" t="str">
        <f t="shared" si="24"/>
        <v>Sep</v>
      </c>
      <c r="M300" s="17">
        <f t="shared" si="25"/>
        <v>2003</v>
      </c>
      <c r="N300" s="17" t="str" cm="1">
        <f t="array" ref="N300">IF(G300="?",INDEX($G$2:$G$2344,MODE(MATCH($G$2:$G$2344,$G$2:$G$2344,0))),G300)</f>
        <v>tier - 2</v>
      </c>
      <c r="O300" s="17" t="str" cm="1">
        <f t="array" ref="O300">IF(H300="?",INDEX($H$2:$H$2344,MODE(MATCH($H$2:$H$2344,$H$2:$H$2344,0))),H300)</f>
        <v>tier - 1</v>
      </c>
      <c r="P300" s="17" t="str">
        <f t="shared" si="26"/>
        <v>R1012</v>
      </c>
      <c r="Q300" s="47" t="str">
        <f t="shared" si="27"/>
        <v>23-Sep-2003</v>
      </c>
      <c r="R300" s="48">
        <v>37887</v>
      </c>
      <c r="S300" s="17"/>
      <c r="T300" s="30">
        <f t="shared" si="28"/>
        <v>19</v>
      </c>
      <c r="U300" s="62">
        <v>2803.7</v>
      </c>
    </row>
    <row r="301" spans="1:21" x14ac:dyDescent="0.25">
      <c r="A301" t="s">
        <v>329</v>
      </c>
      <c r="B301">
        <v>2000</v>
      </c>
      <c r="C301" t="s">
        <v>37</v>
      </c>
      <c r="D301">
        <v>1</v>
      </c>
      <c r="E301">
        <v>0</v>
      </c>
      <c r="F301" s="54">
        <v>2819.51</v>
      </c>
      <c r="G301" t="s">
        <v>11</v>
      </c>
      <c r="H301" t="s">
        <v>12</v>
      </c>
      <c r="I301" t="s">
        <v>42</v>
      </c>
      <c r="J301" s="19"/>
      <c r="K301" s="19"/>
      <c r="L301" s="15" t="str">
        <f t="shared" si="24"/>
        <v>Oct</v>
      </c>
      <c r="M301" s="15">
        <f t="shared" si="25"/>
        <v>2000</v>
      </c>
      <c r="N301" s="15" t="str" cm="1">
        <f t="array" ref="N301">IF(G301="?",INDEX($G$2:$G$2344,MODE(MATCH($G$2:$G$2344,$G$2:$G$2344,0))),G301)</f>
        <v>tier - 2</v>
      </c>
      <c r="O301" s="15" t="str" cm="1">
        <f t="array" ref="O301">IF(H301="?",INDEX($H$2:$H$2344,MODE(MATCH($H$2:$H$2344,$H$2:$H$2344,0))),H301)</f>
        <v>tier - 3</v>
      </c>
      <c r="P301" s="15" t="str">
        <f t="shared" si="26"/>
        <v>R1011</v>
      </c>
      <c r="Q301" s="49" t="str">
        <f t="shared" si="27"/>
        <v>1-Oct-2000</v>
      </c>
      <c r="R301" s="46">
        <v>36800</v>
      </c>
      <c r="S301" s="15"/>
      <c r="T301" s="29">
        <f t="shared" si="28"/>
        <v>22</v>
      </c>
      <c r="U301" s="61">
        <v>2819.51</v>
      </c>
    </row>
    <row r="302" spans="1:21" x14ac:dyDescent="0.25">
      <c r="A302" t="s">
        <v>330</v>
      </c>
      <c r="B302">
        <v>1998</v>
      </c>
      <c r="C302" t="s">
        <v>15</v>
      </c>
      <c r="D302">
        <v>15</v>
      </c>
      <c r="E302">
        <v>0</v>
      </c>
      <c r="F302" s="54">
        <v>2842.76</v>
      </c>
      <c r="G302" t="s">
        <v>11</v>
      </c>
      <c r="H302" t="s">
        <v>12</v>
      </c>
      <c r="I302" t="s">
        <v>23</v>
      </c>
      <c r="J302" s="20"/>
      <c r="K302" s="20"/>
      <c r="L302" s="17" t="str">
        <f t="shared" si="24"/>
        <v>Nov</v>
      </c>
      <c r="M302" s="17">
        <f t="shared" si="25"/>
        <v>1998</v>
      </c>
      <c r="N302" s="17" t="str" cm="1">
        <f t="array" ref="N302">IF(G302="?",INDEX($G$2:$G$2344,MODE(MATCH($G$2:$G$2344,$G$2:$G$2344,0))),G302)</f>
        <v>tier - 2</v>
      </c>
      <c r="O302" s="17" t="str" cm="1">
        <f t="array" ref="O302">IF(H302="?",INDEX($H$2:$H$2344,MODE(MATCH($H$2:$H$2344,$H$2:$H$2344,0))),H302)</f>
        <v>tier - 3</v>
      </c>
      <c r="P302" s="17" t="str">
        <f t="shared" si="26"/>
        <v>R1012</v>
      </c>
      <c r="Q302" s="47" t="str">
        <f t="shared" si="27"/>
        <v>15-Nov-1998</v>
      </c>
      <c r="R302" s="48">
        <v>36114</v>
      </c>
      <c r="S302" s="17"/>
      <c r="T302" s="30">
        <f t="shared" si="28"/>
        <v>24</v>
      </c>
      <c r="U302" s="62">
        <v>2842.76</v>
      </c>
    </row>
    <row r="303" spans="1:21" x14ac:dyDescent="0.25">
      <c r="A303" t="s">
        <v>331</v>
      </c>
      <c r="B303">
        <v>1998</v>
      </c>
      <c r="C303" t="s">
        <v>18</v>
      </c>
      <c r="D303">
        <v>17</v>
      </c>
      <c r="E303">
        <v>0</v>
      </c>
      <c r="F303" s="54">
        <v>2850.68</v>
      </c>
      <c r="G303" t="s">
        <v>11</v>
      </c>
      <c r="H303" t="s">
        <v>12</v>
      </c>
      <c r="I303" t="s">
        <v>23</v>
      </c>
      <c r="J303" s="19"/>
      <c r="K303" s="19"/>
      <c r="L303" s="15" t="str">
        <f t="shared" si="24"/>
        <v>Jun</v>
      </c>
      <c r="M303" s="15">
        <f t="shared" si="25"/>
        <v>1998</v>
      </c>
      <c r="N303" s="15" t="str" cm="1">
        <f t="array" ref="N303">IF(G303="?",INDEX($G$2:$G$2344,MODE(MATCH($G$2:$G$2344,$G$2:$G$2344,0))),G303)</f>
        <v>tier - 2</v>
      </c>
      <c r="O303" s="15" t="str" cm="1">
        <f t="array" ref="O303">IF(H303="?",INDEX($H$2:$H$2344,MODE(MATCH($H$2:$H$2344,$H$2:$H$2344,0))),H303)</f>
        <v>tier - 3</v>
      </c>
      <c r="P303" s="15" t="str">
        <f t="shared" si="26"/>
        <v>R1012</v>
      </c>
      <c r="Q303" s="49" t="str">
        <f t="shared" si="27"/>
        <v>17-Jun-1998</v>
      </c>
      <c r="R303" s="46">
        <v>35963</v>
      </c>
      <c r="S303" s="15"/>
      <c r="T303" s="29">
        <f t="shared" si="28"/>
        <v>24</v>
      </c>
      <c r="U303" s="61">
        <v>2850.68</v>
      </c>
    </row>
    <row r="304" spans="1:21" x14ac:dyDescent="0.25">
      <c r="A304" t="s">
        <v>332</v>
      </c>
      <c r="B304">
        <v>1998</v>
      </c>
      <c r="C304" t="s">
        <v>20</v>
      </c>
      <c r="D304">
        <v>4</v>
      </c>
      <c r="E304">
        <v>0</v>
      </c>
      <c r="F304" s="54">
        <v>2855.44</v>
      </c>
      <c r="G304" t="s">
        <v>11</v>
      </c>
      <c r="H304" t="s">
        <v>12</v>
      </c>
      <c r="I304" t="s">
        <v>23</v>
      </c>
      <c r="J304" s="20"/>
      <c r="K304" s="20"/>
      <c r="L304" s="17" t="str">
        <f t="shared" si="24"/>
        <v>Sep</v>
      </c>
      <c r="M304" s="17">
        <f t="shared" si="25"/>
        <v>1998</v>
      </c>
      <c r="N304" s="17" t="str" cm="1">
        <f t="array" ref="N304">IF(G304="?",INDEX($G$2:$G$2344,MODE(MATCH($G$2:$G$2344,$G$2:$G$2344,0))),G304)</f>
        <v>tier - 2</v>
      </c>
      <c r="O304" s="17" t="str" cm="1">
        <f t="array" ref="O304">IF(H304="?",INDEX($H$2:$H$2344,MODE(MATCH($H$2:$H$2344,$H$2:$H$2344,0))),H304)</f>
        <v>tier - 3</v>
      </c>
      <c r="P304" s="17" t="str">
        <f t="shared" si="26"/>
        <v>R1012</v>
      </c>
      <c r="Q304" s="47" t="str">
        <f t="shared" si="27"/>
        <v>4-Sep-1998</v>
      </c>
      <c r="R304" s="48">
        <v>36042</v>
      </c>
      <c r="S304" s="17"/>
      <c r="T304" s="30">
        <f t="shared" si="28"/>
        <v>24</v>
      </c>
      <c r="U304" s="62">
        <v>2855.44</v>
      </c>
    </row>
    <row r="305" spans="1:21" x14ac:dyDescent="0.25">
      <c r="A305" t="s">
        <v>333</v>
      </c>
      <c r="B305">
        <v>1993</v>
      </c>
      <c r="C305" t="s">
        <v>15</v>
      </c>
      <c r="D305">
        <v>1</v>
      </c>
      <c r="E305">
        <v>0</v>
      </c>
      <c r="F305" s="54">
        <v>2866.09</v>
      </c>
      <c r="G305" t="s">
        <v>12</v>
      </c>
      <c r="H305" t="s">
        <v>12</v>
      </c>
      <c r="I305" t="s">
        <v>42</v>
      </c>
      <c r="J305" s="19"/>
      <c r="K305" s="19"/>
      <c r="L305" s="15" t="str">
        <f t="shared" si="24"/>
        <v>Nov</v>
      </c>
      <c r="M305" s="15">
        <f t="shared" si="25"/>
        <v>1993</v>
      </c>
      <c r="N305" s="15" t="str" cm="1">
        <f t="array" ref="N305">IF(G305="?",INDEX($G$2:$G$2344,MODE(MATCH($G$2:$G$2344,$G$2:$G$2344,0))),G305)</f>
        <v>tier - 3</v>
      </c>
      <c r="O305" s="15" t="str" cm="1">
        <f t="array" ref="O305">IF(H305="?",INDEX($H$2:$H$2344,MODE(MATCH($H$2:$H$2344,$H$2:$H$2344,0))),H305)</f>
        <v>tier - 3</v>
      </c>
      <c r="P305" s="15" t="str">
        <f t="shared" si="26"/>
        <v>R1011</v>
      </c>
      <c r="Q305" s="49" t="str">
        <f t="shared" si="27"/>
        <v>1-Nov-1993</v>
      </c>
      <c r="R305" s="46">
        <v>34274</v>
      </c>
      <c r="S305" s="15"/>
      <c r="T305" s="29">
        <f t="shared" si="28"/>
        <v>29</v>
      </c>
      <c r="U305" s="61">
        <v>2866.09</v>
      </c>
    </row>
    <row r="306" spans="1:21" x14ac:dyDescent="0.25">
      <c r="A306" t="s">
        <v>334</v>
      </c>
      <c r="B306">
        <v>1993</v>
      </c>
      <c r="C306" t="s">
        <v>35</v>
      </c>
      <c r="D306">
        <v>12</v>
      </c>
      <c r="E306">
        <v>0</v>
      </c>
      <c r="F306" s="54">
        <v>2867.12</v>
      </c>
      <c r="G306" t="s">
        <v>16</v>
      </c>
      <c r="H306" t="s">
        <v>12</v>
      </c>
      <c r="I306" t="s">
        <v>13</v>
      </c>
      <c r="J306" s="20"/>
      <c r="K306" s="20"/>
      <c r="L306" s="17" t="str">
        <f t="shared" si="24"/>
        <v>Aug</v>
      </c>
      <c r="M306" s="17">
        <f t="shared" si="25"/>
        <v>1993</v>
      </c>
      <c r="N306" s="17" t="str" cm="1">
        <f t="array" ref="N306">IF(G306="?",INDEX($G$2:$G$2344,MODE(MATCH($G$2:$G$2344,$G$2:$G$2344,0))),G306)</f>
        <v>tier - 1</v>
      </c>
      <c r="O306" s="17" t="str" cm="1">
        <f t="array" ref="O306">IF(H306="?",INDEX($H$2:$H$2344,MODE(MATCH($H$2:$H$2344,$H$2:$H$2344,0))),H306)</f>
        <v>tier - 3</v>
      </c>
      <c r="P306" s="17" t="str">
        <f t="shared" si="26"/>
        <v>R1013</v>
      </c>
      <c r="Q306" s="47" t="str">
        <f t="shared" si="27"/>
        <v>12-Aug-1993</v>
      </c>
      <c r="R306" s="48">
        <v>34193</v>
      </c>
      <c r="S306" s="17"/>
      <c r="T306" s="30">
        <f t="shared" si="28"/>
        <v>29</v>
      </c>
      <c r="U306" s="62">
        <v>2867.12</v>
      </c>
    </row>
    <row r="307" spans="1:21" x14ac:dyDescent="0.25">
      <c r="A307" t="s">
        <v>335</v>
      </c>
      <c r="B307">
        <v>1996</v>
      </c>
      <c r="C307" t="s">
        <v>18</v>
      </c>
      <c r="D307">
        <v>21</v>
      </c>
      <c r="E307">
        <v>0</v>
      </c>
      <c r="F307" s="54">
        <v>2897.32</v>
      </c>
      <c r="G307" t="s">
        <v>12</v>
      </c>
      <c r="H307" t="s">
        <v>12</v>
      </c>
      <c r="I307" t="s">
        <v>168</v>
      </c>
      <c r="J307" s="19"/>
      <c r="K307" s="19"/>
      <c r="L307" s="15" t="str">
        <f t="shared" si="24"/>
        <v>Jun</v>
      </c>
      <c r="M307" s="15">
        <f t="shared" si="25"/>
        <v>1996</v>
      </c>
      <c r="N307" s="15" t="str" cm="1">
        <f t="array" ref="N307">IF(G307="?",INDEX($G$2:$G$2344,MODE(MATCH($G$2:$G$2344,$G$2:$G$2344,0))),G307)</f>
        <v>tier - 3</v>
      </c>
      <c r="O307" s="15" t="str" cm="1">
        <f t="array" ref="O307">IF(H307="?",INDEX($H$2:$H$2344,MODE(MATCH($H$2:$H$2344,$H$2:$H$2344,0))),H307)</f>
        <v>tier - 3</v>
      </c>
      <c r="P307" s="15" t="str">
        <f t="shared" si="26"/>
        <v>R1016</v>
      </c>
      <c r="Q307" s="49" t="str">
        <f t="shared" si="27"/>
        <v>21-Jun-1996</v>
      </c>
      <c r="R307" s="46">
        <v>35237</v>
      </c>
      <c r="S307" s="15"/>
      <c r="T307" s="29">
        <f t="shared" si="28"/>
        <v>26</v>
      </c>
      <c r="U307" s="61">
        <v>2897.32</v>
      </c>
    </row>
    <row r="308" spans="1:21" x14ac:dyDescent="0.25">
      <c r="A308" t="s">
        <v>336</v>
      </c>
      <c r="B308">
        <v>2000</v>
      </c>
      <c r="C308" t="s">
        <v>10</v>
      </c>
      <c r="D308">
        <v>14</v>
      </c>
      <c r="E308">
        <v>0</v>
      </c>
      <c r="F308" s="54">
        <v>2897.46</v>
      </c>
      <c r="G308" t="s">
        <v>11</v>
      </c>
      <c r="H308" t="s">
        <v>16</v>
      </c>
      <c r="I308" t="s">
        <v>23</v>
      </c>
      <c r="J308" s="20"/>
      <c r="K308" s="20"/>
      <c r="L308" s="17" t="str">
        <f t="shared" si="24"/>
        <v>Jul</v>
      </c>
      <c r="M308" s="17">
        <f t="shared" si="25"/>
        <v>2000</v>
      </c>
      <c r="N308" s="17" t="str" cm="1">
        <f t="array" ref="N308">IF(G308="?",INDEX($G$2:$G$2344,MODE(MATCH($G$2:$G$2344,$G$2:$G$2344,0))),G308)</f>
        <v>tier - 2</v>
      </c>
      <c r="O308" s="17" t="str" cm="1">
        <f t="array" ref="O308">IF(H308="?",INDEX($H$2:$H$2344,MODE(MATCH($H$2:$H$2344,$H$2:$H$2344,0))),H308)</f>
        <v>tier - 1</v>
      </c>
      <c r="P308" s="17" t="str">
        <f t="shared" si="26"/>
        <v>R1012</v>
      </c>
      <c r="Q308" s="47" t="str">
        <f t="shared" si="27"/>
        <v>14-Jul-2000</v>
      </c>
      <c r="R308" s="48">
        <v>36721</v>
      </c>
      <c r="S308" s="17"/>
      <c r="T308" s="30">
        <f t="shared" si="28"/>
        <v>22</v>
      </c>
      <c r="U308" s="62">
        <v>2897.46</v>
      </c>
    </row>
    <row r="309" spans="1:21" x14ac:dyDescent="0.25">
      <c r="A309" t="s">
        <v>337</v>
      </c>
      <c r="B309">
        <v>1999</v>
      </c>
      <c r="C309" t="s">
        <v>15</v>
      </c>
      <c r="D309">
        <v>1</v>
      </c>
      <c r="E309">
        <v>0</v>
      </c>
      <c r="F309" s="54">
        <v>2899.49</v>
      </c>
      <c r="G309" t="s">
        <v>11</v>
      </c>
      <c r="H309" t="s">
        <v>11</v>
      </c>
      <c r="I309" t="s">
        <v>247</v>
      </c>
      <c r="J309" s="19"/>
      <c r="K309" s="19"/>
      <c r="L309" s="15" t="str">
        <f t="shared" si="24"/>
        <v>Nov</v>
      </c>
      <c r="M309" s="15">
        <f t="shared" si="25"/>
        <v>1999</v>
      </c>
      <c r="N309" s="15" t="str" cm="1">
        <f t="array" ref="N309">IF(G309="?",INDEX($G$2:$G$2344,MODE(MATCH($G$2:$G$2344,$G$2:$G$2344,0))),G309)</f>
        <v>tier - 2</v>
      </c>
      <c r="O309" s="15" t="str" cm="1">
        <f t="array" ref="O309">IF(H309="?",INDEX($H$2:$H$2344,MODE(MATCH($H$2:$H$2344,$H$2:$H$2344,0))),H309)</f>
        <v>tier - 2</v>
      </c>
      <c r="P309" s="15" t="str">
        <f t="shared" si="26"/>
        <v>R1024</v>
      </c>
      <c r="Q309" s="49" t="str">
        <f t="shared" si="27"/>
        <v>1-Nov-1999</v>
      </c>
      <c r="R309" s="46">
        <v>36465</v>
      </c>
      <c r="S309" s="15"/>
      <c r="T309" s="29">
        <f t="shared" si="28"/>
        <v>23</v>
      </c>
      <c r="U309" s="61">
        <v>2899.49</v>
      </c>
    </row>
    <row r="310" spans="1:21" x14ac:dyDescent="0.25">
      <c r="A310" t="s">
        <v>338</v>
      </c>
      <c r="B310">
        <v>1996</v>
      </c>
      <c r="C310" t="s">
        <v>37</v>
      </c>
      <c r="D310">
        <v>24</v>
      </c>
      <c r="E310">
        <v>1</v>
      </c>
      <c r="F310" s="54">
        <v>2902.91</v>
      </c>
      <c r="G310" t="s">
        <v>11</v>
      </c>
      <c r="H310" t="s">
        <v>11</v>
      </c>
      <c r="I310" t="s">
        <v>13</v>
      </c>
      <c r="J310" s="20"/>
      <c r="K310" s="20"/>
      <c r="L310" s="17" t="str">
        <f t="shared" si="24"/>
        <v>Oct</v>
      </c>
      <c r="M310" s="17">
        <f t="shared" si="25"/>
        <v>1996</v>
      </c>
      <c r="N310" s="17" t="str" cm="1">
        <f t="array" ref="N310">IF(G310="?",INDEX($G$2:$G$2344,MODE(MATCH($G$2:$G$2344,$G$2:$G$2344,0))),G310)</f>
        <v>tier - 2</v>
      </c>
      <c r="O310" s="17" t="str" cm="1">
        <f t="array" ref="O310">IF(H310="?",INDEX($H$2:$H$2344,MODE(MATCH($H$2:$H$2344,$H$2:$H$2344,0))),H310)</f>
        <v>tier - 2</v>
      </c>
      <c r="P310" s="17" t="str">
        <f t="shared" si="26"/>
        <v>R1013</v>
      </c>
      <c r="Q310" s="47" t="str">
        <f t="shared" si="27"/>
        <v>24-Oct-1996</v>
      </c>
      <c r="R310" s="48">
        <v>35362</v>
      </c>
      <c r="S310" s="17"/>
      <c r="T310" s="30">
        <f t="shared" si="28"/>
        <v>26</v>
      </c>
      <c r="U310" s="62">
        <v>2902.91</v>
      </c>
    </row>
    <row r="311" spans="1:21" x14ac:dyDescent="0.25">
      <c r="A311" t="s">
        <v>339</v>
      </c>
      <c r="B311">
        <v>1996</v>
      </c>
      <c r="C311" t="s">
        <v>18</v>
      </c>
      <c r="D311">
        <v>13</v>
      </c>
      <c r="E311">
        <v>1</v>
      </c>
      <c r="F311" s="54">
        <v>2904.09</v>
      </c>
      <c r="G311" t="s">
        <v>11</v>
      </c>
      <c r="H311" t="s">
        <v>11</v>
      </c>
      <c r="I311" t="s">
        <v>42</v>
      </c>
      <c r="J311" s="19"/>
      <c r="K311" s="19"/>
      <c r="L311" s="15" t="str">
        <f t="shared" si="24"/>
        <v>Jun</v>
      </c>
      <c r="M311" s="15">
        <f t="shared" si="25"/>
        <v>1996</v>
      </c>
      <c r="N311" s="15" t="str" cm="1">
        <f t="array" ref="N311">IF(G311="?",INDEX($G$2:$G$2344,MODE(MATCH($G$2:$G$2344,$G$2:$G$2344,0))),G311)</f>
        <v>tier - 2</v>
      </c>
      <c r="O311" s="15" t="str" cm="1">
        <f t="array" ref="O311">IF(H311="?",INDEX($H$2:$H$2344,MODE(MATCH($H$2:$H$2344,$H$2:$H$2344,0))),H311)</f>
        <v>tier - 2</v>
      </c>
      <c r="P311" s="15" t="str">
        <f t="shared" si="26"/>
        <v>R1011</v>
      </c>
      <c r="Q311" s="49" t="str">
        <f t="shared" si="27"/>
        <v>13-Jun-1996</v>
      </c>
      <c r="R311" s="46">
        <v>35229</v>
      </c>
      <c r="S311" s="15"/>
      <c r="T311" s="29">
        <f t="shared" si="28"/>
        <v>26</v>
      </c>
      <c r="U311" s="61">
        <v>2904.09</v>
      </c>
    </row>
    <row r="312" spans="1:21" x14ac:dyDescent="0.25">
      <c r="A312" t="s">
        <v>340</v>
      </c>
      <c r="B312">
        <v>2003</v>
      </c>
      <c r="C312" t="s">
        <v>18</v>
      </c>
      <c r="D312">
        <v>5</v>
      </c>
      <c r="E312">
        <v>2</v>
      </c>
      <c r="F312" s="54">
        <v>2913.57</v>
      </c>
      <c r="G312" t="s">
        <v>11</v>
      </c>
      <c r="H312" t="s">
        <v>11</v>
      </c>
      <c r="I312" t="s">
        <v>42</v>
      </c>
      <c r="J312" s="20"/>
      <c r="K312" s="20"/>
      <c r="L312" s="17" t="str">
        <f t="shared" si="24"/>
        <v>Jun</v>
      </c>
      <c r="M312" s="17">
        <f t="shared" si="25"/>
        <v>2003</v>
      </c>
      <c r="N312" s="17" t="str" cm="1">
        <f t="array" ref="N312">IF(G312="?",INDEX($G$2:$G$2344,MODE(MATCH($G$2:$G$2344,$G$2:$G$2344,0))),G312)</f>
        <v>tier - 2</v>
      </c>
      <c r="O312" s="17" t="str" cm="1">
        <f t="array" ref="O312">IF(H312="?",INDEX($H$2:$H$2344,MODE(MATCH($H$2:$H$2344,$H$2:$H$2344,0))),H312)</f>
        <v>tier - 2</v>
      </c>
      <c r="P312" s="17" t="str">
        <f t="shared" si="26"/>
        <v>R1011</v>
      </c>
      <c r="Q312" s="47" t="str">
        <f t="shared" si="27"/>
        <v>5-Jun-2003</v>
      </c>
      <c r="R312" s="48">
        <v>37777</v>
      </c>
      <c r="S312" s="17"/>
      <c r="T312" s="30">
        <f t="shared" si="28"/>
        <v>20</v>
      </c>
      <c r="U312" s="62">
        <v>2913.57</v>
      </c>
    </row>
    <row r="313" spans="1:21" x14ac:dyDescent="0.25">
      <c r="A313" t="s">
        <v>341</v>
      </c>
      <c r="B313">
        <v>1996</v>
      </c>
      <c r="C313" t="s">
        <v>18</v>
      </c>
      <c r="D313">
        <v>30</v>
      </c>
      <c r="E313">
        <v>1</v>
      </c>
      <c r="F313" s="54">
        <v>2927.06</v>
      </c>
      <c r="G313" t="s">
        <v>11</v>
      </c>
      <c r="H313" t="s">
        <v>11</v>
      </c>
      <c r="I313" t="s">
        <v>13</v>
      </c>
      <c r="J313" s="19"/>
      <c r="K313" s="19"/>
      <c r="L313" s="15" t="str">
        <f t="shared" si="24"/>
        <v>Jun</v>
      </c>
      <c r="M313" s="15">
        <f t="shared" si="25"/>
        <v>1996</v>
      </c>
      <c r="N313" s="15" t="str" cm="1">
        <f t="array" ref="N313">IF(G313="?",INDEX($G$2:$G$2344,MODE(MATCH($G$2:$G$2344,$G$2:$G$2344,0))),G313)</f>
        <v>tier - 2</v>
      </c>
      <c r="O313" s="15" t="str" cm="1">
        <f t="array" ref="O313">IF(H313="?",INDEX($H$2:$H$2344,MODE(MATCH($H$2:$H$2344,$H$2:$H$2344,0))),H313)</f>
        <v>tier - 2</v>
      </c>
      <c r="P313" s="15" t="str">
        <f t="shared" si="26"/>
        <v>R1013</v>
      </c>
      <c r="Q313" s="49" t="str">
        <f t="shared" si="27"/>
        <v>30-Jun-1996</v>
      </c>
      <c r="R313" s="46">
        <v>35246</v>
      </c>
      <c r="S313" s="15"/>
      <c r="T313" s="29">
        <f t="shared" si="28"/>
        <v>26</v>
      </c>
      <c r="U313" s="61">
        <v>2927.06</v>
      </c>
    </row>
    <row r="314" spans="1:21" x14ac:dyDescent="0.25">
      <c r="A314" t="s">
        <v>342</v>
      </c>
      <c r="B314">
        <v>2002</v>
      </c>
      <c r="C314" t="s">
        <v>20</v>
      </c>
      <c r="D314">
        <v>30</v>
      </c>
      <c r="E314">
        <v>0</v>
      </c>
      <c r="F314" s="54">
        <v>2943.41</v>
      </c>
      <c r="G314" t="s">
        <v>11</v>
      </c>
      <c r="H314" t="s">
        <v>12</v>
      </c>
      <c r="I314" t="s">
        <v>23</v>
      </c>
      <c r="J314" s="20"/>
      <c r="K314" s="20"/>
      <c r="L314" s="17" t="str">
        <f t="shared" si="24"/>
        <v>Sep</v>
      </c>
      <c r="M314" s="17">
        <f t="shared" si="25"/>
        <v>2002</v>
      </c>
      <c r="N314" s="17" t="str" cm="1">
        <f t="array" ref="N314">IF(G314="?",INDEX($G$2:$G$2344,MODE(MATCH($G$2:$G$2344,$G$2:$G$2344,0))),G314)</f>
        <v>tier - 2</v>
      </c>
      <c r="O314" s="17" t="str" cm="1">
        <f t="array" ref="O314">IF(H314="?",INDEX($H$2:$H$2344,MODE(MATCH($H$2:$H$2344,$H$2:$H$2344,0))),H314)</f>
        <v>tier - 3</v>
      </c>
      <c r="P314" s="17" t="str">
        <f t="shared" si="26"/>
        <v>R1012</v>
      </c>
      <c r="Q314" s="47" t="str">
        <f t="shared" si="27"/>
        <v>30-Sep-2002</v>
      </c>
      <c r="R314" s="48">
        <v>37529</v>
      </c>
      <c r="S314" s="17"/>
      <c r="T314" s="30">
        <f t="shared" si="28"/>
        <v>20</v>
      </c>
      <c r="U314" s="62">
        <v>2943.41</v>
      </c>
    </row>
    <row r="315" spans="1:21" x14ac:dyDescent="0.25">
      <c r="A315" t="s">
        <v>343</v>
      </c>
      <c r="B315">
        <v>1995</v>
      </c>
      <c r="C315" t="s">
        <v>20</v>
      </c>
      <c r="D315">
        <v>24</v>
      </c>
      <c r="E315">
        <v>0</v>
      </c>
      <c r="F315" s="54">
        <v>2974.13</v>
      </c>
      <c r="G315" t="s">
        <v>11</v>
      </c>
      <c r="H315" t="s">
        <v>16</v>
      </c>
      <c r="I315" t="s">
        <v>42</v>
      </c>
      <c r="J315" s="19"/>
      <c r="K315" s="19"/>
      <c r="L315" s="15" t="str">
        <f t="shared" si="24"/>
        <v>Sep</v>
      </c>
      <c r="M315" s="15">
        <f t="shared" si="25"/>
        <v>1995</v>
      </c>
      <c r="N315" s="15" t="str" cm="1">
        <f t="array" ref="N315">IF(G315="?",INDEX($G$2:$G$2344,MODE(MATCH($G$2:$G$2344,$G$2:$G$2344,0))),G315)</f>
        <v>tier - 2</v>
      </c>
      <c r="O315" s="15" t="str" cm="1">
        <f t="array" ref="O315">IF(H315="?",INDEX($H$2:$H$2344,MODE(MATCH($H$2:$H$2344,$H$2:$H$2344,0))),H315)</f>
        <v>tier - 1</v>
      </c>
      <c r="P315" s="15" t="str">
        <f t="shared" si="26"/>
        <v>R1011</v>
      </c>
      <c r="Q315" s="49" t="str">
        <f t="shared" si="27"/>
        <v>24-Sep-1995</v>
      </c>
      <c r="R315" s="46">
        <v>34966</v>
      </c>
      <c r="S315" s="15"/>
      <c r="T315" s="29">
        <f t="shared" si="28"/>
        <v>27</v>
      </c>
      <c r="U315" s="61">
        <v>2974.13</v>
      </c>
    </row>
    <row r="316" spans="1:21" x14ac:dyDescent="0.25">
      <c r="A316" t="s">
        <v>344</v>
      </c>
      <c r="B316">
        <v>1987</v>
      </c>
      <c r="C316" t="s">
        <v>18</v>
      </c>
      <c r="D316">
        <v>18</v>
      </c>
      <c r="E316">
        <v>3</v>
      </c>
      <c r="F316" s="54">
        <v>2979.52</v>
      </c>
      <c r="G316" t="s">
        <v>11</v>
      </c>
      <c r="H316" t="s">
        <v>12</v>
      </c>
      <c r="I316" t="s">
        <v>13</v>
      </c>
      <c r="J316" s="20"/>
      <c r="K316" s="20"/>
      <c r="L316" s="17" t="str">
        <f t="shared" si="24"/>
        <v>Jun</v>
      </c>
      <c r="M316" s="17">
        <f t="shared" si="25"/>
        <v>1987</v>
      </c>
      <c r="N316" s="17" t="str" cm="1">
        <f t="array" ref="N316">IF(G316="?",INDEX($G$2:$G$2344,MODE(MATCH($G$2:$G$2344,$G$2:$G$2344,0))),G316)</f>
        <v>tier - 2</v>
      </c>
      <c r="O316" s="17" t="str" cm="1">
        <f t="array" ref="O316">IF(H316="?",INDEX($H$2:$H$2344,MODE(MATCH($H$2:$H$2344,$H$2:$H$2344,0))),H316)</f>
        <v>tier - 3</v>
      </c>
      <c r="P316" s="17" t="str">
        <f t="shared" si="26"/>
        <v>R1013</v>
      </c>
      <c r="Q316" s="47" t="str">
        <f t="shared" si="27"/>
        <v>18-Jun-1987</v>
      </c>
      <c r="R316" s="48">
        <v>31946</v>
      </c>
      <c r="S316" s="17"/>
      <c r="T316" s="30">
        <f t="shared" si="28"/>
        <v>35</v>
      </c>
      <c r="U316" s="62">
        <v>2979.52</v>
      </c>
    </row>
    <row r="317" spans="1:21" x14ac:dyDescent="0.25">
      <c r="A317" t="s">
        <v>345</v>
      </c>
      <c r="B317">
        <v>1991</v>
      </c>
      <c r="C317" t="s">
        <v>15</v>
      </c>
      <c r="D317">
        <v>20</v>
      </c>
      <c r="E317">
        <v>3</v>
      </c>
      <c r="F317" s="54">
        <v>2985.67</v>
      </c>
      <c r="G317" t="s">
        <v>11</v>
      </c>
      <c r="H317" t="s">
        <v>11</v>
      </c>
      <c r="I317" t="s">
        <v>13</v>
      </c>
      <c r="J317" s="19"/>
      <c r="K317" s="19"/>
      <c r="L317" s="15" t="str">
        <f t="shared" si="24"/>
        <v>Nov</v>
      </c>
      <c r="M317" s="15">
        <f t="shared" si="25"/>
        <v>1991</v>
      </c>
      <c r="N317" s="15" t="str" cm="1">
        <f t="array" ref="N317">IF(G317="?",INDEX($G$2:$G$2344,MODE(MATCH($G$2:$G$2344,$G$2:$G$2344,0))),G317)</f>
        <v>tier - 2</v>
      </c>
      <c r="O317" s="15" t="str" cm="1">
        <f t="array" ref="O317">IF(H317="?",INDEX($H$2:$H$2344,MODE(MATCH($H$2:$H$2344,$H$2:$H$2344,0))),H317)</f>
        <v>tier - 2</v>
      </c>
      <c r="P317" s="15" t="str">
        <f t="shared" si="26"/>
        <v>R1013</v>
      </c>
      <c r="Q317" s="49" t="str">
        <f t="shared" si="27"/>
        <v>20-Nov-1991</v>
      </c>
      <c r="R317" s="46">
        <v>33562</v>
      </c>
      <c r="S317" s="15"/>
      <c r="T317" s="29">
        <f t="shared" si="28"/>
        <v>31</v>
      </c>
      <c r="U317" s="61">
        <v>2985.67</v>
      </c>
    </row>
    <row r="318" spans="1:21" x14ac:dyDescent="0.25">
      <c r="A318" t="s">
        <v>346</v>
      </c>
      <c r="B318">
        <v>2002</v>
      </c>
      <c r="C318" t="s">
        <v>30</v>
      </c>
      <c r="D318">
        <v>15</v>
      </c>
      <c r="E318">
        <v>0</v>
      </c>
      <c r="F318" s="54">
        <v>3012.22</v>
      </c>
      <c r="G318" t="s">
        <v>11</v>
      </c>
      <c r="H318" t="s">
        <v>12</v>
      </c>
      <c r="I318" t="s">
        <v>23</v>
      </c>
      <c r="J318" s="20"/>
      <c r="K318" s="20"/>
      <c r="L318" s="17" t="str">
        <f t="shared" si="24"/>
        <v>Dec</v>
      </c>
      <c r="M318" s="17">
        <f t="shared" si="25"/>
        <v>2002</v>
      </c>
      <c r="N318" s="17" t="str" cm="1">
        <f t="array" ref="N318">IF(G318="?",INDEX($G$2:$G$2344,MODE(MATCH($G$2:$G$2344,$G$2:$G$2344,0))),G318)</f>
        <v>tier - 2</v>
      </c>
      <c r="O318" s="17" t="str" cm="1">
        <f t="array" ref="O318">IF(H318="?",INDEX($H$2:$H$2344,MODE(MATCH($H$2:$H$2344,$H$2:$H$2344,0))),H318)</f>
        <v>tier - 3</v>
      </c>
      <c r="P318" s="17" t="str">
        <f t="shared" si="26"/>
        <v>R1012</v>
      </c>
      <c r="Q318" s="47" t="str">
        <f t="shared" si="27"/>
        <v>15-Dec-2002</v>
      </c>
      <c r="R318" s="48">
        <v>37605</v>
      </c>
      <c r="S318" s="17"/>
      <c r="T318" s="30">
        <f t="shared" si="28"/>
        <v>20</v>
      </c>
      <c r="U318" s="62">
        <v>3012.22</v>
      </c>
    </row>
    <row r="319" spans="1:21" x14ac:dyDescent="0.25">
      <c r="A319" t="s">
        <v>347</v>
      </c>
      <c r="B319">
        <v>1988</v>
      </c>
      <c r="C319" t="s">
        <v>20</v>
      </c>
      <c r="D319">
        <v>28</v>
      </c>
      <c r="E319">
        <v>3</v>
      </c>
      <c r="F319" s="54">
        <v>3018.04</v>
      </c>
      <c r="G319" t="s">
        <v>11</v>
      </c>
      <c r="H319" t="s">
        <v>11</v>
      </c>
      <c r="I319" t="s">
        <v>23</v>
      </c>
      <c r="J319" s="19"/>
      <c r="K319" s="19"/>
      <c r="L319" s="15" t="str">
        <f t="shared" si="24"/>
        <v>Sep</v>
      </c>
      <c r="M319" s="15">
        <f t="shared" si="25"/>
        <v>1988</v>
      </c>
      <c r="N319" s="15" t="str" cm="1">
        <f t="array" ref="N319">IF(G319="?",INDEX($G$2:$G$2344,MODE(MATCH($G$2:$G$2344,$G$2:$G$2344,0))),G319)</f>
        <v>tier - 2</v>
      </c>
      <c r="O319" s="15" t="str" cm="1">
        <f t="array" ref="O319">IF(H319="?",INDEX($H$2:$H$2344,MODE(MATCH($H$2:$H$2344,$H$2:$H$2344,0))),H319)</f>
        <v>tier - 2</v>
      </c>
      <c r="P319" s="15" t="str">
        <f t="shared" si="26"/>
        <v>R1012</v>
      </c>
      <c r="Q319" s="49" t="str">
        <f t="shared" si="27"/>
        <v>28-Sep-1988</v>
      </c>
      <c r="R319" s="46">
        <v>32414</v>
      </c>
      <c r="S319" s="15"/>
      <c r="T319" s="29">
        <f t="shared" si="28"/>
        <v>34</v>
      </c>
      <c r="U319" s="61">
        <v>3018.04</v>
      </c>
    </row>
    <row r="320" spans="1:21" x14ac:dyDescent="0.25">
      <c r="A320" t="s">
        <v>348</v>
      </c>
      <c r="B320">
        <v>1997</v>
      </c>
      <c r="C320" t="s">
        <v>30</v>
      </c>
      <c r="D320">
        <v>19</v>
      </c>
      <c r="E320">
        <v>0</v>
      </c>
      <c r="F320" s="54">
        <v>3021.81</v>
      </c>
      <c r="G320" t="s">
        <v>11</v>
      </c>
      <c r="H320" t="s">
        <v>12</v>
      </c>
      <c r="I320" t="s">
        <v>23</v>
      </c>
      <c r="J320" s="20"/>
      <c r="K320" s="20"/>
      <c r="L320" s="17" t="str">
        <f t="shared" si="24"/>
        <v>Dec</v>
      </c>
      <c r="M320" s="17">
        <f t="shared" si="25"/>
        <v>1997</v>
      </c>
      <c r="N320" s="17" t="str" cm="1">
        <f t="array" ref="N320">IF(G320="?",INDEX($G$2:$G$2344,MODE(MATCH($G$2:$G$2344,$G$2:$G$2344,0))),G320)</f>
        <v>tier - 2</v>
      </c>
      <c r="O320" s="17" t="str" cm="1">
        <f t="array" ref="O320">IF(H320="?",INDEX($H$2:$H$2344,MODE(MATCH($H$2:$H$2344,$H$2:$H$2344,0))),H320)</f>
        <v>tier - 3</v>
      </c>
      <c r="P320" s="17" t="str">
        <f t="shared" si="26"/>
        <v>R1012</v>
      </c>
      <c r="Q320" s="47" t="str">
        <f t="shared" si="27"/>
        <v>19-Dec-1997</v>
      </c>
      <c r="R320" s="48">
        <v>35783</v>
      </c>
      <c r="S320" s="17"/>
      <c r="T320" s="30">
        <f t="shared" si="28"/>
        <v>25</v>
      </c>
      <c r="U320" s="62">
        <v>3021.81</v>
      </c>
    </row>
    <row r="321" spans="1:21" x14ac:dyDescent="0.25">
      <c r="A321" t="s">
        <v>349</v>
      </c>
      <c r="B321">
        <v>1998</v>
      </c>
      <c r="C321" t="s">
        <v>20</v>
      </c>
      <c r="D321">
        <v>15</v>
      </c>
      <c r="E321">
        <v>0</v>
      </c>
      <c r="F321" s="54">
        <v>3044.21</v>
      </c>
      <c r="G321" t="s">
        <v>11</v>
      </c>
      <c r="H321" t="s">
        <v>12</v>
      </c>
      <c r="I321" t="s">
        <v>247</v>
      </c>
      <c r="J321" s="19"/>
      <c r="K321" s="19"/>
      <c r="L321" s="15" t="str">
        <f t="shared" si="24"/>
        <v>Sep</v>
      </c>
      <c r="M321" s="15">
        <f t="shared" si="25"/>
        <v>1998</v>
      </c>
      <c r="N321" s="15" t="str" cm="1">
        <f t="array" ref="N321">IF(G321="?",INDEX($G$2:$G$2344,MODE(MATCH($G$2:$G$2344,$G$2:$G$2344,0))),G321)</f>
        <v>tier - 2</v>
      </c>
      <c r="O321" s="15" t="str" cm="1">
        <f t="array" ref="O321">IF(H321="?",INDEX($H$2:$H$2344,MODE(MATCH($H$2:$H$2344,$H$2:$H$2344,0))),H321)</f>
        <v>tier - 3</v>
      </c>
      <c r="P321" s="15" t="str">
        <f t="shared" si="26"/>
        <v>R1024</v>
      </c>
      <c r="Q321" s="49" t="str">
        <f t="shared" si="27"/>
        <v>15-Sep-1998</v>
      </c>
      <c r="R321" s="46">
        <v>36053</v>
      </c>
      <c r="S321" s="15"/>
      <c r="T321" s="29">
        <f t="shared" si="28"/>
        <v>24</v>
      </c>
      <c r="U321" s="61">
        <v>3044.21</v>
      </c>
    </row>
    <row r="322" spans="1:21" x14ac:dyDescent="0.25">
      <c r="A322" t="s">
        <v>350</v>
      </c>
      <c r="B322">
        <v>1998</v>
      </c>
      <c r="C322" t="s">
        <v>35</v>
      </c>
      <c r="D322">
        <v>9</v>
      </c>
      <c r="E322">
        <v>0</v>
      </c>
      <c r="F322" s="54">
        <v>3046.06</v>
      </c>
      <c r="G322" t="s">
        <v>11</v>
      </c>
      <c r="H322" t="s">
        <v>16</v>
      </c>
      <c r="I322" t="s">
        <v>249</v>
      </c>
      <c r="J322" s="20"/>
      <c r="K322" s="20"/>
      <c r="L322" s="17" t="str">
        <f t="shared" ref="L322:L385" si="29">IF(C322="?","Sep",C322)</f>
        <v>Aug</v>
      </c>
      <c r="M322" s="17">
        <f t="shared" ref="M322:M385" si="30">IF(B322="?",ROUND(AVERAGE($B$2:$B$2344),0),B322)</f>
        <v>1998</v>
      </c>
      <c r="N322" s="17" t="str" cm="1">
        <f t="array" ref="N322">IF(G322="?",INDEX($G$2:$G$2344,MODE(MATCH($G$2:$G$2344,$G$2:$G$2344,0))),G322)</f>
        <v>tier - 2</v>
      </c>
      <c r="O322" s="17" t="str" cm="1">
        <f t="array" ref="O322">IF(H322="?",INDEX($H$2:$H$2344,MODE(MATCH($H$2:$H$2344,$H$2:$H$2344,0))),H322)</f>
        <v>tier - 1</v>
      </c>
      <c r="P322" s="17" t="str">
        <f t="shared" ref="P322:P385" si="31">IF(I322="?","Unknown",I322)</f>
        <v>R1023</v>
      </c>
      <c r="Q322" s="47" t="str">
        <f t="shared" ref="Q322:Q385" si="32">CONCATENATE(D322,"-",L322,"-",M322)</f>
        <v>9-Aug-1998</v>
      </c>
      <c r="R322" s="48">
        <v>36016</v>
      </c>
      <c r="S322" s="17"/>
      <c r="T322" s="30">
        <f t="shared" ref="T322:T385" si="33">DATEDIF(R322,$S$2,"Y")</f>
        <v>24</v>
      </c>
      <c r="U322" s="62">
        <v>3046.06</v>
      </c>
    </row>
    <row r="323" spans="1:21" x14ac:dyDescent="0.25">
      <c r="A323" t="s">
        <v>351</v>
      </c>
      <c r="B323">
        <v>1997</v>
      </c>
      <c r="C323" t="s">
        <v>30</v>
      </c>
      <c r="D323">
        <v>22</v>
      </c>
      <c r="E323">
        <v>0</v>
      </c>
      <c r="F323" s="54">
        <v>3051.73</v>
      </c>
      <c r="G323" t="s">
        <v>11</v>
      </c>
      <c r="H323" t="s">
        <v>11</v>
      </c>
      <c r="I323" t="s">
        <v>42</v>
      </c>
      <c r="J323" s="19"/>
      <c r="K323" s="19"/>
      <c r="L323" s="15" t="str">
        <f t="shared" si="29"/>
        <v>Dec</v>
      </c>
      <c r="M323" s="15">
        <f t="shared" si="30"/>
        <v>1997</v>
      </c>
      <c r="N323" s="15" t="str" cm="1">
        <f t="array" ref="N323">IF(G323="?",INDEX($G$2:$G$2344,MODE(MATCH($G$2:$G$2344,$G$2:$G$2344,0))),G323)</f>
        <v>tier - 2</v>
      </c>
      <c r="O323" s="15" t="str" cm="1">
        <f t="array" ref="O323">IF(H323="?",INDEX($H$2:$H$2344,MODE(MATCH($H$2:$H$2344,$H$2:$H$2344,0))),H323)</f>
        <v>tier - 2</v>
      </c>
      <c r="P323" s="15" t="str">
        <f t="shared" si="31"/>
        <v>R1011</v>
      </c>
      <c r="Q323" s="49" t="str">
        <f t="shared" si="32"/>
        <v>22-Dec-1997</v>
      </c>
      <c r="R323" s="46">
        <v>35786</v>
      </c>
      <c r="S323" s="15"/>
      <c r="T323" s="29">
        <f t="shared" si="33"/>
        <v>25</v>
      </c>
      <c r="U323" s="61">
        <v>3051.73</v>
      </c>
    </row>
    <row r="324" spans="1:21" x14ac:dyDescent="0.25">
      <c r="A324" t="s">
        <v>352</v>
      </c>
      <c r="B324">
        <v>2002</v>
      </c>
      <c r="C324" t="s">
        <v>18</v>
      </c>
      <c r="D324">
        <v>21</v>
      </c>
      <c r="E324">
        <v>2</v>
      </c>
      <c r="F324" s="54">
        <v>3056.39</v>
      </c>
      <c r="G324" t="s">
        <v>11</v>
      </c>
      <c r="H324" t="s">
        <v>12</v>
      </c>
      <c r="I324" t="s">
        <v>13</v>
      </c>
      <c r="J324" s="20"/>
      <c r="K324" s="20"/>
      <c r="L324" s="17" t="str">
        <f t="shared" si="29"/>
        <v>Jun</v>
      </c>
      <c r="M324" s="17">
        <f t="shared" si="30"/>
        <v>2002</v>
      </c>
      <c r="N324" s="17" t="str" cm="1">
        <f t="array" ref="N324">IF(G324="?",INDEX($G$2:$G$2344,MODE(MATCH($G$2:$G$2344,$G$2:$G$2344,0))),G324)</f>
        <v>tier - 2</v>
      </c>
      <c r="O324" s="17" t="str" cm="1">
        <f t="array" ref="O324">IF(H324="?",INDEX($H$2:$H$2344,MODE(MATCH($H$2:$H$2344,$H$2:$H$2344,0))),H324)</f>
        <v>tier - 3</v>
      </c>
      <c r="P324" s="17" t="str">
        <f t="shared" si="31"/>
        <v>R1013</v>
      </c>
      <c r="Q324" s="47" t="str">
        <f t="shared" si="32"/>
        <v>21-Jun-2002</v>
      </c>
      <c r="R324" s="48">
        <v>37428</v>
      </c>
      <c r="S324" s="17"/>
      <c r="T324" s="30">
        <f t="shared" si="33"/>
        <v>20</v>
      </c>
      <c r="U324" s="62">
        <v>3056.39</v>
      </c>
    </row>
    <row r="325" spans="1:21" x14ac:dyDescent="0.25">
      <c r="A325" t="s">
        <v>353</v>
      </c>
      <c r="B325">
        <v>1994</v>
      </c>
      <c r="C325" t="s">
        <v>20</v>
      </c>
      <c r="D325">
        <v>26</v>
      </c>
      <c r="E325">
        <v>0</v>
      </c>
      <c r="F325" s="54">
        <v>3062.51</v>
      </c>
      <c r="G325" t="s">
        <v>12</v>
      </c>
      <c r="H325" t="s">
        <v>16</v>
      </c>
      <c r="I325" t="s">
        <v>23</v>
      </c>
      <c r="J325" s="19"/>
      <c r="K325" s="19"/>
      <c r="L325" s="15" t="str">
        <f t="shared" si="29"/>
        <v>Sep</v>
      </c>
      <c r="M325" s="15">
        <f t="shared" si="30"/>
        <v>1994</v>
      </c>
      <c r="N325" s="15" t="str" cm="1">
        <f t="array" ref="N325">IF(G325="?",INDEX($G$2:$G$2344,MODE(MATCH($G$2:$G$2344,$G$2:$G$2344,0))),G325)</f>
        <v>tier - 3</v>
      </c>
      <c r="O325" s="15" t="str" cm="1">
        <f t="array" ref="O325">IF(H325="?",INDEX($H$2:$H$2344,MODE(MATCH($H$2:$H$2344,$H$2:$H$2344,0))),H325)</f>
        <v>tier - 1</v>
      </c>
      <c r="P325" s="15" t="str">
        <f t="shared" si="31"/>
        <v>R1012</v>
      </c>
      <c r="Q325" s="49" t="str">
        <f t="shared" si="32"/>
        <v>26-Sep-1994</v>
      </c>
      <c r="R325" s="46">
        <v>34603</v>
      </c>
      <c r="S325" s="15"/>
      <c r="T325" s="29">
        <f t="shared" si="33"/>
        <v>28</v>
      </c>
      <c r="U325" s="61">
        <v>3062.51</v>
      </c>
    </row>
    <row r="326" spans="1:21" x14ac:dyDescent="0.25">
      <c r="A326" t="s">
        <v>354</v>
      </c>
      <c r="B326">
        <v>1989</v>
      </c>
      <c r="C326" t="s">
        <v>37</v>
      </c>
      <c r="D326">
        <v>1</v>
      </c>
      <c r="E326">
        <v>3</v>
      </c>
      <c r="F326" s="54">
        <v>3065.49</v>
      </c>
      <c r="G326" t="s">
        <v>11</v>
      </c>
      <c r="H326" t="s">
        <v>16</v>
      </c>
      <c r="I326" t="s">
        <v>23</v>
      </c>
      <c r="J326" s="20"/>
      <c r="K326" s="20"/>
      <c r="L326" s="17" t="str">
        <f t="shared" si="29"/>
        <v>Oct</v>
      </c>
      <c r="M326" s="17">
        <f t="shared" si="30"/>
        <v>1989</v>
      </c>
      <c r="N326" s="17" t="str" cm="1">
        <f t="array" ref="N326">IF(G326="?",INDEX($G$2:$G$2344,MODE(MATCH($G$2:$G$2344,$G$2:$G$2344,0))),G326)</f>
        <v>tier - 2</v>
      </c>
      <c r="O326" s="17" t="str" cm="1">
        <f t="array" ref="O326">IF(H326="?",INDEX($H$2:$H$2344,MODE(MATCH($H$2:$H$2344,$H$2:$H$2344,0))),H326)</f>
        <v>tier - 1</v>
      </c>
      <c r="P326" s="17" t="str">
        <f t="shared" si="31"/>
        <v>R1012</v>
      </c>
      <c r="Q326" s="47" t="str">
        <f t="shared" si="32"/>
        <v>1-Oct-1989</v>
      </c>
      <c r="R326" s="48">
        <v>32782</v>
      </c>
      <c r="S326" s="17"/>
      <c r="T326" s="30">
        <f t="shared" si="33"/>
        <v>33</v>
      </c>
      <c r="U326" s="62">
        <v>3065.49</v>
      </c>
    </row>
    <row r="327" spans="1:21" x14ac:dyDescent="0.25">
      <c r="A327" t="s">
        <v>355</v>
      </c>
      <c r="B327">
        <v>1995</v>
      </c>
      <c r="C327" t="s">
        <v>20</v>
      </c>
      <c r="D327">
        <v>10</v>
      </c>
      <c r="E327">
        <v>0</v>
      </c>
      <c r="F327" s="54">
        <v>3070.81</v>
      </c>
      <c r="G327" t="s">
        <v>12</v>
      </c>
      <c r="H327" t="s">
        <v>16</v>
      </c>
      <c r="I327" t="s">
        <v>356</v>
      </c>
      <c r="J327" s="19"/>
      <c r="K327" s="19"/>
      <c r="L327" s="15" t="str">
        <f t="shared" si="29"/>
        <v>Sep</v>
      </c>
      <c r="M327" s="15">
        <f t="shared" si="30"/>
        <v>1995</v>
      </c>
      <c r="N327" s="15" t="str" cm="1">
        <f t="array" ref="N327">IF(G327="?",INDEX($G$2:$G$2344,MODE(MATCH($G$2:$G$2344,$G$2:$G$2344,0))),G327)</f>
        <v>tier - 3</v>
      </c>
      <c r="O327" s="15" t="str" cm="1">
        <f t="array" ref="O327">IF(H327="?",INDEX($H$2:$H$2344,MODE(MATCH($H$2:$H$2344,$H$2:$H$2344,0))),H327)</f>
        <v>tier - 1</v>
      </c>
      <c r="P327" s="15" t="str">
        <f t="shared" si="31"/>
        <v>R1017</v>
      </c>
      <c r="Q327" s="49" t="str">
        <f t="shared" si="32"/>
        <v>10-Sep-1995</v>
      </c>
      <c r="R327" s="46">
        <v>34952</v>
      </c>
      <c r="S327" s="15"/>
      <c r="T327" s="29">
        <f t="shared" si="33"/>
        <v>27</v>
      </c>
      <c r="U327" s="61">
        <v>3070.81</v>
      </c>
    </row>
    <row r="328" spans="1:21" x14ac:dyDescent="0.25">
      <c r="A328" t="s">
        <v>357</v>
      </c>
      <c r="B328">
        <v>2001</v>
      </c>
      <c r="C328" t="s">
        <v>37</v>
      </c>
      <c r="D328">
        <v>13</v>
      </c>
      <c r="E328">
        <v>2</v>
      </c>
      <c r="F328" s="54">
        <v>3077.1</v>
      </c>
      <c r="G328" t="s">
        <v>11</v>
      </c>
      <c r="H328" t="s">
        <v>16</v>
      </c>
      <c r="I328" t="s">
        <v>23</v>
      </c>
      <c r="J328" s="20"/>
      <c r="K328" s="20"/>
      <c r="L328" s="17" t="str">
        <f t="shared" si="29"/>
        <v>Oct</v>
      </c>
      <c r="M328" s="17">
        <f t="shared" si="30"/>
        <v>2001</v>
      </c>
      <c r="N328" s="17" t="str" cm="1">
        <f t="array" ref="N328">IF(G328="?",INDEX($G$2:$G$2344,MODE(MATCH($G$2:$G$2344,$G$2:$G$2344,0))),G328)</f>
        <v>tier - 2</v>
      </c>
      <c r="O328" s="17" t="str" cm="1">
        <f t="array" ref="O328">IF(H328="?",INDEX($H$2:$H$2344,MODE(MATCH($H$2:$H$2344,$H$2:$H$2344,0))),H328)</f>
        <v>tier - 1</v>
      </c>
      <c r="P328" s="17" t="str">
        <f t="shared" si="31"/>
        <v>R1012</v>
      </c>
      <c r="Q328" s="47" t="str">
        <f t="shared" si="32"/>
        <v>13-Oct-2001</v>
      </c>
      <c r="R328" s="48">
        <v>37177</v>
      </c>
      <c r="S328" s="17"/>
      <c r="T328" s="30">
        <f t="shared" si="33"/>
        <v>21</v>
      </c>
      <c r="U328" s="62">
        <v>3077.1</v>
      </c>
    </row>
    <row r="329" spans="1:21" x14ac:dyDescent="0.25">
      <c r="A329" t="s">
        <v>358</v>
      </c>
      <c r="B329">
        <v>1987</v>
      </c>
      <c r="C329" t="s">
        <v>35</v>
      </c>
      <c r="D329">
        <v>1</v>
      </c>
      <c r="E329">
        <v>3</v>
      </c>
      <c r="F329" s="54">
        <v>3088.06</v>
      </c>
      <c r="G329" t="s">
        <v>11</v>
      </c>
      <c r="H329" t="s">
        <v>11</v>
      </c>
      <c r="I329" t="s">
        <v>13</v>
      </c>
      <c r="J329" s="19"/>
      <c r="K329" s="19"/>
      <c r="L329" s="15" t="str">
        <f t="shared" si="29"/>
        <v>Aug</v>
      </c>
      <c r="M329" s="15">
        <f t="shared" si="30"/>
        <v>1987</v>
      </c>
      <c r="N329" s="15" t="str" cm="1">
        <f t="array" ref="N329">IF(G329="?",INDEX($G$2:$G$2344,MODE(MATCH($G$2:$G$2344,$G$2:$G$2344,0))),G329)</f>
        <v>tier - 2</v>
      </c>
      <c r="O329" s="15" t="str" cm="1">
        <f t="array" ref="O329">IF(H329="?",INDEX($H$2:$H$2344,MODE(MATCH($H$2:$H$2344,$H$2:$H$2344,0))),H329)</f>
        <v>tier - 2</v>
      </c>
      <c r="P329" s="15" t="str">
        <f t="shared" si="31"/>
        <v>R1013</v>
      </c>
      <c r="Q329" s="49" t="str">
        <f t="shared" si="32"/>
        <v>1-Aug-1987</v>
      </c>
      <c r="R329" s="46">
        <v>31990</v>
      </c>
      <c r="S329" s="15"/>
      <c r="T329" s="29">
        <f t="shared" si="33"/>
        <v>35</v>
      </c>
      <c r="U329" s="61">
        <v>3088.06</v>
      </c>
    </row>
    <row r="330" spans="1:21" x14ac:dyDescent="0.25">
      <c r="A330" t="s">
        <v>359</v>
      </c>
      <c r="B330">
        <v>1999</v>
      </c>
      <c r="C330" t="s">
        <v>18</v>
      </c>
      <c r="D330">
        <v>25</v>
      </c>
      <c r="E330">
        <v>0</v>
      </c>
      <c r="F330" s="54">
        <v>3128.35</v>
      </c>
      <c r="G330" t="s">
        <v>11</v>
      </c>
      <c r="H330" t="s">
        <v>12</v>
      </c>
      <c r="I330" t="s">
        <v>300</v>
      </c>
      <c r="J330" s="20"/>
      <c r="K330" s="20"/>
      <c r="L330" s="17" t="str">
        <f t="shared" si="29"/>
        <v>Jun</v>
      </c>
      <c r="M330" s="17">
        <f t="shared" si="30"/>
        <v>1999</v>
      </c>
      <c r="N330" s="17" t="str" cm="1">
        <f t="array" ref="N330">IF(G330="?",INDEX($G$2:$G$2344,MODE(MATCH($G$2:$G$2344,$G$2:$G$2344,0))),G330)</f>
        <v>tier - 2</v>
      </c>
      <c r="O330" s="17" t="str" cm="1">
        <f t="array" ref="O330">IF(H330="?",INDEX($H$2:$H$2344,MODE(MATCH($H$2:$H$2344,$H$2:$H$2344,0))),H330)</f>
        <v>tier - 3</v>
      </c>
      <c r="P330" s="17" t="str">
        <f t="shared" si="31"/>
        <v>R1021</v>
      </c>
      <c r="Q330" s="47" t="str">
        <f t="shared" si="32"/>
        <v>25-Jun-1999</v>
      </c>
      <c r="R330" s="48">
        <v>36336</v>
      </c>
      <c r="S330" s="17"/>
      <c r="T330" s="30">
        <f t="shared" si="33"/>
        <v>23</v>
      </c>
      <c r="U330" s="62">
        <v>3128.35</v>
      </c>
    </row>
    <row r="331" spans="1:21" x14ac:dyDescent="0.25">
      <c r="A331" t="s">
        <v>360</v>
      </c>
      <c r="B331">
        <v>1994</v>
      </c>
      <c r="C331" t="s">
        <v>10</v>
      </c>
      <c r="D331">
        <v>10</v>
      </c>
      <c r="E331">
        <v>0</v>
      </c>
      <c r="F331" s="54">
        <v>3161.45</v>
      </c>
      <c r="G331" t="s">
        <v>11</v>
      </c>
      <c r="H331" t="s">
        <v>16</v>
      </c>
      <c r="I331" t="s">
        <v>42</v>
      </c>
      <c r="J331" s="19"/>
      <c r="K331" s="19"/>
      <c r="L331" s="15" t="str">
        <f t="shared" si="29"/>
        <v>Jul</v>
      </c>
      <c r="M331" s="15">
        <f t="shared" si="30"/>
        <v>1994</v>
      </c>
      <c r="N331" s="15" t="str" cm="1">
        <f t="array" ref="N331">IF(G331="?",INDEX($G$2:$G$2344,MODE(MATCH($G$2:$G$2344,$G$2:$G$2344,0))),G331)</f>
        <v>tier - 2</v>
      </c>
      <c r="O331" s="15" t="str" cm="1">
        <f t="array" ref="O331">IF(H331="?",INDEX($H$2:$H$2344,MODE(MATCH($H$2:$H$2344,$H$2:$H$2344,0))),H331)</f>
        <v>tier - 1</v>
      </c>
      <c r="P331" s="15" t="str">
        <f t="shared" si="31"/>
        <v>R1011</v>
      </c>
      <c r="Q331" s="49" t="str">
        <f t="shared" si="32"/>
        <v>10-Jul-1994</v>
      </c>
      <c r="R331" s="46">
        <v>34525</v>
      </c>
      <c r="S331" s="15"/>
      <c r="T331" s="29">
        <f t="shared" si="33"/>
        <v>28</v>
      </c>
      <c r="U331" s="61">
        <v>3161.45</v>
      </c>
    </row>
    <row r="332" spans="1:21" x14ac:dyDescent="0.25">
      <c r="A332" t="s">
        <v>361</v>
      </c>
      <c r="B332">
        <v>1993</v>
      </c>
      <c r="C332" t="s">
        <v>20</v>
      </c>
      <c r="D332">
        <v>25</v>
      </c>
      <c r="E332">
        <v>0</v>
      </c>
      <c r="F332" s="54">
        <v>3162.02</v>
      </c>
      <c r="G332" t="s">
        <v>11</v>
      </c>
      <c r="H332" t="s">
        <v>12</v>
      </c>
      <c r="I332" t="s">
        <v>13</v>
      </c>
      <c r="J332" s="20"/>
      <c r="K332" s="20"/>
      <c r="L332" s="17" t="str">
        <f t="shared" si="29"/>
        <v>Sep</v>
      </c>
      <c r="M332" s="17">
        <f t="shared" si="30"/>
        <v>1993</v>
      </c>
      <c r="N332" s="17" t="str" cm="1">
        <f t="array" ref="N332">IF(G332="?",INDEX($G$2:$G$2344,MODE(MATCH($G$2:$G$2344,$G$2:$G$2344,0))),G332)</f>
        <v>tier - 2</v>
      </c>
      <c r="O332" s="17" t="str" cm="1">
        <f t="array" ref="O332">IF(H332="?",INDEX($H$2:$H$2344,MODE(MATCH($H$2:$H$2344,$H$2:$H$2344,0))),H332)</f>
        <v>tier - 3</v>
      </c>
      <c r="P332" s="17" t="str">
        <f t="shared" si="31"/>
        <v>R1013</v>
      </c>
      <c r="Q332" s="47" t="str">
        <f t="shared" si="32"/>
        <v>25-Sep-1993</v>
      </c>
      <c r="R332" s="48">
        <v>34237</v>
      </c>
      <c r="S332" s="17"/>
      <c r="T332" s="30">
        <f t="shared" si="33"/>
        <v>29</v>
      </c>
      <c r="U332" s="62">
        <v>3162.02</v>
      </c>
    </row>
    <row r="333" spans="1:21" x14ac:dyDescent="0.25">
      <c r="A333" t="s">
        <v>362</v>
      </c>
      <c r="B333">
        <v>2001</v>
      </c>
      <c r="C333" t="s">
        <v>35</v>
      </c>
      <c r="D333">
        <v>29</v>
      </c>
      <c r="E333">
        <v>1</v>
      </c>
      <c r="F333" s="54">
        <v>3167.46</v>
      </c>
      <c r="G333" t="s">
        <v>11</v>
      </c>
      <c r="H333" t="s">
        <v>12</v>
      </c>
      <c r="I333" t="s">
        <v>247</v>
      </c>
      <c r="J333" s="19"/>
      <c r="K333" s="19"/>
      <c r="L333" s="15" t="str">
        <f t="shared" si="29"/>
        <v>Aug</v>
      </c>
      <c r="M333" s="15">
        <f t="shared" si="30"/>
        <v>2001</v>
      </c>
      <c r="N333" s="15" t="str" cm="1">
        <f t="array" ref="N333">IF(G333="?",INDEX($G$2:$G$2344,MODE(MATCH($G$2:$G$2344,$G$2:$G$2344,0))),G333)</f>
        <v>tier - 2</v>
      </c>
      <c r="O333" s="15" t="str" cm="1">
        <f t="array" ref="O333">IF(H333="?",INDEX($H$2:$H$2344,MODE(MATCH($H$2:$H$2344,$H$2:$H$2344,0))),H333)</f>
        <v>tier - 3</v>
      </c>
      <c r="P333" s="15" t="str">
        <f t="shared" si="31"/>
        <v>R1024</v>
      </c>
      <c r="Q333" s="49" t="str">
        <f t="shared" si="32"/>
        <v>29-Aug-2001</v>
      </c>
      <c r="R333" s="46">
        <v>37132</v>
      </c>
      <c r="S333" s="15"/>
      <c r="T333" s="29">
        <f t="shared" si="33"/>
        <v>21</v>
      </c>
      <c r="U333" s="61">
        <v>3167.46</v>
      </c>
    </row>
    <row r="334" spans="1:21" x14ac:dyDescent="0.25">
      <c r="A334" t="s">
        <v>363</v>
      </c>
      <c r="B334">
        <v>1994</v>
      </c>
      <c r="C334" t="s">
        <v>37</v>
      </c>
      <c r="D334">
        <v>25</v>
      </c>
      <c r="E334">
        <v>0</v>
      </c>
      <c r="F334" s="54">
        <v>3171.61</v>
      </c>
      <c r="G334" t="s">
        <v>11</v>
      </c>
      <c r="H334" t="s">
        <v>12</v>
      </c>
      <c r="I334" t="s">
        <v>13</v>
      </c>
      <c r="J334" s="20"/>
      <c r="K334" s="20"/>
      <c r="L334" s="17" t="str">
        <f t="shared" si="29"/>
        <v>Oct</v>
      </c>
      <c r="M334" s="17">
        <f t="shared" si="30"/>
        <v>1994</v>
      </c>
      <c r="N334" s="17" t="str" cm="1">
        <f t="array" ref="N334">IF(G334="?",INDEX($G$2:$G$2344,MODE(MATCH($G$2:$G$2344,$G$2:$G$2344,0))),G334)</f>
        <v>tier - 2</v>
      </c>
      <c r="O334" s="17" t="str" cm="1">
        <f t="array" ref="O334">IF(H334="?",INDEX($H$2:$H$2344,MODE(MATCH($H$2:$H$2344,$H$2:$H$2344,0))),H334)</f>
        <v>tier - 3</v>
      </c>
      <c r="P334" s="17" t="str">
        <f t="shared" si="31"/>
        <v>R1013</v>
      </c>
      <c r="Q334" s="47" t="str">
        <f t="shared" si="32"/>
        <v>25-Oct-1994</v>
      </c>
      <c r="R334" s="48">
        <v>34632</v>
      </c>
      <c r="S334" s="17"/>
      <c r="T334" s="30">
        <f t="shared" si="33"/>
        <v>28</v>
      </c>
      <c r="U334" s="62">
        <v>3171.61</v>
      </c>
    </row>
    <row r="335" spans="1:21" x14ac:dyDescent="0.25">
      <c r="A335" t="s">
        <v>364</v>
      </c>
      <c r="B335">
        <v>1994</v>
      </c>
      <c r="C335" t="s">
        <v>10</v>
      </c>
      <c r="D335">
        <v>6</v>
      </c>
      <c r="E335">
        <v>0</v>
      </c>
      <c r="F335" s="54">
        <v>3172.02</v>
      </c>
      <c r="G335" t="s">
        <v>11</v>
      </c>
      <c r="H335" t="s">
        <v>16</v>
      </c>
      <c r="I335" t="s">
        <v>42</v>
      </c>
      <c r="J335" s="19"/>
      <c r="K335" s="19"/>
      <c r="L335" s="15" t="str">
        <f t="shared" si="29"/>
        <v>Jul</v>
      </c>
      <c r="M335" s="15">
        <f t="shared" si="30"/>
        <v>1994</v>
      </c>
      <c r="N335" s="15" t="str" cm="1">
        <f t="array" ref="N335">IF(G335="?",INDEX($G$2:$G$2344,MODE(MATCH($G$2:$G$2344,$G$2:$G$2344,0))),G335)</f>
        <v>tier - 2</v>
      </c>
      <c r="O335" s="15" t="str" cm="1">
        <f t="array" ref="O335">IF(H335="?",INDEX($H$2:$H$2344,MODE(MATCH($H$2:$H$2344,$H$2:$H$2344,0))),H335)</f>
        <v>tier - 1</v>
      </c>
      <c r="P335" s="15" t="str">
        <f t="shared" si="31"/>
        <v>R1011</v>
      </c>
      <c r="Q335" s="49" t="str">
        <f t="shared" si="32"/>
        <v>6-Jul-1994</v>
      </c>
      <c r="R335" s="46">
        <v>34521</v>
      </c>
      <c r="S335" s="15"/>
      <c r="T335" s="29">
        <f t="shared" si="33"/>
        <v>28</v>
      </c>
      <c r="U335" s="61">
        <v>3172.02</v>
      </c>
    </row>
    <row r="336" spans="1:21" x14ac:dyDescent="0.25">
      <c r="A336" t="s">
        <v>365</v>
      </c>
      <c r="B336">
        <v>1996</v>
      </c>
      <c r="C336" t="s">
        <v>35</v>
      </c>
      <c r="D336">
        <v>14</v>
      </c>
      <c r="E336">
        <v>0</v>
      </c>
      <c r="F336" s="54">
        <v>3176.29</v>
      </c>
      <c r="G336" t="s">
        <v>11</v>
      </c>
      <c r="H336" t="s">
        <v>11</v>
      </c>
      <c r="I336" t="s">
        <v>23</v>
      </c>
      <c r="J336" s="20"/>
      <c r="K336" s="20"/>
      <c r="L336" s="17" t="str">
        <f t="shared" si="29"/>
        <v>Aug</v>
      </c>
      <c r="M336" s="17">
        <f t="shared" si="30"/>
        <v>1996</v>
      </c>
      <c r="N336" s="17" t="str" cm="1">
        <f t="array" ref="N336">IF(G336="?",INDEX($G$2:$G$2344,MODE(MATCH($G$2:$G$2344,$G$2:$G$2344,0))),G336)</f>
        <v>tier - 2</v>
      </c>
      <c r="O336" s="17" t="str" cm="1">
        <f t="array" ref="O336">IF(H336="?",INDEX($H$2:$H$2344,MODE(MATCH($H$2:$H$2344,$H$2:$H$2344,0))),H336)</f>
        <v>tier - 2</v>
      </c>
      <c r="P336" s="17" t="str">
        <f t="shared" si="31"/>
        <v>R1012</v>
      </c>
      <c r="Q336" s="47" t="str">
        <f t="shared" si="32"/>
        <v>14-Aug-1996</v>
      </c>
      <c r="R336" s="48">
        <v>35291</v>
      </c>
      <c r="S336" s="17"/>
      <c r="T336" s="30">
        <f t="shared" si="33"/>
        <v>26</v>
      </c>
      <c r="U336" s="62">
        <v>3176.29</v>
      </c>
    </row>
    <row r="337" spans="1:21" x14ac:dyDescent="0.25">
      <c r="A337" t="s">
        <v>366</v>
      </c>
      <c r="B337">
        <v>1996</v>
      </c>
      <c r="C337" t="s">
        <v>10</v>
      </c>
      <c r="D337">
        <v>3</v>
      </c>
      <c r="E337">
        <v>0</v>
      </c>
      <c r="F337" s="54">
        <v>3176.82</v>
      </c>
      <c r="G337" t="s">
        <v>11</v>
      </c>
      <c r="H337" t="s">
        <v>16</v>
      </c>
      <c r="I337" t="s">
        <v>23</v>
      </c>
      <c r="J337" s="19"/>
      <c r="K337" s="19"/>
      <c r="L337" s="15" t="str">
        <f t="shared" si="29"/>
        <v>Jul</v>
      </c>
      <c r="M337" s="15">
        <f t="shared" si="30"/>
        <v>1996</v>
      </c>
      <c r="N337" s="15" t="str" cm="1">
        <f t="array" ref="N337">IF(G337="?",INDEX($G$2:$G$2344,MODE(MATCH($G$2:$G$2344,$G$2:$G$2344,0))),G337)</f>
        <v>tier - 2</v>
      </c>
      <c r="O337" s="15" t="str" cm="1">
        <f t="array" ref="O337">IF(H337="?",INDEX($H$2:$H$2344,MODE(MATCH($H$2:$H$2344,$H$2:$H$2344,0))),H337)</f>
        <v>tier - 1</v>
      </c>
      <c r="P337" s="15" t="str">
        <f t="shared" si="31"/>
        <v>R1012</v>
      </c>
      <c r="Q337" s="49" t="str">
        <f t="shared" si="32"/>
        <v>3-Jul-1996</v>
      </c>
      <c r="R337" s="46">
        <v>35249</v>
      </c>
      <c r="S337" s="15"/>
      <c r="T337" s="29">
        <f t="shared" si="33"/>
        <v>26</v>
      </c>
      <c r="U337" s="61">
        <v>3176.82</v>
      </c>
    </row>
    <row r="338" spans="1:21" x14ac:dyDescent="0.25">
      <c r="A338" t="s">
        <v>367</v>
      </c>
      <c r="B338">
        <v>2000</v>
      </c>
      <c r="C338" t="s">
        <v>20</v>
      </c>
      <c r="D338">
        <v>23</v>
      </c>
      <c r="E338">
        <v>0</v>
      </c>
      <c r="F338" s="54">
        <v>3179.96</v>
      </c>
      <c r="G338" t="s">
        <v>11</v>
      </c>
      <c r="H338" t="s">
        <v>11</v>
      </c>
      <c r="I338" t="s">
        <v>23</v>
      </c>
      <c r="J338" s="20"/>
      <c r="K338" s="20"/>
      <c r="L338" s="17" t="str">
        <f t="shared" si="29"/>
        <v>Sep</v>
      </c>
      <c r="M338" s="17">
        <f t="shared" si="30"/>
        <v>2000</v>
      </c>
      <c r="N338" s="17" t="str" cm="1">
        <f t="array" ref="N338">IF(G338="?",INDEX($G$2:$G$2344,MODE(MATCH($G$2:$G$2344,$G$2:$G$2344,0))),G338)</f>
        <v>tier - 2</v>
      </c>
      <c r="O338" s="17" t="str" cm="1">
        <f t="array" ref="O338">IF(H338="?",INDEX($H$2:$H$2344,MODE(MATCH($H$2:$H$2344,$H$2:$H$2344,0))),H338)</f>
        <v>tier - 2</v>
      </c>
      <c r="P338" s="17" t="str">
        <f t="shared" si="31"/>
        <v>R1012</v>
      </c>
      <c r="Q338" s="47" t="str">
        <f t="shared" si="32"/>
        <v>23-Sep-2000</v>
      </c>
      <c r="R338" s="48">
        <v>36792</v>
      </c>
      <c r="S338" s="17"/>
      <c r="T338" s="30">
        <f t="shared" si="33"/>
        <v>22</v>
      </c>
      <c r="U338" s="62">
        <v>3179.96</v>
      </c>
    </row>
    <row r="339" spans="1:21" x14ac:dyDescent="0.25">
      <c r="A339" t="s">
        <v>368</v>
      </c>
      <c r="B339">
        <v>2001</v>
      </c>
      <c r="C339" t="s">
        <v>20</v>
      </c>
      <c r="D339">
        <v>2</v>
      </c>
      <c r="E339">
        <v>2</v>
      </c>
      <c r="F339" s="54">
        <v>3180.51</v>
      </c>
      <c r="G339" t="s">
        <v>11</v>
      </c>
      <c r="H339" t="s">
        <v>11</v>
      </c>
      <c r="I339" t="s">
        <v>13</v>
      </c>
      <c r="J339" s="19"/>
      <c r="K339" s="19"/>
      <c r="L339" s="15" t="str">
        <f t="shared" si="29"/>
        <v>Sep</v>
      </c>
      <c r="M339" s="15">
        <f t="shared" si="30"/>
        <v>2001</v>
      </c>
      <c r="N339" s="15" t="str" cm="1">
        <f t="array" ref="N339">IF(G339="?",INDEX($G$2:$G$2344,MODE(MATCH($G$2:$G$2344,$G$2:$G$2344,0))),G339)</f>
        <v>tier - 2</v>
      </c>
      <c r="O339" s="15" t="str" cm="1">
        <f t="array" ref="O339">IF(H339="?",INDEX($H$2:$H$2344,MODE(MATCH($H$2:$H$2344,$H$2:$H$2344,0))),H339)</f>
        <v>tier - 2</v>
      </c>
      <c r="P339" s="15" t="str">
        <f t="shared" si="31"/>
        <v>R1013</v>
      </c>
      <c r="Q339" s="49" t="str">
        <f t="shared" si="32"/>
        <v>2-Sep-2001</v>
      </c>
      <c r="R339" s="46">
        <v>37136</v>
      </c>
      <c r="S339" s="15"/>
      <c r="T339" s="29">
        <f t="shared" si="33"/>
        <v>21</v>
      </c>
      <c r="U339" s="61">
        <v>3180.51</v>
      </c>
    </row>
    <row r="340" spans="1:21" x14ac:dyDescent="0.25">
      <c r="A340" t="s">
        <v>369</v>
      </c>
      <c r="B340">
        <v>1996</v>
      </c>
      <c r="C340" t="s">
        <v>37</v>
      </c>
      <c r="D340">
        <v>11</v>
      </c>
      <c r="E340">
        <v>0</v>
      </c>
      <c r="F340" s="54">
        <v>3201.25</v>
      </c>
      <c r="G340" t="s">
        <v>11</v>
      </c>
      <c r="H340" t="s">
        <v>12</v>
      </c>
      <c r="I340" t="s">
        <v>23</v>
      </c>
      <c r="J340" s="20"/>
      <c r="K340" s="20"/>
      <c r="L340" s="17" t="str">
        <f t="shared" si="29"/>
        <v>Oct</v>
      </c>
      <c r="M340" s="17">
        <f t="shared" si="30"/>
        <v>1996</v>
      </c>
      <c r="N340" s="17" t="str" cm="1">
        <f t="array" ref="N340">IF(G340="?",INDEX($G$2:$G$2344,MODE(MATCH($G$2:$G$2344,$G$2:$G$2344,0))),G340)</f>
        <v>tier - 2</v>
      </c>
      <c r="O340" s="17" t="str" cm="1">
        <f t="array" ref="O340">IF(H340="?",INDEX($H$2:$H$2344,MODE(MATCH($H$2:$H$2344,$H$2:$H$2344,0))),H340)</f>
        <v>tier - 3</v>
      </c>
      <c r="P340" s="17" t="str">
        <f t="shared" si="31"/>
        <v>R1012</v>
      </c>
      <c r="Q340" s="47" t="str">
        <f t="shared" si="32"/>
        <v>11-Oct-1996</v>
      </c>
      <c r="R340" s="48">
        <v>35349</v>
      </c>
      <c r="S340" s="17"/>
      <c r="T340" s="30">
        <f t="shared" si="33"/>
        <v>26</v>
      </c>
      <c r="U340" s="62">
        <v>3201.25</v>
      </c>
    </row>
    <row r="341" spans="1:21" x14ac:dyDescent="0.25">
      <c r="A341" t="s">
        <v>370</v>
      </c>
      <c r="B341">
        <v>1997</v>
      </c>
      <c r="C341" t="s">
        <v>10</v>
      </c>
      <c r="D341">
        <v>5</v>
      </c>
      <c r="E341">
        <v>0</v>
      </c>
      <c r="F341" s="54">
        <v>3206.49</v>
      </c>
      <c r="G341" t="s">
        <v>11</v>
      </c>
      <c r="H341" t="s">
        <v>12</v>
      </c>
      <c r="I341" t="s">
        <v>247</v>
      </c>
      <c r="J341" s="19"/>
      <c r="K341" s="19"/>
      <c r="L341" s="15" t="str">
        <f t="shared" si="29"/>
        <v>Jul</v>
      </c>
      <c r="M341" s="15">
        <f t="shared" si="30"/>
        <v>1997</v>
      </c>
      <c r="N341" s="15" t="str" cm="1">
        <f t="array" ref="N341">IF(G341="?",INDEX($G$2:$G$2344,MODE(MATCH($G$2:$G$2344,$G$2:$G$2344,0))),G341)</f>
        <v>tier - 2</v>
      </c>
      <c r="O341" s="15" t="str" cm="1">
        <f t="array" ref="O341">IF(H341="?",INDEX($H$2:$H$2344,MODE(MATCH($H$2:$H$2344,$H$2:$H$2344,0))),H341)</f>
        <v>tier - 3</v>
      </c>
      <c r="P341" s="15" t="str">
        <f t="shared" si="31"/>
        <v>R1024</v>
      </c>
      <c r="Q341" s="49" t="str">
        <f t="shared" si="32"/>
        <v>5-Jul-1997</v>
      </c>
      <c r="R341" s="46">
        <v>35616</v>
      </c>
      <c r="S341" s="15"/>
      <c r="T341" s="29">
        <f t="shared" si="33"/>
        <v>25</v>
      </c>
      <c r="U341" s="61">
        <v>3206.49</v>
      </c>
    </row>
    <row r="342" spans="1:21" x14ac:dyDescent="0.25">
      <c r="A342" t="s">
        <v>371</v>
      </c>
      <c r="B342">
        <v>1997</v>
      </c>
      <c r="C342" t="s">
        <v>30</v>
      </c>
      <c r="D342">
        <v>22</v>
      </c>
      <c r="E342">
        <v>1</v>
      </c>
      <c r="F342" s="54">
        <v>3208.79</v>
      </c>
      <c r="G342" t="s">
        <v>11</v>
      </c>
      <c r="H342" t="s">
        <v>12</v>
      </c>
      <c r="I342" t="s">
        <v>42</v>
      </c>
      <c r="J342" s="20"/>
      <c r="K342" s="20"/>
      <c r="L342" s="17" t="str">
        <f t="shared" si="29"/>
        <v>Dec</v>
      </c>
      <c r="M342" s="17">
        <f t="shared" si="30"/>
        <v>1997</v>
      </c>
      <c r="N342" s="17" t="str" cm="1">
        <f t="array" ref="N342">IF(G342="?",INDEX($G$2:$G$2344,MODE(MATCH($G$2:$G$2344,$G$2:$G$2344,0))),G342)</f>
        <v>tier - 2</v>
      </c>
      <c r="O342" s="17" t="str" cm="1">
        <f t="array" ref="O342">IF(H342="?",INDEX($H$2:$H$2344,MODE(MATCH($H$2:$H$2344,$H$2:$H$2344,0))),H342)</f>
        <v>tier - 3</v>
      </c>
      <c r="P342" s="17" t="str">
        <f t="shared" si="31"/>
        <v>R1011</v>
      </c>
      <c r="Q342" s="47" t="str">
        <f t="shared" si="32"/>
        <v>22-Dec-1997</v>
      </c>
      <c r="R342" s="48">
        <v>35786</v>
      </c>
      <c r="S342" s="17"/>
      <c r="T342" s="30">
        <f t="shared" si="33"/>
        <v>25</v>
      </c>
      <c r="U342" s="62">
        <v>3208.79</v>
      </c>
    </row>
    <row r="343" spans="1:21" x14ac:dyDescent="0.25">
      <c r="A343" t="s">
        <v>372</v>
      </c>
      <c r="B343">
        <v>1997</v>
      </c>
      <c r="C343" t="s">
        <v>10</v>
      </c>
      <c r="D343">
        <v>6</v>
      </c>
      <c r="E343">
        <v>0</v>
      </c>
      <c r="F343" s="54">
        <v>3213.62</v>
      </c>
      <c r="G343" t="s">
        <v>11</v>
      </c>
      <c r="H343" t="s">
        <v>11</v>
      </c>
      <c r="I343" t="s">
        <v>247</v>
      </c>
      <c r="J343" s="19"/>
      <c r="K343" s="19"/>
      <c r="L343" s="15" t="str">
        <f t="shared" si="29"/>
        <v>Jul</v>
      </c>
      <c r="M343" s="15">
        <f t="shared" si="30"/>
        <v>1997</v>
      </c>
      <c r="N343" s="15" t="str" cm="1">
        <f t="array" ref="N343">IF(G343="?",INDEX($G$2:$G$2344,MODE(MATCH($G$2:$G$2344,$G$2:$G$2344,0))),G343)</f>
        <v>tier - 2</v>
      </c>
      <c r="O343" s="15" t="str" cm="1">
        <f t="array" ref="O343">IF(H343="?",INDEX($H$2:$H$2344,MODE(MATCH($H$2:$H$2344,$H$2:$H$2344,0))),H343)</f>
        <v>tier - 2</v>
      </c>
      <c r="P343" s="15" t="str">
        <f t="shared" si="31"/>
        <v>R1024</v>
      </c>
      <c r="Q343" s="49" t="str">
        <f t="shared" si="32"/>
        <v>6-Jul-1997</v>
      </c>
      <c r="R343" s="46">
        <v>35617</v>
      </c>
      <c r="S343" s="15"/>
      <c r="T343" s="29">
        <f t="shared" si="33"/>
        <v>25</v>
      </c>
      <c r="U343" s="61">
        <v>3213.62</v>
      </c>
    </row>
    <row r="344" spans="1:21" x14ac:dyDescent="0.25">
      <c r="A344" t="s">
        <v>373</v>
      </c>
      <c r="B344">
        <v>1997</v>
      </c>
      <c r="C344" t="s">
        <v>35</v>
      </c>
      <c r="D344">
        <v>2</v>
      </c>
      <c r="E344">
        <v>1</v>
      </c>
      <c r="F344" s="54">
        <v>3227.12</v>
      </c>
      <c r="G344" t="s">
        <v>11</v>
      </c>
      <c r="H344" t="s">
        <v>12</v>
      </c>
      <c r="I344" t="s">
        <v>13</v>
      </c>
      <c r="J344" s="20"/>
      <c r="K344" s="20"/>
      <c r="L344" s="17" t="str">
        <f t="shared" si="29"/>
        <v>Aug</v>
      </c>
      <c r="M344" s="17">
        <f t="shared" si="30"/>
        <v>1997</v>
      </c>
      <c r="N344" s="17" t="str" cm="1">
        <f t="array" ref="N344">IF(G344="?",INDEX($G$2:$G$2344,MODE(MATCH($G$2:$G$2344,$G$2:$G$2344,0))),G344)</f>
        <v>tier - 2</v>
      </c>
      <c r="O344" s="17" t="str" cm="1">
        <f t="array" ref="O344">IF(H344="?",INDEX($H$2:$H$2344,MODE(MATCH($H$2:$H$2344,$H$2:$H$2344,0))),H344)</f>
        <v>tier - 3</v>
      </c>
      <c r="P344" s="17" t="str">
        <f t="shared" si="31"/>
        <v>R1013</v>
      </c>
      <c r="Q344" s="47" t="str">
        <f t="shared" si="32"/>
        <v>2-Aug-1997</v>
      </c>
      <c r="R344" s="48">
        <v>35644</v>
      </c>
      <c r="S344" s="17"/>
      <c r="T344" s="30">
        <f t="shared" si="33"/>
        <v>25</v>
      </c>
      <c r="U344" s="62">
        <v>3227.12</v>
      </c>
    </row>
    <row r="345" spans="1:21" x14ac:dyDescent="0.25">
      <c r="A345" t="s">
        <v>374</v>
      </c>
      <c r="B345">
        <v>1997</v>
      </c>
      <c r="C345" t="s">
        <v>20</v>
      </c>
      <c r="D345">
        <v>2</v>
      </c>
      <c r="E345">
        <v>1</v>
      </c>
      <c r="F345" s="54">
        <v>3238.44</v>
      </c>
      <c r="G345" t="s">
        <v>11</v>
      </c>
      <c r="H345" t="s">
        <v>12</v>
      </c>
      <c r="I345" t="s">
        <v>13</v>
      </c>
      <c r="J345" s="19"/>
      <c r="K345" s="19"/>
      <c r="L345" s="15" t="str">
        <f t="shared" si="29"/>
        <v>Sep</v>
      </c>
      <c r="M345" s="15">
        <f t="shared" si="30"/>
        <v>1997</v>
      </c>
      <c r="N345" s="15" t="str" cm="1">
        <f t="array" ref="N345">IF(G345="?",INDEX($G$2:$G$2344,MODE(MATCH($G$2:$G$2344,$G$2:$G$2344,0))),G345)</f>
        <v>tier - 2</v>
      </c>
      <c r="O345" s="15" t="str" cm="1">
        <f t="array" ref="O345">IF(H345="?",INDEX($H$2:$H$2344,MODE(MATCH($H$2:$H$2344,$H$2:$H$2344,0))),H345)</f>
        <v>tier - 3</v>
      </c>
      <c r="P345" s="15" t="str">
        <f t="shared" si="31"/>
        <v>R1013</v>
      </c>
      <c r="Q345" s="49" t="str">
        <f t="shared" si="32"/>
        <v>2-Sep-1997</v>
      </c>
      <c r="R345" s="46">
        <v>35675</v>
      </c>
      <c r="S345" s="15"/>
      <c r="T345" s="29">
        <f t="shared" si="33"/>
        <v>25</v>
      </c>
      <c r="U345" s="61">
        <v>3238.44</v>
      </c>
    </row>
    <row r="346" spans="1:21" x14ac:dyDescent="0.25">
      <c r="A346" t="s">
        <v>375</v>
      </c>
      <c r="B346">
        <v>1991</v>
      </c>
      <c r="C346" t="s">
        <v>15</v>
      </c>
      <c r="D346">
        <v>13</v>
      </c>
      <c r="E346">
        <v>0</v>
      </c>
      <c r="F346" s="54">
        <v>3260.2</v>
      </c>
      <c r="G346" t="s">
        <v>12</v>
      </c>
      <c r="H346" t="s">
        <v>11</v>
      </c>
      <c r="I346" t="s">
        <v>42</v>
      </c>
      <c r="J346" s="20"/>
      <c r="K346" s="20"/>
      <c r="L346" s="17" t="str">
        <f t="shared" si="29"/>
        <v>Nov</v>
      </c>
      <c r="M346" s="17">
        <f t="shared" si="30"/>
        <v>1991</v>
      </c>
      <c r="N346" s="17" t="str" cm="1">
        <f t="array" ref="N346">IF(G346="?",INDEX($G$2:$G$2344,MODE(MATCH($G$2:$G$2344,$G$2:$G$2344,0))),G346)</f>
        <v>tier - 3</v>
      </c>
      <c r="O346" s="17" t="str" cm="1">
        <f t="array" ref="O346">IF(H346="?",INDEX($H$2:$H$2344,MODE(MATCH($H$2:$H$2344,$H$2:$H$2344,0))),H346)</f>
        <v>tier - 2</v>
      </c>
      <c r="P346" s="17" t="str">
        <f t="shared" si="31"/>
        <v>R1011</v>
      </c>
      <c r="Q346" s="47" t="str">
        <f t="shared" si="32"/>
        <v>13-Nov-1991</v>
      </c>
      <c r="R346" s="48">
        <v>33555</v>
      </c>
      <c r="S346" s="17"/>
      <c r="T346" s="30">
        <f t="shared" si="33"/>
        <v>31</v>
      </c>
      <c r="U346" s="62">
        <v>3260.2</v>
      </c>
    </row>
    <row r="347" spans="1:21" x14ac:dyDescent="0.25">
      <c r="A347" t="s">
        <v>376</v>
      </c>
      <c r="B347">
        <v>1994</v>
      </c>
      <c r="C347" t="s">
        <v>30</v>
      </c>
      <c r="D347">
        <v>2</v>
      </c>
      <c r="E347">
        <v>0</v>
      </c>
      <c r="F347" s="54">
        <v>3268.85</v>
      </c>
      <c r="G347" t="s">
        <v>12</v>
      </c>
      <c r="H347" t="s">
        <v>16</v>
      </c>
      <c r="I347" t="s">
        <v>168</v>
      </c>
      <c r="J347" s="19"/>
      <c r="K347" s="19"/>
      <c r="L347" s="15" t="str">
        <f t="shared" si="29"/>
        <v>Dec</v>
      </c>
      <c r="M347" s="15">
        <f t="shared" si="30"/>
        <v>1994</v>
      </c>
      <c r="N347" s="15" t="str" cm="1">
        <f t="array" ref="N347">IF(G347="?",INDEX($G$2:$G$2344,MODE(MATCH($G$2:$G$2344,$G$2:$G$2344,0))),G347)</f>
        <v>tier - 3</v>
      </c>
      <c r="O347" s="15" t="str" cm="1">
        <f t="array" ref="O347">IF(H347="?",INDEX($H$2:$H$2344,MODE(MATCH($H$2:$H$2344,$H$2:$H$2344,0))),H347)</f>
        <v>tier - 1</v>
      </c>
      <c r="P347" s="15" t="str">
        <f t="shared" si="31"/>
        <v>R1016</v>
      </c>
      <c r="Q347" s="49" t="str">
        <f t="shared" si="32"/>
        <v>2-Dec-1994</v>
      </c>
      <c r="R347" s="46">
        <v>34670</v>
      </c>
      <c r="S347" s="15"/>
      <c r="T347" s="29">
        <f t="shared" si="33"/>
        <v>28</v>
      </c>
      <c r="U347" s="61">
        <v>3268.85</v>
      </c>
    </row>
    <row r="348" spans="1:21" x14ac:dyDescent="0.25">
      <c r="A348" t="s">
        <v>377</v>
      </c>
      <c r="B348">
        <v>1994</v>
      </c>
      <c r="C348" t="s">
        <v>10</v>
      </c>
      <c r="D348">
        <v>1</v>
      </c>
      <c r="E348">
        <v>1</v>
      </c>
      <c r="F348" s="54">
        <v>3277.16</v>
      </c>
      <c r="G348" t="s">
        <v>11</v>
      </c>
      <c r="H348" t="s">
        <v>12</v>
      </c>
      <c r="I348" t="s">
        <v>42</v>
      </c>
      <c r="J348" s="20"/>
      <c r="K348" s="20"/>
      <c r="L348" s="17" t="str">
        <f t="shared" si="29"/>
        <v>Jul</v>
      </c>
      <c r="M348" s="17">
        <f t="shared" si="30"/>
        <v>1994</v>
      </c>
      <c r="N348" s="17" t="str" cm="1">
        <f t="array" ref="N348">IF(G348="?",INDEX($G$2:$G$2344,MODE(MATCH($G$2:$G$2344,$G$2:$G$2344,0))),G348)</f>
        <v>tier - 2</v>
      </c>
      <c r="O348" s="17" t="str" cm="1">
        <f t="array" ref="O348">IF(H348="?",INDEX($H$2:$H$2344,MODE(MATCH($H$2:$H$2344,$H$2:$H$2344,0))),H348)</f>
        <v>tier - 3</v>
      </c>
      <c r="P348" s="17" t="str">
        <f t="shared" si="31"/>
        <v>R1011</v>
      </c>
      <c r="Q348" s="47" t="str">
        <f t="shared" si="32"/>
        <v>1-Jul-1994</v>
      </c>
      <c r="R348" s="48">
        <v>34516</v>
      </c>
      <c r="S348" s="17"/>
      <c r="T348" s="30">
        <f t="shared" si="33"/>
        <v>28</v>
      </c>
      <c r="U348" s="62">
        <v>3277.16</v>
      </c>
    </row>
    <row r="349" spans="1:21" x14ac:dyDescent="0.25">
      <c r="A349" t="s">
        <v>378</v>
      </c>
      <c r="B349">
        <v>2001</v>
      </c>
      <c r="C349" t="s">
        <v>37</v>
      </c>
      <c r="D349">
        <v>6</v>
      </c>
      <c r="E349">
        <v>2</v>
      </c>
      <c r="F349" s="54">
        <v>3279.87</v>
      </c>
      <c r="G349" t="s">
        <v>11</v>
      </c>
      <c r="H349" t="s">
        <v>16</v>
      </c>
      <c r="I349" t="s">
        <v>356</v>
      </c>
      <c r="J349" s="19"/>
      <c r="K349" s="19"/>
      <c r="L349" s="15" t="str">
        <f t="shared" si="29"/>
        <v>Oct</v>
      </c>
      <c r="M349" s="15">
        <f t="shared" si="30"/>
        <v>2001</v>
      </c>
      <c r="N349" s="15" t="str" cm="1">
        <f t="array" ref="N349">IF(G349="?",INDEX($G$2:$G$2344,MODE(MATCH($G$2:$G$2344,$G$2:$G$2344,0))),G349)</f>
        <v>tier - 2</v>
      </c>
      <c r="O349" s="15" t="str" cm="1">
        <f t="array" ref="O349">IF(H349="?",INDEX($H$2:$H$2344,MODE(MATCH($H$2:$H$2344,$H$2:$H$2344,0))),H349)</f>
        <v>tier - 1</v>
      </c>
      <c r="P349" s="15" t="str">
        <f t="shared" si="31"/>
        <v>R1017</v>
      </c>
      <c r="Q349" s="49" t="str">
        <f t="shared" si="32"/>
        <v>6-Oct-2001</v>
      </c>
      <c r="R349" s="46">
        <v>37170</v>
      </c>
      <c r="S349" s="15"/>
      <c r="T349" s="29">
        <f t="shared" si="33"/>
        <v>21</v>
      </c>
      <c r="U349" s="61">
        <v>3279.87</v>
      </c>
    </row>
    <row r="350" spans="1:21" x14ac:dyDescent="0.25">
      <c r="A350" t="s">
        <v>379</v>
      </c>
      <c r="B350">
        <v>2003</v>
      </c>
      <c r="C350" t="s">
        <v>10</v>
      </c>
      <c r="D350">
        <v>3</v>
      </c>
      <c r="E350">
        <v>0</v>
      </c>
      <c r="F350" s="54">
        <v>3280.22</v>
      </c>
      <c r="G350" t="s">
        <v>11</v>
      </c>
      <c r="H350" t="s">
        <v>12</v>
      </c>
      <c r="I350" t="s">
        <v>42</v>
      </c>
      <c r="J350" s="20"/>
      <c r="K350" s="20"/>
      <c r="L350" s="17" t="str">
        <f t="shared" si="29"/>
        <v>Jul</v>
      </c>
      <c r="M350" s="17">
        <f t="shared" si="30"/>
        <v>2003</v>
      </c>
      <c r="N350" s="17" t="str" cm="1">
        <f t="array" ref="N350">IF(G350="?",INDEX($G$2:$G$2344,MODE(MATCH($G$2:$G$2344,$G$2:$G$2344,0))),G350)</f>
        <v>tier - 2</v>
      </c>
      <c r="O350" s="17" t="str" cm="1">
        <f t="array" ref="O350">IF(H350="?",INDEX($H$2:$H$2344,MODE(MATCH($H$2:$H$2344,$H$2:$H$2344,0))),H350)</f>
        <v>tier - 3</v>
      </c>
      <c r="P350" s="17" t="str">
        <f t="shared" si="31"/>
        <v>R1011</v>
      </c>
      <c r="Q350" s="47" t="str">
        <f t="shared" si="32"/>
        <v>3-Jul-2003</v>
      </c>
      <c r="R350" s="48">
        <v>37805</v>
      </c>
      <c r="S350" s="17"/>
      <c r="T350" s="30">
        <f t="shared" si="33"/>
        <v>19</v>
      </c>
      <c r="U350" s="62">
        <v>3280.22</v>
      </c>
    </row>
    <row r="351" spans="1:21" x14ac:dyDescent="0.25">
      <c r="A351" t="s">
        <v>380</v>
      </c>
      <c r="B351">
        <v>1996</v>
      </c>
      <c r="C351" t="s">
        <v>15</v>
      </c>
      <c r="D351">
        <v>17</v>
      </c>
      <c r="E351">
        <v>1</v>
      </c>
      <c r="F351" s="54">
        <v>3292.53</v>
      </c>
      <c r="G351" t="s">
        <v>11</v>
      </c>
      <c r="H351" t="s">
        <v>11</v>
      </c>
      <c r="I351" t="s">
        <v>23</v>
      </c>
      <c r="J351" s="19"/>
      <c r="K351" s="19"/>
      <c r="L351" s="15" t="str">
        <f t="shared" si="29"/>
        <v>Nov</v>
      </c>
      <c r="M351" s="15">
        <f t="shared" si="30"/>
        <v>1996</v>
      </c>
      <c r="N351" s="15" t="str" cm="1">
        <f t="array" ref="N351">IF(G351="?",INDEX($G$2:$G$2344,MODE(MATCH($G$2:$G$2344,$G$2:$G$2344,0))),G351)</f>
        <v>tier - 2</v>
      </c>
      <c r="O351" s="15" t="str" cm="1">
        <f t="array" ref="O351">IF(H351="?",INDEX($H$2:$H$2344,MODE(MATCH($H$2:$H$2344,$H$2:$H$2344,0))),H351)</f>
        <v>tier - 2</v>
      </c>
      <c r="P351" s="15" t="str">
        <f t="shared" si="31"/>
        <v>R1012</v>
      </c>
      <c r="Q351" s="49" t="str">
        <f t="shared" si="32"/>
        <v>17-Nov-1996</v>
      </c>
      <c r="R351" s="46">
        <v>35386</v>
      </c>
      <c r="S351" s="15"/>
      <c r="T351" s="29">
        <f t="shared" si="33"/>
        <v>26</v>
      </c>
      <c r="U351" s="61">
        <v>3292.53</v>
      </c>
    </row>
    <row r="352" spans="1:21" x14ac:dyDescent="0.25">
      <c r="A352" t="s">
        <v>381</v>
      </c>
      <c r="B352">
        <v>2003</v>
      </c>
      <c r="C352" t="s">
        <v>30</v>
      </c>
      <c r="D352">
        <v>5</v>
      </c>
      <c r="E352">
        <v>0</v>
      </c>
      <c r="F352" s="54">
        <v>3300.7</v>
      </c>
      <c r="G352" t="s">
        <v>11</v>
      </c>
      <c r="H352" t="s">
        <v>11</v>
      </c>
      <c r="I352" t="s">
        <v>200</v>
      </c>
      <c r="J352" s="20"/>
      <c r="K352" s="20"/>
      <c r="L352" s="17" t="str">
        <f t="shared" si="29"/>
        <v>Dec</v>
      </c>
      <c r="M352" s="17">
        <f t="shared" si="30"/>
        <v>2003</v>
      </c>
      <c r="N352" s="17" t="str" cm="1">
        <f t="array" ref="N352">IF(G352="?",INDEX($G$2:$G$2344,MODE(MATCH($G$2:$G$2344,$G$2:$G$2344,0))),G352)</f>
        <v>tier - 2</v>
      </c>
      <c r="O352" s="17" t="str" cm="1">
        <f t="array" ref="O352">IF(H352="?",INDEX($H$2:$H$2344,MODE(MATCH($H$2:$H$2344,$H$2:$H$2344,0))),H352)</f>
        <v>tier - 2</v>
      </c>
      <c r="P352" s="17" t="str">
        <f t="shared" si="31"/>
        <v>R1025</v>
      </c>
      <c r="Q352" s="47" t="str">
        <f t="shared" si="32"/>
        <v>5-Dec-2003</v>
      </c>
      <c r="R352" s="48">
        <v>37960</v>
      </c>
      <c r="S352" s="17"/>
      <c r="T352" s="30">
        <f t="shared" si="33"/>
        <v>19</v>
      </c>
      <c r="U352" s="62">
        <v>3300.7</v>
      </c>
    </row>
    <row r="353" spans="1:21" x14ac:dyDescent="0.25">
      <c r="A353" t="s">
        <v>382</v>
      </c>
      <c r="B353">
        <v>2003</v>
      </c>
      <c r="C353" t="s">
        <v>15</v>
      </c>
      <c r="D353">
        <v>18</v>
      </c>
      <c r="E353">
        <v>0</v>
      </c>
      <c r="F353" s="54">
        <v>3308.46</v>
      </c>
      <c r="G353" t="s">
        <v>11</v>
      </c>
      <c r="H353" t="s">
        <v>16</v>
      </c>
      <c r="I353" t="s">
        <v>300</v>
      </c>
      <c r="J353" s="19"/>
      <c r="K353" s="19"/>
      <c r="L353" s="15" t="str">
        <f t="shared" si="29"/>
        <v>Nov</v>
      </c>
      <c r="M353" s="15">
        <f t="shared" si="30"/>
        <v>2003</v>
      </c>
      <c r="N353" s="15" t="str" cm="1">
        <f t="array" ref="N353">IF(G353="?",INDEX($G$2:$G$2344,MODE(MATCH($G$2:$G$2344,$G$2:$G$2344,0))),G353)</f>
        <v>tier - 2</v>
      </c>
      <c r="O353" s="15" t="str" cm="1">
        <f t="array" ref="O353">IF(H353="?",INDEX($H$2:$H$2344,MODE(MATCH($H$2:$H$2344,$H$2:$H$2344,0))),H353)</f>
        <v>tier - 1</v>
      </c>
      <c r="P353" s="15" t="str">
        <f t="shared" si="31"/>
        <v>R1021</v>
      </c>
      <c r="Q353" s="49" t="str">
        <f t="shared" si="32"/>
        <v>18-Nov-2003</v>
      </c>
      <c r="R353" s="46">
        <v>37943</v>
      </c>
      <c r="S353" s="15"/>
      <c r="T353" s="29">
        <f t="shared" si="33"/>
        <v>19</v>
      </c>
      <c r="U353" s="61">
        <v>3308.46</v>
      </c>
    </row>
    <row r="354" spans="1:21" x14ac:dyDescent="0.25">
      <c r="A354" t="s">
        <v>383</v>
      </c>
      <c r="B354">
        <v>1997</v>
      </c>
      <c r="C354" t="s">
        <v>18</v>
      </c>
      <c r="D354">
        <v>20</v>
      </c>
      <c r="E354">
        <v>1</v>
      </c>
      <c r="F354" s="54">
        <v>3309.79</v>
      </c>
      <c r="G354" t="s">
        <v>12</v>
      </c>
      <c r="H354" t="s">
        <v>12</v>
      </c>
      <c r="I354" t="s">
        <v>356</v>
      </c>
      <c r="J354" s="20"/>
      <c r="K354" s="20"/>
      <c r="L354" s="17" t="str">
        <f t="shared" si="29"/>
        <v>Jun</v>
      </c>
      <c r="M354" s="17">
        <f t="shared" si="30"/>
        <v>1997</v>
      </c>
      <c r="N354" s="17" t="str" cm="1">
        <f t="array" ref="N354">IF(G354="?",INDEX($G$2:$G$2344,MODE(MATCH($G$2:$G$2344,$G$2:$G$2344,0))),G354)</f>
        <v>tier - 3</v>
      </c>
      <c r="O354" s="17" t="str" cm="1">
        <f t="array" ref="O354">IF(H354="?",INDEX($H$2:$H$2344,MODE(MATCH($H$2:$H$2344,$H$2:$H$2344,0))),H354)</f>
        <v>tier - 3</v>
      </c>
      <c r="P354" s="17" t="str">
        <f t="shared" si="31"/>
        <v>R1017</v>
      </c>
      <c r="Q354" s="47" t="str">
        <f t="shared" si="32"/>
        <v>20-Jun-1997</v>
      </c>
      <c r="R354" s="48">
        <v>35601</v>
      </c>
      <c r="S354" s="17"/>
      <c r="T354" s="30">
        <f t="shared" si="33"/>
        <v>25</v>
      </c>
      <c r="U354" s="62">
        <v>3309.79</v>
      </c>
    </row>
    <row r="355" spans="1:21" x14ac:dyDescent="0.25">
      <c r="A355" t="s">
        <v>384</v>
      </c>
      <c r="B355">
        <v>1991</v>
      </c>
      <c r="C355" t="s">
        <v>20</v>
      </c>
      <c r="D355">
        <v>1</v>
      </c>
      <c r="E355">
        <v>3</v>
      </c>
      <c r="F355" s="54">
        <v>3342.79</v>
      </c>
      <c r="G355" t="s">
        <v>11</v>
      </c>
      <c r="H355" t="s">
        <v>16</v>
      </c>
      <c r="I355" t="s">
        <v>13</v>
      </c>
      <c r="J355" s="19"/>
      <c r="K355" s="19"/>
      <c r="L355" s="15" t="str">
        <f t="shared" si="29"/>
        <v>Sep</v>
      </c>
      <c r="M355" s="15">
        <f t="shared" si="30"/>
        <v>1991</v>
      </c>
      <c r="N355" s="15" t="str" cm="1">
        <f t="array" ref="N355">IF(G355="?",INDEX($G$2:$G$2344,MODE(MATCH($G$2:$G$2344,$G$2:$G$2344,0))),G355)</f>
        <v>tier - 2</v>
      </c>
      <c r="O355" s="15" t="str" cm="1">
        <f t="array" ref="O355">IF(H355="?",INDEX($H$2:$H$2344,MODE(MATCH($H$2:$H$2344,$H$2:$H$2344,0))),H355)</f>
        <v>tier - 1</v>
      </c>
      <c r="P355" s="15" t="str">
        <f t="shared" si="31"/>
        <v>R1013</v>
      </c>
      <c r="Q355" s="49" t="str">
        <f t="shared" si="32"/>
        <v>1-Sep-1991</v>
      </c>
      <c r="R355" s="46">
        <v>33482</v>
      </c>
      <c r="S355" s="15"/>
      <c r="T355" s="29">
        <f t="shared" si="33"/>
        <v>31</v>
      </c>
      <c r="U355" s="61">
        <v>3342.79</v>
      </c>
    </row>
    <row r="356" spans="1:21" x14ac:dyDescent="0.25">
      <c r="A356" t="s">
        <v>385</v>
      </c>
      <c r="B356">
        <v>1993</v>
      </c>
      <c r="C356" t="s">
        <v>37</v>
      </c>
      <c r="D356">
        <v>28</v>
      </c>
      <c r="E356">
        <v>0</v>
      </c>
      <c r="F356" s="54">
        <v>3353.28</v>
      </c>
      <c r="G356" t="s">
        <v>11</v>
      </c>
      <c r="H356" t="s">
        <v>16</v>
      </c>
      <c r="I356" t="s">
        <v>42</v>
      </c>
      <c r="J356" s="20"/>
      <c r="K356" s="20"/>
      <c r="L356" s="17" t="str">
        <f t="shared" si="29"/>
        <v>Oct</v>
      </c>
      <c r="M356" s="17">
        <f t="shared" si="30"/>
        <v>1993</v>
      </c>
      <c r="N356" s="17" t="str" cm="1">
        <f t="array" ref="N356">IF(G356="?",INDEX($G$2:$G$2344,MODE(MATCH($G$2:$G$2344,$G$2:$G$2344,0))),G356)</f>
        <v>tier - 2</v>
      </c>
      <c r="O356" s="17" t="str" cm="1">
        <f t="array" ref="O356">IF(H356="?",INDEX($H$2:$H$2344,MODE(MATCH($H$2:$H$2344,$H$2:$H$2344,0))),H356)</f>
        <v>tier - 1</v>
      </c>
      <c r="P356" s="17" t="str">
        <f t="shared" si="31"/>
        <v>R1011</v>
      </c>
      <c r="Q356" s="47" t="str">
        <f t="shared" si="32"/>
        <v>28-Oct-1993</v>
      </c>
      <c r="R356" s="48">
        <v>34270</v>
      </c>
      <c r="S356" s="17"/>
      <c r="T356" s="30">
        <f t="shared" si="33"/>
        <v>29</v>
      </c>
      <c r="U356" s="62">
        <v>3353.28</v>
      </c>
    </row>
    <row r="357" spans="1:21" x14ac:dyDescent="0.25">
      <c r="A357" t="s">
        <v>386</v>
      </c>
      <c r="B357">
        <v>1995</v>
      </c>
      <c r="C357" t="s">
        <v>18</v>
      </c>
      <c r="D357">
        <v>23</v>
      </c>
      <c r="E357">
        <v>0</v>
      </c>
      <c r="F357" s="54">
        <v>3353.47</v>
      </c>
      <c r="G357" t="s">
        <v>11</v>
      </c>
      <c r="H357" t="s">
        <v>12</v>
      </c>
      <c r="I357" t="s">
        <v>23</v>
      </c>
      <c r="J357" s="19"/>
      <c r="K357" s="19"/>
      <c r="L357" s="15" t="str">
        <f t="shared" si="29"/>
        <v>Jun</v>
      </c>
      <c r="M357" s="15">
        <f t="shared" si="30"/>
        <v>1995</v>
      </c>
      <c r="N357" s="15" t="str" cm="1">
        <f t="array" ref="N357">IF(G357="?",INDEX($G$2:$G$2344,MODE(MATCH($G$2:$G$2344,$G$2:$G$2344,0))),G357)</f>
        <v>tier - 2</v>
      </c>
      <c r="O357" s="15" t="str" cm="1">
        <f t="array" ref="O357">IF(H357="?",INDEX($H$2:$H$2344,MODE(MATCH($H$2:$H$2344,$H$2:$H$2344,0))),H357)</f>
        <v>tier - 3</v>
      </c>
      <c r="P357" s="15" t="str">
        <f t="shared" si="31"/>
        <v>R1012</v>
      </c>
      <c r="Q357" s="49" t="str">
        <f t="shared" si="32"/>
        <v>23-Jun-1995</v>
      </c>
      <c r="R357" s="46">
        <v>34873</v>
      </c>
      <c r="S357" s="15"/>
      <c r="T357" s="29">
        <f t="shared" si="33"/>
        <v>27</v>
      </c>
      <c r="U357" s="61">
        <v>3353.47</v>
      </c>
    </row>
    <row r="358" spans="1:21" x14ac:dyDescent="0.25">
      <c r="A358" t="s">
        <v>387</v>
      </c>
      <c r="B358">
        <v>1993</v>
      </c>
      <c r="C358" t="s">
        <v>37</v>
      </c>
      <c r="D358">
        <v>7</v>
      </c>
      <c r="E358">
        <v>0</v>
      </c>
      <c r="F358" s="54">
        <v>3366.67</v>
      </c>
      <c r="G358" t="s">
        <v>11</v>
      </c>
      <c r="H358" t="s">
        <v>11</v>
      </c>
      <c r="I358" t="s">
        <v>13</v>
      </c>
      <c r="J358" s="20"/>
      <c r="K358" s="20"/>
      <c r="L358" s="17" t="str">
        <f t="shared" si="29"/>
        <v>Oct</v>
      </c>
      <c r="M358" s="17">
        <f t="shared" si="30"/>
        <v>1993</v>
      </c>
      <c r="N358" s="17" t="str" cm="1">
        <f t="array" ref="N358">IF(G358="?",INDEX($G$2:$G$2344,MODE(MATCH($G$2:$G$2344,$G$2:$G$2344,0))),G358)</f>
        <v>tier - 2</v>
      </c>
      <c r="O358" s="17" t="str" cm="1">
        <f t="array" ref="O358">IF(H358="?",INDEX($H$2:$H$2344,MODE(MATCH($H$2:$H$2344,$H$2:$H$2344,0))),H358)</f>
        <v>tier - 2</v>
      </c>
      <c r="P358" s="17" t="str">
        <f t="shared" si="31"/>
        <v>R1013</v>
      </c>
      <c r="Q358" s="47" t="str">
        <f t="shared" si="32"/>
        <v>7-Oct-1993</v>
      </c>
      <c r="R358" s="48">
        <v>34249</v>
      </c>
      <c r="S358" s="17"/>
      <c r="T358" s="30">
        <f t="shared" si="33"/>
        <v>29</v>
      </c>
      <c r="U358" s="62">
        <v>3366.67</v>
      </c>
    </row>
    <row r="359" spans="1:21" x14ac:dyDescent="0.25">
      <c r="A359" t="s">
        <v>388</v>
      </c>
      <c r="B359">
        <v>1996</v>
      </c>
      <c r="C359" t="s">
        <v>30</v>
      </c>
      <c r="D359">
        <v>14</v>
      </c>
      <c r="E359">
        <v>1</v>
      </c>
      <c r="F359" s="54">
        <v>3378.91</v>
      </c>
      <c r="G359" t="s">
        <v>11</v>
      </c>
      <c r="H359" t="s">
        <v>16</v>
      </c>
      <c r="I359" t="s">
        <v>42</v>
      </c>
      <c r="J359" s="19"/>
      <c r="K359" s="19"/>
      <c r="L359" s="15" t="str">
        <f t="shared" si="29"/>
        <v>Dec</v>
      </c>
      <c r="M359" s="15">
        <f t="shared" si="30"/>
        <v>1996</v>
      </c>
      <c r="N359" s="15" t="str" cm="1">
        <f t="array" ref="N359">IF(G359="?",INDEX($G$2:$G$2344,MODE(MATCH($G$2:$G$2344,$G$2:$G$2344,0))),G359)</f>
        <v>tier - 2</v>
      </c>
      <c r="O359" s="15" t="str" cm="1">
        <f t="array" ref="O359">IF(H359="?",INDEX($H$2:$H$2344,MODE(MATCH($H$2:$H$2344,$H$2:$H$2344,0))),H359)</f>
        <v>tier - 1</v>
      </c>
      <c r="P359" s="15" t="str">
        <f t="shared" si="31"/>
        <v>R1011</v>
      </c>
      <c r="Q359" s="49" t="str">
        <f t="shared" si="32"/>
        <v>14-Dec-1996</v>
      </c>
      <c r="R359" s="46">
        <v>35413</v>
      </c>
      <c r="S359" s="15"/>
      <c r="T359" s="29">
        <f t="shared" si="33"/>
        <v>26</v>
      </c>
      <c r="U359" s="61">
        <v>3378.91</v>
      </c>
    </row>
    <row r="360" spans="1:21" x14ac:dyDescent="0.25">
      <c r="A360" t="s">
        <v>389</v>
      </c>
      <c r="B360">
        <v>1996</v>
      </c>
      <c r="C360" t="s">
        <v>15</v>
      </c>
      <c r="D360">
        <v>13</v>
      </c>
      <c r="E360">
        <v>0</v>
      </c>
      <c r="F360" s="54">
        <v>3385.4</v>
      </c>
      <c r="G360" t="s">
        <v>11</v>
      </c>
      <c r="H360" t="s">
        <v>11</v>
      </c>
      <c r="I360" t="s">
        <v>247</v>
      </c>
      <c r="J360" s="20"/>
      <c r="K360" s="20"/>
      <c r="L360" s="17" t="str">
        <f t="shared" si="29"/>
        <v>Nov</v>
      </c>
      <c r="M360" s="17">
        <f t="shared" si="30"/>
        <v>1996</v>
      </c>
      <c r="N360" s="17" t="str" cm="1">
        <f t="array" ref="N360">IF(G360="?",INDEX($G$2:$G$2344,MODE(MATCH($G$2:$G$2344,$G$2:$G$2344,0))),G360)</f>
        <v>tier - 2</v>
      </c>
      <c r="O360" s="17" t="str" cm="1">
        <f t="array" ref="O360">IF(H360="?",INDEX($H$2:$H$2344,MODE(MATCH($H$2:$H$2344,$H$2:$H$2344,0))),H360)</f>
        <v>tier - 2</v>
      </c>
      <c r="P360" s="17" t="str">
        <f t="shared" si="31"/>
        <v>R1024</v>
      </c>
      <c r="Q360" s="47" t="str">
        <f t="shared" si="32"/>
        <v>13-Nov-1996</v>
      </c>
      <c r="R360" s="48">
        <v>35382</v>
      </c>
      <c r="S360" s="17"/>
      <c r="T360" s="30">
        <f t="shared" si="33"/>
        <v>26</v>
      </c>
      <c r="U360" s="62">
        <v>3385.4</v>
      </c>
    </row>
    <row r="361" spans="1:21" x14ac:dyDescent="0.25">
      <c r="A361" t="s">
        <v>390</v>
      </c>
      <c r="B361">
        <v>1996</v>
      </c>
      <c r="C361" t="s">
        <v>35</v>
      </c>
      <c r="D361">
        <v>10</v>
      </c>
      <c r="E361">
        <v>1</v>
      </c>
      <c r="F361" s="54">
        <v>3392.37</v>
      </c>
      <c r="G361" t="s">
        <v>11</v>
      </c>
      <c r="H361" t="s">
        <v>12</v>
      </c>
      <c r="I361" t="s">
        <v>13</v>
      </c>
      <c r="J361" s="19"/>
      <c r="K361" s="19"/>
      <c r="L361" s="15" t="str">
        <f t="shared" si="29"/>
        <v>Aug</v>
      </c>
      <c r="M361" s="15">
        <f t="shared" si="30"/>
        <v>1996</v>
      </c>
      <c r="N361" s="15" t="str" cm="1">
        <f t="array" ref="N361">IF(G361="?",INDEX($G$2:$G$2344,MODE(MATCH($G$2:$G$2344,$G$2:$G$2344,0))),G361)</f>
        <v>tier - 2</v>
      </c>
      <c r="O361" s="15" t="str" cm="1">
        <f t="array" ref="O361">IF(H361="?",INDEX($H$2:$H$2344,MODE(MATCH($H$2:$H$2344,$H$2:$H$2344,0))),H361)</f>
        <v>tier - 3</v>
      </c>
      <c r="P361" s="15" t="str">
        <f t="shared" si="31"/>
        <v>R1013</v>
      </c>
      <c r="Q361" s="49" t="str">
        <f t="shared" si="32"/>
        <v>10-Aug-1996</v>
      </c>
      <c r="R361" s="46">
        <v>35287</v>
      </c>
      <c r="S361" s="15"/>
      <c r="T361" s="29">
        <f t="shared" si="33"/>
        <v>26</v>
      </c>
      <c r="U361" s="61">
        <v>3392.37</v>
      </c>
    </row>
    <row r="362" spans="1:21" x14ac:dyDescent="0.25">
      <c r="A362" t="s">
        <v>391</v>
      </c>
      <c r="B362">
        <v>1996</v>
      </c>
      <c r="C362" t="s">
        <v>37</v>
      </c>
      <c r="D362">
        <v>27</v>
      </c>
      <c r="E362">
        <v>1</v>
      </c>
      <c r="F362" s="54">
        <v>3392.98</v>
      </c>
      <c r="G362" t="s">
        <v>11</v>
      </c>
      <c r="H362" t="s">
        <v>12</v>
      </c>
      <c r="I362" t="s">
        <v>13</v>
      </c>
      <c r="J362" s="20"/>
      <c r="K362" s="20"/>
      <c r="L362" s="17" t="str">
        <f t="shared" si="29"/>
        <v>Oct</v>
      </c>
      <c r="M362" s="17">
        <f t="shared" si="30"/>
        <v>1996</v>
      </c>
      <c r="N362" s="17" t="str" cm="1">
        <f t="array" ref="N362">IF(G362="?",INDEX($G$2:$G$2344,MODE(MATCH($G$2:$G$2344,$G$2:$G$2344,0))),G362)</f>
        <v>tier - 2</v>
      </c>
      <c r="O362" s="17" t="str" cm="1">
        <f t="array" ref="O362">IF(H362="?",INDEX($H$2:$H$2344,MODE(MATCH($H$2:$H$2344,$H$2:$H$2344,0))),H362)</f>
        <v>tier - 3</v>
      </c>
      <c r="P362" s="17" t="str">
        <f t="shared" si="31"/>
        <v>R1013</v>
      </c>
      <c r="Q362" s="47" t="str">
        <f t="shared" si="32"/>
        <v>27-Oct-1996</v>
      </c>
      <c r="R362" s="48">
        <v>35365</v>
      </c>
      <c r="S362" s="17"/>
      <c r="T362" s="30">
        <f t="shared" si="33"/>
        <v>26</v>
      </c>
      <c r="U362" s="62">
        <v>3392.98</v>
      </c>
    </row>
    <row r="363" spans="1:21" x14ac:dyDescent="0.25">
      <c r="A363" t="s">
        <v>392</v>
      </c>
      <c r="B363">
        <v>2004</v>
      </c>
      <c r="C363" t="s">
        <v>10</v>
      </c>
      <c r="D363">
        <v>16</v>
      </c>
      <c r="E363">
        <v>2</v>
      </c>
      <c r="F363" s="54">
        <v>3393.36</v>
      </c>
      <c r="G363" t="s">
        <v>11</v>
      </c>
      <c r="H363" t="s">
        <v>11</v>
      </c>
      <c r="I363" t="s">
        <v>249</v>
      </c>
      <c r="J363" s="19"/>
      <c r="K363" s="19"/>
      <c r="L363" s="15" t="str">
        <f t="shared" si="29"/>
        <v>Jul</v>
      </c>
      <c r="M363" s="15">
        <f t="shared" si="30"/>
        <v>2004</v>
      </c>
      <c r="N363" s="15" t="str" cm="1">
        <f t="array" ref="N363">IF(G363="?",INDEX($G$2:$G$2344,MODE(MATCH($G$2:$G$2344,$G$2:$G$2344,0))),G363)</f>
        <v>tier - 2</v>
      </c>
      <c r="O363" s="15" t="str" cm="1">
        <f t="array" ref="O363">IF(H363="?",INDEX($H$2:$H$2344,MODE(MATCH($H$2:$H$2344,$H$2:$H$2344,0))),H363)</f>
        <v>tier - 2</v>
      </c>
      <c r="P363" s="15" t="str">
        <f t="shared" si="31"/>
        <v>R1023</v>
      </c>
      <c r="Q363" s="49" t="str">
        <f t="shared" si="32"/>
        <v>16-Jul-2004</v>
      </c>
      <c r="R363" s="46">
        <v>38184</v>
      </c>
      <c r="S363" s="15"/>
      <c r="T363" s="29">
        <f t="shared" si="33"/>
        <v>18</v>
      </c>
      <c r="U363" s="61">
        <v>3393.36</v>
      </c>
    </row>
    <row r="364" spans="1:21" x14ac:dyDescent="0.25">
      <c r="A364" t="s">
        <v>393</v>
      </c>
      <c r="B364">
        <v>1996</v>
      </c>
      <c r="C364" t="s">
        <v>30</v>
      </c>
      <c r="D364">
        <v>19</v>
      </c>
      <c r="E364">
        <v>1</v>
      </c>
      <c r="F364" s="54">
        <v>3410.32</v>
      </c>
      <c r="G364" t="s">
        <v>11</v>
      </c>
      <c r="H364" t="s">
        <v>11</v>
      </c>
      <c r="I364" t="s">
        <v>42</v>
      </c>
      <c r="J364" s="20"/>
      <c r="K364" s="20"/>
      <c r="L364" s="17" t="str">
        <f t="shared" si="29"/>
        <v>Dec</v>
      </c>
      <c r="M364" s="17">
        <f t="shared" si="30"/>
        <v>1996</v>
      </c>
      <c r="N364" s="17" t="str" cm="1">
        <f t="array" ref="N364">IF(G364="?",INDEX($G$2:$G$2344,MODE(MATCH($G$2:$G$2344,$G$2:$G$2344,0))),G364)</f>
        <v>tier - 2</v>
      </c>
      <c r="O364" s="17" t="str" cm="1">
        <f t="array" ref="O364">IF(H364="?",INDEX($H$2:$H$2344,MODE(MATCH($H$2:$H$2344,$H$2:$H$2344,0))),H364)</f>
        <v>tier - 2</v>
      </c>
      <c r="P364" s="17" t="str">
        <f t="shared" si="31"/>
        <v>R1011</v>
      </c>
      <c r="Q364" s="47" t="str">
        <f t="shared" si="32"/>
        <v>19-Dec-1996</v>
      </c>
      <c r="R364" s="48">
        <v>35418</v>
      </c>
      <c r="S364" s="17"/>
      <c r="T364" s="30">
        <f t="shared" si="33"/>
        <v>26</v>
      </c>
      <c r="U364" s="62">
        <v>3410.32</v>
      </c>
    </row>
    <row r="365" spans="1:21" x14ac:dyDescent="0.25">
      <c r="A365" t="s">
        <v>394</v>
      </c>
      <c r="B365">
        <v>2001</v>
      </c>
      <c r="C365" t="s">
        <v>30</v>
      </c>
      <c r="D365">
        <v>26</v>
      </c>
      <c r="E365">
        <v>0</v>
      </c>
      <c r="F365" s="54">
        <v>3434.38</v>
      </c>
      <c r="G365" t="s">
        <v>11</v>
      </c>
      <c r="H365" t="s">
        <v>11</v>
      </c>
      <c r="I365" t="s">
        <v>42</v>
      </c>
      <c r="J365" s="19"/>
      <c r="K365" s="19"/>
      <c r="L365" s="15" t="str">
        <f t="shared" si="29"/>
        <v>Dec</v>
      </c>
      <c r="M365" s="15">
        <f t="shared" si="30"/>
        <v>2001</v>
      </c>
      <c r="N365" s="15" t="str" cm="1">
        <f t="array" ref="N365">IF(G365="?",INDEX($G$2:$G$2344,MODE(MATCH($G$2:$G$2344,$G$2:$G$2344,0))),G365)</f>
        <v>tier - 2</v>
      </c>
      <c r="O365" s="15" t="str" cm="1">
        <f t="array" ref="O365">IF(H365="?",INDEX($H$2:$H$2344,MODE(MATCH($H$2:$H$2344,$H$2:$H$2344,0))),H365)</f>
        <v>tier - 2</v>
      </c>
      <c r="P365" s="15" t="str">
        <f t="shared" si="31"/>
        <v>R1011</v>
      </c>
      <c r="Q365" s="49" t="str">
        <f t="shared" si="32"/>
        <v>26-Dec-2001</v>
      </c>
      <c r="R365" s="46">
        <v>37251</v>
      </c>
      <c r="S365" s="15"/>
      <c r="T365" s="29">
        <f t="shared" si="33"/>
        <v>21</v>
      </c>
      <c r="U365" s="61">
        <v>3434.38</v>
      </c>
    </row>
    <row r="366" spans="1:21" x14ac:dyDescent="0.25">
      <c r="A366" t="s">
        <v>395</v>
      </c>
      <c r="B366">
        <v>1986</v>
      </c>
      <c r="C366" t="s">
        <v>35</v>
      </c>
      <c r="D366">
        <v>27</v>
      </c>
      <c r="E366">
        <v>3</v>
      </c>
      <c r="F366" s="54">
        <v>3436.5</v>
      </c>
      <c r="G366" t="s">
        <v>11</v>
      </c>
      <c r="H366" t="s">
        <v>16</v>
      </c>
      <c r="I366" t="s">
        <v>13</v>
      </c>
      <c r="J366" s="20"/>
      <c r="K366" s="20"/>
      <c r="L366" s="17" t="str">
        <f t="shared" si="29"/>
        <v>Aug</v>
      </c>
      <c r="M366" s="17">
        <f t="shared" si="30"/>
        <v>1986</v>
      </c>
      <c r="N366" s="17" t="str" cm="1">
        <f t="array" ref="N366">IF(G366="?",INDEX($G$2:$G$2344,MODE(MATCH($G$2:$G$2344,$G$2:$G$2344,0))),G366)</f>
        <v>tier - 2</v>
      </c>
      <c r="O366" s="17" t="str" cm="1">
        <f t="array" ref="O366">IF(H366="?",INDEX($H$2:$H$2344,MODE(MATCH($H$2:$H$2344,$H$2:$H$2344,0))),H366)</f>
        <v>tier - 1</v>
      </c>
      <c r="P366" s="17" t="str">
        <f t="shared" si="31"/>
        <v>R1013</v>
      </c>
      <c r="Q366" s="47" t="str">
        <f t="shared" si="32"/>
        <v>27-Aug-1986</v>
      </c>
      <c r="R366" s="48">
        <v>31651</v>
      </c>
      <c r="S366" s="17"/>
      <c r="T366" s="30">
        <f t="shared" si="33"/>
        <v>36</v>
      </c>
      <c r="U366" s="62">
        <v>3436.5</v>
      </c>
    </row>
    <row r="367" spans="1:21" x14ac:dyDescent="0.25">
      <c r="A367" t="s">
        <v>396</v>
      </c>
      <c r="B367">
        <v>2000</v>
      </c>
      <c r="C367" t="s">
        <v>18</v>
      </c>
      <c r="D367">
        <v>20</v>
      </c>
      <c r="E367">
        <v>3</v>
      </c>
      <c r="F367" s="54">
        <v>3443.06</v>
      </c>
      <c r="G367" t="s">
        <v>11</v>
      </c>
      <c r="H367" t="s">
        <v>16</v>
      </c>
      <c r="I367" t="s">
        <v>42</v>
      </c>
      <c r="J367" s="19"/>
      <c r="K367" s="19"/>
      <c r="L367" s="15" t="str">
        <f t="shared" si="29"/>
        <v>Jun</v>
      </c>
      <c r="M367" s="15">
        <f t="shared" si="30"/>
        <v>2000</v>
      </c>
      <c r="N367" s="15" t="str" cm="1">
        <f t="array" ref="N367">IF(G367="?",INDEX($G$2:$G$2344,MODE(MATCH($G$2:$G$2344,$G$2:$G$2344,0))),G367)</f>
        <v>tier - 2</v>
      </c>
      <c r="O367" s="15" t="str" cm="1">
        <f t="array" ref="O367">IF(H367="?",INDEX($H$2:$H$2344,MODE(MATCH($H$2:$H$2344,$H$2:$H$2344,0))),H367)</f>
        <v>tier - 1</v>
      </c>
      <c r="P367" s="15" t="str">
        <f t="shared" si="31"/>
        <v>R1011</v>
      </c>
      <c r="Q367" s="49" t="str">
        <f t="shared" si="32"/>
        <v>20-Jun-2000</v>
      </c>
      <c r="R367" s="46">
        <v>36697</v>
      </c>
      <c r="S367" s="15"/>
      <c r="T367" s="29">
        <f t="shared" si="33"/>
        <v>22</v>
      </c>
      <c r="U367" s="61">
        <v>3443.06</v>
      </c>
    </row>
    <row r="368" spans="1:21" x14ac:dyDescent="0.25">
      <c r="A368" t="s">
        <v>397</v>
      </c>
      <c r="B368">
        <v>1987</v>
      </c>
      <c r="C368" t="s">
        <v>20</v>
      </c>
      <c r="D368">
        <v>14</v>
      </c>
      <c r="E368">
        <v>3</v>
      </c>
      <c r="F368" s="54">
        <v>3453.77</v>
      </c>
      <c r="G368" t="s">
        <v>11</v>
      </c>
      <c r="H368" t="s">
        <v>16</v>
      </c>
      <c r="I368" t="s">
        <v>42</v>
      </c>
      <c r="J368" s="20"/>
      <c r="K368" s="20"/>
      <c r="L368" s="17" t="str">
        <f t="shared" si="29"/>
        <v>Sep</v>
      </c>
      <c r="M368" s="17">
        <f t="shared" si="30"/>
        <v>1987</v>
      </c>
      <c r="N368" s="17" t="str" cm="1">
        <f t="array" ref="N368">IF(G368="?",INDEX($G$2:$G$2344,MODE(MATCH($G$2:$G$2344,$G$2:$G$2344,0))),G368)</f>
        <v>tier - 2</v>
      </c>
      <c r="O368" s="17" t="str" cm="1">
        <f t="array" ref="O368">IF(H368="?",INDEX($H$2:$H$2344,MODE(MATCH($H$2:$H$2344,$H$2:$H$2344,0))),H368)</f>
        <v>tier - 1</v>
      </c>
      <c r="P368" s="17" t="str">
        <f t="shared" si="31"/>
        <v>R1011</v>
      </c>
      <c r="Q368" s="47" t="str">
        <f t="shared" si="32"/>
        <v>14-Sep-1987</v>
      </c>
      <c r="R368" s="48">
        <v>32034</v>
      </c>
      <c r="S368" s="17"/>
      <c r="T368" s="30">
        <f t="shared" si="33"/>
        <v>35</v>
      </c>
      <c r="U368" s="62">
        <v>3453.77</v>
      </c>
    </row>
    <row r="369" spans="1:21" x14ac:dyDescent="0.25">
      <c r="A369" t="s">
        <v>398</v>
      </c>
      <c r="B369">
        <v>2003</v>
      </c>
      <c r="C369" t="s">
        <v>10</v>
      </c>
      <c r="D369">
        <v>29</v>
      </c>
      <c r="E369">
        <v>0</v>
      </c>
      <c r="F369" s="54">
        <v>3463.51</v>
      </c>
      <c r="G369" t="s">
        <v>11</v>
      </c>
      <c r="H369" t="s">
        <v>16</v>
      </c>
      <c r="I369" t="s">
        <v>200</v>
      </c>
      <c r="J369" s="19"/>
      <c r="K369" s="19"/>
      <c r="L369" s="15" t="str">
        <f t="shared" si="29"/>
        <v>Jul</v>
      </c>
      <c r="M369" s="15">
        <f t="shared" si="30"/>
        <v>2003</v>
      </c>
      <c r="N369" s="15" t="str" cm="1">
        <f t="array" ref="N369">IF(G369="?",INDEX($G$2:$G$2344,MODE(MATCH($G$2:$G$2344,$G$2:$G$2344,0))),G369)</f>
        <v>tier - 2</v>
      </c>
      <c r="O369" s="15" t="str" cm="1">
        <f t="array" ref="O369">IF(H369="?",INDEX($H$2:$H$2344,MODE(MATCH($H$2:$H$2344,$H$2:$H$2344,0))),H369)</f>
        <v>tier - 1</v>
      </c>
      <c r="P369" s="15" t="str">
        <f t="shared" si="31"/>
        <v>R1025</v>
      </c>
      <c r="Q369" s="49" t="str">
        <f t="shared" si="32"/>
        <v>29-Jul-2003</v>
      </c>
      <c r="R369" s="46">
        <v>37831</v>
      </c>
      <c r="S369" s="15"/>
      <c r="T369" s="29">
        <f t="shared" si="33"/>
        <v>19</v>
      </c>
      <c r="U369" s="61">
        <v>3463.51</v>
      </c>
    </row>
    <row r="370" spans="1:21" x14ac:dyDescent="0.25">
      <c r="A370" t="s">
        <v>399</v>
      </c>
      <c r="B370">
        <v>1993</v>
      </c>
      <c r="C370" t="s">
        <v>37</v>
      </c>
      <c r="D370">
        <v>12</v>
      </c>
      <c r="E370">
        <v>1</v>
      </c>
      <c r="F370" s="54">
        <v>3471.41</v>
      </c>
      <c r="G370" t="s">
        <v>11</v>
      </c>
      <c r="H370" t="s">
        <v>11</v>
      </c>
      <c r="I370" t="s">
        <v>13</v>
      </c>
      <c r="J370" s="20"/>
      <c r="K370" s="20"/>
      <c r="L370" s="17" t="str">
        <f t="shared" si="29"/>
        <v>Oct</v>
      </c>
      <c r="M370" s="17">
        <f t="shared" si="30"/>
        <v>1993</v>
      </c>
      <c r="N370" s="17" t="str" cm="1">
        <f t="array" ref="N370">IF(G370="?",INDEX($G$2:$G$2344,MODE(MATCH($G$2:$G$2344,$G$2:$G$2344,0))),G370)</f>
        <v>tier - 2</v>
      </c>
      <c r="O370" s="17" t="str" cm="1">
        <f t="array" ref="O370">IF(H370="?",INDEX($H$2:$H$2344,MODE(MATCH($H$2:$H$2344,$H$2:$H$2344,0))),H370)</f>
        <v>tier - 2</v>
      </c>
      <c r="P370" s="17" t="str">
        <f t="shared" si="31"/>
        <v>R1013</v>
      </c>
      <c r="Q370" s="47" t="str">
        <f t="shared" si="32"/>
        <v>12-Oct-1993</v>
      </c>
      <c r="R370" s="48">
        <v>34254</v>
      </c>
      <c r="S370" s="17"/>
      <c r="T370" s="30">
        <f t="shared" si="33"/>
        <v>29</v>
      </c>
      <c r="U370" s="62">
        <v>3471.41</v>
      </c>
    </row>
    <row r="371" spans="1:21" x14ac:dyDescent="0.25">
      <c r="A371" t="s">
        <v>400</v>
      </c>
      <c r="B371">
        <v>2004</v>
      </c>
      <c r="C371" t="s">
        <v>18</v>
      </c>
      <c r="D371">
        <v>26</v>
      </c>
      <c r="E371">
        <v>3</v>
      </c>
      <c r="F371" s="54">
        <v>3481.87</v>
      </c>
      <c r="G371" t="s">
        <v>11</v>
      </c>
      <c r="H371" t="s">
        <v>12</v>
      </c>
      <c r="I371" t="s">
        <v>168</v>
      </c>
      <c r="J371" s="19"/>
      <c r="K371" s="19"/>
      <c r="L371" s="15" t="str">
        <f t="shared" si="29"/>
        <v>Jun</v>
      </c>
      <c r="M371" s="15">
        <f t="shared" si="30"/>
        <v>2004</v>
      </c>
      <c r="N371" s="15" t="str" cm="1">
        <f t="array" ref="N371">IF(G371="?",INDEX($G$2:$G$2344,MODE(MATCH($G$2:$G$2344,$G$2:$G$2344,0))),G371)</f>
        <v>tier - 2</v>
      </c>
      <c r="O371" s="15" t="str" cm="1">
        <f t="array" ref="O371">IF(H371="?",INDEX($H$2:$H$2344,MODE(MATCH($H$2:$H$2344,$H$2:$H$2344,0))),H371)</f>
        <v>tier - 3</v>
      </c>
      <c r="P371" s="15" t="str">
        <f t="shared" si="31"/>
        <v>R1016</v>
      </c>
      <c r="Q371" s="49" t="str">
        <f t="shared" si="32"/>
        <v>26-Jun-2004</v>
      </c>
      <c r="R371" s="46">
        <v>38164</v>
      </c>
      <c r="S371" s="15"/>
      <c r="T371" s="29">
        <f t="shared" si="33"/>
        <v>18</v>
      </c>
      <c r="U371" s="61">
        <v>3481.87</v>
      </c>
    </row>
    <row r="372" spans="1:21" x14ac:dyDescent="0.25">
      <c r="A372" t="s">
        <v>401</v>
      </c>
      <c r="B372">
        <v>1996</v>
      </c>
      <c r="C372" t="s">
        <v>20</v>
      </c>
      <c r="D372">
        <v>19</v>
      </c>
      <c r="E372">
        <v>2</v>
      </c>
      <c r="F372" s="54">
        <v>3484.33</v>
      </c>
      <c r="G372" t="s">
        <v>12</v>
      </c>
      <c r="H372" t="s">
        <v>12</v>
      </c>
      <c r="I372" t="s">
        <v>42</v>
      </c>
      <c r="J372" s="20"/>
      <c r="K372" s="20"/>
      <c r="L372" s="17" t="str">
        <f t="shared" si="29"/>
        <v>Sep</v>
      </c>
      <c r="M372" s="17">
        <f t="shared" si="30"/>
        <v>1996</v>
      </c>
      <c r="N372" s="17" t="str" cm="1">
        <f t="array" ref="N372">IF(G372="?",INDEX($G$2:$G$2344,MODE(MATCH($G$2:$G$2344,$G$2:$G$2344,0))),G372)</f>
        <v>tier - 3</v>
      </c>
      <c r="O372" s="17" t="str" cm="1">
        <f t="array" ref="O372">IF(H372="?",INDEX($H$2:$H$2344,MODE(MATCH($H$2:$H$2344,$H$2:$H$2344,0))),H372)</f>
        <v>tier - 3</v>
      </c>
      <c r="P372" s="17" t="str">
        <f t="shared" si="31"/>
        <v>R1011</v>
      </c>
      <c r="Q372" s="47" t="str">
        <f t="shared" si="32"/>
        <v>19-Sep-1996</v>
      </c>
      <c r="R372" s="48">
        <v>35327</v>
      </c>
      <c r="S372" s="17"/>
      <c r="T372" s="30">
        <f t="shared" si="33"/>
        <v>26</v>
      </c>
      <c r="U372" s="62">
        <v>3484.33</v>
      </c>
    </row>
    <row r="373" spans="1:21" x14ac:dyDescent="0.25">
      <c r="A373" t="s">
        <v>402</v>
      </c>
      <c r="B373">
        <v>1996</v>
      </c>
      <c r="C373" t="s">
        <v>20</v>
      </c>
      <c r="D373">
        <v>18</v>
      </c>
      <c r="E373">
        <v>1</v>
      </c>
      <c r="F373" s="54">
        <v>3490.55</v>
      </c>
      <c r="G373" t="s">
        <v>16</v>
      </c>
      <c r="H373" t="s">
        <v>11</v>
      </c>
      <c r="I373" t="s">
        <v>164</v>
      </c>
      <c r="J373" s="19"/>
      <c r="K373" s="19"/>
      <c r="L373" s="15" t="str">
        <f t="shared" si="29"/>
        <v>Sep</v>
      </c>
      <c r="M373" s="15">
        <f t="shared" si="30"/>
        <v>1996</v>
      </c>
      <c r="N373" s="15" t="str" cm="1">
        <f t="array" ref="N373">IF(G373="?",INDEX($G$2:$G$2344,MODE(MATCH($G$2:$G$2344,$G$2:$G$2344,0))),G373)</f>
        <v>tier - 1</v>
      </c>
      <c r="O373" s="15" t="str" cm="1">
        <f t="array" ref="O373">IF(H373="?",INDEX($H$2:$H$2344,MODE(MATCH($H$2:$H$2344,$H$2:$H$2344,0))),H373)</f>
        <v>tier - 2</v>
      </c>
      <c r="P373" s="15" t="str">
        <f t="shared" si="31"/>
        <v>R1015</v>
      </c>
      <c r="Q373" s="49" t="str">
        <f t="shared" si="32"/>
        <v>18-Sep-1996</v>
      </c>
      <c r="R373" s="46">
        <v>35326</v>
      </c>
      <c r="S373" s="15"/>
      <c r="T373" s="29">
        <f t="shared" si="33"/>
        <v>26</v>
      </c>
      <c r="U373" s="61">
        <v>3490.55</v>
      </c>
    </row>
    <row r="374" spans="1:21" x14ac:dyDescent="0.25">
      <c r="A374" t="s">
        <v>403</v>
      </c>
      <c r="B374">
        <v>1999</v>
      </c>
      <c r="C374" t="s">
        <v>20</v>
      </c>
      <c r="D374">
        <v>22</v>
      </c>
      <c r="E374">
        <v>2</v>
      </c>
      <c r="F374" s="54">
        <v>3500.61</v>
      </c>
      <c r="G374" t="s">
        <v>11</v>
      </c>
      <c r="H374" t="s">
        <v>11</v>
      </c>
      <c r="I374" t="s">
        <v>13</v>
      </c>
      <c r="J374" s="20"/>
      <c r="K374" s="20"/>
      <c r="L374" s="17" t="str">
        <f t="shared" si="29"/>
        <v>Sep</v>
      </c>
      <c r="M374" s="17">
        <f t="shared" si="30"/>
        <v>1999</v>
      </c>
      <c r="N374" s="17" t="str" cm="1">
        <f t="array" ref="N374">IF(G374="?",INDEX($G$2:$G$2344,MODE(MATCH($G$2:$G$2344,$G$2:$G$2344,0))),G374)</f>
        <v>tier - 2</v>
      </c>
      <c r="O374" s="17" t="str" cm="1">
        <f t="array" ref="O374">IF(H374="?",INDEX($H$2:$H$2344,MODE(MATCH($H$2:$H$2344,$H$2:$H$2344,0))),H374)</f>
        <v>tier - 2</v>
      </c>
      <c r="P374" s="17" t="str">
        <f t="shared" si="31"/>
        <v>R1013</v>
      </c>
      <c r="Q374" s="47" t="str">
        <f t="shared" si="32"/>
        <v>22-Sep-1999</v>
      </c>
      <c r="R374" s="48">
        <v>36425</v>
      </c>
      <c r="S374" s="17"/>
      <c r="T374" s="30">
        <f t="shared" si="33"/>
        <v>23</v>
      </c>
      <c r="U374" s="62">
        <v>3500.61</v>
      </c>
    </row>
    <row r="375" spans="1:21" x14ac:dyDescent="0.25">
      <c r="A375" t="s">
        <v>404</v>
      </c>
      <c r="B375">
        <v>1998</v>
      </c>
      <c r="C375" t="s">
        <v>20</v>
      </c>
      <c r="D375">
        <v>16</v>
      </c>
      <c r="E375">
        <v>2</v>
      </c>
      <c r="F375" s="54">
        <v>3537.7</v>
      </c>
      <c r="G375" t="s">
        <v>12</v>
      </c>
      <c r="H375" t="s">
        <v>12</v>
      </c>
      <c r="I375" t="s">
        <v>23</v>
      </c>
      <c r="J375" s="19"/>
      <c r="K375" s="19"/>
      <c r="L375" s="15" t="str">
        <f t="shared" si="29"/>
        <v>Sep</v>
      </c>
      <c r="M375" s="15">
        <f t="shared" si="30"/>
        <v>1998</v>
      </c>
      <c r="N375" s="15" t="str" cm="1">
        <f t="array" ref="N375">IF(G375="?",INDEX($G$2:$G$2344,MODE(MATCH($G$2:$G$2344,$G$2:$G$2344,0))),G375)</f>
        <v>tier - 3</v>
      </c>
      <c r="O375" s="15" t="str" cm="1">
        <f t="array" ref="O375">IF(H375="?",INDEX($H$2:$H$2344,MODE(MATCH($H$2:$H$2344,$H$2:$H$2344,0))),H375)</f>
        <v>tier - 3</v>
      </c>
      <c r="P375" s="15" t="str">
        <f t="shared" si="31"/>
        <v>R1012</v>
      </c>
      <c r="Q375" s="49" t="str">
        <f t="shared" si="32"/>
        <v>16-Sep-1998</v>
      </c>
      <c r="R375" s="46">
        <v>36054</v>
      </c>
      <c r="S375" s="15"/>
      <c r="T375" s="29">
        <f t="shared" si="33"/>
        <v>24</v>
      </c>
      <c r="U375" s="61">
        <v>3537.7</v>
      </c>
    </row>
    <row r="376" spans="1:21" x14ac:dyDescent="0.25">
      <c r="A376" t="s">
        <v>405</v>
      </c>
      <c r="B376">
        <v>2003</v>
      </c>
      <c r="C376" t="s">
        <v>35</v>
      </c>
      <c r="D376">
        <v>24</v>
      </c>
      <c r="E376">
        <v>0</v>
      </c>
      <c r="F376" s="54">
        <v>3538.9</v>
      </c>
      <c r="G376" t="s">
        <v>11</v>
      </c>
      <c r="H376" t="s">
        <v>11</v>
      </c>
      <c r="I376" t="s">
        <v>23</v>
      </c>
      <c r="J376" s="20"/>
      <c r="K376" s="20"/>
      <c r="L376" s="17" t="str">
        <f t="shared" si="29"/>
        <v>Aug</v>
      </c>
      <c r="M376" s="17">
        <f t="shared" si="30"/>
        <v>2003</v>
      </c>
      <c r="N376" s="17" t="str" cm="1">
        <f t="array" ref="N376">IF(G376="?",INDEX($G$2:$G$2344,MODE(MATCH($G$2:$G$2344,$G$2:$G$2344,0))),G376)</f>
        <v>tier - 2</v>
      </c>
      <c r="O376" s="17" t="str" cm="1">
        <f t="array" ref="O376">IF(H376="?",INDEX($H$2:$H$2344,MODE(MATCH($H$2:$H$2344,$H$2:$H$2344,0))),H376)</f>
        <v>tier - 2</v>
      </c>
      <c r="P376" s="17" t="str">
        <f t="shared" si="31"/>
        <v>R1012</v>
      </c>
      <c r="Q376" s="47" t="str">
        <f t="shared" si="32"/>
        <v>24-Aug-2003</v>
      </c>
      <c r="R376" s="48">
        <v>37857</v>
      </c>
      <c r="S376" s="17"/>
      <c r="T376" s="30">
        <f t="shared" si="33"/>
        <v>19</v>
      </c>
      <c r="U376" s="62">
        <v>3538.9</v>
      </c>
    </row>
    <row r="377" spans="1:21" x14ac:dyDescent="0.25">
      <c r="A377" t="s">
        <v>406</v>
      </c>
      <c r="B377">
        <v>1988</v>
      </c>
      <c r="C377" t="s">
        <v>37</v>
      </c>
      <c r="D377">
        <v>15</v>
      </c>
      <c r="E377">
        <v>3</v>
      </c>
      <c r="F377" s="54">
        <v>3540.12</v>
      </c>
      <c r="G377" t="s">
        <v>11</v>
      </c>
      <c r="H377" t="s">
        <v>16</v>
      </c>
      <c r="I377" t="s">
        <v>13</v>
      </c>
      <c r="J377" s="19"/>
      <c r="K377" s="19"/>
      <c r="L377" s="15" t="str">
        <f t="shared" si="29"/>
        <v>Oct</v>
      </c>
      <c r="M377" s="15">
        <f t="shared" si="30"/>
        <v>1988</v>
      </c>
      <c r="N377" s="15" t="str" cm="1">
        <f t="array" ref="N377">IF(G377="?",INDEX($G$2:$G$2344,MODE(MATCH($G$2:$G$2344,$G$2:$G$2344,0))),G377)</f>
        <v>tier - 2</v>
      </c>
      <c r="O377" s="15" t="str" cm="1">
        <f t="array" ref="O377">IF(H377="?",INDEX($H$2:$H$2344,MODE(MATCH($H$2:$H$2344,$H$2:$H$2344,0))),H377)</f>
        <v>tier - 1</v>
      </c>
      <c r="P377" s="15" t="str">
        <f t="shared" si="31"/>
        <v>R1013</v>
      </c>
      <c r="Q377" s="49" t="str">
        <f t="shared" si="32"/>
        <v>15-Oct-1988</v>
      </c>
      <c r="R377" s="46">
        <v>32431</v>
      </c>
      <c r="S377" s="15"/>
      <c r="T377" s="29">
        <f t="shared" si="33"/>
        <v>34</v>
      </c>
      <c r="U377" s="61">
        <v>3540.12</v>
      </c>
    </row>
    <row r="378" spans="1:21" x14ac:dyDescent="0.25">
      <c r="A378" t="s">
        <v>407</v>
      </c>
      <c r="B378">
        <v>1992</v>
      </c>
      <c r="C378" t="s">
        <v>30</v>
      </c>
      <c r="D378">
        <v>22</v>
      </c>
      <c r="E378">
        <v>0</v>
      </c>
      <c r="F378" s="54">
        <v>3554.2</v>
      </c>
      <c r="G378" t="s">
        <v>11</v>
      </c>
      <c r="H378" t="s">
        <v>12</v>
      </c>
      <c r="I378" t="s">
        <v>42</v>
      </c>
      <c r="J378" s="20"/>
      <c r="K378" s="20"/>
      <c r="L378" s="17" t="str">
        <f t="shared" si="29"/>
        <v>Dec</v>
      </c>
      <c r="M378" s="17">
        <f t="shared" si="30"/>
        <v>1992</v>
      </c>
      <c r="N378" s="17" t="str" cm="1">
        <f t="array" ref="N378">IF(G378="?",INDEX($G$2:$G$2344,MODE(MATCH($G$2:$G$2344,$G$2:$G$2344,0))),G378)</f>
        <v>tier - 2</v>
      </c>
      <c r="O378" s="17" t="str" cm="1">
        <f t="array" ref="O378">IF(H378="?",INDEX($H$2:$H$2344,MODE(MATCH($H$2:$H$2344,$H$2:$H$2344,0))),H378)</f>
        <v>tier - 3</v>
      </c>
      <c r="P378" s="17" t="str">
        <f t="shared" si="31"/>
        <v>R1011</v>
      </c>
      <c r="Q378" s="47" t="str">
        <f t="shared" si="32"/>
        <v>22-Dec-1992</v>
      </c>
      <c r="R378" s="48">
        <v>33960</v>
      </c>
      <c r="S378" s="17"/>
      <c r="T378" s="30">
        <f t="shared" si="33"/>
        <v>30</v>
      </c>
      <c r="U378" s="62">
        <v>3554.2</v>
      </c>
    </row>
    <row r="379" spans="1:21" x14ac:dyDescent="0.25">
      <c r="A379" t="s">
        <v>408</v>
      </c>
      <c r="B379">
        <v>1994</v>
      </c>
      <c r="C379" t="s">
        <v>20</v>
      </c>
      <c r="D379">
        <v>24</v>
      </c>
      <c r="E379">
        <v>0</v>
      </c>
      <c r="F379" s="54">
        <v>3556.92</v>
      </c>
      <c r="G379" t="s">
        <v>11</v>
      </c>
      <c r="H379" t="s">
        <v>12</v>
      </c>
      <c r="I379" t="s">
        <v>23</v>
      </c>
      <c r="J379" s="19"/>
      <c r="K379" s="19"/>
      <c r="L379" s="15" t="str">
        <f t="shared" si="29"/>
        <v>Sep</v>
      </c>
      <c r="M379" s="15">
        <f t="shared" si="30"/>
        <v>1994</v>
      </c>
      <c r="N379" s="15" t="str" cm="1">
        <f t="array" ref="N379">IF(G379="?",INDEX($G$2:$G$2344,MODE(MATCH($G$2:$G$2344,$G$2:$G$2344,0))),G379)</f>
        <v>tier - 2</v>
      </c>
      <c r="O379" s="15" t="str" cm="1">
        <f t="array" ref="O379">IF(H379="?",INDEX($H$2:$H$2344,MODE(MATCH($H$2:$H$2344,$H$2:$H$2344,0))),H379)</f>
        <v>tier - 3</v>
      </c>
      <c r="P379" s="15" t="str">
        <f t="shared" si="31"/>
        <v>R1012</v>
      </c>
      <c r="Q379" s="49" t="str">
        <f t="shared" si="32"/>
        <v>24-Sep-1994</v>
      </c>
      <c r="R379" s="46">
        <v>34601</v>
      </c>
      <c r="S379" s="15"/>
      <c r="T379" s="29">
        <f t="shared" si="33"/>
        <v>28</v>
      </c>
      <c r="U379" s="61">
        <v>3556.92</v>
      </c>
    </row>
    <row r="380" spans="1:21" x14ac:dyDescent="0.25">
      <c r="A380" t="s">
        <v>409</v>
      </c>
      <c r="B380">
        <v>1995</v>
      </c>
      <c r="C380" t="s">
        <v>37</v>
      </c>
      <c r="D380">
        <v>9</v>
      </c>
      <c r="E380">
        <v>0</v>
      </c>
      <c r="F380" s="54">
        <v>3558.62</v>
      </c>
      <c r="G380" t="s">
        <v>11</v>
      </c>
      <c r="H380" t="s">
        <v>12</v>
      </c>
      <c r="I380" t="s">
        <v>247</v>
      </c>
      <c r="J380" s="20"/>
      <c r="K380" s="20"/>
      <c r="L380" s="17" t="str">
        <f t="shared" si="29"/>
        <v>Oct</v>
      </c>
      <c r="M380" s="17">
        <f t="shared" si="30"/>
        <v>1995</v>
      </c>
      <c r="N380" s="17" t="str" cm="1">
        <f t="array" ref="N380">IF(G380="?",INDEX($G$2:$G$2344,MODE(MATCH($G$2:$G$2344,$G$2:$G$2344,0))),G380)</f>
        <v>tier - 2</v>
      </c>
      <c r="O380" s="17" t="str" cm="1">
        <f t="array" ref="O380">IF(H380="?",INDEX($H$2:$H$2344,MODE(MATCH($H$2:$H$2344,$H$2:$H$2344,0))),H380)</f>
        <v>tier - 3</v>
      </c>
      <c r="P380" s="17" t="str">
        <f t="shared" si="31"/>
        <v>R1024</v>
      </c>
      <c r="Q380" s="47" t="str">
        <f t="shared" si="32"/>
        <v>9-Oct-1995</v>
      </c>
      <c r="R380" s="48">
        <v>34981</v>
      </c>
      <c r="S380" s="17"/>
      <c r="T380" s="30">
        <f t="shared" si="33"/>
        <v>27</v>
      </c>
      <c r="U380" s="62">
        <v>3558.62</v>
      </c>
    </row>
    <row r="381" spans="1:21" x14ac:dyDescent="0.25">
      <c r="A381" t="s">
        <v>410</v>
      </c>
      <c r="B381">
        <v>1995</v>
      </c>
      <c r="C381" t="s">
        <v>18</v>
      </c>
      <c r="D381">
        <v>16</v>
      </c>
      <c r="E381">
        <v>1</v>
      </c>
      <c r="F381" s="54">
        <v>3561.89</v>
      </c>
      <c r="G381" t="s">
        <v>11</v>
      </c>
      <c r="H381" t="s">
        <v>16</v>
      </c>
      <c r="I381" t="s">
        <v>13</v>
      </c>
      <c r="J381" s="19"/>
      <c r="K381" s="19"/>
      <c r="L381" s="15" t="str">
        <f t="shared" si="29"/>
        <v>Jun</v>
      </c>
      <c r="M381" s="15">
        <f t="shared" si="30"/>
        <v>1995</v>
      </c>
      <c r="N381" s="15" t="str" cm="1">
        <f t="array" ref="N381">IF(G381="?",INDEX($G$2:$G$2344,MODE(MATCH($G$2:$G$2344,$G$2:$G$2344,0))),G381)</f>
        <v>tier - 2</v>
      </c>
      <c r="O381" s="15" t="str" cm="1">
        <f t="array" ref="O381">IF(H381="?",INDEX($H$2:$H$2344,MODE(MATCH($H$2:$H$2344,$H$2:$H$2344,0))),H381)</f>
        <v>tier - 1</v>
      </c>
      <c r="P381" s="15" t="str">
        <f t="shared" si="31"/>
        <v>R1013</v>
      </c>
      <c r="Q381" s="49" t="str">
        <f t="shared" si="32"/>
        <v>16-Jun-1995</v>
      </c>
      <c r="R381" s="46">
        <v>34866</v>
      </c>
      <c r="S381" s="15"/>
      <c r="T381" s="29">
        <f t="shared" si="33"/>
        <v>27</v>
      </c>
      <c r="U381" s="61">
        <v>3561.89</v>
      </c>
    </row>
    <row r="382" spans="1:21" x14ac:dyDescent="0.25">
      <c r="A382" t="s">
        <v>411</v>
      </c>
      <c r="B382">
        <v>1981</v>
      </c>
      <c r="C382" t="s">
        <v>37</v>
      </c>
      <c r="D382">
        <v>10</v>
      </c>
      <c r="E382">
        <v>1</v>
      </c>
      <c r="F382" s="54">
        <v>3562.87</v>
      </c>
      <c r="G382" t="s">
        <v>11</v>
      </c>
      <c r="H382" t="s">
        <v>16</v>
      </c>
      <c r="I382" t="s">
        <v>13</v>
      </c>
      <c r="J382" s="20"/>
      <c r="K382" s="20"/>
      <c r="L382" s="17" t="str">
        <f t="shared" si="29"/>
        <v>Oct</v>
      </c>
      <c r="M382" s="17">
        <f t="shared" si="30"/>
        <v>1981</v>
      </c>
      <c r="N382" s="17" t="str" cm="1">
        <f t="array" ref="N382">IF(G382="?",INDEX($G$2:$G$2344,MODE(MATCH($G$2:$G$2344,$G$2:$G$2344,0))),G382)</f>
        <v>tier - 2</v>
      </c>
      <c r="O382" s="17" t="str" cm="1">
        <f t="array" ref="O382">IF(H382="?",INDEX($H$2:$H$2344,MODE(MATCH($H$2:$H$2344,$H$2:$H$2344,0))),H382)</f>
        <v>tier - 1</v>
      </c>
      <c r="P382" s="17" t="str">
        <f t="shared" si="31"/>
        <v>R1013</v>
      </c>
      <c r="Q382" s="47" t="str">
        <f t="shared" si="32"/>
        <v>10-Oct-1981</v>
      </c>
      <c r="R382" s="48">
        <v>29869</v>
      </c>
      <c r="S382" s="17"/>
      <c r="T382" s="30">
        <f t="shared" si="33"/>
        <v>41</v>
      </c>
      <c r="U382" s="62">
        <v>3562.87</v>
      </c>
    </row>
    <row r="383" spans="1:21" x14ac:dyDescent="0.25">
      <c r="A383" t="s">
        <v>412</v>
      </c>
      <c r="B383">
        <v>1988</v>
      </c>
      <c r="C383" t="s">
        <v>35</v>
      </c>
      <c r="D383">
        <v>18</v>
      </c>
      <c r="E383">
        <v>3</v>
      </c>
      <c r="F383" s="54">
        <v>3569.96</v>
      </c>
      <c r="G383" t="s">
        <v>11</v>
      </c>
      <c r="H383" t="s">
        <v>16</v>
      </c>
      <c r="I383" t="s">
        <v>23</v>
      </c>
      <c r="J383" s="19"/>
      <c r="K383" s="19"/>
      <c r="L383" s="15" t="str">
        <f t="shared" si="29"/>
        <v>Aug</v>
      </c>
      <c r="M383" s="15">
        <f t="shared" si="30"/>
        <v>1988</v>
      </c>
      <c r="N383" s="15" t="str" cm="1">
        <f t="array" ref="N383">IF(G383="?",INDEX($G$2:$G$2344,MODE(MATCH($G$2:$G$2344,$G$2:$G$2344,0))),G383)</f>
        <v>tier - 2</v>
      </c>
      <c r="O383" s="15" t="str" cm="1">
        <f t="array" ref="O383">IF(H383="?",INDEX($H$2:$H$2344,MODE(MATCH($H$2:$H$2344,$H$2:$H$2344,0))),H383)</f>
        <v>tier - 1</v>
      </c>
      <c r="P383" s="15" t="str">
        <f t="shared" si="31"/>
        <v>R1012</v>
      </c>
      <c r="Q383" s="49" t="str">
        <f t="shared" si="32"/>
        <v>18-Aug-1988</v>
      </c>
      <c r="R383" s="46">
        <v>32373</v>
      </c>
      <c r="S383" s="15"/>
      <c r="T383" s="29">
        <f t="shared" si="33"/>
        <v>34</v>
      </c>
      <c r="U383" s="61">
        <v>3569.96</v>
      </c>
    </row>
    <row r="384" spans="1:21" x14ac:dyDescent="0.25">
      <c r="A384" t="s">
        <v>413</v>
      </c>
      <c r="B384">
        <v>1995</v>
      </c>
      <c r="C384" t="s">
        <v>35</v>
      </c>
      <c r="D384">
        <v>23</v>
      </c>
      <c r="E384">
        <v>1</v>
      </c>
      <c r="F384" s="54">
        <v>3578</v>
      </c>
      <c r="G384" t="s">
        <v>11</v>
      </c>
      <c r="H384" t="s">
        <v>12</v>
      </c>
      <c r="I384" t="s">
        <v>42</v>
      </c>
      <c r="J384" s="20"/>
      <c r="K384" s="20"/>
      <c r="L384" s="17" t="str">
        <f t="shared" si="29"/>
        <v>Aug</v>
      </c>
      <c r="M384" s="17">
        <f t="shared" si="30"/>
        <v>1995</v>
      </c>
      <c r="N384" s="17" t="str" cm="1">
        <f t="array" ref="N384">IF(G384="?",INDEX($G$2:$G$2344,MODE(MATCH($G$2:$G$2344,$G$2:$G$2344,0))),G384)</f>
        <v>tier - 2</v>
      </c>
      <c r="O384" s="17" t="str" cm="1">
        <f t="array" ref="O384">IF(H384="?",INDEX($H$2:$H$2344,MODE(MATCH($H$2:$H$2344,$H$2:$H$2344,0))),H384)</f>
        <v>tier - 3</v>
      </c>
      <c r="P384" s="17" t="str">
        <f t="shared" si="31"/>
        <v>R1011</v>
      </c>
      <c r="Q384" s="47" t="str">
        <f t="shared" si="32"/>
        <v>23-Aug-1995</v>
      </c>
      <c r="R384" s="48">
        <v>34934</v>
      </c>
      <c r="S384" s="17"/>
      <c r="T384" s="30">
        <f t="shared" si="33"/>
        <v>27</v>
      </c>
      <c r="U384" s="62">
        <v>3578</v>
      </c>
    </row>
    <row r="385" spans="1:21" x14ac:dyDescent="0.25">
      <c r="A385" t="s">
        <v>414</v>
      </c>
      <c r="B385">
        <v>2001</v>
      </c>
      <c r="C385" t="s">
        <v>15</v>
      </c>
      <c r="D385">
        <v>11</v>
      </c>
      <c r="E385">
        <v>2</v>
      </c>
      <c r="F385" s="54">
        <v>3579.83</v>
      </c>
      <c r="G385" t="s">
        <v>11</v>
      </c>
      <c r="H385" t="s">
        <v>11</v>
      </c>
      <c r="I385" t="s">
        <v>23</v>
      </c>
      <c r="J385" s="19"/>
      <c r="K385" s="19"/>
      <c r="L385" s="15" t="str">
        <f t="shared" si="29"/>
        <v>Nov</v>
      </c>
      <c r="M385" s="15">
        <f t="shared" si="30"/>
        <v>2001</v>
      </c>
      <c r="N385" s="15" t="str" cm="1">
        <f t="array" ref="N385">IF(G385="?",INDEX($G$2:$G$2344,MODE(MATCH($G$2:$G$2344,$G$2:$G$2344,0))),G385)</f>
        <v>tier - 2</v>
      </c>
      <c r="O385" s="15" t="str" cm="1">
        <f t="array" ref="O385">IF(H385="?",INDEX($H$2:$H$2344,MODE(MATCH($H$2:$H$2344,$H$2:$H$2344,0))),H385)</f>
        <v>tier - 2</v>
      </c>
      <c r="P385" s="15" t="str">
        <f t="shared" si="31"/>
        <v>R1012</v>
      </c>
      <c r="Q385" s="49" t="str">
        <f t="shared" si="32"/>
        <v>11-Nov-2001</v>
      </c>
      <c r="R385" s="46">
        <v>37206</v>
      </c>
      <c r="S385" s="15"/>
      <c r="T385" s="29">
        <f t="shared" si="33"/>
        <v>21</v>
      </c>
      <c r="U385" s="61">
        <v>3579.83</v>
      </c>
    </row>
    <row r="386" spans="1:21" x14ac:dyDescent="0.25">
      <c r="A386" t="s">
        <v>415</v>
      </c>
      <c r="B386">
        <v>1986</v>
      </c>
      <c r="C386" t="s">
        <v>30</v>
      </c>
      <c r="D386">
        <v>27</v>
      </c>
      <c r="E386">
        <v>3</v>
      </c>
      <c r="F386" s="54">
        <v>3589.14</v>
      </c>
      <c r="G386" t="s">
        <v>11</v>
      </c>
      <c r="H386" t="s">
        <v>11</v>
      </c>
      <c r="I386" t="s">
        <v>13</v>
      </c>
      <c r="J386" s="20"/>
      <c r="K386" s="20"/>
      <c r="L386" s="17" t="str">
        <f t="shared" ref="L386:L449" si="34">IF(C386="?","Sep",C386)</f>
        <v>Dec</v>
      </c>
      <c r="M386" s="17">
        <f t="shared" ref="M386:M449" si="35">IF(B386="?",ROUND(AVERAGE($B$2:$B$2344),0),B386)</f>
        <v>1986</v>
      </c>
      <c r="N386" s="17" t="str" cm="1">
        <f t="array" ref="N386">IF(G386="?",INDEX($G$2:$G$2344,MODE(MATCH($G$2:$G$2344,$G$2:$G$2344,0))),G386)</f>
        <v>tier - 2</v>
      </c>
      <c r="O386" s="17" t="str" cm="1">
        <f t="array" ref="O386">IF(H386="?",INDEX($H$2:$H$2344,MODE(MATCH($H$2:$H$2344,$H$2:$H$2344,0))),H386)</f>
        <v>tier - 2</v>
      </c>
      <c r="P386" s="17" t="str">
        <f t="shared" ref="P386:P449" si="36">IF(I386="?","Unknown",I386)</f>
        <v>R1013</v>
      </c>
      <c r="Q386" s="47" t="str">
        <f t="shared" ref="Q386:Q449" si="37">CONCATENATE(D386,"-",L386,"-",M386)</f>
        <v>27-Dec-1986</v>
      </c>
      <c r="R386" s="48">
        <v>31773</v>
      </c>
      <c r="S386" s="17"/>
      <c r="T386" s="30">
        <f t="shared" ref="T386:T449" si="38">DATEDIF(R386,$S$2,"Y")</f>
        <v>36</v>
      </c>
      <c r="U386" s="62">
        <v>3589.14</v>
      </c>
    </row>
    <row r="387" spans="1:21" x14ac:dyDescent="0.25">
      <c r="A387" t="s">
        <v>416</v>
      </c>
      <c r="B387">
        <v>1999</v>
      </c>
      <c r="C387" t="s">
        <v>18</v>
      </c>
      <c r="D387">
        <v>6</v>
      </c>
      <c r="E387">
        <v>3</v>
      </c>
      <c r="F387" s="54">
        <v>3591.48</v>
      </c>
      <c r="G387" t="s">
        <v>11</v>
      </c>
      <c r="H387" t="s">
        <v>12</v>
      </c>
      <c r="I387" t="s">
        <v>42</v>
      </c>
      <c r="J387" s="19"/>
      <c r="K387" s="19"/>
      <c r="L387" s="15" t="str">
        <f t="shared" si="34"/>
        <v>Jun</v>
      </c>
      <c r="M387" s="15">
        <f t="shared" si="35"/>
        <v>1999</v>
      </c>
      <c r="N387" s="15" t="str" cm="1">
        <f t="array" ref="N387">IF(G387="?",INDEX($G$2:$G$2344,MODE(MATCH($G$2:$G$2344,$G$2:$G$2344,0))),G387)</f>
        <v>tier - 2</v>
      </c>
      <c r="O387" s="15" t="str" cm="1">
        <f t="array" ref="O387">IF(H387="?",INDEX($H$2:$H$2344,MODE(MATCH($H$2:$H$2344,$H$2:$H$2344,0))),H387)</f>
        <v>tier - 3</v>
      </c>
      <c r="P387" s="15" t="str">
        <f t="shared" si="36"/>
        <v>R1011</v>
      </c>
      <c r="Q387" s="49" t="str">
        <f t="shared" si="37"/>
        <v>6-Jun-1999</v>
      </c>
      <c r="R387" s="46">
        <v>36317</v>
      </c>
      <c r="S387" s="15"/>
      <c r="T387" s="29">
        <f t="shared" si="38"/>
        <v>24</v>
      </c>
      <c r="U387" s="61">
        <v>3591.48</v>
      </c>
    </row>
    <row r="388" spans="1:21" x14ac:dyDescent="0.25">
      <c r="A388" t="s">
        <v>417</v>
      </c>
      <c r="B388">
        <v>1997</v>
      </c>
      <c r="C388" t="s">
        <v>15</v>
      </c>
      <c r="D388">
        <v>4</v>
      </c>
      <c r="E388">
        <v>1</v>
      </c>
      <c r="F388" s="54">
        <v>3594.17</v>
      </c>
      <c r="G388" t="s">
        <v>11</v>
      </c>
      <c r="H388" t="s">
        <v>11</v>
      </c>
      <c r="I388" t="s">
        <v>23</v>
      </c>
      <c r="J388" s="20"/>
      <c r="K388" s="20"/>
      <c r="L388" s="17" t="str">
        <f t="shared" si="34"/>
        <v>Nov</v>
      </c>
      <c r="M388" s="17">
        <f t="shared" si="35"/>
        <v>1997</v>
      </c>
      <c r="N388" s="17" t="str" cm="1">
        <f t="array" ref="N388">IF(G388="?",INDEX($G$2:$G$2344,MODE(MATCH($G$2:$G$2344,$G$2:$G$2344,0))),G388)</f>
        <v>tier - 2</v>
      </c>
      <c r="O388" s="17" t="str" cm="1">
        <f t="array" ref="O388">IF(H388="?",INDEX($H$2:$H$2344,MODE(MATCH($H$2:$H$2344,$H$2:$H$2344,0))),H388)</f>
        <v>tier - 2</v>
      </c>
      <c r="P388" s="17" t="str">
        <f t="shared" si="36"/>
        <v>R1012</v>
      </c>
      <c r="Q388" s="47" t="str">
        <f t="shared" si="37"/>
        <v>4-Nov-1997</v>
      </c>
      <c r="R388" s="48">
        <v>35738</v>
      </c>
      <c r="S388" s="17"/>
      <c r="T388" s="30">
        <f t="shared" si="38"/>
        <v>25</v>
      </c>
      <c r="U388" s="62">
        <v>3594.17</v>
      </c>
    </row>
    <row r="389" spans="1:21" x14ac:dyDescent="0.25">
      <c r="A389" t="s">
        <v>418</v>
      </c>
      <c r="B389">
        <v>1999</v>
      </c>
      <c r="C389" t="s">
        <v>35</v>
      </c>
      <c r="D389">
        <v>12</v>
      </c>
      <c r="E389">
        <v>3</v>
      </c>
      <c r="F389" s="54">
        <v>3597.6</v>
      </c>
      <c r="G389" t="s">
        <v>11</v>
      </c>
      <c r="H389" t="s">
        <v>11</v>
      </c>
      <c r="I389" t="s">
        <v>42</v>
      </c>
      <c r="J389" s="19"/>
      <c r="K389" s="19"/>
      <c r="L389" s="15" t="str">
        <f t="shared" si="34"/>
        <v>Aug</v>
      </c>
      <c r="M389" s="15">
        <f t="shared" si="35"/>
        <v>1999</v>
      </c>
      <c r="N389" s="15" t="str" cm="1">
        <f t="array" ref="N389">IF(G389="?",INDEX($G$2:$G$2344,MODE(MATCH($G$2:$G$2344,$G$2:$G$2344,0))),G389)</f>
        <v>tier - 2</v>
      </c>
      <c r="O389" s="15" t="str" cm="1">
        <f t="array" ref="O389">IF(H389="?",INDEX($H$2:$H$2344,MODE(MATCH($H$2:$H$2344,$H$2:$H$2344,0))),H389)</f>
        <v>tier - 2</v>
      </c>
      <c r="P389" s="15" t="str">
        <f t="shared" si="36"/>
        <v>R1011</v>
      </c>
      <c r="Q389" s="49" t="str">
        <f t="shared" si="37"/>
        <v>12-Aug-1999</v>
      </c>
      <c r="R389" s="46">
        <v>36384</v>
      </c>
      <c r="S389" s="15"/>
      <c r="T389" s="29">
        <f t="shared" si="38"/>
        <v>23</v>
      </c>
      <c r="U389" s="61">
        <v>3597.6</v>
      </c>
    </row>
    <row r="390" spans="1:21" x14ac:dyDescent="0.25">
      <c r="A390" t="s">
        <v>419</v>
      </c>
      <c r="B390">
        <v>1988</v>
      </c>
      <c r="C390" t="s">
        <v>15</v>
      </c>
      <c r="D390">
        <v>4</v>
      </c>
      <c r="E390">
        <v>3</v>
      </c>
      <c r="F390" s="54">
        <v>3603.6</v>
      </c>
      <c r="G390" t="s">
        <v>11</v>
      </c>
      <c r="H390" t="s">
        <v>16</v>
      </c>
      <c r="I390" t="s">
        <v>13</v>
      </c>
      <c r="J390" s="20"/>
      <c r="K390" s="20"/>
      <c r="L390" s="17" t="str">
        <f t="shared" si="34"/>
        <v>Nov</v>
      </c>
      <c r="M390" s="17">
        <f t="shared" si="35"/>
        <v>1988</v>
      </c>
      <c r="N390" s="17" t="str" cm="1">
        <f t="array" ref="N390">IF(G390="?",INDEX($G$2:$G$2344,MODE(MATCH($G$2:$G$2344,$G$2:$G$2344,0))),G390)</f>
        <v>tier - 2</v>
      </c>
      <c r="O390" s="17" t="str" cm="1">
        <f t="array" ref="O390">IF(H390="?",INDEX($H$2:$H$2344,MODE(MATCH($H$2:$H$2344,$H$2:$H$2344,0))),H390)</f>
        <v>tier - 1</v>
      </c>
      <c r="P390" s="17" t="str">
        <f t="shared" si="36"/>
        <v>R1013</v>
      </c>
      <c r="Q390" s="47" t="str">
        <f t="shared" si="37"/>
        <v>4-Nov-1988</v>
      </c>
      <c r="R390" s="48">
        <v>32451</v>
      </c>
      <c r="S390" s="17"/>
      <c r="T390" s="30">
        <f t="shared" si="38"/>
        <v>34</v>
      </c>
      <c r="U390" s="62">
        <v>3603.6</v>
      </c>
    </row>
    <row r="391" spans="1:21" x14ac:dyDescent="0.25">
      <c r="A391" t="s">
        <v>420</v>
      </c>
      <c r="B391">
        <v>1990</v>
      </c>
      <c r="C391" t="s">
        <v>37</v>
      </c>
      <c r="D391">
        <v>11</v>
      </c>
      <c r="E391">
        <v>3</v>
      </c>
      <c r="F391" s="54">
        <v>3606.43</v>
      </c>
      <c r="G391" t="s">
        <v>11</v>
      </c>
      <c r="H391" t="s">
        <v>16</v>
      </c>
      <c r="I391" t="s">
        <v>13</v>
      </c>
      <c r="J391" s="19"/>
      <c r="K391" s="19"/>
      <c r="L391" s="15" t="str">
        <f t="shared" si="34"/>
        <v>Oct</v>
      </c>
      <c r="M391" s="15">
        <f t="shared" si="35"/>
        <v>1990</v>
      </c>
      <c r="N391" s="15" t="str" cm="1">
        <f t="array" ref="N391">IF(G391="?",INDEX($G$2:$G$2344,MODE(MATCH($G$2:$G$2344,$G$2:$G$2344,0))),G391)</f>
        <v>tier - 2</v>
      </c>
      <c r="O391" s="15" t="str" cm="1">
        <f t="array" ref="O391">IF(H391="?",INDEX($H$2:$H$2344,MODE(MATCH($H$2:$H$2344,$H$2:$H$2344,0))),H391)</f>
        <v>tier - 1</v>
      </c>
      <c r="P391" s="15" t="str">
        <f t="shared" si="36"/>
        <v>R1013</v>
      </c>
      <c r="Q391" s="49" t="str">
        <f t="shared" si="37"/>
        <v>11-Oct-1990</v>
      </c>
      <c r="R391" s="46">
        <v>33157</v>
      </c>
      <c r="S391" s="15"/>
      <c r="T391" s="29">
        <f t="shared" si="38"/>
        <v>32</v>
      </c>
      <c r="U391" s="61">
        <v>3606.43</v>
      </c>
    </row>
    <row r="392" spans="1:21" x14ac:dyDescent="0.25">
      <c r="A392" t="s">
        <v>421</v>
      </c>
      <c r="B392">
        <v>1985</v>
      </c>
      <c r="C392" t="s">
        <v>18</v>
      </c>
      <c r="D392">
        <v>14</v>
      </c>
      <c r="E392">
        <v>3</v>
      </c>
      <c r="F392" s="54">
        <v>3622.13</v>
      </c>
      <c r="G392" t="s">
        <v>11</v>
      </c>
      <c r="H392" t="s">
        <v>16</v>
      </c>
      <c r="I392" t="s">
        <v>13</v>
      </c>
      <c r="J392" s="20"/>
      <c r="K392" s="20"/>
      <c r="L392" s="17" t="str">
        <f t="shared" si="34"/>
        <v>Jun</v>
      </c>
      <c r="M392" s="17">
        <f t="shared" si="35"/>
        <v>1985</v>
      </c>
      <c r="N392" s="17" t="str" cm="1">
        <f t="array" ref="N392">IF(G392="?",INDEX($G$2:$G$2344,MODE(MATCH($G$2:$G$2344,$G$2:$G$2344,0))),G392)</f>
        <v>tier - 2</v>
      </c>
      <c r="O392" s="17" t="str" cm="1">
        <f t="array" ref="O392">IF(H392="?",INDEX($H$2:$H$2344,MODE(MATCH($H$2:$H$2344,$H$2:$H$2344,0))),H392)</f>
        <v>tier - 1</v>
      </c>
      <c r="P392" s="17" t="str">
        <f t="shared" si="36"/>
        <v>R1013</v>
      </c>
      <c r="Q392" s="47" t="str">
        <f t="shared" si="37"/>
        <v>14-Jun-1985</v>
      </c>
      <c r="R392" s="48">
        <v>31212</v>
      </c>
      <c r="S392" s="17"/>
      <c r="T392" s="30">
        <f t="shared" si="38"/>
        <v>37</v>
      </c>
      <c r="U392" s="62">
        <v>3622.13</v>
      </c>
    </row>
    <row r="393" spans="1:21" x14ac:dyDescent="0.25">
      <c r="A393" t="s">
        <v>422</v>
      </c>
      <c r="B393">
        <v>1992</v>
      </c>
      <c r="C393" t="s">
        <v>15</v>
      </c>
      <c r="D393">
        <v>17</v>
      </c>
      <c r="E393">
        <v>0</v>
      </c>
      <c r="F393" s="54">
        <v>3645.09</v>
      </c>
      <c r="G393" t="s">
        <v>16</v>
      </c>
      <c r="H393" t="s">
        <v>11</v>
      </c>
      <c r="I393" t="s">
        <v>276</v>
      </c>
      <c r="J393" s="19"/>
      <c r="K393" s="19"/>
      <c r="L393" s="15" t="str">
        <f t="shared" si="34"/>
        <v>Nov</v>
      </c>
      <c r="M393" s="15">
        <f t="shared" si="35"/>
        <v>1992</v>
      </c>
      <c r="N393" s="15" t="str" cm="1">
        <f t="array" ref="N393">IF(G393="?",INDEX($G$2:$G$2344,MODE(MATCH($G$2:$G$2344,$G$2:$G$2344,0))),G393)</f>
        <v>tier - 1</v>
      </c>
      <c r="O393" s="15" t="str" cm="1">
        <f t="array" ref="O393">IF(H393="?",INDEX($H$2:$H$2344,MODE(MATCH($H$2:$H$2344,$H$2:$H$2344,0))),H393)</f>
        <v>tier - 2</v>
      </c>
      <c r="P393" s="15" t="str">
        <f t="shared" si="36"/>
        <v>R1014</v>
      </c>
      <c r="Q393" s="49" t="str">
        <f t="shared" si="37"/>
        <v>17-Nov-1992</v>
      </c>
      <c r="R393" s="46">
        <v>33925</v>
      </c>
      <c r="S393" s="15"/>
      <c r="T393" s="29">
        <f t="shared" si="38"/>
        <v>30</v>
      </c>
      <c r="U393" s="61">
        <v>3645.09</v>
      </c>
    </row>
    <row r="394" spans="1:21" x14ac:dyDescent="0.25">
      <c r="A394" t="s">
        <v>423</v>
      </c>
      <c r="B394">
        <v>1990</v>
      </c>
      <c r="C394" t="s">
        <v>15</v>
      </c>
      <c r="D394">
        <v>8</v>
      </c>
      <c r="E394">
        <v>3</v>
      </c>
      <c r="F394" s="54">
        <v>3653.29</v>
      </c>
      <c r="G394" t="s">
        <v>11</v>
      </c>
      <c r="H394" t="s">
        <v>12</v>
      </c>
      <c r="I394" t="s">
        <v>42</v>
      </c>
      <c r="J394" s="20"/>
      <c r="K394" s="20"/>
      <c r="L394" s="17" t="str">
        <f t="shared" si="34"/>
        <v>Nov</v>
      </c>
      <c r="M394" s="17">
        <f t="shared" si="35"/>
        <v>1990</v>
      </c>
      <c r="N394" s="17" t="str" cm="1">
        <f t="array" ref="N394">IF(G394="?",INDEX($G$2:$G$2344,MODE(MATCH($G$2:$G$2344,$G$2:$G$2344,0))),G394)</f>
        <v>tier - 2</v>
      </c>
      <c r="O394" s="17" t="str" cm="1">
        <f t="array" ref="O394">IF(H394="?",INDEX($H$2:$H$2344,MODE(MATCH($H$2:$H$2344,$H$2:$H$2344,0))),H394)</f>
        <v>tier - 3</v>
      </c>
      <c r="P394" s="17" t="str">
        <f t="shared" si="36"/>
        <v>R1011</v>
      </c>
      <c r="Q394" s="47" t="str">
        <f t="shared" si="37"/>
        <v>8-Nov-1990</v>
      </c>
      <c r="R394" s="48">
        <v>33185</v>
      </c>
      <c r="S394" s="17"/>
      <c r="T394" s="30">
        <f t="shared" si="38"/>
        <v>32</v>
      </c>
      <c r="U394" s="62">
        <v>3653.29</v>
      </c>
    </row>
    <row r="395" spans="1:21" x14ac:dyDescent="0.25">
      <c r="A395" t="s">
        <v>424</v>
      </c>
      <c r="B395">
        <v>1992</v>
      </c>
      <c r="C395" t="s">
        <v>20</v>
      </c>
      <c r="D395">
        <v>14</v>
      </c>
      <c r="E395">
        <v>1</v>
      </c>
      <c r="F395" s="54">
        <v>3659.35</v>
      </c>
      <c r="G395" t="s">
        <v>12</v>
      </c>
      <c r="H395" t="s">
        <v>16</v>
      </c>
      <c r="I395" t="s">
        <v>42</v>
      </c>
      <c r="J395" s="19"/>
      <c r="K395" s="19"/>
      <c r="L395" s="15" t="str">
        <f t="shared" si="34"/>
        <v>Sep</v>
      </c>
      <c r="M395" s="15">
        <f t="shared" si="35"/>
        <v>1992</v>
      </c>
      <c r="N395" s="15" t="str" cm="1">
        <f t="array" ref="N395">IF(G395="?",INDEX($G$2:$G$2344,MODE(MATCH($G$2:$G$2344,$G$2:$G$2344,0))),G395)</f>
        <v>tier - 3</v>
      </c>
      <c r="O395" s="15" t="str" cm="1">
        <f t="array" ref="O395">IF(H395="?",INDEX($H$2:$H$2344,MODE(MATCH($H$2:$H$2344,$H$2:$H$2344,0))),H395)</f>
        <v>tier - 1</v>
      </c>
      <c r="P395" s="15" t="str">
        <f t="shared" si="36"/>
        <v>R1011</v>
      </c>
      <c r="Q395" s="49" t="str">
        <f t="shared" si="37"/>
        <v>14-Sep-1992</v>
      </c>
      <c r="R395" s="46">
        <v>33861</v>
      </c>
      <c r="S395" s="15"/>
      <c r="T395" s="29">
        <f t="shared" si="38"/>
        <v>30</v>
      </c>
      <c r="U395" s="61">
        <v>3659.35</v>
      </c>
    </row>
    <row r="396" spans="1:21" x14ac:dyDescent="0.25">
      <c r="A396" t="s">
        <v>425</v>
      </c>
      <c r="B396">
        <v>1984</v>
      </c>
      <c r="C396" t="s">
        <v>10</v>
      </c>
      <c r="D396">
        <v>6</v>
      </c>
      <c r="E396">
        <v>3</v>
      </c>
      <c r="F396" s="54">
        <v>3678.86</v>
      </c>
      <c r="G396" t="s">
        <v>11</v>
      </c>
      <c r="H396" t="s">
        <v>12</v>
      </c>
      <c r="I396" t="s">
        <v>13</v>
      </c>
      <c r="J396" s="20"/>
      <c r="K396" s="20"/>
      <c r="L396" s="17" t="str">
        <f t="shared" si="34"/>
        <v>Jul</v>
      </c>
      <c r="M396" s="17">
        <f t="shared" si="35"/>
        <v>1984</v>
      </c>
      <c r="N396" s="17" t="str" cm="1">
        <f t="array" ref="N396">IF(G396="?",INDEX($G$2:$G$2344,MODE(MATCH($G$2:$G$2344,$G$2:$G$2344,0))),G396)</f>
        <v>tier - 2</v>
      </c>
      <c r="O396" s="17" t="str" cm="1">
        <f t="array" ref="O396">IF(H396="?",INDEX($H$2:$H$2344,MODE(MATCH($H$2:$H$2344,$H$2:$H$2344,0))),H396)</f>
        <v>tier - 3</v>
      </c>
      <c r="P396" s="17" t="str">
        <f t="shared" si="36"/>
        <v>R1013</v>
      </c>
      <c r="Q396" s="47" t="str">
        <f t="shared" si="37"/>
        <v>6-Jul-1984</v>
      </c>
      <c r="R396" s="48">
        <v>30869</v>
      </c>
      <c r="S396" s="17"/>
      <c r="T396" s="30">
        <f t="shared" si="38"/>
        <v>38</v>
      </c>
      <c r="U396" s="62">
        <v>3678.86</v>
      </c>
    </row>
    <row r="397" spans="1:21" x14ac:dyDescent="0.25">
      <c r="A397" t="s">
        <v>426</v>
      </c>
      <c r="B397">
        <v>2003</v>
      </c>
      <c r="C397" t="s">
        <v>10</v>
      </c>
      <c r="D397">
        <v>10</v>
      </c>
      <c r="E397">
        <v>0</v>
      </c>
      <c r="F397" s="54">
        <v>3688.35</v>
      </c>
      <c r="G397" t="s">
        <v>11</v>
      </c>
      <c r="H397" t="s">
        <v>11</v>
      </c>
      <c r="I397" t="s">
        <v>300</v>
      </c>
      <c r="J397" s="19"/>
      <c r="K397" s="19"/>
      <c r="L397" s="15" t="str">
        <f t="shared" si="34"/>
        <v>Jul</v>
      </c>
      <c r="M397" s="15">
        <f t="shared" si="35"/>
        <v>2003</v>
      </c>
      <c r="N397" s="15" t="str" cm="1">
        <f t="array" ref="N397">IF(G397="?",INDEX($G$2:$G$2344,MODE(MATCH($G$2:$G$2344,$G$2:$G$2344,0))),G397)</f>
        <v>tier - 2</v>
      </c>
      <c r="O397" s="15" t="str" cm="1">
        <f t="array" ref="O397">IF(H397="?",INDEX($H$2:$H$2344,MODE(MATCH($H$2:$H$2344,$H$2:$H$2344,0))),H397)</f>
        <v>tier - 2</v>
      </c>
      <c r="P397" s="15" t="str">
        <f t="shared" si="36"/>
        <v>R1021</v>
      </c>
      <c r="Q397" s="49" t="str">
        <f t="shared" si="37"/>
        <v>10-Jul-2003</v>
      </c>
      <c r="R397" s="46">
        <v>37812</v>
      </c>
      <c r="S397" s="15"/>
      <c r="T397" s="29">
        <f t="shared" si="38"/>
        <v>19</v>
      </c>
      <c r="U397" s="61">
        <v>3688.35</v>
      </c>
    </row>
    <row r="398" spans="1:21" x14ac:dyDescent="0.25">
      <c r="A398" t="s">
        <v>427</v>
      </c>
      <c r="B398">
        <v>1981</v>
      </c>
      <c r="C398" t="s">
        <v>30</v>
      </c>
      <c r="D398">
        <v>14</v>
      </c>
      <c r="E398">
        <v>1</v>
      </c>
      <c r="F398" s="54">
        <v>3688.38</v>
      </c>
      <c r="G398" t="s">
        <v>11</v>
      </c>
      <c r="H398" t="s">
        <v>11</v>
      </c>
      <c r="I398" t="s">
        <v>13</v>
      </c>
      <c r="J398" s="20"/>
      <c r="K398" s="20"/>
      <c r="L398" s="17" t="str">
        <f t="shared" si="34"/>
        <v>Dec</v>
      </c>
      <c r="M398" s="17">
        <f t="shared" si="35"/>
        <v>1981</v>
      </c>
      <c r="N398" s="17" t="str" cm="1">
        <f t="array" ref="N398">IF(G398="?",INDEX($G$2:$G$2344,MODE(MATCH($G$2:$G$2344,$G$2:$G$2344,0))),G398)</f>
        <v>tier - 2</v>
      </c>
      <c r="O398" s="17" t="str" cm="1">
        <f t="array" ref="O398">IF(H398="?",INDEX($H$2:$H$2344,MODE(MATCH($H$2:$H$2344,$H$2:$H$2344,0))),H398)</f>
        <v>tier - 2</v>
      </c>
      <c r="P398" s="17" t="str">
        <f t="shared" si="36"/>
        <v>R1013</v>
      </c>
      <c r="Q398" s="47" t="str">
        <f t="shared" si="37"/>
        <v>14-Dec-1981</v>
      </c>
      <c r="R398" s="48">
        <v>29934</v>
      </c>
      <c r="S398" s="17"/>
      <c r="T398" s="30">
        <f t="shared" si="38"/>
        <v>41</v>
      </c>
      <c r="U398" s="62">
        <v>3688.38</v>
      </c>
    </row>
    <row r="399" spans="1:21" x14ac:dyDescent="0.25">
      <c r="A399" t="s">
        <v>428</v>
      </c>
      <c r="B399">
        <v>1995</v>
      </c>
      <c r="C399" t="s">
        <v>37</v>
      </c>
      <c r="D399">
        <v>21</v>
      </c>
      <c r="E399">
        <v>2</v>
      </c>
      <c r="F399" s="54">
        <v>3693.43</v>
      </c>
      <c r="G399" t="s">
        <v>11</v>
      </c>
      <c r="H399" t="s">
        <v>12</v>
      </c>
      <c r="I399" t="s">
        <v>42</v>
      </c>
      <c r="J399" s="19"/>
      <c r="K399" s="19"/>
      <c r="L399" s="15" t="str">
        <f t="shared" si="34"/>
        <v>Oct</v>
      </c>
      <c r="M399" s="15">
        <f t="shared" si="35"/>
        <v>1995</v>
      </c>
      <c r="N399" s="15" t="str" cm="1">
        <f t="array" ref="N399">IF(G399="?",INDEX($G$2:$G$2344,MODE(MATCH($G$2:$G$2344,$G$2:$G$2344,0))),G399)</f>
        <v>tier - 2</v>
      </c>
      <c r="O399" s="15" t="str" cm="1">
        <f t="array" ref="O399">IF(H399="?",INDEX($H$2:$H$2344,MODE(MATCH($H$2:$H$2344,$H$2:$H$2344,0))),H399)</f>
        <v>tier - 3</v>
      </c>
      <c r="P399" s="15" t="str">
        <f t="shared" si="36"/>
        <v>R1011</v>
      </c>
      <c r="Q399" s="49" t="str">
        <f t="shared" si="37"/>
        <v>21-Oct-1995</v>
      </c>
      <c r="R399" s="46">
        <v>34993</v>
      </c>
      <c r="S399" s="15"/>
      <c r="T399" s="29">
        <f t="shared" si="38"/>
        <v>27</v>
      </c>
      <c r="U399" s="61">
        <v>3693.43</v>
      </c>
    </row>
    <row r="400" spans="1:21" x14ac:dyDescent="0.25">
      <c r="A400" t="s">
        <v>429</v>
      </c>
      <c r="B400">
        <v>1988</v>
      </c>
      <c r="C400" t="s">
        <v>35</v>
      </c>
      <c r="D400">
        <v>18</v>
      </c>
      <c r="E400">
        <v>3</v>
      </c>
      <c r="F400" s="54">
        <v>3699.54</v>
      </c>
      <c r="G400" t="s">
        <v>11</v>
      </c>
      <c r="H400" t="s">
        <v>12</v>
      </c>
      <c r="I400" t="s">
        <v>13</v>
      </c>
      <c r="J400" s="20"/>
      <c r="K400" s="20"/>
      <c r="L400" s="17" t="str">
        <f t="shared" si="34"/>
        <v>Aug</v>
      </c>
      <c r="M400" s="17">
        <f t="shared" si="35"/>
        <v>1988</v>
      </c>
      <c r="N400" s="17" t="str" cm="1">
        <f t="array" ref="N400">IF(G400="?",INDEX($G$2:$G$2344,MODE(MATCH($G$2:$G$2344,$G$2:$G$2344,0))),G400)</f>
        <v>tier - 2</v>
      </c>
      <c r="O400" s="17" t="str" cm="1">
        <f t="array" ref="O400">IF(H400="?",INDEX($H$2:$H$2344,MODE(MATCH($H$2:$H$2344,$H$2:$H$2344,0))),H400)</f>
        <v>tier - 3</v>
      </c>
      <c r="P400" s="17" t="str">
        <f t="shared" si="36"/>
        <v>R1013</v>
      </c>
      <c r="Q400" s="47" t="str">
        <f t="shared" si="37"/>
        <v>18-Aug-1988</v>
      </c>
      <c r="R400" s="48">
        <v>32373</v>
      </c>
      <c r="S400" s="17"/>
      <c r="T400" s="30">
        <f t="shared" si="38"/>
        <v>34</v>
      </c>
      <c r="U400" s="62">
        <v>3699.54</v>
      </c>
    </row>
    <row r="401" spans="1:21" x14ac:dyDescent="0.25">
      <c r="A401" t="s">
        <v>430</v>
      </c>
      <c r="B401">
        <v>1989</v>
      </c>
      <c r="C401" t="s">
        <v>30</v>
      </c>
      <c r="D401">
        <v>2</v>
      </c>
      <c r="E401">
        <v>0</v>
      </c>
      <c r="F401" s="54">
        <v>3704.35</v>
      </c>
      <c r="G401" t="s">
        <v>11</v>
      </c>
      <c r="H401" t="s">
        <v>11</v>
      </c>
      <c r="I401" t="s">
        <v>13</v>
      </c>
      <c r="J401" s="19"/>
      <c r="K401" s="19"/>
      <c r="L401" s="15" t="str">
        <f t="shared" si="34"/>
        <v>Dec</v>
      </c>
      <c r="M401" s="15">
        <f t="shared" si="35"/>
        <v>1989</v>
      </c>
      <c r="N401" s="15" t="str" cm="1">
        <f t="array" ref="N401">IF(G401="?",INDEX($G$2:$G$2344,MODE(MATCH($G$2:$G$2344,$G$2:$G$2344,0))),G401)</f>
        <v>tier - 2</v>
      </c>
      <c r="O401" s="15" t="str" cm="1">
        <f t="array" ref="O401">IF(H401="?",INDEX($H$2:$H$2344,MODE(MATCH($H$2:$H$2344,$H$2:$H$2344,0))),H401)</f>
        <v>tier - 2</v>
      </c>
      <c r="P401" s="15" t="str">
        <f t="shared" si="36"/>
        <v>R1013</v>
      </c>
      <c r="Q401" s="49" t="str">
        <f t="shared" si="37"/>
        <v>2-Dec-1989</v>
      </c>
      <c r="R401" s="46">
        <v>32844</v>
      </c>
      <c r="S401" s="15"/>
      <c r="T401" s="29">
        <f t="shared" si="38"/>
        <v>33</v>
      </c>
      <c r="U401" s="61">
        <v>3704.35</v>
      </c>
    </row>
    <row r="402" spans="1:21" x14ac:dyDescent="0.25">
      <c r="A402" t="s">
        <v>431</v>
      </c>
      <c r="B402">
        <v>2004</v>
      </c>
      <c r="C402" t="s">
        <v>15</v>
      </c>
      <c r="D402">
        <v>5</v>
      </c>
      <c r="E402">
        <v>0</v>
      </c>
      <c r="F402" s="54">
        <v>3722.23</v>
      </c>
      <c r="G402" t="s">
        <v>11</v>
      </c>
      <c r="H402" t="s">
        <v>11</v>
      </c>
      <c r="I402" t="s">
        <v>200</v>
      </c>
      <c r="J402" s="20"/>
      <c r="K402" s="20"/>
      <c r="L402" s="17" t="str">
        <f t="shared" si="34"/>
        <v>Nov</v>
      </c>
      <c r="M402" s="17">
        <f t="shared" si="35"/>
        <v>2004</v>
      </c>
      <c r="N402" s="17" t="str" cm="1">
        <f t="array" ref="N402">IF(G402="?",INDEX($G$2:$G$2344,MODE(MATCH($G$2:$G$2344,$G$2:$G$2344,0))),G402)</f>
        <v>tier - 2</v>
      </c>
      <c r="O402" s="17" t="str" cm="1">
        <f t="array" ref="O402">IF(H402="?",INDEX($H$2:$H$2344,MODE(MATCH($H$2:$H$2344,$H$2:$H$2344,0))),H402)</f>
        <v>tier - 2</v>
      </c>
      <c r="P402" s="17" t="str">
        <f t="shared" si="36"/>
        <v>R1025</v>
      </c>
      <c r="Q402" s="47" t="str">
        <f t="shared" si="37"/>
        <v>5-Nov-2004</v>
      </c>
      <c r="R402" s="48">
        <v>38296</v>
      </c>
      <c r="S402" s="17"/>
      <c r="T402" s="30">
        <f t="shared" si="38"/>
        <v>18</v>
      </c>
      <c r="U402" s="62">
        <v>3722.23</v>
      </c>
    </row>
    <row r="403" spans="1:21" x14ac:dyDescent="0.25">
      <c r="A403" t="s">
        <v>432</v>
      </c>
      <c r="B403">
        <v>1986</v>
      </c>
      <c r="C403" t="s">
        <v>30</v>
      </c>
      <c r="D403">
        <v>1</v>
      </c>
      <c r="E403">
        <v>3</v>
      </c>
      <c r="F403" s="54">
        <v>3731.6</v>
      </c>
      <c r="G403" t="s">
        <v>11</v>
      </c>
      <c r="H403" t="s">
        <v>11</v>
      </c>
      <c r="I403" t="s">
        <v>13</v>
      </c>
      <c r="J403" s="19"/>
      <c r="K403" s="19"/>
      <c r="L403" s="15" t="str">
        <f t="shared" si="34"/>
        <v>Dec</v>
      </c>
      <c r="M403" s="15">
        <f t="shared" si="35"/>
        <v>1986</v>
      </c>
      <c r="N403" s="15" t="str" cm="1">
        <f t="array" ref="N403">IF(G403="?",INDEX($G$2:$G$2344,MODE(MATCH($G$2:$G$2344,$G$2:$G$2344,0))),G403)</f>
        <v>tier - 2</v>
      </c>
      <c r="O403" s="15" t="str" cm="1">
        <f t="array" ref="O403">IF(H403="?",INDEX($H$2:$H$2344,MODE(MATCH($H$2:$H$2344,$H$2:$H$2344,0))),H403)</f>
        <v>tier - 2</v>
      </c>
      <c r="P403" s="15" t="str">
        <f t="shared" si="36"/>
        <v>R1013</v>
      </c>
      <c r="Q403" s="49" t="str">
        <f t="shared" si="37"/>
        <v>1-Dec-1986</v>
      </c>
      <c r="R403" s="46">
        <v>31747</v>
      </c>
      <c r="S403" s="15"/>
      <c r="T403" s="29">
        <f t="shared" si="38"/>
        <v>36</v>
      </c>
      <c r="U403" s="61">
        <v>3731.6</v>
      </c>
    </row>
    <row r="404" spans="1:21" x14ac:dyDescent="0.25">
      <c r="A404" t="s">
        <v>433</v>
      </c>
      <c r="B404">
        <v>1994</v>
      </c>
      <c r="C404" t="s">
        <v>35</v>
      </c>
      <c r="D404">
        <v>22</v>
      </c>
      <c r="E404">
        <v>0</v>
      </c>
      <c r="F404" s="54">
        <v>3732.63</v>
      </c>
      <c r="G404" t="s">
        <v>11</v>
      </c>
      <c r="H404" t="s">
        <v>12</v>
      </c>
      <c r="I404" t="s">
        <v>247</v>
      </c>
      <c r="J404" s="20"/>
      <c r="K404" s="20"/>
      <c r="L404" s="17" t="str">
        <f t="shared" si="34"/>
        <v>Aug</v>
      </c>
      <c r="M404" s="17">
        <f t="shared" si="35"/>
        <v>1994</v>
      </c>
      <c r="N404" s="17" t="str" cm="1">
        <f t="array" ref="N404">IF(G404="?",INDEX($G$2:$G$2344,MODE(MATCH($G$2:$G$2344,$G$2:$G$2344,0))),G404)</f>
        <v>tier - 2</v>
      </c>
      <c r="O404" s="17" t="str" cm="1">
        <f t="array" ref="O404">IF(H404="?",INDEX($H$2:$H$2344,MODE(MATCH($H$2:$H$2344,$H$2:$H$2344,0))),H404)</f>
        <v>tier - 3</v>
      </c>
      <c r="P404" s="17" t="str">
        <f t="shared" si="36"/>
        <v>R1024</v>
      </c>
      <c r="Q404" s="47" t="str">
        <f t="shared" si="37"/>
        <v>22-Aug-1994</v>
      </c>
      <c r="R404" s="48">
        <v>34568</v>
      </c>
      <c r="S404" s="17"/>
      <c r="T404" s="30">
        <f t="shared" si="38"/>
        <v>28</v>
      </c>
      <c r="U404" s="62">
        <v>3732.63</v>
      </c>
    </row>
    <row r="405" spans="1:21" x14ac:dyDescent="0.25">
      <c r="A405" t="s">
        <v>434</v>
      </c>
      <c r="B405">
        <v>1993</v>
      </c>
      <c r="C405" t="s">
        <v>18</v>
      </c>
      <c r="D405">
        <v>22</v>
      </c>
      <c r="E405">
        <v>0</v>
      </c>
      <c r="F405" s="54">
        <v>3736.46</v>
      </c>
      <c r="G405" t="s">
        <v>11</v>
      </c>
      <c r="H405" t="s">
        <v>11</v>
      </c>
      <c r="I405" t="s">
        <v>23</v>
      </c>
      <c r="J405" s="19"/>
      <c r="K405" s="19"/>
      <c r="L405" s="15" t="str">
        <f t="shared" si="34"/>
        <v>Jun</v>
      </c>
      <c r="M405" s="15">
        <f t="shared" si="35"/>
        <v>1993</v>
      </c>
      <c r="N405" s="15" t="str" cm="1">
        <f t="array" ref="N405">IF(G405="?",INDEX($G$2:$G$2344,MODE(MATCH($G$2:$G$2344,$G$2:$G$2344,0))),G405)</f>
        <v>tier - 2</v>
      </c>
      <c r="O405" s="15" t="str" cm="1">
        <f t="array" ref="O405">IF(H405="?",INDEX($H$2:$H$2344,MODE(MATCH($H$2:$H$2344,$H$2:$H$2344,0))),H405)</f>
        <v>tier - 2</v>
      </c>
      <c r="P405" s="15" t="str">
        <f t="shared" si="36"/>
        <v>R1012</v>
      </c>
      <c r="Q405" s="49" t="str">
        <f t="shared" si="37"/>
        <v>22-Jun-1993</v>
      </c>
      <c r="R405" s="46">
        <v>34142</v>
      </c>
      <c r="S405" s="15"/>
      <c r="T405" s="29">
        <f t="shared" si="38"/>
        <v>29</v>
      </c>
      <c r="U405" s="61">
        <v>3736.46</v>
      </c>
    </row>
    <row r="406" spans="1:21" x14ac:dyDescent="0.25">
      <c r="A406" t="s">
        <v>435</v>
      </c>
      <c r="B406">
        <v>1986</v>
      </c>
      <c r="C406" t="s">
        <v>20</v>
      </c>
      <c r="D406">
        <v>9</v>
      </c>
      <c r="E406">
        <v>3</v>
      </c>
      <c r="F406" s="54">
        <v>3748.56</v>
      </c>
      <c r="G406" t="s">
        <v>11</v>
      </c>
      <c r="H406" t="s">
        <v>11</v>
      </c>
      <c r="I406" t="s">
        <v>13</v>
      </c>
      <c r="J406" s="20"/>
      <c r="K406" s="20"/>
      <c r="L406" s="17" t="str">
        <f t="shared" si="34"/>
        <v>Sep</v>
      </c>
      <c r="M406" s="17">
        <f t="shared" si="35"/>
        <v>1986</v>
      </c>
      <c r="N406" s="17" t="str" cm="1">
        <f t="array" ref="N406">IF(G406="?",INDEX($G$2:$G$2344,MODE(MATCH($G$2:$G$2344,$G$2:$G$2344,0))),G406)</f>
        <v>tier - 2</v>
      </c>
      <c r="O406" s="17" t="str" cm="1">
        <f t="array" ref="O406">IF(H406="?",INDEX($H$2:$H$2344,MODE(MATCH($H$2:$H$2344,$H$2:$H$2344,0))),H406)</f>
        <v>tier - 2</v>
      </c>
      <c r="P406" s="17" t="str">
        <f t="shared" si="36"/>
        <v>R1013</v>
      </c>
      <c r="Q406" s="47" t="str">
        <f t="shared" si="37"/>
        <v>9-Sep-1986</v>
      </c>
      <c r="R406" s="48">
        <v>31664</v>
      </c>
      <c r="S406" s="17"/>
      <c r="T406" s="30">
        <f t="shared" si="38"/>
        <v>36</v>
      </c>
      <c r="U406" s="62">
        <v>3748.56</v>
      </c>
    </row>
    <row r="407" spans="1:21" x14ac:dyDescent="0.25">
      <c r="A407" t="s">
        <v>436</v>
      </c>
      <c r="B407">
        <v>1991</v>
      </c>
      <c r="C407" t="s">
        <v>37</v>
      </c>
      <c r="D407">
        <v>28</v>
      </c>
      <c r="E407">
        <v>0</v>
      </c>
      <c r="F407" s="54">
        <v>3756.62</v>
      </c>
      <c r="G407" t="s">
        <v>11</v>
      </c>
      <c r="H407" t="s">
        <v>11</v>
      </c>
      <c r="I407" t="s">
        <v>13</v>
      </c>
      <c r="J407" s="19"/>
      <c r="K407" s="19"/>
      <c r="L407" s="15" t="str">
        <f t="shared" si="34"/>
        <v>Oct</v>
      </c>
      <c r="M407" s="15">
        <f t="shared" si="35"/>
        <v>1991</v>
      </c>
      <c r="N407" s="15" t="str" cm="1">
        <f t="array" ref="N407">IF(G407="?",INDEX($G$2:$G$2344,MODE(MATCH($G$2:$G$2344,$G$2:$G$2344,0))),G407)</f>
        <v>tier - 2</v>
      </c>
      <c r="O407" s="15" t="str" cm="1">
        <f t="array" ref="O407">IF(H407="?",INDEX($H$2:$H$2344,MODE(MATCH($H$2:$H$2344,$H$2:$H$2344,0))),H407)</f>
        <v>tier - 2</v>
      </c>
      <c r="P407" s="15" t="str">
        <f t="shared" si="36"/>
        <v>R1013</v>
      </c>
      <c r="Q407" s="49" t="str">
        <f t="shared" si="37"/>
        <v>28-Oct-1991</v>
      </c>
      <c r="R407" s="46">
        <v>33539</v>
      </c>
      <c r="S407" s="15"/>
      <c r="T407" s="29">
        <f t="shared" si="38"/>
        <v>31</v>
      </c>
      <c r="U407" s="61">
        <v>3756.62</v>
      </c>
    </row>
    <row r="408" spans="1:21" x14ac:dyDescent="0.25">
      <c r="A408" t="s">
        <v>437</v>
      </c>
      <c r="B408">
        <v>1991</v>
      </c>
      <c r="C408" t="s">
        <v>35</v>
      </c>
      <c r="D408">
        <v>25</v>
      </c>
      <c r="E408">
        <v>0</v>
      </c>
      <c r="F408" s="54">
        <v>3757.84</v>
      </c>
      <c r="G408" t="s">
        <v>11</v>
      </c>
      <c r="H408" t="s">
        <v>16</v>
      </c>
      <c r="I408" t="s">
        <v>13</v>
      </c>
      <c r="J408" s="20"/>
      <c r="K408" s="20"/>
      <c r="L408" s="17" t="str">
        <f t="shared" si="34"/>
        <v>Aug</v>
      </c>
      <c r="M408" s="17">
        <f t="shared" si="35"/>
        <v>1991</v>
      </c>
      <c r="N408" s="17" t="str" cm="1">
        <f t="array" ref="N408">IF(G408="?",INDEX($G$2:$G$2344,MODE(MATCH($G$2:$G$2344,$G$2:$G$2344,0))),G408)</f>
        <v>tier - 2</v>
      </c>
      <c r="O408" s="17" t="str" cm="1">
        <f t="array" ref="O408">IF(H408="?",INDEX($H$2:$H$2344,MODE(MATCH($H$2:$H$2344,$H$2:$H$2344,0))),H408)</f>
        <v>tier - 1</v>
      </c>
      <c r="P408" s="17" t="str">
        <f t="shared" si="36"/>
        <v>R1013</v>
      </c>
      <c r="Q408" s="47" t="str">
        <f t="shared" si="37"/>
        <v>25-Aug-1991</v>
      </c>
      <c r="R408" s="48">
        <v>33475</v>
      </c>
      <c r="S408" s="17"/>
      <c r="T408" s="30">
        <f t="shared" si="38"/>
        <v>31</v>
      </c>
      <c r="U408" s="62">
        <v>3757.84</v>
      </c>
    </row>
    <row r="409" spans="1:21" x14ac:dyDescent="0.25">
      <c r="A409" t="s">
        <v>438</v>
      </c>
      <c r="B409">
        <v>1991</v>
      </c>
      <c r="C409" t="s">
        <v>37</v>
      </c>
      <c r="D409">
        <v>24</v>
      </c>
      <c r="E409">
        <v>0</v>
      </c>
      <c r="F409" s="54">
        <v>3761.29</v>
      </c>
      <c r="G409" t="s">
        <v>11</v>
      </c>
      <c r="H409" t="s">
        <v>12</v>
      </c>
      <c r="I409" t="s">
        <v>42</v>
      </c>
      <c r="J409" s="19"/>
      <c r="K409" s="19"/>
      <c r="L409" s="15" t="str">
        <f t="shared" si="34"/>
        <v>Oct</v>
      </c>
      <c r="M409" s="15">
        <f t="shared" si="35"/>
        <v>1991</v>
      </c>
      <c r="N409" s="15" t="str" cm="1">
        <f t="array" ref="N409">IF(G409="?",INDEX($G$2:$G$2344,MODE(MATCH($G$2:$G$2344,$G$2:$G$2344,0))),G409)</f>
        <v>tier - 2</v>
      </c>
      <c r="O409" s="15" t="str" cm="1">
        <f t="array" ref="O409">IF(H409="?",INDEX($H$2:$H$2344,MODE(MATCH($H$2:$H$2344,$H$2:$H$2344,0))),H409)</f>
        <v>tier - 3</v>
      </c>
      <c r="P409" s="15" t="str">
        <f t="shared" si="36"/>
        <v>R1011</v>
      </c>
      <c r="Q409" s="49" t="str">
        <f t="shared" si="37"/>
        <v>24-Oct-1991</v>
      </c>
      <c r="R409" s="46">
        <v>33535</v>
      </c>
      <c r="S409" s="15"/>
      <c r="T409" s="29">
        <f t="shared" si="38"/>
        <v>31</v>
      </c>
      <c r="U409" s="61">
        <v>3761.29</v>
      </c>
    </row>
    <row r="410" spans="1:21" x14ac:dyDescent="0.25">
      <c r="A410" t="s">
        <v>439</v>
      </c>
      <c r="B410">
        <v>1994</v>
      </c>
      <c r="C410" t="s">
        <v>15</v>
      </c>
      <c r="D410">
        <v>21</v>
      </c>
      <c r="E410">
        <v>1</v>
      </c>
      <c r="F410" s="54">
        <v>3766.88</v>
      </c>
      <c r="G410" t="s">
        <v>11</v>
      </c>
      <c r="H410" t="s">
        <v>16</v>
      </c>
      <c r="I410" t="s">
        <v>13</v>
      </c>
      <c r="J410" s="20"/>
      <c r="K410" s="20"/>
      <c r="L410" s="17" t="str">
        <f t="shared" si="34"/>
        <v>Nov</v>
      </c>
      <c r="M410" s="17">
        <f t="shared" si="35"/>
        <v>1994</v>
      </c>
      <c r="N410" s="17" t="str" cm="1">
        <f t="array" ref="N410">IF(G410="?",INDEX($G$2:$G$2344,MODE(MATCH($G$2:$G$2344,$G$2:$G$2344,0))),G410)</f>
        <v>tier - 2</v>
      </c>
      <c r="O410" s="17" t="str" cm="1">
        <f t="array" ref="O410">IF(H410="?",INDEX($H$2:$H$2344,MODE(MATCH($H$2:$H$2344,$H$2:$H$2344,0))),H410)</f>
        <v>tier - 1</v>
      </c>
      <c r="P410" s="17" t="str">
        <f t="shared" si="36"/>
        <v>R1013</v>
      </c>
      <c r="Q410" s="47" t="str">
        <f t="shared" si="37"/>
        <v>21-Nov-1994</v>
      </c>
      <c r="R410" s="48">
        <v>34659</v>
      </c>
      <c r="S410" s="17"/>
      <c r="T410" s="30">
        <f t="shared" si="38"/>
        <v>28</v>
      </c>
      <c r="U410" s="62">
        <v>3766.88</v>
      </c>
    </row>
    <row r="411" spans="1:21" x14ac:dyDescent="0.25">
      <c r="A411" t="s">
        <v>440</v>
      </c>
      <c r="B411">
        <v>1987</v>
      </c>
      <c r="C411" t="s">
        <v>37</v>
      </c>
      <c r="D411">
        <v>24</v>
      </c>
      <c r="E411">
        <v>3</v>
      </c>
      <c r="F411" s="54">
        <v>3773.23</v>
      </c>
      <c r="G411" t="s">
        <v>11</v>
      </c>
      <c r="H411" t="s">
        <v>12</v>
      </c>
      <c r="I411" t="s">
        <v>13</v>
      </c>
      <c r="J411" s="19"/>
      <c r="K411" s="19"/>
      <c r="L411" s="15" t="str">
        <f t="shared" si="34"/>
        <v>Oct</v>
      </c>
      <c r="M411" s="15">
        <f t="shared" si="35"/>
        <v>1987</v>
      </c>
      <c r="N411" s="15" t="str" cm="1">
        <f t="array" ref="N411">IF(G411="?",INDEX($G$2:$G$2344,MODE(MATCH($G$2:$G$2344,$G$2:$G$2344,0))),G411)</f>
        <v>tier - 2</v>
      </c>
      <c r="O411" s="15" t="str" cm="1">
        <f t="array" ref="O411">IF(H411="?",INDEX($H$2:$H$2344,MODE(MATCH($H$2:$H$2344,$H$2:$H$2344,0))),H411)</f>
        <v>tier - 3</v>
      </c>
      <c r="P411" s="15" t="str">
        <f t="shared" si="36"/>
        <v>R1013</v>
      </c>
      <c r="Q411" s="49" t="str">
        <f t="shared" si="37"/>
        <v>24-Oct-1987</v>
      </c>
      <c r="R411" s="46">
        <v>32074</v>
      </c>
      <c r="S411" s="15"/>
      <c r="T411" s="29">
        <f t="shared" si="38"/>
        <v>35</v>
      </c>
      <c r="U411" s="61">
        <v>3773.23</v>
      </c>
    </row>
    <row r="412" spans="1:21" x14ac:dyDescent="0.25">
      <c r="A412" t="s">
        <v>441</v>
      </c>
      <c r="B412">
        <v>1981</v>
      </c>
      <c r="C412" t="s">
        <v>30</v>
      </c>
      <c r="D412">
        <v>13</v>
      </c>
      <c r="E412">
        <v>1</v>
      </c>
      <c r="F412" s="54">
        <v>3785.77</v>
      </c>
      <c r="G412" t="s">
        <v>11</v>
      </c>
      <c r="H412" t="s">
        <v>16</v>
      </c>
      <c r="I412" t="s">
        <v>13</v>
      </c>
      <c r="J412" s="20"/>
      <c r="K412" s="20"/>
      <c r="L412" s="17" t="str">
        <f t="shared" si="34"/>
        <v>Dec</v>
      </c>
      <c r="M412" s="17">
        <f t="shared" si="35"/>
        <v>1981</v>
      </c>
      <c r="N412" s="17" t="str" cm="1">
        <f t="array" ref="N412">IF(G412="?",INDEX($G$2:$G$2344,MODE(MATCH($G$2:$G$2344,$G$2:$G$2344,0))),G412)</f>
        <v>tier - 2</v>
      </c>
      <c r="O412" s="17" t="str" cm="1">
        <f t="array" ref="O412">IF(H412="?",INDEX($H$2:$H$2344,MODE(MATCH($H$2:$H$2344,$H$2:$H$2344,0))),H412)</f>
        <v>tier - 1</v>
      </c>
      <c r="P412" s="17" t="str">
        <f t="shared" si="36"/>
        <v>R1013</v>
      </c>
      <c r="Q412" s="47" t="str">
        <f t="shared" si="37"/>
        <v>13-Dec-1981</v>
      </c>
      <c r="R412" s="48">
        <v>29933</v>
      </c>
      <c r="S412" s="17"/>
      <c r="T412" s="30">
        <f t="shared" si="38"/>
        <v>41</v>
      </c>
      <c r="U412" s="62">
        <v>3785.77</v>
      </c>
    </row>
    <row r="413" spans="1:21" x14ac:dyDescent="0.25">
      <c r="A413" t="s">
        <v>442</v>
      </c>
      <c r="B413">
        <v>1988</v>
      </c>
      <c r="C413" t="s">
        <v>35</v>
      </c>
      <c r="D413">
        <v>28</v>
      </c>
      <c r="E413">
        <v>3</v>
      </c>
      <c r="F413" s="54">
        <v>3793.55</v>
      </c>
      <c r="G413" t="s">
        <v>11</v>
      </c>
      <c r="H413" t="s">
        <v>12</v>
      </c>
      <c r="I413" t="s">
        <v>13</v>
      </c>
      <c r="J413" s="19"/>
      <c r="K413" s="19"/>
      <c r="L413" s="15" t="str">
        <f t="shared" si="34"/>
        <v>Aug</v>
      </c>
      <c r="M413" s="15">
        <f t="shared" si="35"/>
        <v>1988</v>
      </c>
      <c r="N413" s="15" t="str" cm="1">
        <f t="array" ref="N413">IF(G413="?",INDEX($G$2:$G$2344,MODE(MATCH($G$2:$G$2344,$G$2:$G$2344,0))),G413)</f>
        <v>tier - 2</v>
      </c>
      <c r="O413" s="15" t="str" cm="1">
        <f t="array" ref="O413">IF(H413="?",INDEX($H$2:$H$2344,MODE(MATCH($H$2:$H$2344,$H$2:$H$2344,0))),H413)</f>
        <v>tier - 3</v>
      </c>
      <c r="P413" s="15" t="str">
        <f t="shared" si="36"/>
        <v>R1013</v>
      </c>
      <c r="Q413" s="49" t="str">
        <f t="shared" si="37"/>
        <v>28-Aug-1988</v>
      </c>
      <c r="R413" s="46">
        <v>32383</v>
      </c>
      <c r="S413" s="15"/>
      <c r="T413" s="29">
        <f t="shared" si="38"/>
        <v>34</v>
      </c>
      <c r="U413" s="61">
        <v>3793.55</v>
      </c>
    </row>
    <row r="414" spans="1:21" x14ac:dyDescent="0.25">
      <c r="A414" t="s">
        <v>443</v>
      </c>
      <c r="B414">
        <v>1999</v>
      </c>
      <c r="C414" t="s">
        <v>18</v>
      </c>
      <c r="D414">
        <v>24</v>
      </c>
      <c r="E414">
        <v>0</v>
      </c>
      <c r="F414" s="54">
        <v>3796.36</v>
      </c>
      <c r="G414" t="s">
        <v>11</v>
      </c>
      <c r="H414" t="s">
        <v>12</v>
      </c>
      <c r="I414" t="s">
        <v>23</v>
      </c>
      <c r="J414" s="20"/>
      <c r="K414" s="20"/>
      <c r="L414" s="17" t="str">
        <f t="shared" si="34"/>
        <v>Jun</v>
      </c>
      <c r="M414" s="17">
        <f t="shared" si="35"/>
        <v>1999</v>
      </c>
      <c r="N414" s="17" t="str" cm="1">
        <f t="array" ref="N414">IF(G414="?",INDEX($G$2:$G$2344,MODE(MATCH($G$2:$G$2344,$G$2:$G$2344,0))),G414)</f>
        <v>tier - 2</v>
      </c>
      <c r="O414" s="17" t="str" cm="1">
        <f t="array" ref="O414">IF(H414="?",INDEX($H$2:$H$2344,MODE(MATCH($H$2:$H$2344,$H$2:$H$2344,0))),H414)</f>
        <v>tier - 3</v>
      </c>
      <c r="P414" s="17" t="str">
        <f t="shared" si="36"/>
        <v>R1012</v>
      </c>
      <c r="Q414" s="47" t="str">
        <f t="shared" si="37"/>
        <v>24-Jun-1999</v>
      </c>
      <c r="R414" s="48">
        <v>36335</v>
      </c>
      <c r="S414" s="17"/>
      <c r="T414" s="30">
        <f t="shared" si="38"/>
        <v>23</v>
      </c>
      <c r="U414" s="62">
        <v>3796.36</v>
      </c>
    </row>
    <row r="415" spans="1:21" x14ac:dyDescent="0.25">
      <c r="A415" t="s">
        <v>444</v>
      </c>
      <c r="B415">
        <v>1981</v>
      </c>
      <c r="C415" t="s">
        <v>20</v>
      </c>
      <c r="D415">
        <v>29</v>
      </c>
      <c r="E415">
        <v>1</v>
      </c>
      <c r="F415" s="54">
        <v>3797.2</v>
      </c>
      <c r="G415" t="s">
        <v>11</v>
      </c>
      <c r="H415" t="s">
        <v>12</v>
      </c>
      <c r="I415" t="s">
        <v>23</v>
      </c>
      <c r="J415" s="19"/>
      <c r="K415" s="19"/>
      <c r="L415" s="15" t="str">
        <f t="shared" si="34"/>
        <v>Sep</v>
      </c>
      <c r="M415" s="15">
        <f t="shared" si="35"/>
        <v>1981</v>
      </c>
      <c r="N415" s="15" t="str" cm="1">
        <f t="array" ref="N415">IF(G415="?",INDEX($G$2:$G$2344,MODE(MATCH($G$2:$G$2344,$G$2:$G$2344,0))),G415)</f>
        <v>tier - 2</v>
      </c>
      <c r="O415" s="15" t="str" cm="1">
        <f t="array" ref="O415">IF(H415="?",INDEX($H$2:$H$2344,MODE(MATCH($H$2:$H$2344,$H$2:$H$2344,0))),H415)</f>
        <v>tier - 3</v>
      </c>
      <c r="P415" s="15" t="str">
        <f t="shared" si="36"/>
        <v>R1012</v>
      </c>
      <c r="Q415" s="49" t="str">
        <f t="shared" si="37"/>
        <v>29-Sep-1981</v>
      </c>
      <c r="R415" s="46">
        <v>29858</v>
      </c>
      <c r="S415" s="15"/>
      <c r="T415" s="29">
        <f t="shared" si="38"/>
        <v>41</v>
      </c>
      <c r="U415" s="61">
        <v>3797.2</v>
      </c>
    </row>
    <row r="416" spans="1:21" x14ac:dyDescent="0.25">
      <c r="A416" t="s">
        <v>445</v>
      </c>
      <c r="B416">
        <v>1994</v>
      </c>
      <c r="C416" t="s">
        <v>35</v>
      </c>
      <c r="D416">
        <v>12</v>
      </c>
      <c r="E416">
        <v>2</v>
      </c>
      <c r="F416" s="54">
        <v>3847.67</v>
      </c>
      <c r="G416" t="s">
        <v>12</v>
      </c>
      <c r="H416" t="s">
        <v>11</v>
      </c>
      <c r="I416" t="s">
        <v>42</v>
      </c>
      <c r="J416" s="20"/>
      <c r="K416" s="20"/>
      <c r="L416" s="17" t="str">
        <f t="shared" si="34"/>
        <v>Aug</v>
      </c>
      <c r="M416" s="17">
        <f t="shared" si="35"/>
        <v>1994</v>
      </c>
      <c r="N416" s="17" t="str" cm="1">
        <f t="array" ref="N416">IF(G416="?",INDEX($G$2:$G$2344,MODE(MATCH($G$2:$G$2344,$G$2:$G$2344,0))),G416)</f>
        <v>tier - 3</v>
      </c>
      <c r="O416" s="17" t="str" cm="1">
        <f t="array" ref="O416">IF(H416="?",INDEX($H$2:$H$2344,MODE(MATCH($H$2:$H$2344,$H$2:$H$2344,0))),H416)</f>
        <v>tier - 2</v>
      </c>
      <c r="P416" s="17" t="str">
        <f t="shared" si="36"/>
        <v>R1011</v>
      </c>
      <c r="Q416" s="47" t="str">
        <f t="shared" si="37"/>
        <v>12-Aug-1994</v>
      </c>
      <c r="R416" s="48">
        <v>34558</v>
      </c>
      <c r="S416" s="17"/>
      <c r="T416" s="30">
        <f t="shared" si="38"/>
        <v>28</v>
      </c>
      <c r="U416" s="62">
        <v>3847.67</v>
      </c>
    </row>
    <row r="417" spans="1:21" x14ac:dyDescent="0.25">
      <c r="A417" t="s">
        <v>446</v>
      </c>
      <c r="B417">
        <v>1991</v>
      </c>
      <c r="C417" t="s">
        <v>35</v>
      </c>
      <c r="D417">
        <v>19</v>
      </c>
      <c r="E417">
        <v>0</v>
      </c>
      <c r="F417" s="54">
        <v>3857.76</v>
      </c>
      <c r="G417" t="s">
        <v>12</v>
      </c>
      <c r="H417" t="s">
        <v>16</v>
      </c>
      <c r="I417" t="s">
        <v>168</v>
      </c>
      <c r="J417" s="19"/>
      <c r="K417" s="19"/>
      <c r="L417" s="15" t="str">
        <f t="shared" si="34"/>
        <v>Aug</v>
      </c>
      <c r="M417" s="15">
        <f t="shared" si="35"/>
        <v>1991</v>
      </c>
      <c r="N417" s="15" t="str" cm="1">
        <f t="array" ref="N417">IF(G417="?",INDEX($G$2:$G$2344,MODE(MATCH($G$2:$G$2344,$G$2:$G$2344,0))),G417)</f>
        <v>tier - 3</v>
      </c>
      <c r="O417" s="15" t="str" cm="1">
        <f t="array" ref="O417">IF(H417="?",INDEX($H$2:$H$2344,MODE(MATCH($H$2:$H$2344,$H$2:$H$2344,0))),H417)</f>
        <v>tier - 1</v>
      </c>
      <c r="P417" s="15" t="str">
        <f t="shared" si="36"/>
        <v>R1016</v>
      </c>
      <c r="Q417" s="49" t="str">
        <f t="shared" si="37"/>
        <v>19-Aug-1991</v>
      </c>
      <c r="R417" s="46">
        <v>33469</v>
      </c>
      <c r="S417" s="15"/>
      <c r="T417" s="29">
        <f t="shared" si="38"/>
        <v>31</v>
      </c>
      <c r="U417" s="61">
        <v>3857.76</v>
      </c>
    </row>
    <row r="418" spans="1:21" x14ac:dyDescent="0.25">
      <c r="A418" t="s">
        <v>447</v>
      </c>
      <c r="B418">
        <v>2001</v>
      </c>
      <c r="C418" t="s">
        <v>18</v>
      </c>
      <c r="D418">
        <v>6</v>
      </c>
      <c r="E418">
        <v>0</v>
      </c>
      <c r="F418" s="54">
        <v>3858.51</v>
      </c>
      <c r="G418" t="s">
        <v>11</v>
      </c>
      <c r="H418" t="s">
        <v>12</v>
      </c>
      <c r="I418" t="s">
        <v>200</v>
      </c>
      <c r="J418" s="20"/>
      <c r="K418" s="20"/>
      <c r="L418" s="17" t="str">
        <f t="shared" si="34"/>
        <v>Jun</v>
      </c>
      <c r="M418" s="17">
        <f t="shared" si="35"/>
        <v>2001</v>
      </c>
      <c r="N418" s="17" t="str" cm="1">
        <f t="array" ref="N418">IF(G418="?",INDEX($G$2:$G$2344,MODE(MATCH($G$2:$G$2344,$G$2:$G$2344,0))),G418)</f>
        <v>tier - 2</v>
      </c>
      <c r="O418" s="17" t="str" cm="1">
        <f t="array" ref="O418">IF(H418="?",INDEX($H$2:$H$2344,MODE(MATCH($H$2:$H$2344,$H$2:$H$2344,0))),H418)</f>
        <v>tier - 3</v>
      </c>
      <c r="P418" s="17" t="str">
        <f t="shared" si="36"/>
        <v>R1025</v>
      </c>
      <c r="Q418" s="47" t="str">
        <f t="shared" si="37"/>
        <v>6-Jun-2001</v>
      </c>
      <c r="R418" s="48">
        <v>37048</v>
      </c>
      <c r="S418" s="17"/>
      <c r="T418" s="30">
        <f t="shared" si="38"/>
        <v>22</v>
      </c>
      <c r="U418" s="62">
        <v>3858.51</v>
      </c>
    </row>
    <row r="419" spans="1:21" x14ac:dyDescent="0.25">
      <c r="A419" t="s">
        <v>448</v>
      </c>
      <c r="B419">
        <v>2001</v>
      </c>
      <c r="C419" t="s">
        <v>37</v>
      </c>
      <c r="D419">
        <v>18</v>
      </c>
      <c r="E419">
        <v>3</v>
      </c>
      <c r="F419" s="54">
        <v>3861.21</v>
      </c>
      <c r="G419" t="s">
        <v>11</v>
      </c>
      <c r="H419" t="s">
        <v>11</v>
      </c>
      <c r="I419" t="s">
        <v>168</v>
      </c>
      <c r="J419" s="19"/>
      <c r="K419" s="19"/>
      <c r="L419" s="15" t="str">
        <f t="shared" si="34"/>
        <v>Oct</v>
      </c>
      <c r="M419" s="15">
        <f t="shared" si="35"/>
        <v>2001</v>
      </c>
      <c r="N419" s="15" t="str" cm="1">
        <f t="array" ref="N419">IF(G419="?",INDEX($G$2:$G$2344,MODE(MATCH($G$2:$G$2344,$G$2:$G$2344,0))),G419)</f>
        <v>tier - 2</v>
      </c>
      <c r="O419" s="15" t="str" cm="1">
        <f t="array" ref="O419">IF(H419="?",INDEX($H$2:$H$2344,MODE(MATCH($H$2:$H$2344,$H$2:$H$2344,0))),H419)</f>
        <v>tier - 2</v>
      </c>
      <c r="P419" s="15" t="str">
        <f t="shared" si="36"/>
        <v>R1016</v>
      </c>
      <c r="Q419" s="49" t="str">
        <f t="shared" si="37"/>
        <v>18-Oct-2001</v>
      </c>
      <c r="R419" s="46">
        <v>37182</v>
      </c>
      <c r="S419" s="15"/>
      <c r="T419" s="29">
        <f t="shared" si="38"/>
        <v>21</v>
      </c>
      <c r="U419" s="61">
        <v>3861.21</v>
      </c>
    </row>
    <row r="420" spans="1:21" x14ac:dyDescent="0.25">
      <c r="A420" t="s">
        <v>449</v>
      </c>
      <c r="B420">
        <v>1990</v>
      </c>
      <c r="C420" t="s">
        <v>18</v>
      </c>
      <c r="D420">
        <v>24</v>
      </c>
      <c r="E420">
        <v>0</v>
      </c>
      <c r="F420" s="54">
        <v>3866.86</v>
      </c>
      <c r="G420" t="s">
        <v>16</v>
      </c>
      <c r="H420" t="s">
        <v>16</v>
      </c>
      <c r="I420" t="s">
        <v>23</v>
      </c>
      <c r="J420" s="20"/>
      <c r="K420" s="20"/>
      <c r="L420" s="17" t="str">
        <f t="shared" si="34"/>
        <v>Jun</v>
      </c>
      <c r="M420" s="17">
        <f t="shared" si="35"/>
        <v>1990</v>
      </c>
      <c r="N420" s="17" t="str" cm="1">
        <f t="array" ref="N420">IF(G420="?",INDEX($G$2:$G$2344,MODE(MATCH($G$2:$G$2344,$G$2:$G$2344,0))),G420)</f>
        <v>tier - 1</v>
      </c>
      <c r="O420" s="17" t="str" cm="1">
        <f t="array" ref="O420">IF(H420="?",INDEX($H$2:$H$2344,MODE(MATCH($H$2:$H$2344,$H$2:$H$2344,0))),H420)</f>
        <v>tier - 1</v>
      </c>
      <c r="P420" s="17" t="str">
        <f t="shared" si="36"/>
        <v>R1012</v>
      </c>
      <c r="Q420" s="47" t="str">
        <f t="shared" si="37"/>
        <v>24-Jun-1990</v>
      </c>
      <c r="R420" s="48">
        <v>33048</v>
      </c>
      <c r="S420" s="17"/>
      <c r="T420" s="30">
        <f t="shared" si="38"/>
        <v>32</v>
      </c>
      <c r="U420" s="62">
        <v>3866.86</v>
      </c>
    </row>
    <row r="421" spans="1:21" x14ac:dyDescent="0.25">
      <c r="A421" t="s">
        <v>450</v>
      </c>
      <c r="B421">
        <v>1991</v>
      </c>
      <c r="C421" t="s">
        <v>10</v>
      </c>
      <c r="D421">
        <v>25</v>
      </c>
      <c r="E421">
        <v>1</v>
      </c>
      <c r="F421" s="54">
        <v>3875.73</v>
      </c>
      <c r="G421" t="s">
        <v>11</v>
      </c>
      <c r="H421" t="s">
        <v>12</v>
      </c>
      <c r="I421" t="s">
        <v>13</v>
      </c>
      <c r="J421" s="19"/>
      <c r="K421" s="19"/>
      <c r="L421" s="15" t="str">
        <f t="shared" si="34"/>
        <v>Jul</v>
      </c>
      <c r="M421" s="15">
        <f t="shared" si="35"/>
        <v>1991</v>
      </c>
      <c r="N421" s="15" t="str" cm="1">
        <f t="array" ref="N421">IF(G421="?",INDEX($G$2:$G$2344,MODE(MATCH($G$2:$G$2344,$G$2:$G$2344,0))),G421)</f>
        <v>tier - 2</v>
      </c>
      <c r="O421" s="15" t="str" cm="1">
        <f t="array" ref="O421">IF(H421="?",INDEX($H$2:$H$2344,MODE(MATCH($H$2:$H$2344,$H$2:$H$2344,0))),H421)</f>
        <v>tier - 3</v>
      </c>
      <c r="P421" s="15" t="str">
        <f t="shared" si="36"/>
        <v>R1013</v>
      </c>
      <c r="Q421" s="49" t="str">
        <f t="shared" si="37"/>
        <v>25-Jul-1991</v>
      </c>
      <c r="R421" s="46">
        <v>33444</v>
      </c>
      <c r="S421" s="15"/>
      <c r="T421" s="29">
        <f t="shared" si="38"/>
        <v>31</v>
      </c>
      <c r="U421" s="61">
        <v>3875.73</v>
      </c>
    </row>
    <row r="422" spans="1:21" x14ac:dyDescent="0.25">
      <c r="A422" t="s">
        <v>451</v>
      </c>
      <c r="B422">
        <v>1996</v>
      </c>
      <c r="C422" t="s">
        <v>37</v>
      </c>
      <c r="D422">
        <v>23</v>
      </c>
      <c r="E422">
        <v>2</v>
      </c>
      <c r="F422" s="54">
        <v>3877.3</v>
      </c>
      <c r="G422" t="s">
        <v>16</v>
      </c>
      <c r="H422" t="s">
        <v>12</v>
      </c>
      <c r="I422" t="s">
        <v>23</v>
      </c>
      <c r="J422" s="20"/>
      <c r="K422" s="20"/>
      <c r="L422" s="17" t="str">
        <f t="shared" si="34"/>
        <v>Oct</v>
      </c>
      <c r="M422" s="17">
        <f t="shared" si="35"/>
        <v>1996</v>
      </c>
      <c r="N422" s="17" t="str" cm="1">
        <f t="array" ref="N422">IF(G422="?",INDEX($G$2:$G$2344,MODE(MATCH($G$2:$G$2344,$G$2:$G$2344,0))),G422)</f>
        <v>tier - 1</v>
      </c>
      <c r="O422" s="17" t="str" cm="1">
        <f t="array" ref="O422">IF(H422="?",INDEX($H$2:$H$2344,MODE(MATCH($H$2:$H$2344,$H$2:$H$2344,0))),H422)</f>
        <v>tier - 3</v>
      </c>
      <c r="P422" s="17" t="str">
        <f t="shared" si="36"/>
        <v>R1012</v>
      </c>
      <c r="Q422" s="47" t="str">
        <f t="shared" si="37"/>
        <v>23-Oct-1996</v>
      </c>
      <c r="R422" s="48">
        <v>35361</v>
      </c>
      <c r="S422" s="17"/>
      <c r="T422" s="30">
        <f t="shared" si="38"/>
        <v>26</v>
      </c>
      <c r="U422" s="62">
        <v>3877.3</v>
      </c>
    </row>
    <row r="423" spans="1:21" x14ac:dyDescent="0.25">
      <c r="A423" t="s">
        <v>452</v>
      </c>
      <c r="B423">
        <v>2004</v>
      </c>
      <c r="C423" t="s">
        <v>10</v>
      </c>
      <c r="D423">
        <v>13</v>
      </c>
      <c r="E423">
        <v>0</v>
      </c>
      <c r="F423" s="54">
        <v>3889.2</v>
      </c>
      <c r="G423" t="s">
        <v>11</v>
      </c>
      <c r="H423" t="s">
        <v>11</v>
      </c>
      <c r="I423" t="s">
        <v>23</v>
      </c>
      <c r="J423" s="19"/>
      <c r="K423" s="19"/>
      <c r="L423" s="15" t="str">
        <f t="shared" si="34"/>
        <v>Jul</v>
      </c>
      <c r="M423" s="15">
        <f t="shared" si="35"/>
        <v>2004</v>
      </c>
      <c r="N423" s="15" t="str" cm="1">
        <f t="array" ref="N423">IF(G423="?",INDEX($G$2:$G$2344,MODE(MATCH($G$2:$G$2344,$G$2:$G$2344,0))),G423)</f>
        <v>tier - 2</v>
      </c>
      <c r="O423" s="15" t="str" cm="1">
        <f t="array" ref="O423">IF(H423="?",INDEX($H$2:$H$2344,MODE(MATCH($H$2:$H$2344,$H$2:$H$2344,0))),H423)</f>
        <v>tier - 2</v>
      </c>
      <c r="P423" s="15" t="str">
        <f t="shared" si="36"/>
        <v>R1012</v>
      </c>
      <c r="Q423" s="49" t="str">
        <f t="shared" si="37"/>
        <v>13-Jul-2004</v>
      </c>
      <c r="R423" s="46">
        <v>38181</v>
      </c>
      <c r="S423" s="15"/>
      <c r="T423" s="29">
        <f t="shared" si="38"/>
        <v>18</v>
      </c>
      <c r="U423" s="61">
        <v>3889.2</v>
      </c>
    </row>
    <row r="424" spans="1:21" x14ac:dyDescent="0.25">
      <c r="A424" t="s">
        <v>453</v>
      </c>
      <c r="B424">
        <v>1993</v>
      </c>
      <c r="C424" t="s">
        <v>20</v>
      </c>
      <c r="D424">
        <v>14</v>
      </c>
      <c r="E424">
        <v>0</v>
      </c>
      <c r="F424" s="54">
        <v>3898.35</v>
      </c>
      <c r="G424" t="s">
        <v>11</v>
      </c>
      <c r="H424" t="s">
        <v>11</v>
      </c>
      <c r="I424" t="s">
        <v>23</v>
      </c>
      <c r="J424" s="20"/>
      <c r="K424" s="20"/>
      <c r="L424" s="17" t="str">
        <f t="shared" si="34"/>
        <v>Sep</v>
      </c>
      <c r="M424" s="17">
        <f t="shared" si="35"/>
        <v>1993</v>
      </c>
      <c r="N424" s="17" t="str" cm="1">
        <f t="array" ref="N424">IF(G424="?",INDEX($G$2:$G$2344,MODE(MATCH($G$2:$G$2344,$G$2:$G$2344,0))),G424)</f>
        <v>tier - 2</v>
      </c>
      <c r="O424" s="17" t="str" cm="1">
        <f t="array" ref="O424">IF(H424="?",INDEX($H$2:$H$2344,MODE(MATCH($H$2:$H$2344,$H$2:$H$2344,0))),H424)</f>
        <v>tier - 2</v>
      </c>
      <c r="P424" s="17" t="str">
        <f t="shared" si="36"/>
        <v>R1012</v>
      </c>
      <c r="Q424" s="47" t="str">
        <f t="shared" si="37"/>
        <v>14-Sep-1993</v>
      </c>
      <c r="R424" s="48">
        <v>34226</v>
      </c>
      <c r="S424" s="17"/>
      <c r="T424" s="30">
        <f t="shared" si="38"/>
        <v>29</v>
      </c>
      <c r="U424" s="62">
        <v>3898.35</v>
      </c>
    </row>
    <row r="425" spans="1:21" x14ac:dyDescent="0.25">
      <c r="A425" t="s">
        <v>454</v>
      </c>
      <c r="B425">
        <v>1981</v>
      </c>
      <c r="C425" t="s">
        <v>35</v>
      </c>
      <c r="D425">
        <v>27</v>
      </c>
      <c r="E425">
        <v>1</v>
      </c>
      <c r="F425" s="54">
        <v>3902.07</v>
      </c>
      <c r="G425" t="s">
        <v>11</v>
      </c>
      <c r="H425" t="s">
        <v>11</v>
      </c>
      <c r="I425" t="s">
        <v>13</v>
      </c>
      <c r="J425" s="19"/>
      <c r="K425" s="19"/>
      <c r="L425" s="15" t="str">
        <f t="shared" si="34"/>
        <v>Aug</v>
      </c>
      <c r="M425" s="15">
        <f t="shared" si="35"/>
        <v>1981</v>
      </c>
      <c r="N425" s="15" t="str" cm="1">
        <f t="array" ref="N425">IF(G425="?",INDEX($G$2:$G$2344,MODE(MATCH($G$2:$G$2344,$G$2:$G$2344,0))),G425)</f>
        <v>tier - 2</v>
      </c>
      <c r="O425" s="15" t="str" cm="1">
        <f t="array" ref="O425">IF(H425="?",INDEX($H$2:$H$2344,MODE(MATCH($H$2:$H$2344,$H$2:$H$2344,0))),H425)</f>
        <v>tier - 2</v>
      </c>
      <c r="P425" s="15" t="str">
        <f t="shared" si="36"/>
        <v>R1013</v>
      </c>
      <c r="Q425" s="49" t="str">
        <f t="shared" si="37"/>
        <v>27-Aug-1981</v>
      </c>
      <c r="R425" s="46">
        <v>29825</v>
      </c>
      <c r="S425" s="15"/>
      <c r="T425" s="29">
        <f t="shared" si="38"/>
        <v>41</v>
      </c>
      <c r="U425" s="61">
        <v>3902.07</v>
      </c>
    </row>
    <row r="426" spans="1:21" x14ac:dyDescent="0.25">
      <c r="A426" t="s">
        <v>455</v>
      </c>
      <c r="B426">
        <v>1997</v>
      </c>
      <c r="C426" t="s">
        <v>15</v>
      </c>
      <c r="D426">
        <v>24</v>
      </c>
      <c r="E426">
        <v>3</v>
      </c>
      <c r="F426" s="54">
        <v>3906.13</v>
      </c>
      <c r="G426" t="s">
        <v>12</v>
      </c>
      <c r="H426" t="s">
        <v>12</v>
      </c>
      <c r="I426" t="s">
        <v>42</v>
      </c>
      <c r="J426" s="20"/>
      <c r="K426" s="20"/>
      <c r="L426" s="17" t="str">
        <f t="shared" si="34"/>
        <v>Nov</v>
      </c>
      <c r="M426" s="17">
        <f t="shared" si="35"/>
        <v>1997</v>
      </c>
      <c r="N426" s="17" t="str" cm="1">
        <f t="array" ref="N426">IF(G426="?",INDEX($G$2:$G$2344,MODE(MATCH($G$2:$G$2344,$G$2:$G$2344,0))),G426)</f>
        <v>tier - 3</v>
      </c>
      <c r="O426" s="17" t="str" cm="1">
        <f t="array" ref="O426">IF(H426="?",INDEX($H$2:$H$2344,MODE(MATCH($H$2:$H$2344,$H$2:$H$2344,0))),H426)</f>
        <v>tier - 3</v>
      </c>
      <c r="P426" s="17" t="str">
        <f t="shared" si="36"/>
        <v>R1011</v>
      </c>
      <c r="Q426" s="47" t="str">
        <f t="shared" si="37"/>
        <v>24-Nov-1997</v>
      </c>
      <c r="R426" s="48">
        <v>35758</v>
      </c>
      <c r="S426" s="17"/>
      <c r="T426" s="30">
        <f t="shared" si="38"/>
        <v>25</v>
      </c>
      <c r="U426" s="62">
        <v>3906.13</v>
      </c>
    </row>
    <row r="427" spans="1:21" x14ac:dyDescent="0.25">
      <c r="A427" t="s">
        <v>456</v>
      </c>
      <c r="B427">
        <v>1985</v>
      </c>
      <c r="C427" t="s">
        <v>10</v>
      </c>
      <c r="D427">
        <v>5</v>
      </c>
      <c r="E427">
        <v>3</v>
      </c>
      <c r="F427" s="54">
        <v>3910.44</v>
      </c>
      <c r="G427" t="s">
        <v>11</v>
      </c>
      <c r="H427" t="s">
        <v>11</v>
      </c>
      <c r="I427" t="s">
        <v>13</v>
      </c>
      <c r="J427" s="19"/>
      <c r="K427" s="19"/>
      <c r="L427" s="15" t="str">
        <f t="shared" si="34"/>
        <v>Jul</v>
      </c>
      <c r="M427" s="15">
        <f t="shared" si="35"/>
        <v>1985</v>
      </c>
      <c r="N427" s="15" t="str" cm="1">
        <f t="array" ref="N427">IF(G427="?",INDEX($G$2:$G$2344,MODE(MATCH($G$2:$G$2344,$G$2:$G$2344,0))),G427)</f>
        <v>tier - 2</v>
      </c>
      <c r="O427" s="15" t="str" cm="1">
        <f t="array" ref="O427">IF(H427="?",INDEX($H$2:$H$2344,MODE(MATCH($H$2:$H$2344,$H$2:$H$2344,0))),H427)</f>
        <v>tier - 2</v>
      </c>
      <c r="P427" s="15" t="str">
        <f t="shared" si="36"/>
        <v>R1013</v>
      </c>
      <c r="Q427" s="49" t="str">
        <f t="shared" si="37"/>
        <v>5-Jul-1985</v>
      </c>
      <c r="R427" s="46">
        <v>31233</v>
      </c>
      <c r="S427" s="15"/>
      <c r="T427" s="29">
        <f t="shared" si="38"/>
        <v>37</v>
      </c>
      <c r="U427" s="61">
        <v>3910.44</v>
      </c>
    </row>
    <row r="428" spans="1:21" x14ac:dyDescent="0.25">
      <c r="A428" t="s">
        <v>457</v>
      </c>
      <c r="B428">
        <v>2000</v>
      </c>
      <c r="C428" t="s">
        <v>10</v>
      </c>
      <c r="D428">
        <v>10</v>
      </c>
      <c r="E428">
        <v>2</v>
      </c>
      <c r="F428" s="54">
        <v>3925.76</v>
      </c>
      <c r="G428" t="s">
        <v>11</v>
      </c>
      <c r="H428" t="s">
        <v>11</v>
      </c>
      <c r="I428" t="s">
        <v>247</v>
      </c>
      <c r="J428" s="20"/>
      <c r="K428" s="20"/>
      <c r="L428" s="17" t="str">
        <f t="shared" si="34"/>
        <v>Jul</v>
      </c>
      <c r="M428" s="17">
        <f t="shared" si="35"/>
        <v>2000</v>
      </c>
      <c r="N428" s="17" t="str" cm="1">
        <f t="array" ref="N428">IF(G428="?",INDEX($G$2:$G$2344,MODE(MATCH($G$2:$G$2344,$G$2:$G$2344,0))),G428)</f>
        <v>tier - 2</v>
      </c>
      <c r="O428" s="17" t="str" cm="1">
        <f t="array" ref="O428">IF(H428="?",INDEX($H$2:$H$2344,MODE(MATCH($H$2:$H$2344,$H$2:$H$2344,0))),H428)</f>
        <v>tier - 2</v>
      </c>
      <c r="P428" s="17" t="str">
        <f t="shared" si="36"/>
        <v>R1024</v>
      </c>
      <c r="Q428" s="47" t="str">
        <f t="shared" si="37"/>
        <v>10-Jul-2000</v>
      </c>
      <c r="R428" s="48">
        <v>36717</v>
      </c>
      <c r="S428" s="17"/>
      <c r="T428" s="30">
        <f t="shared" si="38"/>
        <v>22</v>
      </c>
      <c r="U428" s="62">
        <v>3925.76</v>
      </c>
    </row>
    <row r="429" spans="1:21" x14ac:dyDescent="0.25">
      <c r="A429" t="s">
        <v>458</v>
      </c>
      <c r="B429">
        <v>2002</v>
      </c>
      <c r="C429" t="s">
        <v>18</v>
      </c>
      <c r="D429">
        <v>15</v>
      </c>
      <c r="E429">
        <v>0</v>
      </c>
      <c r="F429" s="54">
        <v>3931.51</v>
      </c>
      <c r="G429" t="s">
        <v>11</v>
      </c>
      <c r="H429" t="s">
        <v>12</v>
      </c>
      <c r="I429" t="s">
        <v>42</v>
      </c>
      <c r="J429" s="19"/>
      <c r="K429" s="19"/>
      <c r="L429" s="15" t="str">
        <f t="shared" si="34"/>
        <v>Jun</v>
      </c>
      <c r="M429" s="15">
        <f t="shared" si="35"/>
        <v>2002</v>
      </c>
      <c r="N429" s="15" t="str" cm="1">
        <f t="array" ref="N429">IF(G429="?",INDEX($G$2:$G$2344,MODE(MATCH($G$2:$G$2344,$G$2:$G$2344,0))),G429)</f>
        <v>tier - 2</v>
      </c>
      <c r="O429" s="15" t="str" cm="1">
        <f t="array" ref="O429">IF(H429="?",INDEX($H$2:$H$2344,MODE(MATCH($H$2:$H$2344,$H$2:$H$2344,0))),H429)</f>
        <v>tier - 3</v>
      </c>
      <c r="P429" s="15" t="str">
        <f t="shared" si="36"/>
        <v>R1011</v>
      </c>
      <c r="Q429" s="49" t="str">
        <f t="shared" si="37"/>
        <v>15-Jun-2002</v>
      </c>
      <c r="R429" s="46">
        <v>37422</v>
      </c>
      <c r="S429" s="15"/>
      <c r="T429" s="29">
        <f t="shared" si="38"/>
        <v>20</v>
      </c>
      <c r="U429" s="61">
        <v>3931.51</v>
      </c>
    </row>
    <row r="430" spans="1:21" x14ac:dyDescent="0.25">
      <c r="A430" t="s">
        <v>459</v>
      </c>
      <c r="B430">
        <v>1988</v>
      </c>
      <c r="C430" t="s">
        <v>37</v>
      </c>
      <c r="D430">
        <v>24</v>
      </c>
      <c r="E430">
        <v>0</v>
      </c>
      <c r="F430" s="54">
        <v>3935.18</v>
      </c>
      <c r="G430" t="s">
        <v>12</v>
      </c>
      <c r="H430" t="s">
        <v>16</v>
      </c>
      <c r="I430" t="s">
        <v>13</v>
      </c>
      <c r="J430" s="20"/>
      <c r="K430" s="20"/>
      <c r="L430" s="17" t="str">
        <f t="shared" si="34"/>
        <v>Oct</v>
      </c>
      <c r="M430" s="17">
        <f t="shared" si="35"/>
        <v>1988</v>
      </c>
      <c r="N430" s="17" t="str" cm="1">
        <f t="array" ref="N430">IF(G430="?",INDEX($G$2:$G$2344,MODE(MATCH($G$2:$G$2344,$G$2:$G$2344,0))),G430)</f>
        <v>tier - 3</v>
      </c>
      <c r="O430" s="17" t="str" cm="1">
        <f t="array" ref="O430">IF(H430="?",INDEX($H$2:$H$2344,MODE(MATCH($H$2:$H$2344,$H$2:$H$2344,0))),H430)</f>
        <v>tier - 1</v>
      </c>
      <c r="P430" s="17" t="str">
        <f t="shared" si="36"/>
        <v>R1013</v>
      </c>
      <c r="Q430" s="47" t="str">
        <f t="shared" si="37"/>
        <v>24-Oct-1988</v>
      </c>
      <c r="R430" s="48">
        <v>32440</v>
      </c>
      <c r="S430" s="17"/>
      <c r="T430" s="30">
        <f t="shared" si="38"/>
        <v>34</v>
      </c>
      <c r="U430" s="62">
        <v>3935.18</v>
      </c>
    </row>
    <row r="431" spans="1:21" x14ac:dyDescent="0.25">
      <c r="A431" t="s">
        <v>460</v>
      </c>
      <c r="B431">
        <v>1993</v>
      </c>
      <c r="C431" t="s">
        <v>20</v>
      </c>
      <c r="D431">
        <v>29</v>
      </c>
      <c r="E431">
        <v>0</v>
      </c>
      <c r="F431" s="54">
        <v>3943.6</v>
      </c>
      <c r="G431" t="s">
        <v>11</v>
      </c>
      <c r="H431" t="s">
        <v>12</v>
      </c>
      <c r="I431" t="s">
        <v>247</v>
      </c>
      <c r="J431" s="19"/>
      <c r="K431" s="19"/>
      <c r="L431" s="15" t="str">
        <f t="shared" si="34"/>
        <v>Sep</v>
      </c>
      <c r="M431" s="15">
        <f t="shared" si="35"/>
        <v>1993</v>
      </c>
      <c r="N431" s="15" t="str" cm="1">
        <f t="array" ref="N431">IF(G431="?",INDEX($G$2:$G$2344,MODE(MATCH($G$2:$G$2344,$G$2:$G$2344,0))),G431)</f>
        <v>tier - 2</v>
      </c>
      <c r="O431" s="15" t="str" cm="1">
        <f t="array" ref="O431">IF(H431="?",INDEX($H$2:$H$2344,MODE(MATCH($H$2:$H$2344,$H$2:$H$2344,0))),H431)</f>
        <v>tier - 3</v>
      </c>
      <c r="P431" s="15" t="str">
        <f t="shared" si="36"/>
        <v>R1024</v>
      </c>
      <c r="Q431" s="49" t="str">
        <f t="shared" si="37"/>
        <v>29-Sep-1993</v>
      </c>
      <c r="R431" s="46">
        <v>34241</v>
      </c>
      <c r="S431" s="15"/>
      <c r="T431" s="29">
        <f t="shared" si="38"/>
        <v>29</v>
      </c>
      <c r="U431" s="61">
        <v>3943.6</v>
      </c>
    </row>
    <row r="432" spans="1:21" x14ac:dyDescent="0.25">
      <c r="A432" t="s">
        <v>461</v>
      </c>
      <c r="B432">
        <v>1993</v>
      </c>
      <c r="C432" t="s">
        <v>15</v>
      </c>
      <c r="D432">
        <v>11</v>
      </c>
      <c r="E432">
        <v>1</v>
      </c>
      <c r="F432" s="54">
        <v>3947.41</v>
      </c>
      <c r="G432" t="s">
        <v>11</v>
      </c>
      <c r="H432" t="s">
        <v>11</v>
      </c>
      <c r="I432" t="s">
        <v>13</v>
      </c>
      <c r="J432" s="20"/>
      <c r="K432" s="20"/>
      <c r="L432" s="17" t="str">
        <f t="shared" si="34"/>
        <v>Nov</v>
      </c>
      <c r="M432" s="17">
        <f t="shared" si="35"/>
        <v>1993</v>
      </c>
      <c r="N432" s="17" t="str" cm="1">
        <f t="array" ref="N432">IF(G432="?",INDEX($G$2:$G$2344,MODE(MATCH($G$2:$G$2344,$G$2:$G$2344,0))),G432)</f>
        <v>tier - 2</v>
      </c>
      <c r="O432" s="17" t="str" cm="1">
        <f t="array" ref="O432">IF(H432="?",INDEX($H$2:$H$2344,MODE(MATCH($H$2:$H$2344,$H$2:$H$2344,0))),H432)</f>
        <v>tier - 2</v>
      </c>
      <c r="P432" s="17" t="str">
        <f t="shared" si="36"/>
        <v>R1013</v>
      </c>
      <c r="Q432" s="47" t="str">
        <f t="shared" si="37"/>
        <v>11-Nov-1993</v>
      </c>
      <c r="R432" s="48">
        <v>34284</v>
      </c>
      <c r="S432" s="17"/>
      <c r="T432" s="30">
        <f t="shared" si="38"/>
        <v>29</v>
      </c>
      <c r="U432" s="62">
        <v>3947.41</v>
      </c>
    </row>
    <row r="433" spans="1:21" x14ac:dyDescent="0.25">
      <c r="A433" t="s">
        <v>462</v>
      </c>
      <c r="B433">
        <v>1999</v>
      </c>
      <c r="C433" t="s">
        <v>10</v>
      </c>
      <c r="D433">
        <v>10</v>
      </c>
      <c r="E433">
        <v>0</v>
      </c>
      <c r="F433" s="54">
        <v>3955.98</v>
      </c>
      <c r="G433" t="s">
        <v>11</v>
      </c>
      <c r="H433" t="s">
        <v>12</v>
      </c>
      <c r="I433" t="s">
        <v>300</v>
      </c>
      <c r="J433" s="19"/>
      <c r="K433" s="19"/>
      <c r="L433" s="15" t="str">
        <f t="shared" si="34"/>
        <v>Jul</v>
      </c>
      <c r="M433" s="15">
        <f t="shared" si="35"/>
        <v>1999</v>
      </c>
      <c r="N433" s="15" t="str" cm="1">
        <f t="array" ref="N433">IF(G433="?",INDEX($G$2:$G$2344,MODE(MATCH($G$2:$G$2344,$G$2:$G$2344,0))),G433)</f>
        <v>tier - 2</v>
      </c>
      <c r="O433" s="15" t="str" cm="1">
        <f t="array" ref="O433">IF(H433="?",INDEX($H$2:$H$2344,MODE(MATCH($H$2:$H$2344,$H$2:$H$2344,0))),H433)</f>
        <v>tier - 3</v>
      </c>
      <c r="P433" s="15" t="str">
        <f t="shared" si="36"/>
        <v>R1021</v>
      </c>
      <c r="Q433" s="49" t="str">
        <f t="shared" si="37"/>
        <v>10-Jul-1999</v>
      </c>
      <c r="R433" s="46">
        <v>36351</v>
      </c>
      <c r="S433" s="15"/>
      <c r="T433" s="29">
        <f t="shared" si="38"/>
        <v>23</v>
      </c>
      <c r="U433" s="61">
        <v>3955.98</v>
      </c>
    </row>
    <row r="434" spans="1:21" x14ac:dyDescent="0.25">
      <c r="A434" t="s">
        <v>463</v>
      </c>
      <c r="B434">
        <v>1995</v>
      </c>
      <c r="C434" t="s">
        <v>10</v>
      </c>
      <c r="D434">
        <v>11</v>
      </c>
      <c r="E434">
        <v>1</v>
      </c>
      <c r="F434" s="54">
        <v>3956.07</v>
      </c>
      <c r="G434" t="s">
        <v>11</v>
      </c>
      <c r="H434" t="s">
        <v>11</v>
      </c>
      <c r="I434" t="s">
        <v>23</v>
      </c>
      <c r="J434" s="20"/>
      <c r="K434" s="20"/>
      <c r="L434" s="17" t="str">
        <f t="shared" si="34"/>
        <v>Jul</v>
      </c>
      <c r="M434" s="17">
        <f t="shared" si="35"/>
        <v>1995</v>
      </c>
      <c r="N434" s="17" t="str" cm="1">
        <f t="array" ref="N434">IF(G434="?",INDEX($G$2:$G$2344,MODE(MATCH($G$2:$G$2344,$G$2:$G$2344,0))),G434)</f>
        <v>tier - 2</v>
      </c>
      <c r="O434" s="17" t="str" cm="1">
        <f t="array" ref="O434">IF(H434="?",INDEX($H$2:$H$2344,MODE(MATCH($H$2:$H$2344,$H$2:$H$2344,0))),H434)</f>
        <v>tier - 2</v>
      </c>
      <c r="P434" s="17" t="str">
        <f t="shared" si="36"/>
        <v>R1012</v>
      </c>
      <c r="Q434" s="47" t="str">
        <f t="shared" si="37"/>
        <v>11-Jul-1995</v>
      </c>
      <c r="R434" s="48">
        <v>34891</v>
      </c>
      <c r="S434" s="17"/>
      <c r="T434" s="30">
        <f t="shared" si="38"/>
        <v>27</v>
      </c>
      <c r="U434" s="62">
        <v>3956.07</v>
      </c>
    </row>
    <row r="435" spans="1:21" x14ac:dyDescent="0.25">
      <c r="A435" t="s">
        <v>464</v>
      </c>
      <c r="B435">
        <v>1990</v>
      </c>
      <c r="C435" t="s">
        <v>10</v>
      </c>
      <c r="D435">
        <v>29</v>
      </c>
      <c r="E435">
        <v>0</v>
      </c>
      <c r="F435" s="54">
        <v>3972.92</v>
      </c>
      <c r="G435" t="s">
        <v>11</v>
      </c>
      <c r="H435" t="s">
        <v>12</v>
      </c>
      <c r="I435" t="s">
        <v>13</v>
      </c>
      <c r="J435" s="19"/>
      <c r="K435" s="19"/>
      <c r="L435" s="15" t="str">
        <f t="shared" si="34"/>
        <v>Jul</v>
      </c>
      <c r="M435" s="15">
        <f t="shared" si="35"/>
        <v>1990</v>
      </c>
      <c r="N435" s="15" t="str" cm="1">
        <f t="array" ref="N435">IF(G435="?",INDEX($G$2:$G$2344,MODE(MATCH($G$2:$G$2344,$G$2:$G$2344,0))),G435)</f>
        <v>tier - 2</v>
      </c>
      <c r="O435" s="15" t="str" cm="1">
        <f t="array" ref="O435">IF(H435="?",INDEX($H$2:$H$2344,MODE(MATCH($H$2:$H$2344,$H$2:$H$2344,0))),H435)</f>
        <v>tier - 3</v>
      </c>
      <c r="P435" s="15" t="str">
        <f t="shared" si="36"/>
        <v>R1013</v>
      </c>
      <c r="Q435" s="49" t="str">
        <f t="shared" si="37"/>
        <v>29-Jul-1990</v>
      </c>
      <c r="R435" s="46">
        <v>33083</v>
      </c>
      <c r="S435" s="15"/>
      <c r="T435" s="29">
        <f t="shared" si="38"/>
        <v>32</v>
      </c>
      <c r="U435" s="61">
        <v>3972.92</v>
      </c>
    </row>
    <row r="436" spans="1:21" x14ac:dyDescent="0.25">
      <c r="A436" t="s">
        <v>465</v>
      </c>
      <c r="B436">
        <v>1996</v>
      </c>
      <c r="C436" t="s">
        <v>35</v>
      </c>
      <c r="D436">
        <v>17</v>
      </c>
      <c r="E436">
        <v>2</v>
      </c>
      <c r="F436" s="54">
        <v>3981.98</v>
      </c>
      <c r="G436" t="s">
        <v>11</v>
      </c>
      <c r="H436" t="s">
        <v>11</v>
      </c>
      <c r="I436" t="s">
        <v>13</v>
      </c>
      <c r="J436" s="20"/>
      <c r="K436" s="20"/>
      <c r="L436" s="17" t="str">
        <f t="shared" si="34"/>
        <v>Aug</v>
      </c>
      <c r="M436" s="17">
        <f t="shared" si="35"/>
        <v>1996</v>
      </c>
      <c r="N436" s="17" t="str" cm="1">
        <f t="array" ref="N436">IF(G436="?",INDEX($G$2:$G$2344,MODE(MATCH($G$2:$G$2344,$G$2:$G$2344,0))),G436)</f>
        <v>tier - 2</v>
      </c>
      <c r="O436" s="17" t="str" cm="1">
        <f t="array" ref="O436">IF(H436="?",INDEX($H$2:$H$2344,MODE(MATCH($H$2:$H$2344,$H$2:$H$2344,0))),H436)</f>
        <v>tier - 2</v>
      </c>
      <c r="P436" s="17" t="str">
        <f t="shared" si="36"/>
        <v>R1013</v>
      </c>
      <c r="Q436" s="47" t="str">
        <f t="shared" si="37"/>
        <v>17-Aug-1996</v>
      </c>
      <c r="R436" s="48">
        <v>35294</v>
      </c>
      <c r="S436" s="17"/>
      <c r="T436" s="30">
        <f t="shared" si="38"/>
        <v>26</v>
      </c>
      <c r="U436" s="62">
        <v>3981.98</v>
      </c>
    </row>
    <row r="437" spans="1:21" x14ac:dyDescent="0.25">
      <c r="A437" t="s">
        <v>466</v>
      </c>
      <c r="B437">
        <v>1996</v>
      </c>
      <c r="C437" t="s">
        <v>20</v>
      </c>
      <c r="D437">
        <v>8</v>
      </c>
      <c r="E437">
        <v>2</v>
      </c>
      <c r="F437" s="54">
        <v>3987.93</v>
      </c>
      <c r="G437" t="s">
        <v>11</v>
      </c>
      <c r="H437" t="s">
        <v>11</v>
      </c>
      <c r="I437" t="s">
        <v>42</v>
      </c>
      <c r="J437" s="19"/>
      <c r="K437" s="19"/>
      <c r="L437" s="15" t="str">
        <f t="shared" si="34"/>
        <v>Sep</v>
      </c>
      <c r="M437" s="15">
        <f t="shared" si="35"/>
        <v>1996</v>
      </c>
      <c r="N437" s="15" t="str" cm="1">
        <f t="array" ref="N437">IF(G437="?",INDEX($G$2:$G$2344,MODE(MATCH($G$2:$G$2344,$G$2:$G$2344,0))),G437)</f>
        <v>tier - 2</v>
      </c>
      <c r="O437" s="15" t="str" cm="1">
        <f t="array" ref="O437">IF(H437="?",INDEX($H$2:$H$2344,MODE(MATCH($H$2:$H$2344,$H$2:$H$2344,0))),H437)</f>
        <v>tier - 2</v>
      </c>
      <c r="P437" s="15" t="str">
        <f t="shared" si="36"/>
        <v>R1011</v>
      </c>
      <c r="Q437" s="49" t="str">
        <f t="shared" si="37"/>
        <v>8-Sep-1996</v>
      </c>
      <c r="R437" s="46">
        <v>35316</v>
      </c>
      <c r="S437" s="15"/>
      <c r="T437" s="29">
        <f t="shared" si="38"/>
        <v>26</v>
      </c>
      <c r="U437" s="61">
        <v>3987.93</v>
      </c>
    </row>
    <row r="438" spans="1:21" x14ac:dyDescent="0.25">
      <c r="A438" t="s">
        <v>467</v>
      </c>
      <c r="B438">
        <v>1990</v>
      </c>
      <c r="C438" t="s">
        <v>15</v>
      </c>
      <c r="D438">
        <v>22</v>
      </c>
      <c r="E438">
        <v>0</v>
      </c>
      <c r="F438" s="54">
        <v>3989.84</v>
      </c>
      <c r="G438" t="s">
        <v>11</v>
      </c>
      <c r="H438" t="s">
        <v>11</v>
      </c>
      <c r="I438" t="s">
        <v>42</v>
      </c>
      <c r="J438" s="20"/>
      <c r="K438" s="20"/>
      <c r="L438" s="17" t="str">
        <f t="shared" si="34"/>
        <v>Nov</v>
      </c>
      <c r="M438" s="17">
        <f t="shared" si="35"/>
        <v>1990</v>
      </c>
      <c r="N438" s="17" t="str" cm="1">
        <f t="array" ref="N438">IF(G438="?",INDEX($G$2:$G$2344,MODE(MATCH($G$2:$G$2344,$G$2:$G$2344,0))),G438)</f>
        <v>tier - 2</v>
      </c>
      <c r="O438" s="17" t="str" cm="1">
        <f t="array" ref="O438">IF(H438="?",INDEX($H$2:$H$2344,MODE(MATCH($H$2:$H$2344,$H$2:$H$2344,0))),H438)</f>
        <v>tier - 2</v>
      </c>
      <c r="P438" s="17" t="str">
        <f t="shared" si="36"/>
        <v>R1011</v>
      </c>
      <c r="Q438" s="47" t="str">
        <f t="shared" si="37"/>
        <v>22-Nov-1990</v>
      </c>
      <c r="R438" s="48">
        <v>33199</v>
      </c>
      <c r="S438" s="17"/>
      <c r="T438" s="30">
        <f t="shared" si="38"/>
        <v>32</v>
      </c>
      <c r="U438" s="62">
        <v>3989.84</v>
      </c>
    </row>
    <row r="439" spans="1:21" x14ac:dyDescent="0.25">
      <c r="A439" t="s">
        <v>468</v>
      </c>
      <c r="B439">
        <v>1990</v>
      </c>
      <c r="C439" t="s">
        <v>15</v>
      </c>
      <c r="D439">
        <v>1</v>
      </c>
      <c r="E439">
        <v>0</v>
      </c>
      <c r="F439" s="54">
        <v>3994.18</v>
      </c>
      <c r="G439" t="s">
        <v>11</v>
      </c>
      <c r="H439" t="s">
        <v>11</v>
      </c>
      <c r="I439" t="s">
        <v>13</v>
      </c>
      <c r="J439" s="19"/>
      <c r="K439" s="19"/>
      <c r="L439" s="15" t="str">
        <f t="shared" si="34"/>
        <v>Nov</v>
      </c>
      <c r="M439" s="15">
        <f t="shared" si="35"/>
        <v>1990</v>
      </c>
      <c r="N439" s="15" t="str" cm="1">
        <f t="array" ref="N439">IF(G439="?",INDEX($G$2:$G$2344,MODE(MATCH($G$2:$G$2344,$G$2:$G$2344,0))),G439)</f>
        <v>tier - 2</v>
      </c>
      <c r="O439" s="15" t="str" cm="1">
        <f t="array" ref="O439">IF(H439="?",INDEX($H$2:$H$2344,MODE(MATCH($H$2:$H$2344,$H$2:$H$2344,0))),H439)</f>
        <v>tier - 2</v>
      </c>
      <c r="P439" s="15" t="str">
        <f t="shared" si="36"/>
        <v>R1013</v>
      </c>
      <c r="Q439" s="49" t="str">
        <f t="shared" si="37"/>
        <v>1-Nov-1990</v>
      </c>
      <c r="R439" s="46">
        <v>33178</v>
      </c>
      <c r="S439" s="15"/>
      <c r="T439" s="29">
        <f t="shared" si="38"/>
        <v>32</v>
      </c>
      <c r="U439" s="61">
        <v>3994.18</v>
      </c>
    </row>
    <row r="440" spans="1:21" x14ac:dyDescent="0.25">
      <c r="A440" t="s">
        <v>469</v>
      </c>
      <c r="B440">
        <v>1989</v>
      </c>
      <c r="C440" t="s">
        <v>10</v>
      </c>
      <c r="D440">
        <v>10</v>
      </c>
      <c r="E440">
        <v>3</v>
      </c>
      <c r="F440" s="54">
        <v>4002.36</v>
      </c>
      <c r="G440" t="s">
        <v>11</v>
      </c>
      <c r="H440" t="s">
        <v>16</v>
      </c>
      <c r="I440" t="s">
        <v>13</v>
      </c>
      <c r="J440" s="20"/>
      <c r="K440" s="20"/>
      <c r="L440" s="17" t="str">
        <f t="shared" si="34"/>
        <v>Jul</v>
      </c>
      <c r="M440" s="17">
        <f t="shared" si="35"/>
        <v>1989</v>
      </c>
      <c r="N440" s="17" t="str" cm="1">
        <f t="array" ref="N440">IF(G440="?",INDEX($G$2:$G$2344,MODE(MATCH($G$2:$G$2344,$G$2:$G$2344,0))),G440)</f>
        <v>tier - 2</v>
      </c>
      <c r="O440" s="17" t="str" cm="1">
        <f t="array" ref="O440">IF(H440="?",INDEX($H$2:$H$2344,MODE(MATCH($H$2:$H$2344,$H$2:$H$2344,0))),H440)</f>
        <v>tier - 1</v>
      </c>
      <c r="P440" s="17" t="str">
        <f t="shared" si="36"/>
        <v>R1013</v>
      </c>
      <c r="Q440" s="47" t="str">
        <f t="shared" si="37"/>
        <v>10-Jul-1989</v>
      </c>
      <c r="R440" s="48">
        <v>32699</v>
      </c>
      <c r="S440" s="17"/>
      <c r="T440" s="30">
        <f t="shared" si="38"/>
        <v>33</v>
      </c>
      <c r="U440" s="62">
        <v>4002.36</v>
      </c>
    </row>
    <row r="441" spans="1:21" x14ac:dyDescent="0.25">
      <c r="A441" t="s">
        <v>470</v>
      </c>
      <c r="B441">
        <v>2000</v>
      </c>
      <c r="C441" t="s">
        <v>20</v>
      </c>
      <c r="D441">
        <v>13</v>
      </c>
      <c r="E441">
        <v>3</v>
      </c>
      <c r="F441" s="54">
        <v>4005.42</v>
      </c>
      <c r="G441" t="s">
        <v>11</v>
      </c>
      <c r="H441" t="s">
        <v>16</v>
      </c>
      <c r="I441" t="s">
        <v>164</v>
      </c>
      <c r="J441" s="19"/>
      <c r="K441" s="19"/>
      <c r="L441" s="15" t="str">
        <f t="shared" si="34"/>
        <v>Sep</v>
      </c>
      <c r="M441" s="15">
        <f t="shared" si="35"/>
        <v>2000</v>
      </c>
      <c r="N441" s="15" t="str" cm="1">
        <f t="array" ref="N441">IF(G441="?",INDEX($G$2:$G$2344,MODE(MATCH($G$2:$G$2344,$G$2:$G$2344,0))),G441)</f>
        <v>tier - 2</v>
      </c>
      <c r="O441" s="15" t="str" cm="1">
        <f t="array" ref="O441">IF(H441="?",INDEX($H$2:$H$2344,MODE(MATCH($H$2:$H$2344,$H$2:$H$2344,0))),H441)</f>
        <v>tier - 1</v>
      </c>
      <c r="P441" s="15" t="str">
        <f t="shared" si="36"/>
        <v>R1015</v>
      </c>
      <c r="Q441" s="49" t="str">
        <f t="shared" si="37"/>
        <v>13-Sep-2000</v>
      </c>
      <c r="R441" s="46">
        <v>36782</v>
      </c>
      <c r="S441" s="15"/>
      <c r="T441" s="29">
        <f t="shared" si="38"/>
        <v>22</v>
      </c>
      <c r="U441" s="61">
        <v>4005.42</v>
      </c>
    </row>
    <row r="442" spans="1:21" x14ac:dyDescent="0.25">
      <c r="A442" t="s">
        <v>471</v>
      </c>
      <c r="B442">
        <v>1992</v>
      </c>
      <c r="C442" t="s">
        <v>37</v>
      </c>
      <c r="D442">
        <v>11</v>
      </c>
      <c r="E442">
        <v>1</v>
      </c>
      <c r="F442" s="54">
        <v>4032.24</v>
      </c>
      <c r="G442" t="s">
        <v>12</v>
      </c>
      <c r="H442" t="s">
        <v>12</v>
      </c>
      <c r="I442" t="s">
        <v>23</v>
      </c>
      <c r="J442" s="20"/>
      <c r="K442" s="20"/>
      <c r="L442" s="17" t="str">
        <f t="shared" si="34"/>
        <v>Oct</v>
      </c>
      <c r="M442" s="17">
        <f t="shared" si="35"/>
        <v>1992</v>
      </c>
      <c r="N442" s="17" t="str" cm="1">
        <f t="array" ref="N442">IF(G442="?",INDEX($G$2:$G$2344,MODE(MATCH($G$2:$G$2344,$G$2:$G$2344,0))),G442)</f>
        <v>tier - 3</v>
      </c>
      <c r="O442" s="17" t="str" cm="1">
        <f t="array" ref="O442">IF(H442="?",INDEX($H$2:$H$2344,MODE(MATCH($H$2:$H$2344,$H$2:$H$2344,0))),H442)</f>
        <v>tier - 3</v>
      </c>
      <c r="P442" s="17" t="str">
        <f t="shared" si="36"/>
        <v>R1012</v>
      </c>
      <c r="Q442" s="47" t="str">
        <f t="shared" si="37"/>
        <v>11-Oct-1992</v>
      </c>
      <c r="R442" s="48">
        <v>33888</v>
      </c>
      <c r="S442" s="17"/>
      <c r="T442" s="30">
        <f t="shared" si="38"/>
        <v>30</v>
      </c>
      <c r="U442" s="62">
        <v>4032.24</v>
      </c>
    </row>
    <row r="443" spans="1:21" x14ac:dyDescent="0.25">
      <c r="A443" t="s">
        <v>472</v>
      </c>
      <c r="B443">
        <v>1984</v>
      </c>
      <c r="C443" t="s">
        <v>10</v>
      </c>
      <c r="D443">
        <v>7</v>
      </c>
      <c r="E443">
        <v>3</v>
      </c>
      <c r="F443" s="54">
        <v>4038.41</v>
      </c>
      <c r="G443" t="s">
        <v>11</v>
      </c>
      <c r="H443" t="s">
        <v>16</v>
      </c>
      <c r="I443" t="s">
        <v>13</v>
      </c>
      <c r="J443" s="19"/>
      <c r="K443" s="19"/>
      <c r="L443" s="15" t="str">
        <f t="shared" si="34"/>
        <v>Jul</v>
      </c>
      <c r="M443" s="15">
        <f t="shared" si="35"/>
        <v>1984</v>
      </c>
      <c r="N443" s="15" t="str" cm="1">
        <f t="array" ref="N443">IF(G443="?",INDEX($G$2:$G$2344,MODE(MATCH($G$2:$G$2344,$G$2:$G$2344,0))),G443)</f>
        <v>tier - 2</v>
      </c>
      <c r="O443" s="15" t="str" cm="1">
        <f t="array" ref="O443">IF(H443="?",INDEX($H$2:$H$2344,MODE(MATCH($H$2:$H$2344,$H$2:$H$2344,0))),H443)</f>
        <v>tier - 1</v>
      </c>
      <c r="P443" s="15" t="str">
        <f t="shared" si="36"/>
        <v>R1013</v>
      </c>
      <c r="Q443" s="49" t="str">
        <f t="shared" si="37"/>
        <v>7-Jul-1984</v>
      </c>
      <c r="R443" s="46">
        <v>30870</v>
      </c>
      <c r="S443" s="15"/>
      <c r="T443" s="29">
        <f t="shared" si="38"/>
        <v>38</v>
      </c>
      <c r="U443" s="61">
        <v>4038.41</v>
      </c>
    </row>
    <row r="444" spans="1:21" x14ac:dyDescent="0.25">
      <c r="A444" t="s">
        <v>473</v>
      </c>
      <c r="B444">
        <v>1983</v>
      </c>
      <c r="C444" t="s">
        <v>15</v>
      </c>
      <c r="D444">
        <v>10</v>
      </c>
      <c r="E444">
        <v>3</v>
      </c>
      <c r="F444" s="54">
        <v>4039.9</v>
      </c>
      <c r="G444" t="s">
        <v>11</v>
      </c>
      <c r="H444" t="s">
        <v>16</v>
      </c>
      <c r="I444" t="s">
        <v>13</v>
      </c>
      <c r="J444" s="20"/>
      <c r="K444" s="20"/>
      <c r="L444" s="17" t="str">
        <f t="shared" si="34"/>
        <v>Nov</v>
      </c>
      <c r="M444" s="17">
        <f t="shared" si="35"/>
        <v>1983</v>
      </c>
      <c r="N444" s="17" t="str" cm="1">
        <f t="array" ref="N444">IF(G444="?",INDEX($G$2:$G$2344,MODE(MATCH($G$2:$G$2344,$G$2:$G$2344,0))),G444)</f>
        <v>tier - 2</v>
      </c>
      <c r="O444" s="17" t="str" cm="1">
        <f t="array" ref="O444">IF(H444="?",INDEX($H$2:$H$2344,MODE(MATCH($H$2:$H$2344,$H$2:$H$2344,0))),H444)</f>
        <v>tier - 1</v>
      </c>
      <c r="P444" s="17" t="str">
        <f t="shared" si="36"/>
        <v>R1013</v>
      </c>
      <c r="Q444" s="47" t="str">
        <f t="shared" si="37"/>
        <v>10-Nov-1983</v>
      </c>
      <c r="R444" s="48">
        <v>30630</v>
      </c>
      <c r="S444" s="17"/>
      <c r="T444" s="30">
        <f t="shared" si="38"/>
        <v>39</v>
      </c>
      <c r="U444" s="62">
        <v>4039.9</v>
      </c>
    </row>
    <row r="445" spans="1:21" x14ac:dyDescent="0.25">
      <c r="A445" t="s">
        <v>474</v>
      </c>
      <c r="B445">
        <v>1993</v>
      </c>
      <c r="C445" t="s">
        <v>30</v>
      </c>
      <c r="D445">
        <v>26</v>
      </c>
      <c r="E445">
        <v>1</v>
      </c>
      <c r="F445" s="54">
        <v>4040.56</v>
      </c>
      <c r="G445" t="s">
        <v>12</v>
      </c>
      <c r="H445" t="s">
        <v>12</v>
      </c>
      <c r="I445" t="s">
        <v>164</v>
      </c>
      <c r="J445" s="19"/>
      <c r="K445" s="19"/>
      <c r="L445" s="15" t="str">
        <f t="shared" si="34"/>
        <v>Dec</v>
      </c>
      <c r="M445" s="15">
        <f t="shared" si="35"/>
        <v>1993</v>
      </c>
      <c r="N445" s="15" t="str" cm="1">
        <f t="array" ref="N445">IF(G445="?",INDEX($G$2:$G$2344,MODE(MATCH($G$2:$G$2344,$G$2:$G$2344,0))),G445)</f>
        <v>tier - 3</v>
      </c>
      <c r="O445" s="15" t="str" cm="1">
        <f t="array" ref="O445">IF(H445="?",INDEX($H$2:$H$2344,MODE(MATCH($H$2:$H$2344,$H$2:$H$2344,0))),H445)</f>
        <v>tier - 3</v>
      </c>
      <c r="P445" s="15" t="str">
        <f t="shared" si="36"/>
        <v>R1015</v>
      </c>
      <c r="Q445" s="49" t="str">
        <f t="shared" si="37"/>
        <v>26-Dec-1993</v>
      </c>
      <c r="R445" s="46">
        <v>34329</v>
      </c>
      <c r="S445" s="15"/>
      <c r="T445" s="29">
        <f t="shared" si="38"/>
        <v>29</v>
      </c>
      <c r="U445" s="61">
        <v>4040.56</v>
      </c>
    </row>
    <row r="446" spans="1:21" x14ac:dyDescent="0.25">
      <c r="A446" t="s">
        <v>475</v>
      </c>
      <c r="B446">
        <v>1988</v>
      </c>
      <c r="C446" t="s">
        <v>15</v>
      </c>
      <c r="D446">
        <v>30</v>
      </c>
      <c r="E446">
        <v>3</v>
      </c>
      <c r="F446" s="54">
        <v>4047.94</v>
      </c>
      <c r="G446" t="s">
        <v>11</v>
      </c>
      <c r="H446" t="s">
        <v>16</v>
      </c>
      <c r="I446" t="s">
        <v>13</v>
      </c>
      <c r="J446" s="20"/>
      <c r="K446" s="20"/>
      <c r="L446" s="17" t="str">
        <f t="shared" si="34"/>
        <v>Nov</v>
      </c>
      <c r="M446" s="17">
        <f t="shared" si="35"/>
        <v>1988</v>
      </c>
      <c r="N446" s="17" t="str" cm="1">
        <f t="array" ref="N446">IF(G446="?",INDEX($G$2:$G$2344,MODE(MATCH($G$2:$G$2344,$G$2:$G$2344,0))),G446)</f>
        <v>tier - 2</v>
      </c>
      <c r="O446" s="17" t="str" cm="1">
        <f t="array" ref="O446">IF(H446="?",INDEX($H$2:$H$2344,MODE(MATCH($H$2:$H$2344,$H$2:$H$2344,0))),H446)</f>
        <v>tier - 1</v>
      </c>
      <c r="P446" s="17" t="str">
        <f t="shared" si="36"/>
        <v>R1013</v>
      </c>
      <c r="Q446" s="47" t="str">
        <f t="shared" si="37"/>
        <v>30-Nov-1988</v>
      </c>
      <c r="R446" s="48">
        <v>32477</v>
      </c>
      <c r="S446" s="17"/>
      <c r="T446" s="30">
        <f t="shared" si="38"/>
        <v>34</v>
      </c>
      <c r="U446" s="62">
        <v>4047.94</v>
      </c>
    </row>
    <row r="447" spans="1:21" x14ac:dyDescent="0.25">
      <c r="A447" t="s">
        <v>476</v>
      </c>
      <c r="B447">
        <v>1993</v>
      </c>
      <c r="C447" t="s">
        <v>35</v>
      </c>
      <c r="D447">
        <v>13</v>
      </c>
      <c r="E447">
        <v>2</v>
      </c>
      <c r="F447" s="54">
        <v>4058.12</v>
      </c>
      <c r="G447" t="s">
        <v>11</v>
      </c>
      <c r="H447" t="s">
        <v>16</v>
      </c>
      <c r="I447" t="s">
        <v>13</v>
      </c>
      <c r="J447" s="19"/>
      <c r="K447" s="19"/>
      <c r="L447" s="15" t="str">
        <f t="shared" si="34"/>
        <v>Aug</v>
      </c>
      <c r="M447" s="15">
        <f t="shared" si="35"/>
        <v>1993</v>
      </c>
      <c r="N447" s="15" t="str" cm="1">
        <f t="array" ref="N447">IF(G447="?",INDEX($G$2:$G$2344,MODE(MATCH($G$2:$G$2344,$G$2:$G$2344,0))),G447)</f>
        <v>tier - 2</v>
      </c>
      <c r="O447" s="15" t="str" cm="1">
        <f t="array" ref="O447">IF(H447="?",INDEX($H$2:$H$2344,MODE(MATCH($H$2:$H$2344,$H$2:$H$2344,0))),H447)</f>
        <v>tier - 1</v>
      </c>
      <c r="P447" s="15" t="str">
        <f t="shared" si="36"/>
        <v>R1013</v>
      </c>
      <c r="Q447" s="49" t="str">
        <f t="shared" si="37"/>
        <v>13-Aug-1993</v>
      </c>
      <c r="R447" s="46">
        <v>34194</v>
      </c>
      <c r="S447" s="15"/>
      <c r="T447" s="29">
        <f t="shared" si="38"/>
        <v>29</v>
      </c>
      <c r="U447" s="61">
        <v>4058.12</v>
      </c>
    </row>
    <row r="448" spans="1:21" x14ac:dyDescent="0.25">
      <c r="A448" t="s">
        <v>477</v>
      </c>
      <c r="B448">
        <v>1995</v>
      </c>
      <c r="C448" t="s">
        <v>20</v>
      </c>
      <c r="D448">
        <v>14</v>
      </c>
      <c r="E448">
        <v>2</v>
      </c>
      <c r="F448" s="54">
        <v>4058.71</v>
      </c>
      <c r="G448" t="s">
        <v>12</v>
      </c>
      <c r="H448" t="s">
        <v>12</v>
      </c>
      <c r="I448" t="s">
        <v>23</v>
      </c>
      <c r="J448" s="20"/>
      <c r="K448" s="20"/>
      <c r="L448" s="17" t="str">
        <f t="shared" si="34"/>
        <v>Sep</v>
      </c>
      <c r="M448" s="17">
        <f t="shared" si="35"/>
        <v>1995</v>
      </c>
      <c r="N448" s="17" t="str" cm="1">
        <f t="array" ref="N448">IF(G448="?",INDEX($G$2:$G$2344,MODE(MATCH($G$2:$G$2344,$G$2:$G$2344,0))),G448)</f>
        <v>tier - 3</v>
      </c>
      <c r="O448" s="17" t="str" cm="1">
        <f t="array" ref="O448">IF(H448="?",INDEX($H$2:$H$2344,MODE(MATCH($H$2:$H$2344,$H$2:$H$2344,0))),H448)</f>
        <v>tier - 3</v>
      </c>
      <c r="P448" s="17" t="str">
        <f t="shared" si="36"/>
        <v>R1012</v>
      </c>
      <c r="Q448" s="47" t="str">
        <f t="shared" si="37"/>
        <v>14-Sep-1995</v>
      </c>
      <c r="R448" s="48">
        <v>34956</v>
      </c>
      <c r="S448" s="17"/>
      <c r="T448" s="30">
        <f t="shared" si="38"/>
        <v>27</v>
      </c>
      <c r="U448" s="62">
        <v>4058.71</v>
      </c>
    </row>
    <row r="449" spans="1:21" x14ac:dyDescent="0.25">
      <c r="A449" t="s">
        <v>478</v>
      </c>
      <c r="B449">
        <v>1983</v>
      </c>
      <c r="C449" t="s">
        <v>20</v>
      </c>
      <c r="D449">
        <v>16</v>
      </c>
      <c r="E449">
        <v>3</v>
      </c>
      <c r="F449" s="54">
        <v>4070.42</v>
      </c>
      <c r="G449" t="s">
        <v>11</v>
      </c>
      <c r="H449" t="s">
        <v>16</v>
      </c>
      <c r="I449" t="s">
        <v>13</v>
      </c>
      <c r="J449" s="19"/>
      <c r="K449" s="19"/>
      <c r="L449" s="15" t="str">
        <f t="shared" si="34"/>
        <v>Sep</v>
      </c>
      <c r="M449" s="15">
        <f t="shared" si="35"/>
        <v>1983</v>
      </c>
      <c r="N449" s="15" t="str" cm="1">
        <f t="array" ref="N449">IF(G449="?",INDEX($G$2:$G$2344,MODE(MATCH($G$2:$G$2344,$G$2:$G$2344,0))),G449)</f>
        <v>tier - 2</v>
      </c>
      <c r="O449" s="15" t="str" cm="1">
        <f t="array" ref="O449">IF(H449="?",INDEX($H$2:$H$2344,MODE(MATCH($H$2:$H$2344,$H$2:$H$2344,0))),H449)</f>
        <v>tier - 1</v>
      </c>
      <c r="P449" s="15" t="str">
        <f t="shared" si="36"/>
        <v>R1013</v>
      </c>
      <c r="Q449" s="49" t="str">
        <f t="shared" si="37"/>
        <v>16-Sep-1983</v>
      </c>
      <c r="R449" s="46">
        <v>30575</v>
      </c>
      <c r="S449" s="15"/>
      <c r="T449" s="29">
        <f t="shared" si="38"/>
        <v>39</v>
      </c>
      <c r="U449" s="61">
        <v>4070.42</v>
      </c>
    </row>
    <row r="450" spans="1:21" x14ac:dyDescent="0.25">
      <c r="A450" t="s">
        <v>479</v>
      </c>
      <c r="B450">
        <v>2002</v>
      </c>
      <c r="C450" t="s">
        <v>37</v>
      </c>
      <c r="D450">
        <v>18</v>
      </c>
      <c r="E450">
        <v>0</v>
      </c>
      <c r="F450" s="54">
        <v>4070.51</v>
      </c>
      <c r="G450" t="s">
        <v>11</v>
      </c>
      <c r="H450" t="s">
        <v>16</v>
      </c>
      <c r="I450" t="s">
        <v>23</v>
      </c>
      <c r="J450" s="20"/>
      <c r="K450" s="20"/>
      <c r="L450" s="17" t="str">
        <f t="shared" ref="L450:L513" si="39">IF(C450="?","Sep",C450)</f>
        <v>Oct</v>
      </c>
      <c r="M450" s="17">
        <f t="shared" ref="M450:M513" si="40">IF(B450="?",ROUND(AVERAGE($B$2:$B$2344),0),B450)</f>
        <v>2002</v>
      </c>
      <c r="N450" s="17" t="str" cm="1">
        <f t="array" ref="N450">IF(G450="?",INDEX($G$2:$G$2344,MODE(MATCH($G$2:$G$2344,$G$2:$G$2344,0))),G450)</f>
        <v>tier - 2</v>
      </c>
      <c r="O450" s="17" t="str" cm="1">
        <f t="array" ref="O450">IF(H450="?",INDEX($H$2:$H$2344,MODE(MATCH($H$2:$H$2344,$H$2:$H$2344,0))),H450)</f>
        <v>tier - 1</v>
      </c>
      <c r="P450" s="17" t="str">
        <f t="shared" ref="P450:P513" si="41">IF(I450="?","Unknown",I450)</f>
        <v>R1012</v>
      </c>
      <c r="Q450" s="47" t="str">
        <f t="shared" ref="Q450:Q513" si="42">CONCATENATE(D450,"-",L450,"-",M450)</f>
        <v>18-Oct-2002</v>
      </c>
      <c r="R450" s="48">
        <v>37547</v>
      </c>
      <c r="S450" s="17"/>
      <c r="T450" s="30">
        <f t="shared" ref="T450:T513" si="43">DATEDIF(R450,$S$2,"Y")</f>
        <v>20</v>
      </c>
      <c r="U450" s="62">
        <v>4070.51</v>
      </c>
    </row>
    <row r="451" spans="1:21" x14ac:dyDescent="0.25">
      <c r="A451" t="s">
        <v>480</v>
      </c>
      <c r="B451">
        <v>1990</v>
      </c>
      <c r="C451" t="s">
        <v>30</v>
      </c>
      <c r="D451">
        <v>1</v>
      </c>
      <c r="E451">
        <v>1</v>
      </c>
      <c r="F451" s="54">
        <v>4074.45</v>
      </c>
      <c r="G451" t="s">
        <v>12</v>
      </c>
      <c r="H451" t="s">
        <v>11</v>
      </c>
      <c r="I451" t="s">
        <v>13</v>
      </c>
      <c r="J451" s="19"/>
      <c r="K451" s="19"/>
      <c r="L451" s="15" t="str">
        <f t="shared" si="39"/>
        <v>Dec</v>
      </c>
      <c r="M451" s="15">
        <f t="shared" si="40"/>
        <v>1990</v>
      </c>
      <c r="N451" s="15" t="str" cm="1">
        <f t="array" ref="N451">IF(G451="?",INDEX($G$2:$G$2344,MODE(MATCH($G$2:$G$2344,$G$2:$G$2344,0))),G451)</f>
        <v>tier - 3</v>
      </c>
      <c r="O451" s="15" t="str" cm="1">
        <f t="array" ref="O451">IF(H451="?",INDEX($H$2:$H$2344,MODE(MATCH($H$2:$H$2344,$H$2:$H$2344,0))),H451)</f>
        <v>tier - 2</v>
      </c>
      <c r="P451" s="15" t="str">
        <f t="shared" si="41"/>
        <v>R1013</v>
      </c>
      <c r="Q451" s="49" t="str">
        <f t="shared" si="42"/>
        <v>1-Dec-1990</v>
      </c>
      <c r="R451" s="46">
        <v>33208</v>
      </c>
      <c r="S451" s="15"/>
      <c r="T451" s="29">
        <f t="shared" si="43"/>
        <v>32</v>
      </c>
      <c r="U451" s="61">
        <v>4074.45</v>
      </c>
    </row>
    <row r="452" spans="1:21" x14ac:dyDescent="0.25">
      <c r="A452" t="s">
        <v>481</v>
      </c>
      <c r="B452">
        <v>1990</v>
      </c>
      <c r="C452" t="s">
        <v>30</v>
      </c>
      <c r="D452">
        <v>14</v>
      </c>
      <c r="E452">
        <v>1</v>
      </c>
      <c r="F452" s="54">
        <v>4076.5</v>
      </c>
      <c r="G452" t="s">
        <v>11</v>
      </c>
      <c r="H452" t="s">
        <v>12</v>
      </c>
      <c r="I452" t="s">
        <v>42</v>
      </c>
      <c r="J452" s="20"/>
      <c r="K452" s="20"/>
      <c r="L452" s="17" t="str">
        <f t="shared" si="39"/>
        <v>Dec</v>
      </c>
      <c r="M452" s="17">
        <f t="shared" si="40"/>
        <v>1990</v>
      </c>
      <c r="N452" s="17" t="str" cm="1">
        <f t="array" ref="N452">IF(G452="?",INDEX($G$2:$G$2344,MODE(MATCH($G$2:$G$2344,$G$2:$G$2344,0))),G452)</f>
        <v>tier - 2</v>
      </c>
      <c r="O452" s="17" t="str" cm="1">
        <f t="array" ref="O452">IF(H452="?",INDEX($H$2:$H$2344,MODE(MATCH($H$2:$H$2344,$H$2:$H$2344,0))),H452)</f>
        <v>tier - 3</v>
      </c>
      <c r="P452" s="17" t="str">
        <f t="shared" si="41"/>
        <v>R1011</v>
      </c>
      <c r="Q452" s="47" t="str">
        <f t="shared" si="42"/>
        <v>14-Dec-1990</v>
      </c>
      <c r="R452" s="48">
        <v>33221</v>
      </c>
      <c r="S452" s="17"/>
      <c r="T452" s="30">
        <f t="shared" si="43"/>
        <v>32</v>
      </c>
      <c r="U452" s="62">
        <v>4076.5</v>
      </c>
    </row>
    <row r="453" spans="1:21" x14ac:dyDescent="0.25">
      <c r="A453" t="s">
        <v>482</v>
      </c>
      <c r="B453">
        <v>1994</v>
      </c>
      <c r="C453" t="s">
        <v>35</v>
      </c>
      <c r="D453">
        <v>21</v>
      </c>
      <c r="E453">
        <v>1</v>
      </c>
      <c r="F453" s="54">
        <v>4133.6400000000003</v>
      </c>
      <c r="G453" t="s">
        <v>11</v>
      </c>
      <c r="H453" t="s">
        <v>12</v>
      </c>
      <c r="I453" t="s">
        <v>23</v>
      </c>
      <c r="J453" s="19"/>
      <c r="K453" s="19"/>
      <c r="L453" s="15" t="str">
        <f t="shared" si="39"/>
        <v>Aug</v>
      </c>
      <c r="M453" s="15">
        <f t="shared" si="40"/>
        <v>1994</v>
      </c>
      <c r="N453" s="15" t="str" cm="1">
        <f t="array" ref="N453">IF(G453="?",INDEX($G$2:$G$2344,MODE(MATCH($G$2:$G$2344,$G$2:$G$2344,0))),G453)</f>
        <v>tier - 2</v>
      </c>
      <c r="O453" s="15" t="str" cm="1">
        <f t="array" ref="O453">IF(H453="?",INDEX($H$2:$H$2344,MODE(MATCH($H$2:$H$2344,$H$2:$H$2344,0))),H453)</f>
        <v>tier - 3</v>
      </c>
      <c r="P453" s="15" t="str">
        <f t="shared" si="41"/>
        <v>R1012</v>
      </c>
      <c r="Q453" s="49" t="str">
        <f t="shared" si="42"/>
        <v>21-Aug-1994</v>
      </c>
      <c r="R453" s="46">
        <v>34567</v>
      </c>
      <c r="S453" s="15"/>
      <c r="T453" s="29">
        <f t="shared" si="43"/>
        <v>28</v>
      </c>
      <c r="U453" s="61">
        <v>4133.6400000000003</v>
      </c>
    </row>
    <row r="454" spans="1:21" x14ac:dyDescent="0.25">
      <c r="A454" t="s">
        <v>483</v>
      </c>
      <c r="B454">
        <v>1991</v>
      </c>
      <c r="C454" t="s">
        <v>35</v>
      </c>
      <c r="D454">
        <v>6</v>
      </c>
      <c r="E454">
        <v>0</v>
      </c>
      <c r="F454" s="54">
        <v>4134.08</v>
      </c>
      <c r="G454" t="s">
        <v>11</v>
      </c>
      <c r="H454" t="s">
        <v>16</v>
      </c>
      <c r="I454" t="s">
        <v>23</v>
      </c>
      <c r="J454" s="20"/>
      <c r="K454" s="20"/>
      <c r="L454" s="17" t="str">
        <f t="shared" si="39"/>
        <v>Aug</v>
      </c>
      <c r="M454" s="17">
        <f t="shared" si="40"/>
        <v>1991</v>
      </c>
      <c r="N454" s="17" t="str" cm="1">
        <f t="array" ref="N454">IF(G454="?",INDEX($G$2:$G$2344,MODE(MATCH($G$2:$G$2344,$G$2:$G$2344,0))),G454)</f>
        <v>tier - 2</v>
      </c>
      <c r="O454" s="17" t="str" cm="1">
        <f t="array" ref="O454">IF(H454="?",INDEX($H$2:$H$2344,MODE(MATCH($H$2:$H$2344,$H$2:$H$2344,0))),H454)</f>
        <v>tier - 1</v>
      </c>
      <c r="P454" s="17" t="str">
        <f t="shared" si="41"/>
        <v>R1012</v>
      </c>
      <c r="Q454" s="47" t="str">
        <f t="shared" si="42"/>
        <v>6-Aug-1991</v>
      </c>
      <c r="R454" s="48">
        <v>33456</v>
      </c>
      <c r="S454" s="17"/>
      <c r="T454" s="30">
        <f t="shared" si="43"/>
        <v>31</v>
      </c>
      <c r="U454" s="62">
        <v>4134.08</v>
      </c>
    </row>
    <row r="455" spans="1:21" x14ac:dyDescent="0.25">
      <c r="A455" t="s">
        <v>484</v>
      </c>
      <c r="B455">
        <v>1992</v>
      </c>
      <c r="C455" t="s">
        <v>18</v>
      </c>
      <c r="D455">
        <v>18</v>
      </c>
      <c r="E455">
        <v>0</v>
      </c>
      <c r="F455" s="54">
        <v>4137.5200000000004</v>
      </c>
      <c r="G455" t="s">
        <v>11</v>
      </c>
      <c r="H455" t="s">
        <v>12</v>
      </c>
      <c r="I455" t="s">
        <v>247</v>
      </c>
      <c r="J455" s="19"/>
      <c r="K455" s="19"/>
      <c r="L455" s="15" t="str">
        <f t="shared" si="39"/>
        <v>Jun</v>
      </c>
      <c r="M455" s="15">
        <f t="shared" si="40"/>
        <v>1992</v>
      </c>
      <c r="N455" s="15" t="str" cm="1">
        <f t="array" ref="N455">IF(G455="?",INDEX($G$2:$G$2344,MODE(MATCH($G$2:$G$2344,$G$2:$G$2344,0))),G455)</f>
        <v>tier - 2</v>
      </c>
      <c r="O455" s="15" t="str" cm="1">
        <f t="array" ref="O455">IF(H455="?",INDEX($H$2:$H$2344,MODE(MATCH($H$2:$H$2344,$H$2:$H$2344,0))),H455)</f>
        <v>tier - 3</v>
      </c>
      <c r="P455" s="15" t="str">
        <f t="shared" si="41"/>
        <v>R1024</v>
      </c>
      <c r="Q455" s="49" t="str">
        <f t="shared" si="42"/>
        <v>18-Jun-1992</v>
      </c>
      <c r="R455" s="46">
        <v>33773</v>
      </c>
      <c r="S455" s="15"/>
      <c r="T455" s="29">
        <f t="shared" si="43"/>
        <v>30</v>
      </c>
      <c r="U455" s="61">
        <v>4137.5200000000004</v>
      </c>
    </row>
    <row r="456" spans="1:21" x14ac:dyDescent="0.25">
      <c r="A456" t="s">
        <v>485</v>
      </c>
      <c r="B456">
        <v>1992</v>
      </c>
      <c r="C456" t="s">
        <v>18</v>
      </c>
      <c r="D456">
        <v>28</v>
      </c>
      <c r="E456">
        <v>1</v>
      </c>
      <c r="F456" s="54">
        <v>4149.74</v>
      </c>
      <c r="G456" t="s">
        <v>11</v>
      </c>
      <c r="H456" t="s">
        <v>16</v>
      </c>
      <c r="I456" t="s">
        <v>42</v>
      </c>
      <c r="J456" s="20"/>
      <c r="K456" s="20"/>
      <c r="L456" s="17" t="str">
        <f t="shared" si="39"/>
        <v>Jun</v>
      </c>
      <c r="M456" s="17">
        <f t="shared" si="40"/>
        <v>1992</v>
      </c>
      <c r="N456" s="17" t="str" cm="1">
        <f t="array" ref="N456">IF(G456="?",INDEX($G$2:$G$2344,MODE(MATCH($G$2:$G$2344,$G$2:$G$2344,0))),G456)</f>
        <v>tier - 2</v>
      </c>
      <c r="O456" s="17" t="str" cm="1">
        <f t="array" ref="O456">IF(H456="?",INDEX($H$2:$H$2344,MODE(MATCH($H$2:$H$2344,$H$2:$H$2344,0))),H456)</f>
        <v>tier - 1</v>
      </c>
      <c r="P456" s="17" t="str">
        <f t="shared" si="41"/>
        <v>R1011</v>
      </c>
      <c r="Q456" s="47" t="str">
        <f t="shared" si="42"/>
        <v>28-Jun-1992</v>
      </c>
      <c r="R456" s="48">
        <v>33783</v>
      </c>
      <c r="S456" s="17"/>
      <c r="T456" s="30">
        <f t="shared" si="43"/>
        <v>30</v>
      </c>
      <c r="U456" s="62">
        <v>4149.74</v>
      </c>
    </row>
    <row r="457" spans="1:21" x14ac:dyDescent="0.25">
      <c r="A457" t="s">
        <v>486</v>
      </c>
      <c r="B457">
        <v>1992</v>
      </c>
      <c r="C457" t="s">
        <v>35</v>
      </c>
      <c r="D457">
        <v>4</v>
      </c>
      <c r="E457">
        <v>1</v>
      </c>
      <c r="F457" s="54">
        <v>4151.03</v>
      </c>
      <c r="G457" t="s">
        <v>11</v>
      </c>
      <c r="H457" t="s">
        <v>11</v>
      </c>
      <c r="I457" t="s">
        <v>13</v>
      </c>
      <c r="J457" s="19"/>
      <c r="K457" s="19"/>
      <c r="L457" s="15" t="str">
        <f t="shared" si="39"/>
        <v>Aug</v>
      </c>
      <c r="M457" s="15">
        <f t="shared" si="40"/>
        <v>1992</v>
      </c>
      <c r="N457" s="15" t="str" cm="1">
        <f t="array" ref="N457">IF(G457="?",INDEX($G$2:$G$2344,MODE(MATCH($G$2:$G$2344,$G$2:$G$2344,0))),G457)</f>
        <v>tier - 2</v>
      </c>
      <c r="O457" s="15" t="str" cm="1">
        <f t="array" ref="O457">IF(H457="?",INDEX($H$2:$H$2344,MODE(MATCH($H$2:$H$2344,$H$2:$H$2344,0))),H457)</f>
        <v>tier - 2</v>
      </c>
      <c r="P457" s="15" t="str">
        <f t="shared" si="41"/>
        <v>R1013</v>
      </c>
      <c r="Q457" s="49" t="str">
        <f t="shared" si="42"/>
        <v>4-Aug-1992</v>
      </c>
      <c r="R457" s="46">
        <v>33820</v>
      </c>
      <c r="S457" s="15"/>
      <c r="T457" s="29">
        <f t="shared" si="43"/>
        <v>30</v>
      </c>
      <c r="U457" s="61">
        <v>4151.03</v>
      </c>
    </row>
    <row r="458" spans="1:21" x14ac:dyDescent="0.25">
      <c r="A458" t="s">
        <v>487</v>
      </c>
      <c r="B458">
        <v>1998</v>
      </c>
      <c r="C458" t="s">
        <v>15</v>
      </c>
      <c r="D458">
        <v>26</v>
      </c>
      <c r="E458">
        <v>0</v>
      </c>
      <c r="F458" s="54">
        <v>4154.97</v>
      </c>
      <c r="G458" t="s">
        <v>11</v>
      </c>
      <c r="H458" t="s">
        <v>16</v>
      </c>
      <c r="I458" t="s">
        <v>23</v>
      </c>
      <c r="J458" s="20"/>
      <c r="K458" s="20"/>
      <c r="L458" s="17" t="str">
        <f t="shared" si="39"/>
        <v>Nov</v>
      </c>
      <c r="M458" s="17">
        <f t="shared" si="40"/>
        <v>1998</v>
      </c>
      <c r="N458" s="17" t="str" cm="1">
        <f t="array" ref="N458">IF(G458="?",INDEX($G$2:$G$2344,MODE(MATCH($G$2:$G$2344,$G$2:$G$2344,0))),G458)</f>
        <v>tier - 2</v>
      </c>
      <c r="O458" s="17" t="str" cm="1">
        <f t="array" ref="O458">IF(H458="?",INDEX($H$2:$H$2344,MODE(MATCH($H$2:$H$2344,$H$2:$H$2344,0))),H458)</f>
        <v>tier - 1</v>
      </c>
      <c r="P458" s="17" t="str">
        <f t="shared" si="41"/>
        <v>R1012</v>
      </c>
      <c r="Q458" s="47" t="str">
        <f t="shared" si="42"/>
        <v>26-Nov-1998</v>
      </c>
      <c r="R458" s="48">
        <v>36125</v>
      </c>
      <c r="S458" s="17"/>
      <c r="T458" s="30">
        <f t="shared" si="43"/>
        <v>24</v>
      </c>
      <c r="U458" s="62">
        <v>4154.97</v>
      </c>
    </row>
    <row r="459" spans="1:21" x14ac:dyDescent="0.25">
      <c r="A459" t="s">
        <v>488</v>
      </c>
      <c r="B459">
        <v>1984</v>
      </c>
      <c r="C459" t="s">
        <v>20</v>
      </c>
      <c r="D459">
        <v>16</v>
      </c>
      <c r="E459">
        <v>3</v>
      </c>
      <c r="F459" s="54">
        <v>4163.21</v>
      </c>
      <c r="G459" t="s">
        <v>11</v>
      </c>
      <c r="H459" t="s">
        <v>11</v>
      </c>
      <c r="I459" t="s">
        <v>23</v>
      </c>
      <c r="J459" s="19"/>
      <c r="K459" s="19"/>
      <c r="L459" s="15" t="str">
        <f t="shared" si="39"/>
        <v>Sep</v>
      </c>
      <c r="M459" s="15">
        <f t="shared" si="40"/>
        <v>1984</v>
      </c>
      <c r="N459" s="15" t="str" cm="1">
        <f t="array" ref="N459">IF(G459="?",INDEX($G$2:$G$2344,MODE(MATCH($G$2:$G$2344,$G$2:$G$2344,0))),G459)</f>
        <v>tier - 2</v>
      </c>
      <c r="O459" s="15" t="str" cm="1">
        <f t="array" ref="O459">IF(H459="?",INDEX($H$2:$H$2344,MODE(MATCH($H$2:$H$2344,$H$2:$H$2344,0))),H459)</f>
        <v>tier - 2</v>
      </c>
      <c r="P459" s="15" t="str">
        <f t="shared" si="41"/>
        <v>R1012</v>
      </c>
      <c r="Q459" s="49" t="str">
        <f t="shared" si="42"/>
        <v>16-Sep-1984</v>
      </c>
      <c r="R459" s="46">
        <v>30941</v>
      </c>
      <c r="S459" s="15"/>
      <c r="T459" s="29">
        <f t="shared" si="43"/>
        <v>38</v>
      </c>
      <c r="U459" s="61">
        <v>4163.21</v>
      </c>
    </row>
    <row r="460" spans="1:21" x14ac:dyDescent="0.25">
      <c r="A460" t="s">
        <v>489</v>
      </c>
      <c r="B460">
        <v>1989</v>
      </c>
      <c r="C460" t="s">
        <v>18</v>
      </c>
      <c r="D460">
        <v>25</v>
      </c>
      <c r="E460">
        <v>0</v>
      </c>
      <c r="F460" s="54">
        <v>4185.1000000000004</v>
      </c>
      <c r="G460" t="s">
        <v>11</v>
      </c>
      <c r="H460" t="s">
        <v>12</v>
      </c>
      <c r="I460" t="s">
        <v>13</v>
      </c>
      <c r="J460" s="20"/>
      <c r="K460" s="20"/>
      <c r="L460" s="17" t="str">
        <f t="shared" si="39"/>
        <v>Jun</v>
      </c>
      <c r="M460" s="17">
        <f t="shared" si="40"/>
        <v>1989</v>
      </c>
      <c r="N460" s="17" t="str" cm="1">
        <f t="array" ref="N460">IF(G460="?",INDEX($G$2:$G$2344,MODE(MATCH($G$2:$G$2344,$G$2:$G$2344,0))),G460)</f>
        <v>tier - 2</v>
      </c>
      <c r="O460" s="17" t="str" cm="1">
        <f t="array" ref="O460">IF(H460="?",INDEX($H$2:$H$2344,MODE(MATCH($H$2:$H$2344,$H$2:$H$2344,0))),H460)</f>
        <v>tier - 3</v>
      </c>
      <c r="P460" s="17" t="str">
        <f t="shared" si="41"/>
        <v>R1013</v>
      </c>
      <c r="Q460" s="47" t="str">
        <f t="shared" si="42"/>
        <v>25-Jun-1989</v>
      </c>
      <c r="R460" s="48">
        <v>32684</v>
      </c>
      <c r="S460" s="17"/>
      <c r="T460" s="30">
        <f t="shared" si="43"/>
        <v>33</v>
      </c>
      <c r="U460" s="62">
        <v>4185.1000000000004</v>
      </c>
    </row>
    <row r="461" spans="1:21" x14ac:dyDescent="0.25">
      <c r="A461" t="s">
        <v>490</v>
      </c>
      <c r="B461">
        <v>1995</v>
      </c>
      <c r="C461" t="s">
        <v>37</v>
      </c>
      <c r="D461">
        <v>3</v>
      </c>
      <c r="E461">
        <v>0</v>
      </c>
      <c r="F461" s="54">
        <v>4188.7299999999996</v>
      </c>
      <c r="G461" t="s">
        <v>11</v>
      </c>
      <c r="H461" t="s">
        <v>11</v>
      </c>
      <c r="I461" t="s">
        <v>200</v>
      </c>
      <c r="J461" s="19"/>
      <c r="K461" s="19"/>
      <c r="L461" s="15" t="str">
        <f t="shared" si="39"/>
        <v>Oct</v>
      </c>
      <c r="M461" s="15">
        <f t="shared" si="40"/>
        <v>1995</v>
      </c>
      <c r="N461" s="15" t="str" cm="1">
        <f t="array" ref="N461">IF(G461="?",INDEX($G$2:$G$2344,MODE(MATCH($G$2:$G$2344,$G$2:$G$2344,0))),G461)</f>
        <v>tier - 2</v>
      </c>
      <c r="O461" s="15" t="str" cm="1">
        <f t="array" ref="O461">IF(H461="?",INDEX($H$2:$H$2344,MODE(MATCH($H$2:$H$2344,$H$2:$H$2344,0))),H461)</f>
        <v>tier - 2</v>
      </c>
      <c r="P461" s="15" t="str">
        <f t="shared" si="41"/>
        <v>R1025</v>
      </c>
      <c r="Q461" s="49" t="str">
        <f t="shared" si="42"/>
        <v>3-Oct-1995</v>
      </c>
      <c r="R461" s="46">
        <v>34975</v>
      </c>
      <c r="S461" s="15"/>
      <c r="T461" s="29">
        <f t="shared" si="43"/>
        <v>27</v>
      </c>
      <c r="U461" s="61">
        <v>4188.7299999999996</v>
      </c>
    </row>
    <row r="462" spans="1:21" x14ac:dyDescent="0.25">
      <c r="A462" t="s">
        <v>491</v>
      </c>
      <c r="B462">
        <v>1997</v>
      </c>
      <c r="C462" t="s">
        <v>20</v>
      </c>
      <c r="D462">
        <v>6</v>
      </c>
      <c r="E462">
        <v>2</v>
      </c>
      <c r="F462" s="54">
        <v>4189.1099999999997</v>
      </c>
      <c r="G462" t="s">
        <v>11</v>
      </c>
      <c r="H462" t="s">
        <v>11</v>
      </c>
      <c r="I462" t="s">
        <v>23</v>
      </c>
      <c r="J462" s="20"/>
      <c r="K462" s="20"/>
      <c r="L462" s="17" t="str">
        <f t="shared" si="39"/>
        <v>Sep</v>
      </c>
      <c r="M462" s="17">
        <f t="shared" si="40"/>
        <v>1997</v>
      </c>
      <c r="N462" s="17" t="str" cm="1">
        <f t="array" ref="N462">IF(G462="?",INDEX($G$2:$G$2344,MODE(MATCH($G$2:$G$2344,$G$2:$G$2344,0))),G462)</f>
        <v>tier - 2</v>
      </c>
      <c r="O462" s="17" t="str" cm="1">
        <f t="array" ref="O462">IF(H462="?",INDEX($H$2:$H$2344,MODE(MATCH($H$2:$H$2344,$H$2:$H$2344,0))),H462)</f>
        <v>tier - 2</v>
      </c>
      <c r="P462" s="17" t="str">
        <f t="shared" si="41"/>
        <v>R1012</v>
      </c>
      <c r="Q462" s="47" t="str">
        <f t="shared" si="42"/>
        <v>6-Sep-1997</v>
      </c>
      <c r="R462" s="48">
        <v>35679</v>
      </c>
      <c r="S462" s="17"/>
      <c r="T462" s="30">
        <f t="shared" si="43"/>
        <v>25</v>
      </c>
      <c r="U462" s="62">
        <v>4189.1099999999997</v>
      </c>
    </row>
    <row r="463" spans="1:21" x14ac:dyDescent="0.25">
      <c r="A463" t="s">
        <v>492</v>
      </c>
      <c r="B463">
        <v>1998</v>
      </c>
      <c r="C463" t="s">
        <v>30</v>
      </c>
      <c r="D463">
        <v>14</v>
      </c>
      <c r="E463">
        <v>3</v>
      </c>
      <c r="F463" s="54">
        <v>4234.93</v>
      </c>
      <c r="G463" t="s">
        <v>11</v>
      </c>
      <c r="H463" t="s">
        <v>16</v>
      </c>
      <c r="I463" t="s">
        <v>42</v>
      </c>
      <c r="J463" s="19"/>
      <c r="K463" s="19"/>
      <c r="L463" s="15" t="str">
        <f t="shared" si="39"/>
        <v>Dec</v>
      </c>
      <c r="M463" s="15">
        <f t="shared" si="40"/>
        <v>1998</v>
      </c>
      <c r="N463" s="15" t="str" cm="1">
        <f t="array" ref="N463">IF(G463="?",INDEX($G$2:$G$2344,MODE(MATCH($G$2:$G$2344,$G$2:$G$2344,0))),G463)</f>
        <v>tier - 2</v>
      </c>
      <c r="O463" s="15" t="str" cm="1">
        <f t="array" ref="O463">IF(H463="?",INDEX($H$2:$H$2344,MODE(MATCH($H$2:$H$2344,$H$2:$H$2344,0))),H463)</f>
        <v>tier - 1</v>
      </c>
      <c r="P463" s="15" t="str">
        <f t="shared" si="41"/>
        <v>R1011</v>
      </c>
      <c r="Q463" s="49" t="str">
        <f t="shared" si="42"/>
        <v>14-Dec-1998</v>
      </c>
      <c r="R463" s="46">
        <v>36143</v>
      </c>
      <c r="S463" s="15"/>
      <c r="T463" s="29">
        <f t="shared" si="43"/>
        <v>24</v>
      </c>
      <c r="U463" s="61">
        <v>4234.93</v>
      </c>
    </row>
    <row r="464" spans="1:21" x14ac:dyDescent="0.25">
      <c r="A464" t="s">
        <v>493</v>
      </c>
      <c r="B464">
        <v>1992</v>
      </c>
      <c r="C464" t="s">
        <v>18</v>
      </c>
      <c r="D464">
        <v>27</v>
      </c>
      <c r="E464">
        <v>1</v>
      </c>
      <c r="F464" s="54">
        <v>4237.13</v>
      </c>
      <c r="G464" t="s">
        <v>12</v>
      </c>
      <c r="H464" t="s">
        <v>16</v>
      </c>
      <c r="I464" t="s">
        <v>168</v>
      </c>
      <c r="J464" s="20"/>
      <c r="K464" s="20"/>
      <c r="L464" s="17" t="str">
        <f t="shared" si="39"/>
        <v>Jun</v>
      </c>
      <c r="M464" s="17">
        <f t="shared" si="40"/>
        <v>1992</v>
      </c>
      <c r="N464" s="17" t="str" cm="1">
        <f t="array" ref="N464">IF(G464="?",INDEX($G$2:$G$2344,MODE(MATCH($G$2:$G$2344,$G$2:$G$2344,0))),G464)</f>
        <v>tier - 3</v>
      </c>
      <c r="O464" s="17" t="str" cm="1">
        <f t="array" ref="O464">IF(H464="?",INDEX($H$2:$H$2344,MODE(MATCH($H$2:$H$2344,$H$2:$H$2344,0))),H464)</f>
        <v>tier - 1</v>
      </c>
      <c r="P464" s="17" t="str">
        <f t="shared" si="41"/>
        <v>R1016</v>
      </c>
      <c r="Q464" s="47" t="str">
        <f t="shared" si="42"/>
        <v>27-Jun-1992</v>
      </c>
      <c r="R464" s="48">
        <v>33782</v>
      </c>
      <c r="S464" s="17"/>
      <c r="T464" s="30">
        <f t="shared" si="43"/>
        <v>30</v>
      </c>
      <c r="U464" s="62">
        <v>4237.13</v>
      </c>
    </row>
    <row r="465" spans="1:21" x14ac:dyDescent="0.25">
      <c r="A465" t="s">
        <v>494</v>
      </c>
      <c r="B465">
        <v>1991</v>
      </c>
      <c r="C465" t="s">
        <v>15</v>
      </c>
      <c r="D465">
        <v>3</v>
      </c>
      <c r="E465">
        <v>1</v>
      </c>
      <c r="F465" s="54">
        <v>4239.8900000000003</v>
      </c>
      <c r="G465" t="s">
        <v>11</v>
      </c>
      <c r="H465" t="s">
        <v>11</v>
      </c>
      <c r="I465" t="s">
        <v>23</v>
      </c>
      <c r="J465" s="19"/>
      <c r="K465" s="19"/>
      <c r="L465" s="15" t="str">
        <f t="shared" si="39"/>
        <v>Nov</v>
      </c>
      <c r="M465" s="15">
        <f t="shared" si="40"/>
        <v>1991</v>
      </c>
      <c r="N465" s="15" t="str" cm="1">
        <f t="array" ref="N465">IF(G465="?",INDEX($G$2:$G$2344,MODE(MATCH($G$2:$G$2344,$G$2:$G$2344,0))),G465)</f>
        <v>tier - 2</v>
      </c>
      <c r="O465" s="15" t="str" cm="1">
        <f t="array" ref="O465">IF(H465="?",INDEX($H$2:$H$2344,MODE(MATCH($H$2:$H$2344,$H$2:$H$2344,0))),H465)</f>
        <v>tier - 2</v>
      </c>
      <c r="P465" s="15" t="str">
        <f t="shared" si="41"/>
        <v>R1012</v>
      </c>
      <c r="Q465" s="49" t="str">
        <f t="shared" si="42"/>
        <v>3-Nov-1991</v>
      </c>
      <c r="R465" s="46">
        <v>33545</v>
      </c>
      <c r="S465" s="15"/>
      <c r="T465" s="29">
        <f t="shared" si="43"/>
        <v>31</v>
      </c>
      <c r="U465" s="61">
        <v>4239.8900000000003</v>
      </c>
    </row>
    <row r="466" spans="1:21" x14ac:dyDescent="0.25">
      <c r="A466" t="s">
        <v>495</v>
      </c>
      <c r="B466">
        <v>1991</v>
      </c>
      <c r="C466" t="s">
        <v>30</v>
      </c>
      <c r="D466">
        <v>1</v>
      </c>
      <c r="E466">
        <v>1</v>
      </c>
      <c r="F466" s="54">
        <v>4243.59</v>
      </c>
      <c r="G466" t="s">
        <v>12</v>
      </c>
      <c r="H466" t="s">
        <v>16</v>
      </c>
      <c r="I466" t="s">
        <v>23</v>
      </c>
      <c r="J466" s="20"/>
      <c r="K466" s="20"/>
      <c r="L466" s="17" t="str">
        <f t="shared" si="39"/>
        <v>Dec</v>
      </c>
      <c r="M466" s="17">
        <f t="shared" si="40"/>
        <v>1991</v>
      </c>
      <c r="N466" s="17" t="str" cm="1">
        <f t="array" ref="N466">IF(G466="?",INDEX($G$2:$G$2344,MODE(MATCH($G$2:$G$2344,$G$2:$G$2344,0))),G466)</f>
        <v>tier - 3</v>
      </c>
      <c r="O466" s="17" t="str" cm="1">
        <f t="array" ref="O466">IF(H466="?",INDEX($H$2:$H$2344,MODE(MATCH($H$2:$H$2344,$H$2:$H$2344,0))),H466)</f>
        <v>tier - 1</v>
      </c>
      <c r="P466" s="17" t="str">
        <f t="shared" si="41"/>
        <v>R1012</v>
      </c>
      <c r="Q466" s="47" t="str">
        <f t="shared" si="42"/>
        <v>1-Dec-1991</v>
      </c>
      <c r="R466" s="48">
        <v>33573</v>
      </c>
      <c r="S466" s="17"/>
      <c r="T466" s="30">
        <f t="shared" si="43"/>
        <v>31</v>
      </c>
      <c r="U466" s="62">
        <v>4243.59</v>
      </c>
    </row>
    <row r="467" spans="1:21" x14ac:dyDescent="0.25">
      <c r="A467" t="s">
        <v>496</v>
      </c>
      <c r="B467">
        <v>1982</v>
      </c>
      <c r="C467" t="s">
        <v>18</v>
      </c>
      <c r="D467">
        <v>16</v>
      </c>
      <c r="E467">
        <v>3</v>
      </c>
      <c r="F467" s="54">
        <v>4250.24</v>
      </c>
      <c r="G467" t="s">
        <v>11</v>
      </c>
      <c r="H467" t="s">
        <v>12</v>
      </c>
      <c r="I467" t="s">
        <v>13</v>
      </c>
      <c r="J467" s="19"/>
      <c r="K467" s="19"/>
      <c r="L467" s="15" t="str">
        <f t="shared" si="39"/>
        <v>Jun</v>
      </c>
      <c r="M467" s="15">
        <f t="shared" si="40"/>
        <v>1982</v>
      </c>
      <c r="N467" s="15" t="str" cm="1">
        <f t="array" ref="N467">IF(G467="?",INDEX($G$2:$G$2344,MODE(MATCH($G$2:$G$2344,$G$2:$G$2344,0))),G467)</f>
        <v>tier - 2</v>
      </c>
      <c r="O467" s="15" t="str" cm="1">
        <f t="array" ref="O467">IF(H467="?",INDEX($H$2:$H$2344,MODE(MATCH($H$2:$H$2344,$H$2:$H$2344,0))),H467)</f>
        <v>tier - 3</v>
      </c>
      <c r="P467" s="15" t="str">
        <f t="shared" si="41"/>
        <v>R1013</v>
      </c>
      <c r="Q467" s="49" t="str">
        <f t="shared" si="42"/>
        <v>16-Jun-1982</v>
      </c>
      <c r="R467" s="46">
        <v>30118</v>
      </c>
      <c r="S467" s="15"/>
      <c r="T467" s="29">
        <f t="shared" si="43"/>
        <v>40</v>
      </c>
      <c r="U467" s="61">
        <v>4250.24</v>
      </c>
    </row>
    <row r="468" spans="1:21" x14ac:dyDescent="0.25">
      <c r="A468" t="s">
        <v>497</v>
      </c>
      <c r="B468">
        <v>1995</v>
      </c>
      <c r="C468" t="s">
        <v>37</v>
      </c>
      <c r="D468">
        <v>14</v>
      </c>
      <c r="E468">
        <v>3</v>
      </c>
      <c r="F468" s="54">
        <v>4260.74</v>
      </c>
      <c r="G468" t="s">
        <v>12</v>
      </c>
      <c r="H468" t="s">
        <v>11</v>
      </c>
      <c r="I468" t="s">
        <v>42</v>
      </c>
      <c r="J468" s="20"/>
      <c r="K468" s="20"/>
      <c r="L468" s="17" t="str">
        <f t="shared" si="39"/>
        <v>Oct</v>
      </c>
      <c r="M468" s="17">
        <f t="shared" si="40"/>
        <v>1995</v>
      </c>
      <c r="N468" s="17" t="str" cm="1">
        <f t="array" ref="N468">IF(G468="?",INDEX($G$2:$G$2344,MODE(MATCH($G$2:$G$2344,$G$2:$G$2344,0))),G468)</f>
        <v>tier - 3</v>
      </c>
      <c r="O468" s="17" t="str" cm="1">
        <f t="array" ref="O468">IF(H468="?",INDEX($H$2:$H$2344,MODE(MATCH($H$2:$H$2344,$H$2:$H$2344,0))),H468)</f>
        <v>tier - 2</v>
      </c>
      <c r="P468" s="17" t="str">
        <f t="shared" si="41"/>
        <v>R1011</v>
      </c>
      <c r="Q468" s="47" t="str">
        <f t="shared" si="42"/>
        <v>14-Oct-1995</v>
      </c>
      <c r="R468" s="48">
        <v>34986</v>
      </c>
      <c r="S468" s="17"/>
      <c r="T468" s="30">
        <f t="shared" si="43"/>
        <v>27</v>
      </c>
      <c r="U468" s="62">
        <v>4260.74</v>
      </c>
    </row>
    <row r="469" spans="1:21" x14ac:dyDescent="0.25">
      <c r="A469" t="s">
        <v>498</v>
      </c>
      <c r="B469">
        <v>1983</v>
      </c>
      <c r="C469" t="s">
        <v>15</v>
      </c>
      <c r="D469">
        <v>20</v>
      </c>
      <c r="E469">
        <v>3</v>
      </c>
      <c r="F469" s="54">
        <v>4265.01</v>
      </c>
      <c r="G469" t="s">
        <v>11</v>
      </c>
      <c r="H469" t="s">
        <v>16</v>
      </c>
      <c r="I469" t="s">
        <v>23</v>
      </c>
      <c r="J469" s="19"/>
      <c r="K469" s="19"/>
      <c r="L469" s="15" t="str">
        <f t="shared" si="39"/>
        <v>Nov</v>
      </c>
      <c r="M469" s="15">
        <f t="shared" si="40"/>
        <v>1983</v>
      </c>
      <c r="N469" s="15" t="str" cm="1">
        <f t="array" ref="N469">IF(G469="?",INDEX($G$2:$G$2344,MODE(MATCH($G$2:$G$2344,$G$2:$G$2344,0))),G469)</f>
        <v>tier - 2</v>
      </c>
      <c r="O469" s="15" t="str" cm="1">
        <f t="array" ref="O469">IF(H469="?",INDEX($H$2:$H$2344,MODE(MATCH($H$2:$H$2344,$H$2:$H$2344,0))),H469)</f>
        <v>tier - 1</v>
      </c>
      <c r="P469" s="15" t="str">
        <f t="shared" si="41"/>
        <v>R1012</v>
      </c>
      <c r="Q469" s="49" t="str">
        <f t="shared" si="42"/>
        <v>20-Nov-1983</v>
      </c>
      <c r="R469" s="46">
        <v>30640</v>
      </c>
      <c r="S469" s="15"/>
      <c r="T469" s="29">
        <f t="shared" si="43"/>
        <v>39</v>
      </c>
      <c r="U469" s="61">
        <v>4265.01</v>
      </c>
    </row>
    <row r="470" spans="1:21" x14ac:dyDescent="0.25">
      <c r="A470" t="s">
        <v>499</v>
      </c>
      <c r="B470">
        <v>1992</v>
      </c>
      <c r="C470" t="s">
        <v>18</v>
      </c>
      <c r="D470">
        <v>18</v>
      </c>
      <c r="E470">
        <v>2</v>
      </c>
      <c r="F470" s="54">
        <v>4266.17</v>
      </c>
      <c r="G470" t="s">
        <v>12</v>
      </c>
      <c r="H470" t="s">
        <v>11</v>
      </c>
      <c r="I470" t="s">
        <v>13</v>
      </c>
      <c r="J470" s="20"/>
      <c r="K470" s="20"/>
      <c r="L470" s="17" t="str">
        <f t="shared" si="39"/>
        <v>Jun</v>
      </c>
      <c r="M470" s="17">
        <f t="shared" si="40"/>
        <v>1992</v>
      </c>
      <c r="N470" s="17" t="str" cm="1">
        <f t="array" ref="N470">IF(G470="?",INDEX($G$2:$G$2344,MODE(MATCH($G$2:$G$2344,$G$2:$G$2344,0))),G470)</f>
        <v>tier - 3</v>
      </c>
      <c r="O470" s="17" t="str" cm="1">
        <f t="array" ref="O470">IF(H470="?",INDEX($H$2:$H$2344,MODE(MATCH($H$2:$H$2344,$H$2:$H$2344,0))),H470)</f>
        <v>tier - 2</v>
      </c>
      <c r="P470" s="17" t="str">
        <f t="shared" si="41"/>
        <v>R1013</v>
      </c>
      <c r="Q470" s="47" t="str">
        <f t="shared" si="42"/>
        <v>18-Jun-1992</v>
      </c>
      <c r="R470" s="48">
        <v>33773</v>
      </c>
      <c r="S470" s="17"/>
      <c r="T470" s="30">
        <f t="shared" si="43"/>
        <v>30</v>
      </c>
      <c r="U470" s="62">
        <v>4266.17</v>
      </c>
    </row>
    <row r="471" spans="1:21" x14ac:dyDescent="0.25">
      <c r="A471" t="s">
        <v>500</v>
      </c>
      <c r="B471">
        <v>2003</v>
      </c>
      <c r="C471" t="s">
        <v>18</v>
      </c>
      <c r="D471">
        <v>8</v>
      </c>
      <c r="E471">
        <v>0</v>
      </c>
      <c r="F471" s="54">
        <v>4278.55</v>
      </c>
      <c r="G471" t="s">
        <v>11</v>
      </c>
      <c r="H471" t="s">
        <v>16</v>
      </c>
      <c r="I471" t="s">
        <v>300</v>
      </c>
      <c r="J471" s="19"/>
      <c r="K471" s="19"/>
      <c r="L471" s="15" t="str">
        <f t="shared" si="39"/>
        <v>Jun</v>
      </c>
      <c r="M471" s="15">
        <f t="shared" si="40"/>
        <v>2003</v>
      </c>
      <c r="N471" s="15" t="str" cm="1">
        <f t="array" ref="N471">IF(G471="?",INDEX($G$2:$G$2344,MODE(MATCH($G$2:$G$2344,$G$2:$G$2344,0))),G471)</f>
        <v>tier - 2</v>
      </c>
      <c r="O471" s="15" t="str" cm="1">
        <f t="array" ref="O471">IF(H471="?",INDEX($H$2:$H$2344,MODE(MATCH($H$2:$H$2344,$H$2:$H$2344,0))),H471)</f>
        <v>tier - 1</v>
      </c>
      <c r="P471" s="15" t="str">
        <f t="shared" si="41"/>
        <v>R1021</v>
      </c>
      <c r="Q471" s="49" t="str">
        <f t="shared" si="42"/>
        <v>8-Jun-2003</v>
      </c>
      <c r="R471" s="46">
        <v>37780</v>
      </c>
      <c r="S471" s="15"/>
      <c r="T471" s="29">
        <f t="shared" si="43"/>
        <v>20</v>
      </c>
      <c r="U471" s="61">
        <v>4278.55</v>
      </c>
    </row>
    <row r="472" spans="1:21" x14ac:dyDescent="0.25">
      <c r="A472" t="s">
        <v>501</v>
      </c>
      <c r="B472">
        <v>2000</v>
      </c>
      <c r="C472" t="s">
        <v>15</v>
      </c>
      <c r="D472">
        <v>25</v>
      </c>
      <c r="E472">
        <v>3</v>
      </c>
      <c r="F472" s="54">
        <v>4296.2700000000004</v>
      </c>
      <c r="G472" t="s">
        <v>11</v>
      </c>
      <c r="H472" t="s">
        <v>12</v>
      </c>
      <c r="I472" t="s">
        <v>23</v>
      </c>
      <c r="J472" s="20"/>
      <c r="K472" s="20"/>
      <c r="L472" s="17" t="str">
        <f t="shared" si="39"/>
        <v>Nov</v>
      </c>
      <c r="M472" s="17">
        <f t="shared" si="40"/>
        <v>2000</v>
      </c>
      <c r="N472" s="17" t="str" cm="1">
        <f t="array" ref="N472">IF(G472="?",INDEX($G$2:$G$2344,MODE(MATCH($G$2:$G$2344,$G$2:$G$2344,0))),G472)</f>
        <v>tier - 2</v>
      </c>
      <c r="O472" s="17" t="str" cm="1">
        <f t="array" ref="O472">IF(H472="?",INDEX($H$2:$H$2344,MODE(MATCH($H$2:$H$2344,$H$2:$H$2344,0))),H472)</f>
        <v>tier - 3</v>
      </c>
      <c r="P472" s="17" t="str">
        <f t="shared" si="41"/>
        <v>R1012</v>
      </c>
      <c r="Q472" s="47" t="str">
        <f t="shared" si="42"/>
        <v>25-Nov-2000</v>
      </c>
      <c r="R472" s="48">
        <v>36855</v>
      </c>
      <c r="S472" s="17"/>
      <c r="T472" s="30">
        <f t="shared" si="43"/>
        <v>22</v>
      </c>
      <c r="U472" s="62">
        <v>4296.2700000000004</v>
      </c>
    </row>
    <row r="473" spans="1:21" x14ac:dyDescent="0.25">
      <c r="A473" t="s">
        <v>502</v>
      </c>
      <c r="B473">
        <v>1988</v>
      </c>
      <c r="C473" t="s">
        <v>30</v>
      </c>
      <c r="D473">
        <v>19</v>
      </c>
      <c r="E473">
        <v>0</v>
      </c>
      <c r="F473" s="54">
        <v>4320.41</v>
      </c>
      <c r="G473" t="s">
        <v>11</v>
      </c>
      <c r="H473" t="s">
        <v>16</v>
      </c>
      <c r="I473" t="s">
        <v>23</v>
      </c>
      <c r="J473" s="19"/>
      <c r="K473" s="19"/>
      <c r="L473" s="15" t="str">
        <f t="shared" si="39"/>
        <v>Dec</v>
      </c>
      <c r="M473" s="15">
        <f t="shared" si="40"/>
        <v>1988</v>
      </c>
      <c r="N473" s="15" t="str" cm="1">
        <f t="array" ref="N473">IF(G473="?",INDEX($G$2:$G$2344,MODE(MATCH($G$2:$G$2344,$G$2:$G$2344,0))),G473)</f>
        <v>tier - 2</v>
      </c>
      <c r="O473" s="15" t="str" cm="1">
        <f t="array" ref="O473">IF(H473="?",INDEX($H$2:$H$2344,MODE(MATCH($H$2:$H$2344,$H$2:$H$2344,0))),H473)</f>
        <v>tier - 1</v>
      </c>
      <c r="P473" s="15" t="str">
        <f t="shared" si="41"/>
        <v>R1012</v>
      </c>
      <c r="Q473" s="49" t="str">
        <f t="shared" si="42"/>
        <v>19-Dec-1988</v>
      </c>
      <c r="R473" s="46">
        <v>32496</v>
      </c>
      <c r="S473" s="15"/>
      <c r="T473" s="29">
        <f t="shared" si="43"/>
        <v>34</v>
      </c>
      <c r="U473" s="61">
        <v>4320.41</v>
      </c>
    </row>
    <row r="474" spans="1:21" x14ac:dyDescent="0.25">
      <c r="A474" t="s">
        <v>503</v>
      </c>
      <c r="B474">
        <v>1994</v>
      </c>
      <c r="C474" t="s">
        <v>15</v>
      </c>
      <c r="D474">
        <v>2</v>
      </c>
      <c r="E474">
        <v>1</v>
      </c>
      <c r="F474" s="54">
        <v>4337.74</v>
      </c>
      <c r="G474" t="s">
        <v>11</v>
      </c>
      <c r="H474" t="s">
        <v>16</v>
      </c>
      <c r="I474" t="s">
        <v>247</v>
      </c>
      <c r="J474" s="20"/>
      <c r="K474" s="20"/>
      <c r="L474" s="17" t="str">
        <f t="shared" si="39"/>
        <v>Nov</v>
      </c>
      <c r="M474" s="17">
        <f t="shared" si="40"/>
        <v>1994</v>
      </c>
      <c r="N474" s="17" t="str" cm="1">
        <f t="array" ref="N474">IF(G474="?",INDEX($G$2:$G$2344,MODE(MATCH($G$2:$G$2344,$G$2:$G$2344,0))),G474)</f>
        <v>tier - 2</v>
      </c>
      <c r="O474" s="17" t="str" cm="1">
        <f t="array" ref="O474">IF(H474="?",INDEX($H$2:$H$2344,MODE(MATCH($H$2:$H$2344,$H$2:$H$2344,0))),H474)</f>
        <v>tier - 1</v>
      </c>
      <c r="P474" s="17" t="str">
        <f t="shared" si="41"/>
        <v>R1024</v>
      </c>
      <c r="Q474" s="47" t="str">
        <f t="shared" si="42"/>
        <v>2-Nov-1994</v>
      </c>
      <c r="R474" s="48">
        <v>34640</v>
      </c>
      <c r="S474" s="17"/>
      <c r="T474" s="30">
        <f t="shared" si="43"/>
        <v>28</v>
      </c>
      <c r="U474" s="62">
        <v>4337.74</v>
      </c>
    </row>
    <row r="475" spans="1:21" x14ac:dyDescent="0.25">
      <c r="A475" t="s">
        <v>504</v>
      </c>
      <c r="B475">
        <v>1994</v>
      </c>
      <c r="C475" t="s">
        <v>37</v>
      </c>
      <c r="D475">
        <v>26</v>
      </c>
      <c r="E475">
        <v>2</v>
      </c>
      <c r="F475" s="54">
        <v>4340.4399999999996</v>
      </c>
      <c r="G475" t="s">
        <v>11</v>
      </c>
      <c r="H475" t="s">
        <v>16</v>
      </c>
      <c r="I475" t="s">
        <v>13</v>
      </c>
      <c r="J475" s="19"/>
      <c r="K475" s="19"/>
      <c r="L475" s="15" t="str">
        <f t="shared" si="39"/>
        <v>Oct</v>
      </c>
      <c r="M475" s="15">
        <f t="shared" si="40"/>
        <v>1994</v>
      </c>
      <c r="N475" s="15" t="str" cm="1">
        <f t="array" ref="N475">IF(G475="?",INDEX($G$2:$G$2344,MODE(MATCH($G$2:$G$2344,$G$2:$G$2344,0))),G475)</f>
        <v>tier - 2</v>
      </c>
      <c r="O475" s="15" t="str" cm="1">
        <f t="array" ref="O475">IF(H475="?",INDEX($H$2:$H$2344,MODE(MATCH($H$2:$H$2344,$H$2:$H$2344,0))),H475)</f>
        <v>tier - 1</v>
      </c>
      <c r="P475" s="15" t="str">
        <f t="shared" si="41"/>
        <v>R1013</v>
      </c>
      <c r="Q475" s="49" t="str">
        <f t="shared" si="42"/>
        <v>26-Oct-1994</v>
      </c>
      <c r="R475" s="46">
        <v>34633</v>
      </c>
      <c r="S475" s="15"/>
      <c r="T475" s="29">
        <f t="shared" si="43"/>
        <v>28</v>
      </c>
      <c r="U475" s="61">
        <v>4340.4399999999996</v>
      </c>
    </row>
    <row r="476" spans="1:21" x14ac:dyDescent="0.25">
      <c r="A476" t="s">
        <v>505</v>
      </c>
      <c r="B476">
        <v>1991</v>
      </c>
      <c r="C476" t="s">
        <v>18</v>
      </c>
      <c r="D476">
        <v>1</v>
      </c>
      <c r="E476">
        <v>0</v>
      </c>
      <c r="F476" s="54">
        <v>4347.0200000000004</v>
      </c>
      <c r="G476" t="s">
        <v>11</v>
      </c>
      <c r="H476" t="s">
        <v>16</v>
      </c>
      <c r="I476" t="s">
        <v>247</v>
      </c>
      <c r="J476" s="20"/>
      <c r="K476" s="20"/>
      <c r="L476" s="17" t="str">
        <f t="shared" si="39"/>
        <v>Jun</v>
      </c>
      <c r="M476" s="17">
        <f t="shared" si="40"/>
        <v>1991</v>
      </c>
      <c r="N476" s="17" t="str" cm="1">
        <f t="array" ref="N476">IF(G476="?",INDEX($G$2:$G$2344,MODE(MATCH($G$2:$G$2344,$G$2:$G$2344,0))),G476)</f>
        <v>tier - 2</v>
      </c>
      <c r="O476" s="17" t="str" cm="1">
        <f t="array" ref="O476">IF(H476="?",INDEX($H$2:$H$2344,MODE(MATCH($H$2:$H$2344,$H$2:$H$2344,0))),H476)</f>
        <v>tier - 1</v>
      </c>
      <c r="P476" s="17" t="str">
        <f t="shared" si="41"/>
        <v>R1024</v>
      </c>
      <c r="Q476" s="47" t="str">
        <f t="shared" si="42"/>
        <v>1-Jun-1991</v>
      </c>
      <c r="R476" s="48">
        <v>33390</v>
      </c>
      <c r="S476" s="17"/>
      <c r="T476" s="30">
        <f t="shared" si="43"/>
        <v>32</v>
      </c>
      <c r="U476" s="62">
        <v>4347.0200000000004</v>
      </c>
    </row>
    <row r="477" spans="1:21" x14ac:dyDescent="0.25">
      <c r="A477" t="s">
        <v>506</v>
      </c>
      <c r="B477">
        <v>1994</v>
      </c>
      <c r="C477" t="s">
        <v>15</v>
      </c>
      <c r="D477">
        <v>1</v>
      </c>
      <c r="E477">
        <v>2</v>
      </c>
      <c r="F477" s="54">
        <v>4349.46</v>
      </c>
      <c r="G477" t="s">
        <v>11</v>
      </c>
      <c r="H477" t="s">
        <v>11</v>
      </c>
      <c r="I477" t="s">
        <v>13</v>
      </c>
      <c r="J477" s="19"/>
      <c r="K477" s="19"/>
      <c r="L477" s="15" t="str">
        <f t="shared" si="39"/>
        <v>Nov</v>
      </c>
      <c r="M477" s="15">
        <f t="shared" si="40"/>
        <v>1994</v>
      </c>
      <c r="N477" s="15" t="str" cm="1">
        <f t="array" ref="N477">IF(G477="?",INDEX($G$2:$G$2344,MODE(MATCH($G$2:$G$2344,$G$2:$G$2344,0))),G477)</f>
        <v>tier - 2</v>
      </c>
      <c r="O477" s="15" t="str" cm="1">
        <f t="array" ref="O477">IF(H477="?",INDEX($H$2:$H$2344,MODE(MATCH($H$2:$H$2344,$H$2:$H$2344,0))),H477)</f>
        <v>tier - 2</v>
      </c>
      <c r="P477" s="15" t="str">
        <f t="shared" si="41"/>
        <v>R1013</v>
      </c>
      <c r="Q477" s="49" t="str">
        <f t="shared" si="42"/>
        <v>1-Nov-1994</v>
      </c>
      <c r="R477" s="46">
        <v>34639</v>
      </c>
      <c r="S477" s="15"/>
      <c r="T477" s="29">
        <f t="shared" si="43"/>
        <v>28</v>
      </c>
      <c r="U477" s="61">
        <v>4349.46</v>
      </c>
    </row>
    <row r="478" spans="1:21" x14ac:dyDescent="0.25">
      <c r="A478" t="s">
        <v>507</v>
      </c>
      <c r="B478">
        <v>1991</v>
      </c>
      <c r="C478" t="s">
        <v>20</v>
      </c>
      <c r="D478">
        <v>13</v>
      </c>
      <c r="E478">
        <v>1</v>
      </c>
      <c r="F478" s="54">
        <v>4350.51</v>
      </c>
      <c r="G478" t="s">
        <v>11</v>
      </c>
      <c r="H478" t="s">
        <v>11</v>
      </c>
      <c r="I478" t="s">
        <v>13</v>
      </c>
      <c r="J478" s="20"/>
      <c r="K478" s="20"/>
      <c r="L478" s="17" t="str">
        <f t="shared" si="39"/>
        <v>Sep</v>
      </c>
      <c r="M478" s="17">
        <f t="shared" si="40"/>
        <v>1991</v>
      </c>
      <c r="N478" s="17" t="str" cm="1">
        <f t="array" ref="N478">IF(G478="?",INDEX($G$2:$G$2344,MODE(MATCH($G$2:$G$2344,$G$2:$G$2344,0))),G478)</f>
        <v>tier - 2</v>
      </c>
      <c r="O478" s="17" t="str" cm="1">
        <f t="array" ref="O478">IF(H478="?",INDEX($H$2:$H$2344,MODE(MATCH($H$2:$H$2344,$H$2:$H$2344,0))),H478)</f>
        <v>tier - 2</v>
      </c>
      <c r="P478" s="17" t="str">
        <f t="shared" si="41"/>
        <v>R1013</v>
      </c>
      <c r="Q478" s="47" t="str">
        <f t="shared" si="42"/>
        <v>13-Sep-1991</v>
      </c>
      <c r="R478" s="48">
        <v>33494</v>
      </c>
      <c r="S478" s="17"/>
      <c r="T478" s="30">
        <f t="shared" si="43"/>
        <v>31</v>
      </c>
      <c r="U478" s="62">
        <v>4350.51</v>
      </c>
    </row>
    <row r="479" spans="1:21" x14ac:dyDescent="0.25">
      <c r="A479" t="s">
        <v>508</v>
      </c>
      <c r="B479">
        <v>1990</v>
      </c>
      <c r="C479" t="s">
        <v>35</v>
      </c>
      <c r="D479">
        <v>28</v>
      </c>
      <c r="E479">
        <v>0</v>
      </c>
      <c r="F479" s="54">
        <v>4357.04</v>
      </c>
      <c r="G479" t="s">
        <v>11</v>
      </c>
      <c r="H479" t="s">
        <v>12</v>
      </c>
      <c r="I479" t="s">
        <v>23</v>
      </c>
      <c r="J479" s="19"/>
      <c r="K479" s="19"/>
      <c r="L479" s="15" t="str">
        <f t="shared" si="39"/>
        <v>Aug</v>
      </c>
      <c r="M479" s="15">
        <f t="shared" si="40"/>
        <v>1990</v>
      </c>
      <c r="N479" s="15" t="str" cm="1">
        <f t="array" ref="N479">IF(G479="?",INDEX($G$2:$G$2344,MODE(MATCH($G$2:$G$2344,$G$2:$G$2344,0))),G479)</f>
        <v>tier - 2</v>
      </c>
      <c r="O479" s="15" t="str" cm="1">
        <f t="array" ref="O479">IF(H479="?",INDEX($H$2:$H$2344,MODE(MATCH($H$2:$H$2344,$H$2:$H$2344,0))),H479)</f>
        <v>tier - 3</v>
      </c>
      <c r="P479" s="15" t="str">
        <f t="shared" si="41"/>
        <v>R1012</v>
      </c>
      <c r="Q479" s="49" t="str">
        <f t="shared" si="42"/>
        <v>28-Aug-1990</v>
      </c>
      <c r="R479" s="46">
        <v>33113</v>
      </c>
      <c r="S479" s="15"/>
      <c r="T479" s="29">
        <f t="shared" si="43"/>
        <v>32</v>
      </c>
      <c r="U479" s="61">
        <v>4357.04</v>
      </c>
    </row>
    <row r="480" spans="1:21" x14ac:dyDescent="0.25">
      <c r="A480" t="s">
        <v>509</v>
      </c>
      <c r="B480">
        <v>1997</v>
      </c>
      <c r="C480" t="s">
        <v>15</v>
      </c>
      <c r="D480">
        <v>29</v>
      </c>
      <c r="E480">
        <v>3</v>
      </c>
      <c r="F480" s="54">
        <v>4391.6499999999996</v>
      </c>
      <c r="G480" t="s">
        <v>11</v>
      </c>
      <c r="H480" t="s">
        <v>11</v>
      </c>
      <c r="I480" t="s">
        <v>42</v>
      </c>
      <c r="J480" s="20"/>
      <c r="K480" s="20"/>
      <c r="L480" s="17" t="str">
        <f t="shared" si="39"/>
        <v>Nov</v>
      </c>
      <c r="M480" s="17">
        <f t="shared" si="40"/>
        <v>1997</v>
      </c>
      <c r="N480" s="17" t="str" cm="1">
        <f t="array" ref="N480">IF(G480="?",INDEX($G$2:$G$2344,MODE(MATCH($G$2:$G$2344,$G$2:$G$2344,0))),G480)</f>
        <v>tier - 2</v>
      </c>
      <c r="O480" s="17" t="str" cm="1">
        <f t="array" ref="O480">IF(H480="?",INDEX($H$2:$H$2344,MODE(MATCH($H$2:$H$2344,$H$2:$H$2344,0))),H480)</f>
        <v>tier - 2</v>
      </c>
      <c r="P480" s="17" t="str">
        <f t="shared" si="41"/>
        <v>R1011</v>
      </c>
      <c r="Q480" s="47" t="str">
        <f t="shared" si="42"/>
        <v>29-Nov-1997</v>
      </c>
      <c r="R480" s="48">
        <v>35763</v>
      </c>
      <c r="S480" s="17"/>
      <c r="T480" s="30">
        <f t="shared" si="43"/>
        <v>25</v>
      </c>
      <c r="U480" s="62">
        <v>4391.6499999999996</v>
      </c>
    </row>
    <row r="481" spans="1:21" x14ac:dyDescent="0.25">
      <c r="A481" t="s">
        <v>510</v>
      </c>
      <c r="B481">
        <v>1982</v>
      </c>
      <c r="C481" t="s">
        <v>18</v>
      </c>
      <c r="D481">
        <v>29</v>
      </c>
      <c r="E481">
        <v>3</v>
      </c>
      <c r="F481" s="54">
        <v>4392.7</v>
      </c>
      <c r="G481" t="s">
        <v>11</v>
      </c>
      <c r="H481" t="s">
        <v>11</v>
      </c>
      <c r="I481" t="s">
        <v>13</v>
      </c>
      <c r="J481" s="19"/>
      <c r="K481" s="19"/>
      <c r="L481" s="15" t="str">
        <f t="shared" si="39"/>
        <v>Jun</v>
      </c>
      <c r="M481" s="15">
        <f t="shared" si="40"/>
        <v>1982</v>
      </c>
      <c r="N481" s="15" t="str" cm="1">
        <f t="array" ref="N481">IF(G481="?",INDEX($G$2:$G$2344,MODE(MATCH($G$2:$G$2344,$G$2:$G$2344,0))),G481)</f>
        <v>tier - 2</v>
      </c>
      <c r="O481" s="15" t="str" cm="1">
        <f t="array" ref="O481">IF(H481="?",INDEX($H$2:$H$2344,MODE(MATCH($H$2:$H$2344,$H$2:$H$2344,0))),H481)</f>
        <v>tier - 2</v>
      </c>
      <c r="P481" s="15" t="str">
        <f t="shared" si="41"/>
        <v>R1013</v>
      </c>
      <c r="Q481" s="49" t="str">
        <f t="shared" si="42"/>
        <v>29-Jun-1982</v>
      </c>
      <c r="R481" s="46">
        <v>30131</v>
      </c>
      <c r="S481" s="15"/>
      <c r="T481" s="29">
        <f t="shared" si="43"/>
        <v>40</v>
      </c>
      <c r="U481" s="61">
        <v>4392.7</v>
      </c>
    </row>
    <row r="482" spans="1:21" x14ac:dyDescent="0.25">
      <c r="A482" t="s">
        <v>511</v>
      </c>
      <c r="B482">
        <v>1988</v>
      </c>
      <c r="C482" t="s">
        <v>10</v>
      </c>
      <c r="D482">
        <v>18</v>
      </c>
      <c r="E482">
        <v>3</v>
      </c>
      <c r="F482" s="54">
        <v>4397.3100000000004</v>
      </c>
      <c r="G482" t="s">
        <v>11</v>
      </c>
      <c r="H482" t="s">
        <v>11</v>
      </c>
      <c r="I482" t="s">
        <v>13</v>
      </c>
      <c r="J482" s="20"/>
      <c r="K482" s="20"/>
      <c r="L482" s="17" t="str">
        <f t="shared" si="39"/>
        <v>Jul</v>
      </c>
      <c r="M482" s="17">
        <f t="shared" si="40"/>
        <v>1988</v>
      </c>
      <c r="N482" s="17" t="str" cm="1">
        <f t="array" ref="N482">IF(G482="?",INDEX($G$2:$G$2344,MODE(MATCH($G$2:$G$2344,$G$2:$G$2344,0))),G482)</f>
        <v>tier - 2</v>
      </c>
      <c r="O482" s="17" t="str" cm="1">
        <f t="array" ref="O482">IF(H482="?",INDEX($H$2:$H$2344,MODE(MATCH($H$2:$H$2344,$H$2:$H$2344,0))),H482)</f>
        <v>tier - 2</v>
      </c>
      <c r="P482" s="17" t="str">
        <f t="shared" si="41"/>
        <v>R1013</v>
      </c>
      <c r="Q482" s="47" t="str">
        <f t="shared" si="42"/>
        <v>18-Jul-1988</v>
      </c>
      <c r="R482" s="48">
        <v>32342</v>
      </c>
      <c r="S482" s="17"/>
      <c r="T482" s="30">
        <f t="shared" si="43"/>
        <v>34</v>
      </c>
      <c r="U482" s="62">
        <v>4397.3100000000004</v>
      </c>
    </row>
    <row r="483" spans="1:21" x14ac:dyDescent="0.25">
      <c r="A483" t="s">
        <v>512</v>
      </c>
      <c r="B483">
        <v>1986</v>
      </c>
      <c r="C483" t="s">
        <v>35</v>
      </c>
      <c r="D483">
        <v>11</v>
      </c>
      <c r="E483">
        <v>0</v>
      </c>
      <c r="F483" s="54">
        <v>4399.7299999999996</v>
      </c>
      <c r="G483" t="s">
        <v>12</v>
      </c>
      <c r="H483" t="s">
        <v>11</v>
      </c>
      <c r="I483" t="s">
        <v>13</v>
      </c>
      <c r="J483" s="19"/>
      <c r="K483" s="19"/>
      <c r="L483" s="15" t="str">
        <f t="shared" si="39"/>
        <v>Aug</v>
      </c>
      <c r="M483" s="15">
        <f t="shared" si="40"/>
        <v>1986</v>
      </c>
      <c r="N483" s="15" t="str" cm="1">
        <f t="array" ref="N483">IF(G483="?",INDEX($G$2:$G$2344,MODE(MATCH($G$2:$G$2344,$G$2:$G$2344,0))),G483)</f>
        <v>tier - 3</v>
      </c>
      <c r="O483" s="15" t="str" cm="1">
        <f t="array" ref="O483">IF(H483="?",INDEX($H$2:$H$2344,MODE(MATCH($H$2:$H$2344,$H$2:$H$2344,0))),H483)</f>
        <v>tier - 2</v>
      </c>
      <c r="P483" s="15" t="str">
        <f t="shared" si="41"/>
        <v>R1013</v>
      </c>
      <c r="Q483" s="49" t="str">
        <f t="shared" si="42"/>
        <v>11-Aug-1986</v>
      </c>
      <c r="R483" s="46">
        <v>31635</v>
      </c>
      <c r="S483" s="15"/>
      <c r="T483" s="29">
        <f t="shared" si="43"/>
        <v>36</v>
      </c>
      <c r="U483" s="61">
        <v>4399.7299999999996</v>
      </c>
    </row>
    <row r="484" spans="1:21" x14ac:dyDescent="0.25">
      <c r="A484" t="s">
        <v>513</v>
      </c>
      <c r="B484">
        <v>1986</v>
      </c>
      <c r="C484" t="s">
        <v>10</v>
      </c>
      <c r="D484">
        <v>13</v>
      </c>
      <c r="E484">
        <v>0</v>
      </c>
      <c r="F484" s="54">
        <v>4402.2299999999996</v>
      </c>
      <c r="G484" t="s">
        <v>11</v>
      </c>
      <c r="H484" t="s">
        <v>11</v>
      </c>
      <c r="I484" t="s">
        <v>42</v>
      </c>
      <c r="J484" s="20"/>
      <c r="K484" s="20"/>
      <c r="L484" s="17" t="str">
        <f t="shared" si="39"/>
        <v>Jul</v>
      </c>
      <c r="M484" s="17">
        <f t="shared" si="40"/>
        <v>1986</v>
      </c>
      <c r="N484" s="17" t="str" cm="1">
        <f t="array" ref="N484">IF(G484="?",INDEX($G$2:$G$2344,MODE(MATCH($G$2:$G$2344,$G$2:$G$2344,0))),G484)</f>
        <v>tier - 2</v>
      </c>
      <c r="O484" s="17" t="str" cm="1">
        <f t="array" ref="O484">IF(H484="?",INDEX($H$2:$H$2344,MODE(MATCH($H$2:$H$2344,$H$2:$H$2344,0))),H484)</f>
        <v>tier - 2</v>
      </c>
      <c r="P484" s="17" t="str">
        <f t="shared" si="41"/>
        <v>R1011</v>
      </c>
      <c r="Q484" s="47" t="str">
        <f t="shared" si="42"/>
        <v>13-Jul-1986</v>
      </c>
      <c r="R484" s="48">
        <v>31606</v>
      </c>
      <c r="S484" s="17"/>
      <c r="T484" s="30">
        <f t="shared" si="43"/>
        <v>36</v>
      </c>
      <c r="U484" s="62">
        <v>4402.2299999999996</v>
      </c>
    </row>
    <row r="485" spans="1:21" x14ac:dyDescent="0.25">
      <c r="A485" t="s">
        <v>514</v>
      </c>
      <c r="B485">
        <v>1988</v>
      </c>
      <c r="C485" t="s">
        <v>20</v>
      </c>
      <c r="D485">
        <v>16</v>
      </c>
      <c r="E485">
        <v>0</v>
      </c>
      <c r="F485" s="54">
        <v>4415.16</v>
      </c>
      <c r="G485" t="s">
        <v>11</v>
      </c>
      <c r="H485" t="s">
        <v>16</v>
      </c>
      <c r="I485" t="s">
        <v>13</v>
      </c>
      <c r="J485" s="19"/>
      <c r="K485" s="19"/>
      <c r="L485" s="15" t="str">
        <f t="shared" si="39"/>
        <v>Sep</v>
      </c>
      <c r="M485" s="15">
        <f t="shared" si="40"/>
        <v>1988</v>
      </c>
      <c r="N485" s="15" t="str" cm="1">
        <f t="array" ref="N485">IF(G485="?",INDEX($G$2:$G$2344,MODE(MATCH($G$2:$G$2344,$G$2:$G$2344,0))),G485)</f>
        <v>tier - 2</v>
      </c>
      <c r="O485" s="15" t="str" cm="1">
        <f t="array" ref="O485">IF(H485="?",INDEX($H$2:$H$2344,MODE(MATCH($H$2:$H$2344,$H$2:$H$2344,0))),H485)</f>
        <v>tier - 1</v>
      </c>
      <c r="P485" s="15" t="str">
        <f t="shared" si="41"/>
        <v>R1013</v>
      </c>
      <c r="Q485" s="49" t="str">
        <f t="shared" si="42"/>
        <v>16-Sep-1988</v>
      </c>
      <c r="R485" s="46">
        <v>32402</v>
      </c>
      <c r="S485" s="15"/>
      <c r="T485" s="29">
        <f t="shared" si="43"/>
        <v>34</v>
      </c>
      <c r="U485" s="61">
        <v>4415.16</v>
      </c>
    </row>
    <row r="486" spans="1:21" x14ac:dyDescent="0.25">
      <c r="A486" t="s">
        <v>515</v>
      </c>
      <c r="B486">
        <v>1992</v>
      </c>
      <c r="C486" t="s">
        <v>35</v>
      </c>
      <c r="D486">
        <v>15</v>
      </c>
      <c r="E486">
        <v>0</v>
      </c>
      <c r="F486" s="54">
        <v>4420.95</v>
      </c>
      <c r="G486" t="s">
        <v>11</v>
      </c>
      <c r="H486" t="s">
        <v>12</v>
      </c>
      <c r="I486" t="s">
        <v>516</v>
      </c>
      <c r="J486" s="20"/>
      <c r="K486" s="20"/>
      <c r="L486" s="17" t="str">
        <f t="shared" si="39"/>
        <v>Aug</v>
      </c>
      <c r="M486" s="17">
        <f t="shared" si="40"/>
        <v>1992</v>
      </c>
      <c r="N486" s="17" t="str" cm="1">
        <f t="array" ref="N486">IF(G486="?",INDEX($G$2:$G$2344,MODE(MATCH($G$2:$G$2344,$G$2:$G$2344,0))),G486)</f>
        <v>tier - 2</v>
      </c>
      <c r="O486" s="17" t="str" cm="1">
        <f t="array" ref="O486">IF(H486="?",INDEX($H$2:$H$2344,MODE(MATCH($H$2:$H$2344,$H$2:$H$2344,0))),H486)</f>
        <v>tier - 3</v>
      </c>
      <c r="P486" s="17" t="str">
        <f t="shared" si="41"/>
        <v>R1020</v>
      </c>
      <c r="Q486" s="47" t="str">
        <f t="shared" si="42"/>
        <v>15-Aug-1992</v>
      </c>
      <c r="R486" s="48">
        <v>33831</v>
      </c>
      <c r="S486" s="17"/>
      <c r="T486" s="30">
        <f t="shared" si="43"/>
        <v>30</v>
      </c>
      <c r="U486" s="62">
        <v>4420.95</v>
      </c>
    </row>
    <row r="487" spans="1:21" x14ac:dyDescent="0.25">
      <c r="A487" t="s">
        <v>517</v>
      </c>
      <c r="B487">
        <v>1994</v>
      </c>
      <c r="C487" t="s">
        <v>30</v>
      </c>
      <c r="D487">
        <v>29</v>
      </c>
      <c r="E487">
        <v>2</v>
      </c>
      <c r="F487" s="54">
        <v>4428.8900000000003</v>
      </c>
      <c r="G487" t="s">
        <v>12</v>
      </c>
      <c r="H487" t="s">
        <v>16</v>
      </c>
      <c r="I487" t="s">
        <v>356</v>
      </c>
      <c r="J487" s="19"/>
      <c r="K487" s="19"/>
      <c r="L487" s="15" t="str">
        <f t="shared" si="39"/>
        <v>Dec</v>
      </c>
      <c r="M487" s="15">
        <f t="shared" si="40"/>
        <v>1994</v>
      </c>
      <c r="N487" s="15" t="str" cm="1">
        <f t="array" ref="N487">IF(G487="?",INDEX($G$2:$G$2344,MODE(MATCH($G$2:$G$2344,$G$2:$G$2344,0))),G487)</f>
        <v>tier - 3</v>
      </c>
      <c r="O487" s="15" t="str" cm="1">
        <f t="array" ref="O487">IF(H487="?",INDEX($H$2:$H$2344,MODE(MATCH($H$2:$H$2344,$H$2:$H$2344,0))),H487)</f>
        <v>tier - 1</v>
      </c>
      <c r="P487" s="15" t="str">
        <f t="shared" si="41"/>
        <v>R1017</v>
      </c>
      <c r="Q487" s="49" t="str">
        <f t="shared" si="42"/>
        <v>29-Dec-1994</v>
      </c>
      <c r="R487" s="46">
        <v>34697</v>
      </c>
      <c r="S487" s="15"/>
      <c r="T487" s="29">
        <f t="shared" si="43"/>
        <v>28</v>
      </c>
      <c r="U487" s="61">
        <v>4428.8900000000003</v>
      </c>
    </row>
    <row r="488" spans="1:21" x14ac:dyDescent="0.25">
      <c r="A488" t="s">
        <v>518</v>
      </c>
      <c r="B488">
        <v>1993</v>
      </c>
      <c r="C488" t="s">
        <v>20</v>
      </c>
      <c r="D488">
        <v>4</v>
      </c>
      <c r="E488">
        <v>2</v>
      </c>
      <c r="F488" s="54">
        <v>4433.3900000000003</v>
      </c>
      <c r="G488" t="s">
        <v>11</v>
      </c>
      <c r="H488" t="s">
        <v>12</v>
      </c>
      <c r="I488" t="s">
        <v>23</v>
      </c>
      <c r="J488" s="20"/>
      <c r="K488" s="20"/>
      <c r="L488" s="17" t="str">
        <f t="shared" si="39"/>
        <v>Sep</v>
      </c>
      <c r="M488" s="17">
        <f t="shared" si="40"/>
        <v>1993</v>
      </c>
      <c r="N488" s="17" t="str" cm="1">
        <f t="array" ref="N488">IF(G488="?",INDEX($G$2:$G$2344,MODE(MATCH($G$2:$G$2344,$G$2:$G$2344,0))),G488)</f>
        <v>tier - 2</v>
      </c>
      <c r="O488" s="17" t="str" cm="1">
        <f t="array" ref="O488">IF(H488="?",INDEX($H$2:$H$2344,MODE(MATCH($H$2:$H$2344,$H$2:$H$2344,0))),H488)</f>
        <v>tier - 3</v>
      </c>
      <c r="P488" s="17" t="str">
        <f t="shared" si="41"/>
        <v>R1012</v>
      </c>
      <c r="Q488" s="47" t="str">
        <f t="shared" si="42"/>
        <v>4-Sep-1993</v>
      </c>
      <c r="R488" s="48">
        <v>34216</v>
      </c>
      <c r="S488" s="17"/>
      <c r="T488" s="30">
        <f t="shared" si="43"/>
        <v>29</v>
      </c>
      <c r="U488" s="62">
        <v>4433.3900000000003</v>
      </c>
    </row>
    <row r="489" spans="1:21" x14ac:dyDescent="0.25">
      <c r="A489" t="s">
        <v>519</v>
      </c>
      <c r="B489">
        <v>1993</v>
      </c>
      <c r="C489" t="s">
        <v>30</v>
      </c>
      <c r="D489">
        <v>23</v>
      </c>
      <c r="E489">
        <v>2</v>
      </c>
      <c r="F489" s="54">
        <v>4433.92</v>
      </c>
      <c r="G489" t="s">
        <v>11</v>
      </c>
      <c r="H489" t="s">
        <v>11</v>
      </c>
      <c r="I489" t="s">
        <v>23</v>
      </c>
      <c r="J489" s="19"/>
      <c r="K489" s="19"/>
      <c r="L489" s="15" t="str">
        <f t="shared" si="39"/>
        <v>Dec</v>
      </c>
      <c r="M489" s="15">
        <f t="shared" si="40"/>
        <v>1993</v>
      </c>
      <c r="N489" s="15" t="str" cm="1">
        <f t="array" ref="N489">IF(G489="?",INDEX($G$2:$G$2344,MODE(MATCH($G$2:$G$2344,$G$2:$G$2344,0))),G489)</f>
        <v>tier - 2</v>
      </c>
      <c r="O489" s="15" t="str" cm="1">
        <f t="array" ref="O489">IF(H489="?",INDEX($H$2:$H$2344,MODE(MATCH($H$2:$H$2344,$H$2:$H$2344,0))),H489)</f>
        <v>tier - 2</v>
      </c>
      <c r="P489" s="15" t="str">
        <f t="shared" si="41"/>
        <v>R1012</v>
      </c>
      <c r="Q489" s="49" t="str">
        <f t="shared" si="42"/>
        <v>23-Dec-1993</v>
      </c>
      <c r="R489" s="46">
        <v>34326</v>
      </c>
      <c r="S489" s="15"/>
      <c r="T489" s="29">
        <f t="shared" si="43"/>
        <v>29</v>
      </c>
      <c r="U489" s="61">
        <v>4433.92</v>
      </c>
    </row>
    <row r="490" spans="1:21" x14ac:dyDescent="0.25">
      <c r="A490" t="s">
        <v>520</v>
      </c>
      <c r="B490">
        <v>1994</v>
      </c>
      <c r="C490" t="s">
        <v>37</v>
      </c>
      <c r="D490">
        <v>8</v>
      </c>
      <c r="E490">
        <v>2</v>
      </c>
      <c r="F490" s="54">
        <v>4435.09</v>
      </c>
      <c r="G490" t="s">
        <v>12</v>
      </c>
      <c r="H490" t="s">
        <v>11</v>
      </c>
      <c r="I490" t="s">
        <v>168</v>
      </c>
      <c r="J490" s="20"/>
      <c r="K490" s="20"/>
      <c r="L490" s="17" t="str">
        <f t="shared" si="39"/>
        <v>Oct</v>
      </c>
      <c r="M490" s="17">
        <f t="shared" si="40"/>
        <v>1994</v>
      </c>
      <c r="N490" s="17" t="str" cm="1">
        <f t="array" ref="N490">IF(G490="?",INDEX($G$2:$G$2344,MODE(MATCH($G$2:$G$2344,$G$2:$G$2344,0))),G490)</f>
        <v>tier - 3</v>
      </c>
      <c r="O490" s="17" t="str" cm="1">
        <f t="array" ref="O490">IF(H490="?",INDEX($H$2:$H$2344,MODE(MATCH($H$2:$H$2344,$H$2:$H$2344,0))),H490)</f>
        <v>tier - 2</v>
      </c>
      <c r="P490" s="17" t="str">
        <f t="shared" si="41"/>
        <v>R1016</v>
      </c>
      <c r="Q490" s="47" t="str">
        <f t="shared" si="42"/>
        <v>8-Oct-1994</v>
      </c>
      <c r="R490" s="48">
        <v>34615</v>
      </c>
      <c r="S490" s="17"/>
      <c r="T490" s="30">
        <f t="shared" si="43"/>
        <v>28</v>
      </c>
      <c r="U490" s="62">
        <v>4435.09</v>
      </c>
    </row>
    <row r="491" spans="1:21" x14ac:dyDescent="0.25">
      <c r="A491" t="s">
        <v>521</v>
      </c>
      <c r="B491">
        <v>1994</v>
      </c>
      <c r="C491" t="s">
        <v>37</v>
      </c>
      <c r="D491">
        <v>24</v>
      </c>
      <c r="E491">
        <v>2</v>
      </c>
      <c r="F491" s="54">
        <v>4438.26</v>
      </c>
      <c r="G491" t="s">
        <v>11</v>
      </c>
      <c r="H491" t="s">
        <v>12</v>
      </c>
      <c r="I491" t="s">
        <v>356</v>
      </c>
      <c r="J491" s="19"/>
      <c r="K491" s="19"/>
      <c r="L491" s="15" t="str">
        <f t="shared" si="39"/>
        <v>Oct</v>
      </c>
      <c r="M491" s="15">
        <f t="shared" si="40"/>
        <v>1994</v>
      </c>
      <c r="N491" s="15" t="str" cm="1">
        <f t="array" ref="N491">IF(G491="?",INDEX($G$2:$G$2344,MODE(MATCH($G$2:$G$2344,$G$2:$G$2344,0))),G491)</f>
        <v>tier - 2</v>
      </c>
      <c r="O491" s="15" t="str" cm="1">
        <f t="array" ref="O491">IF(H491="?",INDEX($H$2:$H$2344,MODE(MATCH($H$2:$H$2344,$H$2:$H$2344,0))),H491)</f>
        <v>tier - 3</v>
      </c>
      <c r="P491" s="15" t="str">
        <f t="shared" si="41"/>
        <v>R1017</v>
      </c>
      <c r="Q491" s="49" t="str">
        <f t="shared" si="42"/>
        <v>24-Oct-1994</v>
      </c>
      <c r="R491" s="46">
        <v>34631</v>
      </c>
      <c r="S491" s="15"/>
      <c r="T491" s="29">
        <f t="shared" si="43"/>
        <v>28</v>
      </c>
      <c r="U491" s="61">
        <v>4438.26</v>
      </c>
    </row>
    <row r="492" spans="1:21" x14ac:dyDescent="0.25">
      <c r="A492" t="s">
        <v>522</v>
      </c>
      <c r="B492">
        <v>1991</v>
      </c>
      <c r="C492" t="s">
        <v>20</v>
      </c>
      <c r="D492">
        <v>3</v>
      </c>
      <c r="E492">
        <v>1</v>
      </c>
      <c r="F492" s="54">
        <v>4441.21</v>
      </c>
      <c r="G492" t="s">
        <v>16</v>
      </c>
      <c r="H492" t="s">
        <v>11</v>
      </c>
      <c r="I492" t="s">
        <v>276</v>
      </c>
      <c r="J492" s="20"/>
      <c r="K492" s="20"/>
      <c r="L492" s="17" t="str">
        <f t="shared" si="39"/>
        <v>Sep</v>
      </c>
      <c r="M492" s="17">
        <f t="shared" si="40"/>
        <v>1991</v>
      </c>
      <c r="N492" s="17" t="str" cm="1">
        <f t="array" ref="N492">IF(G492="?",INDEX($G$2:$G$2344,MODE(MATCH($G$2:$G$2344,$G$2:$G$2344,0))),G492)</f>
        <v>tier - 1</v>
      </c>
      <c r="O492" s="17" t="str" cm="1">
        <f t="array" ref="O492">IF(H492="?",INDEX($H$2:$H$2344,MODE(MATCH($H$2:$H$2344,$H$2:$H$2344,0))),H492)</f>
        <v>tier - 2</v>
      </c>
      <c r="P492" s="17" t="str">
        <f t="shared" si="41"/>
        <v>R1014</v>
      </c>
      <c r="Q492" s="47" t="str">
        <f t="shared" si="42"/>
        <v>3-Sep-1991</v>
      </c>
      <c r="R492" s="48">
        <v>33484</v>
      </c>
      <c r="S492" s="17"/>
      <c r="T492" s="30">
        <f t="shared" si="43"/>
        <v>31</v>
      </c>
      <c r="U492" s="62">
        <v>4441.21</v>
      </c>
    </row>
    <row r="493" spans="1:21" x14ac:dyDescent="0.25">
      <c r="A493" t="s">
        <v>523</v>
      </c>
      <c r="B493">
        <v>1994</v>
      </c>
      <c r="C493" t="s">
        <v>18</v>
      </c>
      <c r="D493">
        <v>28</v>
      </c>
      <c r="E493">
        <v>3</v>
      </c>
      <c r="F493" s="54">
        <v>4449.46</v>
      </c>
      <c r="G493" t="s">
        <v>16</v>
      </c>
      <c r="H493" t="s">
        <v>11</v>
      </c>
      <c r="I493" t="s">
        <v>13</v>
      </c>
      <c r="J493" s="19"/>
      <c r="K493" s="19"/>
      <c r="L493" s="15" t="str">
        <f t="shared" si="39"/>
        <v>Jun</v>
      </c>
      <c r="M493" s="15">
        <f t="shared" si="40"/>
        <v>1994</v>
      </c>
      <c r="N493" s="15" t="str" cm="1">
        <f t="array" ref="N493">IF(G493="?",INDEX($G$2:$G$2344,MODE(MATCH($G$2:$G$2344,$G$2:$G$2344,0))),G493)</f>
        <v>tier - 1</v>
      </c>
      <c r="O493" s="15" t="str" cm="1">
        <f t="array" ref="O493">IF(H493="?",INDEX($H$2:$H$2344,MODE(MATCH($H$2:$H$2344,$H$2:$H$2344,0))),H493)</f>
        <v>tier - 2</v>
      </c>
      <c r="P493" s="15" t="str">
        <f t="shared" si="41"/>
        <v>R1013</v>
      </c>
      <c r="Q493" s="49" t="str">
        <f t="shared" si="42"/>
        <v>28-Jun-1994</v>
      </c>
      <c r="R493" s="46">
        <v>34513</v>
      </c>
      <c r="S493" s="15"/>
      <c r="T493" s="29">
        <f t="shared" si="43"/>
        <v>28</v>
      </c>
      <c r="U493" s="61">
        <v>4449.46</v>
      </c>
    </row>
    <row r="494" spans="1:21" x14ac:dyDescent="0.25">
      <c r="A494" t="s">
        <v>524</v>
      </c>
      <c r="B494">
        <v>1990</v>
      </c>
      <c r="C494" t="s">
        <v>35</v>
      </c>
      <c r="D494">
        <v>8</v>
      </c>
      <c r="E494">
        <v>1</v>
      </c>
      <c r="F494" s="54">
        <v>4454.3999999999996</v>
      </c>
      <c r="G494" t="s">
        <v>11</v>
      </c>
      <c r="H494" t="s">
        <v>12</v>
      </c>
      <c r="I494" t="s">
        <v>23</v>
      </c>
      <c r="J494" s="20"/>
      <c r="K494" s="20"/>
      <c r="L494" s="17" t="str">
        <f t="shared" si="39"/>
        <v>Aug</v>
      </c>
      <c r="M494" s="17">
        <f t="shared" si="40"/>
        <v>1990</v>
      </c>
      <c r="N494" s="17" t="str" cm="1">
        <f t="array" ref="N494">IF(G494="?",INDEX($G$2:$G$2344,MODE(MATCH($G$2:$G$2344,$G$2:$G$2344,0))),G494)</f>
        <v>tier - 2</v>
      </c>
      <c r="O494" s="17" t="str" cm="1">
        <f t="array" ref="O494">IF(H494="?",INDEX($H$2:$H$2344,MODE(MATCH($H$2:$H$2344,$H$2:$H$2344,0))),H494)</f>
        <v>tier - 3</v>
      </c>
      <c r="P494" s="17" t="str">
        <f t="shared" si="41"/>
        <v>R1012</v>
      </c>
      <c r="Q494" s="47" t="str">
        <f t="shared" si="42"/>
        <v>8-Aug-1990</v>
      </c>
      <c r="R494" s="48">
        <v>33093</v>
      </c>
      <c r="S494" s="17"/>
      <c r="T494" s="30">
        <f t="shared" si="43"/>
        <v>32</v>
      </c>
      <c r="U494" s="62">
        <v>4454.3999999999996</v>
      </c>
    </row>
    <row r="495" spans="1:21" x14ac:dyDescent="0.25">
      <c r="A495" t="s">
        <v>525</v>
      </c>
      <c r="B495">
        <v>1990</v>
      </c>
      <c r="C495" t="s">
        <v>10</v>
      </c>
      <c r="D495">
        <v>15</v>
      </c>
      <c r="E495">
        <v>1</v>
      </c>
      <c r="F495" s="54">
        <v>4462.72</v>
      </c>
      <c r="G495" t="s">
        <v>11</v>
      </c>
      <c r="H495" t="s">
        <v>12</v>
      </c>
      <c r="I495" t="s">
        <v>23</v>
      </c>
      <c r="J495" s="19"/>
      <c r="K495" s="19"/>
      <c r="L495" s="15" t="str">
        <f t="shared" si="39"/>
        <v>Jul</v>
      </c>
      <c r="M495" s="15">
        <f t="shared" si="40"/>
        <v>1990</v>
      </c>
      <c r="N495" s="15" t="str" cm="1">
        <f t="array" ref="N495">IF(G495="?",INDEX($G$2:$G$2344,MODE(MATCH($G$2:$G$2344,$G$2:$G$2344,0))),G495)</f>
        <v>tier - 2</v>
      </c>
      <c r="O495" s="15" t="str" cm="1">
        <f t="array" ref="O495">IF(H495="?",INDEX($H$2:$H$2344,MODE(MATCH($H$2:$H$2344,$H$2:$H$2344,0))),H495)</f>
        <v>tier - 3</v>
      </c>
      <c r="P495" s="15" t="str">
        <f t="shared" si="41"/>
        <v>R1012</v>
      </c>
      <c r="Q495" s="49" t="str">
        <f t="shared" si="42"/>
        <v>15-Jul-1990</v>
      </c>
      <c r="R495" s="46">
        <v>33069</v>
      </c>
      <c r="S495" s="15"/>
      <c r="T495" s="29">
        <f t="shared" si="43"/>
        <v>32</v>
      </c>
      <c r="U495" s="61">
        <v>4462.72</v>
      </c>
    </row>
    <row r="496" spans="1:21" x14ac:dyDescent="0.25">
      <c r="A496" t="s">
        <v>526</v>
      </c>
      <c r="B496">
        <v>1991</v>
      </c>
      <c r="C496" t="s">
        <v>10</v>
      </c>
      <c r="D496">
        <v>4</v>
      </c>
      <c r="E496">
        <v>2</v>
      </c>
      <c r="F496" s="54">
        <v>4463.21</v>
      </c>
      <c r="G496" t="s">
        <v>12</v>
      </c>
      <c r="H496" t="s">
        <v>12</v>
      </c>
      <c r="I496" t="s">
        <v>13</v>
      </c>
      <c r="J496" s="20"/>
      <c r="K496" s="20"/>
      <c r="L496" s="17" t="str">
        <f t="shared" si="39"/>
        <v>Jul</v>
      </c>
      <c r="M496" s="17">
        <f t="shared" si="40"/>
        <v>1991</v>
      </c>
      <c r="N496" s="17" t="str" cm="1">
        <f t="array" ref="N496">IF(G496="?",INDEX($G$2:$G$2344,MODE(MATCH($G$2:$G$2344,$G$2:$G$2344,0))),G496)</f>
        <v>tier - 3</v>
      </c>
      <c r="O496" s="17" t="str" cm="1">
        <f t="array" ref="O496">IF(H496="?",INDEX($H$2:$H$2344,MODE(MATCH($H$2:$H$2344,$H$2:$H$2344,0))),H496)</f>
        <v>tier - 3</v>
      </c>
      <c r="P496" s="17" t="str">
        <f t="shared" si="41"/>
        <v>R1013</v>
      </c>
      <c r="Q496" s="47" t="str">
        <f t="shared" si="42"/>
        <v>4-Jul-1991</v>
      </c>
      <c r="R496" s="48">
        <v>33423</v>
      </c>
      <c r="S496" s="17"/>
      <c r="T496" s="30">
        <f t="shared" si="43"/>
        <v>31</v>
      </c>
      <c r="U496" s="62">
        <v>4463.21</v>
      </c>
    </row>
    <row r="497" spans="1:21" x14ac:dyDescent="0.25">
      <c r="A497" t="s">
        <v>527</v>
      </c>
      <c r="B497">
        <v>1999</v>
      </c>
      <c r="C497" t="s">
        <v>15</v>
      </c>
      <c r="D497">
        <v>20</v>
      </c>
      <c r="E497">
        <v>3</v>
      </c>
      <c r="F497" s="54">
        <v>4466.62</v>
      </c>
      <c r="G497" t="s">
        <v>11</v>
      </c>
      <c r="H497" t="s">
        <v>11</v>
      </c>
      <c r="I497" t="s">
        <v>23</v>
      </c>
      <c r="J497" s="19"/>
      <c r="K497" s="19"/>
      <c r="L497" s="15" t="str">
        <f t="shared" si="39"/>
        <v>Nov</v>
      </c>
      <c r="M497" s="15">
        <f t="shared" si="40"/>
        <v>1999</v>
      </c>
      <c r="N497" s="15" t="str" cm="1">
        <f t="array" ref="N497">IF(G497="?",INDEX($G$2:$G$2344,MODE(MATCH($G$2:$G$2344,$G$2:$G$2344,0))),G497)</f>
        <v>tier - 2</v>
      </c>
      <c r="O497" s="15" t="str" cm="1">
        <f t="array" ref="O497">IF(H497="?",INDEX($H$2:$H$2344,MODE(MATCH($H$2:$H$2344,$H$2:$H$2344,0))),H497)</f>
        <v>tier - 2</v>
      </c>
      <c r="P497" s="15" t="str">
        <f t="shared" si="41"/>
        <v>R1012</v>
      </c>
      <c r="Q497" s="49" t="str">
        <f t="shared" si="42"/>
        <v>20-Nov-1999</v>
      </c>
      <c r="R497" s="46">
        <v>36484</v>
      </c>
      <c r="S497" s="15"/>
      <c r="T497" s="29">
        <f t="shared" si="43"/>
        <v>23</v>
      </c>
      <c r="U497" s="61">
        <v>4466.62</v>
      </c>
    </row>
    <row r="498" spans="1:21" x14ac:dyDescent="0.25">
      <c r="A498" t="s">
        <v>528</v>
      </c>
      <c r="B498">
        <v>2004</v>
      </c>
      <c r="C498" t="s">
        <v>10</v>
      </c>
      <c r="D498">
        <v>18</v>
      </c>
      <c r="E498">
        <v>0</v>
      </c>
      <c r="F498" s="54">
        <v>4468.25</v>
      </c>
      <c r="G498" t="s">
        <v>11</v>
      </c>
      <c r="H498" t="s">
        <v>11</v>
      </c>
      <c r="I498" t="s">
        <v>23</v>
      </c>
      <c r="J498" s="20"/>
      <c r="K498" s="20"/>
      <c r="L498" s="17" t="str">
        <f t="shared" si="39"/>
        <v>Jul</v>
      </c>
      <c r="M498" s="17">
        <f t="shared" si="40"/>
        <v>2004</v>
      </c>
      <c r="N498" s="17" t="str" cm="1">
        <f t="array" ref="N498">IF(G498="?",INDEX($G$2:$G$2344,MODE(MATCH($G$2:$G$2344,$G$2:$G$2344,0))),G498)</f>
        <v>tier - 2</v>
      </c>
      <c r="O498" s="17" t="str" cm="1">
        <f t="array" ref="O498">IF(H498="?",INDEX($H$2:$H$2344,MODE(MATCH($H$2:$H$2344,$H$2:$H$2344,0))),H498)</f>
        <v>tier - 2</v>
      </c>
      <c r="P498" s="17" t="str">
        <f t="shared" si="41"/>
        <v>R1012</v>
      </c>
      <c r="Q498" s="47" t="str">
        <f t="shared" si="42"/>
        <v>18-Jul-2004</v>
      </c>
      <c r="R498" s="48">
        <v>38186</v>
      </c>
      <c r="S498" s="17"/>
      <c r="T498" s="30">
        <f t="shared" si="43"/>
        <v>18</v>
      </c>
      <c r="U498" s="62">
        <v>4468.25</v>
      </c>
    </row>
    <row r="499" spans="1:21" x14ac:dyDescent="0.25">
      <c r="A499" t="s">
        <v>529</v>
      </c>
      <c r="B499">
        <v>1992</v>
      </c>
      <c r="C499" t="s">
        <v>10</v>
      </c>
      <c r="D499">
        <v>12</v>
      </c>
      <c r="E499">
        <v>0</v>
      </c>
      <c r="F499" s="54">
        <v>4488.58</v>
      </c>
      <c r="G499" t="s">
        <v>11</v>
      </c>
      <c r="H499" t="s">
        <v>12</v>
      </c>
      <c r="I499" t="s">
        <v>23</v>
      </c>
      <c r="J499" s="19"/>
      <c r="K499" s="19"/>
      <c r="L499" s="15" t="str">
        <f t="shared" si="39"/>
        <v>Jul</v>
      </c>
      <c r="M499" s="15">
        <f t="shared" si="40"/>
        <v>1992</v>
      </c>
      <c r="N499" s="15" t="str" cm="1">
        <f t="array" ref="N499">IF(G499="?",INDEX($G$2:$G$2344,MODE(MATCH($G$2:$G$2344,$G$2:$G$2344,0))),G499)</f>
        <v>tier - 2</v>
      </c>
      <c r="O499" s="15" t="str" cm="1">
        <f t="array" ref="O499">IF(H499="?",INDEX($H$2:$H$2344,MODE(MATCH($H$2:$H$2344,$H$2:$H$2344,0))),H499)</f>
        <v>tier - 3</v>
      </c>
      <c r="P499" s="15" t="str">
        <f t="shared" si="41"/>
        <v>R1012</v>
      </c>
      <c r="Q499" s="49" t="str">
        <f t="shared" si="42"/>
        <v>12-Jul-1992</v>
      </c>
      <c r="R499" s="46">
        <v>33797</v>
      </c>
      <c r="S499" s="15"/>
      <c r="T499" s="29">
        <f t="shared" si="43"/>
        <v>30</v>
      </c>
      <c r="U499" s="61">
        <v>4488.58</v>
      </c>
    </row>
    <row r="500" spans="1:21" x14ac:dyDescent="0.25">
      <c r="A500" t="s">
        <v>530</v>
      </c>
      <c r="B500">
        <v>1988</v>
      </c>
      <c r="C500" t="s">
        <v>18</v>
      </c>
      <c r="D500">
        <v>26</v>
      </c>
      <c r="E500">
        <v>0</v>
      </c>
      <c r="F500" s="54">
        <v>4500.34</v>
      </c>
      <c r="G500" t="s">
        <v>11</v>
      </c>
      <c r="H500" t="s">
        <v>16</v>
      </c>
      <c r="I500" t="s">
        <v>356</v>
      </c>
      <c r="J500" s="20"/>
      <c r="K500" s="20"/>
      <c r="L500" s="17" t="str">
        <f t="shared" si="39"/>
        <v>Jun</v>
      </c>
      <c r="M500" s="17">
        <f t="shared" si="40"/>
        <v>1988</v>
      </c>
      <c r="N500" s="17" t="str" cm="1">
        <f t="array" ref="N500">IF(G500="?",INDEX($G$2:$G$2344,MODE(MATCH($G$2:$G$2344,$G$2:$G$2344,0))),G500)</f>
        <v>tier - 2</v>
      </c>
      <c r="O500" s="17" t="str" cm="1">
        <f t="array" ref="O500">IF(H500="?",INDEX($H$2:$H$2344,MODE(MATCH($H$2:$H$2344,$H$2:$H$2344,0))),H500)</f>
        <v>tier - 1</v>
      </c>
      <c r="P500" s="17" t="str">
        <f t="shared" si="41"/>
        <v>R1017</v>
      </c>
      <c r="Q500" s="47" t="str">
        <f t="shared" si="42"/>
        <v>26-Jun-1988</v>
      </c>
      <c r="R500" s="48">
        <v>32320</v>
      </c>
      <c r="S500" s="17"/>
      <c r="T500" s="30">
        <f t="shared" si="43"/>
        <v>34</v>
      </c>
      <c r="U500" s="62">
        <v>4500.34</v>
      </c>
    </row>
    <row r="501" spans="1:21" x14ac:dyDescent="0.25">
      <c r="A501" t="s">
        <v>531</v>
      </c>
      <c r="B501">
        <v>1997</v>
      </c>
      <c r="C501" t="s">
        <v>37</v>
      </c>
      <c r="D501">
        <v>13</v>
      </c>
      <c r="E501">
        <v>4</v>
      </c>
      <c r="F501" s="54">
        <v>4504.66</v>
      </c>
      <c r="G501" t="s">
        <v>16</v>
      </c>
      <c r="H501" t="s">
        <v>11</v>
      </c>
      <c r="I501" t="s">
        <v>13</v>
      </c>
      <c r="J501" s="19"/>
      <c r="K501" s="19"/>
      <c r="L501" s="15" t="str">
        <f t="shared" si="39"/>
        <v>Oct</v>
      </c>
      <c r="M501" s="15">
        <f t="shared" si="40"/>
        <v>1997</v>
      </c>
      <c r="N501" s="15" t="str" cm="1">
        <f t="array" ref="N501">IF(G501="?",INDEX($G$2:$G$2344,MODE(MATCH($G$2:$G$2344,$G$2:$G$2344,0))),G501)</f>
        <v>tier - 1</v>
      </c>
      <c r="O501" s="15" t="str" cm="1">
        <f t="array" ref="O501">IF(H501="?",INDEX($H$2:$H$2344,MODE(MATCH($H$2:$H$2344,$H$2:$H$2344,0))),H501)</f>
        <v>tier - 2</v>
      </c>
      <c r="P501" s="15" t="str">
        <f t="shared" si="41"/>
        <v>R1013</v>
      </c>
      <c r="Q501" s="49" t="str">
        <f t="shared" si="42"/>
        <v>13-Oct-1997</v>
      </c>
      <c r="R501" s="46">
        <v>35716</v>
      </c>
      <c r="S501" s="15"/>
      <c r="T501" s="29">
        <f t="shared" si="43"/>
        <v>25</v>
      </c>
      <c r="U501" s="61">
        <v>4504.66</v>
      </c>
    </row>
    <row r="502" spans="1:21" x14ac:dyDescent="0.25">
      <c r="A502" t="s">
        <v>532</v>
      </c>
      <c r="B502">
        <v>1982</v>
      </c>
      <c r="C502" t="s">
        <v>20</v>
      </c>
      <c r="D502">
        <v>27</v>
      </c>
      <c r="E502">
        <v>3</v>
      </c>
      <c r="F502" s="54">
        <v>4511.41</v>
      </c>
      <c r="G502" t="s">
        <v>11</v>
      </c>
      <c r="H502" t="s">
        <v>12</v>
      </c>
      <c r="I502" t="s">
        <v>13</v>
      </c>
      <c r="J502" s="20"/>
      <c r="K502" s="20"/>
      <c r="L502" s="17" t="str">
        <f t="shared" si="39"/>
        <v>Sep</v>
      </c>
      <c r="M502" s="17">
        <f t="shared" si="40"/>
        <v>1982</v>
      </c>
      <c r="N502" s="17" t="str" cm="1">
        <f t="array" ref="N502">IF(G502="?",INDEX($G$2:$G$2344,MODE(MATCH($G$2:$G$2344,$G$2:$G$2344,0))),G502)</f>
        <v>tier - 2</v>
      </c>
      <c r="O502" s="17" t="str" cm="1">
        <f t="array" ref="O502">IF(H502="?",INDEX($H$2:$H$2344,MODE(MATCH($H$2:$H$2344,$H$2:$H$2344,0))),H502)</f>
        <v>tier - 3</v>
      </c>
      <c r="P502" s="17" t="str">
        <f t="shared" si="41"/>
        <v>R1013</v>
      </c>
      <c r="Q502" s="47" t="str">
        <f t="shared" si="42"/>
        <v>27-Sep-1982</v>
      </c>
      <c r="R502" s="48">
        <v>30221</v>
      </c>
      <c r="S502" s="17"/>
      <c r="T502" s="30">
        <f t="shared" si="43"/>
        <v>40</v>
      </c>
      <c r="U502" s="62">
        <v>4511.41</v>
      </c>
    </row>
    <row r="503" spans="1:21" x14ac:dyDescent="0.25">
      <c r="A503" t="s">
        <v>533</v>
      </c>
      <c r="B503">
        <v>1980</v>
      </c>
      <c r="C503" t="s">
        <v>18</v>
      </c>
      <c r="D503">
        <v>16</v>
      </c>
      <c r="E503">
        <v>2</v>
      </c>
      <c r="F503" s="54">
        <v>4515.71</v>
      </c>
      <c r="G503" t="s">
        <v>11</v>
      </c>
      <c r="H503" t="s">
        <v>12</v>
      </c>
      <c r="I503" t="s">
        <v>13</v>
      </c>
      <c r="J503" s="19"/>
      <c r="K503" s="19"/>
      <c r="L503" s="15" t="str">
        <f t="shared" si="39"/>
        <v>Jun</v>
      </c>
      <c r="M503" s="15">
        <f t="shared" si="40"/>
        <v>1980</v>
      </c>
      <c r="N503" s="15" t="str" cm="1">
        <f t="array" ref="N503">IF(G503="?",INDEX($G$2:$G$2344,MODE(MATCH($G$2:$G$2344,$G$2:$G$2344,0))),G503)</f>
        <v>tier - 2</v>
      </c>
      <c r="O503" s="15" t="str" cm="1">
        <f t="array" ref="O503">IF(H503="?",INDEX($H$2:$H$2344,MODE(MATCH($H$2:$H$2344,$H$2:$H$2344,0))),H503)</f>
        <v>tier - 3</v>
      </c>
      <c r="P503" s="15" t="str">
        <f t="shared" si="41"/>
        <v>R1013</v>
      </c>
      <c r="Q503" s="49" t="str">
        <f t="shared" si="42"/>
        <v>16-Jun-1980</v>
      </c>
      <c r="R503" s="46">
        <v>29388</v>
      </c>
      <c r="S503" s="15"/>
      <c r="T503" s="29">
        <f t="shared" si="43"/>
        <v>42</v>
      </c>
      <c r="U503" s="61">
        <v>4515.71</v>
      </c>
    </row>
    <row r="504" spans="1:21" x14ac:dyDescent="0.25">
      <c r="A504" t="s">
        <v>534</v>
      </c>
      <c r="B504">
        <v>2003</v>
      </c>
      <c r="C504" t="s">
        <v>37</v>
      </c>
      <c r="D504">
        <v>2</v>
      </c>
      <c r="E504">
        <v>0</v>
      </c>
      <c r="F504" s="54">
        <v>4518.3999999999996</v>
      </c>
      <c r="G504" t="s">
        <v>11</v>
      </c>
      <c r="H504" t="s">
        <v>12</v>
      </c>
      <c r="I504" t="s">
        <v>535</v>
      </c>
      <c r="J504" s="20"/>
      <c r="K504" s="20"/>
      <c r="L504" s="17" t="str">
        <f t="shared" si="39"/>
        <v>Oct</v>
      </c>
      <c r="M504" s="17">
        <f t="shared" si="40"/>
        <v>2003</v>
      </c>
      <c r="N504" s="17" t="str" cm="1">
        <f t="array" ref="N504">IF(G504="?",INDEX($G$2:$G$2344,MODE(MATCH($G$2:$G$2344,$G$2:$G$2344,0))),G504)</f>
        <v>tier - 2</v>
      </c>
      <c r="O504" s="17" t="str" cm="1">
        <f t="array" ref="O504">IF(H504="?",INDEX($H$2:$H$2344,MODE(MATCH($H$2:$H$2344,$H$2:$H$2344,0))),H504)</f>
        <v>tier - 3</v>
      </c>
      <c r="P504" s="17" t="str">
        <f t="shared" si="41"/>
        <v>R1026</v>
      </c>
      <c r="Q504" s="47" t="str">
        <f t="shared" si="42"/>
        <v>2-Oct-2003</v>
      </c>
      <c r="R504" s="48">
        <v>37896</v>
      </c>
      <c r="S504" s="17"/>
      <c r="T504" s="30">
        <f t="shared" si="43"/>
        <v>19</v>
      </c>
      <c r="U504" s="62">
        <v>4518.3999999999996</v>
      </c>
    </row>
    <row r="505" spans="1:21" x14ac:dyDescent="0.25">
      <c r="A505" t="s">
        <v>536</v>
      </c>
      <c r="B505">
        <v>1987</v>
      </c>
      <c r="C505" t="s">
        <v>30</v>
      </c>
      <c r="D505">
        <v>5</v>
      </c>
      <c r="E505">
        <v>3</v>
      </c>
      <c r="F505" s="54">
        <v>4518.7700000000004</v>
      </c>
      <c r="G505" t="s">
        <v>11</v>
      </c>
      <c r="H505" t="s">
        <v>12</v>
      </c>
      <c r="I505" t="s">
        <v>23</v>
      </c>
      <c r="J505" s="19"/>
      <c r="K505" s="19"/>
      <c r="L505" s="15" t="str">
        <f t="shared" si="39"/>
        <v>Dec</v>
      </c>
      <c r="M505" s="15">
        <f t="shared" si="40"/>
        <v>1987</v>
      </c>
      <c r="N505" s="15" t="str" cm="1">
        <f t="array" ref="N505">IF(G505="?",INDEX($G$2:$G$2344,MODE(MATCH($G$2:$G$2344,$G$2:$G$2344,0))),G505)</f>
        <v>tier - 2</v>
      </c>
      <c r="O505" s="15" t="str" cm="1">
        <f t="array" ref="O505">IF(H505="?",INDEX($H$2:$H$2344,MODE(MATCH($H$2:$H$2344,$H$2:$H$2344,0))),H505)</f>
        <v>tier - 3</v>
      </c>
      <c r="P505" s="15" t="str">
        <f t="shared" si="41"/>
        <v>R1012</v>
      </c>
      <c r="Q505" s="49" t="str">
        <f t="shared" si="42"/>
        <v>5-Dec-1987</v>
      </c>
      <c r="R505" s="46">
        <v>32116</v>
      </c>
      <c r="S505" s="15"/>
      <c r="T505" s="29">
        <f t="shared" si="43"/>
        <v>35</v>
      </c>
      <c r="U505" s="61">
        <v>4518.7700000000004</v>
      </c>
    </row>
    <row r="506" spans="1:21" x14ac:dyDescent="0.25">
      <c r="A506" t="s">
        <v>537</v>
      </c>
      <c r="B506">
        <v>1988</v>
      </c>
      <c r="C506" t="s">
        <v>30</v>
      </c>
      <c r="D506">
        <v>21</v>
      </c>
      <c r="E506">
        <v>0</v>
      </c>
      <c r="F506" s="54">
        <v>4518.83</v>
      </c>
      <c r="G506" t="s">
        <v>11</v>
      </c>
      <c r="H506" t="s">
        <v>11</v>
      </c>
      <c r="I506" t="s">
        <v>356</v>
      </c>
      <c r="J506" s="20"/>
      <c r="K506" s="20"/>
      <c r="L506" s="17" t="str">
        <f t="shared" si="39"/>
        <v>Dec</v>
      </c>
      <c r="M506" s="17">
        <f t="shared" si="40"/>
        <v>1988</v>
      </c>
      <c r="N506" s="17" t="str" cm="1">
        <f t="array" ref="N506">IF(G506="?",INDEX($G$2:$G$2344,MODE(MATCH($G$2:$G$2344,$G$2:$G$2344,0))),G506)</f>
        <v>tier - 2</v>
      </c>
      <c r="O506" s="17" t="str" cm="1">
        <f t="array" ref="O506">IF(H506="?",INDEX($H$2:$H$2344,MODE(MATCH($H$2:$H$2344,$H$2:$H$2344,0))),H506)</f>
        <v>tier - 2</v>
      </c>
      <c r="P506" s="17" t="str">
        <f t="shared" si="41"/>
        <v>R1017</v>
      </c>
      <c r="Q506" s="47" t="str">
        <f t="shared" si="42"/>
        <v>21-Dec-1988</v>
      </c>
      <c r="R506" s="48">
        <v>32498</v>
      </c>
      <c r="S506" s="17"/>
      <c r="T506" s="30">
        <f t="shared" si="43"/>
        <v>34</v>
      </c>
      <c r="U506" s="62">
        <v>4518.83</v>
      </c>
    </row>
    <row r="507" spans="1:21" x14ac:dyDescent="0.25">
      <c r="A507" t="s">
        <v>538</v>
      </c>
      <c r="B507">
        <v>1992</v>
      </c>
      <c r="C507" t="s">
        <v>35</v>
      </c>
      <c r="D507">
        <v>13</v>
      </c>
      <c r="E507">
        <v>1</v>
      </c>
      <c r="F507" s="54">
        <v>4527.18</v>
      </c>
      <c r="G507" t="s">
        <v>11</v>
      </c>
      <c r="H507" t="s">
        <v>11</v>
      </c>
      <c r="I507" t="s">
        <v>23</v>
      </c>
      <c r="J507" s="19"/>
      <c r="K507" s="19"/>
      <c r="L507" s="15" t="str">
        <f t="shared" si="39"/>
        <v>Aug</v>
      </c>
      <c r="M507" s="15">
        <f t="shared" si="40"/>
        <v>1992</v>
      </c>
      <c r="N507" s="15" t="str" cm="1">
        <f t="array" ref="N507">IF(G507="?",INDEX($G$2:$G$2344,MODE(MATCH($G$2:$G$2344,$G$2:$G$2344,0))),G507)</f>
        <v>tier - 2</v>
      </c>
      <c r="O507" s="15" t="str" cm="1">
        <f t="array" ref="O507">IF(H507="?",INDEX($H$2:$H$2344,MODE(MATCH($H$2:$H$2344,$H$2:$H$2344,0))),H507)</f>
        <v>tier - 2</v>
      </c>
      <c r="P507" s="15" t="str">
        <f t="shared" si="41"/>
        <v>R1012</v>
      </c>
      <c r="Q507" s="49" t="str">
        <f t="shared" si="42"/>
        <v>13-Aug-1992</v>
      </c>
      <c r="R507" s="46">
        <v>33829</v>
      </c>
      <c r="S507" s="15"/>
      <c r="T507" s="29">
        <f t="shared" si="43"/>
        <v>30</v>
      </c>
      <c r="U507" s="61">
        <v>4527.18</v>
      </c>
    </row>
    <row r="508" spans="1:21" x14ac:dyDescent="0.25">
      <c r="A508" t="s">
        <v>539</v>
      </c>
      <c r="B508">
        <v>1993</v>
      </c>
      <c r="C508" t="s">
        <v>18</v>
      </c>
      <c r="D508">
        <v>29</v>
      </c>
      <c r="E508">
        <v>2</v>
      </c>
      <c r="F508" s="54">
        <v>4529.4799999999996</v>
      </c>
      <c r="G508" t="s">
        <v>11</v>
      </c>
      <c r="H508" t="s">
        <v>16</v>
      </c>
      <c r="I508" t="s">
        <v>42</v>
      </c>
      <c r="J508" s="20"/>
      <c r="K508" s="20"/>
      <c r="L508" s="17" t="str">
        <f t="shared" si="39"/>
        <v>Jun</v>
      </c>
      <c r="M508" s="17">
        <f t="shared" si="40"/>
        <v>1993</v>
      </c>
      <c r="N508" s="17" t="str" cm="1">
        <f t="array" ref="N508">IF(G508="?",INDEX($G$2:$G$2344,MODE(MATCH($G$2:$G$2344,$G$2:$G$2344,0))),G508)</f>
        <v>tier - 2</v>
      </c>
      <c r="O508" s="17" t="str" cm="1">
        <f t="array" ref="O508">IF(H508="?",INDEX($H$2:$H$2344,MODE(MATCH($H$2:$H$2344,$H$2:$H$2344,0))),H508)</f>
        <v>tier - 1</v>
      </c>
      <c r="P508" s="17" t="str">
        <f t="shared" si="41"/>
        <v>R1011</v>
      </c>
      <c r="Q508" s="47" t="str">
        <f t="shared" si="42"/>
        <v>29-Jun-1993</v>
      </c>
      <c r="R508" s="48">
        <v>34149</v>
      </c>
      <c r="S508" s="17"/>
      <c r="T508" s="30">
        <f t="shared" si="43"/>
        <v>29</v>
      </c>
      <c r="U508" s="62">
        <v>4529.4799999999996</v>
      </c>
    </row>
    <row r="509" spans="1:21" x14ac:dyDescent="0.25">
      <c r="A509" t="s">
        <v>540</v>
      </c>
      <c r="B509">
        <v>1988</v>
      </c>
      <c r="C509" t="s">
        <v>18</v>
      </c>
      <c r="D509">
        <v>13</v>
      </c>
      <c r="E509">
        <v>1</v>
      </c>
      <c r="F509" s="54">
        <v>4536.26</v>
      </c>
      <c r="G509" t="s">
        <v>11</v>
      </c>
      <c r="H509" t="s">
        <v>11</v>
      </c>
      <c r="I509" t="s">
        <v>42</v>
      </c>
      <c r="J509" s="19"/>
      <c r="K509" s="19"/>
      <c r="L509" s="15" t="str">
        <f t="shared" si="39"/>
        <v>Jun</v>
      </c>
      <c r="M509" s="15">
        <f t="shared" si="40"/>
        <v>1988</v>
      </c>
      <c r="N509" s="15" t="str" cm="1">
        <f t="array" ref="N509">IF(G509="?",INDEX($G$2:$G$2344,MODE(MATCH($G$2:$G$2344,$G$2:$G$2344,0))),G509)</f>
        <v>tier - 2</v>
      </c>
      <c r="O509" s="15" t="str" cm="1">
        <f t="array" ref="O509">IF(H509="?",INDEX($H$2:$H$2344,MODE(MATCH($H$2:$H$2344,$H$2:$H$2344,0))),H509)</f>
        <v>tier - 2</v>
      </c>
      <c r="P509" s="15" t="str">
        <f t="shared" si="41"/>
        <v>R1011</v>
      </c>
      <c r="Q509" s="49" t="str">
        <f t="shared" si="42"/>
        <v>13-Jun-1988</v>
      </c>
      <c r="R509" s="46">
        <v>32307</v>
      </c>
      <c r="S509" s="15"/>
      <c r="T509" s="29">
        <f t="shared" si="43"/>
        <v>34</v>
      </c>
      <c r="U509" s="61">
        <v>4536.26</v>
      </c>
    </row>
    <row r="510" spans="1:21" x14ac:dyDescent="0.25">
      <c r="A510" t="s">
        <v>541</v>
      </c>
      <c r="B510">
        <v>1990</v>
      </c>
      <c r="C510" t="s">
        <v>15</v>
      </c>
      <c r="D510">
        <v>17</v>
      </c>
      <c r="E510">
        <v>0</v>
      </c>
      <c r="F510" s="54">
        <v>4544.2299999999996</v>
      </c>
      <c r="G510" t="s">
        <v>11</v>
      </c>
      <c r="H510" t="s">
        <v>16</v>
      </c>
      <c r="I510" t="s">
        <v>247</v>
      </c>
      <c r="J510" s="20"/>
      <c r="K510" s="20"/>
      <c r="L510" s="17" t="str">
        <f t="shared" si="39"/>
        <v>Nov</v>
      </c>
      <c r="M510" s="17">
        <f t="shared" si="40"/>
        <v>1990</v>
      </c>
      <c r="N510" s="17" t="str" cm="1">
        <f t="array" ref="N510">IF(G510="?",INDEX($G$2:$G$2344,MODE(MATCH($G$2:$G$2344,$G$2:$G$2344,0))),G510)</f>
        <v>tier - 2</v>
      </c>
      <c r="O510" s="17" t="str" cm="1">
        <f t="array" ref="O510">IF(H510="?",INDEX($H$2:$H$2344,MODE(MATCH($H$2:$H$2344,$H$2:$H$2344,0))),H510)</f>
        <v>tier - 1</v>
      </c>
      <c r="P510" s="17" t="str">
        <f t="shared" si="41"/>
        <v>R1024</v>
      </c>
      <c r="Q510" s="47" t="str">
        <f t="shared" si="42"/>
        <v>17-Nov-1990</v>
      </c>
      <c r="R510" s="48">
        <v>33194</v>
      </c>
      <c r="S510" s="17"/>
      <c r="T510" s="30">
        <f t="shared" si="43"/>
        <v>32</v>
      </c>
      <c r="U510" s="62">
        <v>4544.2299999999996</v>
      </c>
    </row>
    <row r="511" spans="1:21" x14ac:dyDescent="0.25">
      <c r="A511" t="s">
        <v>542</v>
      </c>
      <c r="B511">
        <v>2004</v>
      </c>
      <c r="C511" t="s">
        <v>30</v>
      </c>
      <c r="D511">
        <v>22</v>
      </c>
      <c r="E511">
        <v>4</v>
      </c>
      <c r="F511" s="54">
        <v>4561.1899999999996</v>
      </c>
      <c r="G511" t="s">
        <v>11</v>
      </c>
      <c r="H511" t="s">
        <v>11</v>
      </c>
      <c r="I511" t="s">
        <v>247</v>
      </c>
      <c r="J511" s="19"/>
      <c r="K511" s="19"/>
      <c r="L511" s="15" t="str">
        <f t="shared" si="39"/>
        <v>Dec</v>
      </c>
      <c r="M511" s="15">
        <f t="shared" si="40"/>
        <v>2004</v>
      </c>
      <c r="N511" s="15" t="str" cm="1">
        <f t="array" ref="N511">IF(G511="?",INDEX($G$2:$G$2344,MODE(MATCH($G$2:$G$2344,$G$2:$G$2344,0))),G511)</f>
        <v>tier - 2</v>
      </c>
      <c r="O511" s="15" t="str" cm="1">
        <f t="array" ref="O511">IF(H511="?",INDEX($H$2:$H$2344,MODE(MATCH($H$2:$H$2344,$H$2:$H$2344,0))),H511)</f>
        <v>tier - 2</v>
      </c>
      <c r="P511" s="15" t="str">
        <f t="shared" si="41"/>
        <v>R1024</v>
      </c>
      <c r="Q511" s="49" t="str">
        <f t="shared" si="42"/>
        <v>22-Dec-2004</v>
      </c>
      <c r="R511" s="46">
        <v>38343</v>
      </c>
      <c r="S511" s="15"/>
      <c r="T511" s="29">
        <f t="shared" si="43"/>
        <v>18</v>
      </c>
      <c r="U511" s="61">
        <v>4561.1899999999996</v>
      </c>
    </row>
    <row r="512" spans="1:21" x14ac:dyDescent="0.25">
      <c r="A512" t="s">
        <v>543</v>
      </c>
      <c r="B512">
        <v>1990</v>
      </c>
      <c r="C512" t="s">
        <v>20</v>
      </c>
      <c r="D512">
        <v>20</v>
      </c>
      <c r="E512">
        <v>1</v>
      </c>
      <c r="F512" s="54">
        <v>4562.84</v>
      </c>
      <c r="G512" t="s">
        <v>11</v>
      </c>
      <c r="H512" t="s">
        <v>11</v>
      </c>
      <c r="I512" t="s">
        <v>13</v>
      </c>
      <c r="J512" s="20"/>
      <c r="K512" s="20"/>
      <c r="L512" s="17" t="str">
        <f t="shared" si="39"/>
        <v>Sep</v>
      </c>
      <c r="M512" s="17">
        <f t="shared" si="40"/>
        <v>1990</v>
      </c>
      <c r="N512" s="17" t="str" cm="1">
        <f t="array" ref="N512">IF(G512="?",INDEX($G$2:$G$2344,MODE(MATCH($G$2:$G$2344,$G$2:$G$2344,0))),G512)</f>
        <v>tier - 2</v>
      </c>
      <c r="O512" s="17" t="str" cm="1">
        <f t="array" ref="O512">IF(H512="?",INDEX($H$2:$H$2344,MODE(MATCH($H$2:$H$2344,$H$2:$H$2344,0))),H512)</f>
        <v>tier - 2</v>
      </c>
      <c r="P512" s="17" t="str">
        <f t="shared" si="41"/>
        <v>R1013</v>
      </c>
      <c r="Q512" s="47" t="str">
        <f t="shared" si="42"/>
        <v>20-Sep-1990</v>
      </c>
      <c r="R512" s="48">
        <v>33136</v>
      </c>
      <c r="S512" s="17"/>
      <c r="T512" s="30">
        <f t="shared" si="43"/>
        <v>32</v>
      </c>
      <c r="U512" s="62">
        <v>4562.84</v>
      </c>
    </row>
    <row r="513" spans="1:21" x14ac:dyDescent="0.25">
      <c r="A513" t="s">
        <v>544</v>
      </c>
      <c r="B513">
        <v>1996</v>
      </c>
      <c r="C513" t="s">
        <v>30</v>
      </c>
      <c r="D513">
        <v>25</v>
      </c>
      <c r="E513">
        <v>2</v>
      </c>
      <c r="F513" s="54">
        <v>4564.1899999999996</v>
      </c>
      <c r="G513" t="s">
        <v>11</v>
      </c>
      <c r="H513" t="s">
        <v>11</v>
      </c>
      <c r="I513" t="s">
        <v>247</v>
      </c>
      <c r="J513" s="19"/>
      <c r="K513" s="19"/>
      <c r="L513" s="15" t="str">
        <f t="shared" si="39"/>
        <v>Dec</v>
      </c>
      <c r="M513" s="15">
        <f t="shared" si="40"/>
        <v>1996</v>
      </c>
      <c r="N513" s="15" t="str" cm="1">
        <f t="array" ref="N513">IF(G513="?",INDEX($G$2:$G$2344,MODE(MATCH($G$2:$G$2344,$G$2:$G$2344,0))),G513)</f>
        <v>tier - 2</v>
      </c>
      <c r="O513" s="15" t="str" cm="1">
        <f t="array" ref="O513">IF(H513="?",INDEX($H$2:$H$2344,MODE(MATCH($H$2:$H$2344,$H$2:$H$2344,0))),H513)</f>
        <v>tier - 2</v>
      </c>
      <c r="P513" s="15" t="str">
        <f t="shared" si="41"/>
        <v>R1024</v>
      </c>
      <c r="Q513" s="49" t="str">
        <f t="shared" si="42"/>
        <v>25-Dec-1996</v>
      </c>
      <c r="R513" s="46">
        <v>35424</v>
      </c>
      <c r="S513" s="15"/>
      <c r="T513" s="29">
        <f t="shared" si="43"/>
        <v>26</v>
      </c>
      <c r="U513" s="61">
        <v>4564.1899999999996</v>
      </c>
    </row>
    <row r="514" spans="1:21" x14ac:dyDescent="0.25">
      <c r="A514" t="s">
        <v>545</v>
      </c>
      <c r="B514">
        <v>1989</v>
      </c>
      <c r="C514" t="s">
        <v>20</v>
      </c>
      <c r="D514">
        <v>18</v>
      </c>
      <c r="E514">
        <v>0</v>
      </c>
      <c r="F514" s="54">
        <v>4571.41</v>
      </c>
      <c r="G514" t="s">
        <v>11</v>
      </c>
      <c r="H514" t="s">
        <v>11</v>
      </c>
      <c r="I514" t="s">
        <v>23</v>
      </c>
      <c r="J514" s="20"/>
      <c r="K514" s="20"/>
      <c r="L514" s="17" t="str">
        <f t="shared" ref="L514:L577" si="44">IF(C514="?","Sep",C514)</f>
        <v>Sep</v>
      </c>
      <c r="M514" s="17">
        <f t="shared" ref="M514:M577" si="45">IF(B514="?",ROUND(AVERAGE($B$2:$B$2344),0),B514)</f>
        <v>1989</v>
      </c>
      <c r="N514" s="17" t="str" cm="1">
        <f t="array" ref="N514">IF(G514="?",INDEX($G$2:$G$2344,MODE(MATCH($G$2:$G$2344,$G$2:$G$2344,0))),G514)</f>
        <v>tier - 2</v>
      </c>
      <c r="O514" s="17" t="str" cm="1">
        <f t="array" ref="O514">IF(H514="?",INDEX($H$2:$H$2344,MODE(MATCH($H$2:$H$2344,$H$2:$H$2344,0))),H514)</f>
        <v>tier - 2</v>
      </c>
      <c r="P514" s="17" t="str">
        <f t="shared" ref="P514:P577" si="46">IF(I514="?","Unknown",I514)</f>
        <v>R1012</v>
      </c>
      <c r="Q514" s="47" t="str">
        <f t="shared" ref="Q514:Q577" si="47">CONCATENATE(D514,"-",L514,"-",M514)</f>
        <v>18-Sep-1989</v>
      </c>
      <c r="R514" s="48">
        <v>32769</v>
      </c>
      <c r="S514" s="17"/>
      <c r="T514" s="30">
        <f t="shared" ref="T514:T577" si="48">DATEDIF(R514,$S$2,"Y")</f>
        <v>33</v>
      </c>
      <c r="U514" s="62">
        <v>4571.41</v>
      </c>
    </row>
    <row r="515" spans="1:21" x14ac:dyDescent="0.25">
      <c r="A515" t="s">
        <v>546</v>
      </c>
      <c r="B515">
        <v>2000</v>
      </c>
      <c r="C515" t="s">
        <v>10</v>
      </c>
      <c r="D515">
        <v>2</v>
      </c>
      <c r="E515">
        <v>0</v>
      </c>
      <c r="F515" s="54">
        <v>4608.03</v>
      </c>
      <c r="G515" t="s">
        <v>11</v>
      </c>
      <c r="H515" t="s">
        <v>12</v>
      </c>
      <c r="I515" t="s">
        <v>42</v>
      </c>
      <c r="J515" s="19"/>
      <c r="K515" s="19"/>
      <c r="L515" s="15" t="str">
        <f t="shared" si="44"/>
        <v>Jul</v>
      </c>
      <c r="M515" s="15">
        <f t="shared" si="45"/>
        <v>2000</v>
      </c>
      <c r="N515" s="15" t="str" cm="1">
        <f t="array" ref="N515">IF(G515="?",INDEX($G$2:$G$2344,MODE(MATCH($G$2:$G$2344,$G$2:$G$2344,0))),G515)</f>
        <v>tier - 2</v>
      </c>
      <c r="O515" s="15" t="str" cm="1">
        <f t="array" ref="O515">IF(H515="?",INDEX($H$2:$H$2344,MODE(MATCH($H$2:$H$2344,$H$2:$H$2344,0))),H515)</f>
        <v>tier - 3</v>
      </c>
      <c r="P515" s="15" t="str">
        <f t="shared" si="46"/>
        <v>R1011</v>
      </c>
      <c r="Q515" s="49" t="str">
        <f t="shared" si="47"/>
        <v>2-Jul-2000</v>
      </c>
      <c r="R515" s="46">
        <v>36709</v>
      </c>
      <c r="S515" s="15"/>
      <c r="T515" s="29">
        <f t="shared" si="48"/>
        <v>22</v>
      </c>
      <c r="U515" s="61">
        <v>4608.03</v>
      </c>
    </row>
    <row r="516" spans="1:21" x14ac:dyDescent="0.25">
      <c r="A516" t="s">
        <v>547</v>
      </c>
      <c r="B516">
        <v>1998</v>
      </c>
      <c r="C516" t="s">
        <v>18</v>
      </c>
      <c r="D516">
        <v>29</v>
      </c>
      <c r="E516">
        <v>3</v>
      </c>
      <c r="F516" s="54">
        <v>4618.08</v>
      </c>
      <c r="G516" t="s">
        <v>11</v>
      </c>
      <c r="H516" t="s">
        <v>16</v>
      </c>
      <c r="I516" t="s">
        <v>23</v>
      </c>
      <c r="J516" s="20"/>
      <c r="K516" s="20"/>
      <c r="L516" s="17" t="str">
        <f t="shared" si="44"/>
        <v>Jun</v>
      </c>
      <c r="M516" s="17">
        <f t="shared" si="45"/>
        <v>1998</v>
      </c>
      <c r="N516" s="17" t="str" cm="1">
        <f t="array" ref="N516">IF(G516="?",INDEX($G$2:$G$2344,MODE(MATCH($G$2:$G$2344,$G$2:$G$2344,0))),G516)</f>
        <v>tier - 2</v>
      </c>
      <c r="O516" s="17" t="str" cm="1">
        <f t="array" ref="O516">IF(H516="?",INDEX($H$2:$H$2344,MODE(MATCH($H$2:$H$2344,$H$2:$H$2344,0))),H516)</f>
        <v>tier - 1</v>
      </c>
      <c r="P516" s="17" t="str">
        <f t="shared" si="46"/>
        <v>R1012</v>
      </c>
      <c r="Q516" s="47" t="str">
        <f t="shared" si="47"/>
        <v>29-Jun-1998</v>
      </c>
      <c r="R516" s="48">
        <v>35975</v>
      </c>
      <c r="S516" s="17"/>
      <c r="T516" s="30">
        <f t="shared" si="48"/>
        <v>24</v>
      </c>
      <c r="U516" s="62">
        <v>4618.08</v>
      </c>
    </row>
    <row r="517" spans="1:21" x14ac:dyDescent="0.25">
      <c r="A517" t="s">
        <v>548</v>
      </c>
      <c r="B517">
        <v>1985</v>
      </c>
      <c r="C517" t="s">
        <v>18</v>
      </c>
      <c r="D517">
        <v>22</v>
      </c>
      <c r="E517">
        <v>0</v>
      </c>
      <c r="F517" s="54">
        <v>4646.76</v>
      </c>
      <c r="G517" t="s">
        <v>16</v>
      </c>
      <c r="H517" t="s">
        <v>16</v>
      </c>
      <c r="I517" t="s">
        <v>42</v>
      </c>
      <c r="J517" s="19"/>
      <c r="K517" s="19"/>
      <c r="L517" s="15" t="str">
        <f t="shared" si="44"/>
        <v>Jun</v>
      </c>
      <c r="M517" s="15">
        <f t="shared" si="45"/>
        <v>1985</v>
      </c>
      <c r="N517" s="15" t="str" cm="1">
        <f t="array" ref="N517">IF(G517="?",INDEX($G$2:$G$2344,MODE(MATCH($G$2:$G$2344,$G$2:$G$2344,0))),G517)</f>
        <v>tier - 1</v>
      </c>
      <c r="O517" s="15" t="str" cm="1">
        <f t="array" ref="O517">IF(H517="?",INDEX($H$2:$H$2344,MODE(MATCH($H$2:$H$2344,$H$2:$H$2344,0))),H517)</f>
        <v>tier - 1</v>
      </c>
      <c r="P517" s="15" t="str">
        <f t="shared" si="46"/>
        <v>R1011</v>
      </c>
      <c r="Q517" s="49" t="str">
        <f t="shared" si="47"/>
        <v>22-Jun-1985</v>
      </c>
      <c r="R517" s="46">
        <v>31220</v>
      </c>
      <c r="S517" s="15"/>
      <c r="T517" s="29">
        <f t="shared" si="48"/>
        <v>37</v>
      </c>
      <c r="U517" s="61">
        <v>4646.76</v>
      </c>
    </row>
    <row r="518" spans="1:21" x14ac:dyDescent="0.25">
      <c r="A518" t="s">
        <v>549</v>
      </c>
      <c r="B518">
        <v>1996</v>
      </c>
      <c r="C518" t="s">
        <v>37</v>
      </c>
      <c r="D518">
        <v>25</v>
      </c>
      <c r="E518">
        <v>3</v>
      </c>
      <c r="F518" s="54">
        <v>4661.29</v>
      </c>
      <c r="G518" t="s">
        <v>11</v>
      </c>
      <c r="H518" t="s">
        <v>16</v>
      </c>
      <c r="I518" t="s">
        <v>356</v>
      </c>
      <c r="J518" s="20"/>
      <c r="K518" s="20"/>
      <c r="L518" s="17" t="str">
        <f t="shared" si="44"/>
        <v>Oct</v>
      </c>
      <c r="M518" s="17">
        <f t="shared" si="45"/>
        <v>1996</v>
      </c>
      <c r="N518" s="17" t="str" cm="1">
        <f t="array" ref="N518">IF(G518="?",INDEX($G$2:$G$2344,MODE(MATCH($G$2:$G$2344,$G$2:$G$2344,0))),G518)</f>
        <v>tier - 2</v>
      </c>
      <c r="O518" s="17" t="str" cm="1">
        <f t="array" ref="O518">IF(H518="?",INDEX($H$2:$H$2344,MODE(MATCH($H$2:$H$2344,$H$2:$H$2344,0))),H518)</f>
        <v>tier - 1</v>
      </c>
      <c r="P518" s="17" t="str">
        <f t="shared" si="46"/>
        <v>R1017</v>
      </c>
      <c r="Q518" s="47" t="str">
        <f t="shared" si="47"/>
        <v>25-Oct-1996</v>
      </c>
      <c r="R518" s="48">
        <v>35363</v>
      </c>
      <c r="S518" s="17"/>
      <c r="T518" s="30">
        <f t="shared" si="48"/>
        <v>26</v>
      </c>
      <c r="U518" s="62">
        <v>4661.29</v>
      </c>
    </row>
    <row r="519" spans="1:21" x14ac:dyDescent="0.25">
      <c r="A519" t="s">
        <v>550</v>
      </c>
      <c r="B519">
        <v>1990</v>
      </c>
      <c r="C519" t="s">
        <v>35</v>
      </c>
      <c r="D519">
        <v>5</v>
      </c>
      <c r="E519">
        <v>1</v>
      </c>
      <c r="F519" s="54">
        <v>4667.6099999999997</v>
      </c>
      <c r="G519" t="s">
        <v>12</v>
      </c>
      <c r="H519" t="s">
        <v>12</v>
      </c>
      <c r="I519" t="s">
        <v>168</v>
      </c>
      <c r="J519" s="19"/>
      <c r="K519" s="19"/>
      <c r="L519" s="15" t="str">
        <f t="shared" si="44"/>
        <v>Aug</v>
      </c>
      <c r="M519" s="15">
        <f t="shared" si="45"/>
        <v>1990</v>
      </c>
      <c r="N519" s="15" t="str" cm="1">
        <f t="array" ref="N519">IF(G519="?",INDEX($G$2:$G$2344,MODE(MATCH($G$2:$G$2344,$G$2:$G$2344,0))),G519)</f>
        <v>tier - 3</v>
      </c>
      <c r="O519" s="15" t="str" cm="1">
        <f t="array" ref="O519">IF(H519="?",INDEX($H$2:$H$2344,MODE(MATCH($H$2:$H$2344,$H$2:$H$2344,0))),H519)</f>
        <v>tier - 3</v>
      </c>
      <c r="P519" s="15" t="str">
        <f t="shared" si="46"/>
        <v>R1016</v>
      </c>
      <c r="Q519" s="49" t="str">
        <f t="shared" si="47"/>
        <v>5-Aug-1990</v>
      </c>
      <c r="R519" s="46">
        <v>33090</v>
      </c>
      <c r="S519" s="15"/>
      <c r="T519" s="29">
        <f t="shared" si="48"/>
        <v>32</v>
      </c>
      <c r="U519" s="61">
        <v>4667.6099999999997</v>
      </c>
    </row>
    <row r="520" spans="1:21" x14ac:dyDescent="0.25">
      <c r="A520" t="s">
        <v>551</v>
      </c>
      <c r="B520">
        <v>1990</v>
      </c>
      <c r="C520" t="s">
        <v>20</v>
      </c>
      <c r="D520">
        <v>26</v>
      </c>
      <c r="E520">
        <v>2</v>
      </c>
      <c r="F520" s="54">
        <v>4670.6400000000003</v>
      </c>
      <c r="G520" t="s">
        <v>11</v>
      </c>
      <c r="H520" t="s">
        <v>11</v>
      </c>
      <c r="I520" t="s">
        <v>42</v>
      </c>
      <c r="J520" s="20"/>
      <c r="K520" s="20"/>
      <c r="L520" s="17" t="str">
        <f t="shared" si="44"/>
        <v>Sep</v>
      </c>
      <c r="M520" s="17">
        <f t="shared" si="45"/>
        <v>1990</v>
      </c>
      <c r="N520" s="17" t="str" cm="1">
        <f t="array" ref="N520">IF(G520="?",INDEX($G$2:$G$2344,MODE(MATCH($G$2:$G$2344,$G$2:$G$2344,0))),G520)</f>
        <v>tier - 2</v>
      </c>
      <c r="O520" s="17" t="str" cm="1">
        <f t="array" ref="O520">IF(H520="?",INDEX($H$2:$H$2344,MODE(MATCH($H$2:$H$2344,$H$2:$H$2344,0))),H520)</f>
        <v>tier - 2</v>
      </c>
      <c r="P520" s="17" t="str">
        <f t="shared" si="46"/>
        <v>R1011</v>
      </c>
      <c r="Q520" s="47" t="str">
        <f t="shared" si="47"/>
        <v>26-Sep-1990</v>
      </c>
      <c r="R520" s="48">
        <v>33142</v>
      </c>
      <c r="S520" s="17"/>
      <c r="T520" s="30">
        <f t="shared" si="48"/>
        <v>32</v>
      </c>
      <c r="U520" s="62">
        <v>4670.6400000000003</v>
      </c>
    </row>
    <row r="521" spans="1:21" x14ac:dyDescent="0.25">
      <c r="A521" t="s">
        <v>552</v>
      </c>
      <c r="B521">
        <v>1990</v>
      </c>
      <c r="C521" t="s">
        <v>10</v>
      </c>
      <c r="D521">
        <v>13</v>
      </c>
      <c r="E521">
        <v>2</v>
      </c>
      <c r="F521" s="54">
        <v>4673.3900000000003</v>
      </c>
      <c r="G521" t="s">
        <v>11</v>
      </c>
      <c r="H521" t="s">
        <v>16</v>
      </c>
      <c r="I521" t="s">
        <v>13</v>
      </c>
      <c r="J521" s="19"/>
      <c r="K521" s="19"/>
      <c r="L521" s="15" t="str">
        <f t="shared" si="44"/>
        <v>Jul</v>
      </c>
      <c r="M521" s="15">
        <f t="shared" si="45"/>
        <v>1990</v>
      </c>
      <c r="N521" s="15" t="str" cm="1">
        <f t="array" ref="N521">IF(G521="?",INDEX($G$2:$G$2344,MODE(MATCH($G$2:$G$2344,$G$2:$G$2344,0))),G521)</f>
        <v>tier - 2</v>
      </c>
      <c r="O521" s="15" t="str" cm="1">
        <f t="array" ref="O521">IF(H521="?",INDEX($H$2:$H$2344,MODE(MATCH($H$2:$H$2344,$H$2:$H$2344,0))),H521)</f>
        <v>tier - 1</v>
      </c>
      <c r="P521" s="15" t="str">
        <f t="shared" si="46"/>
        <v>R1013</v>
      </c>
      <c r="Q521" s="49" t="str">
        <f t="shared" si="47"/>
        <v>13-Jul-1990</v>
      </c>
      <c r="R521" s="46">
        <v>33067</v>
      </c>
      <c r="S521" s="15"/>
      <c r="T521" s="29">
        <f t="shared" si="48"/>
        <v>32</v>
      </c>
      <c r="U521" s="61">
        <v>4673.3900000000003</v>
      </c>
    </row>
    <row r="522" spans="1:21" x14ac:dyDescent="0.25">
      <c r="A522" t="s">
        <v>553</v>
      </c>
      <c r="B522">
        <v>1979</v>
      </c>
      <c r="C522" t="s">
        <v>37</v>
      </c>
      <c r="D522">
        <v>18</v>
      </c>
      <c r="E522">
        <v>2</v>
      </c>
      <c r="F522" s="54">
        <v>4674.2</v>
      </c>
      <c r="G522" t="s">
        <v>11</v>
      </c>
      <c r="H522" t="s">
        <v>16</v>
      </c>
      <c r="I522" t="s">
        <v>13</v>
      </c>
      <c r="J522" s="20"/>
      <c r="K522" s="20"/>
      <c r="L522" s="17" t="str">
        <f t="shared" si="44"/>
        <v>Oct</v>
      </c>
      <c r="M522" s="17">
        <f t="shared" si="45"/>
        <v>1979</v>
      </c>
      <c r="N522" s="17" t="str" cm="1">
        <f t="array" ref="N522">IF(G522="?",INDEX($G$2:$G$2344,MODE(MATCH($G$2:$G$2344,$G$2:$G$2344,0))),G522)</f>
        <v>tier - 2</v>
      </c>
      <c r="O522" s="17" t="str" cm="1">
        <f t="array" ref="O522">IF(H522="?",INDEX($H$2:$H$2344,MODE(MATCH($H$2:$H$2344,$H$2:$H$2344,0))),H522)</f>
        <v>tier - 1</v>
      </c>
      <c r="P522" s="17" t="str">
        <f t="shared" si="46"/>
        <v>R1013</v>
      </c>
      <c r="Q522" s="47" t="str">
        <f t="shared" si="47"/>
        <v>18-Oct-1979</v>
      </c>
      <c r="R522" s="48">
        <v>29146</v>
      </c>
      <c r="S522" s="17"/>
      <c r="T522" s="30">
        <f t="shared" si="48"/>
        <v>43</v>
      </c>
      <c r="U522" s="62">
        <v>4674.2</v>
      </c>
    </row>
    <row r="523" spans="1:21" x14ac:dyDescent="0.25">
      <c r="A523" t="s">
        <v>554</v>
      </c>
      <c r="B523">
        <v>2003</v>
      </c>
      <c r="C523" t="s">
        <v>37</v>
      </c>
      <c r="D523">
        <v>4</v>
      </c>
      <c r="E523">
        <v>0</v>
      </c>
      <c r="F523" s="54">
        <v>4678.8</v>
      </c>
      <c r="G523" t="s">
        <v>11</v>
      </c>
      <c r="H523" t="s">
        <v>16</v>
      </c>
      <c r="I523" t="s">
        <v>300</v>
      </c>
      <c r="J523" s="19"/>
      <c r="K523" s="19"/>
      <c r="L523" s="15" t="str">
        <f t="shared" si="44"/>
        <v>Oct</v>
      </c>
      <c r="M523" s="15">
        <f t="shared" si="45"/>
        <v>2003</v>
      </c>
      <c r="N523" s="15" t="str" cm="1">
        <f t="array" ref="N523">IF(G523="?",INDEX($G$2:$G$2344,MODE(MATCH($G$2:$G$2344,$G$2:$G$2344,0))),G523)</f>
        <v>tier - 2</v>
      </c>
      <c r="O523" s="15" t="str" cm="1">
        <f t="array" ref="O523">IF(H523="?",INDEX($H$2:$H$2344,MODE(MATCH($H$2:$H$2344,$H$2:$H$2344,0))),H523)</f>
        <v>tier - 1</v>
      </c>
      <c r="P523" s="15" t="str">
        <f t="shared" si="46"/>
        <v>R1021</v>
      </c>
      <c r="Q523" s="49" t="str">
        <f t="shared" si="47"/>
        <v>4-Oct-2003</v>
      </c>
      <c r="R523" s="46">
        <v>37898</v>
      </c>
      <c r="S523" s="15"/>
      <c r="T523" s="29">
        <f t="shared" si="48"/>
        <v>19</v>
      </c>
      <c r="U523" s="61">
        <v>4678.8</v>
      </c>
    </row>
    <row r="524" spans="1:21" x14ac:dyDescent="0.25">
      <c r="A524" t="s">
        <v>555</v>
      </c>
      <c r="B524">
        <v>1990</v>
      </c>
      <c r="C524" t="s">
        <v>20</v>
      </c>
      <c r="D524">
        <v>4</v>
      </c>
      <c r="E524">
        <v>2</v>
      </c>
      <c r="F524" s="54">
        <v>4686.3900000000003</v>
      </c>
      <c r="G524" t="s">
        <v>12</v>
      </c>
      <c r="H524" t="s">
        <v>12</v>
      </c>
      <c r="I524" t="s">
        <v>13</v>
      </c>
      <c r="J524" s="20"/>
      <c r="K524" s="20"/>
      <c r="L524" s="17" t="str">
        <f t="shared" si="44"/>
        <v>Sep</v>
      </c>
      <c r="M524" s="17">
        <f t="shared" si="45"/>
        <v>1990</v>
      </c>
      <c r="N524" s="17" t="str" cm="1">
        <f t="array" ref="N524">IF(G524="?",INDEX($G$2:$G$2344,MODE(MATCH($G$2:$G$2344,$G$2:$G$2344,0))),G524)</f>
        <v>tier - 3</v>
      </c>
      <c r="O524" s="17" t="str" cm="1">
        <f t="array" ref="O524">IF(H524="?",INDEX($H$2:$H$2344,MODE(MATCH($H$2:$H$2344,$H$2:$H$2344,0))),H524)</f>
        <v>tier - 3</v>
      </c>
      <c r="P524" s="17" t="str">
        <f t="shared" si="46"/>
        <v>R1013</v>
      </c>
      <c r="Q524" s="47" t="str">
        <f t="shared" si="47"/>
        <v>4-Sep-1990</v>
      </c>
      <c r="R524" s="48">
        <v>33120</v>
      </c>
      <c r="S524" s="17"/>
      <c r="T524" s="30">
        <f t="shared" si="48"/>
        <v>32</v>
      </c>
      <c r="U524" s="62">
        <v>4686.3900000000003</v>
      </c>
    </row>
    <row r="525" spans="1:21" x14ac:dyDescent="0.25">
      <c r="A525" t="s">
        <v>556</v>
      </c>
      <c r="B525">
        <v>2003</v>
      </c>
      <c r="C525" t="s">
        <v>18</v>
      </c>
      <c r="D525">
        <v>22</v>
      </c>
      <c r="E525">
        <v>5</v>
      </c>
      <c r="F525" s="54">
        <v>4687.8</v>
      </c>
      <c r="G525" t="s">
        <v>11</v>
      </c>
      <c r="H525" t="s">
        <v>12</v>
      </c>
      <c r="I525" t="s">
        <v>42</v>
      </c>
      <c r="J525" s="19"/>
      <c r="K525" s="19"/>
      <c r="L525" s="15" t="str">
        <f t="shared" si="44"/>
        <v>Jun</v>
      </c>
      <c r="M525" s="15">
        <f t="shared" si="45"/>
        <v>2003</v>
      </c>
      <c r="N525" s="15" t="str" cm="1">
        <f t="array" ref="N525">IF(G525="?",INDEX($G$2:$G$2344,MODE(MATCH($G$2:$G$2344,$G$2:$G$2344,0))),G525)</f>
        <v>tier - 2</v>
      </c>
      <c r="O525" s="15" t="str" cm="1">
        <f t="array" ref="O525">IF(H525="?",INDEX($H$2:$H$2344,MODE(MATCH($H$2:$H$2344,$H$2:$H$2344,0))),H525)</f>
        <v>tier - 3</v>
      </c>
      <c r="P525" s="15" t="str">
        <f t="shared" si="46"/>
        <v>R1011</v>
      </c>
      <c r="Q525" s="49" t="str">
        <f t="shared" si="47"/>
        <v>22-Jun-2003</v>
      </c>
      <c r="R525" s="46">
        <v>37794</v>
      </c>
      <c r="S525" s="15"/>
      <c r="T525" s="29">
        <f t="shared" si="48"/>
        <v>19</v>
      </c>
      <c r="U525" s="61">
        <v>4687.8</v>
      </c>
    </row>
    <row r="526" spans="1:21" x14ac:dyDescent="0.25">
      <c r="A526" t="s">
        <v>557</v>
      </c>
      <c r="B526">
        <v>1977</v>
      </c>
      <c r="C526" t="s">
        <v>30</v>
      </c>
      <c r="D526">
        <v>4</v>
      </c>
      <c r="E526">
        <v>2</v>
      </c>
      <c r="F526" s="54">
        <v>4699.47</v>
      </c>
      <c r="G526" t="s">
        <v>11</v>
      </c>
      <c r="H526" t="s">
        <v>12</v>
      </c>
      <c r="I526" t="s">
        <v>13</v>
      </c>
      <c r="J526" s="20"/>
      <c r="K526" s="20"/>
      <c r="L526" s="17" t="str">
        <f t="shared" si="44"/>
        <v>Dec</v>
      </c>
      <c r="M526" s="17">
        <f t="shared" si="45"/>
        <v>1977</v>
      </c>
      <c r="N526" s="17" t="str" cm="1">
        <f t="array" ref="N526">IF(G526="?",INDEX($G$2:$G$2344,MODE(MATCH($G$2:$G$2344,$G$2:$G$2344,0))),G526)</f>
        <v>tier - 2</v>
      </c>
      <c r="O526" s="17" t="str" cm="1">
        <f t="array" ref="O526">IF(H526="?",INDEX($H$2:$H$2344,MODE(MATCH($H$2:$H$2344,$H$2:$H$2344,0))),H526)</f>
        <v>tier - 3</v>
      </c>
      <c r="P526" s="17" t="str">
        <f t="shared" si="46"/>
        <v>R1013</v>
      </c>
      <c r="Q526" s="47" t="str">
        <f t="shared" si="47"/>
        <v>4-Dec-1977</v>
      </c>
      <c r="R526" s="48">
        <v>28463</v>
      </c>
      <c r="S526" s="17"/>
      <c r="T526" s="30">
        <f t="shared" si="48"/>
        <v>45</v>
      </c>
      <c r="U526" s="62">
        <v>4699.47</v>
      </c>
    </row>
    <row r="527" spans="1:21" x14ac:dyDescent="0.25">
      <c r="A527" t="s">
        <v>558</v>
      </c>
      <c r="B527">
        <v>1981</v>
      </c>
      <c r="C527" t="s">
        <v>35</v>
      </c>
      <c r="D527">
        <v>12</v>
      </c>
      <c r="E527">
        <v>1</v>
      </c>
      <c r="F527" s="54">
        <v>4712.12</v>
      </c>
      <c r="G527" t="s">
        <v>11</v>
      </c>
      <c r="H527" t="s">
        <v>12</v>
      </c>
      <c r="I527" t="s">
        <v>42</v>
      </c>
      <c r="J527" s="19"/>
      <c r="K527" s="19"/>
      <c r="L527" s="15" t="str">
        <f t="shared" si="44"/>
        <v>Aug</v>
      </c>
      <c r="M527" s="15">
        <f t="shared" si="45"/>
        <v>1981</v>
      </c>
      <c r="N527" s="15" t="str" cm="1">
        <f t="array" ref="N527">IF(G527="?",INDEX($G$2:$G$2344,MODE(MATCH($G$2:$G$2344,$G$2:$G$2344,0))),G527)</f>
        <v>tier - 2</v>
      </c>
      <c r="O527" s="15" t="str" cm="1">
        <f t="array" ref="O527">IF(H527="?",INDEX($H$2:$H$2344,MODE(MATCH($H$2:$H$2344,$H$2:$H$2344,0))),H527)</f>
        <v>tier - 3</v>
      </c>
      <c r="P527" s="15" t="str">
        <f t="shared" si="46"/>
        <v>R1011</v>
      </c>
      <c r="Q527" s="49" t="str">
        <f t="shared" si="47"/>
        <v>12-Aug-1981</v>
      </c>
      <c r="R527" s="46">
        <v>29810</v>
      </c>
      <c r="S527" s="15"/>
      <c r="T527" s="29">
        <f t="shared" si="48"/>
        <v>41</v>
      </c>
      <c r="U527" s="61">
        <v>4712.12</v>
      </c>
    </row>
    <row r="528" spans="1:21" x14ac:dyDescent="0.25">
      <c r="A528" t="s">
        <v>559</v>
      </c>
      <c r="B528">
        <v>1992</v>
      </c>
      <c r="C528" t="s">
        <v>37</v>
      </c>
      <c r="D528">
        <v>9</v>
      </c>
      <c r="E528">
        <v>1</v>
      </c>
      <c r="F528" s="54">
        <v>4718.2</v>
      </c>
      <c r="G528" t="s">
        <v>11</v>
      </c>
      <c r="H528" t="s">
        <v>12</v>
      </c>
      <c r="I528" t="s">
        <v>247</v>
      </c>
      <c r="J528" s="20"/>
      <c r="K528" s="20"/>
      <c r="L528" s="17" t="str">
        <f t="shared" si="44"/>
        <v>Oct</v>
      </c>
      <c r="M528" s="17">
        <f t="shared" si="45"/>
        <v>1992</v>
      </c>
      <c r="N528" s="17" t="str" cm="1">
        <f t="array" ref="N528">IF(G528="?",INDEX($G$2:$G$2344,MODE(MATCH($G$2:$G$2344,$G$2:$G$2344,0))),G528)</f>
        <v>tier - 2</v>
      </c>
      <c r="O528" s="17" t="str" cm="1">
        <f t="array" ref="O528">IF(H528="?",INDEX($H$2:$H$2344,MODE(MATCH($H$2:$H$2344,$H$2:$H$2344,0))),H528)</f>
        <v>tier - 3</v>
      </c>
      <c r="P528" s="17" t="str">
        <f t="shared" si="46"/>
        <v>R1024</v>
      </c>
      <c r="Q528" s="47" t="str">
        <f t="shared" si="47"/>
        <v>9-Oct-1992</v>
      </c>
      <c r="R528" s="48">
        <v>33886</v>
      </c>
      <c r="S528" s="17"/>
      <c r="T528" s="30">
        <f t="shared" si="48"/>
        <v>30</v>
      </c>
      <c r="U528" s="62">
        <v>4718.2</v>
      </c>
    </row>
    <row r="529" spans="1:21" x14ac:dyDescent="0.25">
      <c r="A529" t="s">
        <v>560</v>
      </c>
      <c r="B529">
        <v>1992</v>
      </c>
      <c r="C529" t="s">
        <v>20</v>
      </c>
      <c r="D529">
        <v>28</v>
      </c>
      <c r="E529">
        <v>1</v>
      </c>
      <c r="F529" s="54">
        <v>4719.5200000000004</v>
      </c>
      <c r="G529" t="s">
        <v>11</v>
      </c>
      <c r="H529" t="s">
        <v>11</v>
      </c>
      <c r="I529" t="s">
        <v>247</v>
      </c>
      <c r="J529" s="19"/>
      <c r="K529" s="19"/>
      <c r="L529" s="15" t="str">
        <f t="shared" si="44"/>
        <v>Sep</v>
      </c>
      <c r="M529" s="15">
        <f t="shared" si="45"/>
        <v>1992</v>
      </c>
      <c r="N529" s="15" t="str" cm="1">
        <f t="array" ref="N529">IF(G529="?",INDEX($G$2:$G$2344,MODE(MATCH($G$2:$G$2344,$G$2:$G$2344,0))),G529)</f>
        <v>tier - 2</v>
      </c>
      <c r="O529" s="15" t="str" cm="1">
        <f t="array" ref="O529">IF(H529="?",INDEX($H$2:$H$2344,MODE(MATCH($H$2:$H$2344,$H$2:$H$2344,0))),H529)</f>
        <v>tier - 2</v>
      </c>
      <c r="P529" s="15" t="str">
        <f t="shared" si="46"/>
        <v>R1024</v>
      </c>
      <c r="Q529" s="49" t="str">
        <f t="shared" si="47"/>
        <v>28-Sep-1992</v>
      </c>
      <c r="R529" s="46">
        <v>33875</v>
      </c>
      <c r="S529" s="15"/>
      <c r="T529" s="29">
        <f t="shared" si="48"/>
        <v>30</v>
      </c>
      <c r="U529" s="61">
        <v>4719.5200000000004</v>
      </c>
    </row>
    <row r="530" spans="1:21" x14ac:dyDescent="0.25">
      <c r="A530" t="s">
        <v>561</v>
      </c>
      <c r="B530">
        <v>1994</v>
      </c>
      <c r="C530" t="s">
        <v>35</v>
      </c>
      <c r="D530">
        <v>12</v>
      </c>
      <c r="E530">
        <v>2</v>
      </c>
      <c r="F530" s="54">
        <v>4719.74</v>
      </c>
      <c r="G530" t="s">
        <v>11</v>
      </c>
      <c r="H530" t="s">
        <v>16</v>
      </c>
      <c r="I530" t="s">
        <v>23</v>
      </c>
      <c r="J530" s="20"/>
      <c r="K530" s="20"/>
      <c r="L530" s="17" t="str">
        <f t="shared" si="44"/>
        <v>Aug</v>
      </c>
      <c r="M530" s="17">
        <f t="shared" si="45"/>
        <v>1994</v>
      </c>
      <c r="N530" s="17" t="str" cm="1">
        <f t="array" ref="N530">IF(G530="?",INDEX($G$2:$G$2344,MODE(MATCH($G$2:$G$2344,$G$2:$G$2344,0))),G530)</f>
        <v>tier - 2</v>
      </c>
      <c r="O530" s="17" t="str" cm="1">
        <f t="array" ref="O530">IF(H530="?",INDEX($H$2:$H$2344,MODE(MATCH($H$2:$H$2344,$H$2:$H$2344,0))),H530)</f>
        <v>tier - 1</v>
      </c>
      <c r="P530" s="17" t="str">
        <f t="shared" si="46"/>
        <v>R1012</v>
      </c>
      <c r="Q530" s="47" t="str">
        <f t="shared" si="47"/>
        <v>12-Aug-1994</v>
      </c>
      <c r="R530" s="48">
        <v>34558</v>
      </c>
      <c r="S530" s="17"/>
      <c r="T530" s="30">
        <f t="shared" si="48"/>
        <v>28</v>
      </c>
      <c r="U530" s="62">
        <v>4719.74</v>
      </c>
    </row>
    <row r="531" spans="1:21" x14ac:dyDescent="0.25">
      <c r="A531" t="s">
        <v>562</v>
      </c>
      <c r="B531">
        <v>1980</v>
      </c>
      <c r="C531" t="s">
        <v>10</v>
      </c>
      <c r="D531">
        <v>2</v>
      </c>
      <c r="E531">
        <v>2</v>
      </c>
      <c r="F531" s="54">
        <v>4728.71</v>
      </c>
      <c r="G531" t="s">
        <v>11</v>
      </c>
      <c r="H531" t="s">
        <v>12</v>
      </c>
      <c r="I531" t="s">
        <v>23</v>
      </c>
      <c r="J531" s="19"/>
      <c r="K531" s="19"/>
      <c r="L531" s="15" t="str">
        <f t="shared" si="44"/>
        <v>Jul</v>
      </c>
      <c r="M531" s="15">
        <f t="shared" si="45"/>
        <v>1980</v>
      </c>
      <c r="N531" s="15" t="str" cm="1">
        <f t="array" ref="N531">IF(G531="?",INDEX($G$2:$G$2344,MODE(MATCH($G$2:$G$2344,$G$2:$G$2344,0))),G531)</f>
        <v>tier - 2</v>
      </c>
      <c r="O531" s="15" t="str" cm="1">
        <f t="array" ref="O531">IF(H531="?",INDEX($H$2:$H$2344,MODE(MATCH($H$2:$H$2344,$H$2:$H$2344,0))),H531)</f>
        <v>tier - 3</v>
      </c>
      <c r="P531" s="15" t="str">
        <f t="shared" si="46"/>
        <v>R1012</v>
      </c>
      <c r="Q531" s="49" t="str">
        <f t="shared" si="47"/>
        <v>2-Jul-1980</v>
      </c>
      <c r="R531" s="46">
        <v>29404</v>
      </c>
      <c r="S531" s="15"/>
      <c r="T531" s="29">
        <f t="shared" si="48"/>
        <v>42</v>
      </c>
      <c r="U531" s="61">
        <v>4728.71</v>
      </c>
    </row>
    <row r="532" spans="1:21" x14ac:dyDescent="0.25">
      <c r="A532" t="s">
        <v>563</v>
      </c>
      <c r="B532">
        <v>1986</v>
      </c>
      <c r="C532" t="s">
        <v>20</v>
      </c>
      <c r="D532">
        <v>5</v>
      </c>
      <c r="E532">
        <v>3</v>
      </c>
      <c r="F532" s="54">
        <v>4734.6400000000003</v>
      </c>
      <c r="G532" t="s">
        <v>11</v>
      </c>
      <c r="H532" t="s">
        <v>16</v>
      </c>
      <c r="I532" t="s">
        <v>13</v>
      </c>
      <c r="J532" s="20"/>
      <c r="K532" s="20"/>
      <c r="L532" s="17" t="str">
        <f t="shared" si="44"/>
        <v>Sep</v>
      </c>
      <c r="M532" s="17">
        <f t="shared" si="45"/>
        <v>1986</v>
      </c>
      <c r="N532" s="17" t="str" cm="1">
        <f t="array" ref="N532">IF(G532="?",INDEX($G$2:$G$2344,MODE(MATCH($G$2:$G$2344,$G$2:$G$2344,0))),G532)</f>
        <v>tier - 2</v>
      </c>
      <c r="O532" s="17" t="str" cm="1">
        <f t="array" ref="O532">IF(H532="?",INDEX($H$2:$H$2344,MODE(MATCH($H$2:$H$2344,$H$2:$H$2344,0))),H532)</f>
        <v>tier - 1</v>
      </c>
      <c r="P532" s="17" t="str">
        <f t="shared" si="46"/>
        <v>R1013</v>
      </c>
      <c r="Q532" s="47" t="str">
        <f t="shared" si="47"/>
        <v>5-Sep-1986</v>
      </c>
      <c r="R532" s="48">
        <v>31660</v>
      </c>
      <c r="S532" s="17"/>
      <c r="T532" s="30">
        <f t="shared" si="48"/>
        <v>36</v>
      </c>
      <c r="U532" s="62">
        <v>4734.6400000000003</v>
      </c>
    </row>
    <row r="533" spans="1:21" x14ac:dyDescent="0.25">
      <c r="A533" t="s">
        <v>564</v>
      </c>
      <c r="B533">
        <v>1991</v>
      </c>
      <c r="C533" t="s">
        <v>37</v>
      </c>
      <c r="D533">
        <v>12</v>
      </c>
      <c r="E533">
        <v>1</v>
      </c>
      <c r="F533" s="54">
        <v>4738.2700000000004</v>
      </c>
      <c r="G533" t="s">
        <v>11</v>
      </c>
      <c r="H533" t="s">
        <v>12</v>
      </c>
      <c r="I533" t="s">
        <v>23</v>
      </c>
      <c r="J533" s="19"/>
      <c r="K533" s="19"/>
      <c r="L533" s="15" t="str">
        <f t="shared" si="44"/>
        <v>Oct</v>
      </c>
      <c r="M533" s="15">
        <f t="shared" si="45"/>
        <v>1991</v>
      </c>
      <c r="N533" s="15" t="str" cm="1">
        <f t="array" ref="N533">IF(G533="?",INDEX($G$2:$G$2344,MODE(MATCH($G$2:$G$2344,$G$2:$G$2344,0))),G533)</f>
        <v>tier - 2</v>
      </c>
      <c r="O533" s="15" t="str" cm="1">
        <f t="array" ref="O533">IF(H533="?",INDEX($H$2:$H$2344,MODE(MATCH($H$2:$H$2344,$H$2:$H$2344,0))),H533)</f>
        <v>tier - 3</v>
      </c>
      <c r="P533" s="15" t="str">
        <f t="shared" si="46"/>
        <v>R1012</v>
      </c>
      <c r="Q533" s="49" t="str">
        <f t="shared" si="47"/>
        <v>12-Oct-1991</v>
      </c>
      <c r="R533" s="46">
        <v>33523</v>
      </c>
      <c r="S533" s="15"/>
      <c r="T533" s="29">
        <f t="shared" si="48"/>
        <v>31</v>
      </c>
      <c r="U533" s="61">
        <v>4738.2700000000004</v>
      </c>
    </row>
    <row r="534" spans="1:21" x14ac:dyDescent="0.25">
      <c r="A534" t="s">
        <v>565</v>
      </c>
      <c r="B534">
        <v>2004</v>
      </c>
      <c r="C534" t="s">
        <v>15</v>
      </c>
      <c r="D534">
        <v>24</v>
      </c>
      <c r="E534">
        <v>0</v>
      </c>
      <c r="F534" s="54">
        <v>4740.78</v>
      </c>
      <c r="G534" t="s">
        <v>11</v>
      </c>
      <c r="H534" t="s">
        <v>12</v>
      </c>
      <c r="I534" t="s">
        <v>300</v>
      </c>
      <c r="J534" s="20"/>
      <c r="K534" s="20"/>
      <c r="L534" s="17" t="str">
        <f t="shared" si="44"/>
        <v>Nov</v>
      </c>
      <c r="M534" s="17">
        <f t="shared" si="45"/>
        <v>2004</v>
      </c>
      <c r="N534" s="17" t="str" cm="1">
        <f t="array" ref="N534">IF(G534="?",INDEX($G$2:$G$2344,MODE(MATCH($G$2:$G$2344,$G$2:$G$2344,0))),G534)</f>
        <v>tier - 2</v>
      </c>
      <c r="O534" s="17" t="str" cm="1">
        <f t="array" ref="O534">IF(H534="?",INDEX($H$2:$H$2344,MODE(MATCH($H$2:$H$2344,$H$2:$H$2344,0))),H534)</f>
        <v>tier - 3</v>
      </c>
      <c r="P534" s="17" t="str">
        <f t="shared" si="46"/>
        <v>R1021</v>
      </c>
      <c r="Q534" s="47" t="str">
        <f t="shared" si="47"/>
        <v>24-Nov-2004</v>
      </c>
      <c r="R534" s="48">
        <v>38315</v>
      </c>
      <c r="S534" s="17"/>
      <c r="T534" s="30">
        <f t="shared" si="48"/>
        <v>18</v>
      </c>
      <c r="U534" s="62">
        <v>4740.78</v>
      </c>
    </row>
    <row r="535" spans="1:21" x14ac:dyDescent="0.25">
      <c r="A535" t="s">
        <v>566</v>
      </c>
      <c r="B535">
        <v>1987</v>
      </c>
      <c r="C535" t="s">
        <v>18</v>
      </c>
      <c r="D535">
        <v>5</v>
      </c>
      <c r="E535">
        <v>1</v>
      </c>
      <c r="F535" s="54">
        <v>4746.34</v>
      </c>
      <c r="G535" t="s">
        <v>11</v>
      </c>
      <c r="H535" t="s">
        <v>11</v>
      </c>
      <c r="I535" t="s">
        <v>42</v>
      </c>
      <c r="J535" s="19"/>
      <c r="K535" s="19"/>
      <c r="L535" s="15" t="str">
        <f t="shared" si="44"/>
        <v>Jun</v>
      </c>
      <c r="M535" s="15">
        <f t="shared" si="45"/>
        <v>1987</v>
      </c>
      <c r="N535" s="15" t="str" cm="1">
        <f t="array" ref="N535">IF(G535="?",INDEX($G$2:$G$2344,MODE(MATCH($G$2:$G$2344,$G$2:$G$2344,0))),G535)</f>
        <v>tier - 2</v>
      </c>
      <c r="O535" s="15" t="str" cm="1">
        <f t="array" ref="O535">IF(H535="?",INDEX($H$2:$H$2344,MODE(MATCH($H$2:$H$2344,$H$2:$H$2344,0))),H535)</f>
        <v>tier - 2</v>
      </c>
      <c r="P535" s="15" t="str">
        <f t="shared" si="46"/>
        <v>R1011</v>
      </c>
      <c r="Q535" s="49" t="str">
        <f t="shared" si="47"/>
        <v>5-Jun-1987</v>
      </c>
      <c r="R535" s="46">
        <v>31933</v>
      </c>
      <c r="S535" s="15"/>
      <c r="T535" s="29">
        <f t="shared" si="48"/>
        <v>36</v>
      </c>
      <c r="U535" s="61">
        <v>4746.34</v>
      </c>
    </row>
    <row r="536" spans="1:21" x14ac:dyDescent="0.25">
      <c r="A536" t="s">
        <v>567</v>
      </c>
      <c r="B536">
        <v>1987</v>
      </c>
      <c r="C536" t="s">
        <v>20</v>
      </c>
      <c r="D536">
        <v>2</v>
      </c>
      <c r="E536">
        <v>1</v>
      </c>
      <c r="F536" s="54">
        <v>4747.05</v>
      </c>
      <c r="G536" t="s">
        <v>11</v>
      </c>
      <c r="H536" t="s">
        <v>11</v>
      </c>
      <c r="I536" t="s">
        <v>13</v>
      </c>
      <c r="J536" s="20"/>
      <c r="K536" s="20"/>
      <c r="L536" s="17" t="str">
        <f t="shared" si="44"/>
        <v>Sep</v>
      </c>
      <c r="M536" s="17">
        <f t="shared" si="45"/>
        <v>1987</v>
      </c>
      <c r="N536" s="17" t="str" cm="1">
        <f t="array" ref="N536">IF(G536="?",INDEX($G$2:$G$2344,MODE(MATCH($G$2:$G$2344,$G$2:$G$2344,0))),G536)</f>
        <v>tier - 2</v>
      </c>
      <c r="O536" s="17" t="str" cm="1">
        <f t="array" ref="O536">IF(H536="?",INDEX($H$2:$H$2344,MODE(MATCH($H$2:$H$2344,$H$2:$H$2344,0))),H536)</f>
        <v>tier - 2</v>
      </c>
      <c r="P536" s="17" t="str">
        <f t="shared" si="46"/>
        <v>R1013</v>
      </c>
      <c r="Q536" s="47" t="str">
        <f t="shared" si="47"/>
        <v>2-Sep-1987</v>
      </c>
      <c r="R536" s="48">
        <v>32022</v>
      </c>
      <c r="S536" s="17"/>
      <c r="T536" s="30">
        <f t="shared" si="48"/>
        <v>35</v>
      </c>
      <c r="U536" s="62">
        <v>4747.05</v>
      </c>
    </row>
    <row r="537" spans="1:21" x14ac:dyDescent="0.25">
      <c r="A537" t="s">
        <v>568</v>
      </c>
      <c r="B537">
        <v>1987</v>
      </c>
      <c r="C537" t="s">
        <v>15</v>
      </c>
      <c r="D537">
        <v>22</v>
      </c>
      <c r="E537">
        <v>1</v>
      </c>
      <c r="F537" s="54">
        <v>4751.07</v>
      </c>
      <c r="G537" t="s">
        <v>12</v>
      </c>
      <c r="H537" t="s">
        <v>16</v>
      </c>
      <c r="I537" t="s">
        <v>42</v>
      </c>
      <c r="J537" s="19"/>
      <c r="K537" s="19"/>
      <c r="L537" s="15" t="str">
        <f t="shared" si="44"/>
        <v>Nov</v>
      </c>
      <c r="M537" s="15">
        <f t="shared" si="45"/>
        <v>1987</v>
      </c>
      <c r="N537" s="15" t="str" cm="1">
        <f t="array" ref="N537">IF(G537="?",INDEX($G$2:$G$2344,MODE(MATCH($G$2:$G$2344,$G$2:$G$2344,0))),G537)</f>
        <v>tier - 3</v>
      </c>
      <c r="O537" s="15" t="str" cm="1">
        <f t="array" ref="O537">IF(H537="?",INDEX($H$2:$H$2344,MODE(MATCH($H$2:$H$2344,$H$2:$H$2344,0))),H537)</f>
        <v>tier - 1</v>
      </c>
      <c r="P537" s="15" t="str">
        <f t="shared" si="46"/>
        <v>R1011</v>
      </c>
      <c r="Q537" s="49" t="str">
        <f t="shared" si="47"/>
        <v>22-Nov-1987</v>
      </c>
      <c r="R537" s="46">
        <v>32103</v>
      </c>
      <c r="S537" s="15"/>
      <c r="T537" s="29">
        <f t="shared" si="48"/>
        <v>35</v>
      </c>
      <c r="U537" s="61">
        <v>4751.07</v>
      </c>
    </row>
    <row r="538" spans="1:21" x14ac:dyDescent="0.25">
      <c r="A538" t="s">
        <v>569</v>
      </c>
      <c r="B538">
        <v>1992</v>
      </c>
      <c r="C538" t="s">
        <v>35</v>
      </c>
      <c r="D538">
        <v>16</v>
      </c>
      <c r="E538">
        <v>2</v>
      </c>
      <c r="F538" s="54">
        <v>4753.6400000000003</v>
      </c>
      <c r="G538" t="s">
        <v>11</v>
      </c>
      <c r="H538" t="s">
        <v>12</v>
      </c>
      <c r="I538" t="s">
        <v>13</v>
      </c>
      <c r="J538" s="20"/>
      <c r="K538" s="20"/>
      <c r="L538" s="17" t="str">
        <f t="shared" si="44"/>
        <v>Aug</v>
      </c>
      <c r="M538" s="17">
        <f t="shared" si="45"/>
        <v>1992</v>
      </c>
      <c r="N538" s="17" t="str" cm="1">
        <f t="array" ref="N538">IF(G538="?",INDEX($G$2:$G$2344,MODE(MATCH($G$2:$G$2344,$G$2:$G$2344,0))),G538)</f>
        <v>tier - 2</v>
      </c>
      <c r="O538" s="17" t="str" cm="1">
        <f t="array" ref="O538">IF(H538="?",INDEX($H$2:$H$2344,MODE(MATCH($H$2:$H$2344,$H$2:$H$2344,0))),H538)</f>
        <v>tier - 3</v>
      </c>
      <c r="P538" s="17" t="str">
        <f t="shared" si="46"/>
        <v>R1013</v>
      </c>
      <c r="Q538" s="47" t="str">
        <f t="shared" si="47"/>
        <v>16-Aug-1992</v>
      </c>
      <c r="R538" s="48">
        <v>33832</v>
      </c>
      <c r="S538" s="17"/>
      <c r="T538" s="30">
        <f t="shared" si="48"/>
        <v>30</v>
      </c>
      <c r="U538" s="62">
        <v>4753.6400000000003</v>
      </c>
    </row>
    <row r="539" spans="1:21" x14ac:dyDescent="0.25">
      <c r="A539" t="s">
        <v>570</v>
      </c>
      <c r="B539">
        <v>1987</v>
      </c>
      <c r="C539" t="s">
        <v>20</v>
      </c>
      <c r="D539">
        <v>27</v>
      </c>
      <c r="E539">
        <v>1</v>
      </c>
      <c r="F539" s="54">
        <v>4762.33</v>
      </c>
      <c r="G539" t="s">
        <v>12</v>
      </c>
      <c r="H539" t="s">
        <v>12</v>
      </c>
      <c r="I539" t="s">
        <v>42</v>
      </c>
      <c r="J539" s="19"/>
      <c r="K539" s="19"/>
      <c r="L539" s="15" t="str">
        <f t="shared" si="44"/>
        <v>Sep</v>
      </c>
      <c r="M539" s="15">
        <f t="shared" si="45"/>
        <v>1987</v>
      </c>
      <c r="N539" s="15" t="str" cm="1">
        <f t="array" ref="N539">IF(G539="?",INDEX($G$2:$G$2344,MODE(MATCH($G$2:$G$2344,$G$2:$G$2344,0))),G539)</f>
        <v>tier - 3</v>
      </c>
      <c r="O539" s="15" t="str" cm="1">
        <f t="array" ref="O539">IF(H539="?",INDEX($H$2:$H$2344,MODE(MATCH($H$2:$H$2344,$H$2:$H$2344,0))),H539)</f>
        <v>tier - 3</v>
      </c>
      <c r="P539" s="15" t="str">
        <f t="shared" si="46"/>
        <v>R1011</v>
      </c>
      <c r="Q539" s="49" t="str">
        <f t="shared" si="47"/>
        <v>27-Sep-1987</v>
      </c>
      <c r="R539" s="46">
        <v>32047</v>
      </c>
      <c r="S539" s="15"/>
      <c r="T539" s="29">
        <f t="shared" si="48"/>
        <v>35</v>
      </c>
      <c r="U539" s="61">
        <v>4762.33</v>
      </c>
    </row>
    <row r="540" spans="1:21" x14ac:dyDescent="0.25">
      <c r="A540" t="s">
        <v>571</v>
      </c>
      <c r="B540">
        <v>1989</v>
      </c>
      <c r="C540" t="s">
        <v>35</v>
      </c>
      <c r="D540">
        <v>1</v>
      </c>
      <c r="E540">
        <v>1</v>
      </c>
      <c r="F540" s="54">
        <v>4766.0200000000004</v>
      </c>
      <c r="G540" t="s">
        <v>11</v>
      </c>
      <c r="H540" t="s">
        <v>12</v>
      </c>
      <c r="I540" t="s">
        <v>42</v>
      </c>
      <c r="J540" s="20"/>
      <c r="K540" s="20"/>
      <c r="L540" s="17" t="str">
        <f t="shared" si="44"/>
        <v>Aug</v>
      </c>
      <c r="M540" s="17">
        <f t="shared" si="45"/>
        <v>1989</v>
      </c>
      <c r="N540" s="17" t="str" cm="1">
        <f t="array" ref="N540">IF(G540="?",INDEX($G$2:$G$2344,MODE(MATCH($G$2:$G$2344,$G$2:$G$2344,0))),G540)</f>
        <v>tier - 2</v>
      </c>
      <c r="O540" s="17" t="str" cm="1">
        <f t="array" ref="O540">IF(H540="?",INDEX($H$2:$H$2344,MODE(MATCH($H$2:$H$2344,$H$2:$H$2344,0))),H540)</f>
        <v>tier - 3</v>
      </c>
      <c r="P540" s="17" t="str">
        <f t="shared" si="46"/>
        <v>R1011</v>
      </c>
      <c r="Q540" s="47" t="str">
        <f t="shared" si="47"/>
        <v>1-Aug-1989</v>
      </c>
      <c r="R540" s="48">
        <v>32721</v>
      </c>
      <c r="S540" s="17"/>
      <c r="T540" s="30">
        <f t="shared" si="48"/>
        <v>33</v>
      </c>
      <c r="U540" s="62">
        <v>4766.0200000000004</v>
      </c>
    </row>
    <row r="541" spans="1:21" x14ac:dyDescent="0.25">
      <c r="A541" t="s">
        <v>572</v>
      </c>
      <c r="B541">
        <v>1989</v>
      </c>
      <c r="C541" t="s">
        <v>30</v>
      </c>
      <c r="D541">
        <v>9</v>
      </c>
      <c r="E541">
        <v>1</v>
      </c>
      <c r="F541" s="54">
        <v>4779.6000000000004</v>
      </c>
      <c r="G541" t="s">
        <v>11</v>
      </c>
      <c r="H541" t="s">
        <v>12</v>
      </c>
      <c r="I541" t="s">
        <v>13</v>
      </c>
      <c r="J541" s="19"/>
      <c r="K541" s="19"/>
      <c r="L541" s="15" t="str">
        <f t="shared" si="44"/>
        <v>Dec</v>
      </c>
      <c r="M541" s="15">
        <f t="shared" si="45"/>
        <v>1989</v>
      </c>
      <c r="N541" s="15" t="str" cm="1">
        <f t="array" ref="N541">IF(G541="?",INDEX($G$2:$G$2344,MODE(MATCH($G$2:$G$2344,$G$2:$G$2344,0))),G541)</f>
        <v>tier - 2</v>
      </c>
      <c r="O541" s="15" t="str" cm="1">
        <f t="array" ref="O541">IF(H541="?",INDEX($H$2:$H$2344,MODE(MATCH($H$2:$H$2344,$H$2:$H$2344,0))),H541)</f>
        <v>tier - 3</v>
      </c>
      <c r="P541" s="15" t="str">
        <f t="shared" si="46"/>
        <v>R1013</v>
      </c>
      <c r="Q541" s="49" t="str">
        <f t="shared" si="47"/>
        <v>9-Dec-1989</v>
      </c>
      <c r="R541" s="46">
        <v>32851</v>
      </c>
      <c r="S541" s="15"/>
      <c r="T541" s="29">
        <f t="shared" si="48"/>
        <v>33</v>
      </c>
      <c r="U541" s="61">
        <v>4779.6000000000004</v>
      </c>
    </row>
    <row r="542" spans="1:21" x14ac:dyDescent="0.25">
      <c r="A542" t="s">
        <v>573</v>
      </c>
      <c r="B542">
        <v>1987</v>
      </c>
      <c r="C542" t="s">
        <v>18</v>
      </c>
      <c r="D542">
        <v>22</v>
      </c>
      <c r="E542">
        <v>3</v>
      </c>
      <c r="F542" s="54">
        <v>4787.42</v>
      </c>
      <c r="G542" t="s">
        <v>11</v>
      </c>
      <c r="H542" t="s">
        <v>12</v>
      </c>
      <c r="I542" t="s">
        <v>13</v>
      </c>
      <c r="J542" s="20"/>
      <c r="K542" s="20"/>
      <c r="L542" s="17" t="str">
        <f t="shared" si="44"/>
        <v>Jun</v>
      </c>
      <c r="M542" s="17">
        <f t="shared" si="45"/>
        <v>1987</v>
      </c>
      <c r="N542" s="17" t="str" cm="1">
        <f t="array" ref="N542">IF(G542="?",INDEX($G$2:$G$2344,MODE(MATCH($G$2:$G$2344,$G$2:$G$2344,0))),G542)</f>
        <v>tier - 2</v>
      </c>
      <c r="O542" s="17" t="str" cm="1">
        <f t="array" ref="O542">IF(H542="?",INDEX($H$2:$H$2344,MODE(MATCH($H$2:$H$2344,$H$2:$H$2344,0))),H542)</f>
        <v>tier - 3</v>
      </c>
      <c r="P542" s="17" t="str">
        <f t="shared" si="46"/>
        <v>R1013</v>
      </c>
      <c r="Q542" s="47" t="str">
        <f t="shared" si="47"/>
        <v>22-Jun-1987</v>
      </c>
      <c r="R542" s="48">
        <v>31950</v>
      </c>
      <c r="S542" s="17"/>
      <c r="T542" s="30">
        <f t="shared" si="48"/>
        <v>35</v>
      </c>
      <c r="U542" s="62">
        <v>4787.42</v>
      </c>
    </row>
    <row r="543" spans="1:21" x14ac:dyDescent="0.25">
      <c r="A543" t="s">
        <v>574</v>
      </c>
      <c r="B543">
        <v>1989</v>
      </c>
      <c r="C543" t="s">
        <v>30</v>
      </c>
      <c r="D543">
        <v>16</v>
      </c>
      <c r="E543">
        <v>1</v>
      </c>
      <c r="F543" s="54">
        <v>4795.66</v>
      </c>
      <c r="G543" t="s">
        <v>11</v>
      </c>
      <c r="H543" t="s">
        <v>16</v>
      </c>
      <c r="I543" t="s">
        <v>13</v>
      </c>
      <c r="J543" s="19"/>
      <c r="K543" s="19"/>
      <c r="L543" s="15" t="str">
        <f t="shared" si="44"/>
        <v>Dec</v>
      </c>
      <c r="M543" s="15">
        <f t="shared" si="45"/>
        <v>1989</v>
      </c>
      <c r="N543" s="15" t="str" cm="1">
        <f t="array" ref="N543">IF(G543="?",INDEX($G$2:$G$2344,MODE(MATCH($G$2:$G$2344,$G$2:$G$2344,0))),G543)</f>
        <v>tier - 2</v>
      </c>
      <c r="O543" s="15" t="str" cm="1">
        <f t="array" ref="O543">IF(H543="?",INDEX($H$2:$H$2344,MODE(MATCH($H$2:$H$2344,$H$2:$H$2344,0))),H543)</f>
        <v>tier - 1</v>
      </c>
      <c r="P543" s="15" t="str">
        <f t="shared" si="46"/>
        <v>R1013</v>
      </c>
      <c r="Q543" s="49" t="str">
        <f t="shared" si="47"/>
        <v>16-Dec-1989</v>
      </c>
      <c r="R543" s="46">
        <v>32858</v>
      </c>
      <c r="S543" s="15"/>
      <c r="T543" s="29">
        <f t="shared" si="48"/>
        <v>33</v>
      </c>
      <c r="U543" s="61">
        <v>4795.66</v>
      </c>
    </row>
    <row r="544" spans="1:21" x14ac:dyDescent="0.25">
      <c r="A544" t="s">
        <v>575</v>
      </c>
      <c r="B544">
        <v>1978</v>
      </c>
      <c r="C544" t="s">
        <v>37</v>
      </c>
      <c r="D544">
        <v>3</v>
      </c>
      <c r="E544">
        <v>2</v>
      </c>
      <c r="F544" s="54">
        <v>4812.34</v>
      </c>
      <c r="G544" t="s">
        <v>11</v>
      </c>
      <c r="H544" t="s">
        <v>12</v>
      </c>
      <c r="I544" t="s">
        <v>13</v>
      </c>
      <c r="J544" s="20"/>
      <c r="K544" s="20"/>
      <c r="L544" s="17" t="str">
        <f t="shared" si="44"/>
        <v>Oct</v>
      </c>
      <c r="M544" s="17">
        <f t="shared" si="45"/>
        <v>1978</v>
      </c>
      <c r="N544" s="17" t="str" cm="1">
        <f t="array" ref="N544">IF(G544="?",INDEX($G$2:$G$2344,MODE(MATCH($G$2:$G$2344,$G$2:$G$2344,0))),G544)</f>
        <v>tier - 2</v>
      </c>
      <c r="O544" s="17" t="str" cm="1">
        <f t="array" ref="O544">IF(H544="?",INDEX($H$2:$H$2344,MODE(MATCH($H$2:$H$2344,$H$2:$H$2344,0))),H544)</f>
        <v>tier - 3</v>
      </c>
      <c r="P544" s="17" t="str">
        <f t="shared" si="46"/>
        <v>R1013</v>
      </c>
      <c r="Q544" s="47" t="str">
        <f t="shared" si="47"/>
        <v>3-Oct-1978</v>
      </c>
      <c r="R544" s="48">
        <v>28766</v>
      </c>
      <c r="S544" s="17"/>
      <c r="T544" s="30">
        <f t="shared" si="48"/>
        <v>44</v>
      </c>
      <c r="U544" s="62">
        <v>4812.34</v>
      </c>
    </row>
    <row r="545" spans="1:21" x14ac:dyDescent="0.25">
      <c r="A545" t="s">
        <v>576</v>
      </c>
      <c r="B545">
        <v>1981</v>
      </c>
      <c r="C545" t="s">
        <v>10</v>
      </c>
      <c r="D545">
        <v>3</v>
      </c>
      <c r="E545">
        <v>1</v>
      </c>
      <c r="F545" s="54">
        <v>4827.1000000000004</v>
      </c>
      <c r="G545" t="s">
        <v>11</v>
      </c>
      <c r="H545" t="s">
        <v>16</v>
      </c>
      <c r="I545" t="s">
        <v>13</v>
      </c>
      <c r="J545" s="19"/>
      <c r="K545" s="19"/>
      <c r="L545" s="15" t="str">
        <f t="shared" si="44"/>
        <v>Jul</v>
      </c>
      <c r="M545" s="15">
        <f t="shared" si="45"/>
        <v>1981</v>
      </c>
      <c r="N545" s="15" t="str" cm="1">
        <f t="array" ref="N545">IF(G545="?",INDEX($G$2:$G$2344,MODE(MATCH($G$2:$G$2344,$G$2:$G$2344,0))),G545)</f>
        <v>tier - 2</v>
      </c>
      <c r="O545" s="15" t="str" cm="1">
        <f t="array" ref="O545">IF(H545="?",INDEX($H$2:$H$2344,MODE(MATCH($H$2:$H$2344,$H$2:$H$2344,0))),H545)</f>
        <v>tier - 1</v>
      </c>
      <c r="P545" s="15" t="str">
        <f t="shared" si="46"/>
        <v>R1013</v>
      </c>
      <c r="Q545" s="49" t="str">
        <f t="shared" si="47"/>
        <v>3-Jul-1981</v>
      </c>
      <c r="R545" s="46">
        <v>29770</v>
      </c>
      <c r="S545" s="15"/>
      <c r="T545" s="29">
        <f t="shared" si="48"/>
        <v>41</v>
      </c>
      <c r="U545" s="61">
        <v>4827.1000000000004</v>
      </c>
    </row>
    <row r="546" spans="1:21" x14ac:dyDescent="0.25">
      <c r="A546" t="s">
        <v>577</v>
      </c>
      <c r="B546">
        <v>1995</v>
      </c>
      <c r="C546" t="s">
        <v>30</v>
      </c>
      <c r="D546">
        <v>1</v>
      </c>
      <c r="E546">
        <v>3</v>
      </c>
      <c r="F546" s="54">
        <v>4827.8999999999996</v>
      </c>
      <c r="G546" t="s">
        <v>16</v>
      </c>
      <c r="H546" t="s">
        <v>11</v>
      </c>
      <c r="I546" t="s">
        <v>31</v>
      </c>
      <c r="J546" s="20"/>
      <c r="K546" s="20"/>
      <c r="L546" s="17" t="str">
        <f t="shared" si="44"/>
        <v>Dec</v>
      </c>
      <c r="M546" s="17">
        <f t="shared" si="45"/>
        <v>1995</v>
      </c>
      <c r="N546" s="17" t="str" cm="1">
        <f t="array" ref="N546">IF(G546="?",INDEX($G$2:$G$2344,MODE(MATCH($G$2:$G$2344,$G$2:$G$2344,0))),G546)</f>
        <v>tier - 1</v>
      </c>
      <c r="O546" s="17" t="str" cm="1">
        <f t="array" ref="O546">IF(H546="?",INDEX($H$2:$H$2344,MODE(MATCH($H$2:$H$2344,$H$2:$H$2344,0))),H546)</f>
        <v>tier - 2</v>
      </c>
      <c r="P546" s="17" t="str">
        <f t="shared" si="46"/>
        <v>Unknown</v>
      </c>
      <c r="Q546" s="47" t="str">
        <f t="shared" si="47"/>
        <v>1-Dec-1995</v>
      </c>
      <c r="R546" s="48">
        <v>35034</v>
      </c>
      <c r="S546" s="17"/>
      <c r="T546" s="30">
        <f t="shared" si="48"/>
        <v>27</v>
      </c>
      <c r="U546" s="62">
        <v>4827.8999999999996</v>
      </c>
    </row>
    <row r="547" spans="1:21" x14ac:dyDescent="0.25">
      <c r="A547" t="s">
        <v>578</v>
      </c>
      <c r="B547">
        <v>2002</v>
      </c>
      <c r="C547" t="s">
        <v>18</v>
      </c>
      <c r="D547">
        <v>27</v>
      </c>
      <c r="E547">
        <v>5</v>
      </c>
      <c r="F547" s="54">
        <v>4830.63</v>
      </c>
      <c r="G547" t="s">
        <v>11</v>
      </c>
      <c r="H547" t="s">
        <v>16</v>
      </c>
      <c r="I547" t="s">
        <v>42</v>
      </c>
      <c r="J547" s="19"/>
      <c r="K547" s="19"/>
      <c r="L547" s="15" t="str">
        <f t="shared" si="44"/>
        <v>Jun</v>
      </c>
      <c r="M547" s="15">
        <f t="shared" si="45"/>
        <v>2002</v>
      </c>
      <c r="N547" s="15" t="str" cm="1">
        <f t="array" ref="N547">IF(G547="?",INDEX($G$2:$G$2344,MODE(MATCH($G$2:$G$2344,$G$2:$G$2344,0))),G547)</f>
        <v>tier - 2</v>
      </c>
      <c r="O547" s="15" t="str" cm="1">
        <f t="array" ref="O547">IF(H547="?",INDEX($H$2:$H$2344,MODE(MATCH($H$2:$H$2344,$H$2:$H$2344,0))),H547)</f>
        <v>tier - 1</v>
      </c>
      <c r="P547" s="15" t="str">
        <f t="shared" si="46"/>
        <v>R1011</v>
      </c>
      <c r="Q547" s="49" t="str">
        <f t="shared" si="47"/>
        <v>27-Jun-2002</v>
      </c>
      <c r="R547" s="46">
        <v>37434</v>
      </c>
      <c r="S547" s="15"/>
      <c r="T547" s="29">
        <f t="shared" si="48"/>
        <v>20</v>
      </c>
      <c r="U547" s="61">
        <v>4830.63</v>
      </c>
    </row>
    <row r="548" spans="1:21" x14ac:dyDescent="0.25">
      <c r="A548" t="s">
        <v>579</v>
      </c>
      <c r="B548">
        <v>2000</v>
      </c>
      <c r="C548" t="s">
        <v>30</v>
      </c>
      <c r="D548">
        <v>11</v>
      </c>
      <c r="E548">
        <v>0</v>
      </c>
      <c r="F548" s="54">
        <v>4835.43</v>
      </c>
      <c r="G548" t="s">
        <v>11</v>
      </c>
      <c r="H548" t="s">
        <v>11</v>
      </c>
      <c r="I548" t="s">
        <v>300</v>
      </c>
      <c r="J548" s="20"/>
      <c r="K548" s="20"/>
      <c r="L548" s="17" t="str">
        <f t="shared" si="44"/>
        <v>Dec</v>
      </c>
      <c r="M548" s="17">
        <f t="shared" si="45"/>
        <v>2000</v>
      </c>
      <c r="N548" s="17" t="str" cm="1">
        <f t="array" ref="N548">IF(G548="?",INDEX($G$2:$G$2344,MODE(MATCH($G$2:$G$2344,$G$2:$G$2344,0))),G548)</f>
        <v>tier - 2</v>
      </c>
      <c r="O548" s="17" t="str" cm="1">
        <f t="array" ref="O548">IF(H548="?",INDEX($H$2:$H$2344,MODE(MATCH($H$2:$H$2344,$H$2:$H$2344,0))),H548)</f>
        <v>tier - 2</v>
      </c>
      <c r="P548" s="17" t="str">
        <f t="shared" si="46"/>
        <v>R1021</v>
      </c>
      <c r="Q548" s="47" t="str">
        <f t="shared" si="47"/>
        <v>11-Dec-2000</v>
      </c>
      <c r="R548" s="48">
        <v>36871</v>
      </c>
      <c r="S548" s="17"/>
      <c r="T548" s="30">
        <f t="shared" si="48"/>
        <v>22</v>
      </c>
      <c r="U548" s="62">
        <v>4835.43</v>
      </c>
    </row>
    <row r="549" spans="1:21" x14ac:dyDescent="0.25">
      <c r="A549" t="s">
        <v>580</v>
      </c>
      <c r="B549">
        <v>1992</v>
      </c>
      <c r="C549" t="s">
        <v>20</v>
      </c>
      <c r="D549">
        <v>10</v>
      </c>
      <c r="E549">
        <v>3</v>
      </c>
      <c r="F549" s="54">
        <v>4837.58</v>
      </c>
      <c r="G549" t="s">
        <v>12</v>
      </c>
      <c r="H549" t="s">
        <v>11</v>
      </c>
      <c r="I549" t="s">
        <v>13</v>
      </c>
      <c r="J549" s="19"/>
      <c r="K549" s="19"/>
      <c r="L549" s="15" t="str">
        <f t="shared" si="44"/>
        <v>Sep</v>
      </c>
      <c r="M549" s="15">
        <f t="shared" si="45"/>
        <v>1992</v>
      </c>
      <c r="N549" s="15" t="str" cm="1">
        <f t="array" ref="N549">IF(G549="?",INDEX($G$2:$G$2344,MODE(MATCH($G$2:$G$2344,$G$2:$G$2344,0))),G549)</f>
        <v>tier - 3</v>
      </c>
      <c r="O549" s="15" t="str" cm="1">
        <f t="array" ref="O549">IF(H549="?",INDEX($H$2:$H$2344,MODE(MATCH($H$2:$H$2344,$H$2:$H$2344,0))),H549)</f>
        <v>tier - 2</v>
      </c>
      <c r="P549" s="15" t="str">
        <f t="shared" si="46"/>
        <v>R1013</v>
      </c>
      <c r="Q549" s="49" t="str">
        <f t="shared" si="47"/>
        <v>10-Sep-1992</v>
      </c>
      <c r="R549" s="46">
        <v>33857</v>
      </c>
      <c r="S549" s="15"/>
      <c r="T549" s="29">
        <f t="shared" si="48"/>
        <v>30</v>
      </c>
      <c r="U549" s="61">
        <v>4837.58</v>
      </c>
    </row>
    <row r="550" spans="1:21" x14ac:dyDescent="0.25">
      <c r="A550" t="s">
        <v>581</v>
      </c>
      <c r="B550">
        <v>1984</v>
      </c>
      <c r="C550" t="s">
        <v>37</v>
      </c>
      <c r="D550">
        <v>15</v>
      </c>
      <c r="E550">
        <v>3</v>
      </c>
      <c r="F550" s="54">
        <v>4839.18</v>
      </c>
      <c r="G550" t="s">
        <v>11</v>
      </c>
      <c r="H550" t="s">
        <v>16</v>
      </c>
      <c r="I550" t="s">
        <v>23</v>
      </c>
      <c r="J550" s="20"/>
      <c r="K550" s="20"/>
      <c r="L550" s="17" t="str">
        <f t="shared" si="44"/>
        <v>Oct</v>
      </c>
      <c r="M550" s="17">
        <f t="shared" si="45"/>
        <v>1984</v>
      </c>
      <c r="N550" s="17" t="str" cm="1">
        <f t="array" ref="N550">IF(G550="?",INDEX($G$2:$G$2344,MODE(MATCH($G$2:$G$2344,$G$2:$G$2344,0))),G550)</f>
        <v>tier - 2</v>
      </c>
      <c r="O550" s="17" t="str" cm="1">
        <f t="array" ref="O550">IF(H550="?",INDEX($H$2:$H$2344,MODE(MATCH($H$2:$H$2344,$H$2:$H$2344,0))),H550)</f>
        <v>tier - 1</v>
      </c>
      <c r="P550" s="17" t="str">
        <f t="shared" si="46"/>
        <v>R1012</v>
      </c>
      <c r="Q550" s="47" t="str">
        <f t="shared" si="47"/>
        <v>15-Oct-1984</v>
      </c>
      <c r="R550" s="48">
        <v>30970</v>
      </c>
      <c r="S550" s="17"/>
      <c r="T550" s="30">
        <f t="shared" si="48"/>
        <v>38</v>
      </c>
      <c r="U550" s="62">
        <v>4839.18</v>
      </c>
    </row>
    <row r="551" spans="1:21" x14ac:dyDescent="0.25">
      <c r="A551" t="s">
        <v>582</v>
      </c>
      <c r="B551">
        <v>1995</v>
      </c>
      <c r="C551" t="s">
        <v>20</v>
      </c>
      <c r="D551">
        <v>29</v>
      </c>
      <c r="E551">
        <v>0</v>
      </c>
      <c r="F551" s="54">
        <v>4840.95</v>
      </c>
      <c r="G551" t="s">
        <v>11</v>
      </c>
      <c r="H551" t="s">
        <v>16</v>
      </c>
      <c r="I551" t="s">
        <v>300</v>
      </c>
      <c r="J551" s="19"/>
      <c r="K551" s="19"/>
      <c r="L551" s="15" t="str">
        <f t="shared" si="44"/>
        <v>Sep</v>
      </c>
      <c r="M551" s="15">
        <f t="shared" si="45"/>
        <v>1995</v>
      </c>
      <c r="N551" s="15" t="str" cm="1">
        <f t="array" ref="N551">IF(G551="?",INDEX($G$2:$G$2344,MODE(MATCH($G$2:$G$2344,$G$2:$G$2344,0))),G551)</f>
        <v>tier - 2</v>
      </c>
      <c r="O551" s="15" t="str" cm="1">
        <f t="array" ref="O551">IF(H551="?",INDEX($H$2:$H$2344,MODE(MATCH($H$2:$H$2344,$H$2:$H$2344,0))),H551)</f>
        <v>tier - 1</v>
      </c>
      <c r="P551" s="15" t="str">
        <f t="shared" si="46"/>
        <v>R1021</v>
      </c>
      <c r="Q551" s="49" t="str">
        <f t="shared" si="47"/>
        <v>29-Sep-1995</v>
      </c>
      <c r="R551" s="46">
        <v>34971</v>
      </c>
      <c r="S551" s="15"/>
      <c r="T551" s="29">
        <f t="shared" si="48"/>
        <v>27</v>
      </c>
      <c r="U551" s="61">
        <v>4840.95</v>
      </c>
    </row>
    <row r="552" spans="1:21" x14ac:dyDescent="0.25">
      <c r="A552" t="s">
        <v>583</v>
      </c>
      <c r="B552">
        <v>1979</v>
      </c>
      <c r="C552" t="s">
        <v>30</v>
      </c>
      <c r="D552">
        <v>13</v>
      </c>
      <c r="E552">
        <v>2</v>
      </c>
      <c r="F552" s="54">
        <v>4843.79</v>
      </c>
      <c r="G552" t="s">
        <v>11</v>
      </c>
      <c r="H552" t="s">
        <v>12</v>
      </c>
      <c r="I552" t="s">
        <v>13</v>
      </c>
      <c r="J552" s="20"/>
      <c r="K552" s="20"/>
      <c r="L552" s="17" t="str">
        <f t="shared" si="44"/>
        <v>Dec</v>
      </c>
      <c r="M552" s="17">
        <f t="shared" si="45"/>
        <v>1979</v>
      </c>
      <c r="N552" s="17" t="str" cm="1">
        <f t="array" ref="N552">IF(G552="?",INDEX($G$2:$G$2344,MODE(MATCH($G$2:$G$2344,$G$2:$G$2344,0))),G552)</f>
        <v>tier - 2</v>
      </c>
      <c r="O552" s="17" t="str" cm="1">
        <f t="array" ref="O552">IF(H552="?",INDEX($H$2:$H$2344,MODE(MATCH($H$2:$H$2344,$H$2:$H$2344,0))),H552)</f>
        <v>tier - 3</v>
      </c>
      <c r="P552" s="17" t="str">
        <f t="shared" si="46"/>
        <v>R1013</v>
      </c>
      <c r="Q552" s="47" t="str">
        <f t="shared" si="47"/>
        <v>13-Dec-1979</v>
      </c>
      <c r="R552" s="48">
        <v>29202</v>
      </c>
      <c r="S552" s="17"/>
      <c r="T552" s="30">
        <f t="shared" si="48"/>
        <v>43</v>
      </c>
      <c r="U552" s="62">
        <v>4843.79</v>
      </c>
    </row>
    <row r="553" spans="1:21" x14ac:dyDescent="0.25">
      <c r="A553" t="s">
        <v>584</v>
      </c>
      <c r="B553">
        <v>1974</v>
      </c>
      <c r="C553" t="s">
        <v>20</v>
      </c>
      <c r="D553">
        <v>11</v>
      </c>
      <c r="E553">
        <v>0</v>
      </c>
      <c r="F553" s="54">
        <v>4844.67</v>
      </c>
      <c r="G553" t="s">
        <v>11</v>
      </c>
      <c r="H553" t="s">
        <v>11</v>
      </c>
      <c r="I553" t="s">
        <v>13</v>
      </c>
      <c r="J553" s="19"/>
      <c r="K553" s="19"/>
      <c r="L553" s="15" t="str">
        <f t="shared" si="44"/>
        <v>Sep</v>
      </c>
      <c r="M553" s="15">
        <f t="shared" si="45"/>
        <v>1974</v>
      </c>
      <c r="N553" s="15" t="str" cm="1">
        <f t="array" ref="N553">IF(G553="?",INDEX($G$2:$G$2344,MODE(MATCH($G$2:$G$2344,$G$2:$G$2344,0))),G553)</f>
        <v>tier - 2</v>
      </c>
      <c r="O553" s="15" t="str" cm="1">
        <f t="array" ref="O553">IF(H553="?",INDEX($H$2:$H$2344,MODE(MATCH($H$2:$H$2344,$H$2:$H$2344,0))),H553)</f>
        <v>tier - 2</v>
      </c>
      <c r="P553" s="15" t="str">
        <f t="shared" si="46"/>
        <v>R1013</v>
      </c>
      <c r="Q553" s="49" t="str">
        <f t="shared" si="47"/>
        <v>11-Sep-1974</v>
      </c>
      <c r="R553" s="46">
        <v>27283</v>
      </c>
      <c r="S553" s="15"/>
      <c r="T553" s="29">
        <f t="shared" si="48"/>
        <v>48</v>
      </c>
      <c r="U553" s="61">
        <v>4844.67</v>
      </c>
    </row>
    <row r="554" spans="1:21" x14ac:dyDescent="0.25">
      <c r="A554" t="s">
        <v>585</v>
      </c>
      <c r="B554">
        <v>2001</v>
      </c>
      <c r="C554" t="s">
        <v>18</v>
      </c>
      <c r="D554">
        <v>7</v>
      </c>
      <c r="E554">
        <v>0</v>
      </c>
      <c r="F554" s="54">
        <v>4846.53</v>
      </c>
      <c r="G554" t="s">
        <v>11</v>
      </c>
      <c r="H554" t="s">
        <v>12</v>
      </c>
      <c r="I554" t="s">
        <v>300</v>
      </c>
      <c r="J554" s="20"/>
      <c r="K554" s="20"/>
      <c r="L554" s="17" t="str">
        <f t="shared" si="44"/>
        <v>Jun</v>
      </c>
      <c r="M554" s="17">
        <f t="shared" si="45"/>
        <v>2001</v>
      </c>
      <c r="N554" s="17" t="str" cm="1">
        <f t="array" ref="N554">IF(G554="?",INDEX($G$2:$G$2344,MODE(MATCH($G$2:$G$2344,$G$2:$G$2344,0))),G554)</f>
        <v>tier - 2</v>
      </c>
      <c r="O554" s="17" t="str" cm="1">
        <f t="array" ref="O554">IF(H554="?",INDEX($H$2:$H$2344,MODE(MATCH($H$2:$H$2344,$H$2:$H$2344,0))),H554)</f>
        <v>tier - 3</v>
      </c>
      <c r="P554" s="17" t="str">
        <f t="shared" si="46"/>
        <v>R1021</v>
      </c>
      <c r="Q554" s="47" t="str">
        <f t="shared" si="47"/>
        <v>7-Jun-2001</v>
      </c>
      <c r="R554" s="48">
        <v>37049</v>
      </c>
      <c r="S554" s="17"/>
      <c r="T554" s="30">
        <f t="shared" si="48"/>
        <v>22</v>
      </c>
      <c r="U554" s="62">
        <v>4846.53</v>
      </c>
    </row>
    <row r="555" spans="1:21" x14ac:dyDescent="0.25">
      <c r="A555" t="s">
        <v>586</v>
      </c>
      <c r="B555">
        <v>1995</v>
      </c>
      <c r="C555" t="s">
        <v>30</v>
      </c>
      <c r="D555">
        <v>27</v>
      </c>
      <c r="E555">
        <v>3</v>
      </c>
      <c r="F555" s="54">
        <v>4846.92</v>
      </c>
      <c r="G555" t="s">
        <v>11</v>
      </c>
      <c r="H555" t="s">
        <v>12</v>
      </c>
      <c r="I555" t="s">
        <v>356</v>
      </c>
      <c r="J555" s="19"/>
      <c r="K555" s="19"/>
      <c r="L555" s="15" t="str">
        <f t="shared" si="44"/>
        <v>Dec</v>
      </c>
      <c r="M555" s="15">
        <f t="shared" si="45"/>
        <v>1995</v>
      </c>
      <c r="N555" s="15" t="str" cm="1">
        <f t="array" ref="N555">IF(G555="?",INDEX($G$2:$G$2344,MODE(MATCH($G$2:$G$2344,$G$2:$G$2344,0))),G555)</f>
        <v>tier - 2</v>
      </c>
      <c r="O555" s="15" t="str" cm="1">
        <f t="array" ref="O555">IF(H555="?",INDEX($H$2:$H$2344,MODE(MATCH($H$2:$H$2344,$H$2:$H$2344,0))),H555)</f>
        <v>tier - 3</v>
      </c>
      <c r="P555" s="15" t="str">
        <f t="shared" si="46"/>
        <v>R1017</v>
      </c>
      <c r="Q555" s="49" t="str">
        <f t="shared" si="47"/>
        <v>27-Dec-1995</v>
      </c>
      <c r="R555" s="46">
        <v>35060</v>
      </c>
      <c r="S555" s="15"/>
      <c r="T555" s="29">
        <f t="shared" si="48"/>
        <v>27</v>
      </c>
      <c r="U555" s="61">
        <v>4846.92</v>
      </c>
    </row>
    <row r="556" spans="1:21" x14ac:dyDescent="0.25">
      <c r="A556" t="s">
        <v>587</v>
      </c>
      <c r="B556">
        <v>1989</v>
      </c>
      <c r="C556" t="s">
        <v>20</v>
      </c>
      <c r="D556">
        <v>1</v>
      </c>
      <c r="E556">
        <v>3</v>
      </c>
      <c r="F556" s="54">
        <v>4859.8900000000003</v>
      </c>
      <c r="G556" t="s">
        <v>11</v>
      </c>
      <c r="H556" t="s">
        <v>12</v>
      </c>
      <c r="I556" t="s">
        <v>42</v>
      </c>
      <c r="J556" s="20"/>
      <c r="K556" s="20"/>
      <c r="L556" s="17" t="str">
        <f t="shared" si="44"/>
        <v>Sep</v>
      </c>
      <c r="M556" s="17">
        <f t="shared" si="45"/>
        <v>1989</v>
      </c>
      <c r="N556" s="17" t="str" cm="1">
        <f t="array" ref="N556">IF(G556="?",INDEX($G$2:$G$2344,MODE(MATCH($G$2:$G$2344,$G$2:$G$2344,0))),G556)</f>
        <v>tier - 2</v>
      </c>
      <c r="O556" s="17" t="str" cm="1">
        <f t="array" ref="O556">IF(H556="?",INDEX($H$2:$H$2344,MODE(MATCH($H$2:$H$2344,$H$2:$H$2344,0))),H556)</f>
        <v>tier - 3</v>
      </c>
      <c r="P556" s="17" t="str">
        <f t="shared" si="46"/>
        <v>R1011</v>
      </c>
      <c r="Q556" s="47" t="str">
        <f t="shared" si="47"/>
        <v>1-Sep-1989</v>
      </c>
      <c r="R556" s="48">
        <v>32752</v>
      </c>
      <c r="S556" s="17"/>
      <c r="T556" s="30">
        <f t="shared" si="48"/>
        <v>33</v>
      </c>
      <c r="U556" s="62">
        <v>4859.8900000000003</v>
      </c>
    </row>
    <row r="557" spans="1:21" x14ac:dyDescent="0.25">
      <c r="A557" t="s">
        <v>588</v>
      </c>
      <c r="B557">
        <v>1997</v>
      </c>
      <c r="C557" t="s">
        <v>20</v>
      </c>
      <c r="D557">
        <v>29</v>
      </c>
      <c r="E557">
        <v>4</v>
      </c>
      <c r="F557" s="54">
        <v>4877.9799999999996</v>
      </c>
      <c r="G557" t="s">
        <v>11</v>
      </c>
      <c r="H557" t="s">
        <v>12</v>
      </c>
      <c r="I557" t="s">
        <v>23</v>
      </c>
      <c r="J557" s="19"/>
      <c r="K557" s="19"/>
      <c r="L557" s="15" t="str">
        <f t="shared" si="44"/>
        <v>Sep</v>
      </c>
      <c r="M557" s="15">
        <f t="shared" si="45"/>
        <v>1997</v>
      </c>
      <c r="N557" s="15" t="str" cm="1">
        <f t="array" ref="N557">IF(G557="?",INDEX($G$2:$G$2344,MODE(MATCH($G$2:$G$2344,$G$2:$G$2344,0))),G557)</f>
        <v>tier - 2</v>
      </c>
      <c r="O557" s="15" t="str" cm="1">
        <f t="array" ref="O557">IF(H557="?",INDEX($H$2:$H$2344,MODE(MATCH($H$2:$H$2344,$H$2:$H$2344,0))),H557)</f>
        <v>tier - 3</v>
      </c>
      <c r="P557" s="15" t="str">
        <f t="shared" si="46"/>
        <v>R1012</v>
      </c>
      <c r="Q557" s="49" t="str">
        <f t="shared" si="47"/>
        <v>29-Sep-1997</v>
      </c>
      <c r="R557" s="46">
        <v>35702</v>
      </c>
      <c r="S557" s="15"/>
      <c r="T557" s="29">
        <f t="shared" si="48"/>
        <v>25</v>
      </c>
      <c r="U557" s="61">
        <v>4877.9799999999996</v>
      </c>
    </row>
    <row r="558" spans="1:21" x14ac:dyDescent="0.25">
      <c r="A558" t="s">
        <v>589</v>
      </c>
      <c r="B558">
        <v>1986</v>
      </c>
      <c r="C558" t="s">
        <v>30</v>
      </c>
      <c r="D558">
        <v>23</v>
      </c>
      <c r="E558">
        <v>0</v>
      </c>
      <c r="F558" s="54">
        <v>4883.87</v>
      </c>
      <c r="G558" t="s">
        <v>11</v>
      </c>
      <c r="H558" t="s">
        <v>16</v>
      </c>
      <c r="I558" t="s">
        <v>42</v>
      </c>
      <c r="J558" s="20"/>
      <c r="K558" s="20"/>
      <c r="L558" s="17" t="str">
        <f t="shared" si="44"/>
        <v>Dec</v>
      </c>
      <c r="M558" s="17">
        <f t="shared" si="45"/>
        <v>1986</v>
      </c>
      <c r="N558" s="17" t="str" cm="1">
        <f t="array" ref="N558">IF(G558="?",INDEX($G$2:$G$2344,MODE(MATCH($G$2:$G$2344,$G$2:$G$2344,0))),G558)</f>
        <v>tier - 2</v>
      </c>
      <c r="O558" s="17" t="str" cm="1">
        <f t="array" ref="O558">IF(H558="?",INDEX($H$2:$H$2344,MODE(MATCH($H$2:$H$2344,$H$2:$H$2344,0))),H558)</f>
        <v>tier - 1</v>
      </c>
      <c r="P558" s="17" t="str">
        <f t="shared" si="46"/>
        <v>R1011</v>
      </c>
      <c r="Q558" s="47" t="str">
        <f t="shared" si="47"/>
        <v>23-Dec-1986</v>
      </c>
      <c r="R558" s="48">
        <v>31769</v>
      </c>
      <c r="S558" s="17"/>
      <c r="T558" s="30">
        <f t="shared" si="48"/>
        <v>36</v>
      </c>
      <c r="U558" s="62">
        <v>4883.87</v>
      </c>
    </row>
    <row r="559" spans="1:21" x14ac:dyDescent="0.25">
      <c r="A559" t="s">
        <v>590</v>
      </c>
      <c r="B559">
        <v>1986</v>
      </c>
      <c r="C559" t="s">
        <v>37</v>
      </c>
      <c r="D559">
        <v>27</v>
      </c>
      <c r="E559">
        <v>0</v>
      </c>
      <c r="F559" s="54">
        <v>4889.04</v>
      </c>
      <c r="G559" t="s">
        <v>11</v>
      </c>
      <c r="H559" t="s">
        <v>16</v>
      </c>
      <c r="I559" t="s">
        <v>13</v>
      </c>
      <c r="J559" s="19"/>
      <c r="K559" s="19"/>
      <c r="L559" s="15" t="str">
        <f t="shared" si="44"/>
        <v>Oct</v>
      </c>
      <c r="M559" s="15">
        <f t="shared" si="45"/>
        <v>1986</v>
      </c>
      <c r="N559" s="15" t="str" cm="1">
        <f t="array" ref="N559">IF(G559="?",INDEX($G$2:$G$2344,MODE(MATCH($G$2:$G$2344,$G$2:$G$2344,0))),G559)</f>
        <v>tier - 2</v>
      </c>
      <c r="O559" s="15" t="str" cm="1">
        <f t="array" ref="O559">IF(H559="?",INDEX($H$2:$H$2344,MODE(MATCH($H$2:$H$2344,$H$2:$H$2344,0))),H559)</f>
        <v>tier - 1</v>
      </c>
      <c r="P559" s="15" t="str">
        <f t="shared" si="46"/>
        <v>R1013</v>
      </c>
      <c r="Q559" s="49" t="str">
        <f t="shared" si="47"/>
        <v>27-Oct-1986</v>
      </c>
      <c r="R559" s="46">
        <v>31712</v>
      </c>
      <c r="S559" s="15"/>
      <c r="T559" s="29">
        <f t="shared" si="48"/>
        <v>36</v>
      </c>
      <c r="U559" s="61">
        <v>4889.04</v>
      </c>
    </row>
    <row r="560" spans="1:21" x14ac:dyDescent="0.25">
      <c r="A560" t="s">
        <v>591</v>
      </c>
      <c r="B560">
        <v>1989</v>
      </c>
      <c r="C560" t="s">
        <v>10</v>
      </c>
      <c r="D560">
        <v>10</v>
      </c>
      <c r="E560">
        <v>2</v>
      </c>
      <c r="F560" s="54">
        <v>4890</v>
      </c>
      <c r="G560" t="s">
        <v>12</v>
      </c>
      <c r="H560" t="s">
        <v>11</v>
      </c>
      <c r="I560" t="s">
        <v>13</v>
      </c>
      <c r="J560" s="20"/>
      <c r="K560" s="20"/>
      <c r="L560" s="17" t="str">
        <f t="shared" si="44"/>
        <v>Jul</v>
      </c>
      <c r="M560" s="17">
        <f t="shared" si="45"/>
        <v>1989</v>
      </c>
      <c r="N560" s="17" t="str" cm="1">
        <f t="array" ref="N560">IF(G560="?",INDEX($G$2:$G$2344,MODE(MATCH($G$2:$G$2344,$G$2:$G$2344,0))),G560)</f>
        <v>tier - 3</v>
      </c>
      <c r="O560" s="17" t="str" cm="1">
        <f t="array" ref="O560">IF(H560="?",INDEX($H$2:$H$2344,MODE(MATCH($H$2:$H$2344,$H$2:$H$2344,0))),H560)</f>
        <v>tier - 2</v>
      </c>
      <c r="P560" s="17" t="str">
        <f t="shared" si="46"/>
        <v>R1013</v>
      </c>
      <c r="Q560" s="47" t="str">
        <f t="shared" si="47"/>
        <v>10-Jul-1989</v>
      </c>
      <c r="R560" s="48">
        <v>32699</v>
      </c>
      <c r="S560" s="17"/>
      <c r="T560" s="30">
        <f t="shared" si="48"/>
        <v>33</v>
      </c>
      <c r="U560" s="62">
        <v>4890</v>
      </c>
    </row>
    <row r="561" spans="1:21" x14ac:dyDescent="0.25">
      <c r="A561" t="s">
        <v>592</v>
      </c>
      <c r="B561">
        <v>1990</v>
      </c>
      <c r="C561" t="s">
        <v>15</v>
      </c>
      <c r="D561">
        <v>28</v>
      </c>
      <c r="E561">
        <v>3</v>
      </c>
      <c r="F561" s="54">
        <v>4894.3900000000003</v>
      </c>
      <c r="G561" t="s">
        <v>11</v>
      </c>
      <c r="H561" t="s">
        <v>12</v>
      </c>
      <c r="I561" t="s">
        <v>13</v>
      </c>
      <c r="J561" s="19"/>
      <c r="K561" s="19"/>
      <c r="L561" s="15" t="str">
        <f t="shared" si="44"/>
        <v>Nov</v>
      </c>
      <c r="M561" s="15">
        <f t="shared" si="45"/>
        <v>1990</v>
      </c>
      <c r="N561" s="15" t="str" cm="1">
        <f t="array" ref="N561">IF(G561="?",INDEX($G$2:$G$2344,MODE(MATCH($G$2:$G$2344,$G$2:$G$2344,0))),G561)</f>
        <v>tier - 2</v>
      </c>
      <c r="O561" s="15" t="str" cm="1">
        <f t="array" ref="O561">IF(H561="?",INDEX($H$2:$H$2344,MODE(MATCH($H$2:$H$2344,$H$2:$H$2344,0))),H561)</f>
        <v>tier - 3</v>
      </c>
      <c r="P561" s="15" t="str">
        <f t="shared" si="46"/>
        <v>R1013</v>
      </c>
      <c r="Q561" s="49" t="str">
        <f t="shared" si="47"/>
        <v>28-Nov-1990</v>
      </c>
      <c r="R561" s="46">
        <v>33205</v>
      </c>
      <c r="S561" s="15"/>
      <c r="T561" s="29">
        <f t="shared" si="48"/>
        <v>32</v>
      </c>
      <c r="U561" s="61">
        <v>4894.3900000000003</v>
      </c>
    </row>
    <row r="562" spans="1:21" x14ac:dyDescent="0.25">
      <c r="A562" t="s">
        <v>593</v>
      </c>
      <c r="B562">
        <v>1988</v>
      </c>
      <c r="C562" t="s">
        <v>20</v>
      </c>
      <c r="D562">
        <v>23</v>
      </c>
      <c r="E562">
        <v>1</v>
      </c>
      <c r="F562" s="54">
        <v>4894.75</v>
      </c>
      <c r="G562" t="s">
        <v>12</v>
      </c>
      <c r="H562" t="s">
        <v>12</v>
      </c>
      <c r="I562" t="s">
        <v>23</v>
      </c>
      <c r="J562" s="20"/>
      <c r="K562" s="20"/>
      <c r="L562" s="17" t="str">
        <f t="shared" si="44"/>
        <v>Sep</v>
      </c>
      <c r="M562" s="17">
        <f t="shared" si="45"/>
        <v>1988</v>
      </c>
      <c r="N562" s="17" t="str" cm="1">
        <f t="array" ref="N562">IF(G562="?",INDEX($G$2:$G$2344,MODE(MATCH($G$2:$G$2344,$G$2:$G$2344,0))),G562)</f>
        <v>tier - 3</v>
      </c>
      <c r="O562" s="17" t="str" cm="1">
        <f t="array" ref="O562">IF(H562="?",INDEX($H$2:$H$2344,MODE(MATCH($H$2:$H$2344,$H$2:$H$2344,0))),H562)</f>
        <v>tier - 3</v>
      </c>
      <c r="P562" s="17" t="str">
        <f t="shared" si="46"/>
        <v>R1012</v>
      </c>
      <c r="Q562" s="47" t="str">
        <f t="shared" si="47"/>
        <v>23-Sep-1988</v>
      </c>
      <c r="R562" s="48">
        <v>32409</v>
      </c>
      <c r="S562" s="17"/>
      <c r="T562" s="30">
        <f t="shared" si="48"/>
        <v>34</v>
      </c>
      <c r="U562" s="62">
        <v>4894.75</v>
      </c>
    </row>
    <row r="563" spans="1:21" x14ac:dyDescent="0.25">
      <c r="A563" t="s">
        <v>594</v>
      </c>
      <c r="B563">
        <v>1993</v>
      </c>
      <c r="C563" t="s">
        <v>10</v>
      </c>
      <c r="D563">
        <v>10</v>
      </c>
      <c r="E563">
        <v>2</v>
      </c>
      <c r="F563" s="54">
        <v>4906.41</v>
      </c>
      <c r="G563" t="s">
        <v>11</v>
      </c>
      <c r="H563" t="s">
        <v>16</v>
      </c>
      <c r="I563" t="s">
        <v>23</v>
      </c>
      <c r="J563" s="19"/>
      <c r="K563" s="19"/>
      <c r="L563" s="15" t="str">
        <f t="shared" si="44"/>
        <v>Jul</v>
      </c>
      <c r="M563" s="15">
        <f t="shared" si="45"/>
        <v>1993</v>
      </c>
      <c r="N563" s="15" t="str" cm="1">
        <f t="array" ref="N563">IF(G563="?",INDEX($G$2:$G$2344,MODE(MATCH($G$2:$G$2344,$G$2:$G$2344,0))),G563)</f>
        <v>tier - 2</v>
      </c>
      <c r="O563" s="15" t="str" cm="1">
        <f t="array" ref="O563">IF(H563="?",INDEX($H$2:$H$2344,MODE(MATCH($H$2:$H$2344,$H$2:$H$2344,0))),H563)</f>
        <v>tier - 1</v>
      </c>
      <c r="P563" s="15" t="str">
        <f t="shared" si="46"/>
        <v>R1012</v>
      </c>
      <c r="Q563" s="49" t="str">
        <f t="shared" si="47"/>
        <v>10-Jul-1993</v>
      </c>
      <c r="R563" s="46">
        <v>34160</v>
      </c>
      <c r="S563" s="15"/>
      <c r="T563" s="29">
        <f t="shared" si="48"/>
        <v>29</v>
      </c>
      <c r="U563" s="61">
        <v>4906.41</v>
      </c>
    </row>
    <row r="564" spans="1:21" x14ac:dyDescent="0.25">
      <c r="A564" t="s">
        <v>595</v>
      </c>
      <c r="B564">
        <v>1981</v>
      </c>
      <c r="C564" t="s">
        <v>37</v>
      </c>
      <c r="D564">
        <v>18</v>
      </c>
      <c r="E564">
        <v>1</v>
      </c>
      <c r="F564" s="54">
        <v>4911.8900000000003</v>
      </c>
      <c r="G564" t="s">
        <v>11</v>
      </c>
      <c r="H564" t="s">
        <v>12</v>
      </c>
      <c r="I564" t="s">
        <v>13</v>
      </c>
      <c r="J564" s="20"/>
      <c r="K564" s="20"/>
      <c r="L564" s="17" t="str">
        <f t="shared" si="44"/>
        <v>Oct</v>
      </c>
      <c r="M564" s="17">
        <f t="shared" si="45"/>
        <v>1981</v>
      </c>
      <c r="N564" s="17" t="str" cm="1">
        <f t="array" ref="N564">IF(G564="?",INDEX($G$2:$G$2344,MODE(MATCH($G$2:$G$2344,$G$2:$G$2344,0))),G564)</f>
        <v>tier - 2</v>
      </c>
      <c r="O564" s="17" t="str" cm="1">
        <f t="array" ref="O564">IF(H564="?",INDEX($H$2:$H$2344,MODE(MATCH($H$2:$H$2344,$H$2:$H$2344,0))),H564)</f>
        <v>tier - 3</v>
      </c>
      <c r="P564" s="17" t="str">
        <f t="shared" si="46"/>
        <v>R1013</v>
      </c>
      <c r="Q564" s="47" t="str">
        <f t="shared" si="47"/>
        <v>18-Oct-1981</v>
      </c>
      <c r="R564" s="48">
        <v>29877</v>
      </c>
      <c r="S564" s="17"/>
      <c r="T564" s="30">
        <f t="shared" si="48"/>
        <v>41</v>
      </c>
      <c r="U564" s="62">
        <v>4911.8900000000003</v>
      </c>
    </row>
    <row r="565" spans="1:21" x14ac:dyDescent="0.25">
      <c r="A565" t="s">
        <v>596</v>
      </c>
      <c r="B565">
        <v>2002</v>
      </c>
      <c r="C565" t="s">
        <v>35</v>
      </c>
      <c r="D565">
        <v>21</v>
      </c>
      <c r="E565">
        <v>5</v>
      </c>
      <c r="F565" s="54">
        <v>4915.0600000000004</v>
      </c>
      <c r="G565" t="s">
        <v>11</v>
      </c>
      <c r="H565" t="s">
        <v>16</v>
      </c>
      <c r="I565" t="s">
        <v>356</v>
      </c>
      <c r="J565" s="19"/>
      <c r="K565" s="19"/>
      <c r="L565" s="15" t="str">
        <f t="shared" si="44"/>
        <v>Aug</v>
      </c>
      <c r="M565" s="15">
        <f t="shared" si="45"/>
        <v>2002</v>
      </c>
      <c r="N565" s="15" t="str" cm="1">
        <f t="array" ref="N565">IF(G565="?",INDEX($G$2:$G$2344,MODE(MATCH($G$2:$G$2344,$G$2:$G$2344,0))),G565)</f>
        <v>tier - 2</v>
      </c>
      <c r="O565" s="15" t="str" cm="1">
        <f t="array" ref="O565">IF(H565="?",INDEX($H$2:$H$2344,MODE(MATCH($H$2:$H$2344,$H$2:$H$2344,0))),H565)</f>
        <v>tier - 1</v>
      </c>
      <c r="P565" s="15" t="str">
        <f t="shared" si="46"/>
        <v>R1017</v>
      </c>
      <c r="Q565" s="49" t="str">
        <f t="shared" si="47"/>
        <v>21-Aug-2002</v>
      </c>
      <c r="R565" s="46">
        <v>37489</v>
      </c>
      <c r="S565" s="15"/>
      <c r="T565" s="29">
        <f t="shared" si="48"/>
        <v>20</v>
      </c>
      <c r="U565" s="61">
        <v>4915.0600000000004</v>
      </c>
    </row>
    <row r="566" spans="1:21" x14ac:dyDescent="0.25">
      <c r="A566" t="s">
        <v>597</v>
      </c>
      <c r="B566">
        <v>1993</v>
      </c>
      <c r="C566" t="s">
        <v>35</v>
      </c>
      <c r="D566">
        <v>10</v>
      </c>
      <c r="E566">
        <v>2</v>
      </c>
      <c r="F566" s="54">
        <v>4922.92</v>
      </c>
      <c r="G566" t="s">
        <v>11</v>
      </c>
      <c r="H566" t="s">
        <v>11</v>
      </c>
      <c r="I566" t="s">
        <v>23</v>
      </c>
      <c r="J566" s="20"/>
      <c r="K566" s="20"/>
      <c r="L566" s="17" t="str">
        <f t="shared" si="44"/>
        <v>Aug</v>
      </c>
      <c r="M566" s="17">
        <f t="shared" si="45"/>
        <v>1993</v>
      </c>
      <c r="N566" s="17" t="str" cm="1">
        <f t="array" ref="N566">IF(G566="?",INDEX($G$2:$G$2344,MODE(MATCH($G$2:$G$2344,$G$2:$G$2344,0))),G566)</f>
        <v>tier - 2</v>
      </c>
      <c r="O566" s="17" t="str" cm="1">
        <f t="array" ref="O566">IF(H566="?",INDEX($H$2:$H$2344,MODE(MATCH($H$2:$H$2344,$H$2:$H$2344,0))),H566)</f>
        <v>tier - 2</v>
      </c>
      <c r="P566" s="17" t="str">
        <f t="shared" si="46"/>
        <v>R1012</v>
      </c>
      <c r="Q566" s="47" t="str">
        <f t="shared" si="47"/>
        <v>10-Aug-1993</v>
      </c>
      <c r="R566" s="48">
        <v>34191</v>
      </c>
      <c r="S566" s="17"/>
      <c r="T566" s="30">
        <f t="shared" si="48"/>
        <v>29</v>
      </c>
      <c r="U566" s="62">
        <v>4922.92</v>
      </c>
    </row>
    <row r="567" spans="1:21" x14ac:dyDescent="0.25">
      <c r="A567" t="s">
        <v>598</v>
      </c>
      <c r="B567">
        <v>1991</v>
      </c>
      <c r="C567" t="s">
        <v>35</v>
      </c>
      <c r="D567">
        <v>23</v>
      </c>
      <c r="E567">
        <v>2</v>
      </c>
      <c r="F567" s="54">
        <v>4931.6499999999996</v>
      </c>
      <c r="G567" t="s">
        <v>11</v>
      </c>
      <c r="H567" t="s">
        <v>12</v>
      </c>
      <c r="I567" t="s">
        <v>42</v>
      </c>
      <c r="J567" s="19"/>
      <c r="K567" s="19"/>
      <c r="L567" s="15" t="str">
        <f t="shared" si="44"/>
        <v>Aug</v>
      </c>
      <c r="M567" s="15">
        <f t="shared" si="45"/>
        <v>1991</v>
      </c>
      <c r="N567" s="15" t="str" cm="1">
        <f t="array" ref="N567">IF(G567="?",INDEX($G$2:$G$2344,MODE(MATCH($G$2:$G$2344,$G$2:$G$2344,0))),G567)</f>
        <v>tier - 2</v>
      </c>
      <c r="O567" s="15" t="str" cm="1">
        <f t="array" ref="O567">IF(H567="?",INDEX($H$2:$H$2344,MODE(MATCH($H$2:$H$2344,$H$2:$H$2344,0))),H567)</f>
        <v>tier - 3</v>
      </c>
      <c r="P567" s="15" t="str">
        <f t="shared" si="46"/>
        <v>R1011</v>
      </c>
      <c r="Q567" s="49" t="str">
        <f t="shared" si="47"/>
        <v>23-Aug-1991</v>
      </c>
      <c r="R567" s="46">
        <v>33473</v>
      </c>
      <c r="S567" s="15"/>
      <c r="T567" s="29">
        <f t="shared" si="48"/>
        <v>31</v>
      </c>
      <c r="U567" s="61">
        <v>4931.6499999999996</v>
      </c>
    </row>
    <row r="568" spans="1:21" x14ac:dyDescent="0.25">
      <c r="A568" t="s">
        <v>599</v>
      </c>
      <c r="B568">
        <v>1991</v>
      </c>
      <c r="C568" t="s">
        <v>15</v>
      </c>
      <c r="D568">
        <v>27</v>
      </c>
      <c r="E568">
        <v>2</v>
      </c>
      <c r="F568" s="54">
        <v>4934.71</v>
      </c>
      <c r="G568" t="s">
        <v>11</v>
      </c>
      <c r="H568" t="s">
        <v>12</v>
      </c>
      <c r="I568" t="s">
        <v>42</v>
      </c>
      <c r="J568" s="20"/>
      <c r="K568" s="20"/>
      <c r="L568" s="17" t="str">
        <f t="shared" si="44"/>
        <v>Nov</v>
      </c>
      <c r="M568" s="17">
        <f t="shared" si="45"/>
        <v>1991</v>
      </c>
      <c r="N568" s="17" t="str" cm="1">
        <f t="array" ref="N568">IF(G568="?",INDEX($G$2:$G$2344,MODE(MATCH($G$2:$G$2344,$G$2:$G$2344,0))),G568)</f>
        <v>tier - 2</v>
      </c>
      <c r="O568" s="17" t="str" cm="1">
        <f t="array" ref="O568">IF(H568="?",INDEX($H$2:$H$2344,MODE(MATCH($H$2:$H$2344,$H$2:$H$2344,0))),H568)</f>
        <v>tier - 3</v>
      </c>
      <c r="P568" s="17" t="str">
        <f t="shared" si="46"/>
        <v>R1011</v>
      </c>
      <c r="Q568" s="47" t="str">
        <f t="shared" si="47"/>
        <v>27-Nov-1991</v>
      </c>
      <c r="R568" s="48">
        <v>33569</v>
      </c>
      <c r="S568" s="17"/>
      <c r="T568" s="30">
        <f t="shared" si="48"/>
        <v>31</v>
      </c>
      <c r="U568" s="62">
        <v>4934.71</v>
      </c>
    </row>
    <row r="569" spans="1:21" x14ac:dyDescent="0.25">
      <c r="A569" t="s">
        <v>600</v>
      </c>
      <c r="B569">
        <v>1974</v>
      </c>
      <c r="C569" t="s">
        <v>18</v>
      </c>
      <c r="D569">
        <v>26</v>
      </c>
      <c r="E569">
        <v>0</v>
      </c>
      <c r="F569" s="54">
        <v>4942.0600000000004</v>
      </c>
      <c r="G569" t="s">
        <v>11</v>
      </c>
      <c r="H569" t="s">
        <v>11</v>
      </c>
      <c r="I569" t="s">
        <v>13</v>
      </c>
      <c r="J569" s="19"/>
      <c r="K569" s="19"/>
      <c r="L569" s="15" t="str">
        <f t="shared" si="44"/>
        <v>Jun</v>
      </c>
      <c r="M569" s="15">
        <f t="shared" si="45"/>
        <v>1974</v>
      </c>
      <c r="N569" s="15" t="str" cm="1">
        <f t="array" ref="N569">IF(G569="?",INDEX($G$2:$G$2344,MODE(MATCH($G$2:$G$2344,$G$2:$G$2344,0))),G569)</f>
        <v>tier - 2</v>
      </c>
      <c r="O569" s="15" t="str" cm="1">
        <f t="array" ref="O569">IF(H569="?",INDEX($H$2:$H$2344,MODE(MATCH($H$2:$H$2344,$H$2:$H$2344,0))),H569)</f>
        <v>tier - 2</v>
      </c>
      <c r="P569" s="15" t="str">
        <f t="shared" si="46"/>
        <v>R1013</v>
      </c>
      <c r="Q569" s="49" t="str">
        <f t="shared" si="47"/>
        <v>26-Jun-1974</v>
      </c>
      <c r="R569" s="46">
        <v>27206</v>
      </c>
      <c r="S569" s="15"/>
      <c r="T569" s="29">
        <f t="shared" si="48"/>
        <v>48</v>
      </c>
      <c r="U569" s="61">
        <v>4942.0600000000004</v>
      </c>
    </row>
    <row r="570" spans="1:21" x14ac:dyDescent="0.25">
      <c r="A570" t="s">
        <v>601</v>
      </c>
      <c r="B570">
        <v>1991</v>
      </c>
      <c r="C570" t="s">
        <v>35</v>
      </c>
      <c r="D570">
        <v>30</v>
      </c>
      <c r="E570">
        <v>2</v>
      </c>
      <c r="F570" s="54">
        <v>4949.76</v>
      </c>
      <c r="G570" t="s">
        <v>11</v>
      </c>
      <c r="H570" t="s">
        <v>16</v>
      </c>
      <c r="I570" t="s">
        <v>13</v>
      </c>
      <c r="J570" s="20"/>
      <c r="K570" s="20"/>
      <c r="L570" s="17" t="str">
        <f t="shared" si="44"/>
        <v>Aug</v>
      </c>
      <c r="M570" s="17">
        <f t="shared" si="45"/>
        <v>1991</v>
      </c>
      <c r="N570" s="17" t="str" cm="1">
        <f t="array" ref="N570">IF(G570="?",INDEX($G$2:$G$2344,MODE(MATCH($G$2:$G$2344,$G$2:$G$2344,0))),G570)</f>
        <v>tier - 2</v>
      </c>
      <c r="O570" s="17" t="str" cm="1">
        <f t="array" ref="O570">IF(H570="?",INDEX($H$2:$H$2344,MODE(MATCH($H$2:$H$2344,$H$2:$H$2344,0))),H570)</f>
        <v>tier - 1</v>
      </c>
      <c r="P570" s="17" t="str">
        <f t="shared" si="46"/>
        <v>R1013</v>
      </c>
      <c r="Q570" s="47" t="str">
        <f t="shared" si="47"/>
        <v>30-Aug-1991</v>
      </c>
      <c r="R570" s="48">
        <v>33480</v>
      </c>
      <c r="S570" s="17"/>
      <c r="T570" s="30">
        <f t="shared" si="48"/>
        <v>31</v>
      </c>
      <c r="U570" s="62">
        <v>4949.76</v>
      </c>
    </row>
    <row r="571" spans="1:21" x14ac:dyDescent="0.25">
      <c r="A571" t="s">
        <v>602</v>
      </c>
      <c r="B571">
        <v>1973</v>
      </c>
      <c r="C571" t="s">
        <v>15</v>
      </c>
      <c r="D571">
        <v>7</v>
      </c>
      <c r="E571">
        <v>0</v>
      </c>
      <c r="F571" s="54">
        <v>4985.22</v>
      </c>
      <c r="G571" t="s">
        <v>11</v>
      </c>
      <c r="H571" t="s">
        <v>12</v>
      </c>
      <c r="I571" t="s">
        <v>13</v>
      </c>
      <c r="J571" s="19"/>
      <c r="K571" s="19"/>
      <c r="L571" s="15" t="str">
        <f t="shared" si="44"/>
        <v>Nov</v>
      </c>
      <c r="M571" s="15">
        <f t="shared" si="45"/>
        <v>1973</v>
      </c>
      <c r="N571" s="15" t="str" cm="1">
        <f t="array" ref="N571">IF(G571="?",INDEX($G$2:$G$2344,MODE(MATCH($G$2:$G$2344,$G$2:$G$2344,0))),G571)</f>
        <v>tier - 2</v>
      </c>
      <c r="O571" s="15" t="str" cm="1">
        <f t="array" ref="O571">IF(H571="?",INDEX($H$2:$H$2344,MODE(MATCH($H$2:$H$2344,$H$2:$H$2344,0))),H571)</f>
        <v>tier - 3</v>
      </c>
      <c r="P571" s="15" t="str">
        <f t="shared" si="46"/>
        <v>R1013</v>
      </c>
      <c r="Q571" s="49" t="str">
        <f t="shared" si="47"/>
        <v>7-Nov-1973</v>
      </c>
      <c r="R571" s="46">
        <v>26975</v>
      </c>
      <c r="S571" s="15"/>
      <c r="T571" s="29">
        <f t="shared" si="48"/>
        <v>49</v>
      </c>
      <c r="U571" s="61">
        <v>4985.22</v>
      </c>
    </row>
    <row r="572" spans="1:21" x14ac:dyDescent="0.25">
      <c r="A572" t="s">
        <v>603</v>
      </c>
      <c r="B572">
        <v>1988</v>
      </c>
      <c r="C572" t="s">
        <v>18</v>
      </c>
      <c r="D572">
        <v>24</v>
      </c>
      <c r="E572">
        <v>0</v>
      </c>
      <c r="F572" s="54">
        <v>4992.38</v>
      </c>
      <c r="G572" t="s">
        <v>11</v>
      </c>
      <c r="H572" t="s">
        <v>12</v>
      </c>
      <c r="I572" t="s">
        <v>247</v>
      </c>
      <c r="J572" s="20"/>
      <c r="K572" s="20"/>
      <c r="L572" s="17" t="str">
        <f t="shared" si="44"/>
        <v>Jun</v>
      </c>
      <c r="M572" s="17">
        <f t="shared" si="45"/>
        <v>1988</v>
      </c>
      <c r="N572" s="17" t="str" cm="1">
        <f t="array" ref="N572">IF(G572="?",INDEX($G$2:$G$2344,MODE(MATCH($G$2:$G$2344,$G$2:$G$2344,0))),G572)</f>
        <v>tier - 2</v>
      </c>
      <c r="O572" s="17" t="str" cm="1">
        <f t="array" ref="O572">IF(H572="?",INDEX($H$2:$H$2344,MODE(MATCH($H$2:$H$2344,$H$2:$H$2344,0))),H572)</f>
        <v>tier - 3</v>
      </c>
      <c r="P572" s="17" t="str">
        <f t="shared" si="46"/>
        <v>R1024</v>
      </c>
      <c r="Q572" s="47" t="str">
        <f t="shared" si="47"/>
        <v>24-Jun-1988</v>
      </c>
      <c r="R572" s="48">
        <v>32318</v>
      </c>
      <c r="S572" s="17"/>
      <c r="T572" s="30">
        <f t="shared" si="48"/>
        <v>34</v>
      </c>
      <c r="U572" s="62">
        <v>4992.38</v>
      </c>
    </row>
    <row r="573" spans="1:21" x14ac:dyDescent="0.25">
      <c r="A573" t="s">
        <v>604</v>
      </c>
      <c r="B573">
        <v>2001</v>
      </c>
      <c r="C573" t="s">
        <v>37</v>
      </c>
      <c r="D573">
        <v>5</v>
      </c>
      <c r="E573">
        <v>0</v>
      </c>
      <c r="F573" s="54">
        <v>4999.04</v>
      </c>
      <c r="G573" t="s">
        <v>11</v>
      </c>
      <c r="H573" t="s">
        <v>11</v>
      </c>
      <c r="I573" t="s">
        <v>42</v>
      </c>
      <c r="J573" s="19"/>
      <c r="K573" s="19"/>
      <c r="L573" s="15" t="str">
        <f t="shared" si="44"/>
        <v>Oct</v>
      </c>
      <c r="M573" s="15">
        <f t="shared" si="45"/>
        <v>2001</v>
      </c>
      <c r="N573" s="15" t="str" cm="1">
        <f t="array" ref="N573">IF(G573="?",INDEX($G$2:$G$2344,MODE(MATCH($G$2:$G$2344,$G$2:$G$2344,0))),G573)</f>
        <v>tier - 2</v>
      </c>
      <c r="O573" s="15" t="str" cm="1">
        <f t="array" ref="O573">IF(H573="?",INDEX($H$2:$H$2344,MODE(MATCH($H$2:$H$2344,$H$2:$H$2344,0))),H573)</f>
        <v>tier - 2</v>
      </c>
      <c r="P573" s="15" t="str">
        <f t="shared" si="46"/>
        <v>R1011</v>
      </c>
      <c r="Q573" s="49" t="str">
        <f t="shared" si="47"/>
        <v>5-Oct-2001</v>
      </c>
      <c r="R573" s="46">
        <v>37169</v>
      </c>
      <c r="S573" s="15"/>
      <c r="T573" s="29">
        <f t="shared" si="48"/>
        <v>21</v>
      </c>
      <c r="U573" s="61">
        <v>4999.04</v>
      </c>
    </row>
    <row r="574" spans="1:21" x14ac:dyDescent="0.25">
      <c r="A574" t="s">
        <v>605</v>
      </c>
      <c r="B574">
        <v>1988</v>
      </c>
      <c r="C574" t="s">
        <v>20</v>
      </c>
      <c r="D574">
        <v>4</v>
      </c>
      <c r="E574">
        <v>1</v>
      </c>
      <c r="F574" s="54">
        <v>5002.78</v>
      </c>
      <c r="G574" t="s">
        <v>11</v>
      </c>
      <c r="H574" t="s">
        <v>11</v>
      </c>
      <c r="I574" t="s">
        <v>13</v>
      </c>
      <c r="J574" s="20"/>
      <c r="K574" s="20"/>
      <c r="L574" s="17" t="str">
        <f t="shared" si="44"/>
        <v>Sep</v>
      </c>
      <c r="M574" s="17">
        <f t="shared" si="45"/>
        <v>1988</v>
      </c>
      <c r="N574" s="17" t="str" cm="1">
        <f t="array" ref="N574">IF(G574="?",INDEX($G$2:$G$2344,MODE(MATCH($G$2:$G$2344,$G$2:$G$2344,0))),G574)</f>
        <v>tier - 2</v>
      </c>
      <c r="O574" s="17" t="str" cm="1">
        <f t="array" ref="O574">IF(H574="?",INDEX($H$2:$H$2344,MODE(MATCH($H$2:$H$2344,$H$2:$H$2344,0))),H574)</f>
        <v>tier - 2</v>
      </c>
      <c r="P574" s="17" t="str">
        <f t="shared" si="46"/>
        <v>R1013</v>
      </c>
      <c r="Q574" s="47" t="str">
        <f t="shared" si="47"/>
        <v>4-Sep-1988</v>
      </c>
      <c r="R574" s="48">
        <v>32390</v>
      </c>
      <c r="S574" s="17"/>
      <c r="T574" s="30">
        <f t="shared" si="48"/>
        <v>34</v>
      </c>
      <c r="U574" s="62">
        <v>5002.78</v>
      </c>
    </row>
    <row r="575" spans="1:21" x14ac:dyDescent="0.25">
      <c r="A575" t="s">
        <v>606</v>
      </c>
      <c r="B575">
        <v>1977</v>
      </c>
      <c r="C575" t="s">
        <v>18</v>
      </c>
      <c r="D575">
        <v>9</v>
      </c>
      <c r="E575">
        <v>2</v>
      </c>
      <c r="F575" s="54">
        <v>5003.7700000000004</v>
      </c>
      <c r="G575" t="s">
        <v>11</v>
      </c>
      <c r="H575" t="s">
        <v>12</v>
      </c>
      <c r="I575" t="s">
        <v>13</v>
      </c>
      <c r="J575" s="19"/>
      <c r="K575" s="19"/>
      <c r="L575" s="15" t="str">
        <f t="shared" si="44"/>
        <v>Jun</v>
      </c>
      <c r="M575" s="15">
        <f t="shared" si="45"/>
        <v>1977</v>
      </c>
      <c r="N575" s="15" t="str" cm="1">
        <f t="array" ref="N575">IF(G575="?",INDEX($G$2:$G$2344,MODE(MATCH($G$2:$G$2344,$G$2:$G$2344,0))),G575)</f>
        <v>tier - 2</v>
      </c>
      <c r="O575" s="15" t="str" cm="1">
        <f t="array" ref="O575">IF(H575="?",INDEX($H$2:$H$2344,MODE(MATCH($H$2:$H$2344,$H$2:$H$2344,0))),H575)</f>
        <v>tier - 3</v>
      </c>
      <c r="P575" s="15" t="str">
        <f t="shared" si="46"/>
        <v>R1013</v>
      </c>
      <c r="Q575" s="49" t="str">
        <f t="shared" si="47"/>
        <v>9-Jun-1977</v>
      </c>
      <c r="R575" s="46">
        <v>28285</v>
      </c>
      <c r="S575" s="15"/>
      <c r="T575" s="29">
        <f t="shared" si="48"/>
        <v>45</v>
      </c>
      <c r="U575" s="61">
        <v>5003.7700000000004</v>
      </c>
    </row>
    <row r="576" spans="1:21" x14ac:dyDescent="0.25">
      <c r="A576" t="s">
        <v>607</v>
      </c>
      <c r="B576">
        <v>1988</v>
      </c>
      <c r="C576" t="s">
        <v>10</v>
      </c>
      <c r="D576">
        <v>8</v>
      </c>
      <c r="E576">
        <v>1</v>
      </c>
      <c r="F576" s="54">
        <v>5003.8500000000004</v>
      </c>
      <c r="G576" t="s">
        <v>11</v>
      </c>
      <c r="H576" t="s">
        <v>12</v>
      </c>
      <c r="I576" t="s">
        <v>42</v>
      </c>
      <c r="J576" s="20"/>
      <c r="K576" s="20"/>
      <c r="L576" s="17" t="str">
        <f t="shared" si="44"/>
        <v>Jul</v>
      </c>
      <c r="M576" s="17">
        <f t="shared" si="45"/>
        <v>1988</v>
      </c>
      <c r="N576" s="17" t="str" cm="1">
        <f t="array" ref="N576">IF(G576="?",INDEX($G$2:$G$2344,MODE(MATCH($G$2:$G$2344,$G$2:$G$2344,0))),G576)</f>
        <v>tier - 2</v>
      </c>
      <c r="O576" s="17" t="str" cm="1">
        <f t="array" ref="O576">IF(H576="?",INDEX($H$2:$H$2344,MODE(MATCH($H$2:$H$2344,$H$2:$H$2344,0))),H576)</f>
        <v>tier - 3</v>
      </c>
      <c r="P576" s="17" t="str">
        <f t="shared" si="46"/>
        <v>R1011</v>
      </c>
      <c r="Q576" s="47" t="str">
        <f t="shared" si="47"/>
        <v>8-Jul-1988</v>
      </c>
      <c r="R576" s="48">
        <v>32332</v>
      </c>
      <c r="S576" s="17"/>
      <c r="T576" s="30">
        <f t="shared" si="48"/>
        <v>34</v>
      </c>
      <c r="U576" s="62">
        <v>5003.8500000000004</v>
      </c>
    </row>
    <row r="577" spans="1:21" x14ac:dyDescent="0.25">
      <c r="A577" t="s">
        <v>608</v>
      </c>
      <c r="B577">
        <v>1988</v>
      </c>
      <c r="C577" t="s">
        <v>15</v>
      </c>
      <c r="D577">
        <v>9</v>
      </c>
      <c r="E577">
        <v>1</v>
      </c>
      <c r="F577" s="54">
        <v>5012.47</v>
      </c>
      <c r="G577" t="s">
        <v>11</v>
      </c>
      <c r="H577" t="s">
        <v>12</v>
      </c>
      <c r="I577" t="s">
        <v>42</v>
      </c>
      <c r="J577" s="19"/>
      <c r="K577" s="19"/>
      <c r="L577" s="15" t="str">
        <f t="shared" si="44"/>
        <v>Nov</v>
      </c>
      <c r="M577" s="15">
        <f t="shared" si="45"/>
        <v>1988</v>
      </c>
      <c r="N577" s="15" t="str" cm="1">
        <f t="array" ref="N577">IF(G577="?",INDEX($G$2:$G$2344,MODE(MATCH($G$2:$G$2344,$G$2:$G$2344,0))),G577)</f>
        <v>tier - 2</v>
      </c>
      <c r="O577" s="15" t="str" cm="1">
        <f t="array" ref="O577">IF(H577="?",INDEX($H$2:$H$2344,MODE(MATCH($H$2:$H$2344,$H$2:$H$2344,0))),H577)</f>
        <v>tier - 3</v>
      </c>
      <c r="P577" s="15" t="str">
        <f t="shared" si="46"/>
        <v>R1011</v>
      </c>
      <c r="Q577" s="49" t="str">
        <f t="shared" si="47"/>
        <v>9-Nov-1988</v>
      </c>
      <c r="R577" s="46">
        <v>32456</v>
      </c>
      <c r="S577" s="15"/>
      <c r="T577" s="29">
        <f t="shared" si="48"/>
        <v>34</v>
      </c>
      <c r="U577" s="61">
        <v>5012.47</v>
      </c>
    </row>
    <row r="578" spans="1:21" x14ac:dyDescent="0.25">
      <c r="A578" t="s">
        <v>609</v>
      </c>
      <c r="B578">
        <v>1985</v>
      </c>
      <c r="C578" t="s">
        <v>30</v>
      </c>
      <c r="D578">
        <v>28</v>
      </c>
      <c r="E578">
        <v>0</v>
      </c>
      <c r="F578" s="54">
        <v>5028.1499999999996</v>
      </c>
      <c r="G578" t="s">
        <v>16</v>
      </c>
      <c r="H578" t="s">
        <v>11</v>
      </c>
      <c r="I578" t="s">
        <v>23</v>
      </c>
      <c r="J578" s="20"/>
      <c r="K578" s="20"/>
      <c r="L578" s="17" t="str">
        <f t="shared" ref="L578:L641" si="49">IF(C578="?","Sep",C578)</f>
        <v>Dec</v>
      </c>
      <c r="M578" s="17">
        <f t="shared" ref="M578:M641" si="50">IF(B578="?",ROUND(AVERAGE($B$2:$B$2344),0),B578)</f>
        <v>1985</v>
      </c>
      <c r="N578" s="17" t="str" cm="1">
        <f t="array" ref="N578">IF(G578="?",INDEX($G$2:$G$2344,MODE(MATCH($G$2:$G$2344,$G$2:$G$2344,0))),G578)</f>
        <v>tier - 1</v>
      </c>
      <c r="O578" s="17" t="str" cm="1">
        <f t="array" ref="O578">IF(H578="?",INDEX($H$2:$H$2344,MODE(MATCH($H$2:$H$2344,$H$2:$H$2344,0))),H578)</f>
        <v>tier - 2</v>
      </c>
      <c r="P578" s="17" t="str">
        <f t="shared" ref="P578:P641" si="51">IF(I578="?","Unknown",I578)</f>
        <v>R1012</v>
      </c>
      <c r="Q578" s="47" t="str">
        <f t="shared" ref="Q578:Q641" si="52">CONCATENATE(D578,"-",L578,"-",M578)</f>
        <v>28-Dec-1985</v>
      </c>
      <c r="R578" s="48">
        <v>31409</v>
      </c>
      <c r="S578" s="17"/>
      <c r="T578" s="30">
        <f t="shared" ref="T578:T641" si="53">DATEDIF(R578,$S$2,"Y")</f>
        <v>37</v>
      </c>
      <c r="U578" s="62">
        <v>5028.1499999999996</v>
      </c>
    </row>
    <row r="579" spans="1:21" x14ac:dyDescent="0.25">
      <c r="A579" t="s">
        <v>610</v>
      </c>
      <c r="B579">
        <v>1991</v>
      </c>
      <c r="C579" t="s">
        <v>20</v>
      </c>
      <c r="D579">
        <v>10</v>
      </c>
      <c r="E579">
        <v>2</v>
      </c>
      <c r="F579" s="54">
        <v>5031.2700000000004</v>
      </c>
      <c r="G579" t="s">
        <v>12</v>
      </c>
      <c r="H579" t="s">
        <v>16</v>
      </c>
      <c r="I579" t="s">
        <v>168</v>
      </c>
      <c r="J579" s="19"/>
      <c r="K579" s="19"/>
      <c r="L579" s="15" t="str">
        <f t="shared" si="49"/>
        <v>Sep</v>
      </c>
      <c r="M579" s="15">
        <f t="shared" si="50"/>
        <v>1991</v>
      </c>
      <c r="N579" s="15" t="str" cm="1">
        <f t="array" ref="N579">IF(G579="?",INDEX($G$2:$G$2344,MODE(MATCH($G$2:$G$2344,$G$2:$G$2344,0))),G579)</f>
        <v>tier - 3</v>
      </c>
      <c r="O579" s="15" t="str" cm="1">
        <f t="array" ref="O579">IF(H579="?",INDEX($H$2:$H$2344,MODE(MATCH($H$2:$H$2344,$H$2:$H$2344,0))),H579)</f>
        <v>tier - 1</v>
      </c>
      <c r="P579" s="15" t="str">
        <f t="shared" si="51"/>
        <v>R1016</v>
      </c>
      <c r="Q579" s="49" t="str">
        <f t="shared" si="52"/>
        <v>10-Sep-1991</v>
      </c>
      <c r="R579" s="46">
        <v>33491</v>
      </c>
      <c r="S579" s="15"/>
      <c r="T579" s="29">
        <f t="shared" si="53"/>
        <v>31</v>
      </c>
      <c r="U579" s="61">
        <v>5031.2700000000004</v>
      </c>
    </row>
    <row r="580" spans="1:21" x14ac:dyDescent="0.25">
      <c r="A580" t="s">
        <v>611</v>
      </c>
      <c r="B580">
        <v>1986</v>
      </c>
      <c r="C580" t="s">
        <v>18</v>
      </c>
      <c r="D580">
        <v>29</v>
      </c>
      <c r="E580">
        <v>3</v>
      </c>
      <c r="F580" s="54">
        <v>5034.1000000000004</v>
      </c>
      <c r="G580" t="s">
        <v>11</v>
      </c>
      <c r="H580" t="s">
        <v>11</v>
      </c>
      <c r="I580" t="s">
        <v>13</v>
      </c>
      <c r="J580" s="20"/>
      <c r="K580" s="20"/>
      <c r="L580" s="17" t="str">
        <f t="shared" si="49"/>
        <v>Jun</v>
      </c>
      <c r="M580" s="17">
        <f t="shared" si="50"/>
        <v>1986</v>
      </c>
      <c r="N580" s="17" t="str" cm="1">
        <f t="array" ref="N580">IF(G580="?",INDEX($G$2:$G$2344,MODE(MATCH($G$2:$G$2344,$G$2:$G$2344,0))),G580)</f>
        <v>tier - 2</v>
      </c>
      <c r="O580" s="17" t="str" cm="1">
        <f t="array" ref="O580">IF(H580="?",INDEX($H$2:$H$2344,MODE(MATCH($H$2:$H$2344,$H$2:$H$2344,0))),H580)</f>
        <v>tier - 2</v>
      </c>
      <c r="P580" s="17" t="str">
        <f t="shared" si="51"/>
        <v>R1013</v>
      </c>
      <c r="Q580" s="47" t="str">
        <f t="shared" si="52"/>
        <v>29-Jun-1986</v>
      </c>
      <c r="R580" s="48">
        <v>31592</v>
      </c>
      <c r="S580" s="17"/>
      <c r="T580" s="30">
        <f t="shared" si="53"/>
        <v>36</v>
      </c>
      <c r="U580" s="62">
        <v>5034.1000000000004</v>
      </c>
    </row>
    <row r="581" spans="1:21" x14ac:dyDescent="0.25">
      <c r="A581" t="s">
        <v>612</v>
      </c>
      <c r="B581">
        <v>1997</v>
      </c>
      <c r="C581" t="s">
        <v>30</v>
      </c>
      <c r="D581">
        <v>4</v>
      </c>
      <c r="E581">
        <v>0</v>
      </c>
      <c r="F581" s="54">
        <v>5038.57</v>
      </c>
      <c r="G581" t="s">
        <v>11</v>
      </c>
      <c r="H581" t="s">
        <v>11</v>
      </c>
      <c r="I581" t="s">
        <v>200</v>
      </c>
      <c r="J581" s="19"/>
      <c r="K581" s="19"/>
      <c r="L581" s="15" t="str">
        <f t="shared" si="49"/>
        <v>Dec</v>
      </c>
      <c r="M581" s="15">
        <f t="shared" si="50"/>
        <v>1997</v>
      </c>
      <c r="N581" s="15" t="str" cm="1">
        <f t="array" ref="N581">IF(G581="?",INDEX($G$2:$G$2344,MODE(MATCH($G$2:$G$2344,$G$2:$G$2344,0))),G581)</f>
        <v>tier - 2</v>
      </c>
      <c r="O581" s="15" t="str" cm="1">
        <f t="array" ref="O581">IF(H581="?",INDEX($H$2:$H$2344,MODE(MATCH($H$2:$H$2344,$H$2:$H$2344,0))),H581)</f>
        <v>tier - 2</v>
      </c>
      <c r="P581" s="15" t="str">
        <f t="shared" si="51"/>
        <v>R1025</v>
      </c>
      <c r="Q581" s="49" t="str">
        <f t="shared" si="52"/>
        <v>4-Dec-1997</v>
      </c>
      <c r="R581" s="46">
        <v>35768</v>
      </c>
      <c r="S581" s="15"/>
      <c r="T581" s="29">
        <f t="shared" si="53"/>
        <v>25</v>
      </c>
      <c r="U581" s="61">
        <v>5038.57</v>
      </c>
    </row>
    <row r="582" spans="1:21" x14ac:dyDescent="0.25">
      <c r="A582" t="s">
        <v>613</v>
      </c>
      <c r="B582">
        <v>2001</v>
      </c>
      <c r="C582" t="s">
        <v>37</v>
      </c>
      <c r="D582">
        <v>16</v>
      </c>
      <c r="E582">
        <v>0</v>
      </c>
      <c r="F582" s="54">
        <v>5043.13</v>
      </c>
      <c r="G582" t="s">
        <v>11</v>
      </c>
      <c r="H582" t="s">
        <v>12</v>
      </c>
      <c r="I582" t="s">
        <v>42</v>
      </c>
      <c r="J582" s="20"/>
      <c r="K582" s="20"/>
      <c r="L582" s="17" t="str">
        <f t="shared" si="49"/>
        <v>Oct</v>
      </c>
      <c r="M582" s="17">
        <f t="shared" si="50"/>
        <v>2001</v>
      </c>
      <c r="N582" s="17" t="str" cm="1">
        <f t="array" ref="N582">IF(G582="?",INDEX($G$2:$G$2344,MODE(MATCH($G$2:$G$2344,$G$2:$G$2344,0))),G582)</f>
        <v>tier - 2</v>
      </c>
      <c r="O582" s="17" t="str" cm="1">
        <f t="array" ref="O582">IF(H582="?",INDEX($H$2:$H$2344,MODE(MATCH($H$2:$H$2344,$H$2:$H$2344,0))),H582)</f>
        <v>tier - 3</v>
      </c>
      <c r="P582" s="17" t="str">
        <f t="shared" si="51"/>
        <v>R1011</v>
      </c>
      <c r="Q582" s="47" t="str">
        <f t="shared" si="52"/>
        <v>16-Oct-2001</v>
      </c>
      <c r="R582" s="48">
        <v>37180</v>
      </c>
      <c r="S582" s="17"/>
      <c r="T582" s="30">
        <f t="shared" si="53"/>
        <v>21</v>
      </c>
      <c r="U582" s="62">
        <v>5043.13</v>
      </c>
    </row>
    <row r="583" spans="1:21" x14ac:dyDescent="0.25">
      <c r="A583" t="s">
        <v>614</v>
      </c>
      <c r="B583">
        <v>1997</v>
      </c>
      <c r="C583" t="s">
        <v>10</v>
      </c>
      <c r="D583">
        <v>29</v>
      </c>
      <c r="E583">
        <v>0</v>
      </c>
      <c r="F583" s="54">
        <v>5045.1499999999996</v>
      </c>
      <c r="G583" t="s">
        <v>11</v>
      </c>
      <c r="H583" t="s">
        <v>11</v>
      </c>
      <c r="I583" t="s">
        <v>23</v>
      </c>
      <c r="J583" s="19"/>
      <c r="K583" s="19"/>
      <c r="L583" s="15" t="str">
        <f t="shared" si="49"/>
        <v>Jul</v>
      </c>
      <c r="M583" s="15">
        <f t="shared" si="50"/>
        <v>1997</v>
      </c>
      <c r="N583" s="15" t="str" cm="1">
        <f t="array" ref="N583">IF(G583="?",INDEX($G$2:$G$2344,MODE(MATCH($G$2:$G$2344,$G$2:$G$2344,0))),G583)</f>
        <v>tier - 2</v>
      </c>
      <c r="O583" s="15" t="str" cm="1">
        <f t="array" ref="O583">IF(H583="?",INDEX($H$2:$H$2344,MODE(MATCH($H$2:$H$2344,$H$2:$H$2344,0))),H583)</f>
        <v>tier - 2</v>
      </c>
      <c r="P583" s="15" t="str">
        <f t="shared" si="51"/>
        <v>R1012</v>
      </c>
      <c r="Q583" s="49" t="str">
        <f t="shared" si="52"/>
        <v>29-Jul-1997</v>
      </c>
      <c r="R583" s="46">
        <v>35640</v>
      </c>
      <c r="S583" s="15"/>
      <c r="T583" s="29">
        <f t="shared" si="53"/>
        <v>25</v>
      </c>
      <c r="U583" s="61">
        <v>5045.1499999999996</v>
      </c>
    </row>
    <row r="584" spans="1:21" x14ac:dyDescent="0.25">
      <c r="A584" t="s">
        <v>615</v>
      </c>
      <c r="B584">
        <v>1980</v>
      </c>
      <c r="C584" t="s">
        <v>20</v>
      </c>
      <c r="D584">
        <v>7</v>
      </c>
      <c r="E584">
        <v>2</v>
      </c>
      <c r="F584" s="54">
        <v>5054.05</v>
      </c>
      <c r="G584" t="s">
        <v>11</v>
      </c>
      <c r="H584" t="s">
        <v>11</v>
      </c>
      <c r="I584" t="s">
        <v>13</v>
      </c>
      <c r="J584" s="20"/>
      <c r="K584" s="20"/>
      <c r="L584" s="17" t="str">
        <f t="shared" si="49"/>
        <v>Sep</v>
      </c>
      <c r="M584" s="17">
        <f t="shared" si="50"/>
        <v>1980</v>
      </c>
      <c r="N584" s="17" t="str" cm="1">
        <f t="array" ref="N584">IF(G584="?",INDEX($G$2:$G$2344,MODE(MATCH($G$2:$G$2344,$G$2:$G$2344,0))),G584)</f>
        <v>tier - 2</v>
      </c>
      <c r="O584" s="17" t="str" cm="1">
        <f t="array" ref="O584">IF(H584="?",INDEX($H$2:$H$2344,MODE(MATCH($H$2:$H$2344,$H$2:$H$2344,0))),H584)</f>
        <v>tier - 2</v>
      </c>
      <c r="P584" s="17" t="str">
        <f t="shared" si="51"/>
        <v>R1013</v>
      </c>
      <c r="Q584" s="47" t="str">
        <f t="shared" si="52"/>
        <v>7-Sep-1980</v>
      </c>
      <c r="R584" s="48">
        <v>29471</v>
      </c>
      <c r="S584" s="17"/>
      <c r="T584" s="30">
        <f t="shared" si="53"/>
        <v>42</v>
      </c>
      <c r="U584" s="62">
        <v>5054.05</v>
      </c>
    </row>
    <row r="585" spans="1:21" x14ac:dyDescent="0.25">
      <c r="A585" t="s">
        <v>616</v>
      </c>
      <c r="B585">
        <v>1993</v>
      </c>
      <c r="C585" t="s">
        <v>18</v>
      </c>
      <c r="D585">
        <v>11</v>
      </c>
      <c r="E585">
        <v>0</v>
      </c>
      <c r="F585" s="54">
        <v>5059.5600000000004</v>
      </c>
      <c r="G585" t="s">
        <v>11</v>
      </c>
      <c r="H585" t="s">
        <v>16</v>
      </c>
      <c r="I585" t="s">
        <v>300</v>
      </c>
      <c r="J585" s="19"/>
      <c r="K585" s="19"/>
      <c r="L585" s="15" t="str">
        <f t="shared" si="49"/>
        <v>Jun</v>
      </c>
      <c r="M585" s="15">
        <f t="shared" si="50"/>
        <v>1993</v>
      </c>
      <c r="N585" s="15" t="str" cm="1">
        <f t="array" ref="N585">IF(G585="?",INDEX($G$2:$G$2344,MODE(MATCH($G$2:$G$2344,$G$2:$G$2344,0))),G585)</f>
        <v>tier - 2</v>
      </c>
      <c r="O585" s="15" t="str" cm="1">
        <f t="array" ref="O585">IF(H585="?",INDEX($H$2:$H$2344,MODE(MATCH($H$2:$H$2344,$H$2:$H$2344,0))),H585)</f>
        <v>tier - 1</v>
      </c>
      <c r="P585" s="15" t="str">
        <f t="shared" si="51"/>
        <v>R1021</v>
      </c>
      <c r="Q585" s="49" t="str">
        <f t="shared" si="52"/>
        <v>11-Jun-1993</v>
      </c>
      <c r="R585" s="46">
        <v>34131</v>
      </c>
      <c r="S585" s="15"/>
      <c r="T585" s="29">
        <f t="shared" si="53"/>
        <v>29</v>
      </c>
      <c r="U585" s="61">
        <v>5059.5600000000004</v>
      </c>
    </row>
    <row r="586" spans="1:21" x14ac:dyDescent="0.25">
      <c r="A586" t="s">
        <v>617</v>
      </c>
      <c r="B586">
        <v>1978</v>
      </c>
      <c r="C586" t="s">
        <v>15</v>
      </c>
      <c r="D586">
        <v>22</v>
      </c>
      <c r="E586">
        <v>2</v>
      </c>
      <c r="F586" s="54">
        <v>5077.1899999999996</v>
      </c>
      <c r="G586" t="s">
        <v>11</v>
      </c>
      <c r="H586" t="s">
        <v>12</v>
      </c>
      <c r="I586" t="s">
        <v>23</v>
      </c>
      <c r="J586" s="20"/>
      <c r="K586" s="20"/>
      <c r="L586" s="17" t="str">
        <f t="shared" si="49"/>
        <v>Nov</v>
      </c>
      <c r="M586" s="17">
        <f t="shared" si="50"/>
        <v>1978</v>
      </c>
      <c r="N586" s="17" t="str" cm="1">
        <f t="array" ref="N586">IF(G586="?",INDEX($G$2:$G$2344,MODE(MATCH($G$2:$G$2344,$G$2:$G$2344,0))),G586)</f>
        <v>tier - 2</v>
      </c>
      <c r="O586" s="17" t="str" cm="1">
        <f t="array" ref="O586">IF(H586="?",INDEX($H$2:$H$2344,MODE(MATCH($H$2:$H$2344,$H$2:$H$2344,0))),H586)</f>
        <v>tier - 3</v>
      </c>
      <c r="P586" s="17" t="str">
        <f t="shared" si="51"/>
        <v>R1012</v>
      </c>
      <c r="Q586" s="47" t="str">
        <f t="shared" si="52"/>
        <v>22-Nov-1978</v>
      </c>
      <c r="R586" s="48">
        <v>28816</v>
      </c>
      <c r="S586" s="17"/>
      <c r="T586" s="30">
        <f t="shared" si="53"/>
        <v>44</v>
      </c>
      <c r="U586" s="62">
        <v>5077.1899999999996</v>
      </c>
    </row>
    <row r="587" spans="1:21" x14ac:dyDescent="0.25">
      <c r="A587" t="s">
        <v>618</v>
      </c>
      <c r="B587">
        <v>1997</v>
      </c>
      <c r="C587" t="s">
        <v>10</v>
      </c>
      <c r="D587">
        <v>14</v>
      </c>
      <c r="E587">
        <v>5</v>
      </c>
      <c r="F587" s="54">
        <v>5080.1000000000004</v>
      </c>
      <c r="G587" t="s">
        <v>12</v>
      </c>
      <c r="H587" t="s">
        <v>11</v>
      </c>
      <c r="I587" t="s">
        <v>42</v>
      </c>
      <c r="J587" s="19"/>
      <c r="K587" s="19"/>
      <c r="L587" s="15" t="str">
        <f t="shared" si="49"/>
        <v>Jul</v>
      </c>
      <c r="M587" s="15">
        <f t="shared" si="50"/>
        <v>1997</v>
      </c>
      <c r="N587" s="15" t="str" cm="1">
        <f t="array" ref="N587">IF(G587="?",INDEX($G$2:$G$2344,MODE(MATCH($G$2:$G$2344,$G$2:$G$2344,0))),G587)</f>
        <v>tier - 3</v>
      </c>
      <c r="O587" s="15" t="str" cm="1">
        <f t="array" ref="O587">IF(H587="?",INDEX($H$2:$H$2344,MODE(MATCH($H$2:$H$2344,$H$2:$H$2344,0))),H587)</f>
        <v>tier - 2</v>
      </c>
      <c r="P587" s="15" t="str">
        <f t="shared" si="51"/>
        <v>R1011</v>
      </c>
      <c r="Q587" s="49" t="str">
        <f t="shared" si="52"/>
        <v>14-Jul-1997</v>
      </c>
      <c r="R587" s="46">
        <v>35625</v>
      </c>
      <c r="S587" s="15"/>
      <c r="T587" s="29">
        <f t="shared" si="53"/>
        <v>25</v>
      </c>
      <c r="U587" s="61">
        <v>5080.1000000000004</v>
      </c>
    </row>
    <row r="588" spans="1:21" x14ac:dyDescent="0.25">
      <c r="A588" t="s">
        <v>619</v>
      </c>
      <c r="B588">
        <v>1999</v>
      </c>
      <c r="C588" t="s">
        <v>18</v>
      </c>
      <c r="D588">
        <v>19</v>
      </c>
      <c r="E588">
        <v>0</v>
      </c>
      <c r="F588" s="54">
        <v>5087.92</v>
      </c>
      <c r="G588" t="s">
        <v>11</v>
      </c>
      <c r="H588" t="s">
        <v>11</v>
      </c>
      <c r="I588" t="s">
        <v>535</v>
      </c>
      <c r="J588" s="20"/>
      <c r="K588" s="20"/>
      <c r="L588" s="17" t="str">
        <f t="shared" si="49"/>
        <v>Jun</v>
      </c>
      <c r="M588" s="17">
        <f t="shared" si="50"/>
        <v>1999</v>
      </c>
      <c r="N588" s="17" t="str" cm="1">
        <f t="array" ref="N588">IF(G588="?",INDEX($G$2:$G$2344,MODE(MATCH($G$2:$G$2344,$G$2:$G$2344,0))),G588)</f>
        <v>tier - 2</v>
      </c>
      <c r="O588" s="17" t="str" cm="1">
        <f t="array" ref="O588">IF(H588="?",INDEX($H$2:$H$2344,MODE(MATCH($H$2:$H$2344,$H$2:$H$2344,0))),H588)</f>
        <v>tier - 2</v>
      </c>
      <c r="P588" s="17" t="str">
        <f t="shared" si="51"/>
        <v>R1026</v>
      </c>
      <c r="Q588" s="47" t="str">
        <f t="shared" si="52"/>
        <v>19-Jun-1999</v>
      </c>
      <c r="R588" s="48">
        <v>36330</v>
      </c>
      <c r="S588" s="17"/>
      <c r="T588" s="30">
        <f t="shared" si="53"/>
        <v>23</v>
      </c>
      <c r="U588" s="62">
        <v>5087.92</v>
      </c>
    </row>
    <row r="589" spans="1:21" x14ac:dyDescent="0.25">
      <c r="A589" t="s">
        <v>620</v>
      </c>
      <c r="B589">
        <v>1987</v>
      </c>
      <c r="C589" t="s">
        <v>15</v>
      </c>
      <c r="D589">
        <v>18</v>
      </c>
      <c r="E589">
        <v>1</v>
      </c>
      <c r="F589" s="54">
        <v>5116.5</v>
      </c>
      <c r="G589" t="s">
        <v>11</v>
      </c>
      <c r="H589" t="s">
        <v>11</v>
      </c>
      <c r="I589" t="s">
        <v>23</v>
      </c>
      <c r="J589" s="19"/>
      <c r="K589" s="19"/>
      <c r="L589" s="15" t="str">
        <f t="shared" si="49"/>
        <v>Nov</v>
      </c>
      <c r="M589" s="15">
        <f t="shared" si="50"/>
        <v>1987</v>
      </c>
      <c r="N589" s="15" t="str" cm="1">
        <f t="array" ref="N589">IF(G589="?",INDEX($G$2:$G$2344,MODE(MATCH($G$2:$G$2344,$G$2:$G$2344,0))),G589)</f>
        <v>tier - 2</v>
      </c>
      <c r="O589" s="15" t="str" cm="1">
        <f t="array" ref="O589">IF(H589="?",INDEX($H$2:$H$2344,MODE(MATCH($H$2:$H$2344,$H$2:$H$2344,0))),H589)</f>
        <v>tier - 2</v>
      </c>
      <c r="P589" s="15" t="str">
        <f t="shared" si="51"/>
        <v>R1012</v>
      </c>
      <c r="Q589" s="49" t="str">
        <f t="shared" si="52"/>
        <v>18-Nov-1987</v>
      </c>
      <c r="R589" s="46">
        <v>32099</v>
      </c>
      <c r="S589" s="15"/>
      <c r="T589" s="29">
        <f t="shared" si="53"/>
        <v>35</v>
      </c>
      <c r="U589" s="61">
        <v>5116.5</v>
      </c>
    </row>
    <row r="590" spans="1:21" x14ac:dyDescent="0.25">
      <c r="A590" t="s">
        <v>621</v>
      </c>
      <c r="B590">
        <v>1988</v>
      </c>
      <c r="C590" t="s">
        <v>15</v>
      </c>
      <c r="D590">
        <v>1</v>
      </c>
      <c r="E590">
        <v>2</v>
      </c>
      <c r="F590" s="54">
        <v>5124.1899999999996</v>
      </c>
      <c r="G590" t="s">
        <v>11</v>
      </c>
      <c r="H590" t="s">
        <v>12</v>
      </c>
      <c r="I590" t="s">
        <v>13</v>
      </c>
      <c r="J590" s="20"/>
      <c r="K590" s="20"/>
      <c r="L590" s="17" t="str">
        <f t="shared" si="49"/>
        <v>Nov</v>
      </c>
      <c r="M590" s="17">
        <f t="shared" si="50"/>
        <v>1988</v>
      </c>
      <c r="N590" s="17" t="str" cm="1">
        <f t="array" ref="N590">IF(G590="?",INDEX($G$2:$G$2344,MODE(MATCH($G$2:$G$2344,$G$2:$G$2344,0))),G590)</f>
        <v>tier - 2</v>
      </c>
      <c r="O590" s="17" t="str" cm="1">
        <f t="array" ref="O590">IF(H590="?",INDEX($H$2:$H$2344,MODE(MATCH($H$2:$H$2344,$H$2:$H$2344,0))),H590)</f>
        <v>tier - 3</v>
      </c>
      <c r="P590" s="17" t="str">
        <f t="shared" si="51"/>
        <v>R1013</v>
      </c>
      <c r="Q590" s="47" t="str">
        <f t="shared" si="52"/>
        <v>1-Nov-1988</v>
      </c>
      <c r="R590" s="48">
        <v>32448</v>
      </c>
      <c r="S590" s="17"/>
      <c r="T590" s="30">
        <f t="shared" si="53"/>
        <v>34</v>
      </c>
      <c r="U590" s="62">
        <v>5124.1899999999996</v>
      </c>
    </row>
    <row r="591" spans="1:21" x14ac:dyDescent="0.25">
      <c r="A591" t="s">
        <v>622</v>
      </c>
      <c r="B591">
        <v>1987</v>
      </c>
      <c r="C591" t="s">
        <v>20</v>
      </c>
      <c r="D591">
        <v>13</v>
      </c>
      <c r="E591">
        <v>1</v>
      </c>
      <c r="F591" s="54">
        <v>5125.22</v>
      </c>
      <c r="G591" t="s">
        <v>16</v>
      </c>
      <c r="H591" t="s">
        <v>11</v>
      </c>
      <c r="I591" t="s">
        <v>23</v>
      </c>
      <c r="J591" s="19"/>
      <c r="K591" s="19"/>
      <c r="L591" s="15" t="str">
        <f t="shared" si="49"/>
        <v>Sep</v>
      </c>
      <c r="M591" s="15">
        <f t="shared" si="50"/>
        <v>1987</v>
      </c>
      <c r="N591" s="15" t="str" cm="1">
        <f t="array" ref="N591">IF(G591="?",INDEX($G$2:$G$2344,MODE(MATCH($G$2:$G$2344,$G$2:$G$2344,0))),G591)</f>
        <v>tier - 1</v>
      </c>
      <c r="O591" s="15" t="str" cm="1">
        <f t="array" ref="O591">IF(H591="?",INDEX($H$2:$H$2344,MODE(MATCH($H$2:$H$2344,$H$2:$H$2344,0))),H591)</f>
        <v>tier - 2</v>
      </c>
      <c r="P591" s="15" t="str">
        <f t="shared" si="51"/>
        <v>R1012</v>
      </c>
      <c r="Q591" s="49" t="str">
        <f t="shared" si="52"/>
        <v>13-Sep-1987</v>
      </c>
      <c r="R591" s="46">
        <v>32033</v>
      </c>
      <c r="S591" s="15"/>
      <c r="T591" s="29">
        <f t="shared" si="53"/>
        <v>35</v>
      </c>
      <c r="U591" s="61">
        <v>5125.22</v>
      </c>
    </row>
    <row r="592" spans="1:21" x14ac:dyDescent="0.25">
      <c r="A592" t="s">
        <v>623</v>
      </c>
      <c r="B592">
        <v>1988</v>
      </c>
      <c r="C592" t="s">
        <v>20</v>
      </c>
      <c r="D592">
        <v>15</v>
      </c>
      <c r="E592">
        <v>3</v>
      </c>
      <c r="F592" s="54">
        <v>5136.75</v>
      </c>
      <c r="G592" t="s">
        <v>11</v>
      </c>
      <c r="H592" t="s">
        <v>16</v>
      </c>
      <c r="I592" t="s">
        <v>13</v>
      </c>
      <c r="J592" s="20"/>
      <c r="K592" s="20"/>
      <c r="L592" s="17" t="str">
        <f t="shared" si="49"/>
        <v>Sep</v>
      </c>
      <c r="M592" s="17">
        <f t="shared" si="50"/>
        <v>1988</v>
      </c>
      <c r="N592" s="17" t="str" cm="1">
        <f t="array" ref="N592">IF(G592="?",INDEX($G$2:$G$2344,MODE(MATCH($G$2:$G$2344,$G$2:$G$2344,0))),G592)</f>
        <v>tier - 2</v>
      </c>
      <c r="O592" s="17" t="str" cm="1">
        <f t="array" ref="O592">IF(H592="?",INDEX($H$2:$H$2344,MODE(MATCH($H$2:$H$2344,$H$2:$H$2344,0))),H592)</f>
        <v>tier - 1</v>
      </c>
      <c r="P592" s="17" t="str">
        <f t="shared" si="51"/>
        <v>R1013</v>
      </c>
      <c r="Q592" s="47" t="str">
        <f t="shared" si="52"/>
        <v>15-Sep-1988</v>
      </c>
      <c r="R592" s="48">
        <v>32401</v>
      </c>
      <c r="S592" s="17"/>
      <c r="T592" s="30">
        <f t="shared" si="53"/>
        <v>34</v>
      </c>
      <c r="U592" s="62">
        <v>5136.75</v>
      </c>
    </row>
    <row r="593" spans="1:21" x14ac:dyDescent="0.25">
      <c r="A593" t="s">
        <v>624</v>
      </c>
      <c r="B593">
        <v>1993</v>
      </c>
      <c r="C593" t="s">
        <v>30</v>
      </c>
      <c r="D593">
        <v>10</v>
      </c>
      <c r="E593">
        <v>3</v>
      </c>
      <c r="F593" s="54">
        <v>5138.26</v>
      </c>
      <c r="G593" t="s">
        <v>11</v>
      </c>
      <c r="H593" t="s">
        <v>11</v>
      </c>
      <c r="I593" t="s">
        <v>13</v>
      </c>
      <c r="J593" s="19"/>
      <c r="K593" s="19"/>
      <c r="L593" s="15" t="str">
        <f t="shared" si="49"/>
        <v>Dec</v>
      </c>
      <c r="M593" s="15">
        <f t="shared" si="50"/>
        <v>1993</v>
      </c>
      <c r="N593" s="15" t="str" cm="1">
        <f t="array" ref="N593">IF(G593="?",INDEX($G$2:$G$2344,MODE(MATCH($G$2:$G$2344,$G$2:$G$2344,0))),G593)</f>
        <v>tier - 2</v>
      </c>
      <c r="O593" s="15" t="str" cm="1">
        <f t="array" ref="O593">IF(H593="?",INDEX($H$2:$H$2344,MODE(MATCH($H$2:$H$2344,$H$2:$H$2344,0))),H593)</f>
        <v>tier - 2</v>
      </c>
      <c r="P593" s="15" t="str">
        <f t="shared" si="51"/>
        <v>R1013</v>
      </c>
      <c r="Q593" s="49" t="str">
        <f t="shared" si="52"/>
        <v>10-Dec-1993</v>
      </c>
      <c r="R593" s="46">
        <v>34313</v>
      </c>
      <c r="S593" s="15"/>
      <c r="T593" s="29">
        <f t="shared" si="53"/>
        <v>29</v>
      </c>
      <c r="U593" s="61">
        <v>5138.26</v>
      </c>
    </row>
    <row r="594" spans="1:21" x14ac:dyDescent="0.25">
      <c r="A594" t="s">
        <v>625</v>
      </c>
      <c r="B594">
        <v>1984</v>
      </c>
      <c r="C594" t="s">
        <v>35</v>
      </c>
      <c r="D594">
        <v>22</v>
      </c>
      <c r="E594">
        <v>3</v>
      </c>
      <c r="F594" s="54">
        <v>5144.18</v>
      </c>
      <c r="G594" t="s">
        <v>11</v>
      </c>
      <c r="H594" t="s">
        <v>16</v>
      </c>
      <c r="I594" t="s">
        <v>13</v>
      </c>
      <c r="J594" s="20"/>
      <c r="K594" s="20"/>
      <c r="L594" s="17" t="str">
        <f t="shared" si="49"/>
        <v>Aug</v>
      </c>
      <c r="M594" s="17">
        <f t="shared" si="50"/>
        <v>1984</v>
      </c>
      <c r="N594" s="17" t="str" cm="1">
        <f t="array" ref="N594">IF(G594="?",INDEX($G$2:$G$2344,MODE(MATCH($G$2:$G$2344,$G$2:$G$2344,0))),G594)</f>
        <v>tier - 2</v>
      </c>
      <c r="O594" s="17" t="str" cm="1">
        <f t="array" ref="O594">IF(H594="?",INDEX($H$2:$H$2344,MODE(MATCH($H$2:$H$2344,$H$2:$H$2344,0))),H594)</f>
        <v>tier - 1</v>
      </c>
      <c r="P594" s="17" t="str">
        <f t="shared" si="51"/>
        <v>R1013</v>
      </c>
      <c r="Q594" s="47" t="str">
        <f t="shared" si="52"/>
        <v>22-Aug-1984</v>
      </c>
      <c r="R594" s="48">
        <v>30916</v>
      </c>
      <c r="S594" s="17"/>
      <c r="T594" s="30">
        <f t="shared" si="53"/>
        <v>38</v>
      </c>
      <c r="U594" s="62">
        <v>5144.18</v>
      </c>
    </row>
    <row r="595" spans="1:21" x14ac:dyDescent="0.25">
      <c r="A595" t="s">
        <v>626</v>
      </c>
      <c r="B595">
        <v>1990</v>
      </c>
      <c r="C595" t="s">
        <v>35</v>
      </c>
      <c r="D595">
        <v>22</v>
      </c>
      <c r="E595">
        <v>1</v>
      </c>
      <c r="F595" s="54">
        <v>5148.55</v>
      </c>
      <c r="G595" t="s">
        <v>11</v>
      </c>
      <c r="H595" t="s">
        <v>11</v>
      </c>
      <c r="I595" t="s">
        <v>247</v>
      </c>
      <c r="J595" s="19"/>
      <c r="K595" s="19"/>
      <c r="L595" s="15" t="str">
        <f t="shared" si="49"/>
        <v>Aug</v>
      </c>
      <c r="M595" s="15">
        <f t="shared" si="50"/>
        <v>1990</v>
      </c>
      <c r="N595" s="15" t="str" cm="1">
        <f t="array" ref="N595">IF(G595="?",INDEX($G$2:$G$2344,MODE(MATCH($G$2:$G$2344,$G$2:$G$2344,0))),G595)</f>
        <v>tier - 2</v>
      </c>
      <c r="O595" s="15" t="str" cm="1">
        <f t="array" ref="O595">IF(H595="?",INDEX($H$2:$H$2344,MODE(MATCH($H$2:$H$2344,$H$2:$H$2344,0))),H595)</f>
        <v>tier - 2</v>
      </c>
      <c r="P595" s="15" t="str">
        <f t="shared" si="51"/>
        <v>R1024</v>
      </c>
      <c r="Q595" s="49" t="str">
        <f t="shared" si="52"/>
        <v>22-Aug-1990</v>
      </c>
      <c r="R595" s="46">
        <v>33107</v>
      </c>
      <c r="S595" s="15"/>
      <c r="T595" s="29">
        <f t="shared" si="53"/>
        <v>32</v>
      </c>
      <c r="U595" s="61">
        <v>5148.55</v>
      </c>
    </row>
    <row r="596" spans="1:21" x14ac:dyDescent="0.25">
      <c r="A596" t="s">
        <v>627</v>
      </c>
      <c r="B596">
        <v>1990</v>
      </c>
      <c r="C596" t="s">
        <v>37</v>
      </c>
      <c r="D596">
        <v>9</v>
      </c>
      <c r="E596">
        <v>2</v>
      </c>
      <c r="F596" s="54">
        <v>5152.13</v>
      </c>
      <c r="G596" t="s">
        <v>11</v>
      </c>
      <c r="H596" t="s">
        <v>11</v>
      </c>
      <c r="I596" t="s">
        <v>42</v>
      </c>
      <c r="J596" s="20"/>
      <c r="K596" s="20"/>
      <c r="L596" s="17" t="str">
        <f t="shared" si="49"/>
        <v>Oct</v>
      </c>
      <c r="M596" s="17">
        <f t="shared" si="50"/>
        <v>1990</v>
      </c>
      <c r="N596" s="17" t="str" cm="1">
        <f t="array" ref="N596">IF(G596="?",INDEX($G$2:$G$2344,MODE(MATCH($G$2:$G$2344,$G$2:$G$2344,0))),G596)</f>
        <v>tier - 2</v>
      </c>
      <c r="O596" s="17" t="str" cm="1">
        <f t="array" ref="O596">IF(H596="?",INDEX($H$2:$H$2344,MODE(MATCH($H$2:$H$2344,$H$2:$H$2344,0))),H596)</f>
        <v>tier - 2</v>
      </c>
      <c r="P596" s="17" t="str">
        <f t="shared" si="51"/>
        <v>R1011</v>
      </c>
      <c r="Q596" s="47" t="str">
        <f t="shared" si="52"/>
        <v>9-Oct-1990</v>
      </c>
      <c r="R596" s="48">
        <v>33155</v>
      </c>
      <c r="S596" s="17"/>
      <c r="T596" s="30">
        <f t="shared" si="53"/>
        <v>32</v>
      </c>
      <c r="U596" s="62">
        <v>5152.13</v>
      </c>
    </row>
    <row r="597" spans="1:21" x14ac:dyDescent="0.25">
      <c r="A597" t="s">
        <v>628</v>
      </c>
      <c r="B597">
        <v>1991</v>
      </c>
      <c r="C597" t="s">
        <v>35</v>
      </c>
      <c r="D597">
        <v>29</v>
      </c>
      <c r="E597">
        <v>3</v>
      </c>
      <c r="F597" s="54">
        <v>5166.96</v>
      </c>
      <c r="G597" t="s">
        <v>11</v>
      </c>
      <c r="H597" t="s">
        <v>11</v>
      </c>
      <c r="I597" t="s">
        <v>23</v>
      </c>
      <c r="J597" s="19"/>
      <c r="K597" s="19"/>
      <c r="L597" s="15" t="str">
        <f t="shared" si="49"/>
        <v>Aug</v>
      </c>
      <c r="M597" s="15">
        <f t="shared" si="50"/>
        <v>1991</v>
      </c>
      <c r="N597" s="15" t="str" cm="1">
        <f t="array" ref="N597">IF(G597="?",INDEX($G$2:$G$2344,MODE(MATCH($G$2:$G$2344,$G$2:$G$2344,0))),G597)</f>
        <v>tier - 2</v>
      </c>
      <c r="O597" s="15" t="str" cm="1">
        <f t="array" ref="O597">IF(H597="?",INDEX($H$2:$H$2344,MODE(MATCH($H$2:$H$2344,$H$2:$H$2344,0))),H597)</f>
        <v>tier - 2</v>
      </c>
      <c r="P597" s="15" t="str">
        <f t="shared" si="51"/>
        <v>R1012</v>
      </c>
      <c r="Q597" s="49" t="str">
        <f t="shared" si="52"/>
        <v>29-Aug-1991</v>
      </c>
      <c r="R597" s="46">
        <v>33479</v>
      </c>
      <c r="S597" s="15"/>
      <c r="T597" s="29">
        <f t="shared" si="53"/>
        <v>31</v>
      </c>
      <c r="U597" s="61">
        <v>5166.96</v>
      </c>
    </row>
    <row r="598" spans="1:21" x14ac:dyDescent="0.25">
      <c r="A598" t="s">
        <v>629</v>
      </c>
      <c r="B598">
        <v>1984</v>
      </c>
      <c r="C598" t="s">
        <v>37</v>
      </c>
      <c r="D598">
        <v>16</v>
      </c>
      <c r="E598">
        <v>3</v>
      </c>
      <c r="F598" s="54">
        <v>5177.12</v>
      </c>
      <c r="G598" t="s">
        <v>11</v>
      </c>
      <c r="H598" t="s">
        <v>16</v>
      </c>
      <c r="I598" t="s">
        <v>13</v>
      </c>
      <c r="J598" s="20"/>
      <c r="K598" s="20"/>
      <c r="L598" s="17" t="str">
        <f t="shared" si="49"/>
        <v>Oct</v>
      </c>
      <c r="M598" s="17">
        <f t="shared" si="50"/>
        <v>1984</v>
      </c>
      <c r="N598" s="17" t="str" cm="1">
        <f t="array" ref="N598">IF(G598="?",INDEX($G$2:$G$2344,MODE(MATCH($G$2:$G$2344,$G$2:$G$2344,0))),G598)</f>
        <v>tier - 2</v>
      </c>
      <c r="O598" s="17" t="str" cm="1">
        <f t="array" ref="O598">IF(H598="?",INDEX($H$2:$H$2344,MODE(MATCH($H$2:$H$2344,$H$2:$H$2344,0))),H598)</f>
        <v>tier - 1</v>
      </c>
      <c r="P598" s="17" t="str">
        <f t="shared" si="51"/>
        <v>R1013</v>
      </c>
      <c r="Q598" s="47" t="str">
        <f t="shared" si="52"/>
        <v>16-Oct-1984</v>
      </c>
      <c r="R598" s="48">
        <v>30971</v>
      </c>
      <c r="S598" s="17"/>
      <c r="T598" s="30">
        <f t="shared" si="53"/>
        <v>38</v>
      </c>
      <c r="U598" s="62">
        <v>5177.12</v>
      </c>
    </row>
    <row r="599" spans="1:21" x14ac:dyDescent="0.25">
      <c r="A599" t="s">
        <v>630</v>
      </c>
      <c r="B599">
        <v>1979</v>
      </c>
      <c r="C599" t="s">
        <v>20</v>
      </c>
      <c r="D599">
        <v>12</v>
      </c>
      <c r="E599">
        <v>2</v>
      </c>
      <c r="F599" s="54">
        <v>5195.58</v>
      </c>
      <c r="G599" t="s">
        <v>11</v>
      </c>
      <c r="H599" t="s">
        <v>11</v>
      </c>
      <c r="I599" t="s">
        <v>13</v>
      </c>
      <c r="J599" s="19"/>
      <c r="K599" s="19"/>
      <c r="L599" s="15" t="str">
        <f t="shared" si="49"/>
        <v>Sep</v>
      </c>
      <c r="M599" s="15">
        <f t="shared" si="50"/>
        <v>1979</v>
      </c>
      <c r="N599" s="15" t="str" cm="1">
        <f t="array" ref="N599">IF(G599="?",INDEX($G$2:$G$2344,MODE(MATCH($G$2:$G$2344,$G$2:$G$2344,0))),G599)</f>
        <v>tier - 2</v>
      </c>
      <c r="O599" s="15" t="str" cm="1">
        <f t="array" ref="O599">IF(H599="?",INDEX($H$2:$H$2344,MODE(MATCH($H$2:$H$2344,$H$2:$H$2344,0))),H599)</f>
        <v>tier - 2</v>
      </c>
      <c r="P599" s="15" t="str">
        <f t="shared" si="51"/>
        <v>R1013</v>
      </c>
      <c r="Q599" s="49" t="str">
        <f t="shared" si="52"/>
        <v>12-Sep-1979</v>
      </c>
      <c r="R599" s="46">
        <v>29110</v>
      </c>
      <c r="S599" s="15"/>
      <c r="T599" s="29">
        <f t="shared" si="53"/>
        <v>43</v>
      </c>
      <c r="U599" s="61">
        <v>5195.58</v>
      </c>
    </row>
    <row r="600" spans="1:21" x14ac:dyDescent="0.25">
      <c r="A600" t="s">
        <v>631</v>
      </c>
      <c r="B600">
        <v>2004</v>
      </c>
      <c r="C600" t="s">
        <v>18</v>
      </c>
      <c r="D600">
        <v>6</v>
      </c>
      <c r="E600">
        <v>0</v>
      </c>
      <c r="F600" s="54">
        <v>5198.6899999999996</v>
      </c>
      <c r="G600" t="s">
        <v>11</v>
      </c>
      <c r="H600" t="s">
        <v>11</v>
      </c>
      <c r="I600" t="s">
        <v>632</v>
      </c>
      <c r="J600" s="20"/>
      <c r="K600" s="20"/>
      <c r="L600" s="17" t="str">
        <f t="shared" si="49"/>
        <v>Jun</v>
      </c>
      <c r="M600" s="17">
        <f t="shared" si="50"/>
        <v>2004</v>
      </c>
      <c r="N600" s="17" t="str" cm="1">
        <f t="array" ref="N600">IF(G600="?",INDEX($G$2:$G$2344,MODE(MATCH($G$2:$G$2344,$G$2:$G$2344,0))),G600)</f>
        <v>tier - 2</v>
      </c>
      <c r="O600" s="17" t="str" cm="1">
        <f t="array" ref="O600">IF(H600="?",INDEX($H$2:$H$2344,MODE(MATCH($H$2:$H$2344,$H$2:$H$2344,0))),H600)</f>
        <v>tier - 2</v>
      </c>
      <c r="P600" s="17" t="str">
        <f t="shared" si="51"/>
        <v>R1022</v>
      </c>
      <c r="Q600" s="47" t="str">
        <f t="shared" si="52"/>
        <v>6-Jun-2004</v>
      </c>
      <c r="R600" s="48">
        <v>38144</v>
      </c>
      <c r="S600" s="17"/>
      <c r="T600" s="30">
        <f t="shared" si="53"/>
        <v>19</v>
      </c>
      <c r="U600" s="62">
        <v>5198.6899999999996</v>
      </c>
    </row>
    <row r="601" spans="1:21" x14ac:dyDescent="0.25">
      <c r="A601" t="s">
        <v>633</v>
      </c>
      <c r="B601">
        <v>1983</v>
      </c>
      <c r="C601" t="s">
        <v>37</v>
      </c>
      <c r="D601">
        <v>24</v>
      </c>
      <c r="E601">
        <v>3</v>
      </c>
      <c r="F601" s="54">
        <v>5207.97</v>
      </c>
      <c r="G601" t="s">
        <v>11</v>
      </c>
      <c r="H601" t="s">
        <v>11</v>
      </c>
      <c r="I601" t="s">
        <v>23</v>
      </c>
      <c r="J601" s="19"/>
      <c r="K601" s="19"/>
      <c r="L601" s="15" t="str">
        <f t="shared" si="49"/>
        <v>Oct</v>
      </c>
      <c r="M601" s="15">
        <f t="shared" si="50"/>
        <v>1983</v>
      </c>
      <c r="N601" s="15" t="str" cm="1">
        <f t="array" ref="N601">IF(G601="?",INDEX($G$2:$G$2344,MODE(MATCH($G$2:$G$2344,$G$2:$G$2344,0))),G601)</f>
        <v>tier - 2</v>
      </c>
      <c r="O601" s="15" t="str" cm="1">
        <f t="array" ref="O601">IF(H601="?",INDEX($H$2:$H$2344,MODE(MATCH($H$2:$H$2344,$H$2:$H$2344,0))),H601)</f>
        <v>tier - 2</v>
      </c>
      <c r="P601" s="15" t="str">
        <f t="shared" si="51"/>
        <v>R1012</v>
      </c>
      <c r="Q601" s="49" t="str">
        <f t="shared" si="52"/>
        <v>24-Oct-1983</v>
      </c>
      <c r="R601" s="46">
        <v>30613</v>
      </c>
      <c r="S601" s="15"/>
      <c r="T601" s="29">
        <f t="shared" si="53"/>
        <v>39</v>
      </c>
      <c r="U601" s="61">
        <v>5207.97</v>
      </c>
    </row>
    <row r="602" spans="1:21" x14ac:dyDescent="0.25">
      <c r="A602" t="s">
        <v>634</v>
      </c>
      <c r="B602">
        <v>1993</v>
      </c>
      <c r="C602" t="s">
        <v>18</v>
      </c>
      <c r="D602">
        <v>17</v>
      </c>
      <c r="E602">
        <v>3</v>
      </c>
      <c r="F602" s="54">
        <v>5209.58</v>
      </c>
      <c r="G602" t="s">
        <v>12</v>
      </c>
      <c r="H602" t="s">
        <v>12</v>
      </c>
      <c r="I602" t="s">
        <v>356</v>
      </c>
      <c r="J602" s="20"/>
      <c r="K602" s="20"/>
      <c r="L602" s="17" t="str">
        <f t="shared" si="49"/>
        <v>Jun</v>
      </c>
      <c r="M602" s="17">
        <f t="shared" si="50"/>
        <v>1993</v>
      </c>
      <c r="N602" s="17" t="str" cm="1">
        <f t="array" ref="N602">IF(G602="?",INDEX($G$2:$G$2344,MODE(MATCH($G$2:$G$2344,$G$2:$G$2344,0))),G602)</f>
        <v>tier - 3</v>
      </c>
      <c r="O602" s="17" t="str" cm="1">
        <f t="array" ref="O602">IF(H602="?",INDEX($H$2:$H$2344,MODE(MATCH($H$2:$H$2344,$H$2:$H$2344,0))),H602)</f>
        <v>tier - 3</v>
      </c>
      <c r="P602" s="17" t="str">
        <f t="shared" si="51"/>
        <v>R1017</v>
      </c>
      <c r="Q602" s="47" t="str">
        <f t="shared" si="52"/>
        <v>17-Jun-1993</v>
      </c>
      <c r="R602" s="48">
        <v>34137</v>
      </c>
      <c r="S602" s="17"/>
      <c r="T602" s="30">
        <f t="shared" si="53"/>
        <v>29</v>
      </c>
      <c r="U602" s="62">
        <v>5209.58</v>
      </c>
    </row>
    <row r="603" spans="1:21" x14ac:dyDescent="0.25">
      <c r="A603" t="s">
        <v>635</v>
      </c>
      <c r="B603">
        <v>1999</v>
      </c>
      <c r="C603" t="s">
        <v>30</v>
      </c>
      <c r="D603">
        <v>1</v>
      </c>
      <c r="E603">
        <v>0</v>
      </c>
      <c r="F603" s="54">
        <v>5213.22</v>
      </c>
      <c r="G603" t="s">
        <v>11</v>
      </c>
      <c r="H603" t="s">
        <v>16</v>
      </c>
      <c r="I603" t="s">
        <v>23</v>
      </c>
      <c r="J603" s="19"/>
      <c r="K603" s="19"/>
      <c r="L603" s="15" t="str">
        <f t="shared" si="49"/>
        <v>Dec</v>
      </c>
      <c r="M603" s="15">
        <f t="shared" si="50"/>
        <v>1999</v>
      </c>
      <c r="N603" s="15" t="str" cm="1">
        <f t="array" ref="N603">IF(G603="?",INDEX($G$2:$G$2344,MODE(MATCH($G$2:$G$2344,$G$2:$G$2344,0))),G603)</f>
        <v>tier - 2</v>
      </c>
      <c r="O603" s="15" t="str" cm="1">
        <f t="array" ref="O603">IF(H603="?",INDEX($H$2:$H$2344,MODE(MATCH($H$2:$H$2344,$H$2:$H$2344,0))),H603)</f>
        <v>tier - 1</v>
      </c>
      <c r="P603" s="15" t="str">
        <f t="shared" si="51"/>
        <v>R1012</v>
      </c>
      <c r="Q603" s="49" t="str">
        <f t="shared" si="52"/>
        <v>1-Dec-1999</v>
      </c>
      <c r="R603" s="46">
        <v>36495</v>
      </c>
      <c r="S603" s="15"/>
      <c r="T603" s="29">
        <f t="shared" si="53"/>
        <v>23</v>
      </c>
      <c r="U603" s="61">
        <v>5213.22</v>
      </c>
    </row>
    <row r="604" spans="1:21" x14ac:dyDescent="0.25">
      <c r="A604" t="s">
        <v>636</v>
      </c>
      <c r="B604">
        <v>1995</v>
      </c>
      <c r="C604" t="s">
        <v>18</v>
      </c>
      <c r="D604">
        <v>6</v>
      </c>
      <c r="E604">
        <v>0</v>
      </c>
      <c r="F604" s="54">
        <v>5216.4799999999996</v>
      </c>
      <c r="G604" t="s">
        <v>11</v>
      </c>
      <c r="H604" t="s">
        <v>11</v>
      </c>
      <c r="I604" t="s">
        <v>200</v>
      </c>
      <c r="J604" s="20"/>
      <c r="K604" s="20"/>
      <c r="L604" s="17" t="str">
        <f t="shared" si="49"/>
        <v>Jun</v>
      </c>
      <c r="M604" s="17">
        <f t="shared" si="50"/>
        <v>1995</v>
      </c>
      <c r="N604" s="17" t="str" cm="1">
        <f t="array" ref="N604">IF(G604="?",INDEX($G$2:$G$2344,MODE(MATCH($G$2:$G$2344,$G$2:$G$2344,0))),G604)</f>
        <v>tier - 2</v>
      </c>
      <c r="O604" s="17" t="str" cm="1">
        <f t="array" ref="O604">IF(H604="?",INDEX($H$2:$H$2344,MODE(MATCH($H$2:$H$2344,$H$2:$H$2344,0))),H604)</f>
        <v>tier - 2</v>
      </c>
      <c r="P604" s="17" t="str">
        <f t="shared" si="51"/>
        <v>R1025</v>
      </c>
      <c r="Q604" s="47" t="str">
        <f t="shared" si="52"/>
        <v>6-Jun-1995</v>
      </c>
      <c r="R604" s="48">
        <v>34856</v>
      </c>
      <c r="S604" s="17"/>
      <c r="T604" s="30">
        <f t="shared" si="53"/>
        <v>28</v>
      </c>
      <c r="U604" s="62">
        <v>5216.4799999999996</v>
      </c>
    </row>
    <row r="605" spans="1:21" x14ac:dyDescent="0.25">
      <c r="A605" t="s">
        <v>637</v>
      </c>
      <c r="B605">
        <v>1987</v>
      </c>
      <c r="C605" t="s">
        <v>18</v>
      </c>
      <c r="D605">
        <v>29</v>
      </c>
      <c r="E605">
        <v>0</v>
      </c>
      <c r="F605" s="54">
        <v>5227.99</v>
      </c>
      <c r="G605" t="s">
        <v>11</v>
      </c>
      <c r="H605" t="s">
        <v>16</v>
      </c>
      <c r="I605" t="s">
        <v>247</v>
      </c>
      <c r="J605" s="19"/>
      <c r="K605" s="19"/>
      <c r="L605" s="15" t="str">
        <f t="shared" si="49"/>
        <v>Jun</v>
      </c>
      <c r="M605" s="15">
        <f t="shared" si="50"/>
        <v>1987</v>
      </c>
      <c r="N605" s="15" t="str" cm="1">
        <f t="array" ref="N605">IF(G605="?",INDEX($G$2:$G$2344,MODE(MATCH($G$2:$G$2344,$G$2:$G$2344,0))),G605)</f>
        <v>tier - 2</v>
      </c>
      <c r="O605" s="15" t="str" cm="1">
        <f t="array" ref="O605">IF(H605="?",INDEX($H$2:$H$2344,MODE(MATCH($H$2:$H$2344,$H$2:$H$2344,0))),H605)</f>
        <v>tier - 1</v>
      </c>
      <c r="P605" s="15" t="str">
        <f t="shared" si="51"/>
        <v>R1024</v>
      </c>
      <c r="Q605" s="49" t="str">
        <f t="shared" si="52"/>
        <v>29-Jun-1987</v>
      </c>
      <c r="R605" s="46">
        <v>31957</v>
      </c>
      <c r="S605" s="15"/>
      <c r="T605" s="29">
        <f t="shared" si="53"/>
        <v>35</v>
      </c>
      <c r="U605" s="61">
        <v>5227.99</v>
      </c>
    </row>
    <row r="606" spans="1:21" x14ac:dyDescent="0.25">
      <c r="A606" t="s">
        <v>638</v>
      </c>
      <c r="B606">
        <v>1987</v>
      </c>
      <c r="C606" t="s">
        <v>30</v>
      </c>
      <c r="D606">
        <v>26</v>
      </c>
      <c r="E606">
        <v>1</v>
      </c>
      <c r="F606" s="54">
        <v>5240.7700000000004</v>
      </c>
      <c r="G606" t="s">
        <v>11</v>
      </c>
      <c r="H606" t="s">
        <v>11</v>
      </c>
      <c r="I606" t="s">
        <v>42</v>
      </c>
      <c r="J606" s="20"/>
      <c r="K606" s="20"/>
      <c r="L606" s="17" t="str">
        <f t="shared" si="49"/>
        <v>Dec</v>
      </c>
      <c r="M606" s="17">
        <f t="shared" si="50"/>
        <v>1987</v>
      </c>
      <c r="N606" s="17" t="str" cm="1">
        <f t="array" ref="N606">IF(G606="?",INDEX($G$2:$G$2344,MODE(MATCH($G$2:$G$2344,$G$2:$G$2344,0))),G606)</f>
        <v>tier - 2</v>
      </c>
      <c r="O606" s="17" t="str" cm="1">
        <f t="array" ref="O606">IF(H606="?",INDEX($H$2:$H$2344,MODE(MATCH($H$2:$H$2344,$H$2:$H$2344,0))),H606)</f>
        <v>tier - 2</v>
      </c>
      <c r="P606" s="17" t="str">
        <f t="shared" si="51"/>
        <v>R1011</v>
      </c>
      <c r="Q606" s="47" t="str">
        <f t="shared" si="52"/>
        <v>26-Dec-1987</v>
      </c>
      <c r="R606" s="48">
        <v>32137</v>
      </c>
      <c r="S606" s="17"/>
      <c r="T606" s="30">
        <f t="shared" si="53"/>
        <v>35</v>
      </c>
      <c r="U606" s="62">
        <v>5240.7700000000004</v>
      </c>
    </row>
    <row r="607" spans="1:21" x14ac:dyDescent="0.25">
      <c r="A607" t="s">
        <v>639</v>
      </c>
      <c r="B607">
        <v>1987</v>
      </c>
      <c r="C607" t="s">
        <v>10</v>
      </c>
      <c r="D607">
        <v>5</v>
      </c>
      <c r="E607">
        <v>1</v>
      </c>
      <c r="F607" s="54">
        <v>5245.23</v>
      </c>
      <c r="G607" t="s">
        <v>11</v>
      </c>
      <c r="H607" t="s">
        <v>11</v>
      </c>
      <c r="I607" t="s">
        <v>13</v>
      </c>
      <c r="J607" s="19"/>
      <c r="K607" s="19"/>
      <c r="L607" s="15" t="str">
        <f t="shared" si="49"/>
        <v>Jul</v>
      </c>
      <c r="M607" s="15">
        <f t="shared" si="50"/>
        <v>1987</v>
      </c>
      <c r="N607" s="15" t="str" cm="1">
        <f t="array" ref="N607">IF(G607="?",INDEX($G$2:$G$2344,MODE(MATCH($G$2:$G$2344,$G$2:$G$2344,0))),G607)</f>
        <v>tier - 2</v>
      </c>
      <c r="O607" s="15" t="str" cm="1">
        <f t="array" ref="O607">IF(H607="?",INDEX($H$2:$H$2344,MODE(MATCH($H$2:$H$2344,$H$2:$H$2344,0))),H607)</f>
        <v>tier - 2</v>
      </c>
      <c r="P607" s="15" t="str">
        <f t="shared" si="51"/>
        <v>R1013</v>
      </c>
      <c r="Q607" s="49" t="str">
        <f t="shared" si="52"/>
        <v>5-Jul-1987</v>
      </c>
      <c r="R607" s="46">
        <v>31963</v>
      </c>
      <c r="S607" s="15"/>
      <c r="T607" s="29">
        <f t="shared" si="53"/>
        <v>35</v>
      </c>
      <c r="U607" s="61">
        <v>5245.23</v>
      </c>
    </row>
    <row r="608" spans="1:21" x14ac:dyDescent="0.25">
      <c r="A608" t="s">
        <v>640</v>
      </c>
      <c r="B608">
        <v>1987</v>
      </c>
      <c r="C608" t="s">
        <v>20</v>
      </c>
      <c r="D608">
        <v>9</v>
      </c>
      <c r="E608">
        <v>1</v>
      </c>
      <c r="F608" s="54">
        <v>5246.05</v>
      </c>
      <c r="G608" t="s">
        <v>11</v>
      </c>
      <c r="H608" t="s">
        <v>12</v>
      </c>
      <c r="I608" t="s">
        <v>42</v>
      </c>
      <c r="J608" s="20"/>
      <c r="K608" s="20"/>
      <c r="L608" s="17" t="str">
        <f t="shared" si="49"/>
        <v>Sep</v>
      </c>
      <c r="M608" s="17">
        <f t="shared" si="50"/>
        <v>1987</v>
      </c>
      <c r="N608" s="17" t="str" cm="1">
        <f t="array" ref="N608">IF(G608="?",INDEX($G$2:$G$2344,MODE(MATCH($G$2:$G$2344,$G$2:$G$2344,0))),G608)</f>
        <v>tier - 2</v>
      </c>
      <c r="O608" s="17" t="str" cm="1">
        <f t="array" ref="O608">IF(H608="?",INDEX($H$2:$H$2344,MODE(MATCH($H$2:$H$2344,$H$2:$H$2344,0))),H608)</f>
        <v>tier - 3</v>
      </c>
      <c r="P608" s="17" t="str">
        <f t="shared" si="51"/>
        <v>R1011</v>
      </c>
      <c r="Q608" s="47" t="str">
        <f t="shared" si="52"/>
        <v>9-Sep-1987</v>
      </c>
      <c r="R608" s="48">
        <v>32029</v>
      </c>
      <c r="S608" s="17"/>
      <c r="T608" s="30">
        <f t="shared" si="53"/>
        <v>35</v>
      </c>
      <c r="U608" s="62">
        <v>5246.05</v>
      </c>
    </row>
    <row r="609" spans="1:21" x14ac:dyDescent="0.25">
      <c r="A609" t="s">
        <v>641</v>
      </c>
      <c r="B609">
        <v>1990</v>
      </c>
      <c r="C609" t="s">
        <v>10</v>
      </c>
      <c r="D609">
        <v>6</v>
      </c>
      <c r="E609">
        <v>3</v>
      </c>
      <c r="F609" s="54">
        <v>5253.52</v>
      </c>
      <c r="G609" t="s">
        <v>12</v>
      </c>
      <c r="H609" t="s">
        <v>12</v>
      </c>
      <c r="I609" t="s">
        <v>42</v>
      </c>
      <c r="J609" s="19"/>
      <c r="K609" s="19"/>
      <c r="L609" s="15" t="str">
        <f t="shared" si="49"/>
        <v>Jul</v>
      </c>
      <c r="M609" s="15">
        <f t="shared" si="50"/>
        <v>1990</v>
      </c>
      <c r="N609" s="15" t="str" cm="1">
        <f t="array" ref="N609">IF(G609="?",INDEX($G$2:$G$2344,MODE(MATCH($G$2:$G$2344,$G$2:$G$2344,0))),G609)</f>
        <v>tier - 3</v>
      </c>
      <c r="O609" s="15" t="str" cm="1">
        <f t="array" ref="O609">IF(H609="?",INDEX($H$2:$H$2344,MODE(MATCH($H$2:$H$2344,$H$2:$H$2344,0))),H609)</f>
        <v>tier - 3</v>
      </c>
      <c r="P609" s="15" t="str">
        <f t="shared" si="51"/>
        <v>R1011</v>
      </c>
      <c r="Q609" s="49" t="str">
        <f t="shared" si="52"/>
        <v>6-Jul-1990</v>
      </c>
      <c r="R609" s="46">
        <v>33060</v>
      </c>
      <c r="S609" s="15"/>
      <c r="T609" s="29">
        <f t="shared" si="53"/>
        <v>32</v>
      </c>
      <c r="U609" s="61">
        <v>5253.52</v>
      </c>
    </row>
    <row r="610" spans="1:21" x14ac:dyDescent="0.25">
      <c r="A610" t="s">
        <v>642</v>
      </c>
      <c r="B610">
        <v>1989</v>
      </c>
      <c r="C610" t="s">
        <v>15</v>
      </c>
      <c r="D610">
        <v>25</v>
      </c>
      <c r="E610">
        <v>2</v>
      </c>
      <c r="F610" s="54">
        <v>5257.51</v>
      </c>
      <c r="G610" t="s">
        <v>11</v>
      </c>
      <c r="H610" t="s">
        <v>11</v>
      </c>
      <c r="I610" t="s">
        <v>23</v>
      </c>
      <c r="J610" s="20"/>
      <c r="K610" s="20"/>
      <c r="L610" s="17" t="str">
        <f t="shared" si="49"/>
        <v>Nov</v>
      </c>
      <c r="M610" s="17">
        <f t="shared" si="50"/>
        <v>1989</v>
      </c>
      <c r="N610" s="17" t="str" cm="1">
        <f t="array" ref="N610">IF(G610="?",INDEX($G$2:$G$2344,MODE(MATCH($G$2:$G$2344,$G$2:$G$2344,0))),G610)</f>
        <v>tier - 2</v>
      </c>
      <c r="O610" s="17" t="str" cm="1">
        <f t="array" ref="O610">IF(H610="?",INDEX($H$2:$H$2344,MODE(MATCH($H$2:$H$2344,$H$2:$H$2344,0))),H610)</f>
        <v>tier - 2</v>
      </c>
      <c r="P610" s="17" t="str">
        <f t="shared" si="51"/>
        <v>R1012</v>
      </c>
      <c r="Q610" s="47" t="str">
        <f t="shared" si="52"/>
        <v>25-Nov-1989</v>
      </c>
      <c r="R610" s="48">
        <v>32837</v>
      </c>
      <c r="S610" s="17"/>
      <c r="T610" s="30">
        <f t="shared" si="53"/>
        <v>33</v>
      </c>
      <c r="U610" s="62">
        <v>5257.51</v>
      </c>
    </row>
    <row r="611" spans="1:21" x14ac:dyDescent="0.25">
      <c r="A611" t="s">
        <v>643</v>
      </c>
      <c r="B611">
        <v>1989</v>
      </c>
      <c r="C611" t="s">
        <v>10</v>
      </c>
      <c r="D611">
        <v>19</v>
      </c>
      <c r="E611">
        <v>2</v>
      </c>
      <c r="F611" s="54">
        <v>5261.47</v>
      </c>
      <c r="G611" t="s">
        <v>11</v>
      </c>
      <c r="H611" t="s">
        <v>11</v>
      </c>
      <c r="I611" t="s">
        <v>23</v>
      </c>
      <c r="J611" s="19"/>
      <c r="K611" s="19"/>
      <c r="L611" s="15" t="str">
        <f t="shared" si="49"/>
        <v>Jul</v>
      </c>
      <c r="M611" s="15">
        <f t="shared" si="50"/>
        <v>1989</v>
      </c>
      <c r="N611" s="15" t="str" cm="1">
        <f t="array" ref="N611">IF(G611="?",INDEX($G$2:$G$2344,MODE(MATCH($G$2:$G$2344,$G$2:$G$2344,0))),G611)</f>
        <v>tier - 2</v>
      </c>
      <c r="O611" s="15" t="str" cm="1">
        <f t="array" ref="O611">IF(H611="?",INDEX($H$2:$H$2344,MODE(MATCH($H$2:$H$2344,$H$2:$H$2344,0))),H611)</f>
        <v>tier - 2</v>
      </c>
      <c r="P611" s="15" t="str">
        <f t="shared" si="51"/>
        <v>R1012</v>
      </c>
      <c r="Q611" s="49" t="str">
        <f t="shared" si="52"/>
        <v>19-Jul-1989</v>
      </c>
      <c r="R611" s="46">
        <v>32708</v>
      </c>
      <c r="S611" s="15"/>
      <c r="T611" s="29">
        <f t="shared" si="53"/>
        <v>33</v>
      </c>
      <c r="U611" s="61">
        <v>5261.47</v>
      </c>
    </row>
    <row r="612" spans="1:21" x14ac:dyDescent="0.25">
      <c r="A612" t="s">
        <v>644</v>
      </c>
      <c r="B612">
        <v>1986</v>
      </c>
      <c r="C612" t="s">
        <v>37</v>
      </c>
      <c r="D612">
        <v>25</v>
      </c>
      <c r="E612">
        <v>0</v>
      </c>
      <c r="F612" s="54">
        <v>5266.37</v>
      </c>
      <c r="G612" t="s">
        <v>11</v>
      </c>
      <c r="H612" t="s">
        <v>11</v>
      </c>
      <c r="I612" t="s">
        <v>23</v>
      </c>
      <c r="J612" s="20"/>
      <c r="K612" s="20"/>
      <c r="L612" s="17" t="str">
        <f t="shared" si="49"/>
        <v>Oct</v>
      </c>
      <c r="M612" s="17">
        <f t="shared" si="50"/>
        <v>1986</v>
      </c>
      <c r="N612" s="17" t="str" cm="1">
        <f t="array" ref="N612">IF(G612="?",INDEX($G$2:$G$2344,MODE(MATCH($G$2:$G$2344,$G$2:$G$2344,0))),G612)</f>
        <v>tier - 2</v>
      </c>
      <c r="O612" s="17" t="str" cm="1">
        <f t="array" ref="O612">IF(H612="?",INDEX($H$2:$H$2344,MODE(MATCH($H$2:$H$2344,$H$2:$H$2344,0))),H612)</f>
        <v>tier - 2</v>
      </c>
      <c r="P612" s="17" t="str">
        <f t="shared" si="51"/>
        <v>R1012</v>
      </c>
      <c r="Q612" s="47" t="str">
        <f t="shared" si="52"/>
        <v>25-Oct-1986</v>
      </c>
      <c r="R612" s="48">
        <v>31710</v>
      </c>
      <c r="S612" s="17"/>
      <c r="T612" s="30">
        <f t="shared" si="53"/>
        <v>36</v>
      </c>
      <c r="U612" s="62">
        <v>5266.37</v>
      </c>
    </row>
    <row r="613" spans="1:21" x14ac:dyDescent="0.25">
      <c r="A613" t="s">
        <v>645</v>
      </c>
      <c r="B613">
        <v>1986</v>
      </c>
      <c r="C613" t="s">
        <v>20</v>
      </c>
      <c r="D613">
        <v>20</v>
      </c>
      <c r="E613">
        <v>0</v>
      </c>
      <c r="F613" s="54">
        <v>5267.82</v>
      </c>
      <c r="G613" t="s">
        <v>11</v>
      </c>
      <c r="H613" t="s">
        <v>11</v>
      </c>
      <c r="I613" t="s">
        <v>23</v>
      </c>
      <c r="J613" s="19"/>
      <c r="K613" s="19"/>
      <c r="L613" s="15" t="str">
        <f t="shared" si="49"/>
        <v>Sep</v>
      </c>
      <c r="M613" s="15">
        <f t="shared" si="50"/>
        <v>1986</v>
      </c>
      <c r="N613" s="15" t="str" cm="1">
        <f t="array" ref="N613">IF(G613="?",INDEX($G$2:$G$2344,MODE(MATCH($G$2:$G$2344,$G$2:$G$2344,0))),G613)</f>
        <v>tier - 2</v>
      </c>
      <c r="O613" s="15" t="str" cm="1">
        <f t="array" ref="O613">IF(H613="?",INDEX($H$2:$H$2344,MODE(MATCH($H$2:$H$2344,$H$2:$H$2344,0))),H613)</f>
        <v>tier - 2</v>
      </c>
      <c r="P613" s="15" t="str">
        <f t="shared" si="51"/>
        <v>R1012</v>
      </c>
      <c r="Q613" s="49" t="str">
        <f t="shared" si="52"/>
        <v>20-Sep-1986</v>
      </c>
      <c r="R613" s="46">
        <v>31675</v>
      </c>
      <c r="S613" s="15"/>
      <c r="T613" s="29">
        <f t="shared" si="53"/>
        <v>36</v>
      </c>
      <c r="U613" s="61">
        <v>5267.82</v>
      </c>
    </row>
    <row r="614" spans="1:21" x14ac:dyDescent="0.25">
      <c r="A614" t="s">
        <v>646</v>
      </c>
      <c r="B614">
        <v>1986</v>
      </c>
      <c r="C614" t="s">
        <v>37</v>
      </c>
      <c r="D614">
        <v>20</v>
      </c>
      <c r="E614">
        <v>0</v>
      </c>
      <c r="F614" s="54">
        <v>5272.18</v>
      </c>
      <c r="G614" t="s">
        <v>11</v>
      </c>
      <c r="H614" t="s">
        <v>12</v>
      </c>
      <c r="I614" t="s">
        <v>23</v>
      </c>
      <c r="J614" s="20"/>
      <c r="K614" s="20"/>
      <c r="L614" s="17" t="str">
        <f t="shared" si="49"/>
        <v>Oct</v>
      </c>
      <c r="M614" s="17">
        <f t="shared" si="50"/>
        <v>1986</v>
      </c>
      <c r="N614" s="17" t="str" cm="1">
        <f t="array" ref="N614">IF(G614="?",INDEX($G$2:$G$2344,MODE(MATCH($G$2:$G$2344,$G$2:$G$2344,0))),G614)</f>
        <v>tier - 2</v>
      </c>
      <c r="O614" s="17" t="str" cm="1">
        <f t="array" ref="O614">IF(H614="?",INDEX($H$2:$H$2344,MODE(MATCH($H$2:$H$2344,$H$2:$H$2344,0))),H614)</f>
        <v>tier - 3</v>
      </c>
      <c r="P614" s="17" t="str">
        <f t="shared" si="51"/>
        <v>R1012</v>
      </c>
      <c r="Q614" s="47" t="str">
        <f t="shared" si="52"/>
        <v>20-Oct-1986</v>
      </c>
      <c r="R614" s="48">
        <v>31705</v>
      </c>
      <c r="S614" s="17"/>
      <c r="T614" s="30">
        <f t="shared" si="53"/>
        <v>36</v>
      </c>
      <c r="U614" s="62">
        <v>5272.18</v>
      </c>
    </row>
    <row r="615" spans="1:21" x14ac:dyDescent="0.25">
      <c r="A615" t="s">
        <v>647</v>
      </c>
      <c r="B615">
        <v>1987</v>
      </c>
      <c r="C615" t="s">
        <v>20</v>
      </c>
      <c r="D615">
        <v>1</v>
      </c>
      <c r="E615">
        <v>3</v>
      </c>
      <c r="F615" s="54">
        <v>5275.86</v>
      </c>
      <c r="G615" t="s">
        <v>11</v>
      </c>
      <c r="H615" t="s">
        <v>11</v>
      </c>
      <c r="I615" t="s">
        <v>13</v>
      </c>
      <c r="J615" s="19"/>
      <c r="K615" s="19"/>
      <c r="L615" s="15" t="str">
        <f t="shared" si="49"/>
        <v>Sep</v>
      </c>
      <c r="M615" s="15">
        <f t="shared" si="50"/>
        <v>1987</v>
      </c>
      <c r="N615" s="15" t="str" cm="1">
        <f t="array" ref="N615">IF(G615="?",INDEX($G$2:$G$2344,MODE(MATCH($G$2:$G$2344,$G$2:$G$2344,0))),G615)</f>
        <v>tier - 2</v>
      </c>
      <c r="O615" s="15" t="str" cm="1">
        <f t="array" ref="O615">IF(H615="?",INDEX($H$2:$H$2344,MODE(MATCH($H$2:$H$2344,$H$2:$H$2344,0))),H615)</f>
        <v>tier - 2</v>
      </c>
      <c r="P615" s="15" t="str">
        <f t="shared" si="51"/>
        <v>R1013</v>
      </c>
      <c r="Q615" s="49" t="str">
        <f t="shared" si="52"/>
        <v>1-Sep-1987</v>
      </c>
      <c r="R615" s="46">
        <v>32021</v>
      </c>
      <c r="S615" s="15"/>
      <c r="T615" s="29">
        <f t="shared" si="53"/>
        <v>35</v>
      </c>
      <c r="U615" s="61">
        <v>5275.86</v>
      </c>
    </row>
    <row r="616" spans="1:21" x14ac:dyDescent="0.25">
      <c r="A616" t="s">
        <v>648</v>
      </c>
      <c r="B616">
        <v>1974</v>
      </c>
      <c r="C616" t="s">
        <v>15</v>
      </c>
      <c r="D616">
        <v>12</v>
      </c>
      <c r="E616">
        <v>0</v>
      </c>
      <c r="F616" s="54">
        <v>5291.71</v>
      </c>
      <c r="G616" t="s">
        <v>11</v>
      </c>
      <c r="H616" t="s">
        <v>11</v>
      </c>
      <c r="I616" t="s">
        <v>23</v>
      </c>
      <c r="J616" s="20"/>
      <c r="K616" s="20"/>
      <c r="L616" s="17" t="str">
        <f t="shared" si="49"/>
        <v>Nov</v>
      </c>
      <c r="M616" s="17">
        <f t="shared" si="50"/>
        <v>1974</v>
      </c>
      <c r="N616" s="17" t="str" cm="1">
        <f t="array" ref="N616">IF(G616="?",INDEX($G$2:$G$2344,MODE(MATCH($G$2:$G$2344,$G$2:$G$2344,0))),G616)</f>
        <v>tier - 2</v>
      </c>
      <c r="O616" s="17" t="str" cm="1">
        <f t="array" ref="O616">IF(H616="?",INDEX($H$2:$H$2344,MODE(MATCH($H$2:$H$2344,$H$2:$H$2344,0))),H616)</f>
        <v>tier - 2</v>
      </c>
      <c r="P616" s="17" t="str">
        <f t="shared" si="51"/>
        <v>R1012</v>
      </c>
      <c r="Q616" s="47" t="str">
        <f t="shared" si="52"/>
        <v>12-Nov-1974</v>
      </c>
      <c r="R616" s="48">
        <v>27345</v>
      </c>
      <c r="S616" s="17"/>
      <c r="T616" s="30">
        <f t="shared" si="53"/>
        <v>48</v>
      </c>
      <c r="U616" s="62">
        <v>5291.71</v>
      </c>
    </row>
    <row r="617" spans="1:21" x14ac:dyDescent="0.25">
      <c r="A617" t="s">
        <v>649</v>
      </c>
      <c r="B617">
        <v>2004</v>
      </c>
      <c r="C617" t="s">
        <v>35</v>
      </c>
      <c r="D617">
        <v>22</v>
      </c>
      <c r="E617">
        <v>0</v>
      </c>
      <c r="F617" s="54">
        <v>5293.67</v>
      </c>
      <c r="G617" t="s">
        <v>11</v>
      </c>
      <c r="H617" t="s">
        <v>11</v>
      </c>
      <c r="I617" t="s">
        <v>632</v>
      </c>
      <c r="J617" s="19"/>
      <c r="K617" s="19"/>
      <c r="L617" s="15" t="str">
        <f t="shared" si="49"/>
        <v>Aug</v>
      </c>
      <c r="M617" s="15">
        <f t="shared" si="50"/>
        <v>2004</v>
      </c>
      <c r="N617" s="15" t="str" cm="1">
        <f t="array" ref="N617">IF(G617="?",INDEX($G$2:$G$2344,MODE(MATCH($G$2:$G$2344,$G$2:$G$2344,0))),G617)</f>
        <v>tier - 2</v>
      </c>
      <c r="O617" s="15" t="str" cm="1">
        <f t="array" ref="O617">IF(H617="?",INDEX($H$2:$H$2344,MODE(MATCH($H$2:$H$2344,$H$2:$H$2344,0))),H617)</f>
        <v>tier - 2</v>
      </c>
      <c r="P617" s="15" t="str">
        <f t="shared" si="51"/>
        <v>R1022</v>
      </c>
      <c r="Q617" s="49" t="str">
        <f t="shared" si="52"/>
        <v>22-Aug-2004</v>
      </c>
      <c r="R617" s="46">
        <v>38221</v>
      </c>
      <c r="S617" s="15"/>
      <c r="T617" s="29">
        <f t="shared" si="53"/>
        <v>18</v>
      </c>
      <c r="U617" s="61">
        <v>5293.67</v>
      </c>
    </row>
    <row r="618" spans="1:21" x14ac:dyDescent="0.25">
      <c r="A618" t="s">
        <v>650</v>
      </c>
      <c r="B618">
        <v>2000</v>
      </c>
      <c r="C618" t="s">
        <v>20</v>
      </c>
      <c r="D618">
        <v>9</v>
      </c>
      <c r="E618">
        <v>0</v>
      </c>
      <c r="F618" s="54">
        <v>5306.7</v>
      </c>
      <c r="G618" t="s">
        <v>11</v>
      </c>
      <c r="H618" t="s">
        <v>12</v>
      </c>
      <c r="I618" t="s">
        <v>23</v>
      </c>
      <c r="J618" s="20"/>
      <c r="K618" s="20"/>
      <c r="L618" s="17" t="str">
        <f t="shared" si="49"/>
        <v>Sep</v>
      </c>
      <c r="M618" s="17">
        <f t="shared" si="50"/>
        <v>2000</v>
      </c>
      <c r="N618" s="17" t="str" cm="1">
        <f t="array" ref="N618">IF(G618="?",INDEX($G$2:$G$2344,MODE(MATCH($G$2:$G$2344,$G$2:$G$2344,0))),G618)</f>
        <v>tier - 2</v>
      </c>
      <c r="O618" s="17" t="str" cm="1">
        <f t="array" ref="O618">IF(H618="?",INDEX($H$2:$H$2344,MODE(MATCH($H$2:$H$2344,$H$2:$H$2344,0))),H618)</f>
        <v>tier - 3</v>
      </c>
      <c r="P618" s="17" t="str">
        <f t="shared" si="51"/>
        <v>R1012</v>
      </c>
      <c r="Q618" s="47" t="str">
        <f t="shared" si="52"/>
        <v>9-Sep-2000</v>
      </c>
      <c r="R618" s="48">
        <v>36778</v>
      </c>
      <c r="S618" s="17"/>
      <c r="T618" s="30">
        <f t="shared" si="53"/>
        <v>22</v>
      </c>
      <c r="U618" s="62">
        <v>5306.7</v>
      </c>
    </row>
    <row r="619" spans="1:21" x14ac:dyDescent="0.25">
      <c r="A619" t="s">
        <v>651</v>
      </c>
      <c r="B619">
        <v>1994</v>
      </c>
      <c r="C619" t="s">
        <v>15</v>
      </c>
      <c r="D619">
        <v>13</v>
      </c>
      <c r="E619">
        <v>3</v>
      </c>
      <c r="F619" s="54">
        <v>5312.17</v>
      </c>
      <c r="G619" t="s">
        <v>11</v>
      </c>
      <c r="H619" t="s">
        <v>11</v>
      </c>
      <c r="I619" t="s">
        <v>23</v>
      </c>
      <c r="J619" s="19"/>
      <c r="K619" s="19"/>
      <c r="L619" s="15" t="str">
        <f t="shared" si="49"/>
        <v>Nov</v>
      </c>
      <c r="M619" s="15">
        <f t="shared" si="50"/>
        <v>1994</v>
      </c>
      <c r="N619" s="15" t="str" cm="1">
        <f t="array" ref="N619">IF(G619="?",INDEX($G$2:$G$2344,MODE(MATCH($G$2:$G$2344,$G$2:$G$2344,0))),G619)</f>
        <v>tier - 2</v>
      </c>
      <c r="O619" s="15" t="str" cm="1">
        <f t="array" ref="O619">IF(H619="?",INDEX($H$2:$H$2344,MODE(MATCH($H$2:$H$2344,$H$2:$H$2344,0))),H619)</f>
        <v>tier - 2</v>
      </c>
      <c r="P619" s="15" t="str">
        <f t="shared" si="51"/>
        <v>R1012</v>
      </c>
      <c r="Q619" s="49" t="str">
        <f t="shared" si="52"/>
        <v>13-Nov-1994</v>
      </c>
      <c r="R619" s="46">
        <v>34651</v>
      </c>
      <c r="S619" s="15"/>
      <c r="T619" s="29">
        <f t="shared" si="53"/>
        <v>28</v>
      </c>
      <c r="U619" s="61">
        <v>5312.17</v>
      </c>
    </row>
    <row r="620" spans="1:21" x14ac:dyDescent="0.25">
      <c r="A620" t="s">
        <v>652</v>
      </c>
      <c r="B620">
        <v>1974</v>
      </c>
      <c r="C620" t="s">
        <v>20</v>
      </c>
      <c r="D620">
        <v>2</v>
      </c>
      <c r="E620">
        <v>0</v>
      </c>
      <c r="F620" s="54">
        <v>5322.24</v>
      </c>
      <c r="G620" t="s">
        <v>11</v>
      </c>
      <c r="H620" t="s">
        <v>16</v>
      </c>
      <c r="I620" t="s">
        <v>23</v>
      </c>
      <c r="J620" s="20"/>
      <c r="K620" s="20"/>
      <c r="L620" s="17" t="str">
        <f t="shared" si="49"/>
        <v>Sep</v>
      </c>
      <c r="M620" s="17">
        <f t="shared" si="50"/>
        <v>1974</v>
      </c>
      <c r="N620" s="17" t="str" cm="1">
        <f t="array" ref="N620">IF(G620="?",INDEX($G$2:$G$2344,MODE(MATCH($G$2:$G$2344,$G$2:$G$2344,0))),G620)</f>
        <v>tier - 2</v>
      </c>
      <c r="O620" s="17" t="str" cm="1">
        <f t="array" ref="O620">IF(H620="?",INDEX($H$2:$H$2344,MODE(MATCH($H$2:$H$2344,$H$2:$H$2344,0))),H620)</f>
        <v>tier - 1</v>
      </c>
      <c r="P620" s="17" t="str">
        <f t="shared" si="51"/>
        <v>R1012</v>
      </c>
      <c r="Q620" s="47" t="str">
        <f t="shared" si="52"/>
        <v>2-Sep-1974</v>
      </c>
      <c r="R620" s="48">
        <v>27274</v>
      </c>
      <c r="S620" s="17"/>
      <c r="T620" s="30">
        <f t="shared" si="53"/>
        <v>48</v>
      </c>
      <c r="U620" s="62">
        <v>5322.24</v>
      </c>
    </row>
    <row r="621" spans="1:21" x14ac:dyDescent="0.25">
      <c r="A621" t="s">
        <v>653</v>
      </c>
      <c r="B621">
        <v>1992</v>
      </c>
      <c r="C621" t="s">
        <v>18</v>
      </c>
      <c r="D621">
        <v>18</v>
      </c>
      <c r="E621">
        <v>3</v>
      </c>
      <c r="F621" s="54">
        <v>5325.65</v>
      </c>
      <c r="G621" t="s">
        <v>11</v>
      </c>
      <c r="H621" t="s">
        <v>16</v>
      </c>
      <c r="I621" t="s">
        <v>42</v>
      </c>
      <c r="J621" s="19"/>
      <c r="K621" s="19"/>
      <c r="L621" s="15" t="str">
        <f t="shared" si="49"/>
        <v>Jun</v>
      </c>
      <c r="M621" s="15">
        <f t="shared" si="50"/>
        <v>1992</v>
      </c>
      <c r="N621" s="15" t="str" cm="1">
        <f t="array" ref="N621">IF(G621="?",INDEX($G$2:$G$2344,MODE(MATCH($G$2:$G$2344,$G$2:$G$2344,0))),G621)</f>
        <v>tier - 2</v>
      </c>
      <c r="O621" s="15" t="str" cm="1">
        <f t="array" ref="O621">IF(H621="?",INDEX($H$2:$H$2344,MODE(MATCH($H$2:$H$2344,$H$2:$H$2344,0))),H621)</f>
        <v>tier - 1</v>
      </c>
      <c r="P621" s="15" t="str">
        <f t="shared" si="51"/>
        <v>R1011</v>
      </c>
      <c r="Q621" s="49" t="str">
        <f t="shared" si="52"/>
        <v>18-Jun-1992</v>
      </c>
      <c r="R621" s="46">
        <v>33773</v>
      </c>
      <c r="S621" s="15"/>
      <c r="T621" s="29">
        <f t="shared" si="53"/>
        <v>30</v>
      </c>
      <c r="U621" s="61">
        <v>5325.65</v>
      </c>
    </row>
    <row r="622" spans="1:21" x14ac:dyDescent="0.25">
      <c r="A622" t="s">
        <v>654</v>
      </c>
      <c r="B622">
        <v>1991</v>
      </c>
      <c r="C622" t="s">
        <v>35</v>
      </c>
      <c r="D622">
        <v>28</v>
      </c>
      <c r="E622">
        <v>2</v>
      </c>
      <c r="F622" s="54">
        <v>5327.4</v>
      </c>
      <c r="G622" t="s">
        <v>11</v>
      </c>
      <c r="H622" t="s">
        <v>16</v>
      </c>
      <c r="I622" t="s">
        <v>23</v>
      </c>
      <c r="J622" s="20"/>
      <c r="K622" s="20"/>
      <c r="L622" s="17" t="str">
        <f t="shared" si="49"/>
        <v>Aug</v>
      </c>
      <c r="M622" s="17">
        <f t="shared" si="50"/>
        <v>1991</v>
      </c>
      <c r="N622" s="17" t="str" cm="1">
        <f t="array" ref="N622">IF(G622="?",INDEX($G$2:$G$2344,MODE(MATCH($G$2:$G$2344,$G$2:$G$2344,0))),G622)</f>
        <v>tier - 2</v>
      </c>
      <c r="O622" s="17" t="str" cm="1">
        <f t="array" ref="O622">IF(H622="?",INDEX($H$2:$H$2344,MODE(MATCH($H$2:$H$2344,$H$2:$H$2344,0))),H622)</f>
        <v>tier - 1</v>
      </c>
      <c r="P622" s="17" t="str">
        <f t="shared" si="51"/>
        <v>R1012</v>
      </c>
      <c r="Q622" s="47" t="str">
        <f t="shared" si="52"/>
        <v>28-Aug-1991</v>
      </c>
      <c r="R622" s="48">
        <v>33478</v>
      </c>
      <c r="S622" s="17"/>
      <c r="T622" s="30">
        <f t="shared" si="53"/>
        <v>31</v>
      </c>
      <c r="U622" s="62">
        <v>5327.4</v>
      </c>
    </row>
    <row r="623" spans="1:21" x14ac:dyDescent="0.25">
      <c r="A623" t="s">
        <v>655</v>
      </c>
      <c r="B623">
        <v>1972</v>
      </c>
      <c r="C623" t="s">
        <v>30</v>
      </c>
      <c r="D623">
        <v>15</v>
      </c>
      <c r="E623">
        <v>0</v>
      </c>
      <c r="F623" s="54">
        <v>5344.81</v>
      </c>
      <c r="G623" t="s">
        <v>11</v>
      </c>
      <c r="H623" t="s">
        <v>12</v>
      </c>
      <c r="I623" t="s">
        <v>13</v>
      </c>
      <c r="J623" s="19"/>
      <c r="K623" s="19"/>
      <c r="L623" s="15" t="str">
        <f t="shared" si="49"/>
        <v>Dec</v>
      </c>
      <c r="M623" s="15">
        <f t="shared" si="50"/>
        <v>1972</v>
      </c>
      <c r="N623" s="15" t="str" cm="1">
        <f t="array" ref="N623">IF(G623="?",INDEX($G$2:$G$2344,MODE(MATCH($G$2:$G$2344,$G$2:$G$2344,0))),G623)</f>
        <v>tier - 2</v>
      </c>
      <c r="O623" s="15" t="str" cm="1">
        <f t="array" ref="O623">IF(H623="?",INDEX($H$2:$H$2344,MODE(MATCH($H$2:$H$2344,$H$2:$H$2344,0))),H623)</f>
        <v>tier - 3</v>
      </c>
      <c r="P623" s="15" t="str">
        <f t="shared" si="51"/>
        <v>R1013</v>
      </c>
      <c r="Q623" s="49" t="str">
        <f t="shared" si="52"/>
        <v>15-Dec-1972</v>
      </c>
      <c r="R623" s="46">
        <v>26648</v>
      </c>
      <c r="S623" s="15"/>
      <c r="T623" s="29">
        <f t="shared" si="53"/>
        <v>50</v>
      </c>
      <c r="U623" s="61">
        <v>5344.81</v>
      </c>
    </row>
    <row r="624" spans="1:21" x14ac:dyDescent="0.25">
      <c r="A624" t="s">
        <v>656</v>
      </c>
      <c r="B624">
        <v>1989</v>
      </c>
      <c r="C624" t="s">
        <v>15</v>
      </c>
      <c r="D624">
        <v>7</v>
      </c>
      <c r="E624">
        <v>1</v>
      </c>
      <c r="F624" s="54">
        <v>5354.07</v>
      </c>
      <c r="G624" t="s">
        <v>11</v>
      </c>
      <c r="H624" t="s">
        <v>12</v>
      </c>
      <c r="I624" t="s">
        <v>247</v>
      </c>
      <c r="J624" s="20"/>
      <c r="K624" s="20"/>
      <c r="L624" s="17" t="str">
        <f t="shared" si="49"/>
        <v>Nov</v>
      </c>
      <c r="M624" s="17">
        <f t="shared" si="50"/>
        <v>1989</v>
      </c>
      <c r="N624" s="17" t="str" cm="1">
        <f t="array" ref="N624">IF(G624="?",INDEX($G$2:$G$2344,MODE(MATCH($G$2:$G$2344,$G$2:$G$2344,0))),G624)</f>
        <v>tier - 2</v>
      </c>
      <c r="O624" s="17" t="str" cm="1">
        <f t="array" ref="O624">IF(H624="?",INDEX($H$2:$H$2344,MODE(MATCH($H$2:$H$2344,$H$2:$H$2344,0))),H624)</f>
        <v>tier - 3</v>
      </c>
      <c r="P624" s="17" t="str">
        <f t="shared" si="51"/>
        <v>R1024</v>
      </c>
      <c r="Q624" s="47" t="str">
        <f t="shared" si="52"/>
        <v>7-Nov-1989</v>
      </c>
      <c r="R624" s="48">
        <v>32819</v>
      </c>
      <c r="S624" s="17"/>
      <c r="T624" s="30">
        <f t="shared" si="53"/>
        <v>33</v>
      </c>
      <c r="U624" s="62">
        <v>5354.07</v>
      </c>
    </row>
    <row r="625" spans="1:21" x14ac:dyDescent="0.25">
      <c r="A625" t="s">
        <v>657</v>
      </c>
      <c r="B625">
        <v>1994</v>
      </c>
      <c r="C625" t="s">
        <v>30</v>
      </c>
      <c r="D625">
        <v>7</v>
      </c>
      <c r="E625">
        <v>0</v>
      </c>
      <c r="F625" s="54">
        <v>5364.66</v>
      </c>
      <c r="G625" t="s">
        <v>11</v>
      </c>
      <c r="H625" t="s">
        <v>16</v>
      </c>
      <c r="I625" t="s">
        <v>42</v>
      </c>
      <c r="J625" s="19"/>
      <c r="K625" s="19"/>
      <c r="L625" s="15" t="str">
        <f t="shared" si="49"/>
        <v>Dec</v>
      </c>
      <c r="M625" s="15">
        <f t="shared" si="50"/>
        <v>1994</v>
      </c>
      <c r="N625" s="15" t="str" cm="1">
        <f t="array" ref="N625">IF(G625="?",INDEX($G$2:$G$2344,MODE(MATCH($G$2:$G$2344,$G$2:$G$2344,0))),G625)</f>
        <v>tier - 2</v>
      </c>
      <c r="O625" s="15" t="str" cm="1">
        <f t="array" ref="O625">IF(H625="?",INDEX($H$2:$H$2344,MODE(MATCH($H$2:$H$2344,$H$2:$H$2344,0))),H625)</f>
        <v>tier - 1</v>
      </c>
      <c r="P625" s="15" t="str">
        <f t="shared" si="51"/>
        <v>R1011</v>
      </c>
      <c r="Q625" s="49" t="str">
        <f t="shared" si="52"/>
        <v>7-Dec-1994</v>
      </c>
      <c r="R625" s="46">
        <v>34675</v>
      </c>
      <c r="S625" s="15"/>
      <c r="T625" s="29">
        <f t="shared" si="53"/>
        <v>28</v>
      </c>
      <c r="U625" s="61">
        <v>5364.66</v>
      </c>
    </row>
    <row r="626" spans="1:21" x14ac:dyDescent="0.25">
      <c r="A626" t="s">
        <v>658</v>
      </c>
      <c r="B626">
        <v>1986</v>
      </c>
      <c r="C626" t="s">
        <v>18</v>
      </c>
      <c r="D626">
        <v>1</v>
      </c>
      <c r="E626">
        <v>1</v>
      </c>
      <c r="F626" s="54">
        <v>5373.36</v>
      </c>
      <c r="G626" t="s">
        <v>11</v>
      </c>
      <c r="H626" t="s">
        <v>11</v>
      </c>
      <c r="I626" t="s">
        <v>23</v>
      </c>
      <c r="J626" s="20"/>
      <c r="K626" s="20"/>
      <c r="L626" s="17" t="str">
        <f t="shared" si="49"/>
        <v>Jun</v>
      </c>
      <c r="M626" s="17">
        <f t="shared" si="50"/>
        <v>1986</v>
      </c>
      <c r="N626" s="17" t="str" cm="1">
        <f t="array" ref="N626">IF(G626="?",INDEX($G$2:$G$2344,MODE(MATCH($G$2:$G$2344,$G$2:$G$2344,0))),G626)</f>
        <v>tier - 2</v>
      </c>
      <c r="O626" s="17" t="str" cm="1">
        <f t="array" ref="O626">IF(H626="?",INDEX($H$2:$H$2344,MODE(MATCH($H$2:$H$2344,$H$2:$H$2344,0))),H626)</f>
        <v>tier - 2</v>
      </c>
      <c r="P626" s="17" t="str">
        <f t="shared" si="51"/>
        <v>R1012</v>
      </c>
      <c r="Q626" s="47" t="str">
        <f t="shared" si="52"/>
        <v>1-Jun-1986</v>
      </c>
      <c r="R626" s="48">
        <v>31564</v>
      </c>
      <c r="S626" s="17"/>
      <c r="T626" s="30">
        <f t="shared" si="53"/>
        <v>37</v>
      </c>
      <c r="U626" s="62">
        <v>5373.36</v>
      </c>
    </row>
    <row r="627" spans="1:21" x14ac:dyDescent="0.25">
      <c r="A627" t="s">
        <v>659</v>
      </c>
      <c r="B627">
        <v>1989</v>
      </c>
      <c r="C627" t="s">
        <v>15</v>
      </c>
      <c r="D627">
        <v>18</v>
      </c>
      <c r="E627">
        <v>2</v>
      </c>
      <c r="F627" s="54">
        <v>5375.04</v>
      </c>
      <c r="G627" t="s">
        <v>11</v>
      </c>
      <c r="H627" t="s">
        <v>16</v>
      </c>
      <c r="I627" t="s">
        <v>42</v>
      </c>
      <c r="J627" s="19"/>
      <c r="K627" s="19"/>
      <c r="L627" s="15" t="str">
        <f t="shared" si="49"/>
        <v>Nov</v>
      </c>
      <c r="M627" s="15">
        <f t="shared" si="50"/>
        <v>1989</v>
      </c>
      <c r="N627" s="15" t="str" cm="1">
        <f t="array" ref="N627">IF(G627="?",INDEX($G$2:$G$2344,MODE(MATCH($G$2:$G$2344,$G$2:$G$2344,0))),G627)</f>
        <v>tier - 2</v>
      </c>
      <c r="O627" s="15" t="str" cm="1">
        <f t="array" ref="O627">IF(H627="?",INDEX($H$2:$H$2344,MODE(MATCH($H$2:$H$2344,$H$2:$H$2344,0))),H627)</f>
        <v>tier - 1</v>
      </c>
      <c r="P627" s="15" t="str">
        <f t="shared" si="51"/>
        <v>R1011</v>
      </c>
      <c r="Q627" s="49" t="str">
        <f t="shared" si="52"/>
        <v>18-Nov-1989</v>
      </c>
      <c r="R627" s="46">
        <v>32830</v>
      </c>
      <c r="S627" s="15"/>
      <c r="T627" s="29">
        <f t="shared" si="53"/>
        <v>33</v>
      </c>
      <c r="U627" s="61">
        <v>5375.04</v>
      </c>
    </row>
    <row r="628" spans="1:21" x14ac:dyDescent="0.25">
      <c r="A628" t="s">
        <v>660</v>
      </c>
      <c r="B628">
        <v>1986</v>
      </c>
      <c r="C628" t="s">
        <v>10</v>
      </c>
      <c r="D628">
        <v>22</v>
      </c>
      <c r="E628">
        <v>1</v>
      </c>
      <c r="F628" s="54">
        <v>5377.46</v>
      </c>
      <c r="G628" t="s">
        <v>11</v>
      </c>
      <c r="H628" t="s">
        <v>12</v>
      </c>
      <c r="I628" t="s">
        <v>23</v>
      </c>
      <c r="J628" s="20"/>
      <c r="K628" s="20"/>
      <c r="L628" s="17" t="str">
        <f t="shared" si="49"/>
        <v>Jul</v>
      </c>
      <c r="M628" s="17">
        <f t="shared" si="50"/>
        <v>1986</v>
      </c>
      <c r="N628" s="17" t="str" cm="1">
        <f t="array" ref="N628">IF(G628="?",INDEX($G$2:$G$2344,MODE(MATCH($G$2:$G$2344,$G$2:$G$2344,0))),G628)</f>
        <v>tier - 2</v>
      </c>
      <c r="O628" s="17" t="str" cm="1">
        <f t="array" ref="O628">IF(H628="?",INDEX($H$2:$H$2344,MODE(MATCH($H$2:$H$2344,$H$2:$H$2344,0))),H628)</f>
        <v>tier - 3</v>
      </c>
      <c r="P628" s="17" t="str">
        <f t="shared" si="51"/>
        <v>R1012</v>
      </c>
      <c r="Q628" s="47" t="str">
        <f t="shared" si="52"/>
        <v>22-Jul-1986</v>
      </c>
      <c r="R628" s="48">
        <v>31615</v>
      </c>
      <c r="S628" s="17"/>
      <c r="T628" s="30">
        <f t="shared" si="53"/>
        <v>36</v>
      </c>
      <c r="U628" s="62">
        <v>5377.46</v>
      </c>
    </row>
    <row r="629" spans="1:21" x14ac:dyDescent="0.25">
      <c r="A629" t="s">
        <v>661</v>
      </c>
      <c r="B629">
        <v>1984</v>
      </c>
      <c r="C629" t="s">
        <v>18</v>
      </c>
      <c r="D629">
        <v>1</v>
      </c>
      <c r="E629">
        <v>0</v>
      </c>
      <c r="F629" s="54">
        <v>5383.54</v>
      </c>
      <c r="G629" t="s">
        <v>11</v>
      </c>
      <c r="H629" t="s">
        <v>12</v>
      </c>
      <c r="I629" t="s">
        <v>42</v>
      </c>
      <c r="J629" s="19"/>
      <c r="K629" s="19"/>
      <c r="L629" s="15" t="str">
        <f t="shared" si="49"/>
        <v>Jun</v>
      </c>
      <c r="M629" s="15">
        <f t="shared" si="50"/>
        <v>1984</v>
      </c>
      <c r="N629" s="15" t="str" cm="1">
        <f t="array" ref="N629">IF(G629="?",INDEX($G$2:$G$2344,MODE(MATCH($G$2:$G$2344,$G$2:$G$2344,0))),G629)</f>
        <v>tier - 2</v>
      </c>
      <c r="O629" s="15" t="str" cm="1">
        <f t="array" ref="O629">IF(H629="?",INDEX($H$2:$H$2344,MODE(MATCH($H$2:$H$2344,$H$2:$H$2344,0))),H629)</f>
        <v>tier - 3</v>
      </c>
      <c r="P629" s="15" t="str">
        <f t="shared" si="51"/>
        <v>R1011</v>
      </c>
      <c r="Q629" s="49" t="str">
        <f t="shared" si="52"/>
        <v>1-Jun-1984</v>
      </c>
      <c r="R629" s="46">
        <v>30834</v>
      </c>
      <c r="S629" s="15"/>
      <c r="T629" s="29">
        <f t="shared" si="53"/>
        <v>39</v>
      </c>
      <c r="U629" s="61">
        <v>5383.54</v>
      </c>
    </row>
    <row r="630" spans="1:21" x14ac:dyDescent="0.25">
      <c r="A630" t="s">
        <v>662</v>
      </c>
      <c r="B630">
        <v>1988</v>
      </c>
      <c r="C630" t="s">
        <v>35</v>
      </c>
      <c r="D630">
        <v>8</v>
      </c>
      <c r="E630">
        <v>1</v>
      </c>
      <c r="F630" s="54">
        <v>5385.34</v>
      </c>
      <c r="G630" t="s">
        <v>11</v>
      </c>
      <c r="H630" t="s">
        <v>12</v>
      </c>
      <c r="I630" t="s">
        <v>23</v>
      </c>
      <c r="J630" s="20"/>
      <c r="K630" s="20"/>
      <c r="L630" s="17" t="str">
        <f t="shared" si="49"/>
        <v>Aug</v>
      </c>
      <c r="M630" s="17">
        <f t="shared" si="50"/>
        <v>1988</v>
      </c>
      <c r="N630" s="17" t="str" cm="1">
        <f t="array" ref="N630">IF(G630="?",INDEX($G$2:$G$2344,MODE(MATCH($G$2:$G$2344,$G$2:$G$2344,0))),G630)</f>
        <v>tier - 2</v>
      </c>
      <c r="O630" s="17" t="str" cm="1">
        <f t="array" ref="O630">IF(H630="?",INDEX($H$2:$H$2344,MODE(MATCH($H$2:$H$2344,$H$2:$H$2344,0))),H630)</f>
        <v>tier - 3</v>
      </c>
      <c r="P630" s="17" t="str">
        <f t="shared" si="51"/>
        <v>R1012</v>
      </c>
      <c r="Q630" s="47" t="str">
        <f t="shared" si="52"/>
        <v>8-Aug-1988</v>
      </c>
      <c r="R630" s="48">
        <v>32363</v>
      </c>
      <c r="S630" s="17"/>
      <c r="T630" s="30">
        <f t="shared" si="53"/>
        <v>34</v>
      </c>
      <c r="U630" s="62">
        <v>5385.34</v>
      </c>
    </row>
    <row r="631" spans="1:21" x14ac:dyDescent="0.25">
      <c r="A631" t="s">
        <v>663</v>
      </c>
      <c r="B631">
        <v>1989</v>
      </c>
      <c r="C631" t="s">
        <v>15</v>
      </c>
      <c r="D631">
        <v>6</v>
      </c>
      <c r="E631">
        <v>3</v>
      </c>
      <c r="F631" s="54">
        <v>5396.44</v>
      </c>
      <c r="G631" t="s">
        <v>11</v>
      </c>
      <c r="H631" t="s">
        <v>12</v>
      </c>
      <c r="I631" t="s">
        <v>13</v>
      </c>
      <c r="J631" s="19"/>
      <c r="K631" s="19"/>
      <c r="L631" s="15" t="str">
        <f t="shared" si="49"/>
        <v>Nov</v>
      </c>
      <c r="M631" s="15">
        <f t="shared" si="50"/>
        <v>1989</v>
      </c>
      <c r="N631" s="15" t="str" cm="1">
        <f t="array" ref="N631">IF(G631="?",INDEX($G$2:$G$2344,MODE(MATCH($G$2:$G$2344,$G$2:$G$2344,0))),G631)</f>
        <v>tier - 2</v>
      </c>
      <c r="O631" s="15" t="str" cm="1">
        <f t="array" ref="O631">IF(H631="?",INDEX($H$2:$H$2344,MODE(MATCH($H$2:$H$2344,$H$2:$H$2344,0))),H631)</f>
        <v>tier - 3</v>
      </c>
      <c r="P631" s="15" t="str">
        <f t="shared" si="51"/>
        <v>R1013</v>
      </c>
      <c r="Q631" s="49" t="str">
        <f t="shared" si="52"/>
        <v>6-Nov-1989</v>
      </c>
      <c r="R631" s="46">
        <v>32818</v>
      </c>
      <c r="S631" s="15"/>
      <c r="T631" s="29">
        <f t="shared" si="53"/>
        <v>33</v>
      </c>
      <c r="U631" s="61">
        <v>5396.44</v>
      </c>
    </row>
    <row r="632" spans="1:21" x14ac:dyDescent="0.25">
      <c r="A632" t="s">
        <v>664</v>
      </c>
      <c r="B632">
        <v>1984</v>
      </c>
      <c r="C632" t="s">
        <v>20</v>
      </c>
      <c r="D632">
        <v>3</v>
      </c>
      <c r="E632">
        <v>0</v>
      </c>
      <c r="F632" s="54">
        <v>5397.62</v>
      </c>
      <c r="G632" t="s">
        <v>11</v>
      </c>
      <c r="H632" t="s">
        <v>11</v>
      </c>
      <c r="I632" t="s">
        <v>13</v>
      </c>
      <c r="J632" s="20"/>
      <c r="K632" s="20"/>
      <c r="L632" s="17" t="str">
        <f t="shared" si="49"/>
        <v>Sep</v>
      </c>
      <c r="M632" s="17">
        <f t="shared" si="50"/>
        <v>1984</v>
      </c>
      <c r="N632" s="17" t="str" cm="1">
        <f t="array" ref="N632">IF(G632="?",INDEX($G$2:$G$2344,MODE(MATCH($G$2:$G$2344,$G$2:$G$2344,0))),G632)</f>
        <v>tier - 2</v>
      </c>
      <c r="O632" s="17" t="str" cm="1">
        <f t="array" ref="O632">IF(H632="?",INDEX($H$2:$H$2344,MODE(MATCH($H$2:$H$2344,$H$2:$H$2344,0))),H632)</f>
        <v>tier - 2</v>
      </c>
      <c r="P632" s="17" t="str">
        <f t="shared" si="51"/>
        <v>R1013</v>
      </c>
      <c r="Q632" s="47" t="str">
        <f t="shared" si="52"/>
        <v>3-Sep-1984</v>
      </c>
      <c r="R632" s="48">
        <v>30928</v>
      </c>
      <c r="S632" s="17"/>
      <c r="T632" s="30">
        <f t="shared" si="53"/>
        <v>38</v>
      </c>
      <c r="U632" s="62">
        <v>5397.62</v>
      </c>
    </row>
    <row r="633" spans="1:21" x14ac:dyDescent="0.25">
      <c r="A633" t="s">
        <v>665</v>
      </c>
      <c r="B633">
        <v>1984</v>
      </c>
      <c r="C633" t="s">
        <v>35</v>
      </c>
      <c r="D633">
        <v>1</v>
      </c>
      <c r="E633">
        <v>0</v>
      </c>
      <c r="F633" s="54">
        <v>5400.98</v>
      </c>
      <c r="G633" t="s">
        <v>11</v>
      </c>
      <c r="H633" t="s">
        <v>11</v>
      </c>
      <c r="I633" t="s">
        <v>13</v>
      </c>
      <c r="J633" s="19"/>
      <c r="K633" s="19"/>
      <c r="L633" s="15" t="str">
        <f t="shared" si="49"/>
        <v>Aug</v>
      </c>
      <c r="M633" s="15">
        <f t="shared" si="50"/>
        <v>1984</v>
      </c>
      <c r="N633" s="15" t="str" cm="1">
        <f t="array" ref="N633">IF(G633="?",INDEX($G$2:$G$2344,MODE(MATCH($G$2:$G$2344,$G$2:$G$2344,0))),G633)</f>
        <v>tier - 2</v>
      </c>
      <c r="O633" s="15" t="str" cm="1">
        <f t="array" ref="O633">IF(H633="?",INDEX($H$2:$H$2344,MODE(MATCH($H$2:$H$2344,$H$2:$H$2344,0))),H633)</f>
        <v>tier - 2</v>
      </c>
      <c r="P633" s="15" t="str">
        <f t="shared" si="51"/>
        <v>R1013</v>
      </c>
      <c r="Q633" s="49" t="str">
        <f t="shared" si="52"/>
        <v>1-Aug-1984</v>
      </c>
      <c r="R633" s="46">
        <v>30895</v>
      </c>
      <c r="S633" s="15"/>
      <c r="T633" s="29">
        <f t="shared" si="53"/>
        <v>38</v>
      </c>
      <c r="U633" s="61">
        <v>5400.98</v>
      </c>
    </row>
    <row r="634" spans="1:21" x14ac:dyDescent="0.25">
      <c r="A634" t="s">
        <v>666</v>
      </c>
      <c r="B634">
        <v>1985</v>
      </c>
      <c r="C634" t="s">
        <v>30</v>
      </c>
      <c r="D634">
        <v>23</v>
      </c>
      <c r="E634">
        <v>3</v>
      </c>
      <c r="F634" s="54">
        <v>5402.89</v>
      </c>
      <c r="G634" t="s">
        <v>11</v>
      </c>
      <c r="H634" t="s">
        <v>16</v>
      </c>
      <c r="I634" t="s">
        <v>13</v>
      </c>
      <c r="J634" s="20"/>
      <c r="K634" s="20"/>
      <c r="L634" s="17" t="str">
        <f t="shared" si="49"/>
        <v>Dec</v>
      </c>
      <c r="M634" s="17">
        <f t="shared" si="50"/>
        <v>1985</v>
      </c>
      <c r="N634" s="17" t="str" cm="1">
        <f t="array" ref="N634">IF(G634="?",INDEX($G$2:$G$2344,MODE(MATCH($G$2:$G$2344,$G$2:$G$2344,0))),G634)</f>
        <v>tier - 2</v>
      </c>
      <c r="O634" s="17" t="str" cm="1">
        <f t="array" ref="O634">IF(H634="?",INDEX($H$2:$H$2344,MODE(MATCH($H$2:$H$2344,$H$2:$H$2344,0))),H634)</f>
        <v>tier - 1</v>
      </c>
      <c r="P634" s="17" t="str">
        <f t="shared" si="51"/>
        <v>R1013</v>
      </c>
      <c r="Q634" s="47" t="str">
        <f t="shared" si="52"/>
        <v>23-Dec-1985</v>
      </c>
      <c r="R634" s="48">
        <v>31404</v>
      </c>
      <c r="S634" s="17"/>
      <c r="T634" s="30">
        <f t="shared" si="53"/>
        <v>37</v>
      </c>
      <c r="U634" s="62">
        <v>5402.89</v>
      </c>
    </row>
    <row r="635" spans="1:21" x14ac:dyDescent="0.25">
      <c r="A635" t="s">
        <v>667</v>
      </c>
      <c r="B635">
        <v>1975</v>
      </c>
      <c r="C635" t="s">
        <v>20</v>
      </c>
      <c r="D635">
        <v>27</v>
      </c>
      <c r="E635">
        <v>1</v>
      </c>
      <c r="F635" s="54">
        <v>5411.99</v>
      </c>
      <c r="G635" t="s">
        <v>11</v>
      </c>
      <c r="H635" t="s">
        <v>12</v>
      </c>
      <c r="I635" t="s">
        <v>23</v>
      </c>
      <c r="J635" s="19"/>
      <c r="K635" s="19"/>
      <c r="L635" s="15" t="str">
        <f t="shared" si="49"/>
        <v>Sep</v>
      </c>
      <c r="M635" s="15">
        <f t="shared" si="50"/>
        <v>1975</v>
      </c>
      <c r="N635" s="15" t="str" cm="1">
        <f t="array" ref="N635">IF(G635="?",INDEX($G$2:$G$2344,MODE(MATCH($G$2:$G$2344,$G$2:$G$2344,0))),G635)</f>
        <v>tier - 2</v>
      </c>
      <c r="O635" s="15" t="str" cm="1">
        <f t="array" ref="O635">IF(H635="?",INDEX($H$2:$H$2344,MODE(MATCH($H$2:$H$2344,$H$2:$H$2344,0))),H635)</f>
        <v>tier - 3</v>
      </c>
      <c r="P635" s="15" t="str">
        <f t="shared" si="51"/>
        <v>R1012</v>
      </c>
      <c r="Q635" s="49" t="str">
        <f t="shared" si="52"/>
        <v>27-Sep-1975</v>
      </c>
      <c r="R635" s="46">
        <v>27664</v>
      </c>
      <c r="S635" s="15"/>
      <c r="T635" s="29">
        <f t="shared" si="53"/>
        <v>47</v>
      </c>
      <c r="U635" s="61">
        <v>5411.99</v>
      </c>
    </row>
    <row r="636" spans="1:21" x14ac:dyDescent="0.25">
      <c r="A636" t="s">
        <v>668</v>
      </c>
      <c r="B636">
        <v>1982</v>
      </c>
      <c r="C636" t="s">
        <v>20</v>
      </c>
      <c r="D636">
        <v>27</v>
      </c>
      <c r="E636">
        <v>0</v>
      </c>
      <c r="F636" s="54">
        <v>5415.66</v>
      </c>
      <c r="G636" t="s">
        <v>11</v>
      </c>
      <c r="H636" t="s">
        <v>12</v>
      </c>
      <c r="I636" t="s">
        <v>13</v>
      </c>
      <c r="J636" s="20"/>
      <c r="K636" s="20"/>
      <c r="L636" s="17" t="str">
        <f t="shared" si="49"/>
        <v>Sep</v>
      </c>
      <c r="M636" s="17">
        <f t="shared" si="50"/>
        <v>1982</v>
      </c>
      <c r="N636" s="17" t="str" cm="1">
        <f t="array" ref="N636">IF(G636="?",INDEX($G$2:$G$2344,MODE(MATCH($G$2:$G$2344,$G$2:$G$2344,0))),G636)</f>
        <v>tier - 2</v>
      </c>
      <c r="O636" s="17" t="str" cm="1">
        <f t="array" ref="O636">IF(H636="?",INDEX($H$2:$H$2344,MODE(MATCH($H$2:$H$2344,$H$2:$H$2344,0))),H636)</f>
        <v>tier - 3</v>
      </c>
      <c r="P636" s="17" t="str">
        <f t="shared" si="51"/>
        <v>R1013</v>
      </c>
      <c r="Q636" s="47" t="str">
        <f t="shared" si="52"/>
        <v>27-Sep-1982</v>
      </c>
      <c r="R636" s="48">
        <v>30221</v>
      </c>
      <c r="S636" s="17"/>
      <c r="T636" s="30">
        <f t="shared" si="53"/>
        <v>40</v>
      </c>
      <c r="U636" s="62">
        <v>5415.66</v>
      </c>
    </row>
    <row r="637" spans="1:21" x14ac:dyDescent="0.25">
      <c r="A637" t="s">
        <v>669</v>
      </c>
      <c r="B637">
        <v>1991</v>
      </c>
      <c r="C637" t="s">
        <v>10</v>
      </c>
      <c r="D637">
        <v>6</v>
      </c>
      <c r="E637">
        <v>3</v>
      </c>
      <c r="F637" s="54">
        <v>5425.02</v>
      </c>
      <c r="G637" t="s">
        <v>11</v>
      </c>
      <c r="H637" t="s">
        <v>16</v>
      </c>
      <c r="I637" t="s">
        <v>23</v>
      </c>
      <c r="J637" s="19"/>
      <c r="K637" s="19"/>
      <c r="L637" s="15" t="str">
        <f t="shared" si="49"/>
        <v>Jul</v>
      </c>
      <c r="M637" s="15">
        <f t="shared" si="50"/>
        <v>1991</v>
      </c>
      <c r="N637" s="15" t="str" cm="1">
        <f t="array" ref="N637">IF(G637="?",INDEX($G$2:$G$2344,MODE(MATCH($G$2:$G$2344,$G$2:$G$2344,0))),G637)</f>
        <v>tier - 2</v>
      </c>
      <c r="O637" s="15" t="str" cm="1">
        <f t="array" ref="O637">IF(H637="?",INDEX($H$2:$H$2344,MODE(MATCH($H$2:$H$2344,$H$2:$H$2344,0))),H637)</f>
        <v>tier - 1</v>
      </c>
      <c r="P637" s="15" t="str">
        <f t="shared" si="51"/>
        <v>R1012</v>
      </c>
      <c r="Q637" s="49" t="str">
        <f t="shared" si="52"/>
        <v>6-Jul-1991</v>
      </c>
      <c r="R637" s="46">
        <v>33425</v>
      </c>
      <c r="S637" s="15"/>
      <c r="T637" s="29">
        <f t="shared" si="53"/>
        <v>31</v>
      </c>
      <c r="U637" s="61">
        <v>5425.02</v>
      </c>
    </row>
    <row r="638" spans="1:21" x14ac:dyDescent="0.25">
      <c r="A638" t="s">
        <v>670</v>
      </c>
      <c r="B638">
        <v>1992</v>
      </c>
      <c r="C638" t="s">
        <v>20</v>
      </c>
      <c r="D638">
        <v>17</v>
      </c>
      <c r="E638">
        <v>3</v>
      </c>
      <c r="F638" s="54">
        <v>5428.73</v>
      </c>
      <c r="G638" t="s">
        <v>12</v>
      </c>
      <c r="H638" t="s">
        <v>16</v>
      </c>
      <c r="I638" t="s">
        <v>356</v>
      </c>
      <c r="J638" s="20"/>
      <c r="K638" s="20"/>
      <c r="L638" s="17" t="str">
        <f t="shared" si="49"/>
        <v>Sep</v>
      </c>
      <c r="M638" s="17">
        <f t="shared" si="50"/>
        <v>1992</v>
      </c>
      <c r="N638" s="17" t="str" cm="1">
        <f t="array" ref="N638">IF(G638="?",INDEX($G$2:$G$2344,MODE(MATCH($G$2:$G$2344,$G$2:$G$2344,0))),G638)</f>
        <v>tier - 3</v>
      </c>
      <c r="O638" s="17" t="str" cm="1">
        <f t="array" ref="O638">IF(H638="?",INDEX($H$2:$H$2344,MODE(MATCH($H$2:$H$2344,$H$2:$H$2344,0))),H638)</f>
        <v>tier - 1</v>
      </c>
      <c r="P638" s="17" t="str">
        <f t="shared" si="51"/>
        <v>R1017</v>
      </c>
      <c r="Q638" s="47" t="str">
        <f t="shared" si="52"/>
        <v>17-Sep-1992</v>
      </c>
      <c r="R638" s="48">
        <v>33864</v>
      </c>
      <c r="S638" s="17"/>
      <c r="T638" s="30">
        <f t="shared" si="53"/>
        <v>30</v>
      </c>
      <c r="U638" s="62">
        <v>5428.73</v>
      </c>
    </row>
    <row r="639" spans="1:21" x14ac:dyDescent="0.25">
      <c r="A639" t="s">
        <v>671</v>
      </c>
      <c r="B639">
        <v>1978</v>
      </c>
      <c r="C639" t="s">
        <v>18</v>
      </c>
      <c r="D639">
        <v>8</v>
      </c>
      <c r="E639">
        <v>2</v>
      </c>
      <c r="F639" s="54">
        <v>5428.98</v>
      </c>
      <c r="G639" t="s">
        <v>11</v>
      </c>
      <c r="H639" t="s">
        <v>11</v>
      </c>
      <c r="I639" t="s">
        <v>23</v>
      </c>
      <c r="J639" s="19"/>
      <c r="K639" s="19"/>
      <c r="L639" s="15" t="str">
        <f t="shared" si="49"/>
        <v>Jun</v>
      </c>
      <c r="M639" s="15">
        <f t="shared" si="50"/>
        <v>1978</v>
      </c>
      <c r="N639" s="15" t="str" cm="1">
        <f t="array" ref="N639">IF(G639="?",INDEX($G$2:$G$2344,MODE(MATCH($G$2:$G$2344,$G$2:$G$2344,0))),G639)</f>
        <v>tier - 2</v>
      </c>
      <c r="O639" s="15" t="str" cm="1">
        <f t="array" ref="O639">IF(H639="?",INDEX($H$2:$H$2344,MODE(MATCH($H$2:$H$2344,$H$2:$H$2344,0))),H639)</f>
        <v>tier - 2</v>
      </c>
      <c r="P639" s="15" t="str">
        <f t="shared" si="51"/>
        <v>R1012</v>
      </c>
      <c r="Q639" s="49" t="str">
        <f t="shared" si="52"/>
        <v>8-Jun-1978</v>
      </c>
      <c r="R639" s="46">
        <v>28649</v>
      </c>
      <c r="S639" s="15"/>
      <c r="T639" s="29">
        <f t="shared" si="53"/>
        <v>45</v>
      </c>
      <c r="U639" s="61">
        <v>5428.98</v>
      </c>
    </row>
    <row r="640" spans="1:21" x14ac:dyDescent="0.25">
      <c r="A640" t="s">
        <v>672</v>
      </c>
      <c r="B640">
        <v>1982</v>
      </c>
      <c r="C640" t="s">
        <v>35</v>
      </c>
      <c r="D640">
        <v>25</v>
      </c>
      <c r="E640">
        <v>0</v>
      </c>
      <c r="F640" s="54">
        <v>5438.75</v>
      </c>
      <c r="G640" t="s">
        <v>12</v>
      </c>
      <c r="H640" t="s">
        <v>11</v>
      </c>
      <c r="I640" t="s">
        <v>13</v>
      </c>
      <c r="J640" s="20"/>
      <c r="K640" s="20"/>
      <c r="L640" s="17" t="str">
        <f t="shared" si="49"/>
        <v>Aug</v>
      </c>
      <c r="M640" s="17">
        <f t="shared" si="50"/>
        <v>1982</v>
      </c>
      <c r="N640" s="17" t="str" cm="1">
        <f t="array" ref="N640">IF(G640="?",INDEX($G$2:$G$2344,MODE(MATCH($G$2:$G$2344,$G$2:$G$2344,0))),G640)</f>
        <v>tier - 3</v>
      </c>
      <c r="O640" s="17" t="str" cm="1">
        <f t="array" ref="O640">IF(H640="?",INDEX($H$2:$H$2344,MODE(MATCH($H$2:$H$2344,$H$2:$H$2344,0))),H640)</f>
        <v>tier - 2</v>
      </c>
      <c r="P640" s="17" t="str">
        <f t="shared" si="51"/>
        <v>R1013</v>
      </c>
      <c r="Q640" s="47" t="str">
        <f t="shared" si="52"/>
        <v>25-Aug-1982</v>
      </c>
      <c r="R640" s="48">
        <v>30188</v>
      </c>
      <c r="S640" s="17"/>
      <c r="T640" s="30">
        <f t="shared" si="53"/>
        <v>40</v>
      </c>
      <c r="U640" s="62">
        <v>5438.75</v>
      </c>
    </row>
    <row r="641" spans="1:21" x14ac:dyDescent="0.25">
      <c r="A641" t="s">
        <v>673</v>
      </c>
      <c r="B641">
        <v>1986</v>
      </c>
      <c r="C641" t="s">
        <v>30</v>
      </c>
      <c r="D641">
        <v>25</v>
      </c>
      <c r="E641">
        <v>0</v>
      </c>
      <c r="F641" s="54">
        <v>5458.05</v>
      </c>
      <c r="G641" t="s">
        <v>11</v>
      </c>
      <c r="H641" t="s">
        <v>11</v>
      </c>
      <c r="I641" t="s">
        <v>247</v>
      </c>
      <c r="J641" s="19"/>
      <c r="K641" s="19"/>
      <c r="L641" s="15" t="str">
        <f t="shared" si="49"/>
        <v>Dec</v>
      </c>
      <c r="M641" s="15">
        <f t="shared" si="50"/>
        <v>1986</v>
      </c>
      <c r="N641" s="15" t="str" cm="1">
        <f t="array" ref="N641">IF(G641="?",INDEX($G$2:$G$2344,MODE(MATCH($G$2:$G$2344,$G$2:$G$2344,0))),G641)</f>
        <v>tier - 2</v>
      </c>
      <c r="O641" s="15" t="str" cm="1">
        <f t="array" ref="O641">IF(H641="?",INDEX($H$2:$H$2344,MODE(MATCH($H$2:$H$2344,$H$2:$H$2344,0))),H641)</f>
        <v>tier - 2</v>
      </c>
      <c r="P641" s="15" t="str">
        <f t="shared" si="51"/>
        <v>R1024</v>
      </c>
      <c r="Q641" s="49" t="str">
        <f t="shared" si="52"/>
        <v>25-Dec-1986</v>
      </c>
      <c r="R641" s="46">
        <v>31771</v>
      </c>
      <c r="S641" s="15"/>
      <c r="T641" s="29">
        <f t="shared" si="53"/>
        <v>36</v>
      </c>
      <c r="U641" s="61">
        <v>5458.05</v>
      </c>
    </row>
    <row r="642" spans="1:21" x14ac:dyDescent="0.25">
      <c r="A642" t="s">
        <v>674</v>
      </c>
      <c r="B642">
        <v>1973</v>
      </c>
      <c r="C642" t="s">
        <v>37</v>
      </c>
      <c r="D642">
        <v>24</v>
      </c>
      <c r="E642">
        <v>0</v>
      </c>
      <c r="F642" s="54">
        <v>5466.88</v>
      </c>
      <c r="G642" t="s">
        <v>11</v>
      </c>
      <c r="H642" t="s">
        <v>11</v>
      </c>
      <c r="I642" t="s">
        <v>13</v>
      </c>
      <c r="J642" s="20"/>
      <c r="K642" s="20"/>
      <c r="L642" s="17" t="str">
        <f t="shared" ref="L642:L705" si="54">IF(C642="?","Sep",C642)</f>
        <v>Oct</v>
      </c>
      <c r="M642" s="17">
        <f t="shared" ref="M642:M705" si="55">IF(B642="?",ROUND(AVERAGE($B$2:$B$2344),0),B642)</f>
        <v>1973</v>
      </c>
      <c r="N642" s="17" t="str" cm="1">
        <f t="array" ref="N642">IF(G642="?",INDEX($G$2:$G$2344,MODE(MATCH($G$2:$G$2344,$G$2:$G$2344,0))),G642)</f>
        <v>tier - 2</v>
      </c>
      <c r="O642" s="17" t="str" cm="1">
        <f t="array" ref="O642">IF(H642="?",INDEX($H$2:$H$2344,MODE(MATCH($H$2:$H$2344,$H$2:$H$2344,0))),H642)</f>
        <v>tier - 2</v>
      </c>
      <c r="P642" s="17" t="str">
        <f t="shared" ref="P642:P705" si="56">IF(I642="?","Unknown",I642)</f>
        <v>R1013</v>
      </c>
      <c r="Q642" s="47" t="str">
        <f t="shared" ref="Q642:Q705" si="57">CONCATENATE(D642,"-",L642,"-",M642)</f>
        <v>24-Oct-1973</v>
      </c>
      <c r="R642" s="48">
        <v>26961</v>
      </c>
      <c r="S642" s="17"/>
      <c r="T642" s="30">
        <f t="shared" ref="T642:T705" si="58">DATEDIF(R642,$S$2,"Y")</f>
        <v>49</v>
      </c>
      <c r="U642" s="62">
        <v>5466.88</v>
      </c>
    </row>
    <row r="643" spans="1:21" x14ac:dyDescent="0.25">
      <c r="A643" t="s">
        <v>675</v>
      </c>
      <c r="B643">
        <v>1986</v>
      </c>
      <c r="C643" t="s">
        <v>30</v>
      </c>
      <c r="D643">
        <v>2</v>
      </c>
      <c r="E643">
        <v>0</v>
      </c>
      <c r="F643" s="54">
        <v>5469.01</v>
      </c>
      <c r="G643" t="s">
        <v>11</v>
      </c>
      <c r="H643" t="s">
        <v>11</v>
      </c>
      <c r="I643" t="s">
        <v>247</v>
      </c>
      <c r="J643" s="19"/>
      <c r="K643" s="19"/>
      <c r="L643" s="15" t="str">
        <f t="shared" si="54"/>
        <v>Dec</v>
      </c>
      <c r="M643" s="15">
        <f t="shared" si="55"/>
        <v>1986</v>
      </c>
      <c r="N643" s="15" t="str" cm="1">
        <f t="array" ref="N643">IF(G643="?",INDEX($G$2:$G$2344,MODE(MATCH($G$2:$G$2344,$G$2:$G$2344,0))),G643)</f>
        <v>tier - 2</v>
      </c>
      <c r="O643" s="15" t="str" cm="1">
        <f t="array" ref="O643">IF(H643="?",INDEX($H$2:$H$2344,MODE(MATCH($H$2:$H$2344,$H$2:$H$2344,0))),H643)</f>
        <v>tier - 2</v>
      </c>
      <c r="P643" s="15" t="str">
        <f t="shared" si="56"/>
        <v>R1024</v>
      </c>
      <c r="Q643" s="49" t="str">
        <f t="shared" si="57"/>
        <v>2-Dec-1986</v>
      </c>
      <c r="R643" s="46">
        <v>31748</v>
      </c>
      <c r="S643" s="15"/>
      <c r="T643" s="29">
        <f t="shared" si="58"/>
        <v>36</v>
      </c>
      <c r="U643" s="61">
        <v>5469.01</v>
      </c>
    </row>
    <row r="644" spans="1:21" x14ac:dyDescent="0.25">
      <c r="A644" t="s">
        <v>676</v>
      </c>
      <c r="B644">
        <v>1986</v>
      </c>
      <c r="C644" t="s">
        <v>10</v>
      </c>
      <c r="D644">
        <v>12</v>
      </c>
      <c r="E644">
        <v>1</v>
      </c>
      <c r="F644" s="54">
        <v>5472.45</v>
      </c>
      <c r="G644" t="s">
        <v>11</v>
      </c>
      <c r="H644" t="s">
        <v>12</v>
      </c>
      <c r="I644" t="s">
        <v>42</v>
      </c>
      <c r="J644" s="20"/>
      <c r="K644" s="20"/>
      <c r="L644" s="17" t="str">
        <f t="shared" si="54"/>
        <v>Jul</v>
      </c>
      <c r="M644" s="17">
        <f t="shared" si="55"/>
        <v>1986</v>
      </c>
      <c r="N644" s="17" t="str" cm="1">
        <f t="array" ref="N644">IF(G644="?",INDEX($G$2:$G$2344,MODE(MATCH($G$2:$G$2344,$G$2:$G$2344,0))),G644)</f>
        <v>tier - 2</v>
      </c>
      <c r="O644" s="17" t="str" cm="1">
        <f t="array" ref="O644">IF(H644="?",INDEX($H$2:$H$2344,MODE(MATCH($H$2:$H$2344,$H$2:$H$2344,0))),H644)</f>
        <v>tier - 3</v>
      </c>
      <c r="P644" s="17" t="str">
        <f t="shared" si="56"/>
        <v>R1011</v>
      </c>
      <c r="Q644" s="47" t="str">
        <f t="shared" si="57"/>
        <v>12-Jul-1986</v>
      </c>
      <c r="R644" s="48">
        <v>31605</v>
      </c>
      <c r="S644" s="17"/>
      <c r="T644" s="30">
        <f t="shared" si="58"/>
        <v>36</v>
      </c>
      <c r="U644" s="62">
        <v>5472.45</v>
      </c>
    </row>
    <row r="645" spans="1:21" x14ac:dyDescent="0.25">
      <c r="A645" t="s">
        <v>677</v>
      </c>
      <c r="B645">
        <v>1986</v>
      </c>
      <c r="C645" t="s">
        <v>20</v>
      </c>
      <c r="D645">
        <v>30</v>
      </c>
      <c r="E645">
        <v>1</v>
      </c>
      <c r="F645" s="54">
        <v>5478.04</v>
      </c>
      <c r="G645" t="s">
        <v>11</v>
      </c>
      <c r="H645" t="s">
        <v>12</v>
      </c>
      <c r="I645" t="s">
        <v>13</v>
      </c>
      <c r="J645" s="19"/>
      <c r="K645" s="19"/>
      <c r="L645" s="15" t="str">
        <f t="shared" si="54"/>
        <v>Sep</v>
      </c>
      <c r="M645" s="15">
        <f t="shared" si="55"/>
        <v>1986</v>
      </c>
      <c r="N645" s="15" t="str" cm="1">
        <f t="array" ref="N645">IF(G645="?",INDEX($G$2:$G$2344,MODE(MATCH($G$2:$G$2344,$G$2:$G$2344,0))),G645)</f>
        <v>tier - 2</v>
      </c>
      <c r="O645" s="15" t="str" cm="1">
        <f t="array" ref="O645">IF(H645="?",INDEX($H$2:$H$2344,MODE(MATCH($H$2:$H$2344,$H$2:$H$2344,0))),H645)</f>
        <v>tier - 3</v>
      </c>
      <c r="P645" s="15" t="str">
        <f t="shared" si="56"/>
        <v>R1013</v>
      </c>
      <c r="Q645" s="49" t="str">
        <f t="shared" si="57"/>
        <v>30-Sep-1986</v>
      </c>
      <c r="R645" s="46">
        <v>31685</v>
      </c>
      <c r="S645" s="15"/>
      <c r="T645" s="29">
        <f t="shared" si="58"/>
        <v>36</v>
      </c>
      <c r="U645" s="61">
        <v>5478.04</v>
      </c>
    </row>
    <row r="646" spans="1:21" x14ac:dyDescent="0.25">
      <c r="A646" t="s">
        <v>678</v>
      </c>
      <c r="B646">
        <v>1984</v>
      </c>
      <c r="C646" t="s">
        <v>35</v>
      </c>
      <c r="D646">
        <v>26</v>
      </c>
      <c r="E646">
        <v>1</v>
      </c>
      <c r="F646" s="54">
        <v>5484.47</v>
      </c>
      <c r="G646" t="s">
        <v>11</v>
      </c>
      <c r="H646" t="s">
        <v>11</v>
      </c>
      <c r="I646" t="s">
        <v>13</v>
      </c>
      <c r="J646" s="20"/>
      <c r="K646" s="20"/>
      <c r="L646" s="17" t="str">
        <f t="shared" si="54"/>
        <v>Aug</v>
      </c>
      <c r="M646" s="17">
        <f t="shared" si="55"/>
        <v>1984</v>
      </c>
      <c r="N646" s="17" t="str" cm="1">
        <f t="array" ref="N646">IF(G646="?",INDEX($G$2:$G$2344,MODE(MATCH($G$2:$G$2344,$G$2:$G$2344,0))),G646)</f>
        <v>tier - 2</v>
      </c>
      <c r="O646" s="17" t="str" cm="1">
        <f t="array" ref="O646">IF(H646="?",INDEX($H$2:$H$2344,MODE(MATCH($H$2:$H$2344,$H$2:$H$2344,0))),H646)</f>
        <v>tier - 2</v>
      </c>
      <c r="P646" s="17" t="str">
        <f t="shared" si="56"/>
        <v>R1013</v>
      </c>
      <c r="Q646" s="47" t="str">
        <f t="shared" si="57"/>
        <v>26-Aug-1984</v>
      </c>
      <c r="R646" s="48">
        <v>30920</v>
      </c>
      <c r="S646" s="17"/>
      <c r="T646" s="30">
        <f t="shared" si="58"/>
        <v>38</v>
      </c>
      <c r="U646" s="62">
        <v>5484.47</v>
      </c>
    </row>
    <row r="647" spans="1:21" x14ac:dyDescent="0.25">
      <c r="A647" t="s">
        <v>679</v>
      </c>
      <c r="B647">
        <v>1984</v>
      </c>
      <c r="C647" t="s">
        <v>35</v>
      </c>
      <c r="D647">
        <v>17</v>
      </c>
      <c r="E647">
        <v>1</v>
      </c>
      <c r="F647" s="54">
        <v>5488.26</v>
      </c>
      <c r="G647" t="s">
        <v>11</v>
      </c>
      <c r="H647" t="s">
        <v>12</v>
      </c>
      <c r="I647" t="s">
        <v>42</v>
      </c>
      <c r="J647" s="19"/>
      <c r="K647" s="19"/>
      <c r="L647" s="15" t="str">
        <f t="shared" si="54"/>
        <v>Aug</v>
      </c>
      <c r="M647" s="15">
        <f t="shared" si="55"/>
        <v>1984</v>
      </c>
      <c r="N647" s="15" t="str" cm="1">
        <f t="array" ref="N647">IF(G647="?",INDEX($G$2:$G$2344,MODE(MATCH($G$2:$G$2344,$G$2:$G$2344,0))),G647)</f>
        <v>tier - 2</v>
      </c>
      <c r="O647" s="15" t="str" cm="1">
        <f t="array" ref="O647">IF(H647="?",INDEX($H$2:$H$2344,MODE(MATCH($H$2:$H$2344,$H$2:$H$2344,0))),H647)</f>
        <v>tier - 3</v>
      </c>
      <c r="P647" s="15" t="str">
        <f t="shared" si="56"/>
        <v>R1011</v>
      </c>
      <c r="Q647" s="49" t="str">
        <f t="shared" si="57"/>
        <v>17-Aug-1984</v>
      </c>
      <c r="R647" s="46">
        <v>30911</v>
      </c>
      <c r="S647" s="15"/>
      <c r="T647" s="29">
        <f t="shared" si="58"/>
        <v>38</v>
      </c>
      <c r="U647" s="61">
        <v>5488.26</v>
      </c>
    </row>
    <row r="648" spans="1:21" x14ac:dyDescent="0.25">
      <c r="A648" t="s">
        <v>680</v>
      </c>
      <c r="B648">
        <v>1988</v>
      </c>
      <c r="C648" t="s">
        <v>10</v>
      </c>
      <c r="D648">
        <v>29</v>
      </c>
      <c r="E648">
        <v>3</v>
      </c>
      <c r="F648" s="54">
        <v>5503.36</v>
      </c>
      <c r="G648" t="s">
        <v>11</v>
      </c>
      <c r="H648" t="s">
        <v>11</v>
      </c>
      <c r="I648" t="s">
        <v>23</v>
      </c>
      <c r="J648" s="20"/>
      <c r="K648" s="20"/>
      <c r="L648" s="17" t="str">
        <f t="shared" si="54"/>
        <v>Jul</v>
      </c>
      <c r="M648" s="17">
        <f t="shared" si="55"/>
        <v>1988</v>
      </c>
      <c r="N648" s="17" t="str" cm="1">
        <f t="array" ref="N648">IF(G648="?",INDEX($G$2:$G$2344,MODE(MATCH($G$2:$G$2344,$G$2:$G$2344,0))),G648)</f>
        <v>tier - 2</v>
      </c>
      <c r="O648" s="17" t="str" cm="1">
        <f t="array" ref="O648">IF(H648="?",INDEX($H$2:$H$2344,MODE(MATCH($H$2:$H$2344,$H$2:$H$2344,0))),H648)</f>
        <v>tier - 2</v>
      </c>
      <c r="P648" s="17" t="str">
        <f t="shared" si="56"/>
        <v>R1012</v>
      </c>
      <c r="Q648" s="47" t="str">
        <f t="shared" si="57"/>
        <v>29-Jul-1988</v>
      </c>
      <c r="R648" s="48">
        <v>32353</v>
      </c>
      <c r="S648" s="17"/>
      <c r="T648" s="30">
        <f t="shared" si="58"/>
        <v>34</v>
      </c>
      <c r="U648" s="62">
        <v>5503.36</v>
      </c>
    </row>
    <row r="649" spans="1:21" x14ac:dyDescent="0.25">
      <c r="A649" t="s">
        <v>681</v>
      </c>
      <c r="B649">
        <v>1981</v>
      </c>
      <c r="C649" t="s">
        <v>15</v>
      </c>
      <c r="D649">
        <v>7</v>
      </c>
      <c r="E649">
        <v>1</v>
      </c>
      <c r="F649" s="54">
        <v>5539.4</v>
      </c>
      <c r="G649" t="s">
        <v>11</v>
      </c>
      <c r="H649" t="s">
        <v>11</v>
      </c>
      <c r="I649" t="s">
        <v>13</v>
      </c>
      <c r="J649" s="19"/>
      <c r="K649" s="19"/>
      <c r="L649" s="15" t="str">
        <f t="shared" si="54"/>
        <v>Nov</v>
      </c>
      <c r="M649" s="15">
        <f t="shared" si="55"/>
        <v>1981</v>
      </c>
      <c r="N649" s="15" t="str" cm="1">
        <f t="array" ref="N649">IF(G649="?",INDEX($G$2:$G$2344,MODE(MATCH($G$2:$G$2344,$G$2:$G$2344,0))),G649)</f>
        <v>tier - 2</v>
      </c>
      <c r="O649" s="15" t="str" cm="1">
        <f t="array" ref="O649">IF(H649="?",INDEX($H$2:$H$2344,MODE(MATCH($H$2:$H$2344,$H$2:$H$2344,0))),H649)</f>
        <v>tier - 2</v>
      </c>
      <c r="P649" s="15" t="str">
        <f t="shared" si="56"/>
        <v>R1013</v>
      </c>
      <c r="Q649" s="49" t="str">
        <f t="shared" si="57"/>
        <v>7-Nov-1981</v>
      </c>
      <c r="R649" s="46">
        <v>29897</v>
      </c>
      <c r="S649" s="15"/>
      <c r="T649" s="29">
        <f t="shared" si="58"/>
        <v>41</v>
      </c>
      <c r="U649" s="61">
        <v>5539.4</v>
      </c>
    </row>
    <row r="650" spans="1:21" x14ac:dyDescent="0.25">
      <c r="A650" t="s">
        <v>682</v>
      </c>
      <c r="B650">
        <v>1980</v>
      </c>
      <c r="C650" t="s">
        <v>30</v>
      </c>
      <c r="D650">
        <v>7</v>
      </c>
      <c r="E650">
        <v>2</v>
      </c>
      <c r="F650" s="54">
        <v>5540.35</v>
      </c>
      <c r="G650" t="s">
        <v>11</v>
      </c>
      <c r="H650" t="s">
        <v>11</v>
      </c>
      <c r="I650" t="s">
        <v>23</v>
      </c>
      <c r="J650" s="20"/>
      <c r="K650" s="20"/>
      <c r="L650" s="17" t="str">
        <f t="shared" si="54"/>
        <v>Dec</v>
      </c>
      <c r="M650" s="17">
        <f t="shared" si="55"/>
        <v>1980</v>
      </c>
      <c r="N650" s="17" t="str" cm="1">
        <f t="array" ref="N650">IF(G650="?",INDEX($G$2:$G$2344,MODE(MATCH($G$2:$G$2344,$G$2:$G$2344,0))),G650)</f>
        <v>tier - 2</v>
      </c>
      <c r="O650" s="17" t="str" cm="1">
        <f t="array" ref="O650">IF(H650="?",INDEX($H$2:$H$2344,MODE(MATCH($H$2:$H$2344,$H$2:$H$2344,0))),H650)</f>
        <v>tier - 2</v>
      </c>
      <c r="P650" s="17" t="str">
        <f t="shared" si="56"/>
        <v>R1012</v>
      </c>
      <c r="Q650" s="47" t="str">
        <f t="shared" si="57"/>
        <v>7-Dec-1980</v>
      </c>
      <c r="R650" s="48">
        <v>29562</v>
      </c>
      <c r="S650" s="17"/>
      <c r="T650" s="30">
        <f t="shared" si="58"/>
        <v>42</v>
      </c>
      <c r="U650" s="62">
        <v>5540.35</v>
      </c>
    </row>
    <row r="651" spans="1:21" x14ac:dyDescent="0.25">
      <c r="A651" t="s">
        <v>683</v>
      </c>
      <c r="B651">
        <v>1999</v>
      </c>
      <c r="C651" t="s">
        <v>20</v>
      </c>
      <c r="D651">
        <v>22</v>
      </c>
      <c r="E651">
        <v>0</v>
      </c>
      <c r="F651" s="54">
        <v>5552.61</v>
      </c>
      <c r="G651" t="s">
        <v>11</v>
      </c>
      <c r="H651" t="s">
        <v>12</v>
      </c>
      <c r="I651" t="s">
        <v>535</v>
      </c>
      <c r="J651" s="19"/>
      <c r="K651" s="19"/>
      <c r="L651" s="15" t="str">
        <f t="shared" si="54"/>
        <v>Sep</v>
      </c>
      <c r="M651" s="15">
        <f t="shared" si="55"/>
        <v>1999</v>
      </c>
      <c r="N651" s="15" t="str" cm="1">
        <f t="array" ref="N651">IF(G651="?",INDEX($G$2:$G$2344,MODE(MATCH($G$2:$G$2344,$G$2:$G$2344,0))),G651)</f>
        <v>tier - 2</v>
      </c>
      <c r="O651" s="15" t="str" cm="1">
        <f t="array" ref="O651">IF(H651="?",INDEX($H$2:$H$2344,MODE(MATCH($H$2:$H$2344,$H$2:$H$2344,0))),H651)</f>
        <v>tier - 3</v>
      </c>
      <c r="P651" s="15" t="str">
        <f t="shared" si="56"/>
        <v>R1026</v>
      </c>
      <c r="Q651" s="49" t="str">
        <f t="shared" si="57"/>
        <v>22-Sep-1999</v>
      </c>
      <c r="R651" s="46">
        <v>36425</v>
      </c>
      <c r="S651" s="15"/>
      <c r="T651" s="29">
        <f t="shared" si="58"/>
        <v>23</v>
      </c>
      <c r="U651" s="61">
        <v>5552.61</v>
      </c>
    </row>
    <row r="652" spans="1:21" x14ac:dyDescent="0.25">
      <c r="A652" t="s">
        <v>684</v>
      </c>
      <c r="B652">
        <v>1974</v>
      </c>
      <c r="C652" t="s">
        <v>20</v>
      </c>
      <c r="D652">
        <v>18</v>
      </c>
      <c r="E652">
        <v>0</v>
      </c>
      <c r="F652" s="54">
        <v>5576.35</v>
      </c>
      <c r="G652" t="s">
        <v>11</v>
      </c>
      <c r="H652" t="s">
        <v>12</v>
      </c>
      <c r="I652" t="s">
        <v>13</v>
      </c>
      <c r="J652" s="20"/>
      <c r="K652" s="20"/>
      <c r="L652" s="17" t="str">
        <f t="shared" si="54"/>
        <v>Sep</v>
      </c>
      <c r="M652" s="17">
        <f t="shared" si="55"/>
        <v>1974</v>
      </c>
      <c r="N652" s="17" t="str" cm="1">
        <f t="array" ref="N652">IF(G652="?",INDEX($G$2:$G$2344,MODE(MATCH($G$2:$G$2344,$G$2:$G$2344,0))),G652)</f>
        <v>tier - 2</v>
      </c>
      <c r="O652" s="17" t="str" cm="1">
        <f t="array" ref="O652">IF(H652="?",INDEX($H$2:$H$2344,MODE(MATCH($H$2:$H$2344,$H$2:$H$2344,0))),H652)</f>
        <v>tier - 3</v>
      </c>
      <c r="P652" s="17" t="str">
        <f t="shared" si="56"/>
        <v>R1013</v>
      </c>
      <c r="Q652" s="47" t="str">
        <f t="shared" si="57"/>
        <v>18-Sep-1974</v>
      </c>
      <c r="R652" s="48">
        <v>27290</v>
      </c>
      <c r="S652" s="17"/>
      <c r="T652" s="30">
        <f t="shared" si="58"/>
        <v>48</v>
      </c>
      <c r="U652" s="62">
        <v>5576.35</v>
      </c>
    </row>
    <row r="653" spans="1:21" x14ac:dyDescent="0.25">
      <c r="A653" t="s">
        <v>685</v>
      </c>
      <c r="B653">
        <v>1985</v>
      </c>
      <c r="C653" t="s">
        <v>20</v>
      </c>
      <c r="D653">
        <v>5</v>
      </c>
      <c r="E653">
        <v>3</v>
      </c>
      <c r="F653" s="54">
        <v>5582.95</v>
      </c>
      <c r="G653" t="s">
        <v>11</v>
      </c>
      <c r="H653" t="s">
        <v>16</v>
      </c>
      <c r="I653" t="s">
        <v>23</v>
      </c>
      <c r="J653" s="19"/>
      <c r="K653" s="19"/>
      <c r="L653" s="15" t="str">
        <f t="shared" si="54"/>
        <v>Sep</v>
      </c>
      <c r="M653" s="15">
        <f t="shared" si="55"/>
        <v>1985</v>
      </c>
      <c r="N653" s="15" t="str" cm="1">
        <f t="array" ref="N653">IF(G653="?",INDEX($G$2:$G$2344,MODE(MATCH($G$2:$G$2344,$G$2:$G$2344,0))),G653)</f>
        <v>tier - 2</v>
      </c>
      <c r="O653" s="15" t="str" cm="1">
        <f t="array" ref="O653">IF(H653="?",INDEX($H$2:$H$2344,MODE(MATCH($H$2:$H$2344,$H$2:$H$2344,0))),H653)</f>
        <v>tier - 1</v>
      </c>
      <c r="P653" s="15" t="str">
        <f t="shared" si="56"/>
        <v>R1012</v>
      </c>
      <c r="Q653" s="49" t="str">
        <f t="shared" si="57"/>
        <v>5-Sep-1985</v>
      </c>
      <c r="R653" s="46">
        <v>31295</v>
      </c>
      <c r="S653" s="15"/>
      <c r="T653" s="29">
        <f t="shared" si="58"/>
        <v>37</v>
      </c>
      <c r="U653" s="61">
        <v>5582.95</v>
      </c>
    </row>
    <row r="654" spans="1:21" x14ac:dyDescent="0.25">
      <c r="A654" t="s">
        <v>686</v>
      </c>
      <c r="B654">
        <v>1986</v>
      </c>
      <c r="C654" t="s">
        <v>15</v>
      </c>
      <c r="D654">
        <v>21</v>
      </c>
      <c r="E654">
        <v>2</v>
      </c>
      <c r="F654" s="54">
        <v>5584.31</v>
      </c>
      <c r="G654" t="s">
        <v>12</v>
      </c>
      <c r="H654" t="s">
        <v>16</v>
      </c>
      <c r="I654" t="s">
        <v>13</v>
      </c>
      <c r="J654" s="20"/>
      <c r="K654" s="20"/>
      <c r="L654" s="17" t="str">
        <f t="shared" si="54"/>
        <v>Nov</v>
      </c>
      <c r="M654" s="17">
        <f t="shared" si="55"/>
        <v>1986</v>
      </c>
      <c r="N654" s="17" t="str" cm="1">
        <f t="array" ref="N654">IF(G654="?",INDEX($G$2:$G$2344,MODE(MATCH($G$2:$G$2344,$G$2:$G$2344,0))),G654)</f>
        <v>tier - 3</v>
      </c>
      <c r="O654" s="17" t="str" cm="1">
        <f t="array" ref="O654">IF(H654="?",INDEX($H$2:$H$2344,MODE(MATCH($H$2:$H$2344,$H$2:$H$2344,0))),H654)</f>
        <v>tier - 1</v>
      </c>
      <c r="P654" s="17" t="str">
        <f t="shared" si="56"/>
        <v>R1013</v>
      </c>
      <c r="Q654" s="47" t="str">
        <f t="shared" si="57"/>
        <v>21-Nov-1986</v>
      </c>
      <c r="R654" s="48">
        <v>31737</v>
      </c>
      <c r="S654" s="17"/>
      <c r="T654" s="30">
        <f t="shared" si="58"/>
        <v>36</v>
      </c>
      <c r="U654" s="62">
        <v>5584.31</v>
      </c>
    </row>
    <row r="655" spans="1:21" x14ac:dyDescent="0.25">
      <c r="A655" t="s">
        <v>687</v>
      </c>
      <c r="B655">
        <v>1983</v>
      </c>
      <c r="C655" t="s">
        <v>37</v>
      </c>
      <c r="D655">
        <v>3</v>
      </c>
      <c r="E655">
        <v>3</v>
      </c>
      <c r="F655" s="54">
        <v>5587.59</v>
      </c>
      <c r="G655" t="s">
        <v>11</v>
      </c>
      <c r="H655" t="s">
        <v>16</v>
      </c>
      <c r="I655" t="s">
        <v>13</v>
      </c>
      <c r="J655" s="19"/>
      <c r="K655" s="19"/>
      <c r="L655" s="15" t="str">
        <f t="shared" si="54"/>
        <v>Oct</v>
      </c>
      <c r="M655" s="15">
        <f t="shared" si="55"/>
        <v>1983</v>
      </c>
      <c r="N655" s="15" t="str" cm="1">
        <f t="array" ref="N655">IF(G655="?",INDEX($G$2:$G$2344,MODE(MATCH($G$2:$G$2344,$G$2:$G$2344,0))),G655)</f>
        <v>tier - 2</v>
      </c>
      <c r="O655" s="15" t="str" cm="1">
        <f t="array" ref="O655">IF(H655="?",INDEX($H$2:$H$2344,MODE(MATCH($H$2:$H$2344,$H$2:$H$2344,0))),H655)</f>
        <v>tier - 1</v>
      </c>
      <c r="P655" s="15" t="str">
        <f t="shared" si="56"/>
        <v>R1013</v>
      </c>
      <c r="Q655" s="49" t="str">
        <f t="shared" si="57"/>
        <v>3-Oct-1983</v>
      </c>
      <c r="R655" s="46">
        <v>30592</v>
      </c>
      <c r="S655" s="15"/>
      <c r="T655" s="29">
        <f t="shared" si="58"/>
        <v>39</v>
      </c>
      <c r="U655" s="61">
        <v>5587.59</v>
      </c>
    </row>
    <row r="656" spans="1:21" x14ac:dyDescent="0.25">
      <c r="A656" t="s">
        <v>688</v>
      </c>
      <c r="B656">
        <v>1988</v>
      </c>
      <c r="C656" t="s">
        <v>15</v>
      </c>
      <c r="D656">
        <v>18</v>
      </c>
      <c r="E656">
        <v>1</v>
      </c>
      <c r="F656" s="54">
        <v>5594.85</v>
      </c>
      <c r="G656" t="s">
        <v>11</v>
      </c>
      <c r="H656" t="s">
        <v>12</v>
      </c>
      <c r="I656" t="s">
        <v>247</v>
      </c>
      <c r="J656" s="20"/>
      <c r="K656" s="20"/>
      <c r="L656" s="17" t="str">
        <f t="shared" si="54"/>
        <v>Nov</v>
      </c>
      <c r="M656" s="17">
        <f t="shared" si="55"/>
        <v>1988</v>
      </c>
      <c r="N656" s="17" t="str" cm="1">
        <f t="array" ref="N656">IF(G656="?",INDEX($G$2:$G$2344,MODE(MATCH($G$2:$G$2344,$G$2:$G$2344,0))),G656)</f>
        <v>tier - 2</v>
      </c>
      <c r="O656" s="17" t="str" cm="1">
        <f t="array" ref="O656">IF(H656="?",INDEX($H$2:$H$2344,MODE(MATCH($H$2:$H$2344,$H$2:$H$2344,0))),H656)</f>
        <v>tier - 3</v>
      </c>
      <c r="P656" s="17" t="str">
        <f t="shared" si="56"/>
        <v>R1024</v>
      </c>
      <c r="Q656" s="47" t="str">
        <f t="shared" si="57"/>
        <v>18-Nov-1988</v>
      </c>
      <c r="R656" s="48">
        <v>32465</v>
      </c>
      <c r="S656" s="17"/>
      <c r="T656" s="30">
        <f t="shared" si="58"/>
        <v>34</v>
      </c>
      <c r="U656" s="62">
        <v>5594.85</v>
      </c>
    </row>
    <row r="657" spans="1:21" x14ac:dyDescent="0.25">
      <c r="A657" t="s">
        <v>689</v>
      </c>
      <c r="B657">
        <v>1978</v>
      </c>
      <c r="C657" t="s">
        <v>20</v>
      </c>
      <c r="D657">
        <v>11</v>
      </c>
      <c r="E657">
        <v>2</v>
      </c>
      <c r="F657" s="54">
        <v>5612.83</v>
      </c>
      <c r="G657" t="s">
        <v>11</v>
      </c>
      <c r="H657" t="s">
        <v>12</v>
      </c>
      <c r="I657" t="s">
        <v>13</v>
      </c>
      <c r="J657" s="19"/>
      <c r="K657" s="19"/>
      <c r="L657" s="15" t="str">
        <f t="shared" si="54"/>
        <v>Sep</v>
      </c>
      <c r="M657" s="15">
        <f t="shared" si="55"/>
        <v>1978</v>
      </c>
      <c r="N657" s="15" t="str" cm="1">
        <f t="array" ref="N657">IF(G657="?",INDEX($G$2:$G$2344,MODE(MATCH($G$2:$G$2344,$G$2:$G$2344,0))),G657)</f>
        <v>tier - 2</v>
      </c>
      <c r="O657" s="15" t="str" cm="1">
        <f t="array" ref="O657">IF(H657="?",INDEX($H$2:$H$2344,MODE(MATCH($H$2:$H$2344,$H$2:$H$2344,0))),H657)</f>
        <v>tier - 3</v>
      </c>
      <c r="P657" s="15" t="str">
        <f t="shared" si="56"/>
        <v>R1013</v>
      </c>
      <c r="Q657" s="49" t="str">
        <f t="shared" si="57"/>
        <v>11-Sep-1978</v>
      </c>
      <c r="R657" s="46">
        <v>28744</v>
      </c>
      <c r="S657" s="15"/>
      <c r="T657" s="29">
        <f t="shared" si="58"/>
        <v>44</v>
      </c>
      <c r="U657" s="61">
        <v>5612.83</v>
      </c>
    </row>
    <row r="658" spans="1:21" x14ac:dyDescent="0.25">
      <c r="A658" t="s">
        <v>690</v>
      </c>
      <c r="B658">
        <v>1994</v>
      </c>
      <c r="C658" t="s">
        <v>15</v>
      </c>
      <c r="D658">
        <v>15</v>
      </c>
      <c r="E658">
        <v>5</v>
      </c>
      <c r="F658" s="54">
        <v>5615.37</v>
      </c>
      <c r="G658" t="s">
        <v>11</v>
      </c>
      <c r="H658" t="s">
        <v>12</v>
      </c>
      <c r="I658" t="s">
        <v>42</v>
      </c>
      <c r="J658" s="20"/>
      <c r="K658" s="20"/>
      <c r="L658" s="17" t="str">
        <f t="shared" si="54"/>
        <v>Nov</v>
      </c>
      <c r="M658" s="17">
        <f t="shared" si="55"/>
        <v>1994</v>
      </c>
      <c r="N658" s="17" t="str" cm="1">
        <f t="array" ref="N658">IF(G658="?",INDEX($G$2:$G$2344,MODE(MATCH($G$2:$G$2344,$G$2:$G$2344,0))),G658)</f>
        <v>tier - 2</v>
      </c>
      <c r="O658" s="17" t="str" cm="1">
        <f t="array" ref="O658">IF(H658="?",INDEX($H$2:$H$2344,MODE(MATCH($H$2:$H$2344,$H$2:$H$2344,0))),H658)</f>
        <v>tier - 3</v>
      </c>
      <c r="P658" s="17" t="str">
        <f t="shared" si="56"/>
        <v>R1011</v>
      </c>
      <c r="Q658" s="47" t="str">
        <f t="shared" si="57"/>
        <v>15-Nov-1994</v>
      </c>
      <c r="R658" s="48">
        <v>34653</v>
      </c>
      <c r="S658" s="17"/>
      <c r="T658" s="30">
        <f t="shared" si="58"/>
        <v>28</v>
      </c>
      <c r="U658" s="62">
        <v>5615.37</v>
      </c>
    </row>
    <row r="659" spans="1:21" x14ac:dyDescent="0.25">
      <c r="A659" t="s">
        <v>691</v>
      </c>
      <c r="B659">
        <v>1987</v>
      </c>
      <c r="C659" t="s">
        <v>30</v>
      </c>
      <c r="D659">
        <v>9</v>
      </c>
      <c r="E659">
        <v>1</v>
      </c>
      <c r="F659" s="54">
        <v>5630.46</v>
      </c>
      <c r="G659" t="s">
        <v>11</v>
      </c>
      <c r="H659" t="s">
        <v>12</v>
      </c>
      <c r="I659" t="s">
        <v>23</v>
      </c>
      <c r="J659" s="19"/>
      <c r="K659" s="19"/>
      <c r="L659" s="15" t="str">
        <f t="shared" si="54"/>
        <v>Dec</v>
      </c>
      <c r="M659" s="15">
        <f t="shared" si="55"/>
        <v>1987</v>
      </c>
      <c r="N659" s="15" t="str" cm="1">
        <f t="array" ref="N659">IF(G659="?",INDEX($G$2:$G$2344,MODE(MATCH($G$2:$G$2344,$G$2:$G$2344,0))),G659)</f>
        <v>tier - 2</v>
      </c>
      <c r="O659" s="15" t="str" cm="1">
        <f t="array" ref="O659">IF(H659="?",INDEX($H$2:$H$2344,MODE(MATCH($H$2:$H$2344,$H$2:$H$2344,0))),H659)</f>
        <v>tier - 3</v>
      </c>
      <c r="P659" s="15" t="str">
        <f t="shared" si="56"/>
        <v>R1012</v>
      </c>
      <c r="Q659" s="49" t="str">
        <f t="shared" si="57"/>
        <v>9-Dec-1987</v>
      </c>
      <c r="R659" s="46">
        <v>32120</v>
      </c>
      <c r="S659" s="15"/>
      <c r="T659" s="29">
        <f t="shared" si="58"/>
        <v>35</v>
      </c>
      <c r="U659" s="61">
        <v>5630.46</v>
      </c>
    </row>
    <row r="660" spans="1:21" x14ac:dyDescent="0.25">
      <c r="A660" t="s">
        <v>692</v>
      </c>
      <c r="B660">
        <v>1983</v>
      </c>
      <c r="C660" t="s">
        <v>18</v>
      </c>
      <c r="D660">
        <v>8</v>
      </c>
      <c r="E660">
        <v>0</v>
      </c>
      <c r="F660" s="54">
        <v>5649.72</v>
      </c>
      <c r="G660" t="s">
        <v>11</v>
      </c>
      <c r="H660" t="s">
        <v>12</v>
      </c>
      <c r="I660" t="s">
        <v>42</v>
      </c>
      <c r="J660" s="20"/>
      <c r="K660" s="20"/>
      <c r="L660" s="17" t="str">
        <f t="shared" si="54"/>
        <v>Jun</v>
      </c>
      <c r="M660" s="17">
        <f t="shared" si="55"/>
        <v>1983</v>
      </c>
      <c r="N660" s="17" t="str" cm="1">
        <f t="array" ref="N660">IF(G660="?",INDEX($G$2:$G$2344,MODE(MATCH($G$2:$G$2344,$G$2:$G$2344,0))),G660)</f>
        <v>tier - 2</v>
      </c>
      <c r="O660" s="17" t="str" cm="1">
        <f t="array" ref="O660">IF(H660="?",INDEX($H$2:$H$2344,MODE(MATCH($H$2:$H$2344,$H$2:$H$2344,0))),H660)</f>
        <v>tier - 3</v>
      </c>
      <c r="P660" s="17" t="str">
        <f t="shared" si="56"/>
        <v>R1011</v>
      </c>
      <c r="Q660" s="47" t="str">
        <f t="shared" si="57"/>
        <v>8-Jun-1983</v>
      </c>
      <c r="R660" s="48">
        <v>30475</v>
      </c>
      <c r="S660" s="17"/>
      <c r="T660" s="30">
        <f t="shared" si="58"/>
        <v>40</v>
      </c>
      <c r="U660" s="62">
        <v>5649.72</v>
      </c>
    </row>
    <row r="661" spans="1:21" x14ac:dyDescent="0.25">
      <c r="A661" t="s">
        <v>693</v>
      </c>
      <c r="B661">
        <v>1978</v>
      </c>
      <c r="C661" t="s">
        <v>20</v>
      </c>
      <c r="D661">
        <v>27</v>
      </c>
      <c r="E661">
        <v>2</v>
      </c>
      <c r="F661" s="54">
        <v>5650.14</v>
      </c>
      <c r="G661" t="s">
        <v>11</v>
      </c>
      <c r="H661" t="s">
        <v>16</v>
      </c>
      <c r="I661" t="s">
        <v>13</v>
      </c>
      <c r="J661" s="19"/>
      <c r="K661" s="19"/>
      <c r="L661" s="15" t="str">
        <f t="shared" si="54"/>
        <v>Sep</v>
      </c>
      <c r="M661" s="15">
        <f t="shared" si="55"/>
        <v>1978</v>
      </c>
      <c r="N661" s="15" t="str" cm="1">
        <f t="array" ref="N661">IF(G661="?",INDEX($G$2:$G$2344,MODE(MATCH($G$2:$G$2344,$G$2:$G$2344,0))),G661)</f>
        <v>tier - 2</v>
      </c>
      <c r="O661" s="15" t="str" cm="1">
        <f t="array" ref="O661">IF(H661="?",INDEX($H$2:$H$2344,MODE(MATCH($H$2:$H$2344,$H$2:$H$2344,0))),H661)</f>
        <v>tier - 1</v>
      </c>
      <c r="P661" s="15" t="str">
        <f t="shared" si="56"/>
        <v>R1013</v>
      </c>
      <c r="Q661" s="49" t="str">
        <f t="shared" si="57"/>
        <v>27-Sep-1978</v>
      </c>
      <c r="R661" s="46">
        <v>28760</v>
      </c>
      <c r="S661" s="15"/>
      <c r="T661" s="29">
        <f t="shared" si="58"/>
        <v>44</v>
      </c>
      <c r="U661" s="61">
        <v>5650.14</v>
      </c>
    </row>
    <row r="662" spans="1:21" x14ac:dyDescent="0.25">
      <c r="A662" t="s">
        <v>694</v>
      </c>
      <c r="B662">
        <v>1983</v>
      </c>
      <c r="C662" t="s">
        <v>20</v>
      </c>
      <c r="D662">
        <v>3</v>
      </c>
      <c r="E662">
        <v>0</v>
      </c>
      <c r="F662" s="54">
        <v>5662.23</v>
      </c>
      <c r="G662" t="s">
        <v>11</v>
      </c>
      <c r="H662" t="s">
        <v>16</v>
      </c>
      <c r="I662" t="s">
        <v>13</v>
      </c>
      <c r="J662" s="20"/>
      <c r="K662" s="20"/>
      <c r="L662" s="17" t="str">
        <f t="shared" si="54"/>
        <v>Sep</v>
      </c>
      <c r="M662" s="17">
        <f t="shared" si="55"/>
        <v>1983</v>
      </c>
      <c r="N662" s="17" t="str" cm="1">
        <f t="array" ref="N662">IF(G662="?",INDEX($G$2:$G$2344,MODE(MATCH($G$2:$G$2344,$G$2:$G$2344,0))),G662)</f>
        <v>tier - 2</v>
      </c>
      <c r="O662" s="17" t="str" cm="1">
        <f t="array" ref="O662">IF(H662="?",INDEX($H$2:$H$2344,MODE(MATCH($H$2:$H$2344,$H$2:$H$2344,0))),H662)</f>
        <v>tier - 1</v>
      </c>
      <c r="P662" s="17" t="str">
        <f t="shared" si="56"/>
        <v>R1013</v>
      </c>
      <c r="Q662" s="47" t="str">
        <f t="shared" si="57"/>
        <v>3-Sep-1983</v>
      </c>
      <c r="R662" s="48">
        <v>30562</v>
      </c>
      <c r="S662" s="17"/>
      <c r="T662" s="30">
        <f t="shared" si="58"/>
        <v>39</v>
      </c>
      <c r="U662" s="62">
        <v>5662.23</v>
      </c>
    </row>
    <row r="663" spans="1:21" x14ac:dyDescent="0.25">
      <c r="A663" t="s">
        <v>695</v>
      </c>
      <c r="B663">
        <v>1984</v>
      </c>
      <c r="C663" t="s">
        <v>35</v>
      </c>
      <c r="D663">
        <v>12</v>
      </c>
      <c r="E663">
        <v>3</v>
      </c>
      <c r="F663" s="54">
        <v>5679.13</v>
      </c>
      <c r="G663" t="s">
        <v>11</v>
      </c>
      <c r="H663" t="s">
        <v>11</v>
      </c>
      <c r="I663" t="s">
        <v>13</v>
      </c>
      <c r="J663" s="19"/>
      <c r="K663" s="19"/>
      <c r="L663" s="15" t="str">
        <f t="shared" si="54"/>
        <v>Aug</v>
      </c>
      <c r="M663" s="15">
        <f t="shared" si="55"/>
        <v>1984</v>
      </c>
      <c r="N663" s="15" t="str" cm="1">
        <f t="array" ref="N663">IF(G663="?",INDEX($G$2:$G$2344,MODE(MATCH($G$2:$G$2344,$G$2:$G$2344,0))),G663)</f>
        <v>tier - 2</v>
      </c>
      <c r="O663" s="15" t="str" cm="1">
        <f t="array" ref="O663">IF(H663="?",INDEX($H$2:$H$2344,MODE(MATCH($H$2:$H$2344,$H$2:$H$2344,0))),H663)</f>
        <v>tier - 2</v>
      </c>
      <c r="P663" s="15" t="str">
        <f t="shared" si="56"/>
        <v>R1013</v>
      </c>
      <c r="Q663" s="49" t="str">
        <f t="shared" si="57"/>
        <v>12-Aug-1984</v>
      </c>
      <c r="R663" s="46">
        <v>30906</v>
      </c>
      <c r="S663" s="15"/>
      <c r="T663" s="29">
        <f t="shared" si="58"/>
        <v>38</v>
      </c>
      <c r="U663" s="61">
        <v>5679.13</v>
      </c>
    </row>
    <row r="664" spans="1:21" x14ac:dyDescent="0.25">
      <c r="A664" t="s">
        <v>696</v>
      </c>
      <c r="B664">
        <v>1972</v>
      </c>
      <c r="C664" t="s">
        <v>37</v>
      </c>
      <c r="D664">
        <v>28</v>
      </c>
      <c r="E664">
        <v>0</v>
      </c>
      <c r="F664" s="54">
        <v>5690.79</v>
      </c>
      <c r="G664" t="s">
        <v>11</v>
      </c>
      <c r="H664" t="s">
        <v>16</v>
      </c>
      <c r="I664" t="s">
        <v>13</v>
      </c>
      <c r="J664" s="20"/>
      <c r="K664" s="20"/>
      <c r="L664" s="17" t="str">
        <f t="shared" si="54"/>
        <v>Oct</v>
      </c>
      <c r="M664" s="17">
        <f t="shared" si="55"/>
        <v>1972</v>
      </c>
      <c r="N664" s="17" t="str" cm="1">
        <f t="array" ref="N664">IF(G664="?",INDEX($G$2:$G$2344,MODE(MATCH($G$2:$G$2344,$G$2:$G$2344,0))),G664)</f>
        <v>tier - 2</v>
      </c>
      <c r="O664" s="17" t="str" cm="1">
        <f t="array" ref="O664">IF(H664="?",INDEX($H$2:$H$2344,MODE(MATCH($H$2:$H$2344,$H$2:$H$2344,0))),H664)</f>
        <v>tier - 1</v>
      </c>
      <c r="P664" s="17" t="str">
        <f t="shared" si="56"/>
        <v>R1013</v>
      </c>
      <c r="Q664" s="47" t="str">
        <f t="shared" si="57"/>
        <v>28-Oct-1972</v>
      </c>
      <c r="R664" s="48">
        <v>26600</v>
      </c>
      <c r="S664" s="17"/>
      <c r="T664" s="30">
        <f t="shared" si="58"/>
        <v>50</v>
      </c>
      <c r="U664" s="62">
        <v>5690.79</v>
      </c>
    </row>
    <row r="665" spans="1:21" x14ac:dyDescent="0.25">
      <c r="A665" t="s">
        <v>697</v>
      </c>
      <c r="B665">
        <v>1992</v>
      </c>
      <c r="C665" t="s">
        <v>15</v>
      </c>
      <c r="D665">
        <v>3</v>
      </c>
      <c r="E665">
        <v>3</v>
      </c>
      <c r="F665" s="54">
        <v>5693.43</v>
      </c>
      <c r="G665" t="s">
        <v>11</v>
      </c>
      <c r="H665" t="s">
        <v>12</v>
      </c>
      <c r="I665" t="s">
        <v>23</v>
      </c>
      <c r="J665" s="19"/>
      <c r="K665" s="19"/>
      <c r="L665" s="15" t="str">
        <f t="shared" si="54"/>
        <v>Nov</v>
      </c>
      <c r="M665" s="15">
        <f t="shared" si="55"/>
        <v>1992</v>
      </c>
      <c r="N665" s="15" t="str" cm="1">
        <f t="array" ref="N665">IF(G665="?",INDEX($G$2:$G$2344,MODE(MATCH($G$2:$G$2344,$G$2:$G$2344,0))),G665)</f>
        <v>tier - 2</v>
      </c>
      <c r="O665" s="15" t="str" cm="1">
        <f t="array" ref="O665">IF(H665="?",INDEX($H$2:$H$2344,MODE(MATCH($H$2:$H$2344,$H$2:$H$2344,0))),H665)</f>
        <v>tier - 3</v>
      </c>
      <c r="P665" s="15" t="str">
        <f t="shared" si="56"/>
        <v>R1012</v>
      </c>
      <c r="Q665" s="49" t="str">
        <f t="shared" si="57"/>
        <v>3-Nov-1992</v>
      </c>
      <c r="R665" s="46">
        <v>33911</v>
      </c>
      <c r="S665" s="15"/>
      <c r="T665" s="29">
        <f t="shared" si="58"/>
        <v>30</v>
      </c>
      <c r="U665" s="61">
        <v>5693.43</v>
      </c>
    </row>
    <row r="666" spans="1:21" x14ac:dyDescent="0.25">
      <c r="A666" t="s">
        <v>698</v>
      </c>
      <c r="B666">
        <v>1974</v>
      </c>
      <c r="C666" t="s">
        <v>10</v>
      </c>
      <c r="D666">
        <v>6</v>
      </c>
      <c r="E666">
        <v>0</v>
      </c>
      <c r="F666" s="54">
        <v>5698.74</v>
      </c>
      <c r="G666" t="s">
        <v>11</v>
      </c>
      <c r="H666" t="s">
        <v>11</v>
      </c>
      <c r="I666" t="s">
        <v>23</v>
      </c>
      <c r="J666" s="20"/>
      <c r="K666" s="20"/>
      <c r="L666" s="17" t="str">
        <f t="shared" si="54"/>
        <v>Jul</v>
      </c>
      <c r="M666" s="17">
        <f t="shared" si="55"/>
        <v>1974</v>
      </c>
      <c r="N666" s="17" t="str" cm="1">
        <f t="array" ref="N666">IF(G666="?",INDEX($G$2:$G$2344,MODE(MATCH($G$2:$G$2344,$G$2:$G$2344,0))),G666)</f>
        <v>tier - 2</v>
      </c>
      <c r="O666" s="17" t="str" cm="1">
        <f t="array" ref="O666">IF(H666="?",INDEX($H$2:$H$2344,MODE(MATCH($H$2:$H$2344,$H$2:$H$2344,0))),H666)</f>
        <v>tier - 2</v>
      </c>
      <c r="P666" s="17" t="str">
        <f t="shared" si="56"/>
        <v>R1012</v>
      </c>
      <c r="Q666" s="47" t="str">
        <f t="shared" si="57"/>
        <v>6-Jul-1974</v>
      </c>
      <c r="R666" s="48">
        <v>27216</v>
      </c>
      <c r="S666" s="17"/>
      <c r="T666" s="30">
        <f t="shared" si="58"/>
        <v>48</v>
      </c>
      <c r="U666" s="62">
        <v>5698.74</v>
      </c>
    </row>
    <row r="667" spans="1:21" x14ac:dyDescent="0.25">
      <c r="A667" t="s">
        <v>699</v>
      </c>
      <c r="B667">
        <v>1981</v>
      </c>
      <c r="C667" t="s">
        <v>18</v>
      </c>
      <c r="D667">
        <v>15</v>
      </c>
      <c r="E667">
        <v>0</v>
      </c>
      <c r="F667" s="54">
        <v>5699.84</v>
      </c>
      <c r="G667" t="s">
        <v>11</v>
      </c>
      <c r="H667" t="s">
        <v>12</v>
      </c>
      <c r="I667" t="s">
        <v>13</v>
      </c>
      <c r="J667" s="19"/>
      <c r="K667" s="19"/>
      <c r="L667" s="15" t="str">
        <f t="shared" si="54"/>
        <v>Jun</v>
      </c>
      <c r="M667" s="15">
        <f t="shared" si="55"/>
        <v>1981</v>
      </c>
      <c r="N667" s="15" t="str" cm="1">
        <f t="array" ref="N667">IF(G667="?",INDEX($G$2:$G$2344,MODE(MATCH($G$2:$G$2344,$G$2:$G$2344,0))),G667)</f>
        <v>tier - 2</v>
      </c>
      <c r="O667" s="15" t="str" cm="1">
        <f t="array" ref="O667">IF(H667="?",INDEX($H$2:$H$2344,MODE(MATCH($H$2:$H$2344,$H$2:$H$2344,0))),H667)</f>
        <v>tier - 3</v>
      </c>
      <c r="P667" s="15" t="str">
        <f t="shared" si="56"/>
        <v>R1013</v>
      </c>
      <c r="Q667" s="49" t="str">
        <f t="shared" si="57"/>
        <v>15-Jun-1981</v>
      </c>
      <c r="R667" s="46">
        <v>29752</v>
      </c>
      <c r="S667" s="15"/>
      <c r="T667" s="29">
        <f t="shared" si="58"/>
        <v>41</v>
      </c>
      <c r="U667" s="61">
        <v>5699.84</v>
      </c>
    </row>
    <row r="668" spans="1:21" x14ac:dyDescent="0.25">
      <c r="A668" t="s">
        <v>700</v>
      </c>
      <c r="B668">
        <v>1993</v>
      </c>
      <c r="C668" t="s">
        <v>15</v>
      </c>
      <c r="D668">
        <v>3</v>
      </c>
      <c r="E668">
        <v>4</v>
      </c>
      <c r="F668" s="54">
        <v>5708.87</v>
      </c>
      <c r="G668" t="s">
        <v>11</v>
      </c>
      <c r="H668" t="s">
        <v>16</v>
      </c>
      <c r="I668" t="s">
        <v>42</v>
      </c>
      <c r="J668" s="20"/>
      <c r="K668" s="20"/>
      <c r="L668" s="17" t="str">
        <f t="shared" si="54"/>
        <v>Nov</v>
      </c>
      <c r="M668" s="17">
        <f t="shared" si="55"/>
        <v>1993</v>
      </c>
      <c r="N668" s="17" t="str" cm="1">
        <f t="array" ref="N668">IF(G668="?",INDEX($G$2:$G$2344,MODE(MATCH($G$2:$G$2344,$G$2:$G$2344,0))),G668)</f>
        <v>tier - 2</v>
      </c>
      <c r="O668" s="17" t="str" cm="1">
        <f t="array" ref="O668">IF(H668="?",INDEX($H$2:$H$2344,MODE(MATCH($H$2:$H$2344,$H$2:$H$2344,0))),H668)</f>
        <v>tier - 1</v>
      </c>
      <c r="P668" s="17" t="str">
        <f t="shared" si="56"/>
        <v>R1011</v>
      </c>
      <c r="Q668" s="47" t="str">
        <f t="shared" si="57"/>
        <v>3-Nov-1993</v>
      </c>
      <c r="R668" s="48">
        <v>34276</v>
      </c>
      <c r="S668" s="17"/>
      <c r="T668" s="30">
        <f t="shared" si="58"/>
        <v>29</v>
      </c>
      <c r="U668" s="62">
        <v>5708.87</v>
      </c>
    </row>
    <row r="669" spans="1:21" x14ac:dyDescent="0.25">
      <c r="A669" t="s">
        <v>701</v>
      </c>
      <c r="B669">
        <v>1981</v>
      </c>
      <c r="C669" t="s">
        <v>35</v>
      </c>
      <c r="D669">
        <v>30</v>
      </c>
      <c r="E669">
        <v>0</v>
      </c>
      <c r="F669" s="54">
        <v>5709.16</v>
      </c>
      <c r="G669" t="s">
        <v>12</v>
      </c>
      <c r="H669" t="s">
        <v>12</v>
      </c>
      <c r="I669" t="s">
        <v>13</v>
      </c>
      <c r="J669" s="19"/>
      <c r="K669" s="19"/>
      <c r="L669" s="15" t="str">
        <f t="shared" si="54"/>
        <v>Aug</v>
      </c>
      <c r="M669" s="15">
        <f t="shared" si="55"/>
        <v>1981</v>
      </c>
      <c r="N669" s="15" t="str" cm="1">
        <f t="array" ref="N669">IF(G669="?",INDEX($G$2:$G$2344,MODE(MATCH($G$2:$G$2344,$G$2:$G$2344,0))),G669)</f>
        <v>tier - 3</v>
      </c>
      <c r="O669" s="15" t="str" cm="1">
        <f t="array" ref="O669">IF(H669="?",INDEX($H$2:$H$2344,MODE(MATCH($H$2:$H$2344,$H$2:$H$2344,0))),H669)</f>
        <v>tier - 3</v>
      </c>
      <c r="P669" s="15" t="str">
        <f t="shared" si="56"/>
        <v>R1013</v>
      </c>
      <c r="Q669" s="49" t="str">
        <f t="shared" si="57"/>
        <v>30-Aug-1981</v>
      </c>
      <c r="R669" s="46">
        <v>29828</v>
      </c>
      <c r="S669" s="15"/>
      <c r="T669" s="29">
        <f t="shared" si="58"/>
        <v>41</v>
      </c>
      <c r="U669" s="61">
        <v>5709.16</v>
      </c>
    </row>
    <row r="670" spans="1:21" x14ac:dyDescent="0.25">
      <c r="A670" t="s">
        <v>702</v>
      </c>
      <c r="B670">
        <v>1971</v>
      </c>
      <c r="C670" t="s">
        <v>30</v>
      </c>
      <c r="D670">
        <v>18</v>
      </c>
      <c r="E670">
        <v>0</v>
      </c>
      <c r="F670" s="54">
        <v>5720.38</v>
      </c>
      <c r="G670" t="s">
        <v>11</v>
      </c>
      <c r="H670" t="s">
        <v>16</v>
      </c>
      <c r="I670" t="s">
        <v>13</v>
      </c>
      <c r="J670" s="20"/>
      <c r="K670" s="20"/>
      <c r="L670" s="17" t="str">
        <f t="shared" si="54"/>
        <v>Dec</v>
      </c>
      <c r="M670" s="17">
        <f t="shared" si="55"/>
        <v>1971</v>
      </c>
      <c r="N670" s="17" t="str" cm="1">
        <f t="array" ref="N670">IF(G670="?",INDEX($G$2:$G$2344,MODE(MATCH($G$2:$G$2344,$G$2:$G$2344,0))),G670)</f>
        <v>tier - 2</v>
      </c>
      <c r="O670" s="17" t="str" cm="1">
        <f t="array" ref="O670">IF(H670="?",INDEX($H$2:$H$2344,MODE(MATCH($H$2:$H$2344,$H$2:$H$2344,0))),H670)</f>
        <v>tier - 1</v>
      </c>
      <c r="P670" s="17" t="str">
        <f t="shared" si="56"/>
        <v>R1013</v>
      </c>
      <c r="Q670" s="47" t="str">
        <f t="shared" si="57"/>
        <v>18-Dec-1971</v>
      </c>
      <c r="R670" s="48">
        <v>26285</v>
      </c>
      <c r="S670" s="17"/>
      <c r="T670" s="30">
        <f t="shared" si="58"/>
        <v>51</v>
      </c>
      <c r="U670" s="62">
        <v>5720.38</v>
      </c>
    </row>
    <row r="671" spans="1:21" x14ac:dyDescent="0.25">
      <c r="A671" t="s">
        <v>703</v>
      </c>
      <c r="B671">
        <v>1987</v>
      </c>
      <c r="C671" t="s">
        <v>37</v>
      </c>
      <c r="D671">
        <v>19</v>
      </c>
      <c r="E671">
        <v>2</v>
      </c>
      <c r="F671" s="54">
        <v>5729.01</v>
      </c>
      <c r="G671" t="s">
        <v>16</v>
      </c>
      <c r="H671" t="s">
        <v>11</v>
      </c>
      <c r="I671" t="s">
        <v>23</v>
      </c>
      <c r="J671" s="19"/>
      <c r="K671" s="19"/>
      <c r="L671" s="15" t="str">
        <f t="shared" si="54"/>
        <v>Oct</v>
      </c>
      <c r="M671" s="15">
        <f t="shared" si="55"/>
        <v>1987</v>
      </c>
      <c r="N671" s="15" t="str" cm="1">
        <f t="array" ref="N671">IF(G671="?",INDEX($G$2:$G$2344,MODE(MATCH($G$2:$G$2344,$G$2:$G$2344,0))),G671)</f>
        <v>tier - 1</v>
      </c>
      <c r="O671" s="15" t="str" cm="1">
        <f t="array" ref="O671">IF(H671="?",INDEX($H$2:$H$2344,MODE(MATCH($H$2:$H$2344,$H$2:$H$2344,0))),H671)</f>
        <v>tier - 2</v>
      </c>
      <c r="P671" s="15" t="str">
        <f t="shared" si="56"/>
        <v>R1012</v>
      </c>
      <c r="Q671" s="49" t="str">
        <f t="shared" si="57"/>
        <v>19-Oct-1987</v>
      </c>
      <c r="R671" s="46">
        <v>32069</v>
      </c>
      <c r="S671" s="15"/>
      <c r="T671" s="29">
        <f t="shared" si="58"/>
        <v>35</v>
      </c>
      <c r="U671" s="61">
        <v>5729.01</v>
      </c>
    </row>
    <row r="672" spans="1:21" x14ac:dyDescent="0.25">
      <c r="A672" t="s">
        <v>704</v>
      </c>
      <c r="B672">
        <v>1972</v>
      </c>
      <c r="C672" t="s">
        <v>35</v>
      </c>
      <c r="D672">
        <v>21</v>
      </c>
      <c r="E672">
        <v>0</v>
      </c>
      <c r="F672" s="54">
        <v>5741.67</v>
      </c>
      <c r="G672" t="s">
        <v>11</v>
      </c>
      <c r="H672" t="s">
        <v>12</v>
      </c>
      <c r="I672" t="s">
        <v>13</v>
      </c>
      <c r="J672" s="20"/>
      <c r="K672" s="20"/>
      <c r="L672" s="17" t="str">
        <f t="shared" si="54"/>
        <v>Aug</v>
      </c>
      <c r="M672" s="17">
        <f t="shared" si="55"/>
        <v>1972</v>
      </c>
      <c r="N672" s="17" t="str" cm="1">
        <f t="array" ref="N672">IF(G672="?",INDEX($G$2:$G$2344,MODE(MATCH($G$2:$G$2344,$G$2:$G$2344,0))),G672)</f>
        <v>tier - 2</v>
      </c>
      <c r="O672" s="17" t="str" cm="1">
        <f t="array" ref="O672">IF(H672="?",INDEX($H$2:$H$2344,MODE(MATCH($H$2:$H$2344,$H$2:$H$2344,0))),H672)</f>
        <v>tier - 3</v>
      </c>
      <c r="P672" s="17" t="str">
        <f t="shared" si="56"/>
        <v>R1013</v>
      </c>
      <c r="Q672" s="47" t="str">
        <f t="shared" si="57"/>
        <v>21-Aug-1972</v>
      </c>
      <c r="R672" s="48">
        <v>26532</v>
      </c>
      <c r="S672" s="17"/>
      <c r="T672" s="30">
        <f t="shared" si="58"/>
        <v>50</v>
      </c>
      <c r="U672" s="62">
        <v>5741.67</v>
      </c>
    </row>
    <row r="673" spans="1:21" x14ac:dyDescent="0.25">
      <c r="A673" t="s">
        <v>705</v>
      </c>
      <c r="B673">
        <v>1993</v>
      </c>
      <c r="C673" t="s">
        <v>18</v>
      </c>
      <c r="D673">
        <v>10</v>
      </c>
      <c r="E673">
        <v>0</v>
      </c>
      <c r="F673" s="54">
        <v>5748.13</v>
      </c>
      <c r="G673" t="s">
        <v>11</v>
      </c>
      <c r="H673" t="s">
        <v>16</v>
      </c>
      <c r="I673" t="s">
        <v>300</v>
      </c>
      <c r="J673" s="19"/>
      <c r="K673" s="19"/>
      <c r="L673" s="15" t="str">
        <f t="shared" si="54"/>
        <v>Jun</v>
      </c>
      <c r="M673" s="15">
        <f t="shared" si="55"/>
        <v>1993</v>
      </c>
      <c r="N673" s="15" t="str" cm="1">
        <f t="array" ref="N673">IF(G673="?",INDEX($G$2:$G$2344,MODE(MATCH($G$2:$G$2344,$G$2:$G$2344,0))),G673)</f>
        <v>tier - 2</v>
      </c>
      <c r="O673" s="15" t="str" cm="1">
        <f t="array" ref="O673">IF(H673="?",INDEX($H$2:$H$2344,MODE(MATCH($H$2:$H$2344,$H$2:$H$2344,0))),H673)</f>
        <v>tier - 1</v>
      </c>
      <c r="P673" s="15" t="str">
        <f t="shared" si="56"/>
        <v>R1021</v>
      </c>
      <c r="Q673" s="49" t="str">
        <f t="shared" si="57"/>
        <v>10-Jun-1993</v>
      </c>
      <c r="R673" s="46">
        <v>34130</v>
      </c>
      <c r="S673" s="15"/>
      <c r="T673" s="29">
        <f t="shared" si="58"/>
        <v>29</v>
      </c>
      <c r="U673" s="61">
        <v>5748.13</v>
      </c>
    </row>
    <row r="674" spans="1:21" x14ac:dyDescent="0.25">
      <c r="A674" t="s">
        <v>706</v>
      </c>
      <c r="B674">
        <v>1983</v>
      </c>
      <c r="C674" t="s">
        <v>35</v>
      </c>
      <c r="D674">
        <v>30</v>
      </c>
      <c r="E674">
        <v>0</v>
      </c>
      <c r="F674" s="54">
        <v>5757.41</v>
      </c>
      <c r="G674" t="s">
        <v>11</v>
      </c>
      <c r="H674" t="s">
        <v>12</v>
      </c>
      <c r="I674" t="s">
        <v>166</v>
      </c>
      <c r="J674" s="20"/>
      <c r="K674" s="20"/>
      <c r="L674" s="17" t="str">
        <f t="shared" si="54"/>
        <v>Aug</v>
      </c>
      <c r="M674" s="17">
        <f t="shared" si="55"/>
        <v>1983</v>
      </c>
      <c r="N674" s="17" t="str" cm="1">
        <f t="array" ref="N674">IF(G674="?",INDEX($G$2:$G$2344,MODE(MATCH($G$2:$G$2344,$G$2:$G$2344,0))),G674)</f>
        <v>tier - 2</v>
      </c>
      <c r="O674" s="17" t="str" cm="1">
        <f t="array" ref="O674">IF(H674="?",INDEX($H$2:$H$2344,MODE(MATCH($H$2:$H$2344,$H$2:$H$2344,0))),H674)</f>
        <v>tier - 3</v>
      </c>
      <c r="P674" s="17" t="str">
        <f t="shared" si="56"/>
        <v>R1019</v>
      </c>
      <c r="Q674" s="47" t="str">
        <f t="shared" si="57"/>
        <v>30-Aug-1983</v>
      </c>
      <c r="R674" s="48">
        <v>30558</v>
      </c>
      <c r="S674" s="17"/>
      <c r="T674" s="30">
        <f t="shared" si="58"/>
        <v>39</v>
      </c>
      <c r="U674" s="62">
        <v>5757.41</v>
      </c>
    </row>
    <row r="675" spans="1:21" x14ac:dyDescent="0.25">
      <c r="A675" t="s">
        <v>707</v>
      </c>
      <c r="B675">
        <v>2004</v>
      </c>
      <c r="C675" t="s">
        <v>15</v>
      </c>
      <c r="D675">
        <v>1</v>
      </c>
      <c r="E675">
        <v>0</v>
      </c>
      <c r="F675" s="54">
        <v>5778.71</v>
      </c>
      <c r="G675" t="s">
        <v>11</v>
      </c>
      <c r="H675" t="s">
        <v>12</v>
      </c>
      <c r="I675" t="s">
        <v>632</v>
      </c>
      <c r="J675" s="19"/>
      <c r="K675" s="19"/>
      <c r="L675" s="15" t="str">
        <f t="shared" si="54"/>
        <v>Nov</v>
      </c>
      <c r="M675" s="15">
        <f t="shared" si="55"/>
        <v>2004</v>
      </c>
      <c r="N675" s="15" t="str" cm="1">
        <f t="array" ref="N675">IF(G675="?",INDEX($G$2:$G$2344,MODE(MATCH($G$2:$G$2344,$G$2:$G$2344,0))),G675)</f>
        <v>tier - 2</v>
      </c>
      <c r="O675" s="15" t="str" cm="1">
        <f t="array" ref="O675">IF(H675="?",INDEX($H$2:$H$2344,MODE(MATCH($H$2:$H$2344,$H$2:$H$2344,0))),H675)</f>
        <v>tier - 3</v>
      </c>
      <c r="P675" s="15" t="str">
        <f t="shared" si="56"/>
        <v>R1022</v>
      </c>
      <c r="Q675" s="49" t="str">
        <f t="shared" si="57"/>
        <v>1-Nov-2004</v>
      </c>
      <c r="R675" s="46">
        <v>38292</v>
      </c>
      <c r="S675" s="15"/>
      <c r="T675" s="29">
        <f t="shared" si="58"/>
        <v>18</v>
      </c>
      <c r="U675" s="61">
        <v>5778.71</v>
      </c>
    </row>
    <row r="676" spans="1:21" x14ac:dyDescent="0.25">
      <c r="A676" t="s">
        <v>708</v>
      </c>
      <c r="B676">
        <v>1980</v>
      </c>
      <c r="C676" t="s">
        <v>20</v>
      </c>
      <c r="D676">
        <v>18</v>
      </c>
      <c r="E676">
        <v>2</v>
      </c>
      <c r="F676" s="54">
        <v>5807.06</v>
      </c>
      <c r="G676" t="s">
        <v>11</v>
      </c>
      <c r="H676" t="s">
        <v>12</v>
      </c>
      <c r="I676" t="s">
        <v>13</v>
      </c>
      <c r="J676" s="20"/>
      <c r="K676" s="20"/>
      <c r="L676" s="17" t="str">
        <f t="shared" si="54"/>
        <v>Sep</v>
      </c>
      <c r="M676" s="17">
        <f t="shared" si="55"/>
        <v>1980</v>
      </c>
      <c r="N676" s="17" t="str" cm="1">
        <f t="array" ref="N676">IF(G676="?",INDEX($G$2:$G$2344,MODE(MATCH($G$2:$G$2344,$G$2:$G$2344,0))),G676)</f>
        <v>tier - 2</v>
      </c>
      <c r="O676" s="17" t="str" cm="1">
        <f t="array" ref="O676">IF(H676="?",INDEX($H$2:$H$2344,MODE(MATCH($H$2:$H$2344,$H$2:$H$2344,0))),H676)</f>
        <v>tier - 3</v>
      </c>
      <c r="P676" s="17" t="str">
        <f t="shared" si="56"/>
        <v>R1013</v>
      </c>
      <c r="Q676" s="47" t="str">
        <f t="shared" si="57"/>
        <v>18-Sep-1980</v>
      </c>
      <c r="R676" s="48">
        <v>29482</v>
      </c>
      <c r="S676" s="17"/>
      <c r="T676" s="30">
        <f t="shared" si="58"/>
        <v>42</v>
      </c>
      <c r="U676" s="62">
        <v>5807.06</v>
      </c>
    </row>
    <row r="677" spans="1:21" x14ac:dyDescent="0.25">
      <c r="A677" t="s">
        <v>709</v>
      </c>
      <c r="B677">
        <v>1972</v>
      </c>
      <c r="C677" t="s">
        <v>15</v>
      </c>
      <c r="D677">
        <v>2</v>
      </c>
      <c r="E677">
        <v>0</v>
      </c>
      <c r="F677" s="54">
        <v>5812.9</v>
      </c>
      <c r="G677" t="s">
        <v>11</v>
      </c>
      <c r="H677" t="s">
        <v>11</v>
      </c>
      <c r="I677" t="s">
        <v>13</v>
      </c>
      <c r="J677" s="19"/>
      <c r="K677" s="19"/>
      <c r="L677" s="15" t="str">
        <f t="shared" si="54"/>
        <v>Nov</v>
      </c>
      <c r="M677" s="15">
        <f t="shared" si="55"/>
        <v>1972</v>
      </c>
      <c r="N677" s="15" t="str" cm="1">
        <f t="array" ref="N677">IF(G677="?",INDEX($G$2:$G$2344,MODE(MATCH($G$2:$G$2344,$G$2:$G$2344,0))),G677)</f>
        <v>tier - 2</v>
      </c>
      <c r="O677" s="15" t="str" cm="1">
        <f t="array" ref="O677">IF(H677="?",INDEX($H$2:$H$2344,MODE(MATCH($H$2:$H$2344,$H$2:$H$2344,0))),H677)</f>
        <v>tier - 2</v>
      </c>
      <c r="P677" s="15" t="str">
        <f t="shared" si="56"/>
        <v>R1013</v>
      </c>
      <c r="Q677" s="49" t="str">
        <f t="shared" si="57"/>
        <v>2-Nov-1972</v>
      </c>
      <c r="R677" s="46">
        <v>26605</v>
      </c>
      <c r="S677" s="15"/>
      <c r="T677" s="29">
        <f t="shared" si="58"/>
        <v>50</v>
      </c>
      <c r="U677" s="61">
        <v>5812.9</v>
      </c>
    </row>
    <row r="678" spans="1:21" x14ac:dyDescent="0.25">
      <c r="A678" t="s">
        <v>710</v>
      </c>
      <c r="B678">
        <v>2002</v>
      </c>
      <c r="C678" t="s">
        <v>10</v>
      </c>
      <c r="D678">
        <v>22</v>
      </c>
      <c r="E678">
        <v>0</v>
      </c>
      <c r="F678" s="54">
        <v>5816.58</v>
      </c>
      <c r="G678" t="s">
        <v>11</v>
      </c>
      <c r="H678" t="s">
        <v>11</v>
      </c>
      <c r="I678" t="s">
        <v>535</v>
      </c>
      <c r="J678" s="20"/>
      <c r="K678" s="20"/>
      <c r="L678" s="17" t="str">
        <f t="shared" si="54"/>
        <v>Jul</v>
      </c>
      <c r="M678" s="17">
        <f t="shared" si="55"/>
        <v>2002</v>
      </c>
      <c r="N678" s="17" t="str" cm="1">
        <f t="array" ref="N678">IF(G678="?",INDEX($G$2:$G$2344,MODE(MATCH($G$2:$G$2344,$G$2:$G$2344,0))),G678)</f>
        <v>tier - 2</v>
      </c>
      <c r="O678" s="17" t="str" cm="1">
        <f t="array" ref="O678">IF(H678="?",INDEX($H$2:$H$2344,MODE(MATCH($H$2:$H$2344,$H$2:$H$2344,0))),H678)</f>
        <v>tier - 2</v>
      </c>
      <c r="P678" s="17" t="str">
        <f t="shared" si="56"/>
        <v>R1026</v>
      </c>
      <c r="Q678" s="47" t="str">
        <f t="shared" si="57"/>
        <v>22-Jul-2002</v>
      </c>
      <c r="R678" s="48">
        <v>37459</v>
      </c>
      <c r="S678" s="17"/>
      <c r="T678" s="30">
        <f t="shared" si="58"/>
        <v>20</v>
      </c>
      <c r="U678" s="62">
        <v>5816.58</v>
      </c>
    </row>
    <row r="679" spans="1:21" x14ac:dyDescent="0.25">
      <c r="A679" t="s">
        <v>711</v>
      </c>
      <c r="B679">
        <v>1971</v>
      </c>
      <c r="C679" t="s">
        <v>20</v>
      </c>
      <c r="D679">
        <v>27</v>
      </c>
      <c r="E679">
        <v>0</v>
      </c>
      <c r="F679" s="54">
        <v>5832.6</v>
      </c>
      <c r="G679" t="s">
        <v>11</v>
      </c>
      <c r="H679" t="s">
        <v>12</v>
      </c>
      <c r="I679" t="s">
        <v>23</v>
      </c>
      <c r="J679" s="19"/>
      <c r="K679" s="19"/>
      <c r="L679" s="15" t="str">
        <f t="shared" si="54"/>
        <v>Sep</v>
      </c>
      <c r="M679" s="15">
        <f t="shared" si="55"/>
        <v>1971</v>
      </c>
      <c r="N679" s="15" t="str" cm="1">
        <f t="array" ref="N679">IF(G679="?",INDEX($G$2:$G$2344,MODE(MATCH($G$2:$G$2344,$G$2:$G$2344,0))),G679)</f>
        <v>tier - 2</v>
      </c>
      <c r="O679" s="15" t="str" cm="1">
        <f t="array" ref="O679">IF(H679="?",INDEX($H$2:$H$2344,MODE(MATCH($H$2:$H$2344,$H$2:$H$2344,0))),H679)</f>
        <v>tier - 3</v>
      </c>
      <c r="P679" s="15" t="str">
        <f t="shared" si="56"/>
        <v>R1012</v>
      </c>
      <c r="Q679" s="49" t="str">
        <f t="shared" si="57"/>
        <v>27-Sep-1971</v>
      </c>
      <c r="R679" s="46">
        <v>26203</v>
      </c>
      <c r="S679" s="15"/>
      <c r="T679" s="29">
        <f t="shared" si="58"/>
        <v>51</v>
      </c>
      <c r="U679" s="61">
        <v>5832.6</v>
      </c>
    </row>
    <row r="680" spans="1:21" x14ac:dyDescent="0.25">
      <c r="A680" t="s">
        <v>712</v>
      </c>
      <c r="B680">
        <v>1987</v>
      </c>
      <c r="C680" t="s">
        <v>10</v>
      </c>
      <c r="D680">
        <v>27</v>
      </c>
      <c r="E680">
        <v>2</v>
      </c>
      <c r="F680" s="54">
        <v>5836.52</v>
      </c>
      <c r="G680" t="s">
        <v>11</v>
      </c>
      <c r="H680" t="s">
        <v>12</v>
      </c>
      <c r="I680" t="s">
        <v>13</v>
      </c>
      <c r="J680" s="20"/>
      <c r="K680" s="20"/>
      <c r="L680" s="17" t="str">
        <f t="shared" si="54"/>
        <v>Jul</v>
      </c>
      <c r="M680" s="17">
        <f t="shared" si="55"/>
        <v>1987</v>
      </c>
      <c r="N680" s="17" t="str" cm="1">
        <f t="array" ref="N680">IF(G680="?",INDEX($G$2:$G$2344,MODE(MATCH($G$2:$G$2344,$G$2:$G$2344,0))),G680)</f>
        <v>tier - 2</v>
      </c>
      <c r="O680" s="17" t="str" cm="1">
        <f t="array" ref="O680">IF(H680="?",INDEX($H$2:$H$2344,MODE(MATCH($H$2:$H$2344,$H$2:$H$2344,0))),H680)</f>
        <v>tier - 3</v>
      </c>
      <c r="P680" s="17" t="str">
        <f t="shared" si="56"/>
        <v>R1013</v>
      </c>
      <c r="Q680" s="47" t="str">
        <f t="shared" si="57"/>
        <v>27-Jul-1987</v>
      </c>
      <c r="R680" s="48">
        <v>31985</v>
      </c>
      <c r="S680" s="17"/>
      <c r="T680" s="30">
        <f t="shared" si="58"/>
        <v>35</v>
      </c>
      <c r="U680" s="62">
        <v>5836.52</v>
      </c>
    </row>
    <row r="681" spans="1:21" x14ac:dyDescent="0.25">
      <c r="A681" t="s">
        <v>713</v>
      </c>
      <c r="B681">
        <v>1995</v>
      </c>
      <c r="C681" t="s">
        <v>35</v>
      </c>
      <c r="D681">
        <v>20</v>
      </c>
      <c r="E681">
        <v>0</v>
      </c>
      <c r="F681" s="54">
        <v>5843.99</v>
      </c>
      <c r="G681" t="s">
        <v>11</v>
      </c>
      <c r="H681" t="s">
        <v>11</v>
      </c>
      <c r="I681" t="s">
        <v>200</v>
      </c>
      <c r="J681" s="19"/>
      <c r="K681" s="19"/>
      <c r="L681" s="15" t="str">
        <f t="shared" si="54"/>
        <v>Aug</v>
      </c>
      <c r="M681" s="15">
        <f t="shared" si="55"/>
        <v>1995</v>
      </c>
      <c r="N681" s="15" t="str" cm="1">
        <f t="array" ref="N681">IF(G681="?",INDEX($G$2:$G$2344,MODE(MATCH($G$2:$G$2344,$G$2:$G$2344,0))),G681)</f>
        <v>tier - 2</v>
      </c>
      <c r="O681" s="15" t="str" cm="1">
        <f t="array" ref="O681">IF(H681="?",INDEX($H$2:$H$2344,MODE(MATCH($H$2:$H$2344,$H$2:$H$2344,0))),H681)</f>
        <v>tier - 2</v>
      </c>
      <c r="P681" s="15" t="str">
        <f t="shared" si="56"/>
        <v>R1025</v>
      </c>
      <c r="Q681" s="49" t="str">
        <f t="shared" si="57"/>
        <v>20-Aug-1995</v>
      </c>
      <c r="R681" s="46">
        <v>34931</v>
      </c>
      <c r="S681" s="15"/>
      <c r="T681" s="29">
        <f t="shared" si="58"/>
        <v>27</v>
      </c>
      <c r="U681" s="61">
        <v>5843.99</v>
      </c>
    </row>
    <row r="682" spans="1:21" x14ac:dyDescent="0.25">
      <c r="A682" t="s">
        <v>714</v>
      </c>
      <c r="B682">
        <v>1987</v>
      </c>
      <c r="C682" t="s">
        <v>20</v>
      </c>
      <c r="D682">
        <v>30</v>
      </c>
      <c r="E682">
        <v>2</v>
      </c>
      <c r="F682" s="54">
        <v>5846.92</v>
      </c>
      <c r="G682" t="s">
        <v>11</v>
      </c>
      <c r="H682" t="s">
        <v>11</v>
      </c>
      <c r="I682" t="s">
        <v>13</v>
      </c>
      <c r="J682" s="20"/>
      <c r="K682" s="20"/>
      <c r="L682" s="17" t="str">
        <f t="shared" si="54"/>
        <v>Sep</v>
      </c>
      <c r="M682" s="17">
        <f t="shared" si="55"/>
        <v>1987</v>
      </c>
      <c r="N682" s="17" t="str" cm="1">
        <f t="array" ref="N682">IF(G682="?",INDEX($G$2:$G$2344,MODE(MATCH($G$2:$G$2344,$G$2:$G$2344,0))),G682)</f>
        <v>tier - 2</v>
      </c>
      <c r="O682" s="17" t="str" cm="1">
        <f t="array" ref="O682">IF(H682="?",INDEX($H$2:$H$2344,MODE(MATCH($H$2:$H$2344,$H$2:$H$2344,0))),H682)</f>
        <v>tier - 2</v>
      </c>
      <c r="P682" s="17" t="str">
        <f t="shared" si="56"/>
        <v>R1013</v>
      </c>
      <c r="Q682" s="47" t="str">
        <f t="shared" si="57"/>
        <v>30-Sep-1987</v>
      </c>
      <c r="R682" s="48">
        <v>32050</v>
      </c>
      <c r="S682" s="17"/>
      <c r="T682" s="30">
        <f t="shared" si="58"/>
        <v>35</v>
      </c>
      <c r="U682" s="62">
        <v>5846.92</v>
      </c>
    </row>
    <row r="683" spans="1:21" x14ac:dyDescent="0.25">
      <c r="A683" t="s">
        <v>715</v>
      </c>
      <c r="B683">
        <v>1985</v>
      </c>
      <c r="C683" t="s">
        <v>18</v>
      </c>
      <c r="D683">
        <v>18</v>
      </c>
      <c r="E683">
        <v>3</v>
      </c>
      <c r="F683" s="54">
        <v>5847.24</v>
      </c>
      <c r="G683" t="s">
        <v>11</v>
      </c>
      <c r="H683" t="s">
        <v>16</v>
      </c>
      <c r="I683" t="s">
        <v>13</v>
      </c>
      <c r="J683" s="19"/>
      <c r="K683" s="19"/>
      <c r="L683" s="15" t="str">
        <f t="shared" si="54"/>
        <v>Jun</v>
      </c>
      <c r="M683" s="15">
        <f t="shared" si="55"/>
        <v>1985</v>
      </c>
      <c r="N683" s="15" t="str" cm="1">
        <f t="array" ref="N683">IF(G683="?",INDEX($G$2:$G$2344,MODE(MATCH($G$2:$G$2344,$G$2:$G$2344,0))),G683)</f>
        <v>tier - 2</v>
      </c>
      <c r="O683" s="15" t="str" cm="1">
        <f t="array" ref="O683">IF(H683="?",INDEX($H$2:$H$2344,MODE(MATCH($H$2:$H$2344,$H$2:$H$2344,0))),H683)</f>
        <v>tier - 1</v>
      </c>
      <c r="P683" s="15" t="str">
        <f t="shared" si="56"/>
        <v>R1013</v>
      </c>
      <c r="Q683" s="49" t="str">
        <f t="shared" si="57"/>
        <v>18-Jun-1985</v>
      </c>
      <c r="R683" s="46">
        <v>31216</v>
      </c>
      <c r="S683" s="15"/>
      <c r="T683" s="29">
        <f t="shared" si="58"/>
        <v>37</v>
      </c>
      <c r="U683" s="61">
        <v>5847.24</v>
      </c>
    </row>
    <row r="684" spans="1:21" x14ac:dyDescent="0.25">
      <c r="A684" t="s">
        <v>716</v>
      </c>
      <c r="B684">
        <v>1984</v>
      </c>
      <c r="C684" t="s">
        <v>15</v>
      </c>
      <c r="D684">
        <v>22</v>
      </c>
      <c r="E684">
        <v>1</v>
      </c>
      <c r="F684" s="54">
        <v>5855.9</v>
      </c>
      <c r="G684" t="s">
        <v>11</v>
      </c>
      <c r="H684" t="s">
        <v>12</v>
      </c>
      <c r="I684" t="s">
        <v>23</v>
      </c>
      <c r="J684" s="20"/>
      <c r="K684" s="20"/>
      <c r="L684" s="17" t="str">
        <f t="shared" si="54"/>
        <v>Nov</v>
      </c>
      <c r="M684" s="17">
        <f t="shared" si="55"/>
        <v>1984</v>
      </c>
      <c r="N684" s="17" t="str" cm="1">
        <f t="array" ref="N684">IF(G684="?",INDEX($G$2:$G$2344,MODE(MATCH($G$2:$G$2344,$G$2:$G$2344,0))),G684)</f>
        <v>tier - 2</v>
      </c>
      <c r="O684" s="17" t="str" cm="1">
        <f t="array" ref="O684">IF(H684="?",INDEX($H$2:$H$2344,MODE(MATCH($H$2:$H$2344,$H$2:$H$2344,0))),H684)</f>
        <v>tier - 3</v>
      </c>
      <c r="P684" s="17" t="str">
        <f t="shared" si="56"/>
        <v>R1012</v>
      </c>
      <c r="Q684" s="47" t="str">
        <f t="shared" si="57"/>
        <v>22-Nov-1984</v>
      </c>
      <c r="R684" s="48">
        <v>31008</v>
      </c>
      <c r="S684" s="17"/>
      <c r="T684" s="30">
        <f t="shared" si="58"/>
        <v>38</v>
      </c>
      <c r="U684" s="62">
        <v>5855.9</v>
      </c>
    </row>
    <row r="685" spans="1:21" x14ac:dyDescent="0.25">
      <c r="A685" t="s">
        <v>717</v>
      </c>
      <c r="B685">
        <v>1993</v>
      </c>
      <c r="C685" t="s">
        <v>37</v>
      </c>
      <c r="D685">
        <v>19</v>
      </c>
      <c r="E685">
        <v>0</v>
      </c>
      <c r="F685" s="54">
        <v>5877.02</v>
      </c>
      <c r="G685" t="s">
        <v>11</v>
      </c>
      <c r="H685" t="s">
        <v>11</v>
      </c>
      <c r="I685" t="s">
        <v>300</v>
      </c>
      <c r="J685" s="19"/>
      <c r="K685" s="19"/>
      <c r="L685" s="15" t="str">
        <f t="shared" si="54"/>
        <v>Oct</v>
      </c>
      <c r="M685" s="15">
        <f t="shared" si="55"/>
        <v>1993</v>
      </c>
      <c r="N685" s="15" t="str" cm="1">
        <f t="array" ref="N685">IF(G685="?",INDEX($G$2:$G$2344,MODE(MATCH($G$2:$G$2344,$G$2:$G$2344,0))),G685)</f>
        <v>tier - 2</v>
      </c>
      <c r="O685" s="15" t="str" cm="1">
        <f t="array" ref="O685">IF(H685="?",INDEX($H$2:$H$2344,MODE(MATCH($H$2:$H$2344,$H$2:$H$2344,0))),H685)</f>
        <v>tier - 2</v>
      </c>
      <c r="P685" s="15" t="str">
        <f t="shared" si="56"/>
        <v>R1021</v>
      </c>
      <c r="Q685" s="49" t="str">
        <f t="shared" si="57"/>
        <v>19-Oct-1993</v>
      </c>
      <c r="R685" s="46">
        <v>34261</v>
      </c>
      <c r="S685" s="15"/>
      <c r="T685" s="29">
        <f t="shared" si="58"/>
        <v>29</v>
      </c>
      <c r="U685" s="61">
        <v>5877.02</v>
      </c>
    </row>
    <row r="686" spans="1:21" x14ac:dyDescent="0.25">
      <c r="A686" t="s">
        <v>718</v>
      </c>
      <c r="B686">
        <v>1982</v>
      </c>
      <c r="C686" t="s">
        <v>10</v>
      </c>
      <c r="D686">
        <v>8</v>
      </c>
      <c r="E686">
        <v>0</v>
      </c>
      <c r="F686" s="54">
        <v>5910.94</v>
      </c>
      <c r="G686" t="s">
        <v>11</v>
      </c>
      <c r="H686" t="s">
        <v>16</v>
      </c>
      <c r="I686" t="s">
        <v>42</v>
      </c>
      <c r="J686" s="20"/>
      <c r="K686" s="20"/>
      <c r="L686" s="17" t="str">
        <f t="shared" si="54"/>
        <v>Jul</v>
      </c>
      <c r="M686" s="17">
        <f t="shared" si="55"/>
        <v>1982</v>
      </c>
      <c r="N686" s="17" t="str" cm="1">
        <f t="array" ref="N686">IF(G686="?",INDEX($G$2:$G$2344,MODE(MATCH($G$2:$G$2344,$G$2:$G$2344,0))),G686)</f>
        <v>tier - 2</v>
      </c>
      <c r="O686" s="17" t="str" cm="1">
        <f t="array" ref="O686">IF(H686="?",INDEX($H$2:$H$2344,MODE(MATCH($H$2:$H$2344,$H$2:$H$2344,0))),H686)</f>
        <v>tier - 1</v>
      </c>
      <c r="P686" s="17" t="str">
        <f t="shared" si="56"/>
        <v>R1011</v>
      </c>
      <c r="Q686" s="47" t="str">
        <f t="shared" si="57"/>
        <v>8-Jul-1982</v>
      </c>
      <c r="R686" s="48">
        <v>30140</v>
      </c>
      <c r="S686" s="17"/>
      <c r="T686" s="30">
        <f t="shared" si="58"/>
        <v>40</v>
      </c>
      <c r="U686" s="62">
        <v>5910.94</v>
      </c>
    </row>
    <row r="687" spans="1:21" x14ac:dyDescent="0.25">
      <c r="A687" t="s">
        <v>719</v>
      </c>
      <c r="B687">
        <v>1982</v>
      </c>
      <c r="C687" t="s">
        <v>30</v>
      </c>
      <c r="D687">
        <v>21</v>
      </c>
      <c r="E687">
        <v>0</v>
      </c>
      <c r="F687" s="54">
        <v>5920.1</v>
      </c>
      <c r="G687" t="s">
        <v>11</v>
      </c>
      <c r="H687" t="s">
        <v>16</v>
      </c>
      <c r="I687" t="s">
        <v>13</v>
      </c>
      <c r="J687" s="19"/>
      <c r="K687" s="19"/>
      <c r="L687" s="15" t="str">
        <f t="shared" si="54"/>
        <v>Dec</v>
      </c>
      <c r="M687" s="15">
        <f t="shared" si="55"/>
        <v>1982</v>
      </c>
      <c r="N687" s="15" t="str" cm="1">
        <f t="array" ref="N687">IF(G687="?",INDEX($G$2:$G$2344,MODE(MATCH($G$2:$G$2344,$G$2:$G$2344,0))),G687)</f>
        <v>tier - 2</v>
      </c>
      <c r="O687" s="15" t="str" cm="1">
        <f t="array" ref="O687">IF(H687="?",INDEX($H$2:$H$2344,MODE(MATCH($H$2:$H$2344,$H$2:$H$2344,0))),H687)</f>
        <v>tier - 1</v>
      </c>
      <c r="P687" s="15" t="str">
        <f t="shared" si="56"/>
        <v>R1013</v>
      </c>
      <c r="Q687" s="49" t="str">
        <f t="shared" si="57"/>
        <v>21-Dec-1982</v>
      </c>
      <c r="R687" s="46">
        <v>30306</v>
      </c>
      <c r="S687" s="15"/>
      <c r="T687" s="29">
        <f t="shared" si="58"/>
        <v>40</v>
      </c>
      <c r="U687" s="61">
        <v>5920.1</v>
      </c>
    </row>
    <row r="688" spans="1:21" x14ac:dyDescent="0.25">
      <c r="A688" t="s">
        <v>720</v>
      </c>
      <c r="B688">
        <v>1987</v>
      </c>
      <c r="C688" t="s">
        <v>10</v>
      </c>
      <c r="D688">
        <v>29</v>
      </c>
      <c r="E688">
        <v>3</v>
      </c>
      <c r="F688" s="54">
        <v>5926.85</v>
      </c>
      <c r="G688" t="s">
        <v>12</v>
      </c>
      <c r="H688" t="s">
        <v>12</v>
      </c>
      <c r="I688" t="s">
        <v>42</v>
      </c>
      <c r="J688" s="20"/>
      <c r="K688" s="20"/>
      <c r="L688" s="17" t="str">
        <f t="shared" si="54"/>
        <v>Jul</v>
      </c>
      <c r="M688" s="17">
        <f t="shared" si="55"/>
        <v>1987</v>
      </c>
      <c r="N688" s="17" t="str" cm="1">
        <f t="array" ref="N688">IF(G688="?",INDEX($G$2:$G$2344,MODE(MATCH($G$2:$G$2344,$G$2:$G$2344,0))),G688)</f>
        <v>tier - 3</v>
      </c>
      <c r="O688" s="17" t="str" cm="1">
        <f t="array" ref="O688">IF(H688="?",INDEX($H$2:$H$2344,MODE(MATCH($H$2:$H$2344,$H$2:$H$2344,0))),H688)</f>
        <v>tier - 3</v>
      </c>
      <c r="P688" s="17" t="str">
        <f t="shared" si="56"/>
        <v>R1011</v>
      </c>
      <c r="Q688" s="47" t="str">
        <f t="shared" si="57"/>
        <v>29-Jul-1987</v>
      </c>
      <c r="R688" s="48">
        <v>31987</v>
      </c>
      <c r="S688" s="17"/>
      <c r="T688" s="30">
        <f t="shared" si="58"/>
        <v>35</v>
      </c>
      <c r="U688" s="62">
        <v>5926.85</v>
      </c>
    </row>
    <row r="689" spans="1:21" x14ac:dyDescent="0.25">
      <c r="A689" t="s">
        <v>721</v>
      </c>
      <c r="B689">
        <v>1993</v>
      </c>
      <c r="C689" t="s">
        <v>35</v>
      </c>
      <c r="D689">
        <v>13</v>
      </c>
      <c r="E689">
        <v>0</v>
      </c>
      <c r="F689" s="54">
        <v>5926.93</v>
      </c>
      <c r="G689" t="s">
        <v>11</v>
      </c>
      <c r="H689" t="s">
        <v>11</v>
      </c>
      <c r="I689" t="s">
        <v>200</v>
      </c>
      <c r="J689" s="19"/>
      <c r="K689" s="19"/>
      <c r="L689" s="15" t="str">
        <f t="shared" si="54"/>
        <v>Aug</v>
      </c>
      <c r="M689" s="15">
        <f t="shared" si="55"/>
        <v>1993</v>
      </c>
      <c r="N689" s="15" t="str" cm="1">
        <f t="array" ref="N689">IF(G689="?",INDEX($G$2:$G$2344,MODE(MATCH($G$2:$G$2344,$G$2:$G$2344,0))),G689)</f>
        <v>tier - 2</v>
      </c>
      <c r="O689" s="15" t="str" cm="1">
        <f t="array" ref="O689">IF(H689="?",INDEX($H$2:$H$2344,MODE(MATCH($H$2:$H$2344,$H$2:$H$2344,0))),H689)</f>
        <v>tier - 2</v>
      </c>
      <c r="P689" s="15" t="str">
        <f t="shared" si="56"/>
        <v>R1025</v>
      </c>
      <c r="Q689" s="49" t="str">
        <f t="shared" si="57"/>
        <v>13-Aug-1993</v>
      </c>
      <c r="R689" s="46">
        <v>34194</v>
      </c>
      <c r="S689" s="15"/>
      <c r="T689" s="29">
        <f t="shared" si="58"/>
        <v>29</v>
      </c>
      <c r="U689" s="61">
        <v>5926.93</v>
      </c>
    </row>
    <row r="690" spans="1:21" x14ac:dyDescent="0.25">
      <c r="A690" t="s">
        <v>722</v>
      </c>
      <c r="B690">
        <v>1994</v>
      </c>
      <c r="C690" t="s">
        <v>10</v>
      </c>
      <c r="D690">
        <v>30</v>
      </c>
      <c r="E690">
        <v>0</v>
      </c>
      <c r="F690" s="54">
        <v>5927.65</v>
      </c>
      <c r="G690" t="s">
        <v>11</v>
      </c>
      <c r="H690" t="s">
        <v>16</v>
      </c>
      <c r="I690" t="s">
        <v>23</v>
      </c>
      <c r="J690" s="20"/>
      <c r="K690" s="20"/>
      <c r="L690" s="17" t="str">
        <f t="shared" si="54"/>
        <v>Jul</v>
      </c>
      <c r="M690" s="17">
        <f t="shared" si="55"/>
        <v>1994</v>
      </c>
      <c r="N690" s="17" t="str" cm="1">
        <f t="array" ref="N690">IF(G690="?",INDEX($G$2:$G$2344,MODE(MATCH($G$2:$G$2344,$G$2:$G$2344,0))),G690)</f>
        <v>tier - 2</v>
      </c>
      <c r="O690" s="17" t="str" cm="1">
        <f t="array" ref="O690">IF(H690="?",INDEX($H$2:$H$2344,MODE(MATCH($H$2:$H$2344,$H$2:$H$2344,0))),H690)</f>
        <v>tier - 1</v>
      </c>
      <c r="P690" s="17" t="str">
        <f t="shared" si="56"/>
        <v>R1012</v>
      </c>
      <c r="Q690" s="47" t="str">
        <f t="shared" si="57"/>
        <v>30-Jul-1994</v>
      </c>
      <c r="R690" s="48">
        <v>34545</v>
      </c>
      <c r="S690" s="17"/>
      <c r="T690" s="30">
        <f t="shared" si="58"/>
        <v>28</v>
      </c>
      <c r="U690" s="62">
        <v>5927.65</v>
      </c>
    </row>
    <row r="691" spans="1:21" x14ac:dyDescent="0.25">
      <c r="A691" t="s">
        <v>723</v>
      </c>
      <c r="B691">
        <v>1987</v>
      </c>
      <c r="C691" t="s">
        <v>10</v>
      </c>
      <c r="D691">
        <v>14</v>
      </c>
      <c r="E691">
        <v>3</v>
      </c>
      <c r="F691" s="54">
        <v>5934.38</v>
      </c>
      <c r="G691" t="s">
        <v>12</v>
      </c>
      <c r="H691" t="s">
        <v>11</v>
      </c>
      <c r="I691" t="s">
        <v>13</v>
      </c>
      <c r="J691" s="19"/>
      <c r="K691" s="19"/>
      <c r="L691" s="15" t="str">
        <f t="shared" si="54"/>
        <v>Jul</v>
      </c>
      <c r="M691" s="15">
        <f t="shared" si="55"/>
        <v>1987</v>
      </c>
      <c r="N691" s="15" t="str" cm="1">
        <f t="array" ref="N691">IF(G691="?",INDEX($G$2:$G$2344,MODE(MATCH($G$2:$G$2344,$G$2:$G$2344,0))),G691)</f>
        <v>tier - 3</v>
      </c>
      <c r="O691" s="15" t="str" cm="1">
        <f t="array" ref="O691">IF(H691="?",INDEX($H$2:$H$2344,MODE(MATCH($H$2:$H$2344,$H$2:$H$2344,0))),H691)</f>
        <v>tier - 2</v>
      </c>
      <c r="P691" s="15" t="str">
        <f t="shared" si="56"/>
        <v>R1013</v>
      </c>
      <c r="Q691" s="49" t="str">
        <f t="shared" si="57"/>
        <v>14-Jul-1987</v>
      </c>
      <c r="R691" s="46">
        <v>31972</v>
      </c>
      <c r="S691" s="15"/>
      <c r="T691" s="29">
        <f t="shared" si="58"/>
        <v>35</v>
      </c>
      <c r="U691" s="61">
        <v>5934.38</v>
      </c>
    </row>
    <row r="692" spans="1:21" x14ac:dyDescent="0.25">
      <c r="A692" t="s">
        <v>724</v>
      </c>
      <c r="B692">
        <v>2003</v>
      </c>
      <c r="C692" t="s">
        <v>35</v>
      </c>
      <c r="D692">
        <v>13</v>
      </c>
      <c r="E692">
        <v>0</v>
      </c>
      <c r="F692" s="54">
        <v>5957.35</v>
      </c>
      <c r="G692" t="s">
        <v>11</v>
      </c>
      <c r="H692" t="s">
        <v>11</v>
      </c>
      <c r="I692" t="s">
        <v>23</v>
      </c>
      <c r="J692" s="20"/>
      <c r="K692" s="20"/>
      <c r="L692" s="17" t="str">
        <f t="shared" si="54"/>
        <v>Aug</v>
      </c>
      <c r="M692" s="17">
        <f t="shared" si="55"/>
        <v>2003</v>
      </c>
      <c r="N692" s="17" t="str" cm="1">
        <f t="array" ref="N692">IF(G692="?",INDEX($G$2:$G$2344,MODE(MATCH($G$2:$G$2344,$G$2:$G$2344,0))),G692)</f>
        <v>tier - 2</v>
      </c>
      <c r="O692" s="17" t="str" cm="1">
        <f t="array" ref="O692">IF(H692="?",INDEX($H$2:$H$2344,MODE(MATCH($H$2:$H$2344,$H$2:$H$2344,0))),H692)</f>
        <v>tier - 2</v>
      </c>
      <c r="P692" s="17" t="str">
        <f t="shared" si="56"/>
        <v>R1012</v>
      </c>
      <c r="Q692" s="47" t="str">
        <f t="shared" si="57"/>
        <v>13-Aug-2003</v>
      </c>
      <c r="R692" s="48">
        <v>37846</v>
      </c>
      <c r="S692" s="17"/>
      <c r="T692" s="30">
        <f t="shared" si="58"/>
        <v>19</v>
      </c>
      <c r="U692" s="62">
        <v>5957.35</v>
      </c>
    </row>
    <row r="693" spans="1:21" x14ac:dyDescent="0.25">
      <c r="A693" t="s">
        <v>725</v>
      </c>
      <c r="B693">
        <v>2004</v>
      </c>
      <c r="C693" t="s">
        <v>10</v>
      </c>
      <c r="D693">
        <v>15</v>
      </c>
      <c r="E693">
        <v>0</v>
      </c>
      <c r="F693" s="54">
        <v>5960.91</v>
      </c>
      <c r="G693" t="s">
        <v>11</v>
      </c>
      <c r="H693" t="s">
        <v>16</v>
      </c>
      <c r="I693" t="s">
        <v>535</v>
      </c>
      <c r="J693" s="19"/>
      <c r="K693" s="19"/>
      <c r="L693" s="15" t="str">
        <f t="shared" si="54"/>
        <v>Jul</v>
      </c>
      <c r="M693" s="15">
        <f t="shared" si="55"/>
        <v>2004</v>
      </c>
      <c r="N693" s="15" t="str" cm="1">
        <f t="array" ref="N693">IF(G693="?",INDEX($G$2:$G$2344,MODE(MATCH($G$2:$G$2344,$G$2:$G$2344,0))),G693)</f>
        <v>tier - 2</v>
      </c>
      <c r="O693" s="15" t="str" cm="1">
        <f t="array" ref="O693">IF(H693="?",INDEX($H$2:$H$2344,MODE(MATCH($H$2:$H$2344,$H$2:$H$2344,0))),H693)</f>
        <v>tier - 1</v>
      </c>
      <c r="P693" s="15" t="str">
        <f t="shared" si="56"/>
        <v>R1026</v>
      </c>
      <c r="Q693" s="49" t="str">
        <f t="shared" si="57"/>
        <v>15-Jul-2004</v>
      </c>
      <c r="R693" s="46">
        <v>38183</v>
      </c>
      <c r="S693" s="15"/>
      <c r="T693" s="29">
        <f t="shared" si="58"/>
        <v>18</v>
      </c>
      <c r="U693" s="61">
        <v>5960.91</v>
      </c>
    </row>
    <row r="694" spans="1:21" x14ac:dyDescent="0.25">
      <c r="A694" t="s">
        <v>726</v>
      </c>
      <c r="B694">
        <v>1980</v>
      </c>
      <c r="C694" t="s">
        <v>35</v>
      </c>
      <c r="D694">
        <v>5</v>
      </c>
      <c r="E694">
        <v>0</v>
      </c>
      <c r="F694" s="54">
        <v>5966.89</v>
      </c>
      <c r="G694" t="s">
        <v>11</v>
      </c>
      <c r="H694" t="s">
        <v>12</v>
      </c>
      <c r="I694" t="s">
        <v>13</v>
      </c>
      <c r="J694" s="20"/>
      <c r="K694" s="20"/>
      <c r="L694" s="17" t="str">
        <f t="shared" si="54"/>
        <v>Aug</v>
      </c>
      <c r="M694" s="17">
        <f t="shared" si="55"/>
        <v>1980</v>
      </c>
      <c r="N694" s="17" t="str" cm="1">
        <f t="array" ref="N694">IF(G694="?",INDEX($G$2:$G$2344,MODE(MATCH($G$2:$G$2344,$G$2:$G$2344,0))),G694)</f>
        <v>tier - 2</v>
      </c>
      <c r="O694" s="17" t="str" cm="1">
        <f t="array" ref="O694">IF(H694="?",INDEX($H$2:$H$2344,MODE(MATCH($H$2:$H$2344,$H$2:$H$2344,0))),H694)</f>
        <v>tier - 3</v>
      </c>
      <c r="P694" s="17" t="str">
        <f t="shared" si="56"/>
        <v>R1013</v>
      </c>
      <c r="Q694" s="47" t="str">
        <f t="shared" si="57"/>
        <v>5-Aug-1980</v>
      </c>
      <c r="R694" s="48">
        <v>29438</v>
      </c>
      <c r="S694" s="17"/>
      <c r="T694" s="30">
        <f t="shared" si="58"/>
        <v>42</v>
      </c>
      <c r="U694" s="62">
        <v>5966.89</v>
      </c>
    </row>
    <row r="695" spans="1:21" x14ac:dyDescent="0.25">
      <c r="A695" t="s">
        <v>727</v>
      </c>
      <c r="B695">
        <v>1980</v>
      </c>
      <c r="C695" t="s">
        <v>10</v>
      </c>
      <c r="D695">
        <v>21</v>
      </c>
      <c r="E695">
        <v>0</v>
      </c>
      <c r="F695" s="54">
        <v>5969.72</v>
      </c>
      <c r="G695" t="s">
        <v>12</v>
      </c>
      <c r="H695" t="s">
        <v>12</v>
      </c>
      <c r="I695" t="s">
        <v>42</v>
      </c>
      <c r="J695" s="19"/>
      <c r="K695" s="19"/>
      <c r="L695" s="15" t="str">
        <f t="shared" si="54"/>
        <v>Jul</v>
      </c>
      <c r="M695" s="15">
        <f t="shared" si="55"/>
        <v>1980</v>
      </c>
      <c r="N695" s="15" t="str" cm="1">
        <f t="array" ref="N695">IF(G695="?",INDEX($G$2:$G$2344,MODE(MATCH($G$2:$G$2344,$G$2:$G$2344,0))),G695)</f>
        <v>tier - 3</v>
      </c>
      <c r="O695" s="15" t="str" cm="1">
        <f t="array" ref="O695">IF(H695="?",INDEX($H$2:$H$2344,MODE(MATCH($H$2:$H$2344,$H$2:$H$2344,0))),H695)</f>
        <v>tier - 3</v>
      </c>
      <c r="P695" s="15" t="str">
        <f t="shared" si="56"/>
        <v>R1011</v>
      </c>
      <c r="Q695" s="49" t="str">
        <f t="shared" si="57"/>
        <v>21-Jul-1980</v>
      </c>
      <c r="R695" s="46">
        <v>29423</v>
      </c>
      <c r="S695" s="15"/>
      <c r="T695" s="29">
        <f t="shared" si="58"/>
        <v>42</v>
      </c>
      <c r="U695" s="61">
        <v>5969.72</v>
      </c>
    </row>
    <row r="696" spans="1:21" x14ac:dyDescent="0.25">
      <c r="A696" t="s">
        <v>728</v>
      </c>
      <c r="B696">
        <v>1989</v>
      </c>
      <c r="C696" t="s">
        <v>10</v>
      </c>
      <c r="D696">
        <v>22</v>
      </c>
      <c r="E696">
        <v>3</v>
      </c>
      <c r="F696" s="54">
        <v>5972.38</v>
      </c>
      <c r="G696" t="s">
        <v>11</v>
      </c>
      <c r="H696" t="s">
        <v>11</v>
      </c>
      <c r="I696" t="s">
        <v>42</v>
      </c>
      <c r="J696" s="20"/>
      <c r="K696" s="20"/>
      <c r="L696" s="17" t="str">
        <f t="shared" si="54"/>
        <v>Jul</v>
      </c>
      <c r="M696" s="17">
        <f t="shared" si="55"/>
        <v>1989</v>
      </c>
      <c r="N696" s="17" t="str" cm="1">
        <f t="array" ref="N696">IF(G696="?",INDEX($G$2:$G$2344,MODE(MATCH($G$2:$G$2344,$G$2:$G$2344,0))),G696)</f>
        <v>tier - 2</v>
      </c>
      <c r="O696" s="17" t="str" cm="1">
        <f t="array" ref="O696">IF(H696="?",INDEX($H$2:$H$2344,MODE(MATCH($H$2:$H$2344,$H$2:$H$2344,0))),H696)</f>
        <v>tier - 2</v>
      </c>
      <c r="P696" s="17" t="str">
        <f t="shared" si="56"/>
        <v>R1011</v>
      </c>
      <c r="Q696" s="47" t="str">
        <f t="shared" si="57"/>
        <v>22-Jul-1989</v>
      </c>
      <c r="R696" s="48">
        <v>32711</v>
      </c>
      <c r="S696" s="17"/>
      <c r="T696" s="30">
        <f t="shared" si="58"/>
        <v>33</v>
      </c>
      <c r="U696" s="62">
        <v>5972.38</v>
      </c>
    </row>
    <row r="697" spans="1:21" x14ac:dyDescent="0.25">
      <c r="A697" t="s">
        <v>729</v>
      </c>
      <c r="B697">
        <v>1984</v>
      </c>
      <c r="C697" t="s">
        <v>20</v>
      </c>
      <c r="D697">
        <v>19</v>
      </c>
      <c r="E697">
        <v>1</v>
      </c>
      <c r="F697" s="54">
        <v>5974.38</v>
      </c>
      <c r="G697" t="s">
        <v>11</v>
      </c>
      <c r="H697" t="s">
        <v>12</v>
      </c>
      <c r="I697" t="s">
        <v>13</v>
      </c>
      <c r="J697" s="19"/>
      <c r="K697" s="19"/>
      <c r="L697" s="15" t="str">
        <f t="shared" si="54"/>
        <v>Sep</v>
      </c>
      <c r="M697" s="15">
        <f t="shared" si="55"/>
        <v>1984</v>
      </c>
      <c r="N697" s="15" t="str" cm="1">
        <f t="array" ref="N697">IF(G697="?",INDEX($G$2:$G$2344,MODE(MATCH($G$2:$G$2344,$G$2:$G$2344,0))),G697)</f>
        <v>tier - 2</v>
      </c>
      <c r="O697" s="15" t="str" cm="1">
        <f t="array" ref="O697">IF(H697="?",INDEX($H$2:$H$2344,MODE(MATCH($H$2:$H$2344,$H$2:$H$2344,0))),H697)</f>
        <v>tier - 3</v>
      </c>
      <c r="P697" s="15" t="str">
        <f t="shared" si="56"/>
        <v>R1013</v>
      </c>
      <c r="Q697" s="49" t="str">
        <f t="shared" si="57"/>
        <v>19-Sep-1984</v>
      </c>
      <c r="R697" s="46">
        <v>30944</v>
      </c>
      <c r="S697" s="15"/>
      <c r="T697" s="29">
        <f t="shared" si="58"/>
        <v>38</v>
      </c>
      <c r="U697" s="61">
        <v>5974.38</v>
      </c>
    </row>
    <row r="698" spans="1:21" x14ac:dyDescent="0.25">
      <c r="A698" t="s">
        <v>730</v>
      </c>
      <c r="B698">
        <v>1984</v>
      </c>
      <c r="C698" t="s">
        <v>15</v>
      </c>
      <c r="D698">
        <v>11</v>
      </c>
      <c r="E698">
        <v>1</v>
      </c>
      <c r="F698" s="54">
        <v>5976.83</v>
      </c>
      <c r="G698" t="s">
        <v>11</v>
      </c>
      <c r="H698" t="s">
        <v>11</v>
      </c>
      <c r="I698" t="s">
        <v>13</v>
      </c>
      <c r="J698" s="20"/>
      <c r="K698" s="20"/>
      <c r="L698" s="17" t="str">
        <f t="shared" si="54"/>
        <v>Nov</v>
      </c>
      <c r="M698" s="17">
        <f t="shared" si="55"/>
        <v>1984</v>
      </c>
      <c r="N698" s="17" t="str" cm="1">
        <f t="array" ref="N698">IF(G698="?",INDEX($G$2:$G$2344,MODE(MATCH($G$2:$G$2344,$G$2:$G$2344,0))),G698)</f>
        <v>tier - 2</v>
      </c>
      <c r="O698" s="17" t="str" cm="1">
        <f t="array" ref="O698">IF(H698="?",INDEX($H$2:$H$2344,MODE(MATCH($H$2:$H$2344,$H$2:$H$2344,0))),H698)</f>
        <v>tier - 2</v>
      </c>
      <c r="P698" s="17" t="str">
        <f t="shared" si="56"/>
        <v>R1013</v>
      </c>
      <c r="Q698" s="47" t="str">
        <f t="shared" si="57"/>
        <v>11-Nov-1984</v>
      </c>
      <c r="R698" s="48">
        <v>30997</v>
      </c>
      <c r="S698" s="17"/>
      <c r="T698" s="30">
        <f t="shared" si="58"/>
        <v>38</v>
      </c>
      <c r="U698" s="62">
        <v>5976.83</v>
      </c>
    </row>
    <row r="699" spans="1:21" x14ac:dyDescent="0.25">
      <c r="A699" t="s">
        <v>731</v>
      </c>
      <c r="B699">
        <v>1970</v>
      </c>
      <c r="C699" t="s">
        <v>18</v>
      </c>
      <c r="D699">
        <v>25</v>
      </c>
      <c r="E699">
        <v>0</v>
      </c>
      <c r="F699" s="54">
        <v>5979.66</v>
      </c>
      <c r="G699" t="s">
        <v>11</v>
      </c>
      <c r="H699" t="s">
        <v>12</v>
      </c>
      <c r="I699" t="s">
        <v>13</v>
      </c>
      <c r="J699" s="19"/>
      <c r="K699" s="19"/>
      <c r="L699" s="15" t="str">
        <f t="shared" si="54"/>
        <v>Jun</v>
      </c>
      <c r="M699" s="15">
        <f t="shared" si="55"/>
        <v>1970</v>
      </c>
      <c r="N699" s="15" t="str" cm="1">
        <f t="array" ref="N699">IF(G699="?",INDEX($G$2:$G$2344,MODE(MATCH($G$2:$G$2344,$G$2:$G$2344,0))),G699)</f>
        <v>tier - 2</v>
      </c>
      <c r="O699" s="15" t="str" cm="1">
        <f t="array" ref="O699">IF(H699="?",INDEX($H$2:$H$2344,MODE(MATCH($H$2:$H$2344,$H$2:$H$2344,0))),H699)</f>
        <v>tier - 3</v>
      </c>
      <c r="P699" s="15" t="str">
        <f t="shared" si="56"/>
        <v>R1013</v>
      </c>
      <c r="Q699" s="49" t="str">
        <f t="shared" si="57"/>
        <v>25-Jun-1970</v>
      </c>
      <c r="R699" s="46">
        <v>25744</v>
      </c>
      <c r="S699" s="15"/>
      <c r="T699" s="29">
        <f t="shared" si="58"/>
        <v>52</v>
      </c>
      <c r="U699" s="61">
        <v>5979.66</v>
      </c>
    </row>
    <row r="700" spans="1:21" x14ac:dyDescent="0.25">
      <c r="A700" t="s">
        <v>732</v>
      </c>
      <c r="B700">
        <v>1980</v>
      </c>
      <c r="C700" t="s">
        <v>37</v>
      </c>
      <c r="D700">
        <v>10</v>
      </c>
      <c r="E700">
        <v>0</v>
      </c>
      <c r="F700" s="54">
        <v>5979.73</v>
      </c>
      <c r="G700" t="s">
        <v>11</v>
      </c>
      <c r="H700" t="s">
        <v>11</v>
      </c>
      <c r="I700" t="s">
        <v>42</v>
      </c>
      <c r="J700" s="20"/>
      <c r="K700" s="20"/>
      <c r="L700" s="17" t="str">
        <f t="shared" si="54"/>
        <v>Oct</v>
      </c>
      <c r="M700" s="17">
        <f t="shared" si="55"/>
        <v>1980</v>
      </c>
      <c r="N700" s="17" t="str" cm="1">
        <f t="array" ref="N700">IF(G700="?",INDEX($G$2:$G$2344,MODE(MATCH($G$2:$G$2344,$G$2:$G$2344,0))),G700)</f>
        <v>tier - 2</v>
      </c>
      <c r="O700" s="17" t="str" cm="1">
        <f t="array" ref="O700">IF(H700="?",INDEX($H$2:$H$2344,MODE(MATCH($H$2:$H$2344,$H$2:$H$2344,0))),H700)</f>
        <v>tier - 2</v>
      </c>
      <c r="P700" s="17" t="str">
        <f t="shared" si="56"/>
        <v>R1011</v>
      </c>
      <c r="Q700" s="47" t="str">
        <f t="shared" si="57"/>
        <v>10-Oct-1980</v>
      </c>
      <c r="R700" s="48">
        <v>29504</v>
      </c>
      <c r="S700" s="17"/>
      <c r="T700" s="30">
        <f t="shared" si="58"/>
        <v>42</v>
      </c>
      <c r="U700" s="62">
        <v>5979.73</v>
      </c>
    </row>
    <row r="701" spans="1:21" x14ac:dyDescent="0.25">
      <c r="A701" t="s">
        <v>733</v>
      </c>
      <c r="B701">
        <v>1974</v>
      </c>
      <c r="C701" t="s">
        <v>37</v>
      </c>
      <c r="D701">
        <v>11</v>
      </c>
      <c r="E701">
        <v>0</v>
      </c>
      <c r="F701" s="54">
        <v>5979.99</v>
      </c>
      <c r="G701" t="s">
        <v>11</v>
      </c>
      <c r="H701" t="s">
        <v>12</v>
      </c>
      <c r="I701" t="s">
        <v>13</v>
      </c>
      <c r="J701" s="19"/>
      <c r="K701" s="19"/>
      <c r="L701" s="15" t="str">
        <f t="shared" si="54"/>
        <v>Oct</v>
      </c>
      <c r="M701" s="15">
        <f t="shared" si="55"/>
        <v>1974</v>
      </c>
      <c r="N701" s="15" t="str" cm="1">
        <f t="array" ref="N701">IF(G701="?",INDEX($G$2:$G$2344,MODE(MATCH($G$2:$G$2344,$G$2:$G$2344,0))),G701)</f>
        <v>tier - 2</v>
      </c>
      <c r="O701" s="15" t="str" cm="1">
        <f t="array" ref="O701">IF(H701="?",INDEX($H$2:$H$2344,MODE(MATCH($H$2:$H$2344,$H$2:$H$2344,0))),H701)</f>
        <v>tier - 3</v>
      </c>
      <c r="P701" s="15" t="str">
        <f t="shared" si="56"/>
        <v>R1013</v>
      </c>
      <c r="Q701" s="49" t="str">
        <f t="shared" si="57"/>
        <v>11-Oct-1974</v>
      </c>
      <c r="R701" s="46">
        <v>27313</v>
      </c>
      <c r="S701" s="15"/>
      <c r="T701" s="29">
        <f t="shared" si="58"/>
        <v>48</v>
      </c>
      <c r="U701" s="61">
        <v>5979.99</v>
      </c>
    </row>
    <row r="702" spans="1:21" x14ac:dyDescent="0.25">
      <c r="A702" t="s">
        <v>734</v>
      </c>
      <c r="B702">
        <v>1988</v>
      </c>
      <c r="C702" t="s">
        <v>18</v>
      </c>
      <c r="D702">
        <v>10</v>
      </c>
      <c r="E702">
        <v>2</v>
      </c>
      <c r="F702" s="54">
        <v>5989.52</v>
      </c>
      <c r="G702" t="s">
        <v>11</v>
      </c>
      <c r="H702" t="s">
        <v>16</v>
      </c>
      <c r="I702" t="s">
        <v>23</v>
      </c>
      <c r="J702" s="20"/>
      <c r="K702" s="20"/>
      <c r="L702" s="17" t="str">
        <f t="shared" si="54"/>
        <v>Jun</v>
      </c>
      <c r="M702" s="17">
        <f t="shared" si="55"/>
        <v>1988</v>
      </c>
      <c r="N702" s="17" t="str" cm="1">
        <f t="array" ref="N702">IF(G702="?",INDEX($G$2:$G$2344,MODE(MATCH($G$2:$G$2344,$G$2:$G$2344,0))),G702)</f>
        <v>tier - 2</v>
      </c>
      <c r="O702" s="17" t="str" cm="1">
        <f t="array" ref="O702">IF(H702="?",INDEX($H$2:$H$2344,MODE(MATCH($H$2:$H$2344,$H$2:$H$2344,0))),H702)</f>
        <v>tier - 1</v>
      </c>
      <c r="P702" s="17" t="str">
        <f t="shared" si="56"/>
        <v>R1012</v>
      </c>
      <c r="Q702" s="47" t="str">
        <f t="shared" si="57"/>
        <v>10-Jun-1988</v>
      </c>
      <c r="R702" s="48">
        <v>32304</v>
      </c>
      <c r="S702" s="17"/>
      <c r="T702" s="30">
        <f t="shared" si="58"/>
        <v>34</v>
      </c>
      <c r="U702" s="62">
        <v>5989.52</v>
      </c>
    </row>
    <row r="703" spans="1:21" x14ac:dyDescent="0.25">
      <c r="A703" t="s">
        <v>735</v>
      </c>
      <c r="B703">
        <v>1974</v>
      </c>
      <c r="C703" t="s">
        <v>35</v>
      </c>
      <c r="D703">
        <v>17</v>
      </c>
      <c r="E703">
        <v>0</v>
      </c>
      <c r="F703" s="54">
        <v>5990.17</v>
      </c>
      <c r="G703" t="s">
        <v>11</v>
      </c>
      <c r="H703" t="s">
        <v>11</v>
      </c>
      <c r="I703" t="s">
        <v>13</v>
      </c>
      <c r="J703" s="19"/>
      <c r="K703" s="19"/>
      <c r="L703" s="15" t="str">
        <f t="shared" si="54"/>
        <v>Aug</v>
      </c>
      <c r="M703" s="15">
        <f t="shared" si="55"/>
        <v>1974</v>
      </c>
      <c r="N703" s="15" t="str" cm="1">
        <f t="array" ref="N703">IF(G703="?",INDEX($G$2:$G$2344,MODE(MATCH($G$2:$G$2344,$G$2:$G$2344,0))),G703)</f>
        <v>tier - 2</v>
      </c>
      <c r="O703" s="15" t="str" cm="1">
        <f t="array" ref="O703">IF(H703="?",INDEX($H$2:$H$2344,MODE(MATCH($H$2:$H$2344,$H$2:$H$2344,0))),H703)</f>
        <v>tier - 2</v>
      </c>
      <c r="P703" s="15" t="str">
        <f t="shared" si="56"/>
        <v>R1013</v>
      </c>
      <c r="Q703" s="49" t="str">
        <f t="shared" si="57"/>
        <v>17-Aug-1974</v>
      </c>
      <c r="R703" s="46">
        <v>27258</v>
      </c>
      <c r="S703" s="15"/>
      <c r="T703" s="29">
        <f t="shared" si="58"/>
        <v>48</v>
      </c>
      <c r="U703" s="61">
        <v>5990.17</v>
      </c>
    </row>
    <row r="704" spans="1:21" x14ac:dyDescent="0.25">
      <c r="A704" t="s">
        <v>736</v>
      </c>
      <c r="B704">
        <v>1980</v>
      </c>
      <c r="C704" t="s">
        <v>35</v>
      </c>
      <c r="D704">
        <v>8</v>
      </c>
      <c r="E704">
        <v>2</v>
      </c>
      <c r="F704" s="54">
        <v>5993.62</v>
      </c>
      <c r="G704" t="s">
        <v>11</v>
      </c>
      <c r="H704" t="s">
        <v>12</v>
      </c>
      <c r="I704" t="s">
        <v>13</v>
      </c>
      <c r="J704" s="20"/>
      <c r="K704" s="20"/>
      <c r="L704" s="17" t="str">
        <f t="shared" si="54"/>
        <v>Aug</v>
      </c>
      <c r="M704" s="17">
        <f t="shared" si="55"/>
        <v>1980</v>
      </c>
      <c r="N704" s="17" t="str" cm="1">
        <f t="array" ref="N704">IF(G704="?",INDEX($G$2:$G$2344,MODE(MATCH($G$2:$G$2344,$G$2:$G$2344,0))),G704)</f>
        <v>tier - 2</v>
      </c>
      <c r="O704" s="17" t="str" cm="1">
        <f t="array" ref="O704">IF(H704="?",INDEX($H$2:$H$2344,MODE(MATCH($H$2:$H$2344,$H$2:$H$2344,0))),H704)</f>
        <v>tier - 3</v>
      </c>
      <c r="P704" s="17" t="str">
        <f t="shared" si="56"/>
        <v>R1013</v>
      </c>
      <c r="Q704" s="47" t="str">
        <f t="shared" si="57"/>
        <v>8-Aug-1980</v>
      </c>
      <c r="R704" s="48">
        <v>29441</v>
      </c>
      <c r="S704" s="17"/>
      <c r="T704" s="30">
        <f t="shared" si="58"/>
        <v>42</v>
      </c>
      <c r="U704" s="62">
        <v>5993.62</v>
      </c>
    </row>
    <row r="705" spans="1:21" x14ac:dyDescent="0.25">
      <c r="A705" t="s">
        <v>737</v>
      </c>
      <c r="B705">
        <v>1989</v>
      </c>
      <c r="C705" t="s">
        <v>35</v>
      </c>
      <c r="D705">
        <v>16</v>
      </c>
      <c r="E705">
        <v>4</v>
      </c>
      <c r="F705" s="54">
        <v>6059.17</v>
      </c>
      <c r="G705" t="s">
        <v>11</v>
      </c>
      <c r="H705" t="s">
        <v>16</v>
      </c>
      <c r="I705" t="s">
        <v>42</v>
      </c>
      <c r="J705" s="19"/>
      <c r="K705" s="19"/>
      <c r="L705" s="15" t="str">
        <f t="shared" si="54"/>
        <v>Aug</v>
      </c>
      <c r="M705" s="15">
        <f t="shared" si="55"/>
        <v>1989</v>
      </c>
      <c r="N705" s="15" t="str" cm="1">
        <f t="array" ref="N705">IF(G705="?",INDEX($G$2:$G$2344,MODE(MATCH($G$2:$G$2344,$G$2:$G$2344,0))),G705)</f>
        <v>tier - 2</v>
      </c>
      <c r="O705" s="15" t="str" cm="1">
        <f t="array" ref="O705">IF(H705="?",INDEX($H$2:$H$2344,MODE(MATCH($H$2:$H$2344,$H$2:$H$2344,0))),H705)</f>
        <v>tier - 1</v>
      </c>
      <c r="P705" s="15" t="str">
        <f t="shared" si="56"/>
        <v>R1011</v>
      </c>
      <c r="Q705" s="49" t="str">
        <f t="shared" si="57"/>
        <v>16-Aug-1989</v>
      </c>
      <c r="R705" s="46">
        <v>32736</v>
      </c>
      <c r="S705" s="15"/>
      <c r="T705" s="29">
        <f t="shared" si="58"/>
        <v>33</v>
      </c>
      <c r="U705" s="61">
        <v>6059.17</v>
      </c>
    </row>
    <row r="706" spans="1:21" x14ac:dyDescent="0.25">
      <c r="A706" t="s">
        <v>738</v>
      </c>
      <c r="B706">
        <v>1996</v>
      </c>
      <c r="C706" t="s">
        <v>10</v>
      </c>
      <c r="D706">
        <v>28</v>
      </c>
      <c r="E706">
        <v>0</v>
      </c>
      <c r="F706" s="54">
        <v>6061.8</v>
      </c>
      <c r="G706" t="s">
        <v>11</v>
      </c>
      <c r="H706" t="s">
        <v>12</v>
      </c>
      <c r="I706" t="s">
        <v>23</v>
      </c>
      <c r="J706" s="20"/>
      <c r="K706" s="20"/>
      <c r="L706" s="17" t="str">
        <f t="shared" ref="L706:L769" si="59">IF(C706="?","Sep",C706)</f>
        <v>Jul</v>
      </c>
      <c r="M706" s="17">
        <f t="shared" ref="M706:M769" si="60">IF(B706="?",ROUND(AVERAGE($B$2:$B$2344),0),B706)</f>
        <v>1996</v>
      </c>
      <c r="N706" s="17" t="str" cm="1">
        <f t="array" ref="N706">IF(G706="?",INDEX($G$2:$G$2344,MODE(MATCH($G$2:$G$2344,$G$2:$G$2344,0))),G706)</f>
        <v>tier - 2</v>
      </c>
      <c r="O706" s="17" t="str" cm="1">
        <f t="array" ref="O706">IF(H706="?",INDEX($H$2:$H$2344,MODE(MATCH($H$2:$H$2344,$H$2:$H$2344,0))),H706)</f>
        <v>tier - 3</v>
      </c>
      <c r="P706" s="17" t="str">
        <f t="shared" ref="P706:P769" si="61">IF(I706="?","Unknown",I706)</f>
        <v>R1012</v>
      </c>
      <c r="Q706" s="47" t="str">
        <f t="shared" ref="Q706:Q769" si="62">CONCATENATE(D706,"-",L706,"-",M706)</f>
        <v>28-Jul-1996</v>
      </c>
      <c r="R706" s="48">
        <v>35274</v>
      </c>
      <c r="S706" s="17"/>
      <c r="T706" s="30">
        <f t="shared" ref="T706:T769" si="63">DATEDIF(R706,$S$2,"Y")</f>
        <v>26</v>
      </c>
      <c r="U706" s="62">
        <v>6061.8</v>
      </c>
    </row>
    <row r="707" spans="1:21" x14ac:dyDescent="0.25">
      <c r="A707" t="s">
        <v>739</v>
      </c>
      <c r="B707">
        <v>1994</v>
      </c>
      <c r="C707" t="s">
        <v>15</v>
      </c>
      <c r="D707">
        <v>8</v>
      </c>
      <c r="E707">
        <v>0</v>
      </c>
      <c r="F707" s="54">
        <v>6064.37</v>
      </c>
      <c r="G707" t="s">
        <v>11</v>
      </c>
      <c r="H707" t="s">
        <v>11</v>
      </c>
      <c r="I707" t="s">
        <v>42</v>
      </c>
      <c r="J707" s="19"/>
      <c r="K707" s="19"/>
      <c r="L707" s="15" t="str">
        <f t="shared" si="59"/>
        <v>Nov</v>
      </c>
      <c r="M707" s="15">
        <f t="shared" si="60"/>
        <v>1994</v>
      </c>
      <c r="N707" s="15" t="str" cm="1">
        <f t="array" ref="N707">IF(G707="?",INDEX($G$2:$G$2344,MODE(MATCH($G$2:$G$2344,$G$2:$G$2344,0))),G707)</f>
        <v>tier - 2</v>
      </c>
      <c r="O707" s="15" t="str" cm="1">
        <f t="array" ref="O707">IF(H707="?",INDEX($H$2:$H$2344,MODE(MATCH($H$2:$H$2344,$H$2:$H$2344,0))),H707)</f>
        <v>tier - 2</v>
      </c>
      <c r="P707" s="15" t="str">
        <f t="shared" si="61"/>
        <v>R1011</v>
      </c>
      <c r="Q707" s="49" t="str">
        <f t="shared" si="62"/>
        <v>8-Nov-1994</v>
      </c>
      <c r="R707" s="46">
        <v>34646</v>
      </c>
      <c r="S707" s="15"/>
      <c r="T707" s="29">
        <f t="shared" si="63"/>
        <v>28</v>
      </c>
      <c r="U707" s="61">
        <v>6064.37</v>
      </c>
    </row>
    <row r="708" spans="1:21" x14ac:dyDescent="0.25">
      <c r="A708" t="s">
        <v>740</v>
      </c>
      <c r="B708">
        <v>1984</v>
      </c>
      <c r="C708" t="s">
        <v>20</v>
      </c>
      <c r="D708">
        <v>21</v>
      </c>
      <c r="E708">
        <v>1</v>
      </c>
      <c r="F708" s="54">
        <v>6067.13</v>
      </c>
      <c r="G708" t="s">
        <v>12</v>
      </c>
      <c r="H708" t="s">
        <v>16</v>
      </c>
      <c r="I708" t="s">
        <v>168</v>
      </c>
      <c r="J708" s="20"/>
      <c r="K708" s="20"/>
      <c r="L708" s="17" t="str">
        <f t="shared" si="59"/>
        <v>Sep</v>
      </c>
      <c r="M708" s="17">
        <f t="shared" si="60"/>
        <v>1984</v>
      </c>
      <c r="N708" s="17" t="str" cm="1">
        <f t="array" ref="N708">IF(G708="?",INDEX($G$2:$G$2344,MODE(MATCH($G$2:$G$2344,$G$2:$G$2344,0))),G708)</f>
        <v>tier - 3</v>
      </c>
      <c r="O708" s="17" t="str" cm="1">
        <f t="array" ref="O708">IF(H708="?",INDEX($H$2:$H$2344,MODE(MATCH($H$2:$H$2344,$H$2:$H$2344,0))),H708)</f>
        <v>tier - 1</v>
      </c>
      <c r="P708" s="17" t="str">
        <f t="shared" si="61"/>
        <v>R1016</v>
      </c>
      <c r="Q708" s="47" t="str">
        <f t="shared" si="62"/>
        <v>21-Sep-1984</v>
      </c>
      <c r="R708" s="48">
        <v>30946</v>
      </c>
      <c r="S708" s="17"/>
      <c r="T708" s="30">
        <f t="shared" si="63"/>
        <v>38</v>
      </c>
      <c r="U708" s="62">
        <v>6067.13</v>
      </c>
    </row>
    <row r="709" spans="1:21" x14ac:dyDescent="0.25">
      <c r="A709" t="s">
        <v>741</v>
      </c>
      <c r="B709">
        <v>1979</v>
      </c>
      <c r="C709" t="s">
        <v>35</v>
      </c>
      <c r="D709">
        <v>8</v>
      </c>
      <c r="E709">
        <v>2</v>
      </c>
      <c r="F709" s="54">
        <v>6074.37</v>
      </c>
      <c r="G709" t="s">
        <v>11</v>
      </c>
      <c r="H709" t="s">
        <v>11</v>
      </c>
      <c r="I709" t="s">
        <v>23</v>
      </c>
      <c r="J709" s="19"/>
      <c r="K709" s="19"/>
      <c r="L709" s="15" t="str">
        <f t="shared" si="59"/>
        <v>Aug</v>
      </c>
      <c r="M709" s="15">
        <f t="shared" si="60"/>
        <v>1979</v>
      </c>
      <c r="N709" s="15" t="str" cm="1">
        <f t="array" ref="N709">IF(G709="?",INDEX($G$2:$G$2344,MODE(MATCH($G$2:$G$2344,$G$2:$G$2344,0))),G709)</f>
        <v>tier - 2</v>
      </c>
      <c r="O709" s="15" t="str" cm="1">
        <f t="array" ref="O709">IF(H709="?",INDEX($H$2:$H$2344,MODE(MATCH($H$2:$H$2344,$H$2:$H$2344,0))),H709)</f>
        <v>tier - 2</v>
      </c>
      <c r="P709" s="15" t="str">
        <f t="shared" si="61"/>
        <v>R1012</v>
      </c>
      <c r="Q709" s="49" t="str">
        <f t="shared" si="62"/>
        <v>8-Aug-1979</v>
      </c>
      <c r="R709" s="46">
        <v>29075</v>
      </c>
      <c r="S709" s="15"/>
      <c r="T709" s="29">
        <f t="shared" si="63"/>
        <v>43</v>
      </c>
      <c r="U709" s="61">
        <v>6074.37</v>
      </c>
    </row>
    <row r="710" spans="1:21" x14ac:dyDescent="0.25">
      <c r="A710" t="s">
        <v>742</v>
      </c>
      <c r="B710">
        <v>1984</v>
      </c>
      <c r="C710" t="s">
        <v>37</v>
      </c>
      <c r="D710">
        <v>14</v>
      </c>
      <c r="E710">
        <v>1</v>
      </c>
      <c r="F710" s="54">
        <v>6079.67</v>
      </c>
      <c r="G710" t="s">
        <v>16</v>
      </c>
      <c r="H710" t="s">
        <v>16</v>
      </c>
      <c r="I710" t="s">
        <v>276</v>
      </c>
      <c r="J710" s="20"/>
      <c r="K710" s="20"/>
      <c r="L710" s="17" t="str">
        <f t="shared" si="59"/>
        <v>Oct</v>
      </c>
      <c r="M710" s="17">
        <f t="shared" si="60"/>
        <v>1984</v>
      </c>
      <c r="N710" s="17" t="str" cm="1">
        <f t="array" ref="N710">IF(G710="?",INDEX($G$2:$G$2344,MODE(MATCH($G$2:$G$2344,$G$2:$G$2344,0))),G710)</f>
        <v>tier - 1</v>
      </c>
      <c r="O710" s="17" t="str" cm="1">
        <f t="array" ref="O710">IF(H710="?",INDEX($H$2:$H$2344,MODE(MATCH($H$2:$H$2344,$H$2:$H$2344,0))),H710)</f>
        <v>tier - 1</v>
      </c>
      <c r="P710" s="17" t="str">
        <f t="shared" si="61"/>
        <v>R1014</v>
      </c>
      <c r="Q710" s="47" t="str">
        <f t="shared" si="62"/>
        <v>14-Oct-1984</v>
      </c>
      <c r="R710" s="48">
        <v>30969</v>
      </c>
      <c r="S710" s="17"/>
      <c r="T710" s="30">
        <f t="shared" si="63"/>
        <v>38</v>
      </c>
      <c r="U710" s="62">
        <v>6079.67</v>
      </c>
    </row>
    <row r="711" spans="1:21" x14ac:dyDescent="0.25">
      <c r="A711" t="s">
        <v>743</v>
      </c>
      <c r="B711">
        <v>1984</v>
      </c>
      <c r="C711" t="s">
        <v>10</v>
      </c>
      <c r="D711">
        <v>25</v>
      </c>
      <c r="E711">
        <v>2</v>
      </c>
      <c r="F711" s="54">
        <v>6082.41</v>
      </c>
      <c r="G711" t="s">
        <v>16</v>
      </c>
      <c r="H711" t="s">
        <v>11</v>
      </c>
      <c r="I711" t="s">
        <v>42</v>
      </c>
      <c r="J711" s="19"/>
      <c r="K711" s="19"/>
      <c r="L711" s="15" t="str">
        <f t="shared" si="59"/>
        <v>Jul</v>
      </c>
      <c r="M711" s="15">
        <f t="shared" si="60"/>
        <v>1984</v>
      </c>
      <c r="N711" s="15" t="str" cm="1">
        <f t="array" ref="N711">IF(G711="?",INDEX($G$2:$G$2344,MODE(MATCH($G$2:$G$2344,$G$2:$G$2344,0))),G711)</f>
        <v>tier - 1</v>
      </c>
      <c r="O711" s="15" t="str" cm="1">
        <f t="array" ref="O711">IF(H711="?",INDEX($H$2:$H$2344,MODE(MATCH($H$2:$H$2344,$H$2:$H$2344,0))),H711)</f>
        <v>tier - 2</v>
      </c>
      <c r="P711" s="15" t="str">
        <f t="shared" si="61"/>
        <v>R1011</v>
      </c>
      <c r="Q711" s="49" t="str">
        <f t="shared" si="62"/>
        <v>25-Jul-1984</v>
      </c>
      <c r="R711" s="46">
        <v>30888</v>
      </c>
      <c r="S711" s="15"/>
      <c r="T711" s="29">
        <f t="shared" si="63"/>
        <v>38</v>
      </c>
      <c r="U711" s="61">
        <v>6082.41</v>
      </c>
    </row>
    <row r="712" spans="1:21" x14ac:dyDescent="0.25">
      <c r="A712" t="s">
        <v>744</v>
      </c>
      <c r="B712">
        <v>1970</v>
      </c>
      <c r="C712" t="s">
        <v>18</v>
      </c>
      <c r="D712">
        <v>9</v>
      </c>
      <c r="E712">
        <v>0</v>
      </c>
      <c r="F712" s="54">
        <v>6098.38</v>
      </c>
      <c r="G712" t="s">
        <v>11</v>
      </c>
      <c r="H712" t="s">
        <v>11</v>
      </c>
      <c r="I712" t="s">
        <v>13</v>
      </c>
      <c r="J712" s="20"/>
      <c r="K712" s="20"/>
      <c r="L712" s="17" t="str">
        <f t="shared" si="59"/>
        <v>Jun</v>
      </c>
      <c r="M712" s="17">
        <f t="shared" si="60"/>
        <v>1970</v>
      </c>
      <c r="N712" s="17" t="str" cm="1">
        <f t="array" ref="N712">IF(G712="?",INDEX($G$2:$G$2344,MODE(MATCH($G$2:$G$2344,$G$2:$G$2344,0))),G712)</f>
        <v>tier - 2</v>
      </c>
      <c r="O712" s="17" t="str" cm="1">
        <f t="array" ref="O712">IF(H712="?",INDEX($H$2:$H$2344,MODE(MATCH($H$2:$H$2344,$H$2:$H$2344,0))),H712)</f>
        <v>tier - 2</v>
      </c>
      <c r="P712" s="17" t="str">
        <f t="shared" si="61"/>
        <v>R1013</v>
      </c>
      <c r="Q712" s="47" t="str">
        <f t="shared" si="62"/>
        <v>9-Jun-1970</v>
      </c>
      <c r="R712" s="48">
        <v>25728</v>
      </c>
      <c r="S712" s="17"/>
      <c r="T712" s="30">
        <f t="shared" si="63"/>
        <v>52</v>
      </c>
      <c r="U712" s="62">
        <v>6098.38</v>
      </c>
    </row>
    <row r="713" spans="1:21" x14ac:dyDescent="0.25">
      <c r="A713" t="s">
        <v>745</v>
      </c>
      <c r="B713">
        <v>1995</v>
      </c>
      <c r="C713" t="s">
        <v>20</v>
      </c>
      <c r="D713">
        <v>9</v>
      </c>
      <c r="E713">
        <v>0</v>
      </c>
      <c r="F713" s="54">
        <v>6111.95</v>
      </c>
      <c r="G713" t="s">
        <v>11</v>
      </c>
      <c r="H713" t="s">
        <v>12</v>
      </c>
      <c r="I713" t="s">
        <v>535</v>
      </c>
      <c r="J713" s="19"/>
      <c r="K713" s="19"/>
      <c r="L713" s="15" t="str">
        <f t="shared" si="59"/>
        <v>Sep</v>
      </c>
      <c r="M713" s="15">
        <f t="shared" si="60"/>
        <v>1995</v>
      </c>
      <c r="N713" s="15" t="str" cm="1">
        <f t="array" ref="N713">IF(G713="?",INDEX($G$2:$G$2344,MODE(MATCH($G$2:$G$2344,$G$2:$G$2344,0))),G713)</f>
        <v>tier - 2</v>
      </c>
      <c r="O713" s="15" t="str" cm="1">
        <f t="array" ref="O713">IF(H713="?",INDEX($H$2:$H$2344,MODE(MATCH($H$2:$H$2344,$H$2:$H$2344,0))),H713)</f>
        <v>tier - 3</v>
      </c>
      <c r="P713" s="15" t="str">
        <f t="shared" si="61"/>
        <v>R1026</v>
      </c>
      <c r="Q713" s="49" t="str">
        <f t="shared" si="62"/>
        <v>9-Sep-1995</v>
      </c>
      <c r="R713" s="46">
        <v>34951</v>
      </c>
      <c r="S713" s="15"/>
      <c r="T713" s="29">
        <f t="shared" si="63"/>
        <v>27</v>
      </c>
      <c r="U713" s="61">
        <v>6111.95</v>
      </c>
    </row>
    <row r="714" spans="1:21" x14ac:dyDescent="0.25">
      <c r="A714" t="s">
        <v>746</v>
      </c>
      <c r="B714">
        <v>1985</v>
      </c>
      <c r="C714" t="s">
        <v>10</v>
      </c>
      <c r="D714">
        <v>21</v>
      </c>
      <c r="E714">
        <v>1</v>
      </c>
      <c r="F714" s="54">
        <v>6112.35</v>
      </c>
      <c r="G714" t="s">
        <v>11</v>
      </c>
      <c r="H714" t="s">
        <v>16</v>
      </c>
      <c r="I714" t="s">
        <v>23</v>
      </c>
      <c r="J714" s="20"/>
      <c r="K714" s="20"/>
      <c r="L714" s="17" t="str">
        <f t="shared" si="59"/>
        <v>Jul</v>
      </c>
      <c r="M714" s="17">
        <f t="shared" si="60"/>
        <v>1985</v>
      </c>
      <c r="N714" s="17" t="str" cm="1">
        <f t="array" ref="N714">IF(G714="?",INDEX($G$2:$G$2344,MODE(MATCH($G$2:$G$2344,$G$2:$G$2344,0))),G714)</f>
        <v>tier - 2</v>
      </c>
      <c r="O714" s="17" t="str" cm="1">
        <f t="array" ref="O714">IF(H714="?",INDEX($H$2:$H$2344,MODE(MATCH($H$2:$H$2344,$H$2:$H$2344,0))),H714)</f>
        <v>tier - 1</v>
      </c>
      <c r="P714" s="17" t="str">
        <f t="shared" si="61"/>
        <v>R1012</v>
      </c>
      <c r="Q714" s="47" t="str">
        <f t="shared" si="62"/>
        <v>21-Jul-1985</v>
      </c>
      <c r="R714" s="48">
        <v>31249</v>
      </c>
      <c r="S714" s="17"/>
      <c r="T714" s="30">
        <f t="shared" si="63"/>
        <v>37</v>
      </c>
      <c r="U714" s="62">
        <v>6112.35</v>
      </c>
    </row>
    <row r="715" spans="1:21" x14ac:dyDescent="0.25">
      <c r="A715" t="s">
        <v>747</v>
      </c>
      <c r="B715">
        <v>1991</v>
      </c>
      <c r="C715" t="s">
        <v>10</v>
      </c>
      <c r="D715">
        <v>25</v>
      </c>
      <c r="E715">
        <v>3</v>
      </c>
      <c r="F715" s="54">
        <v>6113.23</v>
      </c>
      <c r="G715" t="s">
        <v>11</v>
      </c>
      <c r="H715" t="s">
        <v>11</v>
      </c>
      <c r="I715" t="s">
        <v>247</v>
      </c>
      <c r="J715" s="19"/>
      <c r="K715" s="19"/>
      <c r="L715" s="15" t="str">
        <f t="shared" si="59"/>
        <v>Jul</v>
      </c>
      <c r="M715" s="15">
        <f t="shared" si="60"/>
        <v>1991</v>
      </c>
      <c r="N715" s="15" t="str" cm="1">
        <f t="array" ref="N715">IF(G715="?",INDEX($G$2:$G$2344,MODE(MATCH($G$2:$G$2344,$G$2:$G$2344,0))),G715)</f>
        <v>tier - 2</v>
      </c>
      <c r="O715" s="15" t="str" cm="1">
        <f t="array" ref="O715">IF(H715="?",INDEX($H$2:$H$2344,MODE(MATCH($H$2:$H$2344,$H$2:$H$2344,0))),H715)</f>
        <v>tier - 2</v>
      </c>
      <c r="P715" s="15" t="str">
        <f t="shared" si="61"/>
        <v>R1024</v>
      </c>
      <c r="Q715" s="49" t="str">
        <f t="shared" si="62"/>
        <v>25-Jul-1991</v>
      </c>
      <c r="R715" s="46">
        <v>33444</v>
      </c>
      <c r="S715" s="15"/>
      <c r="T715" s="29">
        <f t="shared" si="63"/>
        <v>31</v>
      </c>
      <c r="U715" s="61">
        <v>6113.23</v>
      </c>
    </row>
    <row r="716" spans="1:21" x14ac:dyDescent="0.25">
      <c r="A716" t="s">
        <v>748</v>
      </c>
      <c r="B716">
        <v>1983</v>
      </c>
      <c r="C716" t="s">
        <v>35</v>
      </c>
      <c r="D716">
        <v>11</v>
      </c>
      <c r="E716">
        <v>1</v>
      </c>
      <c r="F716" s="54">
        <v>6117.49</v>
      </c>
      <c r="G716" t="s">
        <v>11</v>
      </c>
      <c r="H716" t="s">
        <v>12</v>
      </c>
      <c r="I716" t="s">
        <v>23</v>
      </c>
      <c r="J716" s="20"/>
      <c r="K716" s="20"/>
      <c r="L716" s="17" t="str">
        <f t="shared" si="59"/>
        <v>Aug</v>
      </c>
      <c r="M716" s="17">
        <f t="shared" si="60"/>
        <v>1983</v>
      </c>
      <c r="N716" s="17" t="str" cm="1">
        <f t="array" ref="N716">IF(G716="?",INDEX($G$2:$G$2344,MODE(MATCH($G$2:$G$2344,$G$2:$G$2344,0))),G716)</f>
        <v>tier - 2</v>
      </c>
      <c r="O716" s="17" t="str" cm="1">
        <f t="array" ref="O716">IF(H716="?",INDEX($H$2:$H$2344,MODE(MATCH($H$2:$H$2344,$H$2:$H$2344,0))),H716)</f>
        <v>tier - 3</v>
      </c>
      <c r="P716" s="17" t="str">
        <f t="shared" si="61"/>
        <v>R1012</v>
      </c>
      <c r="Q716" s="47" t="str">
        <f t="shared" si="62"/>
        <v>11-Aug-1983</v>
      </c>
      <c r="R716" s="48">
        <v>30539</v>
      </c>
      <c r="S716" s="17"/>
      <c r="T716" s="30">
        <f t="shared" si="63"/>
        <v>39</v>
      </c>
      <c r="U716" s="62">
        <v>6117.49</v>
      </c>
    </row>
    <row r="717" spans="1:21" x14ac:dyDescent="0.25">
      <c r="A717" t="s">
        <v>749</v>
      </c>
      <c r="B717">
        <v>1983</v>
      </c>
      <c r="C717" t="s">
        <v>15</v>
      </c>
      <c r="D717">
        <v>16</v>
      </c>
      <c r="E717">
        <v>1</v>
      </c>
      <c r="F717" s="54">
        <v>6123.57</v>
      </c>
      <c r="G717" t="s">
        <v>12</v>
      </c>
      <c r="H717" t="s">
        <v>11</v>
      </c>
      <c r="I717" t="s">
        <v>23</v>
      </c>
      <c r="J717" s="19"/>
      <c r="K717" s="19"/>
      <c r="L717" s="15" t="str">
        <f t="shared" si="59"/>
        <v>Nov</v>
      </c>
      <c r="M717" s="15">
        <f t="shared" si="60"/>
        <v>1983</v>
      </c>
      <c r="N717" s="15" t="str" cm="1">
        <f t="array" ref="N717">IF(G717="?",INDEX($G$2:$G$2344,MODE(MATCH($G$2:$G$2344,$G$2:$G$2344,0))),G717)</f>
        <v>tier - 3</v>
      </c>
      <c r="O717" s="15" t="str" cm="1">
        <f t="array" ref="O717">IF(H717="?",INDEX($H$2:$H$2344,MODE(MATCH($H$2:$H$2344,$H$2:$H$2344,0))),H717)</f>
        <v>tier - 2</v>
      </c>
      <c r="P717" s="15" t="str">
        <f t="shared" si="61"/>
        <v>R1012</v>
      </c>
      <c r="Q717" s="49" t="str">
        <f t="shared" si="62"/>
        <v>16-Nov-1983</v>
      </c>
      <c r="R717" s="46">
        <v>30636</v>
      </c>
      <c r="S717" s="15"/>
      <c r="T717" s="29">
        <f t="shared" si="63"/>
        <v>39</v>
      </c>
      <c r="U717" s="61">
        <v>6123.57</v>
      </c>
    </row>
    <row r="718" spans="1:21" x14ac:dyDescent="0.25">
      <c r="A718" t="s">
        <v>750</v>
      </c>
      <c r="B718">
        <v>1990</v>
      </c>
      <c r="C718" t="s">
        <v>35</v>
      </c>
      <c r="D718">
        <v>18</v>
      </c>
      <c r="E718">
        <v>3</v>
      </c>
      <c r="F718" s="54">
        <v>6128.8</v>
      </c>
      <c r="G718" t="s">
        <v>11</v>
      </c>
      <c r="H718" t="s">
        <v>12</v>
      </c>
      <c r="I718" t="s">
        <v>23</v>
      </c>
      <c r="J718" s="20"/>
      <c r="K718" s="20"/>
      <c r="L718" s="17" t="str">
        <f t="shared" si="59"/>
        <v>Aug</v>
      </c>
      <c r="M718" s="17">
        <f t="shared" si="60"/>
        <v>1990</v>
      </c>
      <c r="N718" s="17" t="str" cm="1">
        <f t="array" ref="N718">IF(G718="?",INDEX($G$2:$G$2344,MODE(MATCH($G$2:$G$2344,$G$2:$G$2344,0))),G718)</f>
        <v>tier - 2</v>
      </c>
      <c r="O718" s="17" t="str" cm="1">
        <f t="array" ref="O718">IF(H718="?",INDEX($H$2:$H$2344,MODE(MATCH($H$2:$H$2344,$H$2:$H$2344,0))),H718)</f>
        <v>tier - 3</v>
      </c>
      <c r="P718" s="17" t="str">
        <f t="shared" si="61"/>
        <v>R1012</v>
      </c>
      <c r="Q718" s="47" t="str">
        <f t="shared" si="62"/>
        <v>18-Aug-1990</v>
      </c>
      <c r="R718" s="48">
        <v>33103</v>
      </c>
      <c r="S718" s="17"/>
      <c r="T718" s="30">
        <f t="shared" si="63"/>
        <v>32</v>
      </c>
      <c r="U718" s="62">
        <v>6128.8</v>
      </c>
    </row>
    <row r="719" spans="1:21" x14ac:dyDescent="0.25">
      <c r="A719" t="s">
        <v>751</v>
      </c>
      <c r="B719">
        <v>1969</v>
      </c>
      <c r="C719" t="s">
        <v>15</v>
      </c>
      <c r="D719">
        <v>9</v>
      </c>
      <c r="E719">
        <v>0</v>
      </c>
      <c r="F719" s="54">
        <v>6138.5</v>
      </c>
      <c r="G719" t="s">
        <v>11</v>
      </c>
      <c r="H719" t="s">
        <v>11</v>
      </c>
      <c r="I719" t="s">
        <v>42</v>
      </c>
      <c r="J719" s="19"/>
      <c r="K719" s="19"/>
      <c r="L719" s="15" t="str">
        <f t="shared" si="59"/>
        <v>Nov</v>
      </c>
      <c r="M719" s="15">
        <f t="shared" si="60"/>
        <v>1969</v>
      </c>
      <c r="N719" s="15" t="str" cm="1">
        <f t="array" ref="N719">IF(G719="?",INDEX($G$2:$G$2344,MODE(MATCH($G$2:$G$2344,$G$2:$G$2344,0))),G719)</f>
        <v>tier - 2</v>
      </c>
      <c r="O719" s="15" t="str" cm="1">
        <f t="array" ref="O719">IF(H719="?",INDEX($H$2:$H$2344,MODE(MATCH($H$2:$H$2344,$H$2:$H$2344,0))),H719)</f>
        <v>tier - 2</v>
      </c>
      <c r="P719" s="15" t="str">
        <f t="shared" si="61"/>
        <v>R1011</v>
      </c>
      <c r="Q719" s="49" t="str">
        <f t="shared" si="62"/>
        <v>9-Nov-1969</v>
      </c>
      <c r="R719" s="46">
        <v>25516</v>
      </c>
      <c r="S719" s="15"/>
      <c r="T719" s="29">
        <f t="shared" si="63"/>
        <v>53</v>
      </c>
      <c r="U719" s="61">
        <v>6138.5</v>
      </c>
    </row>
    <row r="720" spans="1:21" x14ac:dyDescent="0.25">
      <c r="A720" t="s">
        <v>752</v>
      </c>
      <c r="B720">
        <v>1978</v>
      </c>
      <c r="C720" t="s">
        <v>20</v>
      </c>
      <c r="D720">
        <v>5</v>
      </c>
      <c r="E720">
        <v>2</v>
      </c>
      <c r="F720" s="54">
        <v>6138.58</v>
      </c>
      <c r="G720" t="s">
        <v>11</v>
      </c>
      <c r="H720" t="s">
        <v>16</v>
      </c>
      <c r="I720" t="s">
        <v>13</v>
      </c>
      <c r="J720" s="20"/>
      <c r="K720" s="20"/>
      <c r="L720" s="17" t="str">
        <f t="shared" si="59"/>
        <v>Sep</v>
      </c>
      <c r="M720" s="17">
        <f t="shared" si="60"/>
        <v>1978</v>
      </c>
      <c r="N720" s="17" t="str" cm="1">
        <f t="array" ref="N720">IF(G720="?",INDEX($G$2:$G$2344,MODE(MATCH($G$2:$G$2344,$G$2:$G$2344,0))),G720)</f>
        <v>tier - 2</v>
      </c>
      <c r="O720" s="17" t="str" cm="1">
        <f t="array" ref="O720">IF(H720="?",INDEX($H$2:$H$2344,MODE(MATCH($H$2:$H$2344,$H$2:$H$2344,0))),H720)</f>
        <v>tier - 1</v>
      </c>
      <c r="P720" s="17" t="str">
        <f t="shared" si="61"/>
        <v>R1013</v>
      </c>
      <c r="Q720" s="47" t="str">
        <f t="shared" si="62"/>
        <v>5-Sep-1978</v>
      </c>
      <c r="R720" s="48">
        <v>28738</v>
      </c>
      <c r="S720" s="17"/>
      <c r="T720" s="30">
        <f t="shared" si="63"/>
        <v>44</v>
      </c>
      <c r="U720" s="62">
        <v>6138.58</v>
      </c>
    </row>
    <row r="721" spans="1:21" x14ac:dyDescent="0.25">
      <c r="A721" t="s">
        <v>753</v>
      </c>
      <c r="B721">
        <v>1976</v>
      </c>
      <c r="C721" t="s">
        <v>30</v>
      </c>
      <c r="D721">
        <v>12</v>
      </c>
      <c r="E721">
        <v>2</v>
      </c>
      <c r="F721" s="54">
        <v>6139.14</v>
      </c>
      <c r="G721" t="s">
        <v>11</v>
      </c>
      <c r="H721" t="s">
        <v>12</v>
      </c>
      <c r="I721" t="s">
        <v>13</v>
      </c>
      <c r="J721" s="19"/>
      <c r="K721" s="19"/>
      <c r="L721" s="15" t="str">
        <f t="shared" si="59"/>
        <v>Dec</v>
      </c>
      <c r="M721" s="15">
        <f t="shared" si="60"/>
        <v>1976</v>
      </c>
      <c r="N721" s="15" t="str" cm="1">
        <f t="array" ref="N721">IF(G721="?",INDEX($G$2:$G$2344,MODE(MATCH($G$2:$G$2344,$G$2:$G$2344,0))),G721)</f>
        <v>tier - 2</v>
      </c>
      <c r="O721" s="15" t="str" cm="1">
        <f t="array" ref="O721">IF(H721="?",INDEX($H$2:$H$2344,MODE(MATCH($H$2:$H$2344,$H$2:$H$2344,0))),H721)</f>
        <v>tier - 3</v>
      </c>
      <c r="P721" s="15" t="str">
        <f t="shared" si="61"/>
        <v>R1013</v>
      </c>
      <c r="Q721" s="49" t="str">
        <f t="shared" si="62"/>
        <v>12-Dec-1976</v>
      </c>
      <c r="R721" s="46">
        <v>28106</v>
      </c>
      <c r="S721" s="15"/>
      <c r="T721" s="29">
        <f t="shared" si="63"/>
        <v>46</v>
      </c>
      <c r="U721" s="61">
        <v>6139.14</v>
      </c>
    </row>
    <row r="722" spans="1:21" x14ac:dyDescent="0.25">
      <c r="A722" t="s">
        <v>754</v>
      </c>
      <c r="B722">
        <v>1970</v>
      </c>
      <c r="C722" t="s">
        <v>37</v>
      </c>
      <c r="D722">
        <v>14</v>
      </c>
      <c r="E722">
        <v>0</v>
      </c>
      <c r="F722" s="54">
        <v>6147.12</v>
      </c>
      <c r="G722" t="s">
        <v>11</v>
      </c>
      <c r="H722" t="s">
        <v>12</v>
      </c>
      <c r="I722" t="s">
        <v>23</v>
      </c>
      <c r="J722" s="20"/>
      <c r="K722" s="20"/>
      <c r="L722" s="17" t="str">
        <f t="shared" si="59"/>
        <v>Oct</v>
      </c>
      <c r="M722" s="17">
        <f t="shared" si="60"/>
        <v>1970</v>
      </c>
      <c r="N722" s="17" t="str" cm="1">
        <f t="array" ref="N722">IF(G722="?",INDEX($G$2:$G$2344,MODE(MATCH($G$2:$G$2344,$G$2:$G$2344,0))),G722)</f>
        <v>tier - 2</v>
      </c>
      <c r="O722" s="17" t="str" cm="1">
        <f t="array" ref="O722">IF(H722="?",INDEX($H$2:$H$2344,MODE(MATCH($H$2:$H$2344,$H$2:$H$2344,0))),H722)</f>
        <v>tier - 3</v>
      </c>
      <c r="P722" s="17" t="str">
        <f t="shared" si="61"/>
        <v>R1012</v>
      </c>
      <c r="Q722" s="47" t="str">
        <f t="shared" si="62"/>
        <v>14-Oct-1970</v>
      </c>
      <c r="R722" s="48">
        <v>25855</v>
      </c>
      <c r="S722" s="17"/>
      <c r="T722" s="30">
        <f t="shared" si="63"/>
        <v>52</v>
      </c>
      <c r="U722" s="62">
        <v>6147.12</v>
      </c>
    </row>
    <row r="723" spans="1:21" x14ac:dyDescent="0.25">
      <c r="A723" t="s">
        <v>755</v>
      </c>
      <c r="B723">
        <v>1973</v>
      </c>
      <c r="C723" t="s">
        <v>15</v>
      </c>
      <c r="D723">
        <v>6</v>
      </c>
      <c r="E723">
        <v>0</v>
      </c>
      <c r="F723" s="54">
        <v>6152.05</v>
      </c>
      <c r="G723" t="s">
        <v>11</v>
      </c>
      <c r="H723" t="s">
        <v>12</v>
      </c>
      <c r="I723" t="s">
        <v>13</v>
      </c>
      <c r="J723" s="19"/>
      <c r="K723" s="19"/>
      <c r="L723" s="15" t="str">
        <f t="shared" si="59"/>
        <v>Nov</v>
      </c>
      <c r="M723" s="15">
        <f t="shared" si="60"/>
        <v>1973</v>
      </c>
      <c r="N723" s="15" t="str" cm="1">
        <f t="array" ref="N723">IF(G723="?",INDEX($G$2:$G$2344,MODE(MATCH($G$2:$G$2344,$G$2:$G$2344,0))),G723)</f>
        <v>tier - 2</v>
      </c>
      <c r="O723" s="15" t="str" cm="1">
        <f t="array" ref="O723">IF(H723="?",INDEX($H$2:$H$2344,MODE(MATCH($H$2:$H$2344,$H$2:$H$2344,0))),H723)</f>
        <v>tier - 3</v>
      </c>
      <c r="P723" s="15" t="str">
        <f t="shared" si="61"/>
        <v>R1013</v>
      </c>
      <c r="Q723" s="49" t="str">
        <f t="shared" si="62"/>
        <v>6-Nov-1973</v>
      </c>
      <c r="R723" s="46">
        <v>26974</v>
      </c>
      <c r="S723" s="15"/>
      <c r="T723" s="29">
        <f t="shared" si="63"/>
        <v>49</v>
      </c>
      <c r="U723" s="61">
        <v>6152.05</v>
      </c>
    </row>
    <row r="724" spans="1:21" x14ac:dyDescent="0.25">
      <c r="A724" t="s">
        <v>756</v>
      </c>
      <c r="B724">
        <v>1985</v>
      </c>
      <c r="C724" t="s">
        <v>37</v>
      </c>
      <c r="D724">
        <v>15</v>
      </c>
      <c r="E724">
        <v>3</v>
      </c>
      <c r="F724" s="54">
        <v>6159.57</v>
      </c>
      <c r="G724" t="s">
        <v>11</v>
      </c>
      <c r="H724" t="s">
        <v>16</v>
      </c>
      <c r="I724" t="s">
        <v>23</v>
      </c>
      <c r="J724" s="20"/>
      <c r="K724" s="20"/>
      <c r="L724" s="17" t="str">
        <f t="shared" si="59"/>
        <v>Oct</v>
      </c>
      <c r="M724" s="17">
        <f t="shared" si="60"/>
        <v>1985</v>
      </c>
      <c r="N724" s="17" t="str" cm="1">
        <f t="array" ref="N724">IF(G724="?",INDEX($G$2:$G$2344,MODE(MATCH($G$2:$G$2344,$G$2:$G$2344,0))),G724)</f>
        <v>tier - 2</v>
      </c>
      <c r="O724" s="17" t="str" cm="1">
        <f t="array" ref="O724">IF(H724="?",INDEX($H$2:$H$2344,MODE(MATCH($H$2:$H$2344,$H$2:$H$2344,0))),H724)</f>
        <v>tier - 1</v>
      </c>
      <c r="P724" s="17" t="str">
        <f t="shared" si="61"/>
        <v>R1012</v>
      </c>
      <c r="Q724" s="47" t="str">
        <f t="shared" si="62"/>
        <v>15-Oct-1985</v>
      </c>
      <c r="R724" s="48">
        <v>31335</v>
      </c>
      <c r="S724" s="17"/>
      <c r="T724" s="30">
        <f t="shared" si="63"/>
        <v>37</v>
      </c>
      <c r="U724" s="62">
        <v>6159.57</v>
      </c>
    </row>
    <row r="725" spans="1:21" x14ac:dyDescent="0.25">
      <c r="A725" t="s">
        <v>757</v>
      </c>
      <c r="B725">
        <v>1984</v>
      </c>
      <c r="C725" t="s">
        <v>37</v>
      </c>
      <c r="D725">
        <v>6</v>
      </c>
      <c r="E725">
        <v>3</v>
      </c>
      <c r="F725" s="54">
        <v>6170.96</v>
      </c>
      <c r="G725" t="s">
        <v>11</v>
      </c>
      <c r="H725" t="s">
        <v>16</v>
      </c>
      <c r="I725" t="s">
        <v>13</v>
      </c>
      <c r="J725" s="19"/>
      <c r="K725" s="19"/>
      <c r="L725" s="15" t="str">
        <f t="shared" si="59"/>
        <v>Oct</v>
      </c>
      <c r="M725" s="15">
        <f t="shared" si="60"/>
        <v>1984</v>
      </c>
      <c r="N725" s="15" t="str" cm="1">
        <f t="array" ref="N725">IF(G725="?",INDEX($G$2:$G$2344,MODE(MATCH($G$2:$G$2344,$G$2:$G$2344,0))),G725)</f>
        <v>tier - 2</v>
      </c>
      <c r="O725" s="15" t="str" cm="1">
        <f t="array" ref="O725">IF(H725="?",INDEX($H$2:$H$2344,MODE(MATCH($H$2:$H$2344,$H$2:$H$2344,0))),H725)</f>
        <v>tier - 1</v>
      </c>
      <c r="P725" s="15" t="str">
        <f t="shared" si="61"/>
        <v>R1013</v>
      </c>
      <c r="Q725" s="49" t="str">
        <f t="shared" si="62"/>
        <v>6-Oct-1984</v>
      </c>
      <c r="R725" s="46">
        <v>30961</v>
      </c>
      <c r="S725" s="15"/>
      <c r="T725" s="29">
        <f t="shared" si="63"/>
        <v>38</v>
      </c>
      <c r="U725" s="61">
        <v>6170.96</v>
      </c>
    </row>
    <row r="726" spans="1:21" x14ac:dyDescent="0.25">
      <c r="A726" t="s">
        <v>758</v>
      </c>
      <c r="B726">
        <v>1985</v>
      </c>
      <c r="C726" t="s">
        <v>35</v>
      </c>
      <c r="D726">
        <v>9</v>
      </c>
      <c r="E726">
        <v>3</v>
      </c>
      <c r="F726" s="54">
        <v>6183.32</v>
      </c>
      <c r="G726" t="s">
        <v>11</v>
      </c>
      <c r="H726" t="s">
        <v>11</v>
      </c>
      <c r="I726" t="s">
        <v>23</v>
      </c>
      <c r="J726" s="20"/>
      <c r="K726" s="20"/>
      <c r="L726" s="17" t="str">
        <f t="shared" si="59"/>
        <v>Aug</v>
      </c>
      <c r="M726" s="17">
        <f t="shared" si="60"/>
        <v>1985</v>
      </c>
      <c r="N726" s="17" t="str" cm="1">
        <f t="array" ref="N726">IF(G726="?",INDEX($G$2:$G$2344,MODE(MATCH($G$2:$G$2344,$G$2:$G$2344,0))),G726)</f>
        <v>tier - 2</v>
      </c>
      <c r="O726" s="17" t="str" cm="1">
        <f t="array" ref="O726">IF(H726="?",INDEX($H$2:$H$2344,MODE(MATCH($H$2:$H$2344,$H$2:$H$2344,0))),H726)</f>
        <v>tier - 2</v>
      </c>
      <c r="P726" s="17" t="str">
        <f t="shared" si="61"/>
        <v>R1012</v>
      </c>
      <c r="Q726" s="47" t="str">
        <f t="shared" si="62"/>
        <v>9-Aug-1985</v>
      </c>
      <c r="R726" s="48">
        <v>31268</v>
      </c>
      <c r="S726" s="17"/>
      <c r="T726" s="30">
        <f t="shared" si="63"/>
        <v>37</v>
      </c>
      <c r="U726" s="62">
        <v>6183.32</v>
      </c>
    </row>
    <row r="727" spans="1:21" x14ac:dyDescent="0.25">
      <c r="A727" t="s">
        <v>759</v>
      </c>
      <c r="B727">
        <v>1970</v>
      </c>
      <c r="C727" t="s">
        <v>37</v>
      </c>
      <c r="D727">
        <v>5</v>
      </c>
      <c r="E727">
        <v>0</v>
      </c>
      <c r="F727" s="54">
        <v>6183.46</v>
      </c>
      <c r="G727" t="s">
        <v>11</v>
      </c>
      <c r="H727" t="s">
        <v>11</v>
      </c>
      <c r="I727" t="s">
        <v>23</v>
      </c>
      <c r="J727" s="19"/>
      <c r="K727" s="19"/>
      <c r="L727" s="15" t="str">
        <f t="shared" si="59"/>
        <v>Oct</v>
      </c>
      <c r="M727" s="15">
        <f t="shared" si="60"/>
        <v>1970</v>
      </c>
      <c r="N727" s="15" t="str" cm="1">
        <f t="array" ref="N727">IF(G727="?",INDEX($G$2:$G$2344,MODE(MATCH($G$2:$G$2344,$G$2:$G$2344,0))),G727)</f>
        <v>tier - 2</v>
      </c>
      <c r="O727" s="15" t="str" cm="1">
        <f t="array" ref="O727">IF(H727="?",INDEX($H$2:$H$2344,MODE(MATCH($H$2:$H$2344,$H$2:$H$2344,0))),H727)</f>
        <v>tier - 2</v>
      </c>
      <c r="P727" s="15" t="str">
        <f t="shared" si="61"/>
        <v>R1012</v>
      </c>
      <c r="Q727" s="49" t="str">
        <f t="shared" si="62"/>
        <v>5-Oct-1970</v>
      </c>
      <c r="R727" s="46">
        <v>25846</v>
      </c>
      <c r="S727" s="15"/>
      <c r="T727" s="29">
        <f t="shared" si="63"/>
        <v>52</v>
      </c>
      <c r="U727" s="61">
        <v>6183.46</v>
      </c>
    </row>
    <row r="728" spans="1:21" x14ac:dyDescent="0.25">
      <c r="A728" t="s">
        <v>760</v>
      </c>
      <c r="B728">
        <v>1988</v>
      </c>
      <c r="C728" t="s">
        <v>15</v>
      </c>
      <c r="D728">
        <v>1</v>
      </c>
      <c r="E728">
        <v>3</v>
      </c>
      <c r="F728" s="54">
        <v>6184.3</v>
      </c>
      <c r="G728" t="s">
        <v>11</v>
      </c>
      <c r="H728" t="s">
        <v>12</v>
      </c>
      <c r="I728" t="s">
        <v>13</v>
      </c>
      <c r="J728" s="20"/>
      <c r="K728" s="20"/>
      <c r="L728" s="17" t="str">
        <f t="shared" si="59"/>
        <v>Nov</v>
      </c>
      <c r="M728" s="17">
        <f t="shared" si="60"/>
        <v>1988</v>
      </c>
      <c r="N728" s="17" t="str" cm="1">
        <f t="array" ref="N728">IF(G728="?",INDEX($G$2:$G$2344,MODE(MATCH($G$2:$G$2344,$G$2:$G$2344,0))),G728)</f>
        <v>tier - 2</v>
      </c>
      <c r="O728" s="17" t="str" cm="1">
        <f t="array" ref="O728">IF(H728="?",INDEX($H$2:$H$2344,MODE(MATCH($H$2:$H$2344,$H$2:$H$2344,0))),H728)</f>
        <v>tier - 3</v>
      </c>
      <c r="P728" s="17" t="str">
        <f t="shared" si="61"/>
        <v>R1013</v>
      </c>
      <c r="Q728" s="47" t="str">
        <f t="shared" si="62"/>
        <v>1-Nov-1988</v>
      </c>
      <c r="R728" s="48">
        <v>32448</v>
      </c>
      <c r="S728" s="17"/>
      <c r="T728" s="30">
        <f t="shared" si="63"/>
        <v>34</v>
      </c>
      <c r="U728" s="62">
        <v>6184.3</v>
      </c>
    </row>
    <row r="729" spans="1:21" x14ac:dyDescent="0.25">
      <c r="A729" t="s">
        <v>761</v>
      </c>
      <c r="B729">
        <v>1981</v>
      </c>
      <c r="C729" t="s">
        <v>15</v>
      </c>
      <c r="D729">
        <v>22</v>
      </c>
      <c r="E729">
        <v>0</v>
      </c>
      <c r="F729" s="54">
        <v>6185.32</v>
      </c>
      <c r="G729" t="s">
        <v>11</v>
      </c>
      <c r="H729" t="s">
        <v>16</v>
      </c>
      <c r="I729" t="s">
        <v>13</v>
      </c>
      <c r="J729" s="19"/>
      <c r="K729" s="19"/>
      <c r="L729" s="15" t="str">
        <f t="shared" si="59"/>
        <v>Nov</v>
      </c>
      <c r="M729" s="15">
        <f t="shared" si="60"/>
        <v>1981</v>
      </c>
      <c r="N729" s="15" t="str" cm="1">
        <f t="array" ref="N729">IF(G729="?",INDEX($G$2:$G$2344,MODE(MATCH($G$2:$G$2344,$G$2:$G$2344,0))),G729)</f>
        <v>tier - 2</v>
      </c>
      <c r="O729" s="15" t="str" cm="1">
        <f t="array" ref="O729">IF(H729="?",INDEX($H$2:$H$2344,MODE(MATCH($H$2:$H$2344,$H$2:$H$2344,0))),H729)</f>
        <v>tier - 1</v>
      </c>
      <c r="P729" s="15" t="str">
        <f t="shared" si="61"/>
        <v>R1013</v>
      </c>
      <c r="Q729" s="49" t="str">
        <f t="shared" si="62"/>
        <v>22-Nov-1981</v>
      </c>
      <c r="R729" s="46">
        <v>29912</v>
      </c>
      <c r="S729" s="15"/>
      <c r="T729" s="29">
        <f t="shared" si="63"/>
        <v>41</v>
      </c>
      <c r="U729" s="61">
        <v>6185.32</v>
      </c>
    </row>
    <row r="730" spans="1:21" x14ac:dyDescent="0.25">
      <c r="A730" t="s">
        <v>762</v>
      </c>
      <c r="B730">
        <v>1981</v>
      </c>
      <c r="C730" t="s">
        <v>37</v>
      </c>
      <c r="D730">
        <v>1</v>
      </c>
      <c r="E730">
        <v>0</v>
      </c>
      <c r="F730" s="54">
        <v>6186.13</v>
      </c>
      <c r="G730" t="s">
        <v>11</v>
      </c>
      <c r="H730" t="s">
        <v>12</v>
      </c>
      <c r="I730" t="s">
        <v>42</v>
      </c>
      <c r="J730" s="20"/>
      <c r="K730" s="20"/>
      <c r="L730" s="17" t="str">
        <f t="shared" si="59"/>
        <v>Oct</v>
      </c>
      <c r="M730" s="17">
        <f t="shared" si="60"/>
        <v>1981</v>
      </c>
      <c r="N730" s="17" t="str" cm="1">
        <f t="array" ref="N730">IF(G730="?",INDEX($G$2:$G$2344,MODE(MATCH($G$2:$G$2344,$G$2:$G$2344,0))),G730)</f>
        <v>tier - 2</v>
      </c>
      <c r="O730" s="17" t="str" cm="1">
        <f t="array" ref="O730">IF(H730="?",INDEX($H$2:$H$2344,MODE(MATCH($H$2:$H$2344,$H$2:$H$2344,0))),H730)</f>
        <v>tier - 3</v>
      </c>
      <c r="P730" s="17" t="str">
        <f t="shared" si="61"/>
        <v>R1011</v>
      </c>
      <c r="Q730" s="47" t="str">
        <f t="shared" si="62"/>
        <v>1-Oct-1981</v>
      </c>
      <c r="R730" s="48">
        <v>29860</v>
      </c>
      <c r="S730" s="17"/>
      <c r="T730" s="30">
        <f t="shared" si="63"/>
        <v>41</v>
      </c>
      <c r="U730" s="62">
        <v>6186.13</v>
      </c>
    </row>
    <row r="731" spans="1:21" x14ac:dyDescent="0.25">
      <c r="A731" t="s">
        <v>763</v>
      </c>
      <c r="B731">
        <v>1988</v>
      </c>
      <c r="C731" t="s">
        <v>37</v>
      </c>
      <c r="D731">
        <v>23</v>
      </c>
      <c r="E731">
        <v>3</v>
      </c>
      <c r="F731" s="54">
        <v>6196.45</v>
      </c>
      <c r="G731" t="s">
        <v>11</v>
      </c>
      <c r="H731" t="s">
        <v>16</v>
      </c>
      <c r="I731" t="s">
        <v>42</v>
      </c>
      <c r="J731" s="19"/>
      <c r="K731" s="19"/>
      <c r="L731" s="15" t="str">
        <f t="shared" si="59"/>
        <v>Oct</v>
      </c>
      <c r="M731" s="15">
        <f t="shared" si="60"/>
        <v>1988</v>
      </c>
      <c r="N731" s="15" t="str" cm="1">
        <f t="array" ref="N731">IF(G731="?",INDEX($G$2:$G$2344,MODE(MATCH($G$2:$G$2344,$G$2:$G$2344,0))),G731)</f>
        <v>tier - 2</v>
      </c>
      <c r="O731" s="15" t="str" cm="1">
        <f t="array" ref="O731">IF(H731="?",INDEX($H$2:$H$2344,MODE(MATCH($H$2:$H$2344,$H$2:$H$2344,0))),H731)</f>
        <v>tier - 1</v>
      </c>
      <c r="P731" s="15" t="str">
        <f t="shared" si="61"/>
        <v>R1011</v>
      </c>
      <c r="Q731" s="49" t="str">
        <f t="shared" si="62"/>
        <v>23-Oct-1988</v>
      </c>
      <c r="R731" s="46">
        <v>32439</v>
      </c>
      <c r="S731" s="15"/>
      <c r="T731" s="29">
        <f t="shared" si="63"/>
        <v>34</v>
      </c>
      <c r="U731" s="61">
        <v>6196.45</v>
      </c>
    </row>
    <row r="732" spans="1:21" x14ac:dyDescent="0.25">
      <c r="A732" t="s">
        <v>764</v>
      </c>
      <c r="B732">
        <v>1985</v>
      </c>
      <c r="C732" t="s">
        <v>10</v>
      </c>
      <c r="D732">
        <v>22</v>
      </c>
      <c r="E732">
        <v>2</v>
      </c>
      <c r="F732" s="54">
        <v>6198.75</v>
      </c>
      <c r="G732" t="s">
        <v>11</v>
      </c>
      <c r="H732" t="s">
        <v>16</v>
      </c>
      <c r="I732" t="s">
        <v>23</v>
      </c>
      <c r="J732" s="20"/>
      <c r="K732" s="20"/>
      <c r="L732" s="17" t="str">
        <f t="shared" si="59"/>
        <v>Jul</v>
      </c>
      <c r="M732" s="17">
        <f t="shared" si="60"/>
        <v>1985</v>
      </c>
      <c r="N732" s="17" t="str" cm="1">
        <f t="array" ref="N732">IF(G732="?",INDEX($G$2:$G$2344,MODE(MATCH($G$2:$G$2344,$G$2:$G$2344,0))),G732)</f>
        <v>tier - 2</v>
      </c>
      <c r="O732" s="17" t="str" cm="1">
        <f t="array" ref="O732">IF(H732="?",INDEX($H$2:$H$2344,MODE(MATCH($H$2:$H$2344,$H$2:$H$2344,0))),H732)</f>
        <v>tier - 1</v>
      </c>
      <c r="P732" s="17" t="str">
        <f t="shared" si="61"/>
        <v>R1012</v>
      </c>
      <c r="Q732" s="47" t="str">
        <f t="shared" si="62"/>
        <v>22-Jul-1985</v>
      </c>
      <c r="R732" s="48">
        <v>31250</v>
      </c>
      <c r="S732" s="17"/>
      <c r="T732" s="30">
        <f t="shared" si="63"/>
        <v>37</v>
      </c>
      <c r="U732" s="62">
        <v>6198.75</v>
      </c>
    </row>
    <row r="733" spans="1:21" x14ac:dyDescent="0.25">
      <c r="A733" t="s">
        <v>31</v>
      </c>
      <c r="B733">
        <v>1985</v>
      </c>
      <c r="C733" t="s">
        <v>30</v>
      </c>
      <c r="D733">
        <v>20</v>
      </c>
      <c r="E733">
        <v>2</v>
      </c>
      <c r="F733" s="54">
        <v>6203.9</v>
      </c>
      <c r="G733" t="s">
        <v>16</v>
      </c>
      <c r="H733" t="s">
        <v>11</v>
      </c>
      <c r="I733" t="s">
        <v>23</v>
      </c>
      <c r="J733" s="19"/>
      <c r="K733" s="19"/>
      <c r="L733" s="15" t="str">
        <f t="shared" si="59"/>
        <v>Dec</v>
      </c>
      <c r="M733" s="15">
        <f t="shared" si="60"/>
        <v>1985</v>
      </c>
      <c r="N733" s="15" t="str" cm="1">
        <f t="array" ref="N733">IF(G733="?",INDEX($G$2:$G$2344,MODE(MATCH($G$2:$G$2344,$G$2:$G$2344,0))),G733)</f>
        <v>tier - 1</v>
      </c>
      <c r="O733" s="15" t="str" cm="1">
        <f t="array" ref="O733">IF(H733="?",INDEX($H$2:$H$2344,MODE(MATCH($H$2:$H$2344,$H$2:$H$2344,0))),H733)</f>
        <v>tier - 2</v>
      </c>
      <c r="P733" s="15" t="str">
        <f t="shared" si="61"/>
        <v>R1012</v>
      </c>
      <c r="Q733" s="49" t="str">
        <f t="shared" si="62"/>
        <v>20-Dec-1985</v>
      </c>
      <c r="R733" s="46">
        <v>31401</v>
      </c>
      <c r="S733" s="15"/>
      <c r="T733" s="29">
        <f t="shared" si="63"/>
        <v>37</v>
      </c>
      <c r="U733" s="61">
        <v>6203.9</v>
      </c>
    </row>
    <row r="734" spans="1:21" x14ac:dyDescent="0.25">
      <c r="A734" t="s">
        <v>765</v>
      </c>
      <c r="B734">
        <v>1985</v>
      </c>
      <c r="C734" t="s">
        <v>20</v>
      </c>
      <c r="D734">
        <v>22</v>
      </c>
      <c r="E734">
        <v>2</v>
      </c>
      <c r="F734" s="54">
        <v>6203.9</v>
      </c>
      <c r="G734" t="s">
        <v>11</v>
      </c>
      <c r="H734" t="s">
        <v>11</v>
      </c>
      <c r="I734" t="s">
        <v>23</v>
      </c>
      <c r="J734" s="20"/>
      <c r="K734" s="20"/>
      <c r="L734" s="17" t="str">
        <f t="shared" si="59"/>
        <v>Sep</v>
      </c>
      <c r="M734" s="17">
        <f t="shared" si="60"/>
        <v>1985</v>
      </c>
      <c r="N734" s="17" t="str" cm="1">
        <f t="array" ref="N734">IF(G734="?",INDEX($G$2:$G$2344,MODE(MATCH($G$2:$G$2344,$G$2:$G$2344,0))),G734)</f>
        <v>tier - 2</v>
      </c>
      <c r="O734" s="17" t="str" cm="1">
        <f t="array" ref="O734">IF(H734="?",INDEX($H$2:$H$2344,MODE(MATCH($H$2:$H$2344,$H$2:$H$2344,0))),H734)</f>
        <v>tier - 2</v>
      </c>
      <c r="P734" s="17" t="str">
        <f t="shared" si="61"/>
        <v>R1012</v>
      </c>
      <c r="Q734" s="47" t="str">
        <f t="shared" si="62"/>
        <v>22-Sep-1985</v>
      </c>
      <c r="R734" s="48">
        <v>31312</v>
      </c>
      <c r="S734" s="17"/>
      <c r="T734" s="30">
        <f t="shared" si="63"/>
        <v>37</v>
      </c>
      <c r="U734" s="62">
        <v>6203.9</v>
      </c>
    </row>
    <row r="735" spans="1:21" x14ac:dyDescent="0.25">
      <c r="A735" t="s">
        <v>766</v>
      </c>
      <c r="B735">
        <v>1999</v>
      </c>
      <c r="C735" t="s">
        <v>20</v>
      </c>
      <c r="D735">
        <v>10</v>
      </c>
      <c r="E735">
        <v>0</v>
      </c>
      <c r="F735" s="54">
        <v>6207.26</v>
      </c>
      <c r="G735" t="s">
        <v>11</v>
      </c>
      <c r="H735" t="s">
        <v>11</v>
      </c>
      <c r="I735" t="s">
        <v>535</v>
      </c>
      <c r="J735" s="19"/>
      <c r="K735" s="19"/>
      <c r="L735" s="15" t="str">
        <f t="shared" si="59"/>
        <v>Sep</v>
      </c>
      <c r="M735" s="15">
        <f t="shared" si="60"/>
        <v>1999</v>
      </c>
      <c r="N735" s="15" t="str" cm="1">
        <f t="array" ref="N735">IF(G735="?",INDEX($G$2:$G$2344,MODE(MATCH($G$2:$G$2344,$G$2:$G$2344,0))),G735)</f>
        <v>tier - 2</v>
      </c>
      <c r="O735" s="15" t="str" cm="1">
        <f t="array" ref="O735">IF(H735="?",INDEX($H$2:$H$2344,MODE(MATCH($H$2:$H$2344,$H$2:$H$2344,0))),H735)</f>
        <v>tier - 2</v>
      </c>
      <c r="P735" s="15" t="str">
        <f t="shared" si="61"/>
        <v>R1026</v>
      </c>
      <c r="Q735" s="49" t="str">
        <f t="shared" si="62"/>
        <v>10-Sep-1999</v>
      </c>
      <c r="R735" s="46">
        <v>36413</v>
      </c>
      <c r="S735" s="15"/>
      <c r="T735" s="29">
        <f t="shared" si="63"/>
        <v>23</v>
      </c>
      <c r="U735" s="61">
        <v>6207.26</v>
      </c>
    </row>
    <row r="736" spans="1:21" x14ac:dyDescent="0.25">
      <c r="A736" t="s">
        <v>767</v>
      </c>
      <c r="B736">
        <v>1992</v>
      </c>
      <c r="C736" t="s">
        <v>35</v>
      </c>
      <c r="D736">
        <v>12</v>
      </c>
      <c r="E736">
        <v>0</v>
      </c>
      <c r="F736" s="54">
        <v>6208.5</v>
      </c>
      <c r="G736" t="s">
        <v>11</v>
      </c>
      <c r="H736" t="s">
        <v>16</v>
      </c>
      <c r="I736" t="s">
        <v>300</v>
      </c>
      <c r="J736" s="20"/>
      <c r="K736" s="20"/>
      <c r="L736" s="17" t="str">
        <f t="shared" si="59"/>
        <v>Aug</v>
      </c>
      <c r="M736" s="17">
        <f t="shared" si="60"/>
        <v>1992</v>
      </c>
      <c r="N736" s="17" t="str" cm="1">
        <f t="array" ref="N736">IF(G736="?",INDEX($G$2:$G$2344,MODE(MATCH($G$2:$G$2344,$G$2:$G$2344,0))),G736)</f>
        <v>tier - 2</v>
      </c>
      <c r="O736" s="17" t="str" cm="1">
        <f t="array" ref="O736">IF(H736="?",INDEX($H$2:$H$2344,MODE(MATCH($H$2:$H$2344,$H$2:$H$2344,0))),H736)</f>
        <v>tier - 1</v>
      </c>
      <c r="P736" s="17" t="str">
        <f t="shared" si="61"/>
        <v>R1021</v>
      </c>
      <c r="Q736" s="47" t="str">
        <f t="shared" si="62"/>
        <v>12-Aug-1992</v>
      </c>
      <c r="R736" s="48">
        <v>33828</v>
      </c>
      <c r="S736" s="17"/>
      <c r="T736" s="30">
        <f t="shared" si="63"/>
        <v>30</v>
      </c>
      <c r="U736" s="62">
        <v>6208.5</v>
      </c>
    </row>
    <row r="737" spans="1:21" x14ac:dyDescent="0.25">
      <c r="A737" t="s">
        <v>768</v>
      </c>
      <c r="B737">
        <v>1972</v>
      </c>
      <c r="C737" t="s">
        <v>18</v>
      </c>
      <c r="D737">
        <v>29</v>
      </c>
      <c r="E737">
        <v>0</v>
      </c>
      <c r="F737" s="54">
        <v>6219.93</v>
      </c>
      <c r="G737" t="s">
        <v>11</v>
      </c>
      <c r="H737" t="s">
        <v>11</v>
      </c>
      <c r="I737" t="s">
        <v>13</v>
      </c>
      <c r="J737" s="19"/>
      <c r="K737" s="19"/>
      <c r="L737" s="15" t="str">
        <f t="shared" si="59"/>
        <v>Jun</v>
      </c>
      <c r="M737" s="15">
        <f t="shared" si="60"/>
        <v>1972</v>
      </c>
      <c r="N737" s="15" t="str" cm="1">
        <f t="array" ref="N737">IF(G737="?",INDEX($G$2:$G$2344,MODE(MATCH($G$2:$G$2344,$G$2:$G$2344,0))),G737)</f>
        <v>tier - 2</v>
      </c>
      <c r="O737" s="15" t="str" cm="1">
        <f t="array" ref="O737">IF(H737="?",INDEX($H$2:$H$2344,MODE(MATCH($H$2:$H$2344,$H$2:$H$2344,0))),H737)</f>
        <v>tier - 2</v>
      </c>
      <c r="P737" s="15" t="str">
        <f t="shared" si="61"/>
        <v>R1013</v>
      </c>
      <c r="Q737" s="49" t="str">
        <f t="shared" si="62"/>
        <v>29-Jun-1972</v>
      </c>
      <c r="R737" s="46">
        <v>26479</v>
      </c>
      <c r="S737" s="15"/>
      <c r="T737" s="29">
        <f t="shared" si="63"/>
        <v>50</v>
      </c>
      <c r="U737" s="61">
        <v>6219.93</v>
      </c>
    </row>
    <row r="738" spans="1:21" x14ac:dyDescent="0.25">
      <c r="A738" t="s">
        <v>769</v>
      </c>
      <c r="B738">
        <v>1978</v>
      </c>
      <c r="C738" t="s">
        <v>20</v>
      </c>
      <c r="D738">
        <v>19</v>
      </c>
      <c r="E738">
        <v>2</v>
      </c>
      <c r="F738" s="54">
        <v>6236.95</v>
      </c>
      <c r="G738" t="s">
        <v>11</v>
      </c>
      <c r="H738" t="s">
        <v>11</v>
      </c>
      <c r="I738" t="s">
        <v>13</v>
      </c>
      <c r="J738" s="20"/>
      <c r="K738" s="20"/>
      <c r="L738" s="17" t="str">
        <f t="shared" si="59"/>
        <v>Sep</v>
      </c>
      <c r="M738" s="17">
        <f t="shared" si="60"/>
        <v>1978</v>
      </c>
      <c r="N738" s="17" t="str" cm="1">
        <f t="array" ref="N738">IF(G738="?",INDEX($G$2:$G$2344,MODE(MATCH($G$2:$G$2344,$G$2:$G$2344,0))),G738)</f>
        <v>tier - 2</v>
      </c>
      <c r="O738" s="17" t="str" cm="1">
        <f t="array" ref="O738">IF(H738="?",INDEX($H$2:$H$2344,MODE(MATCH($H$2:$H$2344,$H$2:$H$2344,0))),H738)</f>
        <v>tier - 2</v>
      </c>
      <c r="P738" s="17" t="str">
        <f t="shared" si="61"/>
        <v>R1013</v>
      </c>
      <c r="Q738" s="47" t="str">
        <f t="shared" si="62"/>
        <v>19-Sep-1978</v>
      </c>
      <c r="R738" s="48">
        <v>28752</v>
      </c>
      <c r="S738" s="17"/>
      <c r="T738" s="30">
        <f t="shared" si="63"/>
        <v>44</v>
      </c>
      <c r="U738" s="62">
        <v>6236.95</v>
      </c>
    </row>
    <row r="739" spans="1:21" x14ac:dyDescent="0.25">
      <c r="A739" t="s">
        <v>770</v>
      </c>
      <c r="B739">
        <v>1983</v>
      </c>
      <c r="C739" t="s">
        <v>35</v>
      </c>
      <c r="D739">
        <v>11</v>
      </c>
      <c r="E739">
        <v>1</v>
      </c>
      <c r="F739" s="54">
        <v>6238.3</v>
      </c>
      <c r="G739" t="s">
        <v>11</v>
      </c>
      <c r="H739" t="s">
        <v>16</v>
      </c>
      <c r="I739" t="s">
        <v>42</v>
      </c>
      <c r="J739" s="19"/>
      <c r="K739" s="19"/>
      <c r="L739" s="15" t="str">
        <f t="shared" si="59"/>
        <v>Aug</v>
      </c>
      <c r="M739" s="15">
        <f t="shared" si="60"/>
        <v>1983</v>
      </c>
      <c r="N739" s="15" t="str" cm="1">
        <f t="array" ref="N739">IF(G739="?",INDEX($G$2:$G$2344,MODE(MATCH($G$2:$G$2344,$G$2:$G$2344,0))),G739)</f>
        <v>tier - 2</v>
      </c>
      <c r="O739" s="15" t="str" cm="1">
        <f t="array" ref="O739">IF(H739="?",INDEX($H$2:$H$2344,MODE(MATCH($H$2:$H$2344,$H$2:$H$2344,0))),H739)</f>
        <v>tier - 1</v>
      </c>
      <c r="P739" s="15" t="str">
        <f t="shared" si="61"/>
        <v>R1011</v>
      </c>
      <c r="Q739" s="49" t="str">
        <f t="shared" si="62"/>
        <v>11-Aug-1983</v>
      </c>
      <c r="R739" s="46">
        <v>30539</v>
      </c>
      <c r="S739" s="15"/>
      <c r="T739" s="29">
        <f t="shared" si="63"/>
        <v>39</v>
      </c>
      <c r="U739" s="61">
        <v>6238.3</v>
      </c>
    </row>
    <row r="740" spans="1:21" x14ac:dyDescent="0.25">
      <c r="A740" t="s">
        <v>771</v>
      </c>
      <c r="B740">
        <v>1979</v>
      </c>
      <c r="C740" t="s">
        <v>37</v>
      </c>
      <c r="D740">
        <v>10</v>
      </c>
      <c r="E740">
        <v>0</v>
      </c>
      <c r="F740" s="54">
        <v>6250.44</v>
      </c>
      <c r="G740" t="s">
        <v>11</v>
      </c>
      <c r="H740" t="s">
        <v>16</v>
      </c>
      <c r="I740" t="s">
        <v>42</v>
      </c>
      <c r="J740" s="20"/>
      <c r="K740" s="20"/>
      <c r="L740" s="17" t="str">
        <f t="shared" si="59"/>
        <v>Oct</v>
      </c>
      <c r="M740" s="17">
        <f t="shared" si="60"/>
        <v>1979</v>
      </c>
      <c r="N740" s="17" t="str" cm="1">
        <f t="array" ref="N740">IF(G740="?",INDEX($G$2:$G$2344,MODE(MATCH($G$2:$G$2344,$G$2:$G$2344,0))),G740)</f>
        <v>tier - 2</v>
      </c>
      <c r="O740" s="17" t="str" cm="1">
        <f t="array" ref="O740">IF(H740="?",INDEX($H$2:$H$2344,MODE(MATCH($H$2:$H$2344,$H$2:$H$2344,0))),H740)</f>
        <v>tier - 1</v>
      </c>
      <c r="P740" s="17" t="str">
        <f t="shared" si="61"/>
        <v>R1011</v>
      </c>
      <c r="Q740" s="47" t="str">
        <f t="shared" si="62"/>
        <v>10-Oct-1979</v>
      </c>
      <c r="R740" s="48">
        <v>29138</v>
      </c>
      <c r="S740" s="17"/>
      <c r="T740" s="30">
        <f t="shared" si="63"/>
        <v>43</v>
      </c>
      <c r="U740" s="62">
        <v>6250.44</v>
      </c>
    </row>
    <row r="741" spans="1:21" x14ac:dyDescent="0.25">
      <c r="A741" t="s">
        <v>772</v>
      </c>
      <c r="B741">
        <v>1972</v>
      </c>
      <c r="C741" t="s">
        <v>15</v>
      </c>
      <c r="D741">
        <v>11</v>
      </c>
      <c r="E741">
        <v>0</v>
      </c>
      <c r="F741" s="54">
        <v>6253.85</v>
      </c>
      <c r="G741" t="s">
        <v>11</v>
      </c>
      <c r="H741" t="s">
        <v>11</v>
      </c>
      <c r="I741" t="s">
        <v>13</v>
      </c>
      <c r="J741" s="19"/>
      <c r="K741" s="19"/>
      <c r="L741" s="15" t="str">
        <f t="shared" si="59"/>
        <v>Nov</v>
      </c>
      <c r="M741" s="15">
        <f t="shared" si="60"/>
        <v>1972</v>
      </c>
      <c r="N741" s="15" t="str" cm="1">
        <f t="array" ref="N741">IF(G741="?",INDEX($G$2:$G$2344,MODE(MATCH($G$2:$G$2344,$G$2:$G$2344,0))),G741)</f>
        <v>tier - 2</v>
      </c>
      <c r="O741" s="15" t="str" cm="1">
        <f t="array" ref="O741">IF(H741="?",INDEX($H$2:$H$2344,MODE(MATCH($H$2:$H$2344,$H$2:$H$2344,0))),H741)</f>
        <v>tier - 2</v>
      </c>
      <c r="P741" s="15" t="str">
        <f t="shared" si="61"/>
        <v>R1013</v>
      </c>
      <c r="Q741" s="49" t="str">
        <f t="shared" si="62"/>
        <v>11-Nov-1972</v>
      </c>
      <c r="R741" s="46">
        <v>26614</v>
      </c>
      <c r="S741" s="15"/>
      <c r="T741" s="29">
        <f t="shared" si="63"/>
        <v>50</v>
      </c>
      <c r="U741" s="61">
        <v>6253.85</v>
      </c>
    </row>
    <row r="742" spans="1:21" x14ac:dyDescent="0.25">
      <c r="A742" t="s">
        <v>773</v>
      </c>
      <c r="B742">
        <v>1972</v>
      </c>
      <c r="C742" t="s">
        <v>20</v>
      </c>
      <c r="D742">
        <v>8</v>
      </c>
      <c r="E742">
        <v>0</v>
      </c>
      <c r="F742" s="54">
        <v>6254.13</v>
      </c>
      <c r="G742" t="s">
        <v>11</v>
      </c>
      <c r="H742" t="s">
        <v>11</v>
      </c>
      <c r="I742" t="s">
        <v>23</v>
      </c>
      <c r="J742" s="20"/>
      <c r="K742" s="20"/>
      <c r="L742" s="17" t="str">
        <f t="shared" si="59"/>
        <v>Sep</v>
      </c>
      <c r="M742" s="17">
        <f t="shared" si="60"/>
        <v>1972</v>
      </c>
      <c r="N742" s="17" t="str" cm="1">
        <f t="array" ref="N742">IF(G742="?",INDEX($G$2:$G$2344,MODE(MATCH($G$2:$G$2344,$G$2:$G$2344,0))),G742)</f>
        <v>tier - 2</v>
      </c>
      <c r="O742" s="17" t="str" cm="1">
        <f t="array" ref="O742">IF(H742="?",INDEX($H$2:$H$2344,MODE(MATCH($H$2:$H$2344,$H$2:$H$2344,0))),H742)</f>
        <v>tier - 2</v>
      </c>
      <c r="P742" s="17" t="str">
        <f t="shared" si="61"/>
        <v>R1012</v>
      </c>
      <c r="Q742" s="47" t="str">
        <f t="shared" si="62"/>
        <v>8-Sep-1972</v>
      </c>
      <c r="R742" s="48">
        <v>26550</v>
      </c>
      <c r="S742" s="17"/>
      <c r="T742" s="30">
        <f t="shared" si="63"/>
        <v>50</v>
      </c>
      <c r="U742" s="62">
        <v>6254.13</v>
      </c>
    </row>
    <row r="743" spans="1:21" x14ac:dyDescent="0.25">
      <c r="A743" t="s">
        <v>774</v>
      </c>
      <c r="B743">
        <v>1970</v>
      </c>
      <c r="C743" t="s">
        <v>37</v>
      </c>
      <c r="D743">
        <v>11</v>
      </c>
      <c r="E743">
        <v>0</v>
      </c>
      <c r="F743" s="54">
        <v>6255.38</v>
      </c>
      <c r="G743" t="s">
        <v>11</v>
      </c>
      <c r="H743" t="s">
        <v>11</v>
      </c>
      <c r="I743" t="s">
        <v>13</v>
      </c>
      <c r="J743" s="19"/>
      <c r="K743" s="19"/>
      <c r="L743" s="15" t="str">
        <f t="shared" si="59"/>
        <v>Oct</v>
      </c>
      <c r="M743" s="15">
        <f t="shared" si="60"/>
        <v>1970</v>
      </c>
      <c r="N743" s="15" t="str" cm="1">
        <f t="array" ref="N743">IF(G743="?",INDEX($G$2:$G$2344,MODE(MATCH($G$2:$G$2344,$G$2:$G$2344,0))),G743)</f>
        <v>tier - 2</v>
      </c>
      <c r="O743" s="15" t="str" cm="1">
        <f t="array" ref="O743">IF(H743="?",INDEX($H$2:$H$2344,MODE(MATCH($H$2:$H$2344,$H$2:$H$2344,0))),H743)</f>
        <v>tier - 2</v>
      </c>
      <c r="P743" s="15" t="str">
        <f t="shared" si="61"/>
        <v>R1013</v>
      </c>
      <c r="Q743" s="49" t="str">
        <f t="shared" si="62"/>
        <v>11-Oct-1970</v>
      </c>
      <c r="R743" s="46">
        <v>25852</v>
      </c>
      <c r="S743" s="15"/>
      <c r="T743" s="29">
        <f t="shared" si="63"/>
        <v>52</v>
      </c>
      <c r="U743" s="61">
        <v>6255.38</v>
      </c>
    </row>
    <row r="744" spans="1:21" x14ac:dyDescent="0.25">
      <c r="A744" t="s">
        <v>775</v>
      </c>
      <c r="B744">
        <v>1995</v>
      </c>
      <c r="C744" t="s">
        <v>37</v>
      </c>
      <c r="D744">
        <v>17</v>
      </c>
      <c r="E744">
        <v>0</v>
      </c>
      <c r="F744" s="54">
        <v>6261.2</v>
      </c>
      <c r="G744" t="s">
        <v>11</v>
      </c>
      <c r="H744" t="s">
        <v>16</v>
      </c>
      <c r="I744" t="s">
        <v>535</v>
      </c>
      <c r="J744" s="20"/>
      <c r="K744" s="20"/>
      <c r="L744" s="17" t="str">
        <f t="shared" si="59"/>
        <v>Oct</v>
      </c>
      <c r="M744" s="17">
        <f t="shared" si="60"/>
        <v>1995</v>
      </c>
      <c r="N744" s="17" t="str" cm="1">
        <f t="array" ref="N744">IF(G744="?",INDEX($G$2:$G$2344,MODE(MATCH($G$2:$G$2344,$G$2:$G$2344,0))),G744)</f>
        <v>tier - 2</v>
      </c>
      <c r="O744" s="17" t="str" cm="1">
        <f t="array" ref="O744">IF(H744="?",INDEX($H$2:$H$2344,MODE(MATCH($H$2:$H$2344,$H$2:$H$2344,0))),H744)</f>
        <v>tier - 1</v>
      </c>
      <c r="P744" s="17" t="str">
        <f t="shared" si="61"/>
        <v>R1026</v>
      </c>
      <c r="Q744" s="47" t="str">
        <f t="shared" si="62"/>
        <v>17-Oct-1995</v>
      </c>
      <c r="R744" s="48">
        <v>34989</v>
      </c>
      <c r="S744" s="17"/>
      <c r="T744" s="30">
        <f t="shared" si="63"/>
        <v>27</v>
      </c>
      <c r="U744" s="62">
        <v>6261.2</v>
      </c>
    </row>
    <row r="745" spans="1:21" x14ac:dyDescent="0.25">
      <c r="A745" t="s">
        <v>776</v>
      </c>
      <c r="B745">
        <v>1984</v>
      </c>
      <c r="C745" t="s">
        <v>20</v>
      </c>
      <c r="D745">
        <v>25</v>
      </c>
      <c r="E745">
        <v>3</v>
      </c>
      <c r="F745" s="54">
        <v>6269.33</v>
      </c>
      <c r="G745" t="s">
        <v>11</v>
      </c>
      <c r="H745" t="s">
        <v>16</v>
      </c>
      <c r="I745" t="s">
        <v>13</v>
      </c>
      <c r="J745" s="19"/>
      <c r="K745" s="19"/>
      <c r="L745" s="15" t="str">
        <f t="shared" si="59"/>
        <v>Sep</v>
      </c>
      <c r="M745" s="15">
        <f t="shared" si="60"/>
        <v>1984</v>
      </c>
      <c r="N745" s="15" t="str" cm="1">
        <f t="array" ref="N745">IF(G745="?",INDEX($G$2:$G$2344,MODE(MATCH($G$2:$G$2344,$G$2:$G$2344,0))),G745)</f>
        <v>tier - 2</v>
      </c>
      <c r="O745" s="15" t="str" cm="1">
        <f t="array" ref="O745">IF(H745="?",INDEX($H$2:$H$2344,MODE(MATCH($H$2:$H$2344,$H$2:$H$2344,0))),H745)</f>
        <v>tier - 1</v>
      </c>
      <c r="P745" s="15" t="str">
        <f t="shared" si="61"/>
        <v>R1013</v>
      </c>
      <c r="Q745" s="49" t="str">
        <f t="shared" si="62"/>
        <v>25-Sep-1984</v>
      </c>
      <c r="R745" s="46">
        <v>30950</v>
      </c>
      <c r="S745" s="15"/>
      <c r="T745" s="29">
        <f t="shared" si="63"/>
        <v>38</v>
      </c>
      <c r="U745" s="61">
        <v>6269.33</v>
      </c>
    </row>
    <row r="746" spans="1:21" x14ac:dyDescent="0.25">
      <c r="A746" t="s">
        <v>777</v>
      </c>
      <c r="B746">
        <v>1981</v>
      </c>
      <c r="C746" t="s">
        <v>18</v>
      </c>
      <c r="D746">
        <v>30</v>
      </c>
      <c r="E746">
        <v>1</v>
      </c>
      <c r="F746" s="54">
        <v>6272.48</v>
      </c>
      <c r="G746" t="s">
        <v>16</v>
      </c>
      <c r="H746" t="s">
        <v>12</v>
      </c>
      <c r="I746" t="s">
        <v>13</v>
      </c>
      <c r="J746" s="20"/>
      <c r="K746" s="20"/>
      <c r="L746" s="17" t="str">
        <f t="shared" si="59"/>
        <v>Jun</v>
      </c>
      <c r="M746" s="17">
        <f t="shared" si="60"/>
        <v>1981</v>
      </c>
      <c r="N746" s="17" t="str" cm="1">
        <f t="array" ref="N746">IF(G746="?",INDEX($G$2:$G$2344,MODE(MATCH($G$2:$G$2344,$G$2:$G$2344,0))),G746)</f>
        <v>tier - 1</v>
      </c>
      <c r="O746" s="17" t="str" cm="1">
        <f t="array" ref="O746">IF(H746="?",INDEX($H$2:$H$2344,MODE(MATCH($H$2:$H$2344,$H$2:$H$2344,0))),H746)</f>
        <v>tier - 3</v>
      </c>
      <c r="P746" s="17" t="str">
        <f t="shared" si="61"/>
        <v>R1013</v>
      </c>
      <c r="Q746" s="47" t="str">
        <f t="shared" si="62"/>
        <v>30-Jun-1981</v>
      </c>
      <c r="R746" s="48">
        <v>29767</v>
      </c>
      <c r="S746" s="17"/>
      <c r="T746" s="30">
        <f t="shared" si="63"/>
        <v>41</v>
      </c>
      <c r="U746" s="62">
        <v>6272.48</v>
      </c>
    </row>
    <row r="747" spans="1:21" x14ac:dyDescent="0.25">
      <c r="A747" t="s">
        <v>778</v>
      </c>
      <c r="B747">
        <v>1993</v>
      </c>
      <c r="C747" t="s">
        <v>37</v>
      </c>
      <c r="D747">
        <v>16</v>
      </c>
      <c r="E747">
        <v>0</v>
      </c>
      <c r="F747" s="54">
        <v>6276.3</v>
      </c>
      <c r="G747" t="s">
        <v>11</v>
      </c>
      <c r="H747" t="s">
        <v>16</v>
      </c>
      <c r="I747" t="s">
        <v>200</v>
      </c>
      <c r="J747" s="19"/>
      <c r="K747" s="19"/>
      <c r="L747" s="15" t="str">
        <f t="shared" si="59"/>
        <v>Oct</v>
      </c>
      <c r="M747" s="15">
        <f t="shared" si="60"/>
        <v>1993</v>
      </c>
      <c r="N747" s="15" t="str" cm="1">
        <f t="array" ref="N747">IF(G747="?",INDEX($G$2:$G$2344,MODE(MATCH($G$2:$G$2344,$G$2:$G$2344,0))),G747)</f>
        <v>tier - 2</v>
      </c>
      <c r="O747" s="15" t="str" cm="1">
        <f t="array" ref="O747">IF(H747="?",INDEX($H$2:$H$2344,MODE(MATCH($H$2:$H$2344,$H$2:$H$2344,0))),H747)</f>
        <v>tier - 1</v>
      </c>
      <c r="P747" s="15" t="str">
        <f t="shared" si="61"/>
        <v>R1025</v>
      </c>
      <c r="Q747" s="49" t="str">
        <f t="shared" si="62"/>
        <v>16-Oct-1993</v>
      </c>
      <c r="R747" s="46">
        <v>34258</v>
      </c>
      <c r="S747" s="15"/>
      <c r="T747" s="29">
        <f t="shared" si="63"/>
        <v>29</v>
      </c>
      <c r="U747" s="61">
        <v>6276.3</v>
      </c>
    </row>
    <row r="748" spans="1:21" x14ac:dyDescent="0.25">
      <c r="A748" t="s">
        <v>779</v>
      </c>
      <c r="B748">
        <v>1981</v>
      </c>
      <c r="C748" t="s">
        <v>15</v>
      </c>
      <c r="D748">
        <v>24</v>
      </c>
      <c r="E748">
        <v>1</v>
      </c>
      <c r="F748" s="54">
        <v>6282.24</v>
      </c>
      <c r="G748" t="s">
        <v>11</v>
      </c>
      <c r="H748" t="s">
        <v>16</v>
      </c>
      <c r="I748" t="s">
        <v>42</v>
      </c>
      <c r="J748" s="20"/>
      <c r="K748" s="20"/>
      <c r="L748" s="17" t="str">
        <f t="shared" si="59"/>
        <v>Nov</v>
      </c>
      <c r="M748" s="17">
        <f t="shared" si="60"/>
        <v>1981</v>
      </c>
      <c r="N748" s="17" t="str" cm="1">
        <f t="array" ref="N748">IF(G748="?",INDEX($G$2:$G$2344,MODE(MATCH($G$2:$G$2344,$G$2:$G$2344,0))),G748)</f>
        <v>tier - 2</v>
      </c>
      <c r="O748" s="17" t="str" cm="1">
        <f t="array" ref="O748">IF(H748="?",INDEX($H$2:$H$2344,MODE(MATCH($H$2:$H$2344,$H$2:$H$2344,0))),H748)</f>
        <v>tier - 1</v>
      </c>
      <c r="P748" s="17" t="str">
        <f t="shared" si="61"/>
        <v>R1011</v>
      </c>
      <c r="Q748" s="47" t="str">
        <f t="shared" si="62"/>
        <v>24-Nov-1981</v>
      </c>
      <c r="R748" s="48">
        <v>29914</v>
      </c>
      <c r="S748" s="17"/>
      <c r="T748" s="30">
        <f t="shared" si="63"/>
        <v>41</v>
      </c>
      <c r="U748" s="62">
        <v>6282.24</v>
      </c>
    </row>
    <row r="749" spans="1:21" x14ac:dyDescent="0.25">
      <c r="A749" t="s">
        <v>780</v>
      </c>
      <c r="B749">
        <v>1981</v>
      </c>
      <c r="C749" t="s">
        <v>35</v>
      </c>
      <c r="D749">
        <v>26</v>
      </c>
      <c r="E749">
        <v>1</v>
      </c>
      <c r="F749" s="54">
        <v>6289.75</v>
      </c>
      <c r="G749" t="s">
        <v>11</v>
      </c>
      <c r="H749" t="s">
        <v>12</v>
      </c>
      <c r="I749" t="s">
        <v>13</v>
      </c>
      <c r="J749" s="19"/>
      <c r="K749" s="19"/>
      <c r="L749" s="15" t="str">
        <f t="shared" si="59"/>
        <v>Aug</v>
      </c>
      <c r="M749" s="15">
        <f t="shared" si="60"/>
        <v>1981</v>
      </c>
      <c r="N749" s="15" t="str" cm="1">
        <f t="array" ref="N749">IF(G749="?",INDEX($G$2:$G$2344,MODE(MATCH($G$2:$G$2344,$G$2:$G$2344,0))),G749)</f>
        <v>tier - 2</v>
      </c>
      <c r="O749" s="15" t="str" cm="1">
        <f t="array" ref="O749">IF(H749="?",INDEX($H$2:$H$2344,MODE(MATCH($H$2:$H$2344,$H$2:$H$2344,0))),H749)</f>
        <v>tier - 3</v>
      </c>
      <c r="P749" s="15" t="str">
        <f t="shared" si="61"/>
        <v>R1013</v>
      </c>
      <c r="Q749" s="49" t="str">
        <f t="shared" si="62"/>
        <v>26-Aug-1981</v>
      </c>
      <c r="R749" s="46">
        <v>29824</v>
      </c>
      <c r="S749" s="15"/>
      <c r="T749" s="29">
        <f t="shared" si="63"/>
        <v>41</v>
      </c>
      <c r="U749" s="61">
        <v>6289.75</v>
      </c>
    </row>
    <row r="750" spans="1:21" x14ac:dyDescent="0.25">
      <c r="A750" t="s">
        <v>781</v>
      </c>
      <c r="B750">
        <v>1996</v>
      </c>
      <c r="C750" t="s">
        <v>10</v>
      </c>
      <c r="D750">
        <v>4</v>
      </c>
      <c r="E750">
        <v>0</v>
      </c>
      <c r="F750" s="54">
        <v>6293.63</v>
      </c>
      <c r="G750" t="s">
        <v>11</v>
      </c>
      <c r="H750" t="s">
        <v>12</v>
      </c>
      <c r="I750" t="s">
        <v>300</v>
      </c>
      <c r="J750" s="20"/>
      <c r="K750" s="20"/>
      <c r="L750" s="17" t="str">
        <f t="shared" si="59"/>
        <v>Jul</v>
      </c>
      <c r="M750" s="17">
        <f t="shared" si="60"/>
        <v>1996</v>
      </c>
      <c r="N750" s="17" t="str" cm="1">
        <f t="array" ref="N750">IF(G750="?",INDEX($G$2:$G$2344,MODE(MATCH($G$2:$G$2344,$G$2:$G$2344,0))),G750)</f>
        <v>tier - 2</v>
      </c>
      <c r="O750" s="17" t="str" cm="1">
        <f t="array" ref="O750">IF(H750="?",INDEX($H$2:$H$2344,MODE(MATCH($H$2:$H$2344,$H$2:$H$2344,0))),H750)</f>
        <v>tier - 3</v>
      </c>
      <c r="P750" s="17" t="str">
        <f t="shared" si="61"/>
        <v>R1021</v>
      </c>
      <c r="Q750" s="47" t="str">
        <f t="shared" si="62"/>
        <v>4-Jul-1996</v>
      </c>
      <c r="R750" s="48">
        <v>35250</v>
      </c>
      <c r="S750" s="17"/>
      <c r="T750" s="30">
        <f t="shared" si="63"/>
        <v>26</v>
      </c>
      <c r="U750" s="62">
        <v>6293.63</v>
      </c>
    </row>
    <row r="751" spans="1:21" x14ac:dyDescent="0.25">
      <c r="A751" t="s">
        <v>782</v>
      </c>
      <c r="B751">
        <v>1974</v>
      </c>
      <c r="C751" t="s">
        <v>20</v>
      </c>
      <c r="D751">
        <v>17</v>
      </c>
      <c r="E751">
        <v>0</v>
      </c>
      <c r="F751" s="54">
        <v>6302.23</v>
      </c>
      <c r="G751" t="s">
        <v>11</v>
      </c>
      <c r="H751" t="s">
        <v>16</v>
      </c>
      <c r="I751" t="s">
        <v>13</v>
      </c>
      <c r="J751" s="19"/>
      <c r="K751" s="19"/>
      <c r="L751" s="15" t="str">
        <f t="shared" si="59"/>
        <v>Sep</v>
      </c>
      <c r="M751" s="15">
        <f t="shared" si="60"/>
        <v>1974</v>
      </c>
      <c r="N751" s="15" t="str" cm="1">
        <f t="array" ref="N751">IF(G751="?",INDEX($G$2:$G$2344,MODE(MATCH($G$2:$G$2344,$G$2:$G$2344,0))),G751)</f>
        <v>tier - 2</v>
      </c>
      <c r="O751" s="15" t="str" cm="1">
        <f t="array" ref="O751">IF(H751="?",INDEX($H$2:$H$2344,MODE(MATCH($H$2:$H$2344,$H$2:$H$2344,0))),H751)</f>
        <v>tier - 1</v>
      </c>
      <c r="P751" s="15" t="str">
        <f t="shared" si="61"/>
        <v>R1013</v>
      </c>
      <c r="Q751" s="49" t="str">
        <f t="shared" si="62"/>
        <v>17-Sep-1974</v>
      </c>
      <c r="R751" s="46">
        <v>27289</v>
      </c>
      <c r="S751" s="15"/>
      <c r="T751" s="29">
        <f t="shared" si="63"/>
        <v>48</v>
      </c>
      <c r="U751" s="61">
        <v>6302.23</v>
      </c>
    </row>
    <row r="752" spans="1:21" x14ac:dyDescent="0.25">
      <c r="A752" t="s">
        <v>783</v>
      </c>
      <c r="B752">
        <v>1969</v>
      </c>
      <c r="C752" t="s">
        <v>20</v>
      </c>
      <c r="D752">
        <v>4</v>
      </c>
      <c r="E752">
        <v>0</v>
      </c>
      <c r="F752" s="54">
        <v>6305.61</v>
      </c>
      <c r="G752" t="s">
        <v>11</v>
      </c>
      <c r="H752" t="s">
        <v>11</v>
      </c>
      <c r="I752" t="s">
        <v>23</v>
      </c>
      <c r="J752" s="20"/>
      <c r="K752" s="20"/>
      <c r="L752" s="17" t="str">
        <f t="shared" si="59"/>
        <v>Sep</v>
      </c>
      <c r="M752" s="17">
        <f t="shared" si="60"/>
        <v>1969</v>
      </c>
      <c r="N752" s="17" t="str" cm="1">
        <f t="array" ref="N752">IF(G752="?",INDEX($G$2:$G$2344,MODE(MATCH($G$2:$G$2344,$G$2:$G$2344,0))),G752)</f>
        <v>tier - 2</v>
      </c>
      <c r="O752" s="17" t="str" cm="1">
        <f t="array" ref="O752">IF(H752="?",INDEX($H$2:$H$2344,MODE(MATCH($H$2:$H$2344,$H$2:$H$2344,0))),H752)</f>
        <v>tier - 2</v>
      </c>
      <c r="P752" s="17" t="str">
        <f t="shared" si="61"/>
        <v>R1012</v>
      </c>
      <c r="Q752" s="47" t="str">
        <f t="shared" si="62"/>
        <v>4-Sep-1969</v>
      </c>
      <c r="R752" s="48">
        <v>25450</v>
      </c>
      <c r="S752" s="17"/>
      <c r="T752" s="30">
        <f t="shared" si="63"/>
        <v>53</v>
      </c>
      <c r="U752" s="62">
        <v>6305.61</v>
      </c>
    </row>
    <row r="753" spans="1:21" x14ac:dyDescent="0.25">
      <c r="A753" t="s">
        <v>784</v>
      </c>
      <c r="B753">
        <v>2004</v>
      </c>
      <c r="C753" t="s">
        <v>10</v>
      </c>
      <c r="D753">
        <v>27</v>
      </c>
      <c r="E753">
        <v>0</v>
      </c>
      <c r="F753" s="54">
        <v>6311.11</v>
      </c>
      <c r="G753" t="s">
        <v>11</v>
      </c>
      <c r="H753" t="s">
        <v>11</v>
      </c>
      <c r="I753" t="s">
        <v>42</v>
      </c>
      <c r="J753" s="19"/>
      <c r="K753" s="19"/>
      <c r="L753" s="15" t="str">
        <f t="shared" si="59"/>
        <v>Jul</v>
      </c>
      <c r="M753" s="15">
        <f t="shared" si="60"/>
        <v>2004</v>
      </c>
      <c r="N753" s="15" t="str" cm="1">
        <f t="array" ref="N753">IF(G753="?",INDEX($G$2:$G$2344,MODE(MATCH($G$2:$G$2344,$G$2:$G$2344,0))),G753)</f>
        <v>tier - 2</v>
      </c>
      <c r="O753" s="15" t="str" cm="1">
        <f t="array" ref="O753">IF(H753="?",INDEX($H$2:$H$2344,MODE(MATCH($H$2:$H$2344,$H$2:$H$2344,0))),H753)</f>
        <v>tier - 2</v>
      </c>
      <c r="P753" s="15" t="str">
        <f t="shared" si="61"/>
        <v>R1011</v>
      </c>
      <c r="Q753" s="49" t="str">
        <f t="shared" si="62"/>
        <v>27-Jul-2004</v>
      </c>
      <c r="R753" s="46">
        <v>38195</v>
      </c>
      <c r="S753" s="15"/>
      <c r="T753" s="29">
        <f t="shared" si="63"/>
        <v>18</v>
      </c>
      <c r="U753" s="61">
        <v>6311.11</v>
      </c>
    </row>
    <row r="754" spans="1:21" x14ac:dyDescent="0.25">
      <c r="A754" t="s">
        <v>785</v>
      </c>
      <c r="B754">
        <v>1985</v>
      </c>
      <c r="C754" t="s">
        <v>15</v>
      </c>
      <c r="D754">
        <v>19</v>
      </c>
      <c r="E754">
        <v>2</v>
      </c>
      <c r="F754" s="54">
        <v>6311.95</v>
      </c>
      <c r="G754" t="s">
        <v>11</v>
      </c>
      <c r="H754" t="s">
        <v>16</v>
      </c>
      <c r="I754" t="s">
        <v>42</v>
      </c>
      <c r="J754" s="20"/>
      <c r="K754" s="20"/>
      <c r="L754" s="17" t="str">
        <f t="shared" si="59"/>
        <v>Nov</v>
      </c>
      <c r="M754" s="17">
        <f t="shared" si="60"/>
        <v>1985</v>
      </c>
      <c r="N754" s="17" t="str" cm="1">
        <f t="array" ref="N754">IF(G754="?",INDEX($G$2:$G$2344,MODE(MATCH($G$2:$G$2344,$G$2:$G$2344,0))),G754)</f>
        <v>tier - 2</v>
      </c>
      <c r="O754" s="17" t="str" cm="1">
        <f t="array" ref="O754">IF(H754="?",INDEX($H$2:$H$2344,MODE(MATCH($H$2:$H$2344,$H$2:$H$2344,0))),H754)</f>
        <v>tier - 1</v>
      </c>
      <c r="P754" s="17" t="str">
        <f t="shared" si="61"/>
        <v>R1011</v>
      </c>
      <c r="Q754" s="47" t="str">
        <f t="shared" si="62"/>
        <v>19-Nov-1985</v>
      </c>
      <c r="R754" s="48">
        <v>31370</v>
      </c>
      <c r="S754" s="17"/>
      <c r="T754" s="30">
        <f t="shared" si="63"/>
        <v>37</v>
      </c>
      <c r="U754" s="62">
        <v>6311.95</v>
      </c>
    </row>
    <row r="755" spans="1:21" x14ac:dyDescent="0.25">
      <c r="A755" t="s">
        <v>786</v>
      </c>
      <c r="B755">
        <v>1985</v>
      </c>
      <c r="C755" t="s">
        <v>30</v>
      </c>
      <c r="D755">
        <v>15</v>
      </c>
      <c r="E755">
        <v>2</v>
      </c>
      <c r="F755" s="54">
        <v>6313.76</v>
      </c>
      <c r="G755" t="s">
        <v>11</v>
      </c>
      <c r="H755" t="s">
        <v>16</v>
      </c>
      <c r="I755" t="s">
        <v>13</v>
      </c>
      <c r="J755" s="19"/>
      <c r="K755" s="19"/>
      <c r="L755" s="15" t="str">
        <f t="shared" si="59"/>
        <v>Dec</v>
      </c>
      <c r="M755" s="15">
        <f t="shared" si="60"/>
        <v>1985</v>
      </c>
      <c r="N755" s="15" t="str" cm="1">
        <f t="array" ref="N755">IF(G755="?",INDEX($G$2:$G$2344,MODE(MATCH($G$2:$G$2344,$G$2:$G$2344,0))),G755)</f>
        <v>tier - 2</v>
      </c>
      <c r="O755" s="15" t="str" cm="1">
        <f t="array" ref="O755">IF(H755="?",INDEX($H$2:$H$2344,MODE(MATCH($H$2:$H$2344,$H$2:$H$2344,0))),H755)</f>
        <v>tier - 1</v>
      </c>
      <c r="P755" s="15" t="str">
        <f t="shared" si="61"/>
        <v>R1013</v>
      </c>
      <c r="Q755" s="49" t="str">
        <f t="shared" si="62"/>
        <v>15-Dec-1985</v>
      </c>
      <c r="R755" s="46">
        <v>31396</v>
      </c>
      <c r="S755" s="15"/>
      <c r="T755" s="29">
        <f t="shared" si="63"/>
        <v>37</v>
      </c>
      <c r="U755" s="61">
        <v>6313.76</v>
      </c>
    </row>
    <row r="756" spans="1:21" x14ac:dyDescent="0.25">
      <c r="A756" t="s">
        <v>787</v>
      </c>
      <c r="B756">
        <v>1990</v>
      </c>
      <c r="C756" t="s">
        <v>35</v>
      </c>
      <c r="D756">
        <v>13</v>
      </c>
      <c r="E756">
        <v>3</v>
      </c>
      <c r="F756" s="54">
        <v>6334.34</v>
      </c>
      <c r="G756" t="s">
        <v>11</v>
      </c>
      <c r="H756" t="s">
        <v>11</v>
      </c>
      <c r="I756" t="s">
        <v>247</v>
      </c>
      <c r="J756" s="20"/>
      <c r="K756" s="20"/>
      <c r="L756" s="17" t="str">
        <f t="shared" si="59"/>
        <v>Aug</v>
      </c>
      <c r="M756" s="17">
        <f t="shared" si="60"/>
        <v>1990</v>
      </c>
      <c r="N756" s="17" t="str" cm="1">
        <f t="array" ref="N756">IF(G756="?",INDEX($G$2:$G$2344,MODE(MATCH($G$2:$G$2344,$G$2:$G$2344,0))),G756)</f>
        <v>tier - 2</v>
      </c>
      <c r="O756" s="17" t="str" cm="1">
        <f t="array" ref="O756">IF(H756="?",INDEX($H$2:$H$2344,MODE(MATCH($H$2:$H$2344,$H$2:$H$2344,0))),H756)</f>
        <v>tier - 2</v>
      </c>
      <c r="P756" s="17" t="str">
        <f t="shared" si="61"/>
        <v>R1024</v>
      </c>
      <c r="Q756" s="47" t="str">
        <f t="shared" si="62"/>
        <v>13-Aug-1990</v>
      </c>
      <c r="R756" s="48">
        <v>33098</v>
      </c>
      <c r="S756" s="17"/>
      <c r="T756" s="30">
        <f t="shared" si="63"/>
        <v>32</v>
      </c>
      <c r="U756" s="62">
        <v>6334.34</v>
      </c>
    </row>
    <row r="757" spans="1:21" x14ac:dyDescent="0.25">
      <c r="A757" t="s">
        <v>788</v>
      </c>
      <c r="B757">
        <v>1986</v>
      </c>
      <c r="C757" t="s">
        <v>20</v>
      </c>
      <c r="D757">
        <v>25</v>
      </c>
      <c r="E757">
        <v>3</v>
      </c>
      <c r="F757" s="54">
        <v>6335.64</v>
      </c>
      <c r="G757" t="s">
        <v>11</v>
      </c>
      <c r="H757" t="s">
        <v>11</v>
      </c>
      <c r="I757" t="s">
        <v>13</v>
      </c>
      <c r="J757" s="19"/>
      <c r="K757" s="19"/>
      <c r="L757" s="15" t="str">
        <f t="shared" si="59"/>
        <v>Sep</v>
      </c>
      <c r="M757" s="15">
        <f t="shared" si="60"/>
        <v>1986</v>
      </c>
      <c r="N757" s="15" t="str" cm="1">
        <f t="array" ref="N757">IF(G757="?",INDEX($G$2:$G$2344,MODE(MATCH($G$2:$G$2344,$G$2:$G$2344,0))),G757)</f>
        <v>tier - 2</v>
      </c>
      <c r="O757" s="15" t="str" cm="1">
        <f t="array" ref="O757">IF(H757="?",INDEX($H$2:$H$2344,MODE(MATCH($H$2:$H$2344,$H$2:$H$2344,0))),H757)</f>
        <v>tier - 2</v>
      </c>
      <c r="P757" s="15" t="str">
        <f t="shared" si="61"/>
        <v>R1013</v>
      </c>
      <c r="Q757" s="49" t="str">
        <f t="shared" si="62"/>
        <v>25-Sep-1986</v>
      </c>
      <c r="R757" s="46">
        <v>31680</v>
      </c>
      <c r="S757" s="15"/>
      <c r="T757" s="29">
        <f t="shared" si="63"/>
        <v>36</v>
      </c>
      <c r="U757" s="61">
        <v>6335.64</v>
      </c>
    </row>
    <row r="758" spans="1:21" x14ac:dyDescent="0.25">
      <c r="A758" t="s">
        <v>789</v>
      </c>
      <c r="B758">
        <v>1983</v>
      </c>
      <c r="C758" t="s">
        <v>37</v>
      </c>
      <c r="D758">
        <v>21</v>
      </c>
      <c r="E758">
        <v>2</v>
      </c>
      <c r="F758" s="54">
        <v>6338.08</v>
      </c>
      <c r="G758" t="s">
        <v>11</v>
      </c>
      <c r="H758" t="s">
        <v>16</v>
      </c>
      <c r="I758" t="s">
        <v>13</v>
      </c>
      <c r="J758" s="20"/>
      <c r="K758" s="20"/>
      <c r="L758" s="17" t="str">
        <f t="shared" si="59"/>
        <v>Oct</v>
      </c>
      <c r="M758" s="17">
        <f t="shared" si="60"/>
        <v>1983</v>
      </c>
      <c r="N758" s="17" t="str" cm="1">
        <f t="array" ref="N758">IF(G758="?",INDEX($G$2:$G$2344,MODE(MATCH($G$2:$G$2344,$G$2:$G$2344,0))),G758)</f>
        <v>tier - 2</v>
      </c>
      <c r="O758" s="17" t="str" cm="1">
        <f t="array" ref="O758">IF(H758="?",INDEX($H$2:$H$2344,MODE(MATCH($H$2:$H$2344,$H$2:$H$2344,0))),H758)</f>
        <v>tier - 1</v>
      </c>
      <c r="P758" s="17" t="str">
        <f t="shared" si="61"/>
        <v>R1013</v>
      </c>
      <c r="Q758" s="47" t="str">
        <f t="shared" si="62"/>
        <v>21-Oct-1983</v>
      </c>
      <c r="R758" s="48">
        <v>30610</v>
      </c>
      <c r="S758" s="17"/>
      <c r="T758" s="30">
        <f t="shared" si="63"/>
        <v>39</v>
      </c>
      <c r="U758" s="62">
        <v>6338.08</v>
      </c>
    </row>
    <row r="759" spans="1:21" x14ac:dyDescent="0.25">
      <c r="A759" t="s">
        <v>790</v>
      </c>
      <c r="B759">
        <v>1983</v>
      </c>
      <c r="C759" t="s">
        <v>35</v>
      </c>
      <c r="D759">
        <v>19</v>
      </c>
      <c r="E759">
        <v>2</v>
      </c>
      <c r="F759" s="54">
        <v>6356.27</v>
      </c>
      <c r="G759" t="s">
        <v>12</v>
      </c>
      <c r="H759" t="s">
        <v>11</v>
      </c>
      <c r="I759" t="s">
        <v>13</v>
      </c>
      <c r="J759" s="19"/>
      <c r="K759" s="19"/>
      <c r="L759" s="15" t="str">
        <f t="shared" si="59"/>
        <v>Aug</v>
      </c>
      <c r="M759" s="15">
        <f t="shared" si="60"/>
        <v>1983</v>
      </c>
      <c r="N759" s="15" t="str" cm="1">
        <f t="array" ref="N759">IF(G759="?",INDEX($G$2:$G$2344,MODE(MATCH($G$2:$G$2344,$G$2:$G$2344,0))),G759)</f>
        <v>tier - 3</v>
      </c>
      <c r="O759" s="15" t="str" cm="1">
        <f t="array" ref="O759">IF(H759="?",INDEX($H$2:$H$2344,MODE(MATCH($H$2:$H$2344,$H$2:$H$2344,0))),H759)</f>
        <v>tier - 2</v>
      </c>
      <c r="P759" s="15" t="str">
        <f t="shared" si="61"/>
        <v>R1013</v>
      </c>
      <c r="Q759" s="49" t="str">
        <f t="shared" si="62"/>
        <v>19-Aug-1983</v>
      </c>
      <c r="R759" s="46">
        <v>30547</v>
      </c>
      <c r="S759" s="15"/>
      <c r="T759" s="29">
        <f t="shared" si="63"/>
        <v>39</v>
      </c>
      <c r="U759" s="61">
        <v>6356.27</v>
      </c>
    </row>
    <row r="760" spans="1:21" x14ac:dyDescent="0.25">
      <c r="A760" t="s">
        <v>791</v>
      </c>
      <c r="B760">
        <v>1980</v>
      </c>
      <c r="C760" t="s">
        <v>37</v>
      </c>
      <c r="D760">
        <v>30</v>
      </c>
      <c r="E760">
        <v>0</v>
      </c>
      <c r="F760" s="54">
        <v>6358.78</v>
      </c>
      <c r="G760" t="s">
        <v>11</v>
      </c>
      <c r="H760" t="s">
        <v>16</v>
      </c>
      <c r="I760" t="s">
        <v>23</v>
      </c>
      <c r="J760" s="20"/>
      <c r="K760" s="20"/>
      <c r="L760" s="17" t="str">
        <f t="shared" si="59"/>
        <v>Oct</v>
      </c>
      <c r="M760" s="17">
        <f t="shared" si="60"/>
        <v>1980</v>
      </c>
      <c r="N760" s="17" t="str" cm="1">
        <f t="array" ref="N760">IF(G760="?",INDEX($G$2:$G$2344,MODE(MATCH($G$2:$G$2344,$G$2:$G$2344,0))),G760)</f>
        <v>tier - 2</v>
      </c>
      <c r="O760" s="17" t="str" cm="1">
        <f t="array" ref="O760">IF(H760="?",INDEX($H$2:$H$2344,MODE(MATCH($H$2:$H$2344,$H$2:$H$2344,0))),H760)</f>
        <v>tier - 1</v>
      </c>
      <c r="P760" s="17" t="str">
        <f t="shared" si="61"/>
        <v>R1012</v>
      </c>
      <c r="Q760" s="47" t="str">
        <f t="shared" si="62"/>
        <v>30-Oct-1980</v>
      </c>
      <c r="R760" s="48">
        <v>29524</v>
      </c>
      <c r="S760" s="17"/>
      <c r="T760" s="30">
        <f t="shared" si="63"/>
        <v>42</v>
      </c>
      <c r="U760" s="62">
        <v>6358.78</v>
      </c>
    </row>
    <row r="761" spans="1:21" x14ac:dyDescent="0.25">
      <c r="A761" t="s">
        <v>792</v>
      </c>
      <c r="B761">
        <v>1989</v>
      </c>
      <c r="C761" t="s">
        <v>18</v>
      </c>
      <c r="D761">
        <v>24</v>
      </c>
      <c r="E761">
        <v>3</v>
      </c>
      <c r="F761" s="54">
        <v>6360.99</v>
      </c>
      <c r="G761" t="s">
        <v>11</v>
      </c>
      <c r="H761" t="s">
        <v>11</v>
      </c>
      <c r="I761" t="s">
        <v>23</v>
      </c>
      <c r="J761" s="19"/>
      <c r="K761" s="19"/>
      <c r="L761" s="15" t="str">
        <f t="shared" si="59"/>
        <v>Jun</v>
      </c>
      <c r="M761" s="15">
        <f t="shared" si="60"/>
        <v>1989</v>
      </c>
      <c r="N761" s="15" t="str" cm="1">
        <f t="array" ref="N761">IF(G761="?",INDEX($G$2:$G$2344,MODE(MATCH($G$2:$G$2344,$G$2:$G$2344,0))),G761)</f>
        <v>tier - 2</v>
      </c>
      <c r="O761" s="15" t="str" cm="1">
        <f t="array" ref="O761">IF(H761="?",INDEX($H$2:$H$2344,MODE(MATCH($H$2:$H$2344,$H$2:$H$2344,0))),H761)</f>
        <v>tier - 2</v>
      </c>
      <c r="P761" s="15" t="str">
        <f t="shared" si="61"/>
        <v>R1012</v>
      </c>
      <c r="Q761" s="49" t="str">
        <f t="shared" si="62"/>
        <v>24-Jun-1989</v>
      </c>
      <c r="R761" s="46">
        <v>32683</v>
      </c>
      <c r="S761" s="15"/>
      <c r="T761" s="29">
        <f t="shared" si="63"/>
        <v>33</v>
      </c>
      <c r="U761" s="61">
        <v>6360.99</v>
      </c>
    </row>
    <row r="762" spans="1:21" x14ac:dyDescent="0.25">
      <c r="A762" t="s">
        <v>793</v>
      </c>
      <c r="B762">
        <v>1996</v>
      </c>
      <c r="C762" t="s">
        <v>10</v>
      </c>
      <c r="D762">
        <v>7</v>
      </c>
      <c r="E762">
        <v>0</v>
      </c>
      <c r="F762" s="54">
        <v>6361.47</v>
      </c>
      <c r="G762" t="s">
        <v>11</v>
      </c>
      <c r="H762" t="s">
        <v>12</v>
      </c>
      <c r="I762" t="s">
        <v>300</v>
      </c>
      <c r="J762" s="20"/>
      <c r="K762" s="20"/>
      <c r="L762" s="17" t="str">
        <f t="shared" si="59"/>
        <v>Jul</v>
      </c>
      <c r="M762" s="17">
        <f t="shared" si="60"/>
        <v>1996</v>
      </c>
      <c r="N762" s="17" t="str" cm="1">
        <f t="array" ref="N762">IF(G762="?",INDEX($G$2:$G$2344,MODE(MATCH($G$2:$G$2344,$G$2:$G$2344,0))),G762)</f>
        <v>tier - 2</v>
      </c>
      <c r="O762" s="17" t="str" cm="1">
        <f t="array" ref="O762">IF(H762="?",INDEX($H$2:$H$2344,MODE(MATCH($H$2:$H$2344,$H$2:$H$2344,0))),H762)</f>
        <v>tier - 3</v>
      </c>
      <c r="P762" s="17" t="str">
        <f t="shared" si="61"/>
        <v>R1021</v>
      </c>
      <c r="Q762" s="47" t="str">
        <f t="shared" si="62"/>
        <v>7-Jul-1996</v>
      </c>
      <c r="R762" s="48">
        <v>35253</v>
      </c>
      <c r="S762" s="17"/>
      <c r="T762" s="30">
        <f t="shared" si="63"/>
        <v>26</v>
      </c>
      <c r="U762" s="62">
        <v>6361.47</v>
      </c>
    </row>
    <row r="763" spans="1:21" x14ac:dyDescent="0.25">
      <c r="A763" t="s">
        <v>794</v>
      </c>
      <c r="B763">
        <v>1970</v>
      </c>
      <c r="C763" t="s">
        <v>15</v>
      </c>
      <c r="D763">
        <v>9</v>
      </c>
      <c r="E763">
        <v>0</v>
      </c>
      <c r="F763" s="54">
        <v>6367.31</v>
      </c>
      <c r="G763" t="s">
        <v>11</v>
      </c>
      <c r="H763" t="s">
        <v>16</v>
      </c>
      <c r="I763" t="s">
        <v>13</v>
      </c>
      <c r="J763" s="19"/>
      <c r="K763" s="19"/>
      <c r="L763" s="15" t="str">
        <f t="shared" si="59"/>
        <v>Nov</v>
      </c>
      <c r="M763" s="15">
        <f t="shared" si="60"/>
        <v>1970</v>
      </c>
      <c r="N763" s="15" t="str" cm="1">
        <f t="array" ref="N763">IF(G763="?",INDEX($G$2:$G$2344,MODE(MATCH($G$2:$G$2344,$G$2:$G$2344,0))),G763)</f>
        <v>tier - 2</v>
      </c>
      <c r="O763" s="15" t="str" cm="1">
        <f t="array" ref="O763">IF(H763="?",INDEX($H$2:$H$2344,MODE(MATCH($H$2:$H$2344,$H$2:$H$2344,0))),H763)</f>
        <v>tier - 1</v>
      </c>
      <c r="P763" s="15" t="str">
        <f t="shared" si="61"/>
        <v>R1013</v>
      </c>
      <c r="Q763" s="49" t="str">
        <f t="shared" si="62"/>
        <v>9-Nov-1970</v>
      </c>
      <c r="R763" s="46">
        <v>25881</v>
      </c>
      <c r="S763" s="15"/>
      <c r="T763" s="29">
        <f t="shared" si="63"/>
        <v>52</v>
      </c>
      <c r="U763" s="61">
        <v>6367.31</v>
      </c>
    </row>
    <row r="764" spans="1:21" x14ac:dyDescent="0.25">
      <c r="A764" t="s">
        <v>795</v>
      </c>
      <c r="B764">
        <v>1984</v>
      </c>
      <c r="C764" t="s">
        <v>35</v>
      </c>
      <c r="D764">
        <v>13</v>
      </c>
      <c r="E764">
        <v>1</v>
      </c>
      <c r="F764" s="54">
        <v>6373.56</v>
      </c>
      <c r="G764" t="s">
        <v>11</v>
      </c>
      <c r="H764" t="s">
        <v>16</v>
      </c>
      <c r="I764" t="s">
        <v>23</v>
      </c>
      <c r="J764" s="20"/>
      <c r="K764" s="20"/>
      <c r="L764" s="17" t="str">
        <f t="shared" si="59"/>
        <v>Aug</v>
      </c>
      <c r="M764" s="17">
        <f t="shared" si="60"/>
        <v>1984</v>
      </c>
      <c r="N764" s="17" t="str" cm="1">
        <f t="array" ref="N764">IF(G764="?",INDEX($G$2:$G$2344,MODE(MATCH($G$2:$G$2344,$G$2:$G$2344,0))),G764)</f>
        <v>tier - 2</v>
      </c>
      <c r="O764" s="17" t="str" cm="1">
        <f t="array" ref="O764">IF(H764="?",INDEX($H$2:$H$2344,MODE(MATCH($H$2:$H$2344,$H$2:$H$2344,0))),H764)</f>
        <v>tier - 1</v>
      </c>
      <c r="P764" s="17" t="str">
        <f t="shared" si="61"/>
        <v>R1012</v>
      </c>
      <c r="Q764" s="47" t="str">
        <f t="shared" si="62"/>
        <v>13-Aug-1984</v>
      </c>
      <c r="R764" s="48">
        <v>30907</v>
      </c>
      <c r="S764" s="17"/>
      <c r="T764" s="30">
        <f t="shared" si="63"/>
        <v>38</v>
      </c>
      <c r="U764" s="62">
        <v>6373.56</v>
      </c>
    </row>
    <row r="765" spans="1:21" x14ac:dyDescent="0.25">
      <c r="A765" t="s">
        <v>796</v>
      </c>
      <c r="B765">
        <v>1976</v>
      </c>
      <c r="C765" t="s">
        <v>15</v>
      </c>
      <c r="D765">
        <v>18</v>
      </c>
      <c r="E765">
        <v>2</v>
      </c>
      <c r="F765" s="54">
        <v>6374.16</v>
      </c>
      <c r="G765" t="s">
        <v>11</v>
      </c>
      <c r="H765" t="s">
        <v>11</v>
      </c>
      <c r="I765" t="s">
        <v>13</v>
      </c>
      <c r="J765" s="19"/>
      <c r="K765" s="19"/>
      <c r="L765" s="15" t="str">
        <f t="shared" si="59"/>
        <v>Nov</v>
      </c>
      <c r="M765" s="15">
        <f t="shared" si="60"/>
        <v>1976</v>
      </c>
      <c r="N765" s="15" t="str" cm="1">
        <f t="array" ref="N765">IF(G765="?",INDEX($G$2:$G$2344,MODE(MATCH($G$2:$G$2344,$G$2:$G$2344,0))),G765)</f>
        <v>tier - 2</v>
      </c>
      <c r="O765" s="15" t="str" cm="1">
        <f t="array" ref="O765">IF(H765="?",INDEX($H$2:$H$2344,MODE(MATCH($H$2:$H$2344,$H$2:$H$2344,0))),H765)</f>
        <v>tier - 2</v>
      </c>
      <c r="P765" s="15" t="str">
        <f t="shared" si="61"/>
        <v>R1013</v>
      </c>
      <c r="Q765" s="49" t="str">
        <f t="shared" si="62"/>
        <v>18-Nov-1976</v>
      </c>
      <c r="R765" s="46">
        <v>28082</v>
      </c>
      <c r="S765" s="15"/>
      <c r="T765" s="29">
        <f t="shared" si="63"/>
        <v>46</v>
      </c>
      <c r="U765" s="61">
        <v>6374.16</v>
      </c>
    </row>
    <row r="766" spans="1:21" x14ac:dyDescent="0.25">
      <c r="A766" t="s">
        <v>797</v>
      </c>
      <c r="B766">
        <v>1982</v>
      </c>
      <c r="C766" t="s">
        <v>35</v>
      </c>
      <c r="D766">
        <v>6</v>
      </c>
      <c r="E766">
        <v>1</v>
      </c>
      <c r="F766" s="54">
        <v>6389.38</v>
      </c>
      <c r="G766" t="s">
        <v>16</v>
      </c>
      <c r="H766" t="s">
        <v>11</v>
      </c>
      <c r="I766" t="s">
        <v>23</v>
      </c>
      <c r="J766" s="20"/>
      <c r="K766" s="20"/>
      <c r="L766" s="17" t="str">
        <f t="shared" si="59"/>
        <v>Aug</v>
      </c>
      <c r="M766" s="17">
        <f t="shared" si="60"/>
        <v>1982</v>
      </c>
      <c r="N766" s="17" t="str" cm="1">
        <f t="array" ref="N766">IF(G766="?",INDEX($G$2:$G$2344,MODE(MATCH($G$2:$G$2344,$G$2:$G$2344,0))),G766)</f>
        <v>tier - 1</v>
      </c>
      <c r="O766" s="17" t="str" cm="1">
        <f t="array" ref="O766">IF(H766="?",INDEX($H$2:$H$2344,MODE(MATCH($H$2:$H$2344,$H$2:$H$2344,0))),H766)</f>
        <v>tier - 2</v>
      </c>
      <c r="P766" s="17" t="str">
        <f t="shared" si="61"/>
        <v>R1012</v>
      </c>
      <c r="Q766" s="47" t="str">
        <f t="shared" si="62"/>
        <v>6-Aug-1982</v>
      </c>
      <c r="R766" s="48">
        <v>30169</v>
      </c>
      <c r="S766" s="17"/>
      <c r="T766" s="30">
        <f t="shared" si="63"/>
        <v>40</v>
      </c>
      <c r="U766" s="62">
        <v>6389.38</v>
      </c>
    </row>
    <row r="767" spans="1:21" x14ac:dyDescent="0.25">
      <c r="A767" t="s">
        <v>798</v>
      </c>
      <c r="B767">
        <v>1997</v>
      </c>
      <c r="C767" t="s">
        <v>35</v>
      </c>
      <c r="D767">
        <v>16</v>
      </c>
      <c r="E767">
        <v>0</v>
      </c>
      <c r="F767" s="54">
        <v>6389.53</v>
      </c>
      <c r="G767" t="s">
        <v>11</v>
      </c>
      <c r="H767" t="s">
        <v>11</v>
      </c>
      <c r="I767" t="s">
        <v>300</v>
      </c>
      <c r="J767" s="19"/>
      <c r="K767" s="19"/>
      <c r="L767" s="15" t="str">
        <f t="shared" si="59"/>
        <v>Aug</v>
      </c>
      <c r="M767" s="15">
        <f t="shared" si="60"/>
        <v>1997</v>
      </c>
      <c r="N767" s="15" t="str" cm="1">
        <f t="array" ref="N767">IF(G767="?",INDEX($G$2:$G$2344,MODE(MATCH($G$2:$G$2344,$G$2:$G$2344,0))),G767)</f>
        <v>tier - 2</v>
      </c>
      <c r="O767" s="15" t="str" cm="1">
        <f t="array" ref="O767">IF(H767="?",INDEX($H$2:$H$2344,MODE(MATCH($H$2:$H$2344,$H$2:$H$2344,0))),H767)</f>
        <v>tier - 2</v>
      </c>
      <c r="P767" s="15" t="str">
        <f t="shared" si="61"/>
        <v>R1021</v>
      </c>
      <c r="Q767" s="49" t="str">
        <f t="shared" si="62"/>
        <v>16-Aug-1997</v>
      </c>
      <c r="R767" s="46">
        <v>35658</v>
      </c>
      <c r="S767" s="15"/>
      <c r="T767" s="29">
        <f t="shared" si="63"/>
        <v>25</v>
      </c>
      <c r="U767" s="61">
        <v>6389.53</v>
      </c>
    </row>
    <row r="768" spans="1:21" x14ac:dyDescent="0.25">
      <c r="A768" t="s">
        <v>799</v>
      </c>
      <c r="B768">
        <v>1982</v>
      </c>
      <c r="C768" t="s">
        <v>37</v>
      </c>
      <c r="D768">
        <v>28</v>
      </c>
      <c r="E768">
        <v>1</v>
      </c>
      <c r="F768" s="54">
        <v>6393.6</v>
      </c>
      <c r="G768" t="s">
        <v>11</v>
      </c>
      <c r="H768" t="s">
        <v>16</v>
      </c>
      <c r="I768" t="s">
        <v>23</v>
      </c>
      <c r="J768" s="20"/>
      <c r="K768" s="20"/>
      <c r="L768" s="17" t="str">
        <f t="shared" si="59"/>
        <v>Oct</v>
      </c>
      <c r="M768" s="17">
        <f t="shared" si="60"/>
        <v>1982</v>
      </c>
      <c r="N768" s="17" t="str" cm="1">
        <f t="array" ref="N768">IF(G768="?",INDEX($G$2:$G$2344,MODE(MATCH($G$2:$G$2344,$G$2:$G$2344,0))),G768)</f>
        <v>tier - 2</v>
      </c>
      <c r="O768" s="17" t="str" cm="1">
        <f t="array" ref="O768">IF(H768="?",INDEX($H$2:$H$2344,MODE(MATCH($H$2:$H$2344,$H$2:$H$2344,0))),H768)</f>
        <v>tier - 1</v>
      </c>
      <c r="P768" s="17" t="str">
        <f t="shared" si="61"/>
        <v>R1012</v>
      </c>
      <c r="Q768" s="47" t="str">
        <f t="shared" si="62"/>
        <v>28-Oct-1982</v>
      </c>
      <c r="R768" s="48">
        <v>30252</v>
      </c>
      <c r="S768" s="17"/>
      <c r="T768" s="30">
        <f t="shared" si="63"/>
        <v>40</v>
      </c>
      <c r="U768" s="62">
        <v>6393.6</v>
      </c>
    </row>
    <row r="769" spans="1:21" x14ac:dyDescent="0.25">
      <c r="A769" t="s">
        <v>800</v>
      </c>
      <c r="B769">
        <v>1987</v>
      </c>
      <c r="C769" t="s">
        <v>20</v>
      </c>
      <c r="D769">
        <v>9</v>
      </c>
      <c r="E769">
        <v>2</v>
      </c>
      <c r="F769" s="54">
        <v>6402.29</v>
      </c>
      <c r="G769" t="s">
        <v>11</v>
      </c>
      <c r="H769" t="s">
        <v>12</v>
      </c>
      <c r="I769" t="s">
        <v>247</v>
      </c>
      <c r="J769" s="19"/>
      <c r="K769" s="19"/>
      <c r="L769" s="15" t="str">
        <f t="shared" si="59"/>
        <v>Sep</v>
      </c>
      <c r="M769" s="15">
        <f t="shared" si="60"/>
        <v>1987</v>
      </c>
      <c r="N769" s="15" t="str" cm="1">
        <f t="array" ref="N769">IF(G769="?",INDEX($G$2:$G$2344,MODE(MATCH($G$2:$G$2344,$G$2:$G$2344,0))),G769)</f>
        <v>tier - 2</v>
      </c>
      <c r="O769" s="15" t="str" cm="1">
        <f t="array" ref="O769">IF(H769="?",INDEX($H$2:$H$2344,MODE(MATCH($H$2:$H$2344,$H$2:$H$2344,0))),H769)</f>
        <v>tier - 3</v>
      </c>
      <c r="P769" s="15" t="str">
        <f t="shared" si="61"/>
        <v>R1024</v>
      </c>
      <c r="Q769" s="49" t="str">
        <f t="shared" si="62"/>
        <v>9-Sep-1987</v>
      </c>
      <c r="R769" s="46">
        <v>32029</v>
      </c>
      <c r="S769" s="15"/>
      <c r="T769" s="29">
        <f t="shared" si="63"/>
        <v>35</v>
      </c>
      <c r="U769" s="61">
        <v>6402.29</v>
      </c>
    </row>
    <row r="770" spans="1:21" x14ac:dyDescent="0.25">
      <c r="A770" t="s">
        <v>801</v>
      </c>
      <c r="B770">
        <v>1985</v>
      </c>
      <c r="C770" t="s">
        <v>30</v>
      </c>
      <c r="D770">
        <v>10</v>
      </c>
      <c r="E770">
        <v>2</v>
      </c>
      <c r="F770" s="54">
        <v>6406.41</v>
      </c>
      <c r="G770" t="s">
        <v>16</v>
      </c>
      <c r="H770" t="s">
        <v>12</v>
      </c>
      <c r="I770" t="s">
        <v>276</v>
      </c>
      <c r="J770" s="20"/>
      <c r="K770" s="20"/>
      <c r="L770" s="17" t="str">
        <f t="shared" ref="L770:L833" si="64">IF(C770="?","Sep",C770)</f>
        <v>Dec</v>
      </c>
      <c r="M770" s="17">
        <f t="shared" ref="M770:M833" si="65">IF(B770="?",ROUND(AVERAGE($B$2:$B$2344),0),B770)</f>
        <v>1985</v>
      </c>
      <c r="N770" s="17" t="str" cm="1">
        <f t="array" ref="N770">IF(G770="?",INDEX($G$2:$G$2344,MODE(MATCH($G$2:$G$2344,$G$2:$G$2344,0))),G770)</f>
        <v>tier - 1</v>
      </c>
      <c r="O770" s="17" t="str" cm="1">
        <f t="array" ref="O770">IF(H770="?",INDEX($H$2:$H$2344,MODE(MATCH($H$2:$H$2344,$H$2:$H$2344,0))),H770)</f>
        <v>tier - 3</v>
      </c>
      <c r="P770" s="17" t="str">
        <f t="shared" ref="P770:P833" si="66">IF(I770="?","Unknown",I770)</f>
        <v>R1014</v>
      </c>
      <c r="Q770" s="47" t="str">
        <f t="shared" ref="Q770:Q833" si="67">CONCATENATE(D770,"-",L770,"-",M770)</f>
        <v>10-Dec-1985</v>
      </c>
      <c r="R770" s="48">
        <v>31391</v>
      </c>
      <c r="S770" s="17"/>
      <c r="T770" s="30">
        <f t="shared" ref="T770:T833" si="68">DATEDIF(R770,$S$2,"Y")</f>
        <v>37</v>
      </c>
      <c r="U770" s="62">
        <v>6406.41</v>
      </c>
    </row>
    <row r="771" spans="1:21" x14ac:dyDescent="0.25">
      <c r="A771" t="s">
        <v>802</v>
      </c>
      <c r="B771">
        <v>1970</v>
      </c>
      <c r="C771" t="s">
        <v>35</v>
      </c>
      <c r="D771">
        <v>20</v>
      </c>
      <c r="E771">
        <v>0</v>
      </c>
      <c r="F771" s="54">
        <v>6407.05</v>
      </c>
      <c r="G771" t="s">
        <v>11</v>
      </c>
      <c r="H771" t="s">
        <v>16</v>
      </c>
      <c r="I771" t="s">
        <v>13</v>
      </c>
      <c r="J771" s="19"/>
      <c r="K771" s="19"/>
      <c r="L771" s="15" t="str">
        <f t="shared" si="64"/>
        <v>Aug</v>
      </c>
      <c r="M771" s="15">
        <f t="shared" si="65"/>
        <v>1970</v>
      </c>
      <c r="N771" s="15" t="str" cm="1">
        <f t="array" ref="N771">IF(G771="?",INDEX($G$2:$G$2344,MODE(MATCH($G$2:$G$2344,$G$2:$G$2344,0))),G771)</f>
        <v>tier - 2</v>
      </c>
      <c r="O771" s="15" t="str" cm="1">
        <f t="array" ref="O771">IF(H771="?",INDEX($H$2:$H$2344,MODE(MATCH($H$2:$H$2344,$H$2:$H$2344,0))),H771)</f>
        <v>tier - 1</v>
      </c>
      <c r="P771" s="15" t="str">
        <f t="shared" si="66"/>
        <v>R1013</v>
      </c>
      <c r="Q771" s="49" t="str">
        <f t="shared" si="67"/>
        <v>20-Aug-1970</v>
      </c>
      <c r="R771" s="46">
        <v>25800</v>
      </c>
      <c r="S771" s="15"/>
      <c r="T771" s="29">
        <f t="shared" si="68"/>
        <v>52</v>
      </c>
      <c r="U771" s="61">
        <v>6407.05</v>
      </c>
    </row>
    <row r="772" spans="1:21" x14ac:dyDescent="0.25">
      <c r="A772" t="s">
        <v>803</v>
      </c>
      <c r="B772">
        <v>1971</v>
      </c>
      <c r="C772" t="s">
        <v>35</v>
      </c>
      <c r="D772">
        <v>22</v>
      </c>
      <c r="E772">
        <v>0</v>
      </c>
      <c r="F772" s="54">
        <v>6412.34</v>
      </c>
      <c r="G772" t="s">
        <v>11</v>
      </c>
      <c r="H772" t="s">
        <v>12</v>
      </c>
      <c r="I772" t="s">
        <v>13</v>
      </c>
      <c r="J772" s="20"/>
      <c r="K772" s="20"/>
      <c r="L772" s="17" t="str">
        <f t="shared" si="64"/>
        <v>Aug</v>
      </c>
      <c r="M772" s="17">
        <f t="shared" si="65"/>
        <v>1971</v>
      </c>
      <c r="N772" s="17" t="str" cm="1">
        <f t="array" ref="N772">IF(G772="?",INDEX($G$2:$G$2344,MODE(MATCH($G$2:$G$2344,$G$2:$G$2344,0))),G772)</f>
        <v>tier - 2</v>
      </c>
      <c r="O772" s="17" t="str" cm="1">
        <f t="array" ref="O772">IF(H772="?",INDEX($H$2:$H$2344,MODE(MATCH($H$2:$H$2344,$H$2:$H$2344,0))),H772)</f>
        <v>tier - 3</v>
      </c>
      <c r="P772" s="17" t="str">
        <f t="shared" si="66"/>
        <v>R1013</v>
      </c>
      <c r="Q772" s="47" t="str">
        <f t="shared" si="67"/>
        <v>22-Aug-1971</v>
      </c>
      <c r="R772" s="48">
        <v>26167</v>
      </c>
      <c r="S772" s="17"/>
      <c r="T772" s="30">
        <f t="shared" si="68"/>
        <v>51</v>
      </c>
      <c r="U772" s="62">
        <v>6412.34</v>
      </c>
    </row>
    <row r="773" spans="1:21" x14ac:dyDescent="0.25">
      <c r="A773" t="s">
        <v>804</v>
      </c>
      <c r="B773">
        <v>1987</v>
      </c>
      <c r="C773" t="s">
        <v>20</v>
      </c>
      <c r="D773">
        <v>4</v>
      </c>
      <c r="E773">
        <v>3</v>
      </c>
      <c r="F773" s="54">
        <v>6414.18</v>
      </c>
      <c r="G773" t="s">
        <v>11</v>
      </c>
      <c r="H773" t="s">
        <v>11</v>
      </c>
      <c r="I773" t="s">
        <v>42</v>
      </c>
      <c r="J773" s="19"/>
      <c r="K773" s="19"/>
      <c r="L773" s="15" t="str">
        <f t="shared" si="64"/>
        <v>Sep</v>
      </c>
      <c r="M773" s="15">
        <f t="shared" si="65"/>
        <v>1987</v>
      </c>
      <c r="N773" s="15" t="str" cm="1">
        <f t="array" ref="N773">IF(G773="?",INDEX($G$2:$G$2344,MODE(MATCH($G$2:$G$2344,$G$2:$G$2344,0))),G773)</f>
        <v>tier - 2</v>
      </c>
      <c r="O773" s="15" t="str" cm="1">
        <f t="array" ref="O773">IF(H773="?",INDEX($H$2:$H$2344,MODE(MATCH($H$2:$H$2344,$H$2:$H$2344,0))),H773)</f>
        <v>tier - 2</v>
      </c>
      <c r="P773" s="15" t="str">
        <f t="shared" si="66"/>
        <v>R1011</v>
      </c>
      <c r="Q773" s="49" t="str">
        <f t="shared" si="67"/>
        <v>4-Sep-1987</v>
      </c>
      <c r="R773" s="46">
        <v>32024</v>
      </c>
      <c r="S773" s="15"/>
      <c r="T773" s="29">
        <f t="shared" si="68"/>
        <v>35</v>
      </c>
      <c r="U773" s="61">
        <v>6414.18</v>
      </c>
    </row>
    <row r="774" spans="1:21" x14ac:dyDescent="0.25">
      <c r="A774" t="s">
        <v>805</v>
      </c>
      <c r="B774">
        <v>1976</v>
      </c>
      <c r="C774" t="s">
        <v>30</v>
      </c>
      <c r="D774">
        <v>30</v>
      </c>
      <c r="E774">
        <v>2</v>
      </c>
      <c r="F774" s="54">
        <v>6417.28</v>
      </c>
      <c r="G774" t="s">
        <v>11</v>
      </c>
      <c r="H774" t="s">
        <v>12</v>
      </c>
      <c r="I774" t="s">
        <v>13</v>
      </c>
      <c r="J774" s="20"/>
      <c r="K774" s="20"/>
      <c r="L774" s="17" t="str">
        <f t="shared" si="64"/>
        <v>Dec</v>
      </c>
      <c r="M774" s="17">
        <f t="shared" si="65"/>
        <v>1976</v>
      </c>
      <c r="N774" s="17" t="str" cm="1">
        <f t="array" ref="N774">IF(G774="?",INDEX($G$2:$G$2344,MODE(MATCH($G$2:$G$2344,$G$2:$G$2344,0))),G774)</f>
        <v>tier - 2</v>
      </c>
      <c r="O774" s="17" t="str" cm="1">
        <f t="array" ref="O774">IF(H774="?",INDEX($H$2:$H$2344,MODE(MATCH($H$2:$H$2344,$H$2:$H$2344,0))),H774)</f>
        <v>tier - 3</v>
      </c>
      <c r="P774" s="17" t="str">
        <f t="shared" si="66"/>
        <v>R1013</v>
      </c>
      <c r="Q774" s="47" t="str">
        <f t="shared" si="67"/>
        <v>30-Dec-1976</v>
      </c>
      <c r="R774" s="48">
        <v>28124</v>
      </c>
      <c r="S774" s="17"/>
      <c r="T774" s="30">
        <f t="shared" si="68"/>
        <v>46</v>
      </c>
      <c r="U774" s="62">
        <v>6417.28</v>
      </c>
    </row>
    <row r="775" spans="1:21" x14ac:dyDescent="0.25">
      <c r="A775" t="s">
        <v>806</v>
      </c>
      <c r="B775">
        <v>1975</v>
      </c>
      <c r="C775" t="s">
        <v>35</v>
      </c>
      <c r="D775">
        <v>5</v>
      </c>
      <c r="E775">
        <v>1</v>
      </c>
      <c r="F775" s="54">
        <v>6423.48</v>
      </c>
      <c r="G775" t="s">
        <v>11</v>
      </c>
      <c r="H775" t="s">
        <v>12</v>
      </c>
      <c r="I775" t="s">
        <v>13</v>
      </c>
      <c r="J775" s="19"/>
      <c r="K775" s="19"/>
      <c r="L775" s="15" t="str">
        <f t="shared" si="64"/>
        <v>Aug</v>
      </c>
      <c r="M775" s="15">
        <f t="shared" si="65"/>
        <v>1975</v>
      </c>
      <c r="N775" s="15" t="str" cm="1">
        <f t="array" ref="N775">IF(G775="?",INDEX($G$2:$G$2344,MODE(MATCH($G$2:$G$2344,$G$2:$G$2344,0))),G775)</f>
        <v>tier - 2</v>
      </c>
      <c r="O775" s="15" t="str" cm="1">
        <f t="array" ref="O775">IF(H775="?",INDEX($H$2:$H$2344,MODE(MATCH($H$2:$H$2344,$H$2:$H$2344,0))),H775)</f>
        <v>tier - 3</v>
      </c>
      <c r="P775" s="15" t="str">
        <f t="shared" si="66"/>
        <v>R1013</v>
      </c>
      <c r="Q775" s="49" t="str">
        <f t="shared" si="67"/>
        <v>5-Aug-1975</v>
      </c>
      <c r="R775" s="46">
        <v>27611</v>
      </c>
      <c r="S775" s="15"/>
      <c r="T775" s="29">
        <f t="shared" si="68"/>
        <v>47</v>
      </c>
      <c r="U775" s="61">
        <v>6423.48</v>
      </c>
    </row>
    <row r="776" spans="1:21" x14ac:dyDescent="0.25">
      <c r="A776" t="s">
        <v>807</v>
      </c>
      <c r="B776">
        <v>1985</v>
      </c>
      <c r="C776" t="s">
        <v>10</v>
      </c>
      <c r="D776">
        <v>22</v>
      </c>
      <c r="E776">
        <v>3</v>
      </c>
      <c r="F776" s="54">
        <v>6435.62</v>
      </c>
      <c r="G776" t="s">
        <v>12</v>
      </c>
      <c r="H776" t="s">
        <v>11</v>
      </c>
      <c r="I776" t="s">
        <v>13</v>
      </c>
      <c r="J776" s="20"/>
      <c r="K776" s="20"/>
      <c r="L776" s="17" t="str">
        <f t="shared" si="64"/>
        <v>Jul</v>
      </c>
      <c r="M776" s="17">
        <f t="shared" si="65"/>
        <v>1985</v>
      </c>
      <c r="N776" s="17" t="str" cm="1">
        <f t="array" ref="N776">IF(G776="?",INDEX($G$2:$G$2344,MODE(MATCH($G$2:$G$2344,$G$2:$G$2344,0))),G776)</f>
        <v>tier - 3</v>
      </c>
      <c r="O776" s="17" t="str" cm="1">
        <f t="array" ref="O776">IF(H776="?",INDEX($H$2:$H$2344,MODE(MATCH($H$2:$H$2344,$H$2:$H$2344,0))),H776)</f>
        <v>tier - 2</v>
      </c>
      <c r="P776" s="17" t="str">
        <f t="shared" si="66"/>
        <v>R1013</v>
      </c>
      <c r="Q776" s="47" t="str">
        <f t="shared" si="67"/>
        <v>22-Jul-1985</v>
      </c>
      <c r="R776" s="48">
        <v>31250</v>
      </c>
      <c r="S776" s="17"/>
      <c r="T776" s="30">
        <f t="shared" si="68"/>
        <v>37</v>
      </c>
      <c r="U776" s="62">
        <v>6435.62</v>
      </c>
    </row>
    <row r="777" spans="1:21" x14ac:dyDescent="0.25">
      <c r="A777" t="s">
        <v>808</v>
      </c>
      <c r="B777">
        <v>1984</v>
      </c>
      <c r="C777" t="s">
        <v>35</v>
      </c>
      <c r="D777">
        <v>26</v>
      </c>
      <c r="E777">
        <v>2</v>
      </c>
      <c r="F777" s="54">
        <v>6455.86</v>
      </c>
      <c r="G777" t="s">
        <v>12</v>
      </c>
      <c r="H777" t="s">
        <v>12</v>
      </c>
      <c r="I777" t="s">
        <v>23</v>
      </c>
      <c r="J777" s="19"/>
      <c r="K777" s="19"/>
      <c r="L777" s="15" t="str">
        <f t="shared" si="64"/>
        <v>Aug</v>
      </c>
      <c r="M777" s="15">
        <f t="shared" si="65"/>
        <v>1984</v>
      </c>
      <c r="N777" s="15" t="str" cm="1">
        <f t="array" ref="N777">IF(G777="?",INDEX($G$2:$G$2344,MODE(MATCH($G$2:$G$2344,$G$2:$G$2344,0))),G777)</f>
        <v>tier - 3</v>
      </c>
      <c r="O777" s="15" t="str" cm="1">
        <f t="array" ref="O777">IF(H777="?",INDEX($H$2:$H$2344,MODE(MATCH($H$2:$H$2344,$H$2:$H$2344,0))),H777)</f>
        <v>tier - 3</v>
      </c>
      <c r="P777" s="15" t="str">
        <f t="shared" si="66"/>
        <v>R1012</v>
      </c>
      <c r="Q777" s="49" t="str">
        <f t="shared" si="67"/>
        <v>26-Aug-1984</v>
      </c>
      <c r="R777" s="46">
        <v>30920</v>
      </c>
      <c r="S777" s="15"/>
      <c r="T777" s="29">
        <f t="shared" si="68"/>
        <v>38</v>
      </c>
      <c r="U777" s="61">
        <v>6455.86</v>
      </c>
    </row>
    <row r="778" spans="1:21" x14ac:dyDescent="0.25">
      <c r="A778" t="s">
        <v>809</v>
      </c>
      <c r="B778">
        <v>1984</v>
      </c>
      <c r="C778" t="s">
        <v>15</v>
      </c>
      <c r="D778">
        <v>1</v>
      </c>
      <c r="E778">
        <v>2</v>
      </c>
      <c r="F778" s="54">
        <v>6457.84</v>
      </c>
      <c r="G778" t="s">
        <v>11</v>
      </c>
      <c r="H778" t="s">
        <v>12</v>
      </c>
      <c r="I778" t="s">
        <v>23</v>
      </c>
      <c r="J778" s="20"/>
      <c r="K778" s="20"/>
      <c r="L778" s="17" t="str">
        <f t="shared" si="64"/>
        <v>Nov</v>
      </c>
      <c r="M778" s="17">
        <f t="shared" si="65"/>
        <v>1984</v>
      </c>
      <c r="N778" s="17" t="str" cm="1">
        <f t="array" ref="N778">IF(G778="?",INDEX($G$2:$G$2344,MODE(MATCH($G$2:$G$2344,$G$2:$G$2344,0))),G778)</f>
        <v>tier - 2</v>
      </c>
      <c r="O778" s="17" t="str" cm="1">
        <f t="array" ref="O778">IF(H778="?",INDEX($H$2:$H$2344,MODE(MATCH($H$2:$H$2344,$H$2:$H$2344,0))),H778)</f>
        <v>tier - 3</v>
      </c>
      <c r="P778" s="17" t="str">
        <f t="shared" si="66"/>
        <v>R1012</v>
      </c>
      <c r="Q778" s="47" t="str">
        <f t="shared" si="67"/>
        <v>1-Nov-1984</v>
      </c>
      <c r="R778" s="48">
        <v>30987</v>
      </c>
      <c r="S778" s="17"/>
      <c r="T778" s="30">
        <f t="shared" si="68"/>
        <v>38</v>
      </c>
      <c r="U778" s="62">
        <v>6457.84</v>
      </c>
    </row>
    <row r="779" spans="1:21" x14ac:dyDescent="0.25">
      <c r="A779" t="s">
        <v>810</v>
      </c>
      <c r="B779">
        <v>1981</v>
      </c>
      <c r="C779" t="s">
        <v>10</v>
      </c>
      <c r="D779">
        <v>27</v>
      </c>
      <c r="E779">
        <v>1</v>
      </c>
      <c r="F779" s="54">
        <v>6473.15</v>
      </c>
      <c r="G779" t="s">
        <v>11</v>
      </c>
      <c r="H779" t="s">
        <v>11</v>
      </c>
      <c r="I779" t="s">
        <v>13</v>
      </c>
      <c r="J779" s="19"/>
      <c r="K779" s="19"/>
      <c r="L779" s="15" t="str">
        <f t="shared" si="64"/>
        <v>Jul</v>
      </c>
      <c r="M779" s="15">
        <f t="shared" si="65"/>
        <v>1981</v>
      </c>
      <c r="N779" s="15" t="str" cm="1">
        <f t="array" ref="N779">IF(G779="?",INDEX($G$2:$G$2344,MODE(MATCH($G$2:$G$2344,$G$2:$G$2344,0))),G779)</f>
        <v>tier - 2</v>
      </c>
      <c r="O779" s="15" t="str" cm="1">
        <f t="array" ref="O779">IF(H779="?",INDEX($H$2:$H$2344,MODE(MATCH($H$2:$H$2344,$H$2:$H$2344,0))),H779)</f>
        <v>tier - 2</v>
      </c>
      <c r="P779" s="15" t="str">
        <f t="shared" si="66"/>
        <v>R1013</v>
      </c>
      <c r="Q779" s="49" t="str">
        <f t="shared" si="67"/>
        <v>27-Jul-1981</v>
      </c>
      <c r="R779" s="46">
        <v>29794</v>
      </c>
      <c r="S779" s="15"/>
      <c r="T779" s="29">
        <f t="shared" si="68"/>
        <v>41</v>
      </c>
      <c r="U779" s="61">
        <v>6473.15</v>
      </c>
    </row>
    <row r="780" spans="1:21" x14ac:dyDescent="0.25">
      <c r="A780" t="s">
        <v>811</v>
      </c>
      <c r="B780">
        <v>1980</v>
      </c>
      <c r="C780" t="s">
        <v>18</v>
      </c>
      <c r="D780">
        <v>8</v>
      </c>
      <c r="E780">
        <v>0</v>
      </c>
      <c r="F780" s="54">
        <v>6474.01</v>
      </c>
      <c r="G780" t="s">
        <v>11</v>
      </c>
      <c r="H780" t="s">
        <v>12</v>
      </c>
      <c r="I780" t="s">
        <v>42</v>
      </c>
      <c r="J780" s="20"/>
      <c r="K780" s="20"/>
      <c r="L780" s="17" t="str">
        <f t="shared" si="64"/>
        <v>Jun</v>
      </c>
      <c r="M780" s="17">
        <f t="shared" si="65"/>
        <v>1980</v>
      </c>
      <c r="N780" s="17" t="str" cm="1">
        <f t="array" ref="N780">IF(G780="?",INDEX($G$2:$G$2344,MODE(MATCH($G$2:$G$2344,$G$2:$G$2344,0))),G780)</f>
        <v>tier - 2</v>
      </c>
      <c r="O780" s="17" t="str" cm="1">
        <f t="array" ref="O780">IF(H780="?",INDEX($H$2:$H$2344,MODE(MATCH($H$2:$H$2344,$H$2:$H$2344,0))),H780)</f>
        <v>tier - 3</v>
      </c>
      <c r="P780" s="17" t="str">
        <f t="shared" si="66"/>
        <v>R1011</v>
      </c>
      <c r="Q780" s="47" t="str">
        <f t="shared" si="67"/>
        <v>8-Jun-1980</v>
      </c>
      <c r="R780" s="48">
        <v>29380</v>
      </c>
      <c r="S780" s="17"/>
      <c r="T780" s="30">
        <f t="shared" si="68"/>
        <v>43</v>
      </c>
      <c r="U780" s="62">
        <v>6474.01</v>
      </c>
    </row>
    <row r="781" spans="1:21" x14ac:dyDescent="0.25">
      <c r="A781" t="s">
        <v>812</v>
      </c>
      <c r="B781">
        <v>1970</v>
      </c>
      <c r="C781" t="s">
        <v>30</v>
      </c>
      <c r="D781">
        <v>1</v>
      </c>
      <c r="E781">
        <v>0</v>
      </c>
      <c r="F781" s="54">
        <v>6481.67</v>
      </c>
      <c r="G781" t="s">
        <v>11</v>
      </c>
      <c r="H781" t="s">
        <v>11</v>
      </c>
      <c r="I781" t="s">
        <v>13</v>
      </c>
      <c r="J781" s="19"/>
      <c r="K781" s="19"/>
      <c r="L781" s="15" t="str">
        <f t="shared" si="64"/>
        <v>Dec</v>
      </c>
      <c r="M781" s="15">
        <f t="shared" si="65"/>
        <v>1970</v>
      </c>
      <c r="N781" s="15" t="str" cm="1">
        <f t="array" ref="N781">IF(G781="?",INDEX($G$2:$G$2344,MODE(MATCH($G$2:$G$2344,$G$2:$G$2344,0))),G781)</f>
        <v>tier - 2</v>
      </c>
      <c r="O781" s="15" t="str" cm="1">
        <f t="array" ref="O781">IF(H781="?",INDEX($H$2:$H$2344,MODE(MATCH($H$2:$H$2344,$H$2:$H$2344,0))),H781)</f>
        <v>tier - 2</v>
      </c>
      <c r="P781" s="15" t="str">
        <f t="shared" si="66"/>
        <v>R1013</v>
      </c>
      <c r="Q781" s="49" t="str">
        <f t="shared" si="67"/>
        <v>1-Dec-1970</v>
      </c>
      <c r="R781" s="46">
        <v>25903</v>
      </c>
      <c r="S781" s="15"/>
      <c r="T781" s="29">
        <f t="shared" si="68"/>
        <v>52</v>
      </c>
      <c r="U781" s="61">
        <v>6481.67</v>
      </c>
    </row>
    <row r="782" spans="1:21" x14ac:dyDescent="0.25">
      <c r="A782" t="s">
        <v>813</v>
      </c>
      <c r="B782">
        <v>1982</v>
      </c>
      <c r="C782" t="s">
        <v>37</v>
      </c>
      <c r="D782">
        <v>9</v>
      </c>
      <c r="E782">
        <v>1</v>
      </c>
      <c r="F782" s="54">
        <v>6496.89</v>
      </c>
      <c r="G782" t="s">
        <v>11</v>
      </c>
      <c r="H782" t="s">
        <v>12</v>
      </c>
      <c r="I782" t="s">
        <v>42</v>
      </c>
      <c r="J782" s="20"/>
      <c r="K782" s="20"/>
      <c r="L782" s="17" t="str">
        <f t="shared" si="64"/>
        <v>Oct</v>
      </c>
      <c r="M782" s="17">
        <f t="shared" si="65"/>
        <v>1982</v>
      </c>
      <c r="N782" s="17" t="str" cm="1">
        <f t="array" ref="N782">IF(G782="?",INDEX($G$2:$G$2344,MODE(MATCH($G$2:$G$2344,$G$2:$G$2344,0))),G782)</f>
        <v>tier - 2</v>
      </c>
      <c r="O782" s="17" t="str" cm="1">
        <f t="array" ref="O782">IF(H782="?",INDEX($H$2:$H$2344,MODE(MATCH($H$2:$H$2344,$H$2:$H$2344,0))),H782)</f>
        <v>tier - 3</v>
      </c>
      <c r="P782" s="17" t="str">
        <f t="shared" si="66"/>
        <v>R1011</v>
      </c>
      <c r="Q782" s="47" t="str">
        <f t="shared" si="67"/>
        <v>9-Oct-1982</v>
      </c>
      <c r="R782" s="48">
        <v>30233</v>
      </c>
      <c r="S782" s="17"/>
      <c r="T782" s="30">
        <f t="shared" si="68"/>
        <v>40</v>
      </c>
      <c r="U782" s="62">
        <v>6496.89</v>
      </c>
    </row>
    <row r="783" spans="1:21" x14ac:dyDescent="0.25">
      <c r="A783" t="s">
        <v>814</v>
      </c>
      <c r="B783">
        <v>1982</v>
      </c>
      <c r="C783" t="s">
        <v>35</v>
      </c>
      <c r="D783">
        <v>28</v>
      </c>
      <c r="E783">
        <v>1</v>
      </c>
      <c r="F783" s="54">
        <v>6500.24</v>
      </c>
      <c r="G783" t="s">
        <v>11</v>
      </c>
      <c r="H783" t="s">
        <v>11</v>
      </c>
      <c r="I783" t="s">
        <v>13</v>
      </c>
      <c r="J783" s="19"/>
      <c r="K783" s="19"/>
      <c r="L783" s="15" t="str">
        <f t="shared" si="64"/>
        <v>Aug</v>
      </c>
      <c r="M783" s="15">
        <f t="shared" si="65"/>
        <v>1982</v>
      </c>
      <c r="N783" s="15" t="str" cm="1">
        <f t="array" ref="N783">IF(G783="?",INDEX($G$2:$G$2344,MODE(MATCH($G$2:$G$2344,$G$2:$G$2344,0))),G783)</f>
        <v>tier - 2</v>
      </c>
      <c r="O783" s="15" t="str" cm="1">
        <f t="array" ref="O783">IF(H783="?",INDEX($H$2:$H$2344,MODE(MATCH($H$2:$H$2344,$H$2:$H$2344,0))),H783)</f>
        <v>tier - 2</v>
      </c>
      <c r="P783" s="15" t="str">
        <f t="shared" si="66"/>
        <v>R1013</v>
      </c>
      <c r="Q783" s="49" t="str">
        <f t="shared" si="67"/>
        <v>28-Aug-1982</v>
      </c>
      <c r="R783" s="46">
        <v>30191</v>
      </c>
      <c r="S783" s="15"/>
      <c r="T783" s="29">
        <f t="shared" si="68"/>
        <v>40</v>
      </c>
      <c r="U783" s="61">
        <v>6500.24</v>
      </c>
    </row>
    <row r="784" spans="1:21" x14ac:dyDescent="0.25">
      <c r="A784" t="s">
        <v>815</v>
      </c>
      <c r="B784">
        <v>1994</v>
      </c>
      <c r="C784" t="s">
        <v>10</v>
      </c>
      <c r="D784">
        <v>7</v>
      </c>
      <c r="E784">
        <v>0</v>
      </c>
      <c r="F784" s="54">
        <v>6512.24</v>
      </c>
      <c r="G784" t="s">
        <v>11</v>
      </c>
      <c r="H784" t="s">
        <v>16</v>
      </c>
      <c r="I784" t="s">
        <v>300</v>
      </c>
      <c r="J784" s="20"/>
      <c r="K784" s="20"/>
      <c r="L784" s="17" t="str">
        <f t="shared" si="64"/>
        <v>Jul</v>
      </c>
      <c r="M784" s="17">
        <f t="shared" si="65"/>
        <v>1994</v>
      </c>
      <c r="N784" s="17" t="str" cm="1">
        <f t="array" ref="N784">IF(G784="?",INDEX($G$2:$G$2344,MODE(MATCH($G$2:$G$2344,$G$2:$G$2344,0))),G784)</f>
        <v>tier - 2</v>
      </c>
      <c r="O784" s="17" t="str" cm="1">
        <f t="array" ref="O784">IF(H784="?",INDEX($H$2:$H$2344,MODE(MATCH($H$2:$H$2344,$H$2:$H$2344,0))),H784)</f>
        <v>tier - 1</v>
      </c>
      <c r="P784" s="17" t="str">
        <f t="shared" si="66"/>
        <v>R1021</v>
      </c>
      <c r="Q784" s="47" t="str">
        <f t="shared" si="67"/>
        <v>7-Jul-1994</v>
      </c>
      <c r="R784" s="48">
        <v>34522</v>
      </c>
      <c r="S784" s="17"/>
      <c r="T784" s="30">
        <f t="shared" si="68"/>
        <v>28</v>
      </c>
      <c r="U784" s="62">
        <v>6512.24</v>
      </c>
    </row>
    <row r="785" spans="1:21" x14ac:dyDescent="0.25">
      <c r="A785" t="s">
        <v>816</v>
      </c>
      <c r="B785">
        <v>1976</v>
      </c>
      <c r="C785" t="s">
        <v>37</v>
      </c>
      <c r="D785">
        <v>23</v>
      </c>
      <c r="E785">
        <v>2</v>
      </c>
      <c r="F785" s="54">
        <v>6529.21</v>
      </c>
      <c r="G785" t="s">
        <v>11</v>
      </c>
      <c r="H785" t="s">
        <v>16</v>
      </c>
      <c r="I785" t="s">
        <v>13</v>
      </c>
      <c r="J785" s="19"/>
      <c r="K785" s="19"/>
      <c r="L785" s="15" t="str">
        <f t="shared" si="64"/>
        <v>Oct</v>
      </c>
      <c r="M785" s="15">
        <f t="shared" si="65"/>
        <v>1976</v>
      </c>
      <c r="N785" s="15" t="str" cm="1">
        <f t="array" ref="N785">IF(G785="?",INDEX($G$2:$G$2344,MODE(MATCH($G$2:$G$2344,$G$2:$G$2344,0))),G785)</f>
        <v>tier - 2</v>
      </c>
      <c r="O785" s="15" t="str" cm="1">
        <f t="array" ref="O785">IF(H785="?",INDEX($H$2:$H$2344,MODE(MATCH($H$2:$H$2344,$H$2:$H$2344,0))),H785)</f>
        <v>tier - 1</v>
      </c>
      <c r="P785" s="15" t="str">
        <f t="shared" si="66"/>
        <v>R1013</v>
      </c>
      <c r="Q785" s="49" t="str">
        <f t="shared" si="67"/>
        <v>23-Oct-1976</v>
      </c>
      <c r="R785" s="46">
        <v>28056</v>
      </c>
      <c r="S785" s="15"/>
      <c r="T785" s="29">
        <f t="shared" si="68"/>
        <v>46</v>
      </c>
      <c r="U785" s="61">
        <v>6529.21</v>
      </c>
    </row>
    <row r="786" spans="1:21" x14ac:dyDescent="0.25">
      <c r="A786" t="s">
        <v>817</v>
      </c>
      <c r="B786">
        <v>1982</v>
      </c>
      <c r="C786" t="s">
        <v>35</v>
      </c>
      <c r="D786">
        <v>12</v>
      </c>
      <c r="E786">
        <v>3</v>
      </c>
      <c r="F786" s="54">
        <v>6532.04</v>
      </c>
      <c r="G786" t="s">
        <v>11</v>
      </c>
      <c r="H786" t="s">
        <v>16</v>
      </c>
      <c r="I786" t="s">
        <v>13</v>
      </c>
      <c r="J786" s="20"/>
      <c r="K786" s="20"/>
      <c r="L786" s="17" t="str">
        <f t="shared" si="64"/>
        <v>Aug</v>
      </c>
      <c r="M786" s="17">
        <f t="shared" si="65"/>
        <v>1982</v>
      </c>
      <c r="N786" s="17" t="str" cm="1">
        <f t="array" ref="N786">IF(G786="?",INDEX($G$2:$G$2344,MODE(MATCH($G$2:$G$2344,$G$2:$G$2344,0))),G786)</f>
        <v>tier - 2</v>
      </c>
      <c r="O786" s="17" t="str" cm="1">
        <f t="array" ref="O786">IF(H786="?",INDEX($H$2:$H$2344,MODE(MATCH($H$2:$H$2344,$H$2:$H$2344,0))),H786)</f>
        <v>tier - 1</v>
      </c>
      <c r="P786" s="17" t="str">
        <f t="shared" si="66"/>
        <v>R1013</v>
      </c>
      <c r="Q786" s="47" t="str">
        <f t="shared" si="67"/>
        <v>12-Aug-1982</v>
      </c>
      <c r="R786" s="48">
        <v>30175</v>
      </c>
      <c r="S786" s="17"/>
      <c r="T786" s="30">
        <f t="shared" si="68"/>
        <v>40</v>
      </c>
      <c r="U786" s="62">
        <v>6532.04</v>
      </c>
    </row>
    <row r="787" spans="1:21" x14ac:dyDescent="0.25">
      <c r="A787" t="s">
        <v>818</v>
      </c>
      <c r="B787">
        <v>1982</v>
      </c>
      <c r="C787" t="s">
        <v>37</v>
      </c>
      <c r="D787">
        <v>2</v>
      </c>
      <c r="E787">
        <v>3</v>
      </c>
      <c r="F787" s="54">
        <v>6536.68</v>
      </c>
      <c r="G787" t="s">
        <v>11</v>
      </c>
      <c r="H787" t="s">
        <v>11</v>
      </c>
      <c r="I787" t="s">
        <v>23</v>
      </c>
      <c r="J787" s="19"/>
      <c r="K787" s="19"/>
      <c r="L787" s="15" t="str">
        <f t="shared" si="64"/>
        <v>Oct</v>
      </c>
      <c r="M787" s="15">
        <f t="shared" si="65"/>
        <v>1982</v>
      </c>
      <c r="N787" s="15" t="str" cm="1">
        <f t="array" ref="N787">IF(G787="?",INDEX($G$2:$G$2344,MODE(MATCH($G$2:$G$2344,$G$2:$G$2344,0))),G787)</f>
        <v>tier - 2</v>
      </c>
      <c r="O787" s="15" t="str" cm="1">
        <f t="array" ref="O787">IF(H787="?",INDEX($H$2:$H$2344,MODE(MATCH($H$2:$H$2344,$H$2:$H$2344,0))),H787)</f>
        <v>tier - 2</v>
      </c>
      <c r="P787" s="15" t="str">
        <f t="shared" si="66"/>
        <v>R1012</v>
      </c>
      <c r="Q787" s="49" t="str">
        <f t="shared" si="67"/>
        <v>2-Oct-1982</v>
      </c>
      <c r="R787" s="46">
        <v>30226</v>
      </c>
      <c r="S787" s="15"/>
      <c r="T787" s="29">
        <f t="shared" si="68"/>
        <v>40</v>
      </c>
      <c r="U787" s="61">
        <v>6536.68</v>
      </c>
    </row>
    <row r="788" spans="1:21" x14ac:dyDescent="0.25">
      <c r="A788" t="s">
        <v>819</v>
      </c>
      <c r="B788">
        <v>1969</v>
      </c>
      <c r="C788" t="s">
        <v>30</v>
      </c>
      <c r="D788">
        <v>3</v>
      </c>
      <c r="E788">
        <v>0</v>
      </c>
      <c r="F788" s="54">
        <v>6546.16</v>
      </c>
      <c r="G788" t="s">
        <v>11</v>
      </c>
      <c r="H788" t="s">
        <v>12</v>
      </c>
      <c r="I788" t="s">
        <v>13</v>
      </c>
      <c r="J788" s="20"/>
      <c r="K788" s="20"/>
      <c r="L788" s="17" t="str">
        <f t="shared" si="64"/>
        <v>Dec</v>
      </c>
      <c r="M788" s="17">
        <f t="shared" si="65"/>
        <v>1969</v>
      </c>
      <c r="N788" s="17" t="str" cm="1">
        <f t="array" ref="N788">IF(G788="?",INDEX($G$2:$G$2344,MODE(MATCH($G$2:$G$2344,$G$2:$G$2344,0))),G788)</f>
        <v>tier - 2</v>
      </c>
      <c r="O788" s="17" t="str" cm="1">
        <f t="array" ref="O788">IF(H788="?",INDEX($H$2:$H$2344,MODE(MATCH($H$2:$H$2344,$H$2:$H$2344,0))),H788)</f>
        <v>tier - 3</v>
      </c>
      <c r="P788" s="17" t="str">
        <f t="shared" si="66"/>
        <v>R1013</v>
      </c>
      <c r="Q788" s="47" t="str">
        <f t="shared" si="67"/>
        <v>3-Dec-1969</v>
      </c>
      <c r="R788" s="48">
        <v>25540</v>
      </c>
      <c r="S788" s="17"/>
      <c r="T788" s="30">
        <f t="shared" si="68"/>
        <v>53</v>
      </c>
      <c r="U788" s="62">
        <v>6546.16</v>
      </c>
    </row>
    <row r="789" spans="1:21" x14ac:dyDescent="0.25">
      <c r="A789" t="s">
        <v>820</v>
      </c>
      <c r="B789">
        <v>1986</v>
      </c>
      <c r="C789" t="s">
        <v>30</v>
      </c>
      <c r="D789">
        <v>18</v>
      </c>
      <c r="E789">
        <v>3</v>
      </c>
      <c r="F789" s="54">
        <v>6548.2</v>
      </c>
      <c r="G789" t="s">
        <v>11</v>
      </c>
      <c r="H789" t="s">
        <v>12</v>
      </c>
      <c r="I789" t="s">
        <v>23</v>
      </c>
      <c r="J789" s="19"/>
      <c r="K789" s="19"/>
      <c r="L789" s="15" t="str">
        <f t="shared" si="64"/>
        <v>Dec</v>
      </c>
      <c r="M789" s="15">
        <f t="shared" si="65"/>
        <v>1986</v>
      </c>
      <c r="N789" s="15" t="str" cm="1">
        <f t="array" ref="N789">IF(G789="?",INDEX($G$2:$G$2344,MODE(MATCH($G$2:$G$2344,$G$2:$G$2344,0))),G789)</f>
        <v>tier - 2</v>
      </c>
      <c r="O789" s="15" t="str" cm="1">
        <f t="array" ref="O789">IF(H789="?",INDEX($H$2:$H$2344,MODE(MATCH($H$2:$H$2344,$H$2:$H$2344,0))),H789)</f>
        <v>tier - 3</v>
      </c>
      <c r="P789" s="15" t="str">
        <f t="shared" si="66"/>
        <v>R1012</v>
      </c>
      <c r="Q789" s="49" t="str">
        <f t="shared" si="67"/>
        <v>18-Dec-1986</v>
      </c>
      <c r="R789" s="46">
        <v>31764</v>
      </c>
      <c r="S789" s="15"/>
      <c r="T789" s="29">
        <f t="shared" si="68"/>
        <v>36</v>
      </c>
      <c r="U789" s="61">
        <v>6548.2</v>
      </c>
    </row>
    <row r="790" spans="1:21" x14ac:dyDescent="0.25">
      <c r="A790" t="s">
        <v>821</v>
      </c>
      <c r="B790">
        <v>1989</v>
      </c>
      <c r="C790" t="s">
        <v>35</v>
      </c>
      <c r="D790">
        <v>6</v>
      </c>
      <c r="E790">
        <v>3</v>
      </c>
      <c r="F790" s="54">
        <v>6551.75</v>
      </c>
      <c r="G790" t="s">
        <v>11</v>
      </c>
      <c r="H790" t="s">
        <v>11</v>
      </c>
      <c r="I790" t="s">
        <v>247</v>
      </c>
      <c r="J790" s="20"/>
      <c r="K790" s="20"/>
      <c r="L790" s="17" t="str">
        <f t="shared" si="64"/>
        <v>Aug</v>
      </c>
      <c r="M790" s="17">
        <f t="shared" si="65"/>
        <v>1989</v>
      </c>
      <c r="N790" s="17" t="str" cm="1">
        <f t="array" ref="N790">IF(G790="?",INDEX($G$2:$G$2344,MODE(MATCH($G$2:$G$2344,$G$2:$G$2344,0))),G790)</f>
        <v>tier - 2</v>
      </c>
      <c r="O790" s="17" t="str" cm="1">
        <f t="array" ref="O790">IF(H790="?",INDEX($H$2:$H$2344,MODE(MATCH($H$2:$H$2344,$H$2:$H$2344,0))),H790)</f>
        <v>tier - 2</v>
      </c>
      <c r="P790" s="17" t="str">
        <f t="shared" si="66"/>
        <v>R1024</v>
      </c>
      <c r="Q790" s="47" t="str">
        <f t="shared" si="67"/>
        <v>6-Aug-1989</v>
      </c>
      <c r="R790" s="48">
        <v>32726</v>
      </c>
      <c r="S790" s="17"/>
      <c r="T790" s="30">
        <f t="shared" si="68"/>
        <v>33</v>
      </c>
      <c r="U790" s="62">
        <v>6551.75</v>
      </c>
    </row>
    <row r="791" spans="1:21" x14ac:dyDescent="0.25">
      <c r="A791" t="s">
        <v>822</v>
      </c>
      <c r="B791">
        <v>1968</v>
      </c>
      <c r="C791" t="s">
        <v>30</v>
      </c>
      <c r="D791">
        <v>11</v>
      </c>
      <c r="E791">
        <v>0</v>
      </c>
      <c r="F791" s="54">
        <v>6552.01</v>
      </c>
      <c r="G791" t="s">
        <v>12</v>
      </c>
      <c r="H791" t="s">
        <v>11</v>
      </c>
      <c r="I791" t="s">
        <v>13</v>
      </c>
      <c r="J791" s="19"/>
      <c r="K791" s="19"/>
      <c r="L791" s="15" t="str">
        <f t="shared" si="64"/>
        <v>Dec</v>
      </c>
      <c r="M791" s="15">
        <f t="shared" si="65"/>
        <v>1968</v>
      </c>
      <c r="N791" s="15" t="str" cm="1">
        <f t="array" ref="N791">IF(G791="?",INDEX($G$2:$G$2344,MODE(MATCH($G$2:$G$2344,$G$2:$G$2344,0))),G791)</f>
        <v>tier - 3</v>
      </c>
      <c r="O791" s="15" t="str" cm="1">
        <f t="array" ref="O791">IF(H791="?",INDEX($H$2:$H$2344,MODE(MATCH($H$2:$H$2344,$H$2:$H$2344,0))),H791)</f>
        <v>tier - 2</v>
      </c>
      <c r="P791" s="15" t="str">
        <f t="shared" si="66"/>
        <v>R1013</v>
      </c>
      <c r="Q791" s="49" t="str">
        <f t="shared" si="67"/>
        <v>11-Dec-1968</v>
      </c>
      <c r="R791" s="46">
        <v>25183</v>
      </c>
      <c r="S791" s="15"/>
      <c r="T791" s="29">
        <f t="shared" si="68"/>
        <v>54</v>
      </c>
      <c r="U791" s="61">
        <v>6552.01</v>
      </c>
    </row>
    <row r="792" spans="1:21" x14ac:dyDescent="0.25">
      <c r="A792" t="s">
        <v>823</v>
      </c>
      <c r="B792">
        <v>1984</v>
      </c>
      <c r="C792" t="s">
        <v>20</v>
      </c>
      <c r="D792">
        <v>20</v>
      </c>
      <c r="E792">
        <v>1</v>
      </c>
      <c r="F792" s="54">
        <v>6555.07</v>
      </c>
      <c r="G792" t="s">
        <v>11</v>
      </c>
      <c r="H792" t="s">
        <v>11</v>
      </c>
      <c r="I792" t="s">
        <v>247</v>
      </c>
      <c r="J792" s="20"/>
      <c r="K792" s="20"/>
      <c r="L792" s="17" t="str">
        <f t="shared" si="64"/>
        <v>Sep</v>
      </c>
      <c r="M792" s="17">
        <f t="shared" si="65"/>
        <v>1984</v>
      </c>
      <c r="N792" s="17" t="str" cm="1">
        <f t="array" ref="N792">IF(G792="?",INDEX($G$2:$G$2344,MODE(MATCH($G$2:$G$2344,$G$2:$G$2344,0))),G792)</f>
        <v>tier - 2</v>
      </c>
      <c r="O792" s="17" t="str" cm="1">
        <f t="array" ref="O792">IF(H792="?",INDEX($H$2:$H$2344,MODE(MATCH($H$2:$H$2344,$H$2:$H$2344,0))),H792)</f>
        <v>tier - 2</v>
      </c>
      <c r="P792" s="17" t="str">
        <f t="shared" si="66"/>
        <v>R1024</v>
      </c>
      <c r="Q792" s="47" t="str">
        <f t="shared" si="67"/>
        <v>20-Sep-1984</v>
      </c>
      <c r="R792" s="48">
        <v>30945</v>
      </c>
      <c r="S792" s="17"/>
      <c r="T792" s="30">
        <f t="shared" si="68"/>
        <v>38</v>
      </c>
      <c r="U792" s="62">
        <v>6555.07</v>
      </c>
    </row>
    <row r="793" spans="1:21" x14ac:dyDescent="0.25">
      <c r="A793" t="s">
        <v>824</v>
      </c>
      <c r="B793">
        <v>1981</v>
      </c>
      <c r="C793" t="s">
        <v>10</v>
      </c>
      <c r="D793">
        <v>20</v>
      </c>
      <c r="E793">
        <v>0</v>
      </c>
      <c r="F793" s="54">
        <v>6571.02</v>
      </c>
      <c r="G793" t="s">
        <v>11</v>
      </c>
      <c r="H793" t="s">
        <v>16</v>
      </c>
      <c r="I793" t="s">
        <v>23</v>
      </c>
      <c r="J793" s="19"/>
      <c r="K793" s="19"/>
      <c r="L793" s="15" t="str">
        <f t="shared" si="64"/>
        <v>Jul</v>
      </c>
      <c r="M793" s="15">
        <f t="shared" si="65"/>
        <v>1981</v>
      </c>
      <c r="N793" s="15" t="str" cm="1">
        <f t="array" ref="N793">IF(G793="?",INDEX($G$2:$G$2344,MODE(MATCH($G$2:$G$2344,$G$2:$G$2344,0))),G793)</f>
        <v>tier - 2</v>
      </c>
      <c r="O793" s="15" t="str" cm="1">
        <f t="array" ref="O793">IF(H793="?",INDEX($H$2:$H$2344,MODE(MATCH($H$2:$H$2344,$H$2:$H$2344,0))),H793)</f>
        <v>tier - 1</v>
      </c>
      <c r="P793" s="15" t="str">
        <f t="shared" si="66"/>
        <v>R1012</v>
      </c>
      <c r="Q793" s="49" t="str">
        <f t="shared" si="67"/>
        <v>20-Jul-1981</v>
      </c>
      <c r="R793" s="46">
        <v>29787</v>
      </c>
      <c r="S793" s="15"/>
      <c r="T793" s="29">
        <f t="shared" si="68"/>
        <v>41</v>
      </c>
      <c r="U793" s="61">
        <v>6571.02</v>
      </c>
    </row>
    <row r="794" spans="1:21" x14ac:dyDescent="0.25">
      <c r="A794" t="s">
        <v>825</v>
      </c>
      <c r="B794">
        <v>1984</v>
      </c>
      <c r="C794" t="s">
        <v>37</v>
      </c>
      <c r="D794">
        <v>5</v>
      </c>
      <c r="E794">
        <v>2</v>
      </c>
      <c r="F794" s="54">
        <v>6571.54</v>
      </c>
      <c r="G794" t="s">
        <v>11</v>
      </c>
      <c r="H794" t="s">
        <v>12</v>
      </c>
      <c r="I794" t="s">
        <v>42</v>
      </c>
      <c r="J794" s="20"/>
      <c r="K794" s="20"/>
      <c r="L794" s="17" t="str">
        <f t="shared" si="64"/>
        <v>Oct</v>
      </c>
      <c r="M794" s="17">
        <f t="shared" si="65"/>
        <v>1984</v>
      </c>
      <c r="N794" s="17" t="str" cm="1">
        <f t="array" ref="N794">IF(G794="?",INDEX($G$2:$G$2344,MODE(MATCH($G$2:$G$2344,$G$2:$G$2344,0))),G794)</f>
        <v>tier - 2</v>
      </c>
      <c r="O794" s="17" t="str" cm="1">
        <f t="array" ref="O794">IF(H794="?",INDEX($H$2:$H$2344,MODE(MATCH($H$2:$H$2344,$H$2:$H$2344,0))),H794)</f>
        <v>tier - 3</v>
      </c>
      <c r="P794" s="17" t="str">
        <f t="shared" si="66"/>
        <v>R1011</v>
      </c>
      <c r="Q794" s="47" t="str">
        <f t="shared" si="67"/>
        <v>5-Oct-1984</v>
      </c>
      <c r="R794" s="48">
        <v>30960</v>
      </c>
      <c r="S794" s="17"/>
      <c r="T794" s="30">
        <f t="shared" si="68"/>
        <v>38</v>
      </c>
      <c r="U794" s="62">
        <v>6571.54</v>
      </c>
    </row>
    <row r="795" spans="1:21" x14ac:dyDescent="0.25">
      <c r="A795" t="s">
        <v>826</v>
      </c>
      <c r="B795">
        <v>1982</v>
      </c>
      <c r="C795" t="s">
        <v>15</v>
      </c>
      <c r="D795">
        <v>22</v>
      </c>
      <c r="E795">
        <v>2</v>
      </c>
      <c r="F795" s="54">
        <v>6593.51</v>
      </c>
      <c r="G795" t="s">
        <v>11</v>
      </c>
      <c r="H795" t="s">
        <v>16</v>
      </c>
      <c r="I795" t="s">
        <v>13</v>
      </c>
      <c r="J795" s="19"/>
      <c r="K795" s="19"/>
      <c r="L795" s="15" t="str">
        <f t="shared" si="64"/>
        <v>Nov</v>
      </c>
      <c r="M795" s="15">
        <f t="shared" si="65"/>
        <v>1982</v>
      </c>
      <c r="N795" s="15" t="str" cm="1">
        <f t="array" ref="N795">IF(G795="?",INDEX($G$2:$G$2344,MODE(MATCH($G$2:$G$2344,$G$2:$G$2344,0))),G795)</f>
        <v>tier - 2</v>
      </c>
      <c r="O795" s="15" t="str" cm="1">
        <f t="array" ref="O795">IF(H795="?",INDEX($H$2:$H$2344,MODE(MATCH($H$2:$H$2344,$H$2:$H$2344,0))),H795)</f>
        <v>tier - 1</v>
      </c>
      <c r="P795" s="15" t="str">
        <f t="shared" si="66"/>
        <v>R1013</v>
      </c>
      <c r="Q795" s="49" t="str">
        <f t="shared" si="67"/>
        <v>22-Nov-1982</v>
      </c>
      <c r="R795" s="46">
        <v>30277</v>
      </c>
      <c r="S795" s="15"/>
      <c r="T795" s="29">
        <f t="shared" si="68"/>
        <v>40</v>
      </c>
      <c r="U795" s="61">
        <v>6593.51</v>
      </c>
    </row>
    <row r="796" spans="1:21" x14ac:dyDescent="0.25">
      <c r="A796" t="s">
        <v>827</v>
      </c>
      <c r="B796">
        <v>1982</v>
      </c>
      <c r="C796" t="s">
        <v>30</v>
      </c>
      <c r="D796">
        <v>29</v>
      </c>
      <c r="E796">
        <v>1</v>
      </c>
      <c r="F796" s="54">
        <v>6600.21</v>
      </c>
      <c r="G796" t="s">
        <v>12</v>
      </c>
      <c r="H796" t="s">
        <v>11</v>
      </c>
      <c r="I796" t="s">
        <v>168</v>
      </c>
      <c r="J796" s="20"/>
      <c r="K796" s="20"/>
      <c r="L796" s="17" t="str">
        <f t="shared" si="64"/>
        <v>Dec</v>
      </c>
      <c r="M796" s="17">
        <f t="shared" si="65"/>
        <v>1982</v>
      </c>
      <c r="N796" s="17" t="str" cm="1">
        <f t="array" ref="N796">IF(G796="?",INDEX($G$2:$G$2344,MODE(MATCH($G$2:$G$2344,$G$2:$G$2344,0))),G796)</f>
        <v>tier - 3</v>
      </c>
      <c r="O796" s="17" t="str" cm="1">
        <f t="array" ref="O796">IF(H796="?",INDEX($H$2:$H$2344,MODE(MATCH($H$2:$H$2344,$H$2:$H$2344,0))),H796)</f>
        <v>tier - 2</v>
      </c>
      <c r="P796" s="17" t="str">
        <f t="shared" si="66"/>
        <v>R1016</v>
      </c>
      <c r="Q796" s="47" t="str">
        <f t="shared" si="67"/>
        <v>29-Dec-1982</v>
      </c>
      <c r="R796" s="48">
        <v>30314</v>
      </c>
      <c r="S796" s="17"/>
      <c r="T796" s="30">
        <f t="shared" si="68"/>
        <v>40</v>
      </c>
      <c r="U796" s="62">
        <v>6600.21</v>
      </c>
    </row>
    <row r="797" spans="1:21" x14ac:dyDescent="0.25">
      <c r="A797" t="s">
        <v>828</v>
      </c>
      <c r="B797">
        <v>1982</v>
      </c>
      <c r="C797" t="s">
        <v>15</v>
      </c>
      <c r="D797">
        <v>7</v>
      </c>
      <c r="E797">
        <v>2</v>
      </c>
      <c r="F797" s="54">
        <v>6600.36</v>
      </c>
      <c r="G797" t="s">
        <v>11</v>
      </c>
      <c r="H797" t="s">
        <v>12</v>
      </c>
      <c r="I797" t="s">
        <v>42</v>
      </c>
      <c r="J797" s="19"/>
      <c r="K797" s="19"/>
      <c r="L797" s="15" t="str">
        <f t="shared" si="64"/>
        <v>Nov</v>
      </c>
      <c r="M797" s="15">
        <f t="shared" si="65"/>
        <v>1982</v>
      </c>
      <c r="N797" s="15" t="str" cm="1">
        <f t="array" ref="N797">IF(G797="?",INDEX($G$2:$G$2344,MODE(MATCH($G$2:$G$2344,$G$2:$G$2344,0))),G797)</f>
        <v>tier - 2</v>
      </c>
      <c r="O797" s="15" t="str" cm="1">
        <f t="array" ref="O797">IF(H797="?",INDEX($H$2:$H$2344,MODE(MATCH($H$2:$H$2344,$H$2:$H$2344,0))),H797)</f>
        <v>tier - 3</v>
      </c>
      <c r="P797" s="15" t="str">
        <f t="shared" si="66"/>
        <v>R1011</v>
      </c>
      <c r="Q797" s="49" t="str">
        <f t="shared" si="67"/>
        <v>7-Nov-1982</v>
      </c>
      <c r="R797" s="46">
        <v>30262</v>
      </c>
      <c r="S797" s="15"/>
      <c r="T797" s="29">
        <f t="shared" si="68"/>
        <v>40</v>
      </c>
      <c r="U797" s="61">
        <v>6600.36</v>
      </c>
    </row>
    <row r="798" spans="1:21" x14ac:dyDescent="0.25">
      <c r="A798" t="s">
        <v>829</v>
      </c>
      <c r="B798">
        <v>1982</v>
      </c>
      <c r="C798" t="s">
        <v>35</v>
      </c>
      <c r="D798">
        <v>28</v>
      </c>
      <c r="E798">
        <v>1</v>
      </c>
      <c r="F798" s="54">
        <v>6610.11</v>
      </c>
      <c r="G798" t="s">
        <v>12</v>
      </c>
      <c r="H798" t="s">
        <v>11</v>
      </c>
      <c r="I798" t="s">
        <v>164</v>
      </c>
      <c r="J798" s="20"/>
      <c r="K798" s="20"/>
      <c r="L798" s="17" t="str">
        <f t="shared" si="64"/>
        <v>Aug</v>
      </c>
      <c r="M798" s="17">
        <f t="shared" si="65"/>
        <v>1982</v>
      </c>
      <c r="N798" s="17" t="str" cm="1">
        <f t="array" ref="N798">IF(G798="?",INDEX($G$2:$G$2344,MODE(MATCH($G$2:$G$2344,$G$2:$G$2344,0))),G798)</f>
        <v>tier - 3</v>
      </c>
      <c r="O798" s="17" t="str" cm="1">
        <f t="array" ref="O798">IF(H798="?",INDEX($H$2:$H$2344,MODE(MATCH($H$2:$H$2344,$H$2:$H$2344,0))),H798)</f>
        <v>tier - 2</v>
      </c>
      <c r="P798" s="17" t="str">
        <f t="shared" si="66"/>
        <v>R1015</v>
      </c>
      <c r="Q798" s="47" t="str">
        <f t="shared" si="67"/>
        <v>28-Aug-1982</v>
      </c>
      <c r="R798" s="48">
        <v>30191</v>
      </c>
      <c r="S798" s="17"/>
      <c r="T798" s="30">
        <f t="shared" si="68"/>
        <v>40</v>
      </c>
      <c r="U798" s="62">
        <v>6610.11</v>
      </c>
    </row>
    <row r="799" spans="1:21" x14ac:dyDescent="0.25">
      <c r="A799" t="s">
        <v>830</v>
      </c>
      <c r="B799">
        <v>1973</v>
      </c>
      <c r="C799" t="s">
        <v>35</v>
      </c>
      <c r="D799">
        <v>29</v>
      </c>
      <c r="E799">
        <v>0</v>
      </c>
      <c r="F799" s="54">
        <v>6630.31</v>
      </c>
      <c r="G799" t="s">
        <v>11</v>
      </c>
      <c r="H799" t="s">
        <v>16</v>
      </c>
      <c r="I799" t="s">
        <v>13</v>
      </c>
      <c r="J799" s="19"/>
      <c r="K799" s="19"/>
      <c r="L799" s="15" t="str">
        <f t="shared" si="64"/>
        <v>Aug</v>
      </c>
      <c r="M799" s="15">
        <f t="shared" si="65"/>
        <v>1973</v>
      </c>
      <c r="N799" s="15" t="str" cm="1">
        <f t="array" ref="N799">IF(G799="?",INDEX($G$2:$G$2344,MODE(MATCH($G$2:$G$2344,$G$2:$G$2344,0))),G799)</f>
        <v>tier - 2</v>
      </c>
      <c r="O799" s="15" t="str" cm="1">
        <f t="array" ref="O799">IF(H799="?",INDEX($H$2:$H$2344,MODE(MATCH($H$2:$H$2344,$H$2:$H$2344,0))),H799)</f>
        <v>tier - 1</v>
      </c>
      <c r="P799" s="15" t="str">
        <f t="shared" si="66"/>
        <v>R1013</v>
      </c>
      <c r="Q799" s="49" t="str">
        <f t="shared" si="67"/>
        <v>29-Aug-1973</v>
      </c>
      <c r="R799" s="46">
        <v>26905</v>
      </c>
      <c r="S799" s="15"/>
      <c r="T799" s="29">
        <f t="shared" si="68"/>
        <v>49</v>
      </c>
      <c r="U799" s="61">
        <v>6630.31</v>
      </c>
    </row>
    <row r="800" spans="1:21" x14ac:dyDescent="0.25">
      <c r="A800" t="s">
        <v>831</v>
      </c>
      <c r="B800">
        <v>2003</v>
      </c>
      <c r="C800" t="s">
        <v>20</v>
      </c>
      <c r="D800">
        <v>4</v>
      </c>
      <c r="E800">
        <v>0</v>
      </c>
      <c r="F800" s="54">
        <v>6638.16</v>
      </c>
      <c r="G800" t="s">
        <v>11</v>
      </c>
      <c r="H800" t="s">
        <v>16</v>
      </c>
      <c r="I800" t="s">
        <v>23</v>
      </c>
      <c r="J800" s="20"/>
      <c r="K800" s="20"/>
      <c r="L800" s="17" t="str">
        <f t="shared" si="64"/>
        <v>Sep</v>
      </c>
      <c r="M800" s="17">
        <f t="shared" si="65"/>
        <v>2003</v>
      </c>
      <c r="N800" s="17" t="str" cm="1">
        <f t="array" ref="N800">IF(G800="?",INDEX($G$2:$G$2344,MODE(MATCH($G$2:$G$2344,$G$2:$G$2344,0))),G800)</f>
        <v>tier - 2</v>
      </c>
      <c r="O800" s="17" t="str" cm="1">
        <f t="array" ref="O800">IF(H800="?",INDEX($H$2:$H$2344,MODE(MATCH($H$2:$H$2344,$H$2:$H$2344,0))),H800)</f>
        <v>tier - 1</v>
      </c>
      <c r="P800" s="17" t="str">
        <f t="shared" si="66"/>
        <v>R1012</v>
      </c>
      <c r="Q800" s="47" t="str">
        <f t="shared" si="67"/>
        <v>4-Sep-2003</v>
      </c>
      <c r="R800" s="48">
        <v>37868</v>
      </c>
      <c r="S800" s="17"/>
      <c r="T800" s="30">
        <f t="shared" si="68"/>
        <v>19</v>
      </c>
      <c r="U800" s="62">
        <v>6638.16</v>
      </c>
    </row>
    <row r="801" spans="1:21" x14ac:dyDescent="0.25">
      <c r="A801" t="s">
        <v>832</v>
      </c>
      <c r="B801">
        <v>1990</v>
      </c>
      <c r="C801" t="s">
        <v>18</v>
      </c>
      <c r="D801">
        <v>6</v>
      </c>
      <c r="E801">
        <v>3</v>
      </c>
      <c r="F801" s="54">
        <v>6639.3</v>
      </c>
      <c r="G801" t="s">
        <v>11</v>
      </c>
      <c r="H801" t="s">
        <v>11</v>
      </c>
      <c r="I801" t="s">
        <v>300</v>
      </c>
      <c r="J801" s="19"/>
      <c r="K801" s="19"/>
      <c r="L801" s="15" t="str">
        <f t="shared" si="64"/>
        <v>Jun</v>
      </c>
      <c r="M801" s="15">
        <f t="shared" si="65"/>
        <v>1990</v>
      </c>
      <c r="N801" s="15" t="str" cm="1">
        <f t="array" ref="N801">IF(G801="?",INDEX($G$2:$G$2344,MODE(MATCH($G$2:$G$2344,$G$2:$G$2344,0))),G801)</f>
        <v>tier - 2</v>
      </c>
      <c r="O801" s="15" t="str" cm="1">
        <f t="array" ref="O801">IF(H801="?",INDEX($H$2:$H$2344,MODE(MATCH($H$2:$H$2344,$H$2:$H$2344,0))),H801)</f>
        <v>tier - 2</v>
      </c>
      <c r="P801" s="15" t="str">
        <f t="shared" si="66"/>
        <v>R1021</v>
      </c>
      <c r="Q801" s="49" t="str">
        <f t="shared" si="67"/>
        <v>6-Jun-1990</v>
      </c>
      <c r="R801" s="46">
        <v>33030</v>
      </c>
      <c r="S801" s="15"/>
      <c r="T801" s="29">
        <f t="shared" si="68"/>
        <v>33</v>
      </c>
      <c r="U801" s="61">
        <v>6639.3</v>
      </c>
    </row>
    <row r="802" spans="1:21" x14ac:dyDescent="0.25">
      <c r="A802" t="s">
        <v>833</v>
      </c>
      <c r="B802">
        <v>1984</v>
      </c>
      <c r="C802" t="s">
        <v>30</v>
      </c>
      <c r="D802">
        <v>8</v>
      </c>
      <c r="E802">
        <v>2</v>
      </c>
      <c r="F802" s="54">
        <v>6640.54</v>
      </c>
      <c r="G802" t="s">
        <v>11</v>
      </c>
      <c r="H802" t="s">
        <v>12</v>
      </c>
      <c r="I802" t="s">
        <v>166</v>
      </c>
      <c r="J802" s="20"/>
      <c r="K802" s="20"/>
      <c r="L802" s="17" t="str">
        <f t="shared" si="64"/>
        <v>Dec</v>
      </c>
      <c r="M802" s="17">
        <f t="shared" si="65"/>
        <v>1984</v>
      </c>
      <c r="N802" s="17" t="str" cm="1">
        <f t="array" ref="N802">IF(G802="?",INDEX($G$2:$G$2344,MODE(MATCH($G$2:$G$2344,$G$2:$G$2344,0))),G802)</f>
        <v>tier - 2</v>
      </c>
      <c r="O802" s="17" t="str" cm="1">
        <f t="array" ref="O802">IF(H802="?",INDEX($H$2:$H$2344,MODE(MATCH($H$2:$H$2344,$H$2:$H$2344,0))),H802)</f>
        <v>tier - 3</v>
      </c>
      <c r="P802" s="17" t="str">
        <f t="shared" si="66"/>
        <v>R1019</v>
      </c>
      <c r="Q802" s="47" t="str">
        <f t="shared" si="67"/>
        <v>8-Dec-1984</v>
      </c>
      <c r="R802" s="48">
        <v>31024</v>
      </c>
      <c r="S802" s="17"/>
      <c r="T802" s="30">
        <f t="shared" si="68"/>
        <v>38</v>
      </c>
      <c r="U802" s="62">
        <v>6640.54</v>
      </c>
    </row>
    <row r="803" spans="1:21" x14ac:dyDescent="0.25">
      <c r="A803" t="s">
        <v>834</v>
      </c>
      <c r="B803">
        <v>1970</v>
      </c>
      <c r="C803" t="s">
        <v>15</v>
      </c>
      <c r="D803">
        <v>8</v>
      </c>
      <c r="E803">
        <v>0</v>
      </c>
      <c r="F803" s="54">
        <v>6651.26</v>
      </c>
      <c r="G803" t="s">
        <v>11</v>
      </c>
      <c r="H803" t="s">
        <v>12</v>
      </c>
      <c r="I803" t="s">
        <v>13</v>
      </c>
      <c r="J803" s="19"/>
      <c r="K803" s="19"/>
      <c r="L803" s="15" t="str">
        <f t="shared" si="64"/>
        <v>Nov</v>
      </c>
      <c r="M803" s="15">
        <f t="shared" si="65"/>
        <v>1970</v>
      </c>
      <c r="N803" s="15" t="str" cm="1">
        <f t="array" ref="N803">IF(G803="?",INDEX($G$2:$G$2344,MODE(MATCH($G$2:$G$2344,$G$2:$G$2344,0))),G803)</f>
        <v>tier - 2</v>
      </c>
      <c r="O803" s="15" t="str" cm="1">
        <f t="array" ref="O803">IF(H803="?",INDEX($H$2:$H$2344,MODE(MATCH($H$2:$H$2344,$H$2:$H$2344,0))),H803)</f>
        <v>tier - 3</v>
      </c>
      <c r="P803" s="15" t="str">
        <f t="shared" si="66"/>
        <v>R1013</v>
      </c>
      <c r="Q803" s="49" t="str">
        <f t="shared" si="67"/>
        <v>8-Nov-1970</v>
      </c>
      <c r="R803" s="46">
        <v>25880</v>
      </c>
      <c r="S803" s="15"/>
      <c r="T803" s="29">
        <f t="shared" si="68"/>
        <v>52</v>
      </c>
      <c r="U803" s="61">
        <v>6651.26</v>
      </c>
    </row>
    <row r="804" spans="1:21" x14ac:dyDescent="0.25">
      <c r="A804" t="s">
        <v>835</v>
      </c>
      <c r="B804">
        <v>1984</v>
      </c>
      <c r="C804" t="s">
        <v>10</v>
      </c>
      <c r="D804">
        <v>1</v>
      </c>
      <c r="E804">
        <v>3</v>
      </c>
      <c r="F804" s="54">
        <v>6652.53</v>
      </c>
      <c r="G804" t="s">
        <v>12</v>
      </c>
      <c r="H804" t="s">
        <v>11</v>
      </c>
      <c r="I804" t="s">
        <v>13</v>
      </c>
      <c r="J804" s="20"/>
      <c r="K804" s="20"/>
      <c r="L804" s="17" t="str">
        <f t="shared" si="64"/>
        <v>Jul</v>
      </c>
      <c r="M804" s="17">
        <f t="shared" si="65"/>
        <v>1984</v>
      </c>
      <c r="N804" s="17" t="str" cm="1">
        <f t="array" ref="N804">IF(G804="?",INDEX($G$2:$G$2344,MODE(MATCH($G$2:$G$2344,$G$2:$G$2344,0))),G804)</f>
        <v>tier - 3</v>
      </c>
      <c r="O804" s="17" t="str" cm="1">
        <f t="array" ref="O804">IF(H804="?",INDEX($H$2:$H$2344,MODE(MATCH($H$2:$H$2344,$H$2:$H$2344,0))),H804)</f>
        <v>tier - 2</v>
      </c>
      <c r="P804" s="17" t="str">
        <f t="shared" si="66"/>
        <v>R1013</v>
      </c>
      <c r="Q804" s="47" t="str">
        <f t="shared" si="67"/>
        <v>1-Jul-1984</v>
      </c>
      <c r="R804" s="48">
        <v>30864</v>
      </c>
      <c r="S804" s="17"/>
      <c r="T804" s="30">
        <f t="shared" si="68"/>
        <v>38</v>
      </c>
      <c r="U804" s="62">
        <v>6652.53</v>
      </c>
    </row>
    <row r="805" spans="1:21" x14ac:dyDescent="0.25">
      <c r="A805" t="s">
        <v>836</v>
      </c>
      <c r="B805">
        <v>1989</v>
      </c>
      <c r="C805" t="s">
        <v>15</v>
      </c>
      <c r="D805">
        <v>19</v>
      </c>
      <c r="E805">
        <v>5</v>
      </c>
      <c r="F805" s="54">
        <v>6653.79</v>
      </c>
      <c r="G805" t="s">
        <v>11</v>
      </c>
      <c r="H805" t="s">
        <v>16</v>
      </c>
      <c r="I805" t="s">
        <v>13</v>
      </c>
      <c r="J805" s="19"/>
      <c r="K805" s="19"/>
      <c r="L805" s="15" t="str">
        <f t="shared" si="64"/>
        <v>Nov</v>
      </c>
      <c r="M805" s="15">
        <f t="shared" si="65"/>
        <v>1989</v>
      </c>
      <c r="N805" s="15" t="str" cm="1">
        <f t="array" ref="N805">IF(G805="?",INDEX($G$2:$G$2344,MODE(MATCH($G$2:$G$2344,$G$2:$G$2344,0))),G805)</f>
        <v>tier - 2</v>
      </c>
      <c r="O805" s="15" t="str" cm="1">
        <f t="array" ref="O805">IF(H805="?",INDEX($H$2:$H$2344,MODE(MATCH($H$2:$H$2344,$H$2:$H$2344,0))),H805)</f>
        <v>tier - 1</v>
      </c>
      <c r="P805" s="15" t="str">
        <f t="shared" si="66"/>
        <v>R1013</v>
      </c>
      <c r="Q805" s="49" t="str">
        <f t="shared" si="67"/>
        <v>19-Nov-1989</v>
      </c>
      <c r="R805" s="46">
        <v>32831</v>
      </c>
      <c r="S805" s="15"/>
      <c r="T805" s="29">
        <f t="shared" si="68"/>
        <v>33</v>
      </c>
      <c r="U805" s="61">
        <v>6653.79</v>
      </c>
    </row>
    <row r="806" spans="1:21" x14ac:dyDescent="0.25">
      <c r="A806" t="s">
        <v>837</v>
      </c>
      <c r="B806">
        <v>1982</v>
      </c>
      <c r="C806" t="s">
        <v>20</v>
      </c>
      <c r="D806">
        <v>27</v>
      </c>
      <c r="E806">
        <v>3</v>
      </c>
      <c r="F806" s="54">
        <v>6664.32</v>
      </c>
      <c r="G806" t="s">
        <v>11</v>
      </c>
      <c r="H806" t="s">
        <v>11</v>
      </c>
      <c r="I806" t="s">
        <v>13</v>
      </c>
      <c r="J806" s="20"/>
      <c r="K806" s="20"/>
      <c r="L806" s="17" t="str">
        <f t="shared" si="64"/>
        <v>Sep</v>
      </c>
      <c r="M806" s="17">
        <f t="shared" si="65"/>
        <v>1982</v>
      </c>
      <c r="N806" s="17" t="str" cm="1">
        <f t="array" ref="N806">IF(G806="?",INDEX($G$2:$G$2344,MODE(MATCH($G$2:$G$2344,$G$2:$G$2344,0))),G806)</f>
        <v>tier - 2</v>
      </c>
      <c r="O806" s="17" t="str" cm="1">
        <f t="array" ref="O806">IF(H806="?",INDEX($H$2:$H$2344,MODE(MATCH($H$2:$H$2344,$H$2:$H$2344,0))),H806)</f>
        <v>tier - 2</v>
      </c>
      <c r="P806" s="17" t="str">
        <f t="shared" si="66"/>
        <v>R1013</v>
      </c>
      <c r="Q806" s="47" t="str">
        <f t="shared" si="67"/>
        <v>27-Sep-1982</v>
      </c>
      <c r="R806" s="48">
        <v>30221</v>
      </c>
      <c r="S806" s="17"/>
      <c r="T806" s="30">
        <f t="shared" si="68"/>
        <v>40</v>
      </c>
      <c r="U806" s="62">
        <v>6664.32</v>
      </c>
    </row>
    <row r="807" spans="1:21" x14ac:dyDescent="0.25">
      <c r="A807" t="s">
        <v>838</v>
      </c>
      <c r="B807">
        <v>1981</v>
      </c>
      <c r="C807" t="s">
        <v>20</v>
      </c>
      <c r="D807">
        <v>17</v>
      </c>
      <c r="E807">
        <v>1</v>
      </c>
      <c r="F807" s="54">
        <v>6664.69</v>
      </c>
      <c r="G807" t="s">
        <v>12</v>
      </c>
      <c r="H807" t="s">
        <v>16</v>
      </c>
      <c r="I807" t="s">
        <v>23</v>
      </c>
      <c r="J807" s="19"/>
      <c r="K807" s="19"/>
      <c r="L807" s="15" t="str">
        <f t="shared" si="64"/>
        <v>Sep</v>
      </c>
      <c r="M807" s="15">
        <f t="shared" si="65"/>
        <v>1981</v>
      </c>
      <c r="N807" s="15" t="str" cm="1">
        <f t="array" ref="N807">IF(G807="?",INDEX($G$2:$G$2344,MODE(MATCH($G$2:$G$2344,$G$2:$G$2344,0))),G807)</f>
        <v>tier - 3</v>
      </c>
      <c r="O807" s="15" t="str" cm="1">
        <f t="array" ref="O807">IF(H807="?",INDEX($H$2:$H$2344,MODE(MATCH($H$2:$H$2344,$H$2:$H$2344,0))),H807)</f>
        <v>tier - 1</v>
      </c>
      <c r="P807" s="15" t="str">
        <f t="shared" si="66"/>
        <v>R1012</v>
      </c>
      <c r="Q807" s="49" t="str">
        <f t="shared" si="67"/>
        <v>17-Sep-1981</v>
      </c>
      <c r="R807" s="46">
        <v>29846</v>
      </c>
      <c r="S807" s="15"/>
      <c r="T807" s="29">
        <f t="shared" si="68"/>
        <v>41</v>
      </c>
      <c r="U807" s="61">
        <v>6664.69</v>
      </c>
    </row>
    <row r="808" spans="1:21" x14ac:dyDescent="0.25">
      <c r="A808" t="s">
        <v>839</v>
      </c>
      <c r="B808">
        <v>1989</v>
      </c>
      <c r="C808" t="s">
        <v>37</v>
      </c>
      <c r="D808">
        <v>20</v>
      </c>
      <c r="E808">
        <v>5</v>
      </c>
      <c r="F808" s="54">
        <v>6666.24</v>
      </c>
      <c r="G808" t="s">
        <v>12</v>
      </c>
      <c r="H808" t="s">
        <v>16</v>
      </c>
      <c r="I808" t="s">
        <v>42</v>
      </c>
      <c r="J808" s="20"/>
      <c r="K808" s="20"/>
      <c r="L808" s="17" t="str">
        <f t="shared" si="64"/>
        <v>Oct</v>
      </c>
      <c r="M808" s="17">
        <f t="shared" si="65"/>
        <v>1989</v>
      </c>
      <c r="N808" s="17" t="str" cm="1">
        <f t="array" ref="N808">IF(G808="?",INDEX($G$2:$G$2344,MODE(MATCH($G$2:$G$2344,$G$2:$G$2344,0))),G808)</f>
        <v>tier - 3</v>
      </c>
      <c r="O808" s="17" t="str" cm="1">
        <f t="array" ref="O808">IF(H808="?",INDEX($H$2:$H$2344,MODE(MATCH($H$2:$H$2344,$H$2:$H$2344,0))),H808)</f>
        <v>tier - 1</v>
      </c>
      <c r="P808" s="17" t="str">
        <f t="shared" si="66"/>
        <v>R1011</v>
      </c>
      <c r="Q808" s="47" t="str">
        <f t="shared" si="67"/>
        <v>20-Oct-1989</v>
      </c>
      <c r="R808" s="48">
        <v>32801</v>
      </c>
      <c r="S808" s="17"/>
      <c r="T808" s="30">
        <f t="shared" si="68"/>
        <v>33</v>
      </c>
      <c r="U808" s="62">
        <v>6666.24</v>
      </c>
    </row>
    <row r="809" spans="1:21" x14ac:dyDescent="0.25">
      <c r="A809" t="s">
        <v>840</v>
      </c>
      <c r="B809">
        <v>1985</v>
      </c>
      <c r="C809" t="s">
        <v>10</v>
      </c>
      <c r="D809">
        <v>9</v>
      </c>
      <c r="E809">
        <v>2</v>
      </c>
      <c r="F809" s="54">
        <v>6686.43</v>
      </c>
      <c r="G809" t="s">
        <v>11</v>
      </c>
      <c r="H809" t="s">
        <v>12</v>
      </c>
      <c r="I809" t="s">
        <v>23</v>
      </c>
      <c r="J809" s="19"/>
      <c r="K809" s="19"/>
      <c r="L809" s="15" t="str">
        <f t="shared" si="64"/>
        <v>Jul</v>
      </c>
      <c r="M809" s="15">
        <f t="shared" si="65"/>
        <v>1985</v>
      </c>
      <c r="N809" s="15" t="str" cm="1">
        <f t="array" ref="N809">IF(G809="?",INDEX($G$2:$G$2344,MODE(MATCH($G$2:$G$2344,$G$2:$G$2344,0))),G809)</f>
        <v>tier - 2</v>
      </c>
      <c r="O809" s="15" t="str" cm="1">
        <f t="array" ref="O809">IF(H809="?",INDEX($H$2:$H$2344,MODE(MATCH($H$2:$H$2344,$H$2:$H$2344,0))),H809)</f>
        <v>tier - 3</v>
      </c>
      <c r="P809" s="15" t="str">
        <f t="shared" si="66"/>
        <v>R1012</v>
      </c>
      <c r="Q809" s="49" t="str">
        <f t="shared" si="67"/>
        <v>9-Jul-1985</v>
      </c>
      <c r="R809" s="46">
        <v>31237</v>
      </c>
      <c r="S809" s="15"/>
      <c r="T809" s="29">
        <f t="shared" si="68"/>
        <v>37</v>
      </c>
      <c r="U809" s="61">
        <v>6686.43</v>
      </c>
    </row>
    <row r="810" spans="1:21" x14ac:dyDescent="0.25">
      <c r="A810" t="s">
        <v>841</v>
      </c>
      <c r="B810">
        <v>1968</v>
      </c>
      <c r="C810" t="s">
        <v>10</v>
      </c>
      <c r="D810">
        <v>13</v>
      </c>
      <c r="E810">
        <v>0</v>
      </c>
      <c r="F810" s="54">
        <v>6700.56</v>
      </c>
      <c r="G810" t="s">
        <v>12</v>
      </c>
      <c r="H810" t="s">
        <v>16</v>
      </c>
      <c r="I810" t="s">
        <v>23</v>
      </c>
      <c r="J810" s="20"/>
      <c r="K810" s="20"/>
      <c r="L810" s="17" t="str">
        <f t="shared" si="64"/>
        <v>Jul</v>
      </c>
      <c r="M810" s="17">
        <f t="shared" si="65"/>
        <v>1968</v>
      </c>
      <c r="N810" s="17" t="str" cm="1">
        <f t="array" ref="N810">IF(G810="?",INDEX($G$2:$G$2344,MODE(MATCH($G$2:$G$2344,$G$2:$G$2344,0))),G810)</f>
        <v>tier - 3</v>
      </c>
      <c r="O810" s="17" t="str" cm="1">
        <f t="array" ref="O810">IF(H810="?",INDEX($H$2:$H$2344,MODE(MATCH($H$2:$H$2344,$H$2:$H$2344,0))),H810)</f>
        <v>tier - 1</v>
      </c>
      <c r="P810" s="17" t="str">
        <f t="shared" si="66"/>
        <v>R1012</v>
      </c>
      <c r="Q810" s="47" t="str">
        <f t="shared" si="67"/>
        <v>13-Jul-1968</v>
      </c>
      <c r="R810" s="48">
        <v>25032</v>
      </c>
      <c r="S810" s="17"/>
      <c r="T810" s="30">
        <f t="shared" si="68"/>
        <v>54</v>
      </c>
      <c r="U810" s="62">
        <v>6700.56</v>
      </c>
    </row>
    <row r="811" spans="1:21" x14ac:dyDescent="0.25">
      <c r="A811" t="s">
        <v>842</v>
      </c>
      <c r="B811">
        <v>1971</v>
      </c>
      <c r="C811" t="s">
        <v>30</v>
      </c>
      <c r="D811">
        <v>12</v>
      </c>
      <c r="E811">
        <v>0</v>
      </c>
      <c r="F811" s="54">
        <v>6706.47</v>
      </c>
      <c r="G811" t="s">
        <v>11</v>
      </c>
      <c r="H811" t="s">
        <v>16</v>
      </c>
      <c r="I811" t="s">
        <v>13</v>
      </c>
      <c r="J811" s="19"/>
      <c r="K811" s="19"/>
      <c r="L811" s="15" t="str">
        <f t="shared" si="64"/>
        <v>Dec</v>
      </c>
      <c r="M811" s="15">
        <f t="shared" si="65"/>
        <v>1971</v>
      </c>
      <c r="N811" s="15" t="str" cm="1">
        <f t="array" ref="N811">IF(G811="?",INDEX($G$2:$G$2344,MODE(MATCH($G$2:$G$2344,$G$2:$G$2344,0))),G811)</f>
        <v>tier - 2</v>
      </c>
      <c r="O811" s="15" t="str" cm="1">
        <f t="array" ref="O811">IF(H811="?",INDEX($H$2:$H$2344,MODE(MATCH($H$2:$H$2344,$H$2:$H$2344,0))),H811)</f>
        <v>tier - 1</v>
      </c>
      <c r="P811" s="15" t="str">
        <f t="shared" si="66"/>
        <v>R1013</v>
      </c>
      <c r="Q811" s="49" t="str">
        <f t="shared" si="67"/>
        <v>12-Dec-1971</v>
      </c>
      <c r="R811" s="46">
        <v>26279</v>
      </c>
      <c r="S811" s="15"/>
      <c r="T811" s="29">
        <f t="shared" si="68"/>
        <v>51</v>
      </c>
      <c r="U811" s="61">
        <v>6706.47</v>
      </c>
    </row>
    <row r="812" spans="1:21" x14ac:dyDescent="0.25">
      <c r="A812" t="s">
        <v>843</v>
      </c>
      <c r="B812">
        <v>1983</v>
      </c>
      <c r="C812" t="s">
        <v>18</v>
      </c>
      <c r="D812">
        <v>12</v>
      </c>
      <c r="E812">
        <v>2</v>
      </c>
      <c r="F812" s="54">
        <v>6710.19</v>
      </c>
      <c r="G812" t="s">
        <v>12</v>
      </c>
      <c r="H812" t="s">
        <v>12</v>
      </c>
      <c r="I812" t="s">
        <v>23</v>
      </c>
      <c r="J812" s="20"/>
      <c r="K812" s="20"/>
      <c r="L812" s="17" t="str">
        <f t="shared" si="64"/>
        <v>Jun</v>
      </c>
      <c r="M812" s="17">
        <f t="shared" si="65"/>
        <v>1983</v>
      </c>
      <c r="N812" s="17" t="str" cm="1">
        <f t="array" ref="N812">IF(G812="?",INDEX($G$2:$G$2344,MODE(MATCH($G$2:$G$2344,$G$2:$G$2344,0))),G812)</f>
        <v>tier - 3</v>
      </c>
      <c r="O812" s="17" t="str" cm="1">
        <f t="array" ref="O812">IF(H812="?",INDEX($H$2:$H$2344,MODE(MATCH($H$2:$H$2344,$H$2:$H$2344,0))),H812)</f>
        <v>tier - 3</v>
      </c>
      <c r="P812" s="17" t="str">
        <f t="shared" si="66"/>
        <v>R1012</v>
      </c>
      <c r="Q812" s="47" t="str">
        <f t="shared" si="67"/>
        <v>12-Jun-1983</v>
      </c>
      <c r="R812" s="48">
        <v>30479</v>
      </c>
      <c r="S812" s="17"/>
      <c r="T812" s="30">
        <f t="shared" si="68"/>
        <v>39</v>
      </c>
      <c r="U812" s="62">
        <v>6710.19</v>
      </c>
    </row>
    <row r="813" spans="1:21" x14ac:dyDescent="0.25">
      <c r="A813" t="s">
        <v>844</v>
      </c>
      <c r="B813">
        <v>1994</v>
      </c>
      <c r="C813" t="s">
        <v>18</v>
      </c>
      <c r="D813">
        <v>13</v>
      </c>
      <c r="E813">
        <v>0</v>
      </c>
      <c r="F813" s="54">
        <v>6721.37</v>
      </c>
      <c r="G813" t="s">
        <v>11</v>
      </c>
      <c r="H813" t="s">
        <v>16</v>
      </c>
      <c r="I813" t="s">
        <v>23</v>
      </c>
      <c r="J813" s="19"/>
      <c r="K813" s="19"/>
      <c r="L813" s="15" t="str">
        <f t="shared" si="64"/>
        <v>Jun</v>
      </c>
      <c r="M813" s="15">
        <f t="shared" si="65"/>
        <v>1994</v>
      </c>
      <c r="N813" s="15" t="str" cm="1">
        <f t="array" ref="N813">IF(G813="?",INDEX($G$2:$G$2344,MODE(MATCH($G$2:$G$2344,$G$2:$G$2344,0))),G813)</f>
        <v>tier - 2</v>
      </c>
      <c r="O813" s="15" t="str" cm="1">
        <f t="array" ref="O813">IF(H813="?",INDEX($H$2:$H$2344,MODE(MATCH($H$2:$H$2344,$H$2:$H$2344,0))),H813)</f>
        <v>tier - 1</v>
      </c>
      <c r="P813" s="15" t="str">
        <f t="shared" si="66"/>
        <v>R1012</v>
      </c>
      <c r="Q813" s="49" t="str">
        <f t="shared" si="67"/>
        <v>13-Jun-1994</v>
      </c>
      <c r="R813" s="46">
        <v>34498</v>
      </c>
      <c r="S813" s="15"/>
      <c r="T813" s="29">
        <f t="shared" si="68"/>
        <v>28</v>
      </c>
      <c r="U813" s="61">
        <v>6721.37</v>
      </c>
    </row>
    <row r="814" spans="1:21" x14ac:dyDescent="0.25">
      <c r="A814" t="s">
        <v>845</v>
      </c>
      <c r="B814">
        <v>1978</v>
      </c>
      <c r="C814" t="s">
        <v>37</v>
      </c>
      <c r="D814">
        <v>21</v>
      </c>
      <c r="E814">
        <v>2</v>
      </c>
      <c r="F814" s="54">
        <v>6737.98</v>
      </c>
      <c r="G814" t="s">
        <v>11</v>
      </c>
      <c r="H814" t="s">
        <v>12</v>
      </c>
      <c r="I814" t="s">
        <v>13</v>
      </c>
      <c r="J814" s="20"/>
      <c r="K814" s="20"/>
      <c r="L814" s="17" t="str">
        <f t="shared" si="64"/>
        <v>Oct</v>
      </c>
      <c r="M814" s="17">
        <f t="shared" si="65"/>
        <v>1978</v>
      </c>
      <c r="N814" s="17" t="str" cm="1">
        <f t="array" ref="N814">IF(G814="?",INDEX($G$2:$G$2344,MODE(MATCH($G$2:$G$2344,$G$2:$G$2344,0))),G814)</f>
        <v>tier - 2</v>
      </c>
      <c r="O814" s="17" t="str" cm="1">
        <f t="array" ref="O814">IF(H814="?",INDEX($H$2:$H$2344,MODE(MATCH($H$2:$H$2344,$H$2:$H$2344,0))),H814)</f>
        <v>tier - 3</v>
      </c>
      <c r="P814" s="17" t="str">
        <f t="shared" si="66"/>
        <v>R1013</v>
      </c>
      <c r="Q814" s="47" t="str">
        <f t="shared" si="67"/>
        <v>21-Oct-1978</v>
      </c>
      <c r="R814" s="48">
        <v>28784</v>
      </c>
      <c r="S814" s="17"/>
      <c r="T814" s="30">
        <f t="shared" si="68"/>
        <v>44</v>
      </c>
      <c r="U814" s="62">
        <v>6737.98</v>
      </c>
    </row>
    <row r="815" spans="1:21" x14ac:dyDescent="0.25">
      <c r="A815" t="s">
        <v>846</v>
      </c>
      <c r="B815">
        <v>1968</v>
      </c>
      <c r="C815" t="s">
        <v>10</v>
      </c>
      <c r="D815">
        <v>18</v>
      </c>
      <c r="E815">
        <v>0</v>
      </c>
      <c r="F815" s="54">
        <v>6738.84</v>
      </c>
      <c r="G815" t="s">
        <v>12</v>
      </c>
      <c r="H815" t="s">
        <v>16</v>
      </c>
      <c r="I815" t="s">
        <v>23</v>
      </c>
      <c r="J815" s="19"/>
      <c r="K815" s="19"/>
      <c r="L815" s="15" t="str">
        <f t="shared" si="64"/>
        <v>Jul</v>
      </c>
      <c r="M815" s="15">
        <f t="shared" si="65"/>
        <v>1968</v>
      </c>
      <c r="N815" s="15" t="str" cm="1">
        <f t="array" ref="N815">IF(G815="?",INDEX($G$2:$G$2344,MODE(MATCH($G$2:$G$2344,$G$2:$G$2344,0))),G815)</f>
        <v>tier - 3</v>
      </c>
      <c r="O815" s="15" t="str" cm="1">
        <f t="array" ref="O815">IF(H815="?",INDEX($H$2:$H$2344,MODE(MATCH($H$2:$H$2344,$H$2:$H$2344,0))),H815)</f>
        <v>tier - 1</v>
      </c>
      <c r="P815" s="15" t="str">
        <f t="shared" si="66"/>
        <v>R1012</v>
      </c>
      <c r="Q815" s="49" t="str">
        <f t="shared" si="67"/>
        <v>18-Jul-1968</v>
      </c>
      <c r="R815" s="46">
        <v>25037</v>
      </c>
      <c r="S815" s="15"/>
      <c r="T815" s="29">
        <f t="shared" si="68"/>
        <v>54</v>
      </c>
      <c r="U815" s="61">
        <v>6738.84</v>
      </c>
    </row>
    <row r="816" spans="1:21" x14ac:dyDescent="0.25">
      <c r="A816" t="s">
        <v>847</v>
      </c>
      <c r="B816">
        <v>1986</v>
      </c>
      <c r="C816" t="s">
        <v>35</v>
      </c>
      <c r="D816">
        <v>7</v>
      </c>
      <c r="E816">
        <v>3</v>
      </c>
      <c r="F816" s="54">
        <v>6746.74</v>
      </c>
      <c r="G816" t="s">
        <v>12</v>
      </c>
      <c r="H816" t="s">
        <v>11</v>
      </c>
      <c r="I816" t="s">
        <v>168</v>
      </c>
      <c r="J816" s="20"/>
      <c r="K816" s="20"/>
      <c r="L816" s="17" t="str">
        <f t="shared" si="64"/>
        <v>Aug</v>
      </c>
      <c r="M816" s="17">
        <f t="shared" si="65"/>
        <v>1986</v>
      </c>
      <c r="N816" s="17" t="str" cm="1">
        <f t="array" ref="N816">IF(G816="?",INDEX($G$2:$G$2344,MODE(MATCH($G$2:$G$2344,$G$2:$G$2344,0))),G816)</f>
        <v>tier - 3</v>
      </c>
      <c r="O816" s="17" t="str" cm="1">
        <f t="array" ref="O816">IF(H816="?",INDEX($H$2:$H$2344,MODE(MATCH($H$2:$H$2344,$H$2:$H$2344,0))),H816)</f>
        <v>tier - 2</v>
      </c>
      <c r="P816" s="17" t="str">
        <f t="shared" si="66"/>
        <v>R1016</v>
      </c>
      <c r="Q816" s="47" t="str">
        <f t="shared" si="67"/>
        <v>7-Aug-1986</v>
      </c>
      <c r="R816" s="48">
        <v>31631</v>
      </c>
      <c r="S816" s="17"/>
      <c r="T816" s="30">
        <f t="shared" si="68"/>
        <v>36</v>
      </c>
      <c r="U816" s="62">
        <v>6746.74</v>
      </c>
    </row>
    <row r="817" spans="1:21" x14ac:dyDescent="0.25">
      <c r="A817" t="s">
        <v>848</v>
      </c>
      <c r="B817">
        <v>1986</v>
      </c>
      <c r="C817" t="s">
        <v>18</v>
      </c>
      <c r="D817">
        <v>5</v>
      </c>
      <c r="E817">
        <v>3</v>
      </c>
      <c r="F817" s="54">
        <v>6748.59</v>
      </c>
      <c r="G817" t="s">
        <v>12</v>
      </c>
      <c r="H817" t="s">
        <v>16</v>
      </c>
      <c r="I817" t="s">
        <v>168</v>
      </c>
      <c r="J817" s="19"/>
      <c r="K817" s="19"/>
      <c r="L817" s="15" t="str">
        <f t="shared" si="64"/>
        <v>Jun</v>
      </c>
      <c r="M817" s="15">
        <f t="shared" si="65"/>
        <v>1986</v>
      </c>
      <c r="N817" s="15" t="str" cm="1">
        <f t="array" ref="N817">IF(G817="?",INDEX($G$2:$G$2344,MODE(MATCH($G$2:$G$2344,$G$2:$G$2344,0))),G817)</f>
        <v>tier - 3</v>
      </c>
      <c r="O817" s="15" t="str" cm="1">
        <f t="array" ref="O817">IF(H817="?",INDEX($H$2:$H$2344,MODE(MATCH($H$2:$H$2344,$H$2:$H$2344,0))),H817)</f>
        <v>tier - 1</v>
      </c>
      <c r="P817" s="15" t="str">
        <f t="shared" si="66"/>
        <v>R1016</v>
      </c>
      <c r="Q817" s="49" t="str">
        <f t="shared" si="67"/>
        <v>5-Jun-1986</v>
      </c>
      <c r="R817" s="46">
        <v>31568</v>
      </c>
      <c r="S817" s="15"/>
      <c r="T817" s="29">
        <f t="shared" si="68"/>
        <v>37</v>
      </c>
      <c r="U817" s="61">
        <v>6748.59</v>
      </c>
    </row>
    <row r="818" spans="1:21" x14ac:dyDescent="0.25">
      <c r="A818" t="s">
        <v>849</v>
      </c>
      <c r="B818">
        <v>1970</v>
      </c>
      <c r="C818" t="s">
        <v>18</v>
      </c>
      <c r="D818">
        <v>17</v>
      </c>
      <c r="E818">
        <v>0</v>
      </c>
      <c r="F818" s="54">
        <v>6749.63</v>
      </c>
      <c r="G818" t="s">
        <v>11</v>
      </c>
      <c r="H818" t="s">
        <v>16</v>
      </c>
      <c r="I818" t="s">
        <v>13</v>
      </c>
      <c r="J818" s="20"/>
      <c r="K818" s="20"/>
      <c r="L818" s="17" t="str">
        <f t="shared" si="64"/>
        <v>Jun</v>
      </c>
      <c r="M818" s="17">
        <f t="shared" si="65"/>
        <v>1970</v>
      </c>
      <c r="N818" s="17" t="str" cm="1">
        <f t="array" ref="N818">IF(G818="?",INDEX($G$2:$G$2344,MODE(MATCH($G$2:$G$2344,$G$2:$G$2344,0))),G818)</f>
        <v>tier - 2</v>
      </c>
      <c r="O818" s="17" t="str" cm="1">
        <f t="array" ref="O818">IF(H818="?",INDEX($H$2:$H$2344,MODE(MATCH($H$2:$H$2344,$H$2:$H$2344,0))),H818)</f>
        <v>tier - 1</v>
      </c>
      <c r="P818" s="17" t="str">
        <f t="shared" si="66"/>
        <v>R1013</v>
      </c>
      <c r="Q818" s="47" t="str">
        <f t="shared" si="67"/>
        <v>17-Jun-1970</v>
      </c>
      <c r="R818" s="48">
        <v>25736</v>
      </c>
      <c r="S818" s="17"/>
      <c r="T818" s="30">
        <f t="shared" si="68"/>
        <v>52</v>
      </c>
      <c r="U818" s="62">
        <v>6749.63</v>
      </c>
    </row>
    <row r="819" spans="1:21" x14ac:dyDescent="0.25">
      <c r="A819" t="s">
        <v>850</v>
      </c>
      <c r="B819">
        <v>1966</v>
      </c>
      <c r="C819" t="s">
        <v>30</v>
      </c>
      <c r="D819">
        <v>9</v>
      </c>
      <c r="E819">
        <v>0</v>
      </c>
      <c r="F819" s="54">
        <v>6750.27</v>
      </c>
      <c r="G819" t="s">
        <v>12</v>
      </c>
      <c r="H819" t="s">
        <v>11</v>
      </c>
      <c r="I819" t="s">
        <v>13</v>
      </c>
      <c r="J819" s="19"/>
      <c r="K819" s="19"/>
      <c r="L819" s="15" t="str">
        <f t="shared" si="64"/>
        <v>Dec</v>
      </c>
      <c r="M819" s="15">
        <f t="shared" si="65"/>
        <v>1966</v>
      </c>
      <c r="N819" s="15" t="str" cm="1">
        <f t="array" ref="N819">IF(G819="?",INDEX($G$2:$G$2344,MODE(MATCH($G$2:$G$2344,$G$2:$G$2344,0))),G819)</f>
        <v>tier - 3</v>
      </c>
      <c r="O819" s="15" t="str" cm="1">
        <f t="array" ref="O819">IF(H819="?",INDEX($H$2:$H$2344,MODE(MATCH($H$2:$H$2344,$H$2:$H$2344,0))),H819)</f>
        <v>tier - 2</v>
      </c>
      <c r="P819" s="15" t="str">
        <f t="shared" si="66"/>
        <v>R1013</v>
      </c>
      <c r="Q819" s="49" t="str">
        <f t="shared" si="67"/>
        <v>9-Dec-1966</v>
      </c>
      <c r="R819" s="46">
        <v>24450</v>
      </c>
      <c r="S819" s="15"/>
      <c r="T819" s="29">
        <f t="shared" si="68"/>
        <v>56</v>
      </c>
      <c r="U819" s="61">
        <v>6750.27</v>
      </c>
    </row>
    <row r="820" spans="1:21" x14ac:dyDescent="0.25">
      <c r="A820" t="s">
        <v>851</v>
      </c>
      <c r="B820">
        <v>1988</v>
      </c>
      <c r="C820" t="s">
        <v>37</v>
      </c>
      <c r="D820">
        <v>10</v>
      </c>
      <c r="E820">
        <v>3</v>
      </c>
      <c r="F820" s="54">
        <v>6753.04</v>
      </c>
      <c r="G820" t="s">
        <v>11</v>
      </c>
      <c r="H820" t="s">
        <v>11</v>
      </c>
      <c r="I820" t="s">
        <v>247</v>
      </c>
      <c r="J820" s="20"/>
      <c r="K820" s="20"/>
      <c r="L820" s="17" t="str">
        <f t="shared" si="64"/>
        <v>Oct</v>
      </c>
      <c r="M820" s="17">
        <f t="shared" si="65"/>
        <v>1988</v>
      </c>
      <c r="N820" s="17" t="str" cm="1">
        <f t="array" ref="N820">IF(G820="?",INDEX($G$2:$G$2344,MODE(MATCH($G$2:$G$2344,$G$2:$G$2344,0))),G820)</f>
        <v>tier - 2</v>
      </c>
      <c r="O820" s="17" t="str" cm="1">
        <f t="array" ref="O820">IF(H820="?",INDEX($H$2:$H$2344,MODE(MATCH($H$2:$H$2344,$H$2:$H$2344,0))),H820)</f>
        <v>tier - 2</v>
      </c>
      <c r="P820" s="17" t="str">
        <f t="shared" si="66"/>
        <v>R1024</v>
      </c>
      <c r="Q820" s="47" t="str">
        <f t="shared" si="67"/>
        <v>10-Oct-1988</v>
      </c>
      <c r="R820" s="48">
        <v>32426</v>
      </c>
      <c r="S820" s="17"/>
      <c r="T820" s="30">
        <f t="shared" si="68"/>
        <v>34</v>
      </c>
      <c r="U820" s="62">
        <v>6753.04</v>
      </c>
    </row>
    <row r="821" spans="1:21" x14ac:dyDescent="0.25">
      <c r="A821" t="s">
        <v>852</v>
      </c>
      <c r="B821">
        <v>1981</v>
      </c>
      <c r="C821" t="s">
        <v>20</v>
      </c>
      <c r="D821">
        <v>21</v>
      </c>
      <c r="E821">
        <v>1</v>
      </c>
      <c r="F821" s="54">
        <v>6770.19</v>
      </c>
      <c r="G821" t="s">
        <v>11</v>
      </c>
      <c r="H821" t="s">
        <v>12</v>
      </c>
      <c r="I821" t="s">
        <v>13</v>
      </c>
      <c r="J821" s="19"/>
      <c r="K821" s="19"/>
      <c r="L821" s="15" t="str">
        <f t="shared" si="64"/>
        <v>Sep</v>
      </c>
      <c r="M821" s="15">
        <f t="shared" si="65"/>
        <v>1981</v>
      </c>
      <c r="N821" s="15" t="str" cm="1">
        <f t="array" ref="N821">IF(G821="?",INDEX($G$2:$G$2344,MODE(MATCH($G$2:$G$2344,$G$2:$G$2344,0))),G821)</f>
        <v>tier - 2</v>
      </c>
      <c r="O821" s="15" t="str" cm="1">
        <f t="array" ref="O821">IF(H821="?",INDEX($H$2:$H$2344,MODE(MATCH($H$2:$H$2344,$H$2:$H$2344,0))),H821)</f>
        <v>tier - 3</v>
      </c>
      <c r="P821" s="15" t="str">
        <f t="shared" si="66"/>
        <v>R1013</v>
      </c>
      <c r="Q821" s="49" t="str">
        <f t="shared" si="67"/>
        <v>21-Sep-1981</v>
      </c>
      <c r="R821" s="46">
        <v>29850</v>
      </c>
      <c r="S821" s="15"/>
      <c r="T821" s="29">
        <f t="shared" si="68"/>
        <v>41</v>
      </c>
      <c r="U821" s="61">
        <v>6770.19</v>
      </c>
    </row>
    <row r="822" spans="1:21" x14ac:dyDescent="0.25">
      <c r="A822" t="s">
        <v>853</v>
      </c>
      <c r="B822">
        <v>1981</v>
      </c>
      <c r="C822" t="s">
        <v>20</v>
      </c>
      <c r="D822">
        <v>3</v>
      </c>
      <c r="E822">
        <v>1</v>
      </c>
      <c r="F822" s="54">
        <v>6775.96</v>
      </c>
      <c r="G822" t="s">
        <v>11</v>
      </c>
      <c r="H822" t="s">
        <v>12</v>
      </c>
      <c r="I822" t="s">
        <v>42</v>
      </c>
      <c r="J822" s="20"/>
      <c r="K822" s="20"/>
      <c r="L822" s="17" t="str">
        <f t="shared" si="64"/>
        <v>Sep</v>
      </c>
      <c r="M822" s="17">
        <f t="shared" si="65"/>
        <v>1981</v>
      </c>
      <c r="N822" s="17" t="str" cm="1">
        <f t="array" ref="N822">IF(G822="?",INDEX($G$2:$G$2344,MODE(MATCH($G$2:$G$2344,$G$2:$G$2344,0))),G822)</f>
        <v>tier - 2</v>
      </c>
      <c r="O822" s="17" t="str" cm="1">
        <f t="array" ref="O822">IF(H822="?",INDEX($H$2:$H$2344,MODE(MATCH($H$2:$H$2344,$H$2:$H$2344,0))),H822)</f>
        <v>tier - 3</v>
      </c>
      <c r="P822" s="17" t="str">
        <f t="shared" si="66"/>
        <v>R1011</v>
      </c>
      <c r="Q822" s="47" t="str">
        <f t="shared" si="67"/>
        <v>3-Sep-1981</v>
      </c>
      <c r="R822" s="48">
        <v>29832</v>
      </c>
      <c r="S822" s="17"/>
      <c r="T822" s="30">
        <f t="shared" si="68"/>
        <v>41</v>
      </c>
      <c r="U822" s="62">
        <v>6775.96</v>
      </c>
    </row>
    <row r="823" spans="1:21" x14ac:dyDescent="0.25">
      <c r="A823" t="s">
        <v>854</v>
      </c>
      <c r="B823">
        <v>1981</v>
      </c>
      <c r="C823" t="s">
        <v>37</v>
      </c>
      <c r="D823">
        <v>8</v>
      </c>
      <c r="E823">
        <v>1</v>
      </c>
      <c r="F823" s="54">
        <v>6781.35</v>
      </c>
      <c r="G823" t="s">
        <v>11</v>
      </c>
      <c r="H823" t="s">
        <v>16</v>
      </c>
      <c r="I823" t="s">
        <v>13</v>
      </c>
      <c r="J823" s="19"/>
      <c r="K823" s="19"/>
      <c r="L823" s="15" t="str">
        <f t="shared" si="64"/>
        <v>Oct</v>
      </c>
      <c r="M823" s="15">
        <f t="shared" si="65"/>
        <v>1981</v>
      </c>
      <c r="N823" s="15" t="str" cm="1">
        <f t="array" ref="N823">IF(G823="?",INDEX($G$2:$G$2344,MODE(MATCH($G$2:$G$2344,$G$2:$G$2344,0))),G823)</f>
        <v>tier - 2</v>
      </c>
      <c r="O823" s="15" t="str" cm="1">
        <f t="array" ref="O823">IF(H823="?",INDEX($H$2:$H$2344,MODE(MATCH($H$2:$H$2344,$H$2:$H$2344,0))),H823)</f>
        <v>tier - 1</v>
      </c>
      <c r="P823" s="15" t="str">
        <f t="shared" si="66"/>
        <v>R1013</v>
      </c>
      <c r="Q823" s="49" t="str">
        <f t="shared" si="67"/>
        <v>8-Oct-1981</v>
      </c>
      <c r="R823" s="46">
        <v>29867</v>
      </c>
      <c r="S823" s="15"/>
      <c r="T823" s="29">
        <f t="shared" si="68"/>
        <v>41</v>
      </c>
      <c r="U823" s="61">
        <v>6781.35</v>
      </c>
    </row>
    <row r="824" spans="1:21" x14ac:dyDescent="0.25">
      <c r="A824" t="s">
        <v>855</v>
      </c>
      <c r="B824">
        <v>1980</v>
      </c>
      <c r="C824" t="s">
        <v>15</v>
      </c>
      <c r="D824">
        <v>23</v>
      </c>
      <c r="E824">
        <v>2</v>
      </c>
      <c r="F824" s="54">
        <v>6781.52</v>
      </c>
      <c r="G824" t="s">
        <v>11</v>
      </c>
      <c r="H824" t="s">
        <v>11</v>
      </c>
      <c r="I824" t="s">
        <v>13</v>
      </c>
      <c r="J824" s="20"/>
      <c r="K824" s="20"/>
      <c r="L824" s="17" t="str">
        <f t="shared" si="64"/>
        <v>Nov</v>
      </c>
      <c r="M824" s="17">
        <f t="shared" si="65"/>
        <v>1980</v>
      </c>
      <c r="N824" s="17" t="str" cm="1">
        <f t="array" ref="N824">IF(G824="?",INDEX($G$2:$G$2344,MODE(MATCH($G$2:$G$2344,$G$2:$G$2344,0))),G824)</f>
        <v>tier - 2</v>
      </c>
      <c r="O824" s="17" t="str" cm="1">
        <f t="array" ref="O824">IF(H824="?",INDEX($H$2:$H$2344,MODE(MATCH($H$2:$H$2344,$H$2:$H$2344,0))),H824)</f>
        <v>tier - 2</v>
      </c>
      <c r="P824" s="17" t="str">
        <f t="shared" si="66"/>
        <v>R1013</v>
      </c>
      <c r="Q824" s="47" t="str">
        <f t="shared" si="67"/>
        <v>23-Nov-1980</v>
      </c>
      <c r="R824" s="48">
        <v>29548</v>
      </c>
      <c r="S824" s="17"/>
      <c r="T824" s="30">
        <f t="shared" si="68"/>
        <v>42</v>
      </c>
      <c r="U824" s="62">
        <v>6781.52</v>
      </c>
    </row>
    <row r="825" spans="1:21" x14ac:dyDescent="0.25">
      <c r="A825" t="s">
        <v>856</v>
      </c>
      <c r="B825">
        <v>1985</v>
      </c>
      <c r="C825" t="s">
        <v>30</v>
      </c>
      <c r="D825">
        <v>24</v>
      </c>
      <c r="E825">
        <v>3</v>
      </c>
      <c r="F825" s="54">
        <v>6796.86</v>
      </c>
      <c r="G825" t="s">
        <v>12</v>
      </c>
      <c r="H825" t="s">
        <v>12</v>
      </c>
      <c r="I825" t="s">
        <v>23</v>
      </c>
      <c r="J825" s="19"/>
      <c r="K825" s="19"/>
      <c r="L825" s="15" t="str">
        <f t="shared" si="64"/>
        <v>Dec</v>
      </c>
      <c r="M825" s="15">
        <f t="shared" si="65"/>
        <v>1985</v>
      </c>
      <c r="N825" s="15" t="str" cm="1">
        <f t="array" ref="N825">IF(G825="?",INDEX($G$2:$G$2344,MODE(MATCH($G$2:$G$2344,$G$2:$G$2344,0))),G825)</f>
        <v>tier - 3</v>
      </c>
      <c r="O825" s="15" t="str" cm="1">
        <f t="array" ref="O825">IF(H825="?",INDEX($H$2:$H$2344,MODE(MATCH($H$2:$H$2344,$H$2:$H$2344,0))),H825)</f>
        <v>tier - 3</v>
      </c>
      <c r="P825" s="15" t="str">
        <f t="shared" si="66"/>
        <v>R1012</v>
      </c>
      <c r="Q825" s="49" t="str">
        <f t="shared" si="67"/>
        <v>24-Dec-1985</v>
      </c>
      <c r="R825" s="46">
        <v>31405</v>
      </c>
      <c r="S825" s="15"/>
      <c r="T825" s="29">
        <f t="shared" si="68"/>
        <v>37</v>
      </c>
      <c r="U825" s="61">
        <v>6796.86</v>
      </c>
    </row>
    <row r="826" spans="1:21" x14ac:dyDescent="0.25">
      <c r="A826" t="s">
        <v>857</v>
      </c>
      <c r="B826">
        <v>1991</v>
      </c>
      <c r="C826" t="s">
        <v>18</v>
      </c>
      <c r="D826">
        <v>29</v>
      </c>
      <c r="E826">
        <v>5</v>
      </c>
      <c r="F826" s="54">
        <v>6799.46</v>
      </c>
      <c r="G826" t="s">
        <v>16</v>
      </c>
      <c r="H826" t="s">
        <v>11</v>
      </c>
      <c r="I826" t="s">
        <v>276</v>
      </c>
      <c r="J826" s="20"/>
      <c r="K826" s="20"/>
      <c r="L826" s="17" t="str">
        <f t="shared" si="64"/>
        <v>Jun</v>
      </c>
      <c r="M826" s="17">
        <f t="shared" si="65"/>
        <v>1991</v>
      </c>
      <c r="N826" s="17" t="str" cm="1">
        <f t="array" ref="N826">IF(G826="?",INDEX($G$2:$G$2344,MODE(MATCH($G$2:$G$2344,$G$2:$G$2344,0))),G826)</f>
        <v>tier - 1</v>
      </c>
      <c r="O826" s="17" t="str" cm="1">
        <f t="array" ref="O826">IF(H826="?",INDEX($H$2:$H$2344,MODE(MATCH($H$2:$H$2344,$H$2:$H$2344,0))),H826)</f>
        <v>tier - 2</v>
      </c>
      <c r="P826" s="17" t="str">
        <f t="shared" si="66"/>
        <v>R1014</v>
      </c>
      <c r="Q826" s="47" t="str">
        <f t="shared" si="67"/>
        <v>29-Jun-1991</v>
      </c>
      <c r="R826" s="48">
        <v>33418</v>
      </c>
      <c r="S826" s="17"/>
      <c r="T826" s="30">
        <f t="shared" si="68"/>
        <v>31</v>
      </c>
      <c r="U826" s="62">
        <v>6799.46</v>
      </c>
    </row>
    <row r="827" spans="1:21" x14ac:dyDescent="0.25">
      <c r="A827" t="s">
        <v>858</v>
      </c>
      <c r="B827">
        <v>1975</v>
      </c>
      <c r="C827" t="s">
        <v>35</v>
      </c>
      <c r="D827">
        <v>17</v>
      </c>
      <c r="E827">
        <v>1</v>
      </c>
      <c r="F827" s="54">
        <v>6809.46</v>
      </c>
      <c r="G827" t="s">
        <v>11</v>
      </c>
      <c r="H827" t="s">
        <v>16</v>
      </c>
      <c r="I827" t="s">
        <v>23</v>
      </c>
      <c r="J827" s="19"/>
      <c r="K827" s="19"/>
      <c r="L827" s="15" t="str">
        <f t="shared" si="64"/>
        <v>Aug</v>
      </c>
      <c r="M827" s="15">
        <f t="shared" si="65"/>
        <v>1975</v>
      </c>
      <c r="N827" s="15" t="str" cm="1">
        <f t="array" ref="N827">IF(G827="?",INDEX($G$2:$G$2344,MODE(MATCH($G$2:$G$2344,$G$2:$G$2344,0))),G827)</f>
        <v>tier - 2</v>
      </c>
      <c r="O827" s="15" t="str" cm="1">
        <f t="array" ref="O827">IF(H827="?",INDEX($H$2:$H$2344,MODE(MATCH($H$2:$H$2344,$H$2:$H$2344,0))),H827)</f>
        <v>tier - 1</v>
      </c>
      <c r="P827" s="15" t="str">
        <f t="shared" si="66"/>
        <v>R1012</v>
      </c>
      <c r="Q827" s="49" t="str">
        <f t="shared" si="67"/>
        <v>17-Aug-1975</v>
      </c>
      <c r="R827" s="46">
        <v>27623</v>
      </c>
      <c r="S827" s="15"/>
      <c r="T827" s="29">
        <f t="shared" si="68"/>
        <v>47</v>
      </c>
      <c r="U827" s="61">
        <v>6809.46</v>
      </c>
    </row>
    <row r="828" spans="1:21" x14ac:dyDescent="0.25">
      <c r="A828" t="s">
        <v>859</v>
      </c>
      <c r="B828">
        <v>1994</v>
      </c>
      <c r="C828" t="s">
        <v>10</v>
      </c>
      <c r="D828">
        <v>8</v>
      </c>
      <c r="E828">
        <v>0</v>
      </c>
      <c r="F828" s="54">
        <v>6827.69</v>
      </c>
      <c r="G828" t="s">
        <v>11</v>
      </c>
      <c r="H828" t="s">
        <v>11</v>
      </c>
      <c r="I828" t="s">
        <v>300</v>
      </c>
      <c r="J828" s="20"/>
      <c r="K828" s="20"/>
      <c r="L828" s="17" t="str">
        <f t="shared" si="64"/>
        <v>Jul</v>
      </c>
      <c r="M828" s="17">
        <f t="shared" si="65"/>
        <v>1994</v>
      </c>
      <c r="N828" s="17" t="str" cm="1">
        <f t="array" ref="N828">IF(G828="?",INDEX($G$2:$G$2344,MODE(MATCH($G$2:$G$2344,$G$2:$G$2344,0))),G828)</f>
        <v>tier - 2</v>
      </c>
      <c r="O828" s="17" t="str" cm="1">
        <f t="array" ref="O828">IF(H828="?",INDEX($H$2:$H$2344,MODE(MATCH($H$2:$H$2344,$H$2:$H$2344,0))),H828)</f>
        <v>tier - 2</v>
      </c>
      <c r="P828" s="17" t="str">
        <f t="shared" si="66"/>
        <v>R1021</v>
      </c>
      <c r="Q828" s="47" t="str">
        <f t="shared" si="67"/>
        <v>8-Jul-1994</v>
      </c>
      <c r="R828" s="48">
        <v>34523</v>
      </c>
      <c r="S828" s="17"/>
      <c r="T828" s="30">
        <f t="shared" si="68"/>
        <v>28</v>
      </c>
      <c r="U828" s="62">
        <v>6827.69</v>
      </c>
    </row>
    <row r="829" spans="1:21" x14ac:dyDescent="0.25">
      <c r="A829" t="s">
        <v>860</v>
      </c>
      <c r="B829">
        <v>1979</v>
      </c>
      <c r="C829" t="s">
        <v>10</v>
      </c>
      <c r="D829">
        <v>15</v>
      </c>
      <c r="E829">
        <v>0</v>
      </c>
      <c r="F829" s="54">
        <v>6837.37</v>
      </c>
      <c r="G829" t="s">
        <v>12</v>
      </c>
      <c r="H829" t="s">
        <v>16</v>
      </c>
      <c r="I829" t="s">
        <v>168</v>
      </c>
      <c r="J829" s="19"/>
      <c r="K829" s="19"/>
      <c r="L829" s="15" t="str">
        <f t="shared" si="64"/>
        <v>Jul</v>
      </c>
      <c r="M829" s="15">
        <f t="shared" si="65"/>
        <v>1979</v>
      </c>
      <c r="N829" s="15" t="str" cm="1">
        <f t="array" ref="N829">IF(G829="?",INDEX($G$2:$G$2344,MODE(MATCH($G$2:$G$2344,$G$2:$G$2344,0))),G829)</f>
        <v>tier - 3</v>
      </c>
      <c r="O829" s="15" t="str" cm="1">
        <f t="array" ref="O829">IF(H829="?",INDEX($H$2:$H$2344,MODE(MATCH($H$2:$H$2344,$H$2:$H$2344,0))),H829)</f>
        <v>tier - 1</v>
      </c>
      <c r="P829" s="15" t="str">
        <f t="shared" si="66"/>
        <v>R1016</v>
      </c>
      <c r="Q829" s="49" t="str">
        <f t="shared" si="67"/>
        <v>15-Jul-1979</v>
      </c>
      <c r="R829" s="46">
        <v>29051</v>
      </c>
      <c r="S829" s="15"/>
      <c r="T829" s="29">
        <f t="shared" si="68"/>
        <v>43</v>
      </c>
      <c r="U829" s="61">
        <v>6837.37</v>
      </c>
    </row>
    <row r="830" spans="1:21" x14ac:dyDescent="0.25">
      <c r="A830" t="s">
        <v>861</v>
      </c>
      <c r="B830">
        <v>2000</v>
      </c>
      <c r="C830" t="s">
        <v>15</v>
      </c>
      <c r="D830">
        <v>30</v>
      </c>
      <c r="E830">
        <v>0</v>
      </c>
      <c r="F830" s="54">
        <v>6842.28</v>
      </c>
      <c r="G830" t="s">
        <v>11</v>
      </c>
      <c r="H830" t="s">
        <v>16</v>
      </c>
      <c r="I830" t="s">
        <v>23</v>
      </c>
      <c r="J830" s="20"/>
      <c r="K830" s="20"/>
      <c r="L830" s="17" t="str">
        <f t="shared" si="64"/>
        <v>Nov</v>
      </c>
      <c r="M830" s="17">
        <f t="shared" si="65"/>
        <v>2000</v>
      </c>
      <c r="N830" s="17" t="str" cm="1">
        <f t="array" ref="N830">IF(G830="?",INDEX($G$2:$G$2344,MODE(MATCH($G$2:$G$2344,$G$2:$G$2344,0))),G830)</f>
        <v>tier - 2</v>
      </c>
      <c r="O830" s="17" t="str" cm="1">
        <f t="array" ref="O830">IF(H830="?",INDEX($H$2:$H$2344,MODE(MATCH($H$2:$H$2344,$H$2:$H$2344,0))),H830)</f>
        <v>tier - 1</v>
      </c>
      <c r="P830" s="17" t="str">
        <f t="shared" si="66"/>
        <v>R1012</v>
      </c>
      <c r="Q830" s="47" t="str">
        <f t="shared" si="67"/>
        <v>30-Nov-2000</v>
      </c>
      <c r="R830" s="48">
        <v>36860</v>
      </c>
      <c r="S830" s="17"/>
      <c r="T830" s="30">
        <f t="shared" si="68"/>
        <v>22</v>
      </c>
      <c r="U830" s="62">
        <v>6842.28</v>
      </c>
    </row>
    <row r="831" spans="1:21" x14ac:dyDescent="0.25">
      <c r="A831" t="s">
        <v>862</v>
      </c>
      <c r="B831">
        <v>1977</v>
      </c>
      <c r="C831" t="s">
        <v>18</v>
      </c>
      <c r="D831">
        <v>15</v>
      </c>
      <c r="E831">
        <v>2</v>
      </c>
      <c r="F831" s="54">
        <v>6843.17</v>
      </c>
      <c r="G831" t="s">
        <v>11</v>
      </c>
      <c r="H831" t="s">
        <v>16</v>
      </c>
      <c r="I831" t="s">
        <v>13</v>
      </c>
      <c r="J831" s="19"/>
      <c r="K831" s="19"/>
      <c r="L831" s="15" t="str">
        <f t="shared" si="64"/>
        <v>Jun</v>
      </c>
      <c r="M831" s="15">
        <f t="shared" si="65"/>
        <v>1977</v>
      </c>
      <c r="N831" s="15" t="str" cm="1">
        <f t="array" ref="N831">IF(G831="?",INDEX($G$2:$G$2344,MODE(MATCH($G$2:$G$2344,$G$2:$G$2344,0))),G831)</f>
        <v>tier - 2</v>
      </c>
      <c r="O831" s="15" t="str" cm="1">
        <f t="array" ref="O831">IF(H831="?",INDEX($H$2:$H$2344,MODE(MATCH($H$2:$H$2344,$H$2:$H$2344,0))),H831)</f>
        <v>tier - 1</v>
      </c>
      <c r="P831" s="15" t="str">
        <f t="shared" si="66"/>
        <v>R1013</v>
      </c>
      <c r="Q831" s="49" t="str">
        <f t="shared" si="67"/>
        <v>15-Jun-1977</v>
      </c>
      <c r="R831" s="46">
        <v>28291</v>
      </c>
      <c r="S831" s="15"/>
      <c r="T831" s="29">
        <f t="shared" si="68"/>
        <v>45</v>
      </c>
      <c r="U831" s="61">
        <v>6843.17</v>
      </c>
    </row>
    <row r="832" spans="1:21" x14ac:dyDescent="0.25">
      <c r="A832" t="s">
        <v>863</v>
      </c>
      <c r="B832">
        <v>1979</v>
      </c>
      <c r="C832" t="s">
        <v>15</v>
      </c>
      <c r="D832">
        <v>4</v>
      </c>
      <c r="E832">
        <v>1</v>
      </c>
      <c r="F832" s="54">
        <v>6849.03</v>
      </c>
      <c r="G832" t="s">
        <v>11</v>
      </c>
      <c r="H832" t="s">
        <v>11</v>
      </c>
      <c r="I832" t="s">
        <v>42</v>
      </c>
      <c r="J832" s="20"/>
      <c r="K832" s="20"/>
      <c r="L832" s="17" t="str">
        <f t="shared" si="64"/>
        <v>Nov</v>
      </c>
      <c r="M832" s="17">
        <f t="shared" si="65"/>
        <v>1979</v>
      </c>
      <c r="N832" s="17" t="str" cm="1">
        <f t="array" ref="N832">IF(G832="?",INDEX($G$2:$G$2344,MODE(MATCH($G$2:$G$2344,$G$2:$G$2344,0))),G832)</f>
        <v>tier - 2</v>
      </c>
      <c r="O832" s="17" t="str" cm="1">
        <f t="array" ref="O832">IF(H832="?",INDEX($H$2:$H$2344,MODE(MATCH($H$2:$H$2344,$H$2:$H$2344,0))),H832)</f>
        <v>tier - 2</v>
      </c>
      <c r="P832" s="17" t="str">
        <f t="shared" si="66"/>
        <v>R1011</v>
      </c>
      <c r="Q832" s="47" t="str">
        <f t="shared" si="67"/>
        <v>4-Nov-1979</v>
      </c>
      <c r="R832" s="48">
        <v>29163</v>
      </c>
      <c r="S832" s="17"/>
      <c r="T832" s="30">
        <f t="shared" si="68"/>
        <v>43</v>
      </c>
      <c r="U832" s="62">
        <v>6849.03</v>
      </c>
    </row>
    <row r="833" spans="1:21" x14ac:dyDescent="0.25">
      <c r="A833" t="s">
        <v>864</v>
      </c>
      <c r="B833">
        <v>1981</v>
      </c>
      <c r="C833" t="s">
        <v>18</v>
      </c>
      <c r="D833">
        <v>19</v>
      </c>
      <c r="E833">
        <v>1</v>
      </c>
      <c r="F833" s="54">
        <v>6858.48</v>
      </c>
      <c r="G833" t="s">
        <v>11</v>
      </c>
      <c r="H833" t="s">
        <v>11</v>
      </c>
      <c r="I833" t="s">
        <v>166</v>
      </c>
      <c r="J833" s="19"/>
      <c r="K833" s="19"/>
      <c r="L833" s="15" t="str">
        <f t="shared" si="64"/>
        <v>Jun</v>
      </c>
      <c r="M833" s="15">
        <f t="shared" si="65"/>
        <v>1981</v>
      </c>
      <c r="N833" s="15" t="str" cm="1">
        <f t="array" ref="N833">IF(G833="?",INDEX($G$2:$G$2344,MODE(MATCH($G$2:$G$2344,$G$2:$G$2344,0))),G833)</f>
        <v>tier - 2</v>
      </c>
      <c r="O833" s="15" t="str" cm="1">
        <f t="array" ref="O833">IF(H833="?",INDEX($H$2:$H$2344,MODE(MATCH($H$2:$H$2344,$H$2:$H$2344,0))),H833)</f>
        <v>tier - 2</v>
      </c>
      <c r="P833" s="15" t="str">
        <f t="shared" si="66"/>
        <v>R1019</v>
      </c>
      <c r="Q833" s="49" t="str">
        <f t="shared" si="67"/>
        <v>19-Jun-1981</v>
      </c>
      <c r="R833" s="46">
        <v>29756</v>
      </c>
      <c r="S833" s="15"/>
      <c r="T833" s="29">
        <f t="shared" si="68"/>
        <v>41</v>
      </c>
      <c r="U833" s="61">
        <v>6858.48</v>
      </c>
    </row>
    <row r="834" spans="1:21" x14ac:dyDescent="0.25">
      <c r="A834" t="s">
        <v>865</v>
      </c>
      <c r="B834">
        <v>1978</v>
      </c>
      <c r="C834" t="s">
        <v>35</v>
      </c>
      <c r="D834">
        <v>5</v>
      </c>
      <c r="E834">
        <v>2</v>
      </c>
      <c r="F834" s="54">
        <v>6863.49</v>
      </c>
      <c r="G834" t="s">
        <v>11</v>
      </c>
      <c r="H834" t="s">
        <v>16</v>
      </c>
      <c r="I834" t="s">
        <v>13</v>
      </c>
      <c r="J834" s="20"/>
      <c r="K834" s="20"/>
      <c r="L834" s="17" t="str">
        <f t="shared" ref="L834:L897" si="69">IF(C834="?","Sep",C834)</f>
        <v>Aug</v>
      </c>
      <c r="M834" s="17">
        <f t="shared" ref="M834:M897" si="70">IF(B834="?",ROUND(AVERAGE($B$2:$B$2344),0),B834)</f>
        <v>1978</v>
      </c>
      <c r="N834" s="17" t="str" cm="1">
        <f t="array" ref="N834">IF(G834="?",INDEX($G$2:$G$2344,MODE(MATCH($G$2:$G$2344,$G$2:$G$2344,0))),G834)</f>
        <v>tier - 2</v>
      </c>
      <c r="O834" s="17" t="str" cm="1">
        <f t="array" ref="O834">IF(H834="?",INDEX($H$2:$H$2344,MODE(MATCH($H$2:$H$2344,$H$2:$H$2344,0))),H834)</f>
        <v>tier - 1</v>
      </c>
      <c r="P834" s="17" t="str">
        <f t="shared" ref="P834:P897" si="71">IF(I834="?","Unknown",I834)</f>
        <v>R1013</v>
      </c>
      <c r="Q834" s="47" t="str">
        <f t="shared" ref="Q834:Q897" si="72">CONCATENATE(D834,"-",L834,"-",M834)</f>
        <v>5-Aug-1978</v>
      </c>
      <c r="R834" s="48">
        <v>28707</v>
      </c>
      <c r="S834" s="17"/>
      <c r="T834" s="30">
        <f t="shared" ref="T834:T897" si="73">DATEDIF(R834,$S$2,"Y")</f>
        <v>44</v>
      </c>
      <c r="U834" s="62">
        <v>6863.49</v>
      </c>
    </row>
    <row r="835" spans="1:21" x14ac:dyDescent="0.25">
      <c r="A835" t="s">
        <v>866</v>
      </c>
      <c r="B835">
        <v>1969</v>
      </c>
      <c r="C835" t="s">
        <v>37</v>
      </c>
      <c r="D835">
        <v>23</v>
      </c>
      <c r="E835">
        <v>0</v>
      </c>
      <c r="F835" s="54">
        <v>6868.39</v>
      </c>
      <c r="G835" t="s">
        <v>11</v>
      </c>
      <c r="H835" t="s">
        <v>11</v>
      </c>
      <c r="I835" t="s">
        <v>13</v>
      </c>
      <c r="J835" s="19"/>
      <c r="K835" s="19"/>
      <c r="L835" s="15" t="str">
        <f t="shared" si="69"/>
        <v>Oct</v>
      </c>
      <c r="M835" s="15">
        <f t="shared" si="70"/>
        <v>1969</v>
      </c>
      <c r="N835" s="15" t="str" cm="1">
        <f t="array" ref="N835">IF(G835="?",INDEX($G$2:$G$2344,MODE(MATCH($G$2:$G$2344,$G$2:$G$2344,0))),G835)</f>
        <v>tier - 2</v>
      </c>
      <c r="O835" s="15" t="str" cm="1">
        <f t="array" ref="O835">IF(H835="?",INDEX($H$2:$H$2344,MODE(MATCH($H$2:$H$2344,$H$2:$H$2344,0))),H835)</f>
        <v>tier - 2</v>
      </c>
      <c r="P835" s="15" t="str">
        <f t="shared" si="71"/>
        <v>R1013</v>
      </c>
      <c r="Q835" s="49" t="str">
        <f t="shared" si="72"/>
        <v>23-Oct-1969</v>
      </c>
      <c r="R835" s="46">
        <v>25499</v>
      </c>
      <c r="S835" s="15"/>
      <c r="T835" s="29">
        <f t="shared" si="73"/>
        <v>53</v>
      </c>
      <c r="U835" s="61">
        <v>6868.39</v>
      </c>
    </row>
    <row r="836" spans="1:21" x14ac:dyDescent="0.25">
      <c r="A836" t="s">
        <v>867</v>
      </c>
      <c r="B836">
        <v>1981</v>
      </c>
      <c r="C836" t="s">
        <v>18</v>
      </c>
      <c r="D836">
        <v>23</v>
      </c>
      <c r="E836">
        <v>2</v>
      </c>
      <c r="F836" s="54">
        <v>6875.96</v>
      </c>
      <c r="G836" t="s">
        <v>11</v>
      </c>
      <c r="H836" t="s">
        <v>11</v>
      </c>
      <c r="I836" t="s">
        <v>42</v>
      </c>
      <c r="J836" s="20"/>
      <c r="K836" s="20"/>
      <c r="L836" s="17" t="str">
        <f t="shared" si="69"/>
        <v>Jun</v>
      </c>
      <c r="M836" s="17">
        <f t="shared" si="70"/>
        <v>1981</v>
      </c>
      <c r="N836" s="17" t="str" cm="1">
        <f t="array" ref="N836">IF(G836="?",INDEX($G$2:$G$2344,MODE(MATCH($G$2:$G$2344,$G$2:$G$2344,0))),G836)</f>
        <v>tier - 2</v>
      </c>
      <c r="O836" s="17" t="str" cm="1">
        <f t="array" ref="O836">IF(H836="?",INDEX($H$2:$H$2344,MODE(MATCH($H$2:$H$2344,$H$2:$H$2344,0))),H836)</f>
        <v>tier - 2</v>
      </c>
      <c r="P836" s="17" t="str">
        <f t="shared" si="71"/>
        <v>R1011</v>
      </c>
      <c r="Q836" s="47" t="str">
        <f t="shared" si="72"/>
        <v>23-Jun-1981</v>
      </c>
      <c r="R836" s="48">
        <v>29760</v>
      </c>
      <c r="S836" s="17"/>
      <c r="T836" s="30">
        <f t="shared" si="73"/>
        <v>41</v>
      </c>
      <c r="U836" s="62">
        <v>6875.96</v>
      </c>
    </row>
    <row r="837" spans="1:21" x14ac:dyDescent="0.25">
      <c r="A837" t="s">
        <v>868</v>
      </c>
      <c r="B837">
        <v>2004</v>
      </c>
      <c r="C837" t="s">
        <v>30</v>
      </c>
      <c r="D837">
        <v>24</v>
      </c>
      <c r="E837">
        <v>0</v>
      </c>
      <c r="F837" s="54">
        <v>6876.53</v>
      </c>
      <c r="G837" t="s">
        <v>11</v>
      </c>
      <c r="H837" t="s">
        <v>16</v>
      </c>
      <c r="I837" t="s">
        <v>23</v>
      </c>
      <c r="J837" s="19"/>
      <c r="K837" s="19"/>
      <c r="L837" s="15" t="str">
        <f t="shared" si="69"/>
        <v>Dec</v>
      </c>
      <c r="M837" s="15">
        <f t="shared" si="70"/>
        <v>2004</v>
      </c>
      <c r="N837" s="15" t="str" cm="1">
        <f t="array" ref="N837">IF(G837="?",INDEX($G$2:$G$2344,MODE(MATCH($G$2:$G$2344,$G$2:$G$2344,0))),G837)</f>
        <v>tier - 2</v>
      </c>
      <c r="O837" s="15" t="str" cm="1">
        <f t="array" ref="O837">IF(H837="?",INDEX($H$2:$H$2344,MODE(MATCH($H$2:$H$2344,$H$2:$H$2344,0))),H837)</f>
        <v>tier - 1</v>
      </c>
      <c r="P837" s="15" t="str">
        <f t="shared" si="71"/>
        <v>R1012</v>
      </c>
      <c r="Q837" s="49" t="str">
        <f t="shared" si="72"/>
        <v>24-Dec-2004</v>
      </c>
      <c r="R837" s="46">
        <v>38345</v>
      </c>
      <c r="S837" s="15"/>
      <c r="T837" s="29">
        <f t="shared" si="73"/>
        <v>18</v>
      </c>
      <c r="U837" s="61">
        <v>6876.53</v>
      </c>
    </row>
    <row r="838" spans="1:21" x14ac:dyDescent="0.25">
      <c r="A838" t="s">
        <v>869</v>
      </c>
      <c r="B838">
        <v>1985</v>
      </c>
      <c r="C838" t="s">
        <v>20</v>
      </c>
      <c r="D838">
        <v>10</v>
      </c>
      <c r="E838">
        <v>2</v>
      </c>
      <c r="F838" s="54">
        <v>6877.98</v>
      </c>
      <c r="G838" t="s">
        <v>11</v>
      </c>
      <c r="H838" t="s">
        <v>16</v>
      </c>
      <c r="I838" t="s">
        <v>247</v>
      </c>
      <c r="J838" s="20"/>
      <c r="K838" s="20"/>
      <c r="L838" s="17" t="str">
        <f t="shared" si="69"/>
        <v>Sep</v>
      </c>
      <c r="M838" s="17">
        <f t="shared" si="70"/>
        <v>1985</v>
      </c>
      <c r="N838" s="17" t="str" cm="1">
        <f t="array" ref="N838">IF(G838="?",INDEX($G$2:$G$2344,MODE(MATCH($G$2:$G$2344,$G$2:$G$2344,0))),G838)</f>
        <v>tier - 2</v>
      </c>
      <c r="O838" s="17" t="str" cm="1">
        <f t="array" ref="O838">IF(H838="?",INDEX($H$2:$H$2344,MODE(MATCH($H$2:$H$2344,$H$2:$H$2344,0))),H838)</f>
        <v>tier - 1</v>
      </c>
      <c r="P838" s="17" t="str">
        <f t="shared" si="71"/>
        <v>R1024</v>
      </c>
      <c r="Q838" s="47" t="str">
        <f t="shared" si="72"/>
        <v>10-Sep-1985</v>
      </c>
      <c r="R838" s="48">
        <v>31300</v>
      </c>
      <c r="S838" s="17"/>
      <c r="T838" s="30">
        <f t="shared" si="73"/>
        <v>37</v>
      </c>
      <c r="U838" s="62">
        <v>6877.98</v>
      </c>
    </row>
    <row r="839" spans="1:21" x14ac:dyDescent="0.25">
      <c r="A839" t="s">
        <v>870</v>
      </c>
      <c r="B839">
        <v>1989</v>
      </c>
      <c r="C839" t="s">
        <v>30</v>
      </c>
      <c r="D839">
        <v>21</v>
      </c>
      <c r="E839">
        <v>3</v>
      </c>
      <c r="F839" s="54">
        <v>6895.19</v>
      </c>
      <c r="G839" t="s">
        <v>11</v>
      </c>
      <c r="H839" t="s">
        <v>12</v>
      </c>
      <c r="I839" t="s">
        <v>247</v>
      </c>
      <c r="J839" s="19"/>
      <c r="K839" s="19"/>
      <c r="L839" s="15" t="str">
        <f t="shared" si="69"/>
        <v>Dec</v>
      </c>
      <c r="M839" s="15">
        <f t="shared" si="70"/>
        <v>1989</v>
      </c>
      <c r="N839" s="15" t="str" cm="1">
        <f t="array" ref="N839">IF(G839="?",INDEX($G$2:$G$2344,MODE(MATCH($G$2:$G$2344,$G$2:$G$2344,0))),G839)</f>
        <v>tier - 2</v>
      </c>
      <c r="O839" s="15" t="str" cm="1">
        <f t="array" ref="O839">IF(H839="?",INDEX($H$2:$H$2344,MODE(MATCH($H$2:$H$2344,$H$2:$H$2344,0))),H839)</f>
        <v>tier - 3</v>
      </c>
      <c r="P839" s="15" t="str">
        <f t="shared" si="71"/>
        <v>R1024</v>
      </c>
      <c r="Q839" s="49" t="str">
        <f t="shared" si="72"/>
        <v>21-Dec-1989</v>
      </c>
      <c r="R839" s="46">
        <v>32863</v>
      </c>
      <c r="S839" s="15"/>
      <c r="T839" s="29">
        <f t="shared" si="73"/>
        <v>33</v>
      </c>
      <c r="U839" s="61">
        <v>6895.19</v>
      </c>
    </row>
    <row r="840" spans="1:21" x14ac:dyDescent="0.25">
      <c r="A840" t="s">
        <v>871</v>
      </c>
      <c r="B840">
        <v>1984</v>
      </c>
      <c r="C840" t="s">
        <v>20</v>
      </c>
      <c r="D840">
        <v>5</v>
      </c>
      <c r="E840">
        <v>2</v>
      </c>
      <c r="F840" s="54">
        <v>6933.24</v>
      </c>
      <c r="G840" t="s">
        <v>11</v>
      </c>
      <c r="H840" t="s">
        <v>12</v>
      </c>
      <c r="I840" t="s">
        <v>23</v>
      </c>
      <c r="J840" s="20"/>
      <c r="K840" s="20"/>
      <c r="L840" s="17" t="str">
        <f t="shared" si="69"/>
        <v>Sep</v>
      </c>
      <c r="M840" s="17">
        <f t="shared" si="70"/>
        <v>1984</v>
      </c>
      <c r="N840" s="17" t="str" cm="1">
        <f t="array" ref="N840">IF(G840="?",INDEX($G$2:$G$2344,MODE(MATCH($G$2:$G$2344,$G$2:$G$2344,0))),G840)</f>
        <v>tier - 2</v>
      </c>
      <c r="O840" s="17" t="str" cm="1">
        <f t="array" ref="O840">IF(H840="?",INDEX($H$2:$H$2344,MODE(MATCH($H$2:$H$2344,$H$2:$H$2344,0))),H840)</f>
        <v>tier - 3</v>
      </c>
      <c r="P840" s="17" t="str">
        <f t="shared" si="71"/>
        <v>R1012</v>
      </c>
      <c r="Q840" s="47" t="str">
        <f t="shared" si="72"/>
        <v>5-Sep-1984</v>
      </c>
      <c r="R840" s="48">
        <v>30930</v>
      </c>
      <c r="S840" s="17"/>
      <c r="T840" s="30">
        <f t="shared" si="73"/>
        <v>38</v>
      </c>
      <c r="U840" s="62">
        <v>6933.24</v>
      </c>
    </row>
    <row r="841" spans="1:21" x14ac:dyDescent="0.25">
      <c r="A841" t="s">
        <v>872</v>
      </c>
      <c r="B841">
        <v>1978</v>
      </c>
      <c r="C841" t="s">
        <v>15</v>
      </c>
      <c r="D841">
        <v>29</v>
      </c>
      <c r="E841">
        <v>2</v>
      </c>
      <c r="F841" s="54">
        <v>6938.11</v>
      </c>
      <c r="G841" t="s">
        <v>11</v>
      </c>
      <c r="H841" t="s">
        <v>11</v>
      </c>
      <c r="I841" t="s">
        <v>13</v>
      </c>
      <c r="J841" s="19"/>
      <c r="K841" s="19"/>
      <c r="L841" s="15" t="str">
        <f t="shared" si="69"/>
        <v>Nov</v>
      </c>
      <c r="M841" s="15">
        <f t="shared" si="70"/>
        <v>1978</v>
      </c>
      <c r="N841" s="15" t="str" cm="1">
        <f t="array" ref="N841">IF(G841="?",INDEX($G$2:$G$2344,MODE(MATCH($G$2:$G$2344,$G$2:$G$2344,0))),G841)</f>
        <v>tier - 2</v>
      </c>
      <c r="O841" s="15" t="str" cm="1">
        <f t="array" ref="O841">IF(H841="?",INDEX($H$2:$H$2344,MODE(MATCH($H$2:$H$2344,$H$2:$H$2344,0))),H841)</f>
        <v>tier - 2</v>
      </c>
      <c r="P841" s="15" t="str">
        <f t="shared" si="71"/>
        <v>R1013</v>
      </c>
      <c r="Q841" s="49" t="str">
        <f t="shared" si="72"/>
        <v>29-Nov-1978</v>
      </c>
      <c r="R841" s="46">
        <v>28823</v>
      </c>
      <c r="S841" s="15"/>
      <c r="T841" s="29">
        <f t="shared" si="73"/>
        <v>44</v>
      </c>
      <c r="U841" s="61">
        <v>6938.11</v>
      </c>
    </row>
    <row r="842" spans="1:21" x14ac:dyDescent="0.25">
      <c r="A842" t="s">
        <v>873</v>
      </c>
      <c r="B842">
        <v>1980</v>
      </c>
      <c r="C842" t="s">
        <v>35</v>
      </c>
      <c r="D842">
        <v>30</v>
      </c>
      <c r="E842">
        <v>1</v>
      </c>
      <c r="F842" s="54">
        <v>6940.91</v>
      </c>
      <c r="G842" t="s">
        <v>11</v>
      </c>
      <c r="H842" t="s">
        <v>11</v>
      </c>
      <c r="I842" t="s">
        <v>23</v>
      </c>
      <c r="J842" s="20"/>
      <c r="K842" s="20"/>
      <c r="L842" s="17" t="str">
        <f t="shared" si="69"/>
        <v>Aug</v>
      </c>
      <c r="M842" s="17">
        <f t="shared" si="70"/>
        <v>1980</v>
      </c>
      <c r="N842" s="17" t="str" cm="1">
        <f t="array" ref="N842">IF(G842="?",INDEX($G$2:$G$2344,MODE(MATCH($G$2:$G$2344,$G$2:$G$2344,0))),G842)</f>
        <v>tier - 2</v>
      </c>
      <c r="O842" s="17" t="str" cm="1">
        <f t="array" ref="O842">IF(H842="?",INDEX($H$2:$H$2344,MODE(MATCH($H$2:$H$2344,$H$2:$H$2344,0))),H842)</f>
        <v>tier - 2</v>
      </c>
      <c r="P842" s="17" t="str">
        <f t="shared" si="71"/>
        <v>R1012</v>
      </c>
      <c r="Q842" s="47" t="str">
        <f t="shared" si="72"/>
        <v>30-Aug-1980</v>
      </c>
      <c r="R842" s="48">
        <v>29463</v>
      </c>
      <c r="S842" s="17"/>
      <c r="T842" s="30">
        <f t="shared" si="73"/>
        <v>42</v>
      </c>
      <c r="U842" s="62">
        <v>6940.91</v>
      </c>
    </row>
    <row r="843" spans="1:21" x14ac:dyDescent="0.25">
      <c r="A843" t="s">
        <v>874</v>
      </c>
      <c r="B843">
        <v>1980</v>
      </c>
      <c r="C843" t="s">
        <v>37</v>
      </c>
      <c r="D843">
        <v>5</v>
      </c>
      <c r="E843">
        <v>2</v>
      </c>
      <c r="F843" s="54">
        <v>6940.94</v>
      </c>
      <c r="G843" t="s">
        <v>11</v>
      </c>
      <c r="H843" t="s">
        <v>12</v>
      </c>
      <c r="I843" t="s">
        <v>13</v>
      </c>
      <c r="J843" s="19"/>
      <c r="K843" s="19"/>
      <c r="L843" s="15" t="str">
        <f t="shared" si="69"/>
        <v>Oct</v>
      </c>
      <c r="M843" s="15">
        <f t="shared" si="70"/>
        <v>1980</v>
      </c>
      <c r="N843" s="15" t="str" cm="1">
        <f t="array" ref="N843">IF(G843="?",INDEX($G$2:$G$2344,MODE(MATCH($G$2:$G$2344,$G$2:$G$2344,0))),G843)</f>
        <v>tier - 2</v>
      </c>
      <c r="O843" s="15" t="str" cm="1">
        <f t="array" ref="O843">IF(H843="?",INDEX($H$2:$H$2344,MODE(MATCH($H$2:$H$2344,$H$2:$H$2344,0))),H843)</f>
        <v>tier - 3</v>
      </c>
      <c r="P843" s="15" t="str">
        <f t="shared" si="71"/>
        <v>R1013</v>
      </c>
      <c r="Q843" s="49" t="str">
        <f t="shared" si="72"/>
        <v>5-Oct-1980</v>
      </c>
      <c r="R843" s="46">
        <v>29499</v>
      </c>
      <c r="S843" s="15"/>
      <c r="T843" s="29">
        <f t="shared" si="73"/>
        <v>42</v>
      </c>
      <c r="U843" s="61">
        <v>6940.94</v>
      </c>
    </row>
    <row r="844" spans="1:21" x14ac:dyDescent="0.25">
      <c r="A844" t="s">
        <v>875</v>
      </c>
      <c r="B844">
        <v>1978</v>
      </c>
      <c r="C844" t="s">
        <v>30</v>
      </c>
      <c r="D844">
        <v>15</v>
      </c>
      <c r="E844">
        <v>0</v>
      </c>
      <c r="F844" s="54">
        <v>6948.7</v>
      </c>
      <c r="G844" t="s">
        <v>16</v>
      </c>
      <c r="H844" t="s">
        <v>11</v>
      </c>
      <c r="I844" t="s">
        <v>23</v>
      </c>
      <c r="J844" s="20"/>
      <c r="K844" s="20"/>
      <c r="L844" s="17" t="str">
        <f t="shared" si="69"/>
        <v>Dec</v>
      </c>
      <c r="M844" s="17">
        <f t="shared" si="70"/>
        <v>1978</v>
      </c>
      <c r="N844" s="17" t="str" cm="1">
        <f t="array" ref="N844">IF(G844="?",INDEX($G$2:$G$2344,MODE(MATCH($G$2:$G$2344,$G$2:$G$2344,0))),G844)</f>
        <v>tier - 1</v>
      </c>
      <c r="O844" s="17" t="str" cm="1">
        <f t="array" ref="O844">IF(H844="?",INDEX($H$2:$H$2344,MODE(MATCH($H$2:$H$2344,$H$2:$H$2344,0))),H844)</f>
        <v>tier - 2</v>
      </c>
      <c r="P844" s="17" t="str">
        <f t="shared" si="71"/>
        <v>R1012</v>
      </c>
      <c r="Q844" s="47" t="str">
        <f t="shared" si="72"/>
        <v>15-Dec-1978</v>
      </c>
      <c r="R844" s="48">
        <v>28839</v>
      </c>
      <c r="S844" s="17"/>
      <c r="T844" s="30">
        <f t="shared" si="73"/>
        <v>44</v>
      </c>
      <c r="U844" s="62">
        <v>6948.7</v>
      </c>
    </row>
    <row r="845" spans="1:21" x14ac:dyDescent="0.25">
      <c r="A845" t="s">
        <v>876</v>
      </c>
      <c r="B845">
        <v>1980</v>
      </c>
      <c r="C845" t="s">
        <v>35</v>
      </c>
      <c r="D845">
        <v>18</v>
      </c>
      <c r="E845">
        <v>2</v>
      </c>
      <c r="F845" s="54">
        <v>6951.12</v>
      </c>
      <c r="G845" t="s">
        <v>11</v>
      </c>
      <c r="H845" t="s">
        <v>11</v>
      </c>
      <c r="I845" t="s">
        <v>13</v>
      </c>
      <c r="J845" s="19"/>
      <c r="K845" s="19"/>
      <c r="L845" s="15" t="str">
        <f t="shared" si="69"/>
        <v>Aug</v>
      </c>
      <c r="M845" s="15">
        <f t="shared" si="70"/>
        <v>1980</v>
      </c>
      <c r="N845" s="15" t="str" cm="1">
        <f t="array" ref="N845">IF(G845="?",INDEX($G$2:$G$2344,MODE(MATCH($G$2:$G$2344,$G$2:$G$2344,0))),G845)</f>
        <v>tier - 2</v>
      </c>
      <c r="O845" s="15" t="str" cm="1">
        <f t="array" ref="O845">IF(H845="?",INDEX($H$2:$H$2344,MODE(MATCH($H$2:$H$2344,$H$2:$H$2344,0))),H845)</f>
        <v>tier - 2</v>
      </c>
      <c r="P845" s="15" t="str">
        <f t="shared" si="71"/>
        <v>R1013</v>
      </c>
      <c r="Q845" s="49" t="str">
        <f t="shared" si="72"/>
        <v>18-Aug-1980</v>
      </c>
      <c r="R845" s="46">
        <v>29451</v>
      </c>
      <c r="S845" s="15"/>
      <c r="T845" s="29">
        <f t="shared" si="73"/>
        <v>42</v>
      </c>
      <c r="U845" s="61">
        <v>6951.12</v>
      </c>
    </row>
    <row r="846" spans="1:21" x14ac:dyDescent="0.25">
      <c r="A846" t="s">
        <v>877</v>
      </c>
      <c r="B846">
        <v>1975</v>
      </c>
      <c r="C846" t="s">
        <v>18</v>
      </c>
      <c r="D846">
        <v>3</v>
      </c>
      <c r="E846">
        <v>1</v>
      </c>
      <c r="F846" s="54">
        <v>6965.21</v>
      </c>
      <c r="G846" t="s">
        <v>11</v>
      </c>
      <c r="H846" t="s">
        <v>12</v>
      </c>
      <c r="I846" t="s">
        <v>13</v>
      </c>
      <c r="J846" s="20"/>
      <c r="K846" s="20"/>
      <c r="L846" s="17" t="str">
        <f t="shared" si="69"/>
        <v>Jun</v>
      </c>
      <c r="M846" s="17">
        <f t="shared" si="70"/>
        <v>1975</v>
      </c>
      <c r="N846" s="17" t="str" cm="1">
        <f t="array" ref="N846">IF(G846="?",INDEX($G$2:$G$2344,MODE(MATCH($G$2:$G$2344,$G$2:$G$2344,0))),G846)</f>
        <v>tier - 2</v>
      </c>
      <c r="O846" s="17" t="str" cm="1">
        <f t="array" ref="O846">IF(H846="?",INDEX($H$2:$H$2344,MODE(MATCH($H$2:$H$2344,$H$2:$H$2344,0))),H846)</f>
        <v>tier - 3</v>
      </c>
      <c r="P846" s="17" t="str">
        <f t="shared" si="71"/>
        <v>R1013</v>
      </c>
      <c r="Q846" s="47" t="str">
        <f t="shared" si="72"/>
        <v>3-Jun-1975</v>
      </c>
      <c r="R846" s="48">
        <v>27548</v>
      </c>
      <c r="S846" s="17"/>
      <c r="T846" s="30">
        <f t="shared" si="73"/>
        <v>48</v>
      </c>
      <c r="U846" s="62">
        <v>6965.21</v>
      </c>
    </row>
    <row r="847" spans="1:21" x14ac:dyDescent="0.25">
      <c r="A847" t="s">
        <v>878</v>
      </c>
      <c r="B847">
        <v>1985</v>
      </c>
      <c r="C847" t="s">
        <v>30</v>
      </c>
      <c r="D847">
        <v>10</v>
      </c>
      <c r="E847">
        <v>3</v>
      </c>
      <c r="F847" s="54">
        <v>6985.51</v>
      </c>
      <c r="G847" t="s">
        <v>11</v>
      </c>
      <c r="H847" t="s">
        <v>11</v>
      </c>
      <c r="I847" t="s">
        <v>166</v>
      </c>
      <c r="J847" s="19"/>
      <c r="K847" s="19"/>
      <c r="L847" s="15" t="str">
        <f t="shared" si="69"/>
        <v>Dec</v>
      </c>
      <c r="M847" s="15">
        <f t="shared" si="70"/>
        <v>1985</v>
      </c>
      <c r="N847" s="15" t="str" cm="1">
        <f t="array" ref="N847">IF(G847="?",INDEX($G$2:$G$2344,MODE(MATCH($G$2:$G$2344,$G$2:$G$2344,0))),G847)</f>
        <v>tier - 2</v>
      </c>
      <c r="O847" s="15" t="str" cm="1">
        <f t="array" ref="O847">IF(H847="?",INDEX($H$2:$H$2344,MODE(MATCH($H$2:$H$2344,$H$2:$H$2344,0))),H847)</f>
        <v>tier - 2</v>
      </c>
      <c r="P847" s="15" t="str">
        <f t="shared" si="71"/>
        <v>R1019</v>
      </c>
      <c r="Q847" s="49" t="str">
        <f t="shared" si="72"/>
        <v>10-Dec-1985</v>
      </c>
      <c r="R847" s="46">
        <v>31391</v>
      </c>
      <c r="S847" s="15"/>
      <c r="T847" s="29">
        <f t="shared" si="73"/>
        <v>37</v>
      </c>
      <c r="U847" s="61">
        <v>6985.51</v>
      </c>
    </row>
    <row r="848" spans="1:21" x14ac:dyDescent="0.25">
      <c r="A848" t="s">
        <v>879</v>
      </c>
      <c r="B848">
        <v>1982</v>
      </c>
      <c r="C848" t="s">
        <v>37</v>
      </c>
      <c r="D848">
        <v>18</v>
      </c>
      <c r="E848">
        <v>2</v>
      </c>
      <c r="F848" s="54">
        <v>6986.7</v>
      </c>
      <c r="G848" t="s">
        <v>12</v>
      </c>
      <c r="H848" t="s">
        <v>16</v>
      </c>
      <c r="I848" t="s">
        <v>23</v>
      </c>
      <c r="J848" s="20"/>
      <c r="K848" s="20"/>
      <c r="L848" s="17" t="str">
        <f t="shared" si="69"/>
        <v>Oct</v>
      </c>
      <c r="M848" s="17">
        <f t="shared" si="70"/>
        <v>1982</v>
      </c>
      <c r="N848" s="17" t="str" cm="1">
        <f t="array" ref="N848">IF(G848="?",INDEX($G$2:$G$2344,MODE(MATCH($G$2:$G$2344,$G$2:$G$2344,0))),G848)</f>
        <v>tier - 3</v>
      </c>
      <c r="O848" s="17" t="str" cm="1">
        <f t="array" ref="O848">IF(H848="?",INDEX($H$2:$H$2344,MODE(MATCH($H$2:$H$2344,$H$2:$H$2344,0))),H848)</f>
        <v>tier - 1</v>
      </c>
      <c r="P848" s="17" t="str">
        <f t="shared" si="71"/>
        <v>R1012</v>
      </c>
      <c r="Q848" s="47" t="str">
        <f t="shared" si="72"/>
        <v>18-Oct-1982</v>
      </c>
      <c r="R848" s="48">
        <v>30242</v>
      </c>
      <c r="S848" s="17"/>
      <c r="T848" s="30">
        <f t="shared" si="73"/>
        <v>40</v>
      </c>
      <c r="U848" s="62">
        <v>6986.7</v>
      </c>
    </row>
    <row r="849" spans="1:21" x14ac:dyDescent="0.25">
      <c r="A849" t="s">
        <v>880</v>
      </c>
      <c r="B849">
        <v>1982</v>
      </c>
      <c r="C849" t="s">
        <v>20</v>
      </c>
      <c r="D849">
        <v>1</v>
      </c>
      <c r="E849">
        <v>3</v>
      </c>
      <c r="F849" s="54">
        <v>6989.95</v>
      </c>
      <c r="G849" t="s">
        <v>11</v>
      </c>
      <c r="H849" t="s">
        <v>16</v>
      </c>
      <c r="I849" t="s">
        <v>13</v>
      </c>
      <c r="J849" s="19"/>
      <c r="K849" s="19"/>
      <c r="L849" s="15" t="str">
        <f t="shared" si="69"/>
        <v>Sep</v>
      </c>
      <c r="M849" s="15">
        <f t="shared" si="70"/>
        <v>1982</v>
      </c>
      <c r="N849" s="15" t="str" cm="1">
        <f t="array" ref="N849">IF(G849="?",INDEX($G$2:$G$2344,MODE(MATCH($G$2:$G$2344,$G$2:$G$2344,0))),G849)</f>
        <v>tier - 2</v>
      </c>
      <c r="O849" s="15" t="str" cm="1">
        <f t="array" ref="O849">IF(H849="?",INDEX($H$2:$H$2344,MODE(MATCH($H$2:$H$2344,$H$2:$H$2344,0))),H849)</f>
        <v>tier - 1</v>
      </c>
      <c r="P849" s="15" t="str">
        <f t="shared" si="71"/>
        <v>R1013</v>
      </c>
      <c r="Q849" s="49" t="str">
        <f t="shared" si="72"/>
        <v>1-Sep-1982</v>
      </c>
      <c r="R849" s="46">
        <v>30195</v>
      </c>
      <c r="S849" s="15"/>
      <c r="T849" s="29">
        <f t="shared" si="73"/>
        <v>40</v>
      </c>
      <c r="U849" s="61">
        <v>6989.95</v>
      </c>
    </row>
    <row r="850" spans="1:21" x14ac:dyDescent="0.25">
      <c r="A850" t="s">
        <v>881</v>
      </c>
      <c r="B850">
        <v>1969</v>
      </c>
      <c r="C850" t="s">
        <v>10</v>
      </c>
      <c r="D850">
        <v>6</v>
      </c>
      <c r="E850">
        <v>0</v>
      </c>
      <c r="F850" s="54">
        <v>7003.1</v>
      </c>
      <c r="G850" t="s">
        <v>11</v>
      </c>
      <c r="H850" t="s">
        <v>12</v>
      </c>
      <c r="I850" t="s">
        <v>13</v>
      </c>
      <c r="J850" s="20"/>
      <c r="K850" s="20"/>
      <c r="L850" s="17" t="str">
        <f t="shared" si="69"/>
        <v>Jul</v>
      </c>
      <c r="M850" s="17">
        <f t="shared" si="70"/>
        <v>1969</v>
      </c>
      <c r="N850" s="17" t="str" cm="1">
        <f t="array" ref="N850">IF(G850="?",INDEX($G$2:$G$2344,MODE(MATCH($G$2:$G$2344,$G$2:$G$2344,0))),G850)</f>
        <v>tier - 2</v>
      </c>
      <c r="O850" s="17" t="str" cm="1">
        <f t="array" ref="O850">IF(H850="?",INDEX($H$2:$H$2344,MODE(MATCH($H$2:$H$2344,$H$2:$H$2344,0))),H850)</f>
        <v>tier - 3</v>
      </c>
      <c r="P850" s="17" t="str">
        <f t="shared" si="71"/>
        <v>R1013</v>
      </c>
      <c r="Q850" s="47" t="str">
        <f t="shared" si="72"/>
        <v>6-Jul-1969</v>
      </c>
      <c r="R850" s="48">
        <v>25390</v>
      </c>
      <c r="S850" s="17"/>
      <c r="T850" s="30">
        <f t="shared" si="73"/>
        <v>53</v>
      </c>
      <c r="U850" s="62">
        <v>7003.1</v>
      </c>
    </row>
    <row r="851" spans="1:21" x14ac:dyDescent="0.25">
      <c r="A851" t="s">
        <v>882</v>
      </c>
      <c r="B851">
        <v>1978</v>
      </c>
      <c r="C851" t="s">
        <v>18</v>
      </c>
      <c r="D851">
        <v>2</v>
      </c>
      <c r="E851">
        <v>2</v>
      </c>
      <c r="F851" s="54">
        <v>7033.08</v>
      </c>
      <c r="G851" t="s">
        <v>11</v>
      </c>
      <c r="H851" t="s">
        <v>11</v>
      </c>
      <c r="I851" t="s">
        <v>13</v>
      </c>
      <c r="J851" s="19"/>
      <c r="K851" s="19"/>
      <c r="L851" s="15" t="str">
        <f t="shared" si="69"/>
        <v>Jun</v>
      </c>
      <c r="M851" s="15">
        <f t="shared" si="70"/>
        <v>1978</v>
      </c>
      <c r="N851" s="15" t="str" cm="1">
        <f t="array" ref="N851">IF(G851="?",INDEX($G$2:$G$2344,MODE(MATCH($G$2:$G$2344,$G$2:$G$2344,0))),G851)</f>
        <v>tier - 2</v>
      </c>
      <c r="O851" s="15" t="str" cm="1">
        <f t="array" ref="O851">IF(H851="?",INDEX($H$2:$H$2344,MODE(MATCH($H$2:$H$2344,$H$2:$H$2344,0))),H851)</f>
        <v>tier - 2</v>
      </c>
      <c r="P851" s="15" t="str">
        <f t="shared" si="71"/>
        <v>R1013</v>
      </c>
      <c r="Q851" s="49" t="str">
        <f t="shared" si="72"/>
        <v>2-Jun-1978</v>
      </c>
      <c r="R851" s="46">
        <v>28643</v>
      </c>
      <c r="S851" s="15"/>
      <c r="T851" s="29">
        <f t="shared" si="73"/>
        <v>45</v>
      </c>
      <c r="U851" s="61">
        <v>7033.08</v>
      </c>
    </row>
    <row r="852" spans="1:21" x14ac:dyDescent="0.25">
      <c r="A852" t="s">
        <v>883</v>
      </c>
      <c r="B852">
        <v>1995</v>
      </c>
      <c r="C852" t="s">
        <v>37</v>
      </c>
      <c r="D852">
        <v>29</v>
      </c>
      <c r="E852">
        <v>0</v>
      </c>
      <c r="F852" s="54">
        <v>7042.11</v>
      </c>
      <c r="G852" t="s">
        <v>11</v>
      </c>
      <c r="H852" t="s">
        <v>12</v>
      </c>
      <c r="I852" t="s">
        <v>23</v>
      </c>
      <c r="J852" s="20"/>
      <c r="K852" s="20"/>
      <c r="L852" s="17" t="str">
        <f t="shared" si="69"/>
        <v>Oct</v>
      </c>
      <c r="M852" s="17">
        <f t="shared" si="70"/>
        <v>1995</v>
      </c>
      <c r="N852" s="17" t="str" cm="1">
        <f t="array" ref="N852">IF(G852="?",INDEX($G$2:$G$2344,MODE(MATCH($G$2:$G$2344,$G$2:$G$2344,0))),G852)</f>
        <v>tier - 2</v>
      </c>
      <c r="O852" s="17" t="str" cm="1">
        <f t="array" ref="O852">IF(H852="?",INDEX($H$2:$H$2344,MODE(MATCH($H$2:$H$2344,$H$2:$H$2344,0))),H852)</f>
        <v>tier - 3</v>
      </c>
      <c r="P852" s="17" t="str">
        <f t="shared" si="71"/>
        <v>R1012</v>
      </c>
      <c r="Q852" s="47" t="str">
        <f t="shared" si="72"/>
        <v>29-Oct-1995</v>
      </c>
      <c r="R852" s="48">
        <v>35001</v>
      </c>
      <c r="S852" s="17"/>
      <c r="T852" s="30">
        <f t="shared" si="73"/>
        <v>27</v>
      </c>
      <c r="U852" s="62">
        <v>7042.11</v>
      </c>
    </row>
    <row r="853" spans="1:21" x14ac:dyDescent="0.25">
      <c r="A853" t="s">
        <v>884</v>
      </c>
      <c r="B853">
        <v>1980</v>
      </c>
      <c r="C853" t="s">
        <v>10</v>
      </c>
      <c r="D853">
        <v>26</v>
      </c>
      <c r="E853">
        <v>1</v>
      </c>
      <c r="F853" s="54">
        <v>7045.5</v>
      </c>
      <c r="G853" t="s">
        <v>11</v>
      </c>
      <c r="H853" t="s">
        <v>16</v>
      </c>
      <c r="I853" t="s">
        <v>42</v>
      </c>
      <c r="J853" s="19"/>
      <c r="K853" s="19"/>
      <c r="L853" s="15" t="str">
        <f t="shared" si="69"/>
        <v>Jul</v>
      </c>
      <c r="M853" s="15">
        <f t="shared" si="70"/>
        <v>1980</v>
      </c>
      <c r="N853" s="15" t="str" cm="1">
        <f t="array" ref="N853">IF(G853="?",INDEX($G$2:$G$2344,MODE(MATCH($G$2:$G$2344,$G$2:$G$2344,0))),G853)</f>
        <v>tier - 2</v>
      </c>
      <c r="O853" s="15" t="str" cm="1">
        <f t="array" ref="O853">IF(H853="?",INDEX($H$2:$H$2344,MODE(MATCH($H$2:$H$2344,$H$2:$H$2344,0))),H853)</f>
        <v>tier - 1</v>
      </c>
      <c r="P853" s="15" t="str">
        <f t="shared" si="71"/>
        <v>R1011</v>
      </c>
      <c r="Q853" s="49" t="str">
        <f t="shared" si="72"/>
        <v>26-Jul-1980</v>
      </c>
      <c r="R853" s="46">
        <v>29428</v>
      </c>
      <c r="S853" s="15"/>
      <c r="T853" s="29">
        <f t="shared" si="73"/>
        <v>42</v>
      </c>
      <c r="U853" s="61">
        <v>7045.5</v>
      </c>
    </row>
    <row r="854" spans="1:21" x14ac:dyDescent="0.25">
      <c r="A854" t="s">
        <v>885</v>
      </c>
      <c r="B854">
        <v>1980</v>
      </c>
      <c r="C854" t="s">
        <v>37</v>
      </c>
      <c r="D854">
        <v>22</v>
      </c>
      <c r="E854">
        <v>1</v>
      </c>
      <c r="F854" s="54">
        <v>7046.72</v>
      </c>
      <c r="G854" t="s">
        <v>11</v>
      </c>
      <c r="H854" t="s">
        <v>12</v>
      </c>
      <c r="I854" t="s">
        <v>13</v>
      </c>
      <c r="J854" s="20"/>
      <c r="K854" s="20"/>
      <c r="L854" s="17" t="str">
        <f t="shared" si="69"/>
        <v>Oct</v>
      </c>
      <c r="M854" s="17">
        <f t="shared" si="70"/>
        <v>1980</v>
      </c>
      <c r="N854" s="17" t="str" cm="1">
        <f t="array" ref="N854">IF(G854="?",INDEX($G$2:$G$2344,MODE(MATCH($G$2:$G$2344,$G$2:$G$2344,0))),G854)</f>
        <v>tier - 2</v>
      </c>
      <c r="O854" s="17" t="str" cm="1">
        <f t="array" ref="O854">IF(H854="?",INDEX($H$2:$H$2344,MODE(MATCH($H$2:$H$2344,$H$2:$H$2344,0))),H854)</f>
        <v>tier - 3</v>
      </c>
      <c r="P854" s="17" t="str">
        <f t="shared" si="71"/>
        <v>R1013</v>
      </c>
      <c r="Q854" s="47" t="str">
        <f t="shared" si="72"/>
        <v>22-Oct-1980</v>
      </c>
      <c r="R854" s="48">
        <v>29516</v>
      </c>
      <c r="S854" s="17"/>
      <c r="T854" s="30">
        <f t="shared" si="73"/>
        <v>42</v>
      </c>
      <c r="U854" s="62">
        <v>7046.72</v>
      </c>
    </row>
    <row r="855" spans="1:21" x14ac:dyDescent="0.25">
      <c r="A855" t="s">
        <v>886</v>
      </c>
      <c r="B855">
        <v>1980</v>
      </c>
      <c r="C855" t="s">
        <v>10</v>
      </c>
      <c r="D855">
        <v>21</v>
      </c>
      <c r="E855">
        <v>0</v>
      </c>
      <c r="F855" s="54">
        <v>7050.02</v>
      </c>
      <c r="G855" t="s">
        <v>11</v>
      </c>
      <c r="H855" t="s">
        <v>16</v>
      </c>
      <c r="I855" t="s">
        <v>247</v>
      </c>
      <c r="J855" s="19"/>
      <c r="K855" s="19"/>
      <c r="L855" s="15" t="str">
        <f t="shared" si="69"/>
        <v>Jul</v>
      </c>
      <c r="M855" s="15">
        <f t="shared" si="70"/>
        <v>1980</v>
      </c>
      <c r="N855" s="15" t="str" cm="1">
        <f t="array" ref="N855">IF(G855="?",INDEX($G$2:$G$2344,MODE(MATCH($G$2:$G$2344,$G$2:$G$2344,0))),G855)</f>
        <v>tier - 2</v>
      </c>
      <c r="O855" s="15" t="str" cm="1">
        <f t="array" ref="O855">IF(H855="?",INDEX($H$2:$H$2344,MODE(MATCH($H$2:$H$2344,$H$2:$H$2344,0))),H855)</f>
        <v>tier - 1</v>
      </c>
      <c r="P855" s="15" t="str">
        <f t="shared" si="71"/>
        <v>R1024</v>
      </c>
      <c r="Q855" s="49" t="str">
        <f t="shared" si="72"/>
        <v>21-Jul-1980</v>
      </c>
      <c r="R855" s="46">
        <v>29423</v>
      </c>
      <c r="S855" s="15"/>
      <c r="T855" s="29">
        <f t="shared" si="73"/>
        <v>42</v>
      </c>
      <c r="U855" s="61">
        <v>7050.02</v>
      </c>
    </row>
    <row r="856" spans="1:21" x14ac:dyDescent="0.25">
      <c r="A856" t="s">
        <v>887</v>
      </c>
      <c r="B856">
        <v>1980</v>
      </c>
      <c r="C856" t="s">
        <v>18</v>
      </c>
      <c r="D856">
        <v>28</v>
      </c>
      <c r="E856">
        <v>1</v>
      </c>
      <c r="F856" s="54">
        <v>7050.64</v>
      </c>
      <c r="G856" t="s">
        <v>11</v>
      </c>
      <c r="H856" t="s">
        <v>12</v>
      </c>
      <c r="I856" t="s">
        <v>42</v>
      </c>
      <c r="J856" s="20"/>
      <c r="K856" s="20"/>
      <c r="L856" s="17" t="str">
        <f t="shared" si="69"/>
        <v>Jun</v>
      </c>
      <c r="M856" s="17">
        <f t="shared" si="70"/>
        <v>1980</v>
      </c>
      <c r="N856" s="17" t="str" cm="1">
        <f t="array" ref="N856">IF(G856="?",INDEX($G$2:$G$2344,MODE(MATCH($G$2:$G$2344,$G$2:$G$2344,0))),G856)</f>
        <v>tier - 2</v>
      </c>
      <c r="O856" s="17" t="str" cm="1">
        <f t="array" ref="O856">IF(H856="?",INDEX($H$2:$H$2344,MODE(MATCH($H$2:$H$2344,$H$2:$H$2344,0))),H856)</f>
        <v>tier - 3</v>
      </c>
      <c r="P856" s="17" t="str">
        <f t="shared" si="71"/>
        <v>R1011</v>
      </c>
      <c r="Q856" s="47" t="str">
        <f t="shared" si="72"/>
        <v>28-Jun-1980</v>
      </c>
      <c r="R856" s="48">
        <v>29400</v>
      </c>
      <c r="S856" s="17"/>
      <c r="T856" s="30">
        <f t="shared" si="73"/>
        <v>42</v>
      </c>
      <c r="U856" s="62">
        <v>7050.64</v>
      </c>
    </row>
    <row r="857" spans="1:21" x14ac:dyDescent="0.25">
      <c r="A857" t="s">
        <v>888</v>
      </c>
      <c r="B857">
        <v>1978</v>
      </c>
      <c r="C857" t="s">
        <v>18</v>
      </c>
      <c r="D857">
        <v>24</v>
      </c>
      <c r="E857">
        <v>2</v>
      </c>
      <c r="F857" s="54">
        <v>7054.41</v>
      </c>
      <c r="G857" t="s">
        <v>11</v>
      </c>
      <c r="H857" t="s">
        <v>11</v>
      </c>
      <c r="I857" t="s">
        <v>13</v>
      </c>
      <c r="J857" s="19"/>
      <c r="K857" s="19"/>
      <c r="L857" s="15" t="str">
        <f t="shared" si="69"/>
        <v>Jun</v>
      </c>
      <c r="M857" s="15">
        <f t="shared" si="70"/>
        <v>1978</v>
      </c>
      <c r="N857" s="15" t="str" cm="1">
        <f t="array" ref="N857">IF(G857="?",INDEX($G$2:$G$2344,MODE(MATCH($G$2:$G$2344,$G$2:$G$2344,0))),G857)</f>
        <v>tier - 2</v>
      </c>
      <c r="O857" s="15" t="str" cm="1">
        <f t="array" ref="O857">IF(H857="?",INDEX($H$2:$H$2344,MODE(MATCH($H$2:$H$2344,$H$2:$H$2344,0))),H857)</f>
        <v>tier - 2</v>
      </c>
      <c r="P857" s="15" t="str">
        <f t="shared" si="71"/>
        <v>R1013</v>
      </c>
      <c r="Q857" s="49" t="str">
        <f t="shared" si="72"/>
        <v>24-Jun-1978</v>
      </c>
      <c r="R857" s="46">
        <v>28665</v>
      </c>
      <c r="S857" s="15"/>
      <c r="T857" s="29">
        <f t="shared" si="73"/>
        <v>44</v>
      </c>
      <c r="U857" s="61">
        <v>7054.41</v>
      </c>
    </row>
    <row r="858" spans="1:21" x14ac:dyDescent="0.25">
      <c r="A858" t="s">
        <v>889</v>
      </c>
      <c r="B858">
        <v>1982</v>
      </c>
      <c r="C858" t="s">
        <v>37</v>
      </c>
      <c r="D858">
        <v>6</v>
      </c>
      <c r="E858">
        <v>1</v>
      </c>
      <c r="F858" s="54">
        <v>7077.19</v>
      </c>
      <c r="G858" t="s">
        <v>11</v>
      </c>
      <c r="H858" t="s">
        <v>12</v>
      </c>
      <c r="I858" t="s">
        <v>247</v>
      </c>
      <c r="J858" s="20"/>
      <c r="K858" s="20"/>
      <c r="L858" s="17" t="str">
        <f t="shared" si="69"/>
        <v>Oct</v>
      </c>
      <c r="M858" s="17">
        <f t="shared" si="70"/>
        <v>1982</v>
      </c>
      <c r="N858" s="17" t="str" cm="1">
        <f t="array" ref="N858">IF(G858="?",INDEX($G$2:$G$2344,MODE(MATCH($G$2:$G$2344,$G$2:$G$2344,0))),G858)</f>
        <v>tier - 2</v>
      </c>
      <c r="O858" s="17" t="str" cm="1">
        <f t="array" ref="O858">IF(H858="?",INDEX($H$2:$H$2344,MODE(MATCH($H$2:$H$2344,$H$2:$H$2344,0))),H858)</f>
        <v>tier - 3</v>
      </c>
      <c r="P858" s="17" t="str">
        <f t="shared" si="71"/>
        <v>R1024</v>
      </c>
      <c r="Q858" s="47" t="str">
        <f t="shared" si="72"/>
        <v>6-Oct-1982</v>
      </c>
      <c r="R858" s="48">
        <v>30230</v>
      </c>
      <c r="S858" s="17"/>
      <c r="T858" s="30">
        <f t="shared" si="73"/>
        <v>40</v>
      </c>
      <c r="U858" s="62">
        <v>7077.19</v>
      </c>
    </row>
    <row r="859" spans="1:21" x14ac:dyDescent="0.25">
      <c r="A859" t="s">
        <v>890</v>
      </c>
      <c r="B859">
        <v>1992</v>
      </c>
      <c r="C859" t="s">
        <v>18</v>
      </c>
      <c r="D859">
        <v>18</v>
      </c>
      <c r="E859">
        <v>0</v>
      </c>
      <c r="F859" s="54">
        <v>7096.98</v>
      </c>
      <c r="G859" t="s">
        <v>11</v>
      </c>
      <c r="H859" t="s">
        <v>11</v>
      </c>
      <c r="I859" t="s">
        <v>23</v>
      </c>
      <c r="J859" s="19"/>
      <c r="K859" s="19"/>
      <c r="L859" s="15" t="str">
        <f t="shared" si="69"/>
        <v>Jun</v>
      </c>
      <c r="M859" s="15">
        <f t="shared" si="70"/>
        <v>1992</v>
      </c>
      <c r="N859" s="15" t="str" cm="1">
        <f t="array" ref="N859">IF(G859="?",INDEX($G$2:$G$2344,MODE(MATCH($G$2:$G$2344,$G$2:$G$2344,0))),G859)</f>
        <v>tier - 2</v>
      </c>
      <c r="O859" s="15" t="str" cm="1">
        <f t="array" ref="O859">IF(H859="?",INDEX($H$2:$H$2344,MODE(MATCH($H$2:$H$2344,$H$2:$H$2344,0))),H859)</f>
        <v>tier - 2</v>
      </c>
      <c r="P859" s="15" t="str">
        <f t="shared" si="71"/>
        <v>R1012</v>
      </c>
      <c r="Q859" s="49" t="str">
        <f t="shared" si="72"/>
        <v>18-Jun-1992</v>
      </c>
      <c r="R859" s="46">
        <v>33773</v>
      </c>
      <c r="S859" s="15"/>
      <c r="T859" s="29">
        <f t="shared" si="73"/>
        <v>30</v>
      </c>
      <c r="U859" s="61">
        <v>7096.98</v>
      </c>
    </row>
    <row r="860" spans="1:21" x14ac:dyDescent="0.25">
      <c r="A860" t="s">
        <v>891</v>
      </c>
      <c r="B860">
        <v>1987</v>
      </c>
      <c r="C860" t="s">
        <v>35</v>
      </c>
      <c r="D860">
        <v>11</v>
      </c>
      <c r="E860">
        <v>3</v>
      </c>
      <c r="F860" s="54">
        <v>7106.81</v>
      </c>
      <c r="G860" t="s">
        <v>11</v>
      </c>
      <c r="H860" t="s">
        <v>16</v>
      </c>
      <c r="I860" t="s">
        <v>23</v>
      </c>
      <c r="J860" s="20"/>
      <c r="K860" s="20"/>
      <c r="L860" s="17" t="str">
        <f t="shared" si="69"/>
        <v>Aug</v>
      </c>
      <c r="M860" s="17">
        <f t="shared" si="70"/>
        <v>1987</v>
      </c>
      <c r="N860" s="17" t="str" cm="1">
        <f t="array" ref="N860">IF(G860="?",INDEX($G$2:$G$2344,MODE(MATCH($G$2:$G$2344,$G$2:$G$2344,0))),G860)</f>
        <v>tier - 2</v>
      </c>
      <c r="O860" s="17" t="str" cm="1">
        <f t="array" ref="O860">IF(H860="?",INDEX($H$2:$H$2344,MODE(MATCH($H$2:$H$2344,$H$2:$H$2344,0))),H860)</f>
        <v>tier - 1</v>
      </c>
      <c r="P860" s="17" t="str">
        <f t="shared" si="71"/>
        <v>R1012</v>
      </c>
      <c r="Q860" s="47" t="str">
        <f t="shared" si="72"/>
        <v>11-Aug-1987</v>
      </c>
      <c r="R860" s="48">
        <v>32000</v>
      </c>
      <c r="S860" s="17"/>
      <c r="T860" s="30">
        <f t="shared" si="73"/>
        <v>35</v>
      </c>
      <c r="U860" s="62">
        <v>7106.81</v>
      </c>
    </row>
    <row r="861" spans="1:21" x14ac:dyDescent="0.25">
      <c r="A861" t="s">
        <v>892</v>
      </c>
      <c r="B861">
        <v>1968</v>
      </c>
      <c r="C861" t="s">
        <v>18</v>
      </c>
      <c r="D861">
        <v>29</v>
      </c>
      <c r="E861">
        <v>0</v>
      </c>
      <c r="F861" s="54">
        <v>7125.25</v>
      </c>
      <c r="G861" t="s">
        <v>12</v>
      </c>
      <c r="H861" t="s">
        <v>11</v>
      </c>
      <c r="I861" t="s">
        <v>13</v>
      </c>
      <c r="J861" s="19"/>
      <c r="K861" s="19"/>
      <c r="L861" s="15" t="str">
        <f t="shared" si="69"/>
        <v>Jun</v>
      </c>
      <c r="M861" s="15">
        <f t="shared" si="70"/>
        <v>1968</v>
      </c>
      <c r="N861" s="15" t="str" cm="1">
        <f t="array" ref="N861">IF(G861="?",INDEX($G$2:$G$2344,MODE(MATCH($G$2:$G$2344,$G$2:$G$2344,0))),G861)</f>
        <v>tier - 3</v>
      </c>
      <c r="O861" s="15" t="str" cm="1">
        <f t="array" ref="O861">IF(H861="?",INDEX($H$2:$H$2344,MODE(MATCH($H$2:$H$2344,$H$2:$H$2344,0))),H861)</f>
        <v>tier - 2</v>
      </c>
      <c r="P861" s="15" t="str">
        <f t="shared" si="71"/>
        <v>R1013</v>
      </c>
      <c r="Q861" s="49" t="str">
        <f t="shared" si="72"/>
        <v>29-Jun-1968</v>
      </c>
      <c r="R861" s="46">
        <v>25018</v>
      </c>
      <c r="S861" s="15"/>
      <c r="T861" s="29">
        <f t="shared" si="73"/>
        <v>54</v>
      </c>
      <c r="U861" s="61">
        <v>7125.25</v>
      </c>
    </row>
    <row r="862" spans="1:21" x14ac:dyDescent="0.25">
      <c r="A862" t="s">
        <v>893</v>
      </c>
      <c r="B862">
        <v>1993</v>
      </c>
      <c r="C862" t="s">
        <v>35</v>
      </c>
      <c r="D862">
        <v>1</v>
      </c>
      <c r="E862">
        <v>0</v>
      </c>
      <c r="F862" s="54">
        <v>7128.64</v>
      </c>
      <c r="G862" t="s">
        <v>11</v>
      </c>
      <c r="H862" t="s">
        <v>11</v>
      </c>
      <c r="I862" t="s">
        <v>300</v>
      </c>
      <c r="J862" s="20"/>
      <c r="K862" s="20"/>
      <c r="L862" s="17" t="str">
        <f t="shared" si="69"/>
        <v>Aug</v>
      </c>
      <c r="M862" s="17">
        <f t="shared" si="70"/>
        <v>1993</v>
      </c>
      <c r="N862" s="17" t="str" cm="1">
        <f t="array" ref="N862">IF(G862="?",INDEX($G$2:$G$2344,MODE(MATCH($G$2:$G$2344,$G$2:$G$2344,0))),G862)</f>
        <v>tier - 2</v>
      </c>
      <c r="O862" s="17" t="str" cm="1">
        <f t="array" ref="O862">IF(H862="?",INDEX($H$2:$H$2344,MODE(MATCH($H$2:$H$2344,$H$2:$H$2344,0))),H862)</f>
        <v>tier - 2</v>
      </c>
      <c r="P862" s="17" t="str">
        <f t="shared" si="71"/>
        <v>R1021</v>
      </c>
      <c r="Q862" s="47" t="str">
        <f t="shared" si="72"/>
        <v>1-Aug-1993</v>
      </c>
      <c r="R862" s="48">
        <v>34182</v>
      </c>
      <c r="S862" s="17"/>
      <c r="T862" s="30">
        <f t="shared" si="73"/>
        <v>29</v>
      </c>
      <c r="U862" s="62">
        <v>7128.64</v>
      </c>
    </row>
    <row r="863" spans="1:21" x14ac:dyDescent="0.25">
      <c r="A863" t="s">
        <v>894</v>
      </c>
      <c r="B863">
        <v>1984</v>
      </c>
      <c r="C863" t="s">
        <v>10</v>
      </c>
      <c r="D863">
        <v>7</v>
      </c>
      <c r="E863">
        <v>2</v>
      </c>
      <c r="F863" s="54">
        <v>7133.9</v>
      </c>
      <c r="G863" t="s">
        <v>11</v>
      </c>
      <c r="H863" t="s">
        <v>16</v>
      </c>
      <c r="I863" t="s">
        <v>247</v>
      </c>
      <c r="J863" s="19"/>
      <c r="K863" s="19"/>
      <c r="L863" s="15" t="str">
        <f t="shared" si="69"/>
        <v>Jul</v>
      </c>
      <c r="M863" s="15">
        <f t="shared" si="70"/>
        <v>1984</v>
      </c>
      <c r="N863" s="15" t="str" cm="1">
        <f t="array" ref="N863">IF(G863="?",INDEX($G$2:$G$2344,MODE(MATCH($G$2:$G$2344,$G$2:$G$2344,0))),G863)</f>
        <v>tier - 2</v>
      </c>
      <c r="O863" s="15" t="str" cm="1">
        <f t="array" ref="O863">IF(H863="?",INDEX($H$2:$H$2344,MODE(MATCH($H$2:$H$2344,$H$2:$H$2344,0))),H863)</f>
        <v>tier - 1</v>
      </c>
      <c r="P863" s="15" t="str">
        <f t="shared" si="71"/>
        <v>R1024</v>
      </c>
      <c r="Q863" s="49" t="str">
        <f t="shared" si="72"/>
        <v>7-Jul-1984</v>
      </c>
      <c r="R863" s="46">
        <v>30870</v>
      </c>
      <c r="S863" s="15"/>
      <c r="T863" s="29">
        <f t="shared" si="73"/>
        <v>38</v>
      </c>
      <c r="U863" s="61">
        <v>7133.9</v>
      </c>
    </row>
    <row r="864" spans="1:21" x14ac:dyDescent="0.25">
      <c r="A864" t="s">
        <v>895</v>
      </c>
      <c r="B864">
        <v>1999</v>
      </c>
      <c r="C864" t="s">
        <v>35</v>
      </c>
      <c r="D864">
        <v>8</v>
      </c>
      <c r="E864">
        <v>0</v>
      </c>
      <c r="F864" s="54">
        <v>7144.4</v>
      </c>
      <c r="G864" t="s">
        <v>11</v>
      </c>
      <c r="H864" t="s">
        <v>16</v>
      </c>
      <c r="I864" t="s">
        <v>632</v>
      </c>
      <c r="J864" s="20"/>
      <c r="K864" s="20"/>
      <c r="L864" s="17" t="str">
        <f t="shared" si="69"/>
        <v>Aug</v>
      </c>
      <c r="M864" s="17">
        <f t="shared" si="70"/>
        <v>1999</v>
      </c>
      <c r="N864" s="17" t="str" cm="1">
        <f t="array" ref="N864">IF(G864="?",INDEX($G$2:$G$2344,MODE(MATCH($G$2:$G$2344,$G$2:$G$2344,0))),G864)</f>
        <v>tier - 2</v>
      </c>
      <c r="O864" s="17" t="str" cm="1">
        <f t="array" ref="O864">IF(H864="?",INDEX($H$2:$H$2344,MODE(MATCH($H$2:$H$2344,$H$2:$H$2344,0))),H864)</f>
        <v>tier - 1</v>
      </c>
      <c r="P864" s="17" t="str">
        <f t="shared" si="71"/>
        <v>R1022</v>
      </c>
      <c r="Q864" s="47" t="str">
        <f t="shared" si="72"/>
        <v>8-Aug-1999</v>
      </c>
      <c r="R864" s="48">
        <v>36380</v>
      </c>
      <c r="S864" s="17"/>
      <c r="T864" s="30">
        <f t="shared" si="73"/>
        <v>23</v>
      </c>
      <c r="U864" s="62">
        <v>7144.4</v>
      </c>
    </row>
    <row r="865" spans="1:21" x14ac:dyDescent="0.25">
      <c r="A865" t="s">
        <v>896</v>
      </c>
      <c r="B865">
        <v>1984</v>
      </c>
      <c r="C865" t="s">
        <v>15</v>
      </c>
      <c r="D865">
        <v>21</v>
      </c>
      <c r="E865">
        <v>2</v>
      </c>
      <c r="F865" s="54">
        <v>7144.86</v>
      </c>
      <c r="G865" t="s">
        <v>11</v>
      </c>
      <c r="H865" t="s">
        <v>11</v>
      </c>
      <c r="I865" t="s">
        <v>247</v>
      </c>
      <c r="J865" s="19"/>
      <c r="K865" s="19"/>
      <c r="L865" s="15" t="str">
        <f t="shared" si="69"/>
        <v>Nov</v>
      </c>
      <c r="M865" s="15">
        <f t="shared" si="70"/>
        <v>1984</v>
      </c>
      <c r="N865" s="15" t="str" cm="1">
        <f t="array" ref="N865">IF(G865="?",INDEX($G$2:$G$2344,MODE(MATCH($G$2:$G$2344,$G$2:$G$2344,0))),G865)</f>
        <v>tier - 2</v>
      </c>
      <c r="O865" s="15" t="str" cm="1">
        <f t="array" ref="O865">IF(H865="?",INDEX($H$2:$H$2344,MODE(MATCH($H$2:$H$2344,$H$2:$H$2344,0))),H865)</f>
        <v>tier - 2</v>
      </c>
      <c r="P865" s="15" t="str">
        <f t="shared" si="71"/>
        <v>R1024</v>
      </c>
      <c r="Q865" s="49" t="str">
        <f t="shared" si="72"/>
        <v>21-Nov-1984</v>
      </c>
      <c r="R865" s="46">
        <v>31007</v>
      </c>
      <c r="S865" s="15"/>
      <c r="T865" s="29">
        <f t="shared" si="73"/>
        <v>38</v>
      </c>
      <c r="U865" s="61">
        <v>7144.86</v>
      </c>
    </row>
    <row r="866" spans="1:21" x14ac:dyDescent="0.25">
      <c r="A866" t="s">
        <v>897</v>
      </c>
      <c r="B866">
        <v>1976</v>
      </c>
      <c r="C866" t="s">
        <v>18</v>
      </c>
      <c r="D866">
        <v>24</v>
      </c>
      <c r="E866">
        <v>0</v>
      </c>
      <c r="F866" s="54">
        <v>7147.11</v>
      </c>
      <c r="G866" t="s">
        <v>12</v>
      </c>
      <c r="H866" t="s">
        <v>11</v>
      </c>
      <c r="I866" t="s">
        <v>42</v>
      </c>
      <c r="J866" s="20"/>
      <c r="K866" s="20"/>
      <c r="L866" s="17" t="str">
        <f t="shared" si="69"/>
        <v>Jun</v>
      </c>
      <c r="M866" s="17">
        <f t="shared" si="70"/>
        <v>1976</v>
      </c>
      <c r="N866" s="17" t="str" cm="1">
        <f t="array" ref="N866">IF(G866="?",INDEX($G$2:$G$2344,MODE(MATCH($G$2:$G$2344,$G$2:$G$2344,0))),G866)</f>
        <v>tier - 3</v>
      </c>
      <c r="O866" s="17" t="str" cm="1">
        <f t="array" ref="O866">IF(H866="?",INDEX($H$2:$H$2344,MODE(MATCH($H$2:$H$2344,$H$2:$H$2344,0))),H866)</f>
        <v>tier - 2</v>
      </c>
      <c r="P866" s="17" t="str">
        <f t="shared" si="71"/>
        <v>R1011</v>
      </c>
      <c r="Q866" s="47" t="str">
        <f t="shared" si="72"/>
        <v>24-Jun-1976</v>
      </c>
      <c r="R866" s="48">
        <v>27935</v>
      </c>
      <c r="S866" s="17"/>
      <c r="T866" s="30">
        <f t="shared" si="73"/>
        <v>46</v>
      </c>
      <c r="U866" s="62">
        <v>7147.11</v>
      </c>
    </row>
    <row r="867" spans="1:21" x14ac:dyDescent="0.25">
      <c r="A867" t="s">
        <v>898</v>
      </c>
      <c r="B867">
        <v>1978</v>
      </c>
      <c r="C867" t="s">
        <v>10</v>
      </c>
      <c r="D867">
        <v>30</v>
      </c>
      <c r="E867">
        <v>1</v>
      </c>
      <c r="F867" s="54">
        <v>7147.47</v>
      </c>
      <c r="G867" t="s">
        <v>11</v>
      </c>
      <c r="H867" t="s">
        <v>12</v>
      </c>
      <c r="I867" t="s">
        <v>13</v>
      </c>
      <c r="J867" s="19"/>
      <c r="K867" s="19"/>
      <c r="L867" s="15" t="str">
        <f t="shared" si="69"/>
        <v>Jul</v>
      </c>
      <c r="M867" s="15">
        <f t="shared" si="70"/>
        <v>1978</v>
      </c>
      <c r="N867" s="15" t="str" cm="1">
        <f t="array" ref="N867">IF(G867="?",INDEX($G$2:$G$2344,MODE(MATCH($G$2:$G$2344,$G$2:$G$2344,0))),G867)</f>
        <v>tier - 2</v>
      </c>
      <c r="O867" s="15" t="str" cm="1">
        <f t="array" ref="O867">IF(H867="?",INDEX($H$2:$H$2344,MODE(MATCH($H$2:$H$2344,$H$2:$H$2344,0))),H867)</f>
        <v>tier - 3</v>
      </c>
      <c r="P867" s="15" t="str">
        <f t="shared" si="71"/>
        <v>R1013</v>
      </c>
      <c r="Q867" s="49" t="str">
        <f t="shared" si="72"/>
        <v>30-Jul-1978</v>
      </c>
      <c r="R867" s="46">
        <v>28701</v>
      </c>
      <c r="S867" s="15"/>
      <c r="T867" s="29">
        <f t="shared" si="73"/>
        <v>44</v>
      </c>
      <c r="U867" s="61">
        <v>7147.47</v>
      </c>
    </row>
    <row r="868" spans="1:21" x14ac:dyDescent="0.25">
      <c r="A868" t="s">
        <v>899</v>
      </c>
      <c r="B868">
        <v>1984</v>
      </c>
      <c r="C868" t="s">
        <v>18</v>
      </c>
      <c r="D868">
        <v>29</v>
      </c>
      <c r="E868">
        <v>3</v>
      </c>
      <c r="F868" s="54">
        <v>7151.09</v>
      </c>
      <c r="G868" t="s">
        <v>11</v>
      </c>
      <c r="H868" t="s">
        <v>11</v>
      </c>
      <c r="I868" t="s">
        <v>42</v>
      </c>
      <c r="J868" s="20"/>
      <c r="K868" s="20"/>
      <c r="L868" s="17" t="str">
        <f t="shared" si="69"/>
        <v>Jun</v>
      </c>
      <c r="M868" s="17">
        <f t="shared" si="70"/>
        <v>1984</v>
      </c>
      <c r="N868" s="17" t="str" cm="1">
        <f t="array" ref="N868">IF(G868="?",INDEX($G$2:$G$2344,MODE(MATCH($G$2:$G$2344,$G$2:$G$2344,0))),G868)</f>
        <v>tier - 2</v>
      </c>
      <c r="O868" s="17" t="str" cm="1">
        <f t="array" ref="O868">IF(H868="?",INDEX($H$2:$H$2344,MODE(MATCH($H$2:$H$2344,$H$2:$H$2344,0))),H868)</f>
        <v>tier - 2</v>
      </c>
      <c r="P868" s="17" t="str">
        <f t="shared" si="71"/>
        <v>R1011</v>
      </c>
      <c r="Q868" s="47" t="str">
        <f t="shared" si="72"/>
        <v>29-Jun-1984</v>
      </c>
      <c r="R868" s="48">
        <v>30862</v>
      </c>
      <c r="S868" s="17"/>
      <c r="T868" s="30">
        <f t="shared" si="73"/>
        <v>38</v>
      </c>
      <c r="U868" s="62">
        <v>7151.09</v>
      </c>
    </row>
    <row r="869" spans="1:21" x14ac:dyDescent="0.25">
      <c r="A869" t="s">
        <v>900</v>
      </c>
      <c r="B869">
        <v>1978</v>
      </c>
      <c r="C869" t="s">
        <v>20</v>
      </c>
      <c r="D869">
        <v>6</v>
      </c>
      <c r="E869">
        <v>1</v>
      </c>
      <c r="F869" s="54">
        <v>7152.67</v>
      </c>
      <c r="G869" t="s">
        <v>12</v>
      </c>
      <c r="H869" t="s">
        <v>11</v>
      </c>
      <c r="I869" t="s">
        <v>13</v>
      </c>
      <c r="J869" s="19"/>
      <c r="K869" s="19"/>
      <c r="L869" s="15" t="str">
        <f t="shared" si="69"/>
        <v>Sep</v>
      </c>
      <c r="M869" s="15">
        <f t="shared" si="70"/>
        <v>1978</v>
      </c>
      <c r="N869" s="15" t="str" cm="1">
        <f t="array" ref="N869">IF(G869="?",INDEX($G$2:$G$2344,MODE(MATCH($G$2:$G$2344,$G$2:$G$2344,0))),G869)</f>
        <v>tier - 3</v>
      </c>
      <c r="O869" s="15" t="str" cm="1">
        <f t="array" ref="O869">IF(H869="?",INDEX($H$2:$H$2344,MODE(MATCH($H$2:$H$2344,$H$2:$H$2344,0))),H869)</f>
        <v>tier - 2</v>
      </c>
      <c r="P869" s="15" t="str">
        <f t="shared" si="71"/>
        <v>R1013</v>
      </c>
      <c r="Q869" s="49" t="str">
        <f t="shared" si="72"/>
        <v>6-Sep-1978</v>
      </c>
      <c r="R869" s="46">
        <v>28739</v>
      </c>
      <c r="S869" s="15"/>
      <c r="T869" s="29">
        <f t="shared" si="73"/>
        <v>44</v>
      </c>
      <c r="U869" s="61">
        <v>7152.67</v>
      </c>
    </row>
    <row r="870" spans="1:21" x14ac:dyDescent="0.25">
      <c r="A870" t="s">
        <v>901</v>
      </c>
      <c r="B870">
        <v>1981</v>
      </c>
      <c r="C870" t="s">
        <v>10</v>
      </c>
      <c r="D870">
        <v>17</v>
      </c>
      <c r="E870">
        <v>1</v>
      </c>
      <c r="F870" s="54">
        <v>7153.55</v>
      </c>
      <c r="G870" t="s">
        <v>11</v>
      </c>
      <c r="H870" t="s">
        <v>16</v>
      </c>
      <c r="I870" t="s">
        <v>23</v>
      </c>
      <c r="J870" s="20"/>
      <c r="K870" s="20"/>
      <c r="L870" s="17" t="str">
        <f t="shared" si="69"/>
        <v>Jul</v>
      </c>
      <c r="M870" s="17">
        <f t="shared" si="70"/>
        <v>1981</v>
      </c>
      <c r="N870" s="17" t="str" cm="1">
        <f t="array" ref="N870">IF(G870="?",INDEX($G$2:$G$2344,MODE(MATCH($G$2:$G$2344,$G$2:$G$2344,0))),G870)</f>
        <v>tier - 2</v>
      </c>
      <c r="O870" s="17" t="str" cm="1">
        <f t="array" ref="O870">IF(H870="?",INDEX($H$2:$H$2344,MODE(MATCH($H$2:$H$2344,$H$2:$H$2344,0))),H870)</f>
        <v>tier - 1</v>
      </c>
      <c r="P870" s="17" t="str">
        <f t="shared" si="71"/>
        <v>R1012</v>
      </c>
      <c r="Q870" s="47" t="str">
        <f t="shared" si="72"/>
        <v>17-Jul-1981</v>
      </c>
      <c r="R870" s="48">
        <v>29784</v>
      </c>
      <c r="S870" s="17"/>
      <c r="T870" s="30">
        <f t="shared" si="73"/>
        <v>41</v>
      </c>
      <c r="U870" s="62">
        <v>7153.55</v>
      </c>
    </row>
    <row r="871" spans="1:21" x14ac:dyDescent="0.25">
      <c r="A871" t="s">
        <v>902</v>
      </c>
      <c r="B871">
        <v>1980</v>
      </c>
      <c r="C871" t="s">
        <v>18</v>
      </c>
      <c r="D871">
        <v>22</v>
      </c>
      <c r="E871">
        <v>2</v>
      </c>
      <c r="F871" s="54">
        <v>7160.09</v>
      </c>
      <c r="G871" t="s">
        <v>11</v>
      </c>
      <c r="H871" t="s">
        <v>11</v>
      </c>
      <c r="I871" t="s">
        <v>42</v>
      </c>
      <c r="J871" s="19"/>
      <c r="K871" s="19"/>
      <c r="L871" s="15" t="str">
        <f t="shared" si="69"/>
        <v>Jun</v>
      </c>
      <c r="M871" s="15">
        <f t="shared" si="70"/>
        <v>1980</v>
      </c>
      <c r="N871" s="15" t="str" cm="1">
        <f t="array" ref="N871">IF(G871="?",INDEX($G$2:$G$2344,MODE(MATCH($G$2:$G$2344,$G$2:$G$2344,0))),G871)</f>
        <v>tier - 2</v>
      </c>
      <c r="O871" s="15" t="str" cm="1">
        <f t="array" ref="O871">IF(H871="?",INDEX($H$2:$H$2344,MODE(MATCH($H$2:$H$2344,$H$2:$H$2344,0))),H871)</f>
        <v>tier - 2</v>
      </c>
      <c r="P871" s="15" t="str">
        <f t="shared" si="71"/>
        <v>R1011</v>
      </c>
      <c r="Q871" s="49" t="str">
        <f t="shared" si="72"/>
        <v>22-Jun-1980</v>
      </c>
      <c r="R871" s="46">
        <v>29394</v>
      </c>
      <c r="S871" s="15"/>
      <c r="T871" s="29">
        <f t="shared" si="73"/>
        <v>42</v>
      </c>
      <c r="U871" s="61">
        <v>7160.09</v>
      </c>
    </row>
    <row r="872" spans="1:21" x14ac:dyDescent="0.25">
      <c r="A872" t="s">
        <v>903</v>
      </c>
      <c r="B872">
        <v>1980</v>
      </c>
      <c r="C872" t="s">
        <v>37</v>
      </c>
      <c r="D872">
        <v>7</v>
      </c>
      <c r="E872">
        <v>2</v>
      </c>
      <c r="F872" s="54">
        <v>7160.33</v>
      </c>
      <c r="G872" t="s">
        <v>11</v>
      </c>
      <c r="H872" t="s">
        <v>16</v>
      </c>
      <c r="I872" t="s">
        <v>13</v>
      </c>
      <c r="J872" s="20"/>
      <c r="K872" s="20"/>
      <c r="L872" s="17" t="str">
        <f t="shared" si="69"/>
        <v>Oct</v>
      </c>
      <c r="M872" s="17">
        <f t="shared" si="70"/>
        <v>1980</v>
      </c>
      <c r="N872" s="17" t="str" cm="1">
        <f t="array" ref="N872">IF(G872="?",INDEX($G$2:$G$2344,MODE(MATCH($G$2:$G$2344,$G$2:$G$2344,0))),G872)</f>
        <v>tier - 2</v>
      </c>
      <c r="O872" s="17" t="str" cm="1">
        <f t="array" ref="O872">IF(H872="?",INDEX($H$2:$H$2344,MODE(MATCH($H$2:$H$2344,$H$2:$H$2344,0))),H872)</f>
        <v>tier - 1</v>
      </c>
      <c r="P872" s="17" t="str">
        <f t="shared" si="71"/>
        <v>R1013</v>
      </c>
      <c r="Q872" s="47" t="str">
        <f t="shared" si="72"/>
        <v>7-Oct-1980</v>
      </c>
      <c r="R872" s="48">
        <v>29501</v>
      </c>
      <c r="S872" s="17"/>
      <c r="T872" s="30">
        <f t="shared" si="73"/>
        <v>42</v>
      </c>
      <c r="U872" s="62">
        <v>7160.33</v>
      </c>
    </row>
    <row r="873" spans="1:21" x14ac:dyDescent="0.25">
      <c r="A873" t="s">
        <v>904</v>
      </c>
      <c r="B873">
        <v>1980</v>
      </c>
      <c r="C873" t="s">
        <v>20</v>
      </c>
      <c r="D873">
        <v>30</v>
      </c>
      <c r="E873">
        <v>2</v>
      </c>
      <c r="F873" s="54">
        <v>7162.01</v>
      </c>
      <c r="G873" t="s">
        <v>11</v>
      </c>
      <c r="H873" t="s">
        <v>12</v>
      </c>
      <c r="I873" t="s">
        <v>13</v>
      </c>
      <c r="J873" s="19"/>
      <c r="K873" s="19"/>
      <c r="L873" s="15" t="str">
        <f t="shared" si="69"/>
        <v>Sep</v>
      </c>
      <c r="M873" s="15">
        <f t="shared" si="70"/>
        <v>1980</v>
      </c>
      <c r="N873" s="15" t="str" cm="1">
        <f t="array" ref="N873">IF(G873="?",INDEX($G$2:$G$2344,MODE(MATCH($G$2:$G$2344,$G$2:$G$2344,0))),G873)</f>
        <v>tier - 2</v>
      </c>
      <c r="O873" s="15" t="str" cm="1">
        <f t="array" ref="O873">IF(H873="?",INDEX($H$2:$H$2344,MODE(MATCH($H$2:$H$2344,$H$2:$H$2344,0))),H873)</f>
        <v>tier - 3</v>
      </c>
      <c r="P873" s="15" t="str">
        <f t="shared" si="71"/>
        <v>R1013</v>
      </c>
      <c r="Q873" s="49" t="str">
        <f t="shared" si="72"/>
        <v>30-Sep-1980</v>
      </c>
      <c r="R873" s="46">
        <v>29494</v>
      </c>
      <c r="S873" s="15"/>
      <c r="T873" s="29">
        <f t="shared" si="73"/>
        <v>42</v>
      </c>
      <c r="U873" s="61">
        <v>7162.01</v>
      </c>
    </row>
    <row r="874" spans="1:21" x14ac:dyDescent="0.25">
      <c r="A874" t="s">
        <v>905</v>
      </c>
      <c r="B874">
        <v>1982</v>
      </c>
      <c r="C874" t="s">
        <v>35</v>
      </c>
      <c r="D874">
        <v>16</v>
      </c>
      <c r="E874">
        <v>2</v>
      </c>
      <c r="F874" s="54">
        <v>7173.36</v>
      </c>
      <c r="G874" t="s">
        <v>12</v>
      </c>
      <c r="H874" t="s">
        <v>11</v>
      </c>
      <c r="I874" t="s">
        <v>168</v>
      </c>
      <c r="J874" s="20"/>
      <c r="K874" s="20"/>
      <c r="L874" s="17" t="str">
        <f t="shared" si="69"/>
        <v>Aug</v>
      </c>
      <c r="M874" s="17">
        <f t="shared" si="70"/>
        <v>1982</v>
      </c>
      <c r="N874" s="17" t="str" cm="1">
        <f t="array" ref="N874">IF(G874="?",INDEX($G$2:$G$2344,MODE(MATCH($G$2:$G$2344,$G$2:$G$2344,0))),G874)</f>
        <v>tier - 3</v>
      </c>
      <c r="O874" s="17" t="str" cm="1">
        <f t="array" ref="O874">IF(H874="?",INDEX($H$2:$H$2344,MODE(MATCH($H$2:$H$2344,$H$2:$H$2344,0))),H874)</f>
        <v>tier - 2</v>
      </c>
      <c r="P874" s="17" t="str">
        <f t="shared" si="71"/>
        <v>R1016</v>
      </c>
      <c r="Q874" s="47" t="str">
        <f t="shared" si="72"/>
        <v>16-Aug-1982</v>
      </c>
      <c r="R874" s="48">
        <v>30179</v>
      </c>
      <c r="S874" s="17"/>
      <c r="T874" s="30">
        <f t="shared" si="73"/>
        <v>40</v>
      </c>
      <c r="U874" s="62">
        <v>7173.36</v>
      </c>
    </row>
    <row r="875" spans="1:21" x14ac:dyDescent="0.25">
      <c r="A875" t="s">
        <v>906</v>
      </c>
      <c r="B875">
        <v>1975</v>
      </c>
      <c r="C875" t="s">
        <v>10</v>
      </c>
      <c r="D875">
        <v>19</v>
      </c>
      <c r="E875">
        <v>1</v>
      </c>
      <c r="F875" s="54">
        <v>7175.51</v>
      </c>
      <c r="G875" t="s">
        <v>11</v>
      </c>
      <c r="H875" t="s">
        <v>12</v>
      </c>
      <c r="I875" t="s">
        <v>13</v>
      </c>
      <c r="J875" s="19"/>
      <c r="K875" s="19"/>
      <c r="L875" s="15" t="str">
        <f t="shared" si="69"/>
        <v>Jul</v>
      </c>
      <c r="M875" s="15">
        <f t="shared" si="70"/>
        <v>1975</v>
      </c>
      <c r="N875" s="15" t="str" cm="1">
        <f t="array" ref="N875">IF(G875="?",INDEX($G$2:$G$2344,MODE(MATCH($G$2:$G$2344,$G$2:$G$2344,0))),G875)</f>
        <v>tier - 2</v>
      </c>
      <c r="O875" s="15" t="str" cm="1">
        <f t="array" ref="O875">IF(H875="?",INDEX($H$2:$H$2344,MODE(MATCH($H$2:$H$2344,$H$2:$H$2344,0))),H875)</f>
        <v>tier - 3</v>
      </c>
      <c r="P875" s="15" t="str">
        <f t="shared" si="71"/>
        <v>R1013</v>
      </c>
      <c r="Q875" s="49" t="str">
        <f t="shared" si="72"/>
        <v>19-Jul-1975</v>
      </c>
      <c r="R875" s="46">
        <v>27594</v>
      </c>
      <c r="S875" s="15"/>
      <c r="T875" s="29">
        <f t="shared" si="73"/>
        <v>47</v>
      </c>
      <c r="U875" s="61">
        <v>7175.51</v>
      </c>
    </row>
    <row r="876" spans="1:21" x14ac:dyDescent="0.25">
      <c r="A876" t="s">
        <v>907</v>
      </c>
      <c r="B876">
        <v>1968</v>
      </c>
      <c r="C876" t="s">
        <v>35</v>
      </c>
      <c r="D876">
        <v>26</v>
      </c>
      <c r="E876">
        <v>0</v>
      </c>
      <c r="F876" s="54">
        <v>7179.52</v>
      </c>
      <c r="G876" t="s">
        <v>12</v>
      </c>
      <c r="H876" t="s">
        <v>12</v>
      </c>
      <c r="I876" t="s">
        <v>13</v>
      </c>
      <c r="J876" s="20"/>
      <c r="K876" s="20"/>
      <c r="L876" s="17" t="str">
        <f t="shared" si="69"/>
        <v>Aug</v>
      </c>
      <c r="M876" s="17">
        <f t="shared" si="70"/>
        <v>1968</v>
      </c>
      <c r="N876" s="17" t="str" cm="1">
        <f t="array" ref="N876">IF(G876="?",INDEX($G$2:$G$2344,MODE(MATCH($G$2:$G$2344,$G$2:$G$2344,0))),G876)</f>
        <v>tier - 3</v>
      </c>
      <c r="O876" s="17" t="str" cm="1">
        <f t="array" ref="O876">IF(H876="?",INDEX($H$2:$H$2344,MODE(MATCH($H$2:$H$2344,$H$2:$H$2344,0))),H876)</f>
        <v>tier - 3</v>
      </c>
      <c r="P876" s="17" t="str">
        <f t="shared" si="71"/>
        <v>R1013</v>
      </c>
      <c r="Q876" s="47" t="str">
        <f t="shared" si="72"/>
        <v>26-Aug-1968</v>
      </c>
      <c r="R876" s="48">
        <v>25076</v>
      </c>
      <c r="S876" s="17"/>
      <c r="T876" s="30">
        <f t="shared" si="73"/>
        <v>54</v>
      </c>
      <c r="U876" s="62">
        <v>7179.52</v>
      </c>
    </row>
    <row r="877" spans="1:21" x14ac:dyDescent="0.25">
      <c r="A877" t="s">
        <v>908</v>
      </c>
      <c r="B877">
        <v>1982</v>
      </c>
      <c r="C877" t="s">
        <v>20</v>
      </c>
      <c r="D877">
        <v>14</v>
      </c>
      <c r="E877">
        <v>3</v>
      </c>
      <c r="F877" s="54">
        <v>7196.87</v>
      </c>
      <c r="G877" t="s">
        <v>12</v>
      </c>
      <c r="H877" t="s">
        <v>11</v>
      </c>
      <c r="I877" t="s">
        <v>42</v>
      </c>
      <c r="J877" s="19"/>
      <c r="K877" s="19"/>
      <c r="L877" s="15" t="str">
        <f t="shared" si="69"/>
        <v>Sep</v>
      </c>
      <c r="M877" s="15">
        <f t="shared" si="70"/>
        <v>1982</v>
      </c>
      <c r="N877" s="15" t="str" cm="1">
        <f t="array" ref="N877">IF(G877="?",INDEX($G$2:$G$2344,MODE(MATCH($G$2:$G$2344,$G$2:$G$2344,0))),G877)</f>
        <v>tier - 3</v>
      </c>
      <c r="O877" s="15" t="str" cm="1">
        <f t="array" ref="O877">IF(H877="?",INDEX($H$2:$H$2344,MODE(MATCH($H$2:$H$2344,$H$2:$H$2344,0))),H877)</f>
        <v>tier - 2</v>
      </c>
      <c r="P877" s="15" t="str">
        <f t="shared" si="71"/>
        <v>R1011</v>
      </c>
      <c r="Q877" s="49" t="str">
        <f t="shared" si="72"/>
        <v>14-Sep-1982</v>
      </c>
      <c r="R877" s="46">
        <v>30208</v>
      </c>
      <c r="S877" s="15"/>
      <c r="T877" s="29">
        <f t="shared" si="73"/>
        <v>40</v>
      </c>
      <c r="U877" s="61">
        <v>7196.87</v>
      </c>
    </row>
    <row r="878" spans="1:21" x14ac:dyDescent="0.25">
      <c r="A878" t="s">
        <v>909</v>
      </c>
      <c r="B878">
        <v>1983</v>
      </c>
      <c r="C878" t="s">
        <v>35</v>
      </c>
      <c r="D878">
        <v>11</v>
      </c>
      <c r="E878">
        <v>2</v>
      </c>
      <c r="F878" s="54">
        <v>7201.7</v>
      </c>
      <c r="G878" t="s">
        <v>11</v>
      </c>
      <c r="H878" t="s">
        <v>12</v>
      </c>
      <c r="I878" t="s">
        <v>23</v>
      </c>
      <c r="J878" s="20"/>
      <c r="K878" s="20"/>
      <c r="L878" s="17" t="str">
        <f t="shared" si="69"/>
        <v>Aug</v>
      </c>
      <c r="M878" s="17">
        <f t="shared" si="70"/>
        <v>1983</v>
      </c>
      <c r="N878" s="17" t="str" cm="1">
        <f t="array" ref="N878">IF(G878="?",INDEX($G$2:$G$2344,MODE(MATCH($G$2:$G$2344,$G$2:$G$2344,0))),G878)</f>
        <v>tier - 2</v>
      </c>
      <c r="O878" s="17" t="str" cm="1">
        <f t="array" ref="O878">IF(H878="?",INDEX($H$2:$H$2344,MODE(MATCH($H$2:$H$2344,$H$2:$H$2344,0))),H878)</f>
        <v>tier - 3</v>
      </c>
      <c r="P878" s="17" t="str">
        <f t="shared" si="71"/>
        <v>R1012</v>
      </c>
      <c r="Q878" s="47" t="str">
        <f t="shared" si="72"/>
        <v>11-Aug-1983</v>
      </c>
      <c r="R878" s="48">
        <v>30539</v>
      </c>
      <c r="S878" s="17"/>
      <c r="T878" s="30">
        <f t="shared" si="73"/>
        <v>39</v>
      </c>
      <c r="U878" s="62">
        <v>7201.7</v>
      </c>
    </row>
    <row r="879" spans="1:21" x14ac:dyDescent="0.25">
      <c r="A879" t="s">
        <v>910</v>
      </c>
      <c r="B879">
        <v>1983</v>
      </c>
      <c r="C879" t="s">
        <v>15</v>
      </c>
      <c r="D879">
        <v>21</v>
      </c>
      <c r="E879">
        <v>2</v>
      </c>
      <c r="F879" s="54">
        <v>7209.49</v>
      </c>
      <c r="G879" t="s">
        <v>11</v>
      </c>
      <c r="H879" t="s">
        <v>12</v>
      </c>
      <c r="I879" t="s">
        <v>23</v>
      </c>
      <c r="J879" s="19"/>
      <c r="K879" s="19"/>
      <c r="L879" s="15" t="str">
        <f t="shared" si="69"/>
        <v>Nov</v>
      </c>
      <c r="M879" s="15">
        <f t="shared" si="70"/>
        <v>1983</v>
      </c>
      <c r="N879" s="15" t="str" cm="1">
        <f t="array" ref="N879">IF(G879="?",INDEX($G$2:$G$2344,MODE(MATCH($G$2:$G$2344,$G$2:$G$2344,0))),G879)</f>
        <v>tier - 2</v>
      </c>
      <c r="O879" s="15" t="str" cm="1">
        <f t="array" ref="O879">IF(H879="?",INDEX($H$2:$H$2344,MODE(MATCH($H$2:$H$2344,$H$2:$H$2344,0))),H879)</f>
        <v>tier - 3</v>
      </c>
      <c r="P879" s="15" t="str">
        <f t="shared" si="71"/>
        <v>R1012</v>
      </c>
      <c r="Q879" s="49" t="str">
        <f t="shared" si="72"/>
        <v>21-Nov-1983</v>
      </c>
      <c r="R879" s="46">
        <v>30641</v>
      </c>
      <c r="S879" s="15"/>
      <c r="T879" s="29">
        <f t="shared" si="73"/>
        <v>39</v>
      </c>
      <c r="U879" s="61">
        <v>7209.49</v>
      </c>
    </row>
    <row r="880" spans="1:21" x14ac:dyDescent="0.25">
      <c r="A880" t="s">
        <v>911</v>
      </c>
      <c r="B880">
        <v>1991</v>
      </c>
      <c r="C880" t="s">
        <v>18</v>
      </c>
      <c r="D880">
        <v>28</v>
      </c>
      <c r="E880">
        <v>3</v>
      </c>
      <c r="F880" s="54">
        <v>7220.25</v>
      </c>
      <c r="G880" t="s">
        <v>11</v>
      </c>
      <c r="H880" t="s">
        <v>11</v>
      </c>
      <c r="I880" t="s">
        <v>300</v>
      </c>
      <c r="J880" s="20"/>
      <c r="K880" s="20"/>
      <c r="L880" s="17" t="str">
        <f t="shared" si="69"/>
        <v>Jun</v>
      </c>
      <c r="M880" s="17">
        <f t="shared" si="70"/>
        <v>1991</v>
      </c>
      <c r="N880" s="17" t="str" cm="1">
        <f t="array" ref="N880">IF(G880="?",INDEX($G$2:$G$2344,MODE(MATCH($G$2:$G$2344,$G$2:$G$2344,0))),G880)</f>
        <v>tier - 2</v>
      </c>
      <c r="O880" s="17" t="str" cm="1">
        <f t="array" ref="O880">IF(H880="?",INDEX($H$2:$H$2344,MODE(MATCH($H$2:$H$2344,$H$2:$H$2344,0))),H880)</f>
        <v>tier - 2</v>
      </c>
      <c r="P880" s="17" t="str">
        <f t="shared" si="71"/>
        <v>R1021</v>
      </c>
      <c r="Q880" s="47" t="str">
        <f t="shared" si="72"/>
        <v>28-Jun-1991</v>
      </c>
      <c r="R880" s="48">
        <v>33417</v>
      </c>
      <c r="S880" s="17"/>
      <c r="T880" s="30">
        <f t="shared" si="73"/>
        <v>31</v>
      </c>
      <c r="U880" s="62">
        <v>7220.25</v>
      </c>
    </row>
    <row r="881" spans="1:21" x14ac:dyDescent="0.25">
      <c r="A881" t="s">
        <v>912</v>
      </c>
      <c r="B881">
        <v>1977</v>
      </c>
      <c r="C881" t="s">
        <v>20</v>
      </c>
      <c r="D881">
        <v>15</v>
      </c>
      <c r="E881">
        <v>0</v>
      </c>
      <c r="F881" s="54">
        <v>7222.79</v>
      </c>
      <c r="G881" t="s">
        <v>12</v>
      </c>
      <c r="H881" t="s">
        <v>12</v>
      </c>
      <c r="I881" t="s">
        <v>23</v>
      </c>
      <c r="J881" s="19"/>
      <c r="K881" s="19"/>
      <c r="L881" s="15" t="str">
        <f t="shared" si="69"/>
        <v>Sep</v>
      </c>
      <c r="M881" s="15">
        <f t="shared" si="70"/>
        <v>1977</v>
      </c>
      <c r="N881" s="15" t="str" cm="1">
        <f t="array" ref="N881">IF(G881="?",INDEX($G$2:$G$2344,MODE(MATCH($G$2:$G$2344,$G$2:$G$2344,0))),G881)</f>
        <v>tier - 3</v>
      </c>
      <c r="O881" s="15" t="str" cm="1">
        <f t="array" ref="O881">IF(H881="?",INDEX($H$2:$H$2344,MODE(MATCH($H$2:$H$2344,$H$2:$H$2344,0))),H881)</f>
        <v>tier - 3</v>
      </c>
      <c r="P881" s="15" t="str">
        <f t="shared" si="71"/>
        <v>R1012</v>
      </c>
      <c r="Q881" s="49" t="str">
        <f t="shared" si="72"/>
        <v>15-Sep-1977</v>
      </c>
      <c r="R881" s="46">
        <v>28383</v>
      </c>
      <c r="S881" s="15"/>
      <c r="T881" s="29">
        <f t="shared" si="73"/>
        <v>45</v>
      </c>
      <c r="U881" s="61">
        <v>7222.79</v>
      </c>
    </row>
    <row r="882" spans="1:21" x14ac:dyDescent="0.25">
      <c r="A882" t="s">
        <v>913</v>
      </c>
      <c r="B882">
        <v>1986</v>
      </c>
      <c r="C882" t="s">
        <v>10</v>
      </c>
      <c r="D882">
        <v>13</v>
      </c>
      <c r="E882">
        <v>3</v>
      </c>
      <c r="F882" s="54">
        <v>7228.22</v>
      </c>
      <c r="G882" t="s">
        <v>11</v>
      </c>
      <c r="H882" t="s">
        <v>16</v>
      </c>
      <c r="I882" t="s">
        <v>247</v>
      </c>
      <c r="J882" s="20"/>
      <c r="K882" s="20"/>
      <c r="L882" s="17" t="str">
        <f t="shared" si="69"/>
        <v>Jul</v>
      </c>
      <c r="M882" s="17">
        <f t="shared" si="70"/>
        <v>1986</v>
      </c>
      <c r="N882" s="17" t="str" cm="1">
        <f t="array" ref="N882">IF(G882="?",INDEX($G$2:$G$2344,MODE(MATCH($G$2:$G$2344,$G$2:$G$2344,0))),G882)</f>
        <v>tier - 2</v>
      </c>
      <c r="O882" s="17" t="str" cm="1">
        <f t="array" ref="O882">IF(H882="?",INDEX($H$2:$H$2344,MODE(MATCH($H$2:$H$2344,$H$2:$H$2344,0))),H882)</f>
        <v>tier - 1</v>
      </c>
      <c r="P882" s="17" t="str">
        <f t="shared" si="71"/>
        <v>R1024</v>
      </c>
      <c r="Q882" s="47" t="str">
        <f t="shared" si="72"/>
        <v>13-Jul-1986</v>
      </c>
      <c r="R882" s="48">
        <v>31606</v>
      </c>
      <c r="S882" s="17"/>
      <c r="T882" s="30">
        <f t="shared" si="73"/>
        <v>36</v>
      </c>
      <c r="U882" s="62">
        <v>7228.22</v>
      </c>
    </row>
    <row r="883" spans="1:21" x14ac:dyDescent="0.25">
      <c r="A883" t="s">
        <v>914</v>
      </c>
      <c r="B883">
        <v>1986</v>
      </c>
      <c r="C883" t="s">
        <v>20</v>
      </c>
      <c r="D883">
        <v>2</v>
      </c>
      <c r="E883">
        <v>4</v>
      </c>
      <c r="F883" s="54">
        <v>7243.81</v>
      </c>
      <c r="G883" t="s">
        <v>11</v>
      </c>
      <c r="H883" t="s">
        <v>12</v>
      </c>
      <c r="I883" t="s">
        <v>13</v>
      </c>
      <c r="J883" s="19"/>
      <c r="K883" s="19"/>
      <c r="L883" s="15" t="str">
        <f t="shared" si="69"/>
        <v>Sep</v>
      </c>
      <c r="M883" s="15">
        <f t="shared" si="70"/>
        <v>1986</v>
      </c>
      <c r="N883" s="15" t="str" cm="1">
        <f t="array" ref="N883">IF(G883="?",INDEX($G$2:$G$2344,MODE(MATCH($G$2:$G$2344,$G$2:$G$2344,0))),G883)</f>
        <v>tier - 2</v>
      </c>
      <c r="O883" s="15" t="str" cm="1">
        <f t="array" ref="O883">IF(H883="?",INDEX($H$2:$H$2344,MODE(MATCH($H$2:$H$2344,$H$2:$H$2344,0))),H883)</f>
        <v>tier - 3</v>
      </c>
      <c r="P883" s="15" t="str">
        <f t="shared" si="71"/>
        <v>R1013</v>
      </c>
      <c r="Q883" s="49" t="str">
        <f t="shared" si="72"/>
        <v>2-Sep-1986</v>
      </c>
      <c r="R883" s="46">
        <v>31657</v>
      </c>
      <c r="S883" s="15"/>
      <c r="T883" s="29">
        <f t="shared" si="73"/>
        <v>36</v>
      </c>
      <c r="U883" s="61">
        <v>7243.81</v>
      </c>
    </row>
    <row r="884" spans="1:21" x14ac:dyDescent="0.25">
      <c r="A884" t="s">
        <v>915</v>
      </c>
      <c r="B884">
        <v>1982</v>
      </c>
      <c r="C884" t="s">
        <v>10</v>
      </c>
      <c r="D884">
        <v>24</v>
      </c>
      <c r="E884">
        <v>3</v>
      </c>
      <c r="F884" s="54">
        <v>7248.71</v>
      </c>
      <c r="G884" t="s">
        <v>11</v>
      </c>
      <c r="H884" t="s">
        <v>16</v>
      </c>
      <c r="I884" t="s">
        <v>13</v>
      </c>
      <c r="J884" s="20"/>
      <c r="K884" s="20"/>
      <c r="L884" s="17" t="str">
        <f t="shared" si="69"/>
        <v>Jul</v>
      </c>
      <c r="M884" s="17">
        <f t="shared" si="70"/>
        <v>1982</v>
      </c>
      <c r="N884" s="17" t="str" cm="1">
        <f t="array" ref="N884">IF(G884="?",INDEX($G$2:$G$2344,MODE(MATCH($G$2:$G$2344,$G$2:$G$2344,0))),G884)</f>
        <v>tier - 2</v>
      </c>
      <c r="O884" s="17" t="str" cm="1">
        <f t="array" ref="O884">IF(H884="?",INDEX($H$2:$H$2344,MODE(MATCH($H$2:$H$2344,$H$2:$H$2344,0))),H884)</f>
        <v>tier - 1</v>
      </c>
      <c r="P884" s="17" t="str">
        <f t="shared" si="71"/>
        <v>R1013</v>
      </c>
      <c r="Q884" s="47" t="str">
        <f t="shared" si="72"/>
        <v>24-Jul-1982</v>
      </c>
      <c r="R884" s="48">
        <v>30156</v>
      </c>
      <c r="S884" s="17"/>
      <c r="T884" s="30">
        <f t="shared" si="73"/>
        <v>40</v>
      </c>
      <c r="U884" s="62">
        <v>7248.71</v>
      </c>
    </row>
    <row r="885" spans="1:21" x14ac:dyDescent="0.25">
      <c r="A885" t="s">
        <v>916</v>
      </c>
      <c r="B885">
        <v>1981</v>
      </c>
      <c r="C885" t="s">
        <v>35</v>
      </c>
      <c r="D885">
        <v>14</v>
      </c>
      <c r="E885">
        <v>2</v>
      </c>
      <c r="F885" s="54">
        <v>7256.72</v>
      </c>
      <c r="G885" t="s">
        <v>12</v>
      </c>
      <c r="H885" t="s">
        <v>11</v>
      </c>
      <c r="I885" t="s">
        <v>23</v>
      </c>
      <c r="J885" s="19"/>
      <c r="K885" s="19"/>
      <c r="L885" s="15" t="str">
        <f t="shared" si="69"/>
        <v>Aug</v>
      </c>
      <c r="M885" s="15">
        <f t="shared" si="70"/>
        <v>1981</v>
      </c>
      <c r="N885" s="15" t="str" cm="1">
        <f t="array" ref="N885">IF(G885="?",INDEX($G$2:$G$2344,MODE(MATCH($G$2:$G$2344,$G$2:$G$2344,0))),G885)</f>
        <v>tier - 3</v>
      </c>
      <c r="O885" s="15" t="str" cm="1">
        <f t="array" ref="O885">IF(H885="?",INDEX($H$2:$H$2344,MODE(MATCH($H$2:$H$2344,$H$2:$H$2344,0))),H885)</f>
        <v>tier - 2</v>
      </c>
      <c r="P885" s="15" t="str">
        <f t="shared" si="71"/>
        <v>R1012</v>
      </c>
      <c r="Q885" s="49" t="str">
        <f t="shared" si="72"/>
        <v>14-Aug-1981</v>
      </c>
      <c r="R885" s="46">
        <v>29812</v>
      </c>
      <c r="S885" s="15"/>
      <c r="T885" s="29">
        <f t="shared" si="73"/>
        <v>41</v>
      </c>
      <c r="U885" s="61">
        <v>7256.72</v>
      </c>
    </row>
    <row r="886" spans="1:21" x14ac:dyDescent="0.25">
      <c r="A886" t="s">
        <v>917</v>
      </c>
      <c r="B886">
        <v>1981</v>
      </c>
      <c r="C886" t="s">
        <v>18</v>
      </c>
      <c r="D886">
        <v>13</v>
      </c>
      <c r="E886">
        <v>2</v>
      </c>
      <c r="F886" s="54">
        <v>7261.74</v>
      </c>
      <c r="G886" t="s">
        <v>12</v>
      </c>
      <c r="H886" t="s">
        <v>12</v>
      </c>
      <c r="I886" t="s">
        <v>23</v>
      </c>
      <c r="J886" s="20"/>
      <c r="K886" s="20"/>
      <c r="L886" s="17" t="str">
        <f t="shared" si="69"/>
        <v>Jun</v>
      </c>
      <c r="M886" s="17">
        <f t="shared" si="70"/>
        <v>1981</v>
      </c>
      <c r="N886" s="17" t="str" cm="1">
        <f t="array" ref="N886">IF(G886="?",INDEX($G$2:$G$2344,MODE(MATCH($G$2:$G$2344,$G$2:$G$2344,0))),G886)</f>
        <v>tier - 3</v>
      </c>
      <c r="O886" s="17" t="str" cm="1">
        <f t="array" ref="O886">IF(H886="?",INDEX($H$2:$H$2344,MODE(MATCH($H$2:$H$2344,$H$2:$H$2344,0))),H886)</f>
        <v>tier - 3</v>
      </c>
      <c r="P886" s="17" t="str">
        <f t="shared" si="71"/>
        <v>R1012</v>
      </c>
      <c r="Q886" s="47" t="str">
        <f t="shared" si="72"/>
        <v>13-Jun-1981</v>
      </c>
      <c r="R886" s="48">
        <v>29750</v>
      </c>
      <c r="S886" s="17"/>
      <c r="T886" s="30">
        <f t="shared" si="73"/>
        <v>41</v>
      </c>
      <c r="U886" s="62">
        <v>7261.74</v>
      </c>
    </row>
    <row r="887" spans="1:21" x14ac:dyDescent="0.25">
      <c r="A887" t="s">
        <v>918</v>
      </c>
      <c r="B887">
        <v>1973</v>
      </c>
      <c r="C887" t="s">
        <v>37</v>
      </c>
      <c r="D887">
        <v>25</v>
      </c>
      <c r="E887">
        <v>0</v>
      </c>
      <c r="F887" s="54">
        <v>7265.58</v>
      </c>
      <c r="G887" t="s">
        <v>11</v>
      </c>
      <c r="H887" t="s">
        <v>11</v>
      </c>
      <c r="I887" t="s">
        <v>13</v>
      </c>
      <c r="J887" s="19"/>
      <c r="K887" s="19"/>
      <c r="L887" s="15" t="str">
        <f t="shared" si="69"/>
        <v>Oct</v>
      </c>
      <c r="M887" s="15">
        <f t="shared" si="70"/>
        <v>1973</v>
      </c>
      <c r="N887" s="15" t="str" cm="1">
        <f t="array" ref="N887">IF(G887="?",INDEX($G$2:$G$2344,MODE(MATCH($G$2:$G$2344,$G$2:$G$2344,0))),G887)</f>
        <v>tier - 2</v>
      </c>
      <c r="O887" s="15" t="str" cm="1">
        <f t="array" ref="O887">IF(H887="?",INDEX($H$2:$H$2344,MODE(MATCH($H$2:$H$2344,$H$2:$H$2344,0))),H887)</f>
        <v>tier - 2</v>
      </c>
      <c r="P887" s="15" t="str">
        <f t="shared" si="71"/>
        <v>R1013</v>
      </c>
      <c r="Q887" s="49" t="str">
        <f t="shared" si="72"/>
        <v>25-Oct-1973</v>
      </c>
      <c r="R887" s="46">
        <v>26962</v>
      </c>
      <c r="S887" s="15"/>
      <c r="T887" s="29">
        <f t="shared" si="73"/>
        <v>49</v>
      </c>
      <c r="U887" s="61">
        <v>7265.58</v>
      </c>
    </row>
    <row r="888" spans="1:21" x14ac:dyDescent="0.25">
      <c r="A888" t="s">
        <v>919</v>
      </c>
      <c r="B888">
        <v>1981</v>
      </c>
      <c r="C888" t="s">
        <v>35</v>
      </c>
      <c r="D888">
        <v>4</v>
      </c>
      <c r="E888">
        <v>2</v>
      </c>
      <c r="F888" s="54">
        <v>7265.7</v>
      </c>
      <c r="G888" t="s">
        <v>12</v>
      </c>
      <c r="H888" t="s">
        <v>12</v>
      </c>
      <c r="I888" t="s">
        <v>23</v>
      </c>
      <c r="J888" s="20"/>
      <c r="K888" s="20"/>
      <c r="L888" s="17" t="str">
        <f t="shared" si="69"/>
        <v>Aug</v>
      </c>
      <c r="M888" s="17">
        <f t="shared" si="70"/>
        <v>1981</v>
      </c>
      <c r="N888" s="17" t="str" cm="1">
        <f t="array" ref="N888">IF(G888="?",INDEX($G$2:$G$2344,MODE(MATCH($G$2:$G$2344,$G$2:$G$2344,0))),G888)</f>
        <v>tier - 3</v>
      </c>
      <c r="O888" s="17" t="str" cm="1">
        <f t="array" ref="O888">IF(H888="?",INDEX($H$2:$H$2344,MODE(MATCH($H$2:$H$2344,$H$2:$H$2344,0))),H888)</f>
        <v>tier - 3</v>
      </c>
      <c r="P888" s="17" t="str">
        <f t="shared" si="71"/>
        <v>R1012</v>
      </c>
      <c r="Q888" s="47" t="str">
        <f t="shared" si="72"/>
        <v>4-Aug-1981</v>
      </c>
      <c r="R888" s="48">
        <v>29802</v>
      </c>
      <c r="S888" s="17"/>
      <c r="T888" s="30">
        <f t="shared" si="73"/>
        <v>41</v>
      </c>
      <c r="U888" s="62">
        <v>7265.7</v>
      </c>
    </row>
    <row r="889" spans="1:21" x14ac:dyDescent="0.25">
      <c r="A889" t="s">
        <v>920</v>
      </c>
      <c r="B889">
        <v>1976</v>
      </c>
      <c r="C889" t="s">
        <v>30</v>
      </c>
      <c r="D889">
        <v>18</v>
      </c>
      <c r="E889">
        <v>2</v>
      </c>
      <c r="F889" s="54">
        <v>7273.02</v>
      </c>
      <c r="G889" t="s">
        <v>11</v>
      </c>
      <c r="H889" t="s">
        <v>16</v>
      </c>
      <c r="I889" t="s">
        <v>13</v>
      </c>
      <c r="J889" s="19"/>
      <c r="K889" s="19"/>
      <c r="L889" s="15" t="str">
        <f t="shared" si="69"/>
        <v>Dec</v>
      </c>
      <c r="M889" s="15">
        <f t="shared" si="70"/>
        <v>1976</v>
      </c>
      <c r="N889" s="15" t="str" cm="1">
        <f t="array" ref="N889">IF(G889="?",INDEX($G$2:$G$2344,MODE(MATCH($G$2:$G$2344,$G$2:$G$2344,0))),G889)</f>
        <v>tier - 2</v>
      </c>
      <c r="O889" s="15" t="str" cm="1">
        <f t="array" ref="O889">IF(H889="?",INDEX($H$2:$H$2344,MODE(MATCH($H$2:$H$2344,$H$2:$H$2344,0))),H889)</f>
        <v>tier - 1</v>
      </c>
      <c r="P889" s="15" t="str">
        <f t="shared" si="71"/>
        <v>R1013</v>
      </c>
      <c r="Q889" s="49" t="str">
        <f t="shared" si="72"/>
        <v>18-Dec-1976</v>
      </c>
      <c r="R889" s="46">
        <v>28112</v>
      </c>
      <c r="S889" s="15"/>
      <c r="T889" s="29">
        <f t="shared" si="73"/>
        <v>46</v>
      </c>
      <c r="U889" s="61">
        <v>7273.02</v>
      </c>
    </row>
    <row r="890" spans="1:21" x14ac:dyDescent="0.25">
      <c r="A890" t="s">
        <v>921</v>
      </c>
      <c r="B890">
        <v>1985</v>
      </c>
      <c r="C890" t="s">
        <v>15</v>
      </c>
      <c r="D890">
        <v>2</v>
      </c>
      <c r="E890">
        <v>3</v>
      </c>
      <c r="F890" s="54">
        <v>7281.51</v>
      </c>
      <c r="G890" t="s">
        <v>11</v>
      </c>
      <c r="H890" t="s">
        <v>16</v>
      </c>
      <c r="I890" t="s">
        <v>23</v>
      </c>
      <c r="J890" s="20"/>
      <c r="K890" s="20"/>
      <c r="L890" s="17" t="str">
        <f t="shared" si="69"/>
        <v>Nov</v>
      </c>
      <c r="M890" s="17">
        <f t="shared" si="70"/>
        <v>1985</v>
      </c>
      <c r="N890" s="17" t="str" cm="1">
        <f t="array" ref="N890">IF(G890="?",INDEX($G$2:$G$2344,MODE(MATCH($G$2:$G$2344,$G$2:$G$2344,0))),G890)</f>
        <v>tier - 2</v>
      </c>
      <c r="O890" s="17" t="str" cm="1">
        <f t="array" ref="O890">IF(H890="?",INDEX($H$2:$H$2344,MODE(MATCH($H$2:$H$2344,$H$2:$H$2344,0))),H890)</f>
        <v>tier - 1</v>
      </c>
      <c r="P890" s="17" t="str">
        <f t="shared" si="71"/>
        <v>R1012</v>
      </c>
      <c r="Q890" s="47" t="str">
        <f t="shared" si="72"/>
        <v>2-Nov-1985</v>
      </c>
      <c r="R890" s="48">
        <v>31353</v>
      </c>
      <c r="S890" s="17"/>
      <c r="T890" s="30">
        <f t="shared" si="73"/>
        <v>37</v>
      </c>
      <c r="U890" s="62">
        <v>7281.51</v>
      </c>
    </row>
    <row r="891" spans="1:21" x14ac:dyDescent="0.25">
      <c r="A891" t="s">
        <v>922</v>
      </c>
      <c r="B891">
        <v>1966</v>
      </c>
      <c r="C891" t="s">
        <v>30</v>
      </c>
      <c r="D891">
        <v>26</v>
      </c>
      <c r="E891">
        <v>0</v>
      </c>
      <c r="F891" s="54">
        <v>7302.46</v>
      </c>
      <c r="G891" t="s">
        <v>12</v>
      </c>
      <c r="H891" t="s">
        <v>16</v>
      </c>
      <c r="I891" t="s">
        <v>23</v>
      </c>
      <c r="J891" s="19"/>
      <c r="K891" s="19"/>
      <c r="L891" s="15" t="str">
        <f t="shared" si="69"/>
        <v>Dec</v>
      </c>
      <c r="M891" s="15">
        <f t="shared" si="70"/>
        <v>1966</v>
      </c>
      <c r="N891" s="15" t="str" cm="1">
        <f t="array" ref="N891">IF(G891="?",INDEX($G$2:$G$2344,MODE(MATCH($G$2:$G$2344,$G$2:$G$2344,0))),G891)</f>
        <v>tier - 3</v>
      </c>
      <c r="O891" s="15" t="str" cm="1">
        <f t="array" ref="O891">IF(H891="?",INDEX($H$2:$H$2344,MODE(MATCH($H$2:$H$2344,$H$2:$H$2344,0))),H891)</f>
        <v>tier - 1</v>
      </c>
      <c r="P891" s="15" t="str">
        <f t="shared" si="71"/>
        <v>R1012</v>
      </c>
      <c r="Q891" s="49" t="str">
        <f t="shared" si="72"/>
        <v>26-Dec-1966</v>
      </c>
      <c r="R891" s="46">
        <v>24467</v>
      </c>
      <c r="S891" s="15"/>
      <c r="T891" s="29">
        <f t="shared" si="73"/>
        <v>56</v>
      </c>
      <c r="U891" s="61">
        <v>7302.46</v>
      </c>
    </row>
    <row r="892" spans="1:21" x14ac:dyDescent="0.25">
      <c r="A892" t="s">
        <v>923</v>
      </c>
      <c r="B892">
        <v>1965</v>
      </c>
      <c r="C892" t="s">
        <v>18</v>
      </c>
      <c r="D892">
        <v>6</v>
      </c>
      <c r="E892">
        <v>0</v>
      </c>
      <c r="F892" s="54">
        <v>7304.65</v>
      </c>
      <c r="G892" t="s">
        <v>12</v>
      </c>
      <c r="H892" t="s">
        <v>12</v>
      </c>
      <c r="I892" t="s">
        <v>13</v>
      </c>
      <c r="J892" s="20"/>
      <c r="K892" s="20"/>
      <c r="L892" s="17" t="str">
        <f t="shared" si="69"/>
        <v>Jun</v>
      </c>
      <c r="M892" s="17">
        <f t="shared" si="70"/>
        <v>1965</v>
      </c>
      <c r="N892" s="17" t="str" cm="1">
        <f t="array" ref="N892">IF(G892="?",INDEX($G$2:$G$2344,MODE(MATCH($G$2:$G$2344,$G$2:$G$2344,0))),G892)</f>
        <v>tier - 3</v>
      </c>
      <c r="O892" s="17" t="str" cm="1">
        <f t="array" ref="O892">IF(H892="?",INDEX($H$2:$H$2344,MODE(MATCH($H$2:$H$2344,$H$2:$H$2344,0))),H892)</f>
        <v>tier - 3</v>
      </c>
      <c r="P892" s="17" t="str">
        <f t="shared" si="71"/>
        <v>R1013</v>
      </c>
      <c r="Q892" s="47" t="str">
        <f t="shared" si="72"/>
        <v>6-Jun-1965</v>
      </c>
      <c r="R892" s="48">
        <v>23899</v>
      </c>
      <c r="S892" s="17"/>
      <c r="T892" s="30">
        <f t="shared" si="73"/>
        <v>58</v>
      </c>
      <c r="U892" s="62">
        <v>7304.65</v>
      </c>
    </row>
    <row r="893" spans="1:21" x14ac:dyDescent="0.25">
      <c r="A893" t="s">
        <v>924</v>
      </c>
      <c r="B893">
        <v>1965</v>
      </c>
      <c r="C893" t="s">
        <v>18</v>
      </c>
      <c r="D893">
        <v>25</v>
      </c>
      <c r="E893">
        <v>0</v>
      </c>
      <c r="F893" s="54">
        <v>7318.21</v>
      </c>
      <c r="G893" t="s">
        <v>12</v>
      </c>
      <c r="H893" t="s">
        <v>16</v>
      </c>
      <c r="I893" t="s">
        <v>13</v>
      </c>
      <c r="J893" s="19"/>
      <c r="K893" s="19"/>
      <c r="L893" s="15" t="str">
        <f t="shared" si="69"/>
        <v>Jun</v>
      </c>
      <c r="M893" s="15">
        <f t="shared" si="70"/>
        <v>1965</v>
      </c>
      <c r="N893" s="15" t="str" cm="1">
        <f t="array" ref="N893">IF(G893="?",INDEX($G$2:$G$2344,MODE(MATCH($G$2:$G$2344,$G$2:$G$2344,0))),G893)</f>
        <v>tier - 3</v>
      </c>
      <c r="O893" s="15" t="str" cm="1">
        <f t="array" ref="O893">IF(H893="?",INDEX($H$2:$H$2344,MODE(MATCH($H$2:$H$2344,$H$2:$H$2344,0))),H893)</f>
        <v>tier - 1</v>
      </c>
      <c r="P893" s="15" t="str">
        <f t="shared" si="71"/>
        <v>R1013</v>
      </c>
      <c r="Q893" s="49" t="str">
        <f t="shared" si="72"/>
        <v>25-Jun-1965</v>
      </c>
      <c r="R893" s="46">
        <v>23918</v>
      </c>
      <c r="S893" s="15"/>
      <c r="T893" s="29">
        <f t="shared" si="73"/>
        <v>57</v>
      </c>
      <c r="U893" s="61">
        <v>7318.21</v>
      </c>
    </row>
    <row r="894" spans="1:21" x14ac:dyDescent="0.25">
      <c r="A894" t="s">
        <v>925</v>
      </c>
      <c r="B894">
        <v>1972</v>
      </c>
      <c r="C894" t="s">
        <v>35</v>
      </c>
      <c r="D894">
        <v>11</v>
      </c>
      <c r="E894">
        <v>0</v>
      </c>
      <c r="F894" s="54">
        <v>7318.22</v>
      </c>
      <c r="G894" t="s">
        <v>11</v>
      </c>
      <c r="H894" t="s">
        <v>12</v>
      </c>
      <c r="I894" t="s">
        <v>23</v>
      </c>
      <c r="J894" s="20"/>
      <c r="K894" s="20"/>
      <c r="L894" s="17" t="str">
        <f t="shared" si="69"/>
        <v>Aug</v>
      </c>
      <c r="M894" s="17">
        <f t="shared" si="70"/>
        <v>1972</v>
      </c>
      <c r="N894" s="17" t="str" cm="1">
        <f t="array" ref="N894">IF(G894="?",INDEX($G$2:$G$2344,MODE(MATCH($G$2:$G$2344,$G$2:$G$2344,0))),G894)</f>
        <v>tier - 2</v>
      </c>
      <c r="O894" s="17" t="str" cm="1">
        <f t="array" ref="O894">IF(H894="?",INDEX($H$2:$H$2344,MODE(MATCH($H$2:$H$2344,$H$2:$H$2344,0))),H894)</f>
        <v>tier - 3</v>
      </c>
      <c r="P894" s="17" t="str">
        <f t="shared" si="71"/>
        <v>R1012</v>
      </c>
      <c r="Q894" s="47" t="str">
        <f t="shared" si="72"/>
        <v>11-Aug-1972</v>
      </c>
      <c r="R894" s="48">
        <v>26522</v>
      </c>
      <c r="S894" s="17"/>
      <c r="T894" s="30">
        <f t="shared" si="73"/>
        <v>50</v>
      </c>
      <c r="U894" s="62">
        <v>7318.22</v>
      </c>
    </row>
    <row r="895" spans="1:21" x14ac:dyDescent="0.25">
      <c r="A895" t="s">
        <v>926</v>
      </c>
      <c r="B895">
        <v>1965</v>
      </c>
      <c r="C895" t="s">
        <v>10</v>
      </c>
      <c r="D895">
        <v>11</v>
      </c>
      <c r="E895">
        <v>0</v>
      </c>
      <c r="F895" s="54">
        <v>7322.86</v>
      </c>
      <c r="G895" t="s">
        <v>12</v>
      </c>
      <c r="H895" t="s">
        <v>12</v>
      </c>
      <c r="I895" t="s">
        <v>23</v>
      </c>
      <c r="J895" s="19"/>
      <c r="K895" s="19"/>
      <c r="L895" s="15" t="str">
        <f t="shared" si="69"/>
        <v>Jul</v>
      </c>
      <c r="M895" s="15">
        <f t="shared" si="70"/>
        <v>1965</v>
      </c>
      <c r="N895" s="15" t="str" cm="1">
        <f t="array" ref="N895">IF(G895="?",INDEX($G$2:$G$2344,MODE(MATCH($G$2:$G$2344,$G$2:$G$2344,0))),G895)</f>
        <v>tier - 3</v>
      </c>
      <c r="O895" s="15" t="str" cm="1">
        <f t="array" ref="O895">IF(H895="?",INDEX($H$2:$H$2344,MODE(MATCH($H$2:$H$2344,$H$2:$H$2344,0))),H895)</f>
        <v>tier - 3</v>
      </c>
      <c r="P895" s="15" t="str">
        <f t="shared" si="71"/>
        <v>R1012</v>
      </c>
      <c r="Q895" s="49" t="str">
        <f t="shared" si="72"/>
        <v>11-Jul-1965</v>
      </c>
      <c r="R895" s="46">
        <v>23934</v>
      </c>
      <c r="S895" s="15"/>
      <c r="T895" s="29">
        <f t="shared" si="73"/>
        <v>57</v>
      </c>
      <c r="U895" s="61">
        <v>7322.86</v>
      </c>
    </row>
    <row r="896" spans="1:21" x14ac:dyDescent="0.25">
      <c r="A896" t="s">
        <v>927</v>
      </c>
      <c r="B896">
        <v>2004</v>
      </c>
      <c r="C896" t="s">
        <v>15</v>
      </c>
      <c r="D896">
        <v>15</v>
      </c>
      <c r="E896">
        <v>0</v>
      </c>
      <c r="F896" s="54">
        <v>7323.73</v>
      </c>
      <c r="G896" t="s">
        <v>11</v>
      </c>
      <c r="H896" t="s">
        <v>11</v>
      </c>
      <c r="I896" t="s">
        <v>247</v>
      </c>
      <c r="J896" s="20"/>
      <c r="K896" s="20"/>
      <c r="L896" s="17" t="str">
        <f t="shared" si="69"/>
        <v>Nov</v>
      </c>
      <c r="M896" s="17">
        <f t="shared" si="70"/>
        <v>2004</v>
      </c>
      <c r="N896" s="17" t="str" cm="1">
        <f t="array" ref="N896">IF(G896="?",INDEX($G$2:$G$2344,MODE(MATCH($G$2:$G$2344,$G$2:$G$2344,0))),G896)</f>
        <v>tier - 2</v>
      </c>
      <c r="O896" s="17" t="str" cm="1">
        <f t="array" ref="O896">IF(H896="?",INDEX($H$2:$H$2344,MODE(MATCH($H$2:$H$2344,$H$2:$H$2344,0))),H896)</f>
        <v>tier - 2</v>
      </c>
      <c r="P896" s="17" t="str">
        <f t="shared" si="71"/>
        <v>R1024</v>
      </c>
      <c r="Q896" s="47" t="str">
        <f t="shared" si="72"/>
        <v>15-Nov-2004</v>
      </c>
      <c r="R896" s="48">
        <v>38306</v>
      </c>
      <c r="S896" s="17"/>
      <c r="T896" s="30">
        <f t="shared" si="73"/>
        <v>18</v>
      </c>
      <c r="U896" s="62">
        <v>7323.73</v>
      </c>
    </row>
    <row r="897" spans="1:21" x14ac:dyDescent="0.25">
      <c r="A897" t="s">
        <v>928</v>
      </c>
      <c r="B897">
        <v>1979</v>
      </c>
      <c r="C897" t="s">
        <v>18</v>
      </c>
      <c r="D897">
        <v>19</v>
      </c>
      <c r="E897">
        <v>0</v>
      </c>
      <c r="F897" s="54">
        <v>7325.05</v>
      </c>
      <c r="G897" t="s">
        <v>11</v>
      </c>
      <c r="H897" t="s">
        <v>12</v>
      </c>
      <c r="I897" t="s">
        <v>247</v>
      </c>
      <c r="J897" s="19"/>
      <c r="K897" s="19"/>
      <c r="L897" s="15" t="str">
        <f t="shared" si="69"/>
        <v>Jun</v>
      </c>
      <c r="M897" s="15">
        <f t="shared" si="70"/>
        <v>1979</v>
      </c>
      <c r="N897" s="15" t="str" cm="1">
        <f t="array" ref="N897">IF(G897="?",INDEX($G$2:$G$2344,MODE(MATCH($G$2:$G$2344,$G$2:$G$2344,0))),G897)</f>
        <v>tier - 2</v>
      </c>
      <c r="O897" s="15" t="str" cm="1">
        <f t="array" ref="O897">IF(H897="?",INDEX($H$2:$H$2344,MODE(MATCH($H$2:$H$2344,$H$2:$H$2344,0))),H897)</f>
        <v>tier - 3</v>
      </c>
      <c r="P897" s="15" t="str">
        <f t="shared" si="71"/>
        <v>R1024</v>
      </c>
      <c r="Q897" s="49" t="str">
        <f t="shared" si="72"/>
        <v>19-Jun-1979</v>
      </c>
      <c r="R897" s="46">
        <v>29025</v>
      </c>
      <c r="S897" s="15"/>
      <c r="T897" s="29">
        <f t="shared" si="73"/>
        <v>43</v>
      </c>
      <c r="U897" s="61">
        <v>7325.05</v>
      </c>
    </row>
    <row r="898" spans="1:21" x14ac:dyDescent="0.25">
      <c r="A898" t="s">
        <v>929</v>
      </c>
      <c r="B898">
        <v>1984</v>
      </c>
      <c r="C898" t="s">
        <v>10</v>
      </c>
      <c r="D898">
        <v>25</v>
      </c>
      <c r="E898">
        <v>3</v>
      </c>
      <c r="F898" s="54">
        <v>7325.47</v>
      </c>
      <c r="G898" t="s">
        <v>11</v>
      </c>
      <c r="H898" t="s">
        <v>16</v>
      </c>
      <c r="I898" t="s">
        <v>23</v>
      </c>
      <c r="J898" s="20"/>
      <c r="K898" s="20"/>
      <c r="L898" s="17" t="str">
        <f t="shared" ref="L898:L961" si="74">IF(C898="?","Sep",C898)</f>
        <v>Jul</v>
      </c>
      <c r="M898" s="17">
        <f t="shared" ref="M898:M961" si="75">IF(B898="?",ROUND(AVERAGE($B$2:$B$2344),0),B898)</f>
        <v>1984</v>
      </c>
      <c r="N898" s="17" t="str" cm="1">
        <f t="array" ref="N898">IF(G898="?",INDEX($G$2:$G$2344,MODE(MATCH($G$2:$G$2344,$G$2:$G$2344,0))),G898)</f>
        <v>tier - 2</v>
      </c>
      <c r="O898" s="17" t="str" cm="1">
        <f t="array" ref="O898">IF(H898="?",INDEX($H$2:$H$2344,MODE(MATCH($H$2:$H$2344,$H$2:$H$2344,0))),H898)</f>
        <v>tier - 1</v>
      </c>
      <c r="P898" s="17" t="str">
        <f t="shared" ref="P898:P961" si="76">IF(I898="?","Unknown",I898)</f>
        <v>R1012</v>
      </c>
      <c r="Q898" s="47" t="str">
        <f t="shared" ref="Q898:Q961" si="77">CONCATENATE(D898,"-",L898,"-",M898)</f>
        <v>25-Jul-1984</v>
      </c>
      <c r="R898" s="48">
        <v>30888</v>
      </c>
      <c r="S898" s="17"/>
      <c r="T898" s="30">
        <f t="shared" ref="T898:T961" si="78">DATEDIF(R898,$S$2,"Y")</f>
        <v>38</v>
      </c>
      <c r="U898" s="62">
        <v>7325.47</v>
      </c>
    </row>
    <row r="899" spans="1:21" x14ac:dyDescent="0.25">
      <c r="A899" t="s">
        <v>930</v>
      </c>
      <c r="B899">
        <v>1979</v>
      </c>
      <c r="C899" t="s">
        <v>20</v>
      </c>
      <c r="D899">
        <v>19</v>
      </c>
      <c r="E899">
        <v>1</v>
      </c>
      <c r="F899" s="54">
        <v>7337.75</v>
      </c>
      <c r="G899" t="s">
        <v>11</v>
      </c>
      <c r="H899" t="s">
        <v>12</v>
      </c>
      <c r="I899" t="s">
        <v>42</v>
      </c>
      <c r="J899" s="19"/>
      <c r="K899" s="19"/>
      <c r="L899" s="15" t="str">
        <f t="shared" si="74"/>
        <v>Sep</v>
      </c>
      <c r="M899" s="15">
        <f t="shared" si="75"/>
        <v>1979</v>
      </c>
      <c r="N899" s="15" t="str" cm="1">
        <f t="array" ref="N899">IF(G899="?",INDEX($G$2:$G$2344,MODE(MATCH($G$2:$G$2344,$G$2:$G$2344,0))),G899)</f>
        <v>tier - 2</v>
      </c>
      <c r="O899" s="15" t="str" cm="1">
        <f t="array" ref="O899">IF(H899="?",INDEX($H$2:$H$2344,MODE(MATCH($H$2:$H$2344,$H$2:$H$2344,0))),H899)</f>
        <v>tier - 3</v>
      </c>
      <c r="P899" s="15" t="str">
        <f t="shared" si="76"/>
        <v>R1011</v>
      </c>
      <c r="Q899" s="49" t="str">
        <f t="shared" si="77"/>
        <v>19-Sep-1979</v>
      </c>
      <c r="R899" s="46">
        <v>29117</v>
      </c>
      <c r="S899" s="15"/>
      <c r="T899" s="29">
        <f t="shared" si="78"/>
        <v>43</v>
      </c>
      <c r="U899" s="61">
        <v>7337.75</v>
      </c>
    </row>
    <row r="900" spans="1:21" x14ac:dyDescent="0.25">
      <c r="A900" t="s">
        <v>931</v>
      </c>
      <c r="B900">
        <v>1986</v>
      </c>
      <c r="C900" t="s">
        <v>18</v>
      </c>
      <c r="D900">
        <v>15</v>
      </c>
      <c r="E900">
        <v>3</v>
      </c>
      <c r="F900" s="54">
        <v>7339.93</v>
      </c>
      <c r="G900" t="s">
        <v>11</v>
      </c>
      <c r="H900" t="s">
        <v>11</v>
      </c>
      <c r="I900" t="s">
        <v>23</v>
      </c>
      <c r="J900" s="20"/>
      <c r="K900" s="20"/>
      <c r="L900" s="17" t="str">
        <f t="shared" si="74"/>
        <v>Jun</v>
      </c>
      <c r="M900" s="17">
        <f t="shared" si="75"/>
        <v>1986</v>
      </c>
      <c r="N900" s="17" t="str" cm="1">
        <f t="array" ref="N900">IF(G900="?",INDEX($G$2:$G$2344,MODE(MATCH($G$2:$G$2344,$G$2:$G$2344,0))),G900)</f>
        <v>tier - 2</v>
      </c>
      <c r="O900" s="17" t="str" cm="1">
        <f t="array" ref="O900">IF(H900="?",INDEX($H$2:$H$2344,MODE(MATCH($H$2:$H$2344,$H$2:$H$2344,0))),H900)</f>
        <v>tier - 2</v>
      </c>
      <c r="P900" s="17" t="str">
        <f t="shared" si="76"/>
        <v>R1012</v>
      </c>
      <c r="Q900" s="47" t="str">
        <f t="shared" si="77"/>
        <v>15-Jun-1986</v>
      </c>
      <c r="R900" s="48">
        <v>31578</v>
      </c>
      <c r="S900" s="17"/>
      <c r="T900" s="30">
        <f t="shared" si="78"/>
        <v>36</v>
      </c>
      <c r="U900" s="62">
        <v>7339.93</v>
      </c>
    </row>
    <row r="901" spans="1:21" x14ac:dyDescent="0.25">
      <c r="A901" t="s">
        <v>932</v>
      </c>
      <c r="B901">
        <v>1977</v>
      </c>
      <c r="C901" t="s">
        <v>30</v>
      </c>
      <c r="D901">
        <v>18</v>
      </c>
      <c r="E901">
        <v>0</v>
      </c>
      <c r="F901" s="54">
        <v>7345.08</v>
      </c>
      <c r="G901" t="s">
        <v>11</v>
      </c>
      <c r="H901" t="s">
        <v>16</v>
      </c>
      <c r="I901" t="s">
        <v>42</v>
      </c>
      <c r="J901" s="19"/>
      <c r="K901" s="19"/>
      <c r="L901" s="15" t="str">
        <f t="shared" si="74"/>
        <v>Dec</v>
      </c>
      <c r="M901" s="15">
        <f t="shared" si="75"/>
        <v>1977</v>
      </c>
      <c r="N901" s="15" t="str" cm="1">
        <f t="array" ref="N901">IF(G901="?",INDEX($G$2:$G$2344,MODE(MATCH($G$2:$G$2344,$G$2:$G$2344,0))),G901)</f>
        <v>tier - 2</v>
      </c>
      <c r="O901" s="15" t="str" cm="1">
        <f t="array" ref="O901">IF(H901="?",INDEX($H$2:$H$2344,MODE(MATCH($H$2:$H$2344,$H$2:$H$2344,0))),H901)</f>
        <v>tier - 1</v>
      </c>
      <c r="P901" s="15" t="str">
        <f t="shared" si="76"/>
        <v>R1011</v>
      </c>
      <c r="Q901" s="49" t="str">
        <f t="shared" si="77"/>
        <v>18-Dec-1977</v>
      </c>
      <c r="R901" s="46">
        <v>28477</v>
      </c>
      <c r="S901" s="15"/>
      <c r="T901" s="29">
        <f t="shared" si="78"/>
        <v>45</v>
      </c>
      <c r="U901" s="61">
        <v>7345.08</v>
      </c>
    </row>
    <row r="902" spans="1:21" x14ac:dyDescent="0.25">
      <c r="A902" t="s">
        <v>933</v>
      </c>
      <c r="B902">
        <v>1979</v>
      </c>
      <c r="C902" t="s">
        <v>18</v>
      </c>
      <c r="D902">
        <v>26</v>
      </c>
      <c r="E902">
        <v>1</v>
      </c>
      <c r="F902" s="54">
        <v>7345.73</v>
      </c>
      <c r="G902" t="s">
        <v>11</v>
      </c>
      <c r="H902" t="s">
        <v>16</v>
      </c>
      <c r="I902" t="s">
        <v>13</v>
      </c>
      <c r="J902" s="20"/>
      <c r="K902" s="20"/>
      <c r="L902" s="17" t="str">
        <f t="shared" si="74"/>
        <v>Jun</v>
      </c>
      <c r="M902" s="17">
        <f t="shared" si="75"/>
        <v>1979</v>
      </c>
      <c r="N902" s="17" t="str" cm="1">
        <f t="array" ref="N902">IF(G902="?",INDEX($G$2:$G$2344,MODE(MATCH($G$2:$G$2344,$G$2:$G$2344,0))),G902)</f>
        <v>tier - 2</v>
      </c>
      <c r="O902" s="17" t="str" cm="1">
        <f t="array" ref="O902">IF(H902="?",INDEX($H$2:$H$2344,MODE(MATCH($H$2:$H$2344,$H$2:$H$2344,0))),H902)</f>
        <v>tier - 1</v>
      </c>
      <c r="P902" s="17" t="str">
        <f t="shared" si="76"/>
        <v>R1013</v>
      </c>
      <c r="Q902" s="47" t="str">
        <f t="shared" si="77"/>
        <v>26-Jun-1979</v>
      </c>
      <c r="R902" s="48">
        <v>29032</v>
      </c>
      <c r="S902" s="17"/>
      <c r="T902" s="30">
        <f t="shared" si="78"/>
        <v>43</v>
      </c>
      <c r="U902" s="62">
        <v>7345.73</v>
      </c>
    </row>
    <row r="903" spans="1:21" x14ac:dyDescent="0.25">
      <c r="A903" t="s">
        <v>934</v>
      </c>
      <c r="B903">
        <v>1977</v>
      </c>
      <c r="C903" t="s">
        <v>30</v>
      </c>
      <c r="D903">
        <v>1</v>
      </c>
      <c r="E903">
        <v>0</v>
      </c>
      <c r="F903" s="54">
        <v>7348.14</v>
      </c>
      <c r="G903" t="s">
        <v>11</v>
      </c>
      <c r="H903" t="s">
        <v>16</v>
      </c>
      <c r="I903" t="s">
        <v>42</v>
      </c>
      <c r="J903" s="19"/>
      <c r="K903" s="19"/>
      <c r="L903" s="15" t="str">
        <f t="shared" si="74"/>
        <v>Dec</v>
      </c>
      <c r="M903" s="15">
        <f t="shared" si="75"/>
        <v>1977</v>
      </c>
      <c r="N903" s="15" t="str" cm="1">
        <f t="array" ref="N903">IF(G903="?",INDEX($G$2:$G$2344,MODE(MATCH($G$2:$G$2344,$G$2:$G$2344,0))),G903)</f>
        <v>tier - 2</v>
      </c>
      <c r="O903" s="15" t="str" cm="1">
        <f t="array" ref="O903">IF(H903="?",INDEX($H$2:$H$2344,MODE(MATCH($H$2:$H$2344,$H$2:$H$2344,0))),H903)</f>
        <v>tier - 1</v>
      </c>
      <c r="P903" s="15" t="str">
        <f t="shared" si="76"/>
        <v>R1011</v>
      </c>
      <c r="Q903" s="49" t="str">
        <f t="shared" si="77"/>
        <v>1-Dec-1977</v>
      </c>
      <c r="R903" s="46">
        <v>28460</v>
      </c>
      <c r="S903" s="15"/>
      <c r="T903" s="29">
        <f t="shared" si="78"/>
        <v>45</v>
      </c>
      <c r="U903" s="61">
        <v>7348.14</v>
      </c>
    </row>
    <row r="904" spans="1:21" x14ac:dyDescent="0.25">
      <c r="A904" t="s">
        <v>935</v>
      </c>
      <c r="B904">
        <v>1993</v>
      </c>
      <c r="C904" t="s">
        <v>37</v>
      </c>
      <c r="D904">
        <v>5</v>
      </c>
      <c r="E904">
        <v>0</v>
      </c>
      <c r="F904" s="54">
        <v>7349.12</v>
      </c>
      <c r="G904" t="s">
        <v>11</v>
      </c>
      <c r="H904" t="s">
        <v>11</v>
      </c>
      <c r="I904" t="s">
        <v>300</v>
      </c>
      <c r="J904" s="20"/>
      <c r="K904" s="20"/>
      <c r="L904" s="17" t="str">
        <f t="shared" si="74"/>
        <v>Oct</v>
      </c>
      <c r="M904" s="17">
        <f t="shared" si="75"/>
        <v>1993</v>
      </c>
      <c r="N904" s="17" t="str" cm="1">
        <f t="array" ref="N904">IF(G904="?",INDEX($G$2:$G$2344,MODE(MATCH($G$2:$G$2344,$G$2:$G$2344,0))),G904)</f>
        <v>tier - 2</v>
      </c>
      <c r="O904" s="17" t="str" cm="1">
        <f t="array" ref="O904">IF(H904="?",INDEX($H$2:$H$2344,MODE(MATCH($H$2:$H$2344,$H$2:$H$2344,0))),H904)</f>
        <v>tier - 2</v>
      </c>
      <c r="P904" s="17" t="str">
        <f t="shared" si="76"/>
        <v>R1021</v>
      </c>
      <c r="Q904" s="47" t="str">
        <f t="shared" si="77"/>
        <v>5-Oct-1993</v>
      </c>
      <c r="R904" s="48">
        <v>34247</v>
      </c>
      <c r="S904" s="17"/>
      <c r="T904" s="30">
        <f t="shared" si="78"/>
        <v>29</v>
      </c>
      <c r="U904" s="62">
        <v>7349.12</v>
      </c>
    </row>
    <row r="905" spans="1:21" x14ac:dyDescent="0.25">
      <c r="A905" t="s">
        <v>936</v>
      </c>
      <c r="B905">
        <v>1983</v>
      </c>
      <c r="C905" t="s">
        <v>18</v>
      </c>
      <c r="D905">
        <v>21</v>
      </c>
      <c r="E905">
        <v>3</v>
      </c>
      <c r="F905" s="54">
        <v>7357.49</v>
      </c>
      <c r="G905" t="s">
        <v>11</v>
      </c>
      <c r="H905" t="s">
        <v>11</v>
      </c>
      <c r="I905" t="s">
        <v>23</v>
      </c>
      <c r="J905" s="19"/>
      <c r="K905" s="19"/>
      <c r="L905" s="15" t="str">
        <f t="shared" si="74"/>
        <v>Jun</v>
      </c>
      <c r="M905" s="15">
        <f t="shared" si="75"/>
        <v>1983</v>
      </c>
      <c r="N905" s="15" t="str" cm="1">
        <f t="array" ref="N905">IF(G905="?",INDEX($G$2:$G$2344,MODE(MATCH($G$2:$G$2344,$G$2:$G$2344,0))),G905)</f>
        <v>tier - 2</v>
      </c>
      <c r="O905" s="15" t="str" cm="1">
        <f t="array" ref="O905">IF(H905="?",INDEX($H$2:$H$2344,MODE(MATCH($H$2:$H$2344,$H$2:$H$2344,0))),H905)</f>
        <v>tier - 2</v>
      </c>
      <c r="P905" s="15" t="str">
        <f t="shared" si="76"/>
        <v>R1012</v>
      </c>
      <c r="Q905" s="49" t="str">
        <f t="shared" si="77"/>
        <v>21-Jun-1983</v>
      </c>
      <c r="R905" s="46">
        <v>30488</v>
      </c>
      <c r="S905" s="15"/>
      <c r="T905" s="29">
        <f t="shared" si="78"/>
        <v>39</v>
      </c>
      <c r="U905" s="61">
        <v>7357.49</v>
      </c>
    </row>
    <row r="906" spans="1:21" x14ac:dyDescent="0.25">
      <c r="A906" t="s">
        <v>937</v>
      </c>
      <c r="B906">
        <v>1981</v>
      </c>
      <c r="C906" t="s">
        <v>10</v>
      </c>
      <c r="D906">
        <v>16</v>
      </c>
      <c r="E906">
        <v>1</v>
      </c>
      <c r="F906" s="54">
        <v>7358.18</v>
      </c>
      <c r="G906" t="s">
        <v>11</v>
      </c>
      <c r="H906" t="s">
        <v>12</v>
      </c>
      <c r="I906" t="s">
        <v>247</v>
      </c>
      <c r="J906" s="20"/>
      <c r="K906" s="20"/>
      <c r="L906" s="17" t="str">
        <f t="shared" si="74"/>
        <v>Jul</v>
      </c>
      <c r="M906" s="17">
        <f t="shared" si="75"/>
        <v>1981</v>
      </c>
      <c r="N906" s="17" t="str" cm="1">
        <f t="array" ref="N906">IF(G906="?",INDEX($G$2:$G$2344,MODE(MATCH($G$2:$G$2344,$G$2:$G$2344,0))),G906)</f>
        <v>tier - 2</v>
      </c>
      <c r="O906" s="17" t="str" cm="1">
        <f t="array" ref="O906">IF(H906="?",INDEX($H$2:$H$2344,MODE(MATCH($H$2:$H$2344,$H$2:$H$2344,0))),H906)</f>
        <v>tier - 3</v>
      </c>
      <c r="P906" s="17" t="str">
        <f t="shared" si="76"/>
        <v>R1024</v>
      </c>
      <c r="Q906" s="47" t="str">
        <f t="shared" si="77"/>
        <v>16-Jul-1981</v>
      </c>
      <c r="R906" s="48">
        <v>29783</v>
      </c>
      <c r="S906" s="17"/>
      <c r="T906" s="30">
        <f t="shared" si="78"/>
        <v>41</v>
      </c>
      <c r="U906" s="62">
        <v>7358.18</v>
      </c>
    </row>
    <row r="907" spans="1:21" x14ac:dyDescent="0.25">
      <c r="A907" t="s">
        <v>938</v>
      </c>
      <c r="B907">
        <v>1965</v>
      </c>
      <c r="C907" t="s">
        <v>30</v>
      </c>
      <c r="D907">
        <v>9</v>
      </c>
      <c r="E907">
        <v>0</v>
      </c>
      <c r="F907" s="54">
        <v>7362.31</v>
      </c>
      <c r="G907" t="s">
        <v>12</v>
      </c>
      <c r="H907" t="s">
        <v>12</v>
      </c>
      <c r="I907" t="s">
        <v>13</v>
      </c>
      <c r="J907" s="19"/>
      <c r="K907" s="19"/>
      <c r="L907" s="15" t="str">
        <f t="shared" si="74"/>
        <v>Dec</v>
      </c>
      <c r="M907" s="15">
        <f t="shared" si="75"/>
        <v>1965</v>
      </c>
      <c r="N907" s="15" t="str" cm="1">
        <f t="array" ref="N907">IF(G907="?",INDEX($G$2:$G$2344,MODE(MATCH($G$2:$G$2344,$G$2:$G$2344,0))),G907)</f>
        <v>tier - 3</v>
      </c>
      <c r="O907" s="15" t="str" cm="1">
        <f t="array" ref="O907">IF(H907="?",INDEX($H$2:$H$2344,MODE(MATCH($H$2:$H$2344,$H$2:$H$2344,0))),H907)</f>
        <v>tier - 3</v>
      </c>
      <c r="P907" s="15" t="str">
        <f t="shared" si="76"/>
        <v>R1013</v>
      </c>
      <c r="Q907" s="49" t="str">
        <f t="shared" si="77"/>
        <v>9-Dec-1965</v>
      </c>
      <c r="R907" s="46">
        <v>24085</v>
      </c>
      <c r="S907" s="15"/>
      <c r="T907" s="29">
        <f t="shared" si="78"/>
        <v>57</v>
      </c>
      <c r="U907" s="61">
        <v>7362.31</v>
      </c>
    </row>
    <row r="908" spans="1:21" x14ac:dyDescent="0.25">
      <c r="A908" t="s">
        <v>939</v>
      </c>
      <c r="B908">
        <v>1981</v>
      </c>
      <c r="C908" t="s">
        <v>15</v>
      </c>
      <c r="D908">
        <v>24</v>
      </c>
      <c r="E908">
        <v>2</v>
      </c>
      <c r="F908" s="54">
        <v>7371.77</v>
      </c>
      <c r="G908" t="s">
        <v>11</v>
      </c>
      <c r="H908" t="s">
        <v>16</v>
      </c>
      <c r="I908" t="s">
        <v>42</v>
      </c>
      <c r="J908" s="20"/>
      <c r="K908" s="20"/>
      <c r="L908" s="17" t="str">
        <f t="shared" si="74"/>
        <v>Nov</v>
      </c>
      <c r="M908" s="17">
        <f t="shared" si="75"/>
        <v>1981</v>
      </c>
      <c r="N908" s="17" t="str" cm="1">
        <f t="array" ref="N908">IF(G908="?",INDEX($G$2:$G$2344,MODE(MATCH($G$2:$G$2344,$G$2:$G$2344,0))),G908)</f>
        <v>tier - 2</v>
      </c>
      <c r="O908" s="17" t="str" cm="1">
        <f t="array" ref="O908">IF(H908="?",INDEX($H$2:$H$2344,MODE(MATCH($H$2:$H$2344,$H$2:$H$2344,0))),H908)</f>
        <v>tier - 1</v>
      </c>
      <c r="P908" s="17" t="str">
        <f t="shared" si="76"/>
        <v>R1011</v>
      </c>
      <c r="Q908" s="47" t="str">
        <f t="shared" si="77"/>
        <v>24-Nov-1981</v>
      </c>
      <c r="R908" s="48">
        <v>29914</v>
      </c>
      <c r="S908" s="17"/>
      <c r="T908" s="30">
        <f t="shared" si="78"/>
        <v>41</v>
      </c>
      <c r="U908" s="62">
        <v>7371.77</v>
      </c>
    </row>
    <row r="909" spans="1:21" x14ac:dyDescent="0.25">
      <c r="A909" t="s">
        <v>940</v>
      </c>
      <c r="B909">
        <v>1993</v>
      </c>
      <c r="C909" t="s">
        <v>10</v>
      </c>
      <c r="D909">
        <v>22</v>
      </c>
      <c r="E909">
        <v>0</v>
      </c>
      <c r="F909" s="54">
        <v>7388.85</v>
      </c>
      <c r="G909" t="s">
        <v>11</v>
      </c>
      <c r="H909" t="s">
        <v>11</v>
      </c>
      <c r="I909" t="s">
        <v>535</v>
      </c>
      <c r="J909" s="19"/>
      <c r="K909" s="19"/>
      <c r="L909" s="15" t="str">
        <f t="shared" si="74"/>
        <v>Jul</v>
      </c>
      <c r="M909" s="15">
        <f t="shared" si="75"/>
        <v>1993</v>
      </c>
      <c r="N909" s="15" t="str" cm="1">
        <f t="array" ref="N909">IF(G909="?",INDEX($G$2:$G$2344,MODE(MATCH($G$2:$G$2344,$G$2:$G$2344,0))),G909)</f>
        <v>tier - 2</v>
      </c>
      <c r="O909" s="15" t="str" cm="1">
        <f t="array" ref="O909">IF(H909="?",INDEX($H$2:$H$2344,MODE(MATCH($H$2:$H$2344,$H$2:$H$2344,0))),H909)</f>
        <v>tier - 2</v>
      </c>
      <c r="P909" s="15" t="str">
        <f t="shared" si="76"/>
        <v>R1026</v>
      </c>
      <c r="Q909" s="49" t="str">
        <f t="shared" si="77"/>
        <v>22-Jul-1993</v>
      </c>
      <c r="R909" s="46">
        <v>34172</v>
      </c>
      <c r="S909" s="15"/>
      <c r="T909" s="29">
        <f t="shared" si="78"/>
        <v>29</v>
      </c>
      <c r="U909" s="61">
        <v>7388.85</v>
      </c>
    </row>
    <row r="910" spans="1:21" x14ac:dyDescent="0.25">
      <c r="A910" t="s">
        <v>941</v>
      </c>
      <c r="B910">
        <v>1965</v>
      </c>
      <c r="C910" t="s">
        <v>30</v>
      </c>
      <c r="D910">
        <v>5</v>
      </c>
      <c r="E910">
        <v>0</v>
      </c>
      <c r="F910" s="54">
        <v>7403.98</v>
      </c>
      <c r="G910" t="s">
        <v>12</v>
      </c>
      <c r="H910" t="s">
        <v>11</v>
      </c>
      <c r="I910" t="s">
        <v>13</v>
      </c>
      <c r="J910" s="20"/>
      <c r="K910" s="20"/>
      <c r="L910" s="17" t="str">
        <f t="shared" si="74"/>
        <v>Dec</v>
      </c>
      <c r="M910" s="17">
        <f t="shared" si="75"/>
        <v>1965</v>
      </c>
      <c r="N910" s="17" t="str" cm="1">
        <f t="array" ref="N910">IF(G910="?",INDEX($G$2:$G$2344,MODE(MATCH($G$2:$G$2344,$G$2:$G$2344,0))),G910)</f>
        <v>tier - 3</v>
      </c>
      <c r="O910" s="17" t="str" cm="1">
        <f t="array" ref="O910">IF(H910="?",INDEX($H$2:$H$2344,MODE(MATCH($H$2:$H$2344,$H$2:$H$2344,0))),H910)</f>
        <v>tier - 2</v>
      </c>
      <c r="P910" s="17" t="str">
        <f t="shared" si="76"/>
        <v>R1013</v>
      </c>
      <c r="Q910" s="47" t="str">
        <f t="shared" si="77"/>
        <v>5-Dec-1965</v>
      </c>
      <c r="R910" s="48">
        <v>24081</v>
      </c>
      <c r="S910" s="17"/>
      <c r="T910" s="30">
        <f t="shared" si="78"/>
        <v>57</v>
      </c>
      <c r="U910" s="62">
        <v>7403.98</v>
      </c>
    </row>
    <row r="911" spans="1:21" x14ac:dyDescent="0.25">
      <c r="A911" t="s">
        <v>942</v>
      </c>
      <c r="B911">
        <v>1983</v>
      </c>
      <c r="C911" t="s">
        <v>20</v>
      </c>
      <c r="D911">
        <v>19</v>
      </c>
      <c r="E911">
        <v>3</v>
      </c>
      <c r="F911" s="54">
        <v>7418.52</v>
      </c>
      <c r="G911" t="s">
        <v>11</v>
      </c>
      <c r="H911" t="s">
        <v>11</v>
      </c>
      <c r="I911" t="s">
        <v>42</v>
      </c>
      <c r="J911" s="19"/>
      <c r="K911" s="19"/>
      <c r="L911" s="15" t="str">
        <f t="shared" si="74"/>
        <v>Sep</v>
      </c>
      <c r="M911" s="15">
        <f t="shared" si="75"/>
        <v>1983</v>
      </c>
      <c r="N911" s="15" t="str" cm="1">
        <f t="array" ref="N911">IF(G911="?",INDEX($G$2:$G$2344,MODE(MATCH($G$2:$G$2344,$G$2:$G$2344,0))),G911)</f>
        <v>tier - 2</v>
      </c>
      <c r="O911" s="15" t="str" cm="1">
        <f t="array" ref="O911">IF(H911="?",INDEX($H$2:$H$2344,MODE(MATCH($H$2:$H$2344,$H$2:$H$2344,0))),H911)</f>
        <v>tier - 2</v>
      </c>
      <c r="P911" s="15" t="str">
        <f t="shared" si="76"/>
        <v>R1011</v>
      </c>
      <c r="Q911" s="49" t="str">
        <f t="shared" si="77"/>
        <v>19-Sep-1983</v>
      </c>
      <c r="R911" s="46">
        <v>30578</v>
      </c>
      <c r="S911" s="15"/>
      <c r="T911" s="29">
        <f t="shared" si="78"/>
        <v>39</v>
      </c>
      <c r="U911" s="61">
        <v>7418.52</v>
      </c>
    </row>
    <row r="912" spans="1:21" x14ac:dyDescent="0.25">
      <c r="A912" t="s">
        <v>943</v>
      </c>
      <c r="B912">
        <v>1978</v>
      </c>
      <c r="C912" t="s">
        <v>15</v>
      </c>
      <c r="D912">
        <v>12</v>
      </c>
      <c r="E912">
        <v>0</v>
      </c>
      <c r="F912" s="54">
        <v>7419.48</v>
      </c>
      <c r="G912" t="s">
        <v>11</v>
      </c>
      <c r="H912" t="s">
        <v>11</v>
      </c>
      <c r="I912" t="s">
        <v>23</v>
      </c>
      <c r="J912" s="20"/>
      <c r="K912" s="20"/>
      <c r="L912" s="17" t="str">
        <f t="shared" si="74"/>
        <v>Nov</v>
      </c>
      <c r="M912" s="17">
        <f t="shared" si="75"/>
        <v>1978</v>
      </c>
      <c r="N912" s="17" t="str" cm="1">
        <f t="array" ref="N912">IF(G912="?",INDEX($G$2:$G$2344,MODE(MATCH($G$2:$G$2344,$G$2:$G$2344,0))),G912)</f>
        <v>tier - 2</v>
      </c>
      <c r="O912" s="17" t="str" cm="1">
        <f t="array" ref="O912">IF(H912="?",INDEX($H$2:$H$2344,MODE(MATCH($H$2:$H$2344,$H$2:$H$2344,0))),H912)</f>
        <v>tier - 2</v>
      </c>
      <c r="P912" s="17" t="str">
        <f t="shared" si="76"/>
        <v>R1012</v>
      </c>
      <c r="Q912" s="47" t="str">
        <f t="shared" si="77"/>
        <v>12-Nov-1978</v>
      </c>
      <c r="R912" s="48">
        <v>28806</v>
      </c>
      <c r="S912" s="17"/>
      <c r="T912" s="30">
        <f t="shared" si="78"/>
        <v>44</v>
      </c>
      <c r="U912" s="62">
        <v>7419.48</v>
      </c>
    </row>
    <row r="913" spans="1:21" x14ac:dyDescent="0.25">
      <c r="A913" t="s">
        <v>944</v>
      </c>
      <c r="B913">
        <v>1978</v>
      </c>
      <c r="C913" t="s">
        <v>30</v>
      </c>
      <c r="D913">
        <v>2</v>
      </c>
      <c r="E913">
        <v>0</v>
      </c>
      <c r="F913" s="54">
        <v>7421.19</v>
      </c>
      <c r="G913" t="s">
        <v>11</v>
      </c>
      <c r="H913" t="s">
        <v>12</v>
      </c>
      <c r="I913" t="s">
        <v>23</v>
      </c>
      <c r="J913" s="19"/>
      <c r="K913" s="19"/>
      <c r="L913" s="15" t="str">
        <f t="shared" si="74"/>
        <v>Dec</v>
      </c>
      <c r="M913" s="15">
        <f t="shared" si="75"/>
        <v>1978</v>
      </c>
      <c r="N913" s="15" t="str" cm="1">
        <f t="array" ref="N913">IF(G913="?",INDEX($G$2:$G$2344,MODE(MATCH($G$2:$G$2344,$G$2:$G$2344,0))),G913)</f>
        <v>tier - 2</v>
      </c>
      <c r="O913" s="15" t="str" cm="1">
        <f t="array" ref="O913">IF(H913="?",INDEX($H$2:$H$2344,MODE(MATCH($H$2:$H$2344,$H$2:$H$2344,0))),H913)</f>
        <v>tier - 3</v>
      </c>
      <c r="P913" s="15" t="str">
        <f t="shared" si="76"/>
        <v>R1012</v>
      </c>
      <c r="Q913" s="49" t="str">
        <f t="shared" si="77"/>
        <v>2-Dec-1978</v>
      </c>
      <c r="R913" s="46">
        <v>28826</v>
      </c>
      <c r="S913" s="15"/>
      <c r="T913" s="29">
        <f t="shared" si="78"/>
        <v>44</v>
      </c>
      <c r="U913" s="61">
        <v>7421.19</v>
      </c>
    </row>
    <row r="914" spans="1:21" x14ac:dyDescent="0.25">
      <c r="A914" t="s">
        <v>945</v>
      </c>
      <c r="B914">
        <v>1977</v>
      </c>
      <c r="C914" t="s">
        <v>35</v>
      </c>
      <c r="D914">
        <v>25</v>
      </c>
      <c r="E914">
        <v>1</v>
      </c>
      <c r="F914" s="54">
        <v>7441.05</v>
      </c>
      <c r="G914" t="s">
        <v>12</v>
      </c>
      <c r="H914" t="s">
        <v>11</v>
      </c>
      <c r="I914" t="s">
        <v>42</v>
      </c>
      <c r="J914" s="20"/>
      <c r="K914" s="20"/>
      <c r="L914" s="17" t="str">
        <f t="shared" si="74"/>
        <v>Aug</v>
      </c>
      <c r="M914" s="17">
        <f t="shared" si="75"/>
        <v>1977</v>
      </c>
      <c r="N914" s="17" t="str" cm="1">
        <f t="array" ref="N914">IF(G914="?",INDEX($G$2:$G$2344,MODE(MATCH($G$2:$G$2344,$G$2:$G$2344,0))),G914)</f>
        <v>tier - 3</v>
      </c>
      <c r="O914" s="17" t="str" cm="1">
        <f t="array" ref="O914">IF(H914="?",INDEX($H$2:$H$2344,MODE(MATCH($H$2:$H$2344,$H$2:$H$2344,0))),H914)</f>
        <v>tier - 2</v>
      </c>
      <c r="P914" s="17" t="str">
        <f t="shared" si="76"/>
        <v>R1011</v>
      </c>
      <c r="Q914" s="47" t="str">
        <f t="shared" si="77"/>
        <v>25-Aug-1977</v>
      </c>
      <c r="R914" s="48">
        <v>28362</v>
      </c>
      <c r="S914" s="17"/>
      <c r="T914" s="30">
        <f t="shared" si="78"/>
        <v>45</v>
      </c>
      <c r="U914" s="62">
        <v>7441.05</v>
      </c>
    </row>
    <row r="915" spans="1:21" x14ac:dyDescent="0.25">
      <c r="A915" t="s">
        <v>946</v>
      </c>
      <c r="B915">
        <v>1979</v>
      </c>
      <c r="C915" t="s">
        <v>20</v>
      </c>
      <c r="D915">
        <v>1</v>
      </c>
      <c r="E915">
        <v>2</v>
      </c>
      <c r="F915" s="54">
        <v>7441.5</v>
      </c>
      <c r="G915" t="s">
        <v>12</v>
      </c>
      <c r="H915" t="s">
        <v>11</v>
      </c>
      <c r="I915" t="s">
        <v>42</v>
      </c>
      <c r="J915" s="19"/>
      <c r="K915" s="19"/>
      <c r="L915" s="15" t="str">
        <f t="shared" si="74"/>
        <v>Sep</v>
      </c>
      <c r="M915" s="15">
        <f t="shared" si="75"/>
        <v>1979</v>
      </c>
      <c r="N915" s="15" t="str" cm="1">
        <f t="array" ref="N915">IF(G915="?",INDEX($G$2:$G$2344,MODE(MATCH($G$2:$G$2344,$G$2:$G$2344,0))),G915)</f>
        <v>tier - 3</v>
      </c>
      <c r="O915" s="15" t="str" cm="1">
        <f t="array" ref="O915">IF(H915="?",INDEX($H$2:$H$2344,MODE(MATCH($H$2:$H$2344,$H$2:$H$2344,0))),H915)</f>
        <v>tier - 2</v>
      </c>
      <c r="P915" s="15" t="str">
        <f t="shared" si="76"/>
        <v>R1011</v>
      </c>
      <c r="Q915" s="49" t="str">
        <f t="shared" si="77"/>
        <v>1-Sep-1979</v>
      </c>
      <c r="R915" s="46">
        <v>29099</v>
      </c>
      <c r="S915" s="15"/>
      <c r="T915" s="29">
        <f t="shared" si="78"/>
        <v>43</v>
      </c>
      <c r="U915" s="61">
        <v>7441.5</v>
      </c>
    </row>
    <row r="916" spans="1:21" x14ac:dyDescent="0.25">
      <c r="A916" t="s">
        <v>947</v>
      </c>
      <c r="B916">
        <v>1980</v>
      </c>
      <c r="C916" t="s">
        <v>10</v>
      </c>
      <c r="D916">
        <v>7</v>
      </c>
      <c r="E916">
        <v>1</v>
      </c>
      <c r="F916" s="54">
        <v>7443.64</v>
      </c>
      <c r="G916" t="s">
        <v>11</v>
      </c>
      <c r="H916" t="s">
        <v>12</v>
      </c>
      <c r="I916" t="s">
        <v>23</v>
      </c>
      <c r="J916" s="20"/>
      <c r="K916" s="20"/>
      <c r="L916" s="17" t="str">
        <f t="shared" si="74"/>
        <v>Jul</v>
      </c>
      <c r="M916" s="17">
        <f t="shared" si="75"/>
        <v>1980</v>
      </c>
      <c r="N916" s="17" t="str" cm="1">
        <f t="array" ref="N916">IF(G916="?",INDEX($G$2:$G$2344,MODE(MATCH($G$2:$G$2344,$G$2:$G$2344,0))),G916)</f>
        <v>tier - 2</v>
      </c>
      <c r="O916" s="17" t="str" cm="1">
        <f t="array" ref="O916">IF(H916="?",INDEX($H$2:$H$2344,MODE(MATCH($H$2:$H$2344,$H$2:$H$2344,0))),H916)</f>
        <v>tier - 3</v>
      </c>
      <c r="P916" s="17" t="str">
        <f t="shared" si="76"/>
        <v>R1012</v>
      </c>
      <c r="Q916" s="47" t="str">
        <f t="shared" si="77"/>
        <v>7-Jul-1980</v>
      </c>
      <c r="R916" s="48">
        <v>29409</v>
      </c>
      <c r="S916" s="17"/>
      <c r="T916" s="30">
        <f t="shared" si="78"/>
        <v>42</v>
      </c>
      <c r="U916" s="62">
        <v>7443.64</v>
      </c>
    </row>
    <row r="917" spans="1:21" x14ac:dyDescent="0.25">
      <c r="A917" t="s">
        <v>948</v>
      </c>
      <c r="B917">
        <v>1977</v>
      </c>
      <c r="C917" t="s">
        <v>20</v>
      </c>
      <c r="D917">
        <v>25</v>
      </c>
      <c r="E917">
        <v>1</v>
      </c>
      <c r="F917" s="54">
        <v>7445.92</v>
      </c>
      <c r="G917" t="s">
        <v>12</v>
      </c>
      <c r="H917" t="s">
        <v>16</v>
      </c>
      <c r="I917" t="s">
        <v>42</v>
      </c>
      <c r="J917" s="19"/>
      <c r="K917" s="19"/>
      <c r="L917" s="15" t="str">
        <f t="shared" si="74"/>
        <v>Sep</v>
      </c>
      <c r="M917" s="15">
        <f t="shared" si="75"/>
        <v>1977</v>
      </c>
      <c r="N917" s="15" t="str" cm="1">
        <f t="array" ref="N917">IF(G917="?",INDEX($G$2:$G$2344,MODE(MATCH($G$2:$G$2344,$G$2:$G$2344,0))),G917)</f>
        <v>tier - 3</v>
      </c>
      <c r="O917" s="15" t="str" cm="1">
        <f t="array" ref="O917">IF(H917="?",INDEX($H$2:$H$2344,MODE(MATCH($H$2:$H$2344,$H$2:$H$2344,0))),H917)</f>
        <v>tier - 1</v>
      </c>
      <c r="P917" s="15" t="str">
        <f t="shared" si="76"/>
        <v>R1011</v>
      </c>
      <c r="Q917" s="49" t="str">
        <f t="shared" si="77"/>
        <v>25-Sep-1977</v>
      </c>
      <c r="R917" s="46">
        <v>28393</v>
      </c>
      <c r="S917" s="15"/>
      <c r="T917" s="29">
        <f t="shared" si="78"/>
        <v>45</v>
      </c>
      <c r="U917" s="61">
        <v>7445.92</v>
      </c>
    </row>
    <row r="918" spans="1:21" x14ac:dyDescent="0.25">
      <c r="A918" t="s">
        <v>949</v>
      </c>
      <c r="B918">
        <v>1977</v>
      </c>
      <c r="C918" t="s">
        <v>20</v>
      </c>
      <c r="D918">
        <v>30</v>
      </c>
      <c r="E918">
        <v>0</v>
      </c>
      <c r="F918" s="54">
        <v>7448.4</v>
      </c>
      <c r="G918" t="s">
        <v>12</v>
      </c>
      <c r="H918" t="s">
        <v>12</v>
      </c>
      <c r="I918" t="s">
        <v>356</v>
      </c>
      <c r="J918" s="20"/>
      <c r="K918" s="20"/>
      <c r="L918" s="17" t="str">
        <f t="shared" si="74"/>
        <v>Sep</v>
      </c>
      <c r="M918" s="17">
        <f t="shared" si="75"/>
        <v>1977</v>
      </c>
      <c r="N918" s="17" t="str" cm="1">
        <f t="array" ref="N918">IF(G918="?",INDEX($G$2:$G$2344,MODE(MATCH($G$2:$G$2344,$G$2:$G$2344,0))),G918)</f>
        <v>tier - 3</v>
      </c>
      <c r="O918" s="17" t="str" cm="1">
        <f t="array" ref="O918">IF(H918="?",INDEX($H$2:$H$2344,MODE(MATCH($H$2:$H$2344,$H$2:$H$2344,0))),H918)</f>
        <v>tier - 3</v>
      </c>
      <c r="P918" s="17" t="str">
        <f t="shared" si="76"/>
        <v>R1017</v>
      </c>
      <c r="Q918" s="47" t="str">
        <f t="shared" si="77"/>
        <v>30-Sep-1977</v>
      </c>
      <c r="R918" s="48">
        <v>28398</v>
      </c>
      <c r="S918" s="17"/>
      <c r="T918" s="30">
        <f t="shared" si="78"/>
        <v>45</v>
      </c>
      <c r="U918" s="62">
        <v>7448.4</v>
      </c>
    </row>
    <row r="919" spans="1:21" x14ac:dyDescent="0.25">
      <c r="A919" t="s">
        <v>950</v>
      </c>
      <c r="B919">
        <v>2001</v>
      </c>
      <c r="C919" t="s">
        <v>18</v>
      </c>
      <c r="D919">
        <v>1</v>
      </c>
      <c r="E919">
        <v>0</v>
      </c>
      <c r="F919" s="54">
        <v>7450.36</v>
      </c>
      <c r="G919" t="s">
        <v>11</v>
      </c>
      <c r="H919" t="s">
        <v>11</v>
      </c>
      <c r="I919" t="s">
        <v>23</v>
      </c>
      <c r="J919" s="19"/>
      <c r="K919" s="19"/>
      <c r="L919" s="15" t="str">
        <f t="shared" si="74"/>
        <v>Jun</v>
      </c>
      <c r="M919" s="15">
        <f t="shared" si="75"/>
        <v>2001</v>
      </c>
      <c r="N919" s="15" t="str" cm="1">
        <f t="array" ref="N919">IF(G919="?",INDEX($G$2:$G$2344,MODE(MATCH($G$2:$G$2344,$G$2:$G$2344,0))),G919)</f>
        <v>tier - 2</v>
      </c>
      <c r="O919" s="15" t="str" cm="1">
        <f t="array" ref="O919">IF(H919="?",INDEX($H$2:$H$2344,MODE(MATCH($H$2:$H$2344,$H$2:$H$2344,0))),H919)</f>
        <v>tier - 2</v>
      </c>
      <c r="P919" s="15" t="str">
        <f t="shared" si="76"/>
        <v>R1012</v>
      </c>
      <c r="Q919" s="49" t="str">
        <f t="shared" si="77"/>
        <v>1-Jun-2001</v>
      </c>
      <c r="R919" s="46">
        <v>37043</v>
      </c>
      <c r="S919" s="15"/>
      <c r="T919" s="29">
        <f t="shared" si="78"/>
        <v>22</v>
      </c>
      <c r="U919" s="61">
        <v>7450.36</v>
      </c>
    </row>
    <row r="920" spans="1:21" x14ac:dyDescent="0.25">
      <c r="A920" t="s">
        <v>951</v>
      </c>
      <c r="B920">
        <v>1967</v>
      </c>
      <c r="C920" t="s">
        <v>35</v>
      </c>
      <c r="D920">
        <v>4</v>
      </c>
      <c r="E920">
        <v>0</v>
      </c>
      <c r="F920" s="54">
        <v>7463.51</v>
      </c>
      <c r="G920" t="s">
        <v>12</v>
      </c>
      <c r="H920" t="s">
        <v>12</v>
      </c>
      <c r="I920" t="s">
        <v>13</v>
      </c>
      <c r="J920" s="20"/>
      <c r="K920" s="20"/>
      <c r="L920" s="17" t="str">
        <f t="shared" si="74"/>
        <v>Aug</v>
      </c>
      <c r="M920" s="17">
        <f t="shared" si="75"/>
        <v>1967</v>
      </c>
      <c r="N920" s="17" t="str" cm="1">
        <f t="array" ref="N920">IF(G920="?",INDEX($G$2:$G$2344,MODE(MATCH($G$2:$G$2344,$G$2:$G$2344,0))),G920)</f>
        <v>tier - 3</v>
      </c>
      <c r="O920" s="17" t="str" cm="1">
        <f t="array" ref="O920">IF(H920="?",INDEX($H$2:$H$2344,MODE(MATCH($H$2:$H$2344,$H$2:$H$2344,0))),H920)</f>
        <v>tier - 3</v>
      </c>
      <c r="P920" s="17" t="str">
        <f t="shared" si="76"/>
        <v>R1013</v>
      </c>
      <c r="Q920" s="47" t="str">
        <f t="shared" si="77"/>
        <v>4-Aug-1967</v>
      </c>
      <c r="R920" s="48">
        <v>24688</v>
      </c>
      <c r="S920" s="17"/>
      <c r="T920" s="30">
        <f t="shared" si="78"/>
        <v>55</v>
      </c>
      <c r="U920" s="62">
        <v>7463.51</v>
      </c>
    </row>
    <row r="921" spans="1:21" x14ac:dyDescent="0.25">
      <c r="A921" t="s">
        <v>952</v>
      </c>
      <c r="B921">
        <v>1996</v>
      </c>
      <c r="C921" t="s">
        <v>18</v>
      </c>
      <c r="D921">
        <v>14</v>
      </c>
      <c r="E921">
        <v>0</v>
      </c>
      <c r="F921" s="54">
        <v>7487.38</v>
      </c>
      <c r="G921" t="s">
        <v>11</v>
      </c>
      <c r="H921" t="s">
        <v>12</v>
      </c>
      <c r="I921" t="s">
        <v>23</v>
      </c>
      <c r="J921" s="19"/>
      <c r="K921" s="19"/>
      <c r="L921" s="15" t="str">
        <f t="shared" si="74"/>
        <v>Jun</v>
      </c>
      <c r="M921" s="15">
        <f t="shared" si="75"/>
        <v>1996</v>
      </c>
      <c r="N921" s="15" t="str" cm="1">
        <f t="array" ref="N921">IF(G921="?",INDEX($G$2:$G$2344,MODE(MATCH($G$2:$G$2344,$G$2:$G$2344,0))),G921)</f>
        <v>tier - 2</v>
      </c>
      <c r="O921" s="15" t="str" cm="1">
        <f t="array" ref="O921">IF(H921="?",INDEX($H$2:$H$2344,MODE(MATCH($H$2:$H$2344,$H$2:$H$2344,0))),H921)</f>
        <v>tier - 3</v>
      </c>
      <c r="P921" s="15" t="str">
        <f t="shared" si="76"/>
        <v>R1012</v>
      </c>
      <c r="Q921" s="49" t="str">
        <f t="shared" si="77"/>
        <v>14-Jun-1996</v>
      </c>
      <c r="R921" s="46">
        <v>35230</v>
      </c>
      <c r="S921" s="15"/>
      <c r="T921" s="29">
        <f t="shared" si="78"/>
        <v>26</v>
      </c>
      <c r="U921" s="61">
        <v>7487.38</v>
      </c>
    </row>
    <row r="922" spans="1:21" x14ac:dyDescent="0.25">
      <c r="A922" t="s">
        <v>953</v>
      </c>
      <c r="B922">
        <v>1988</v>
      </c>
      <c r="C922" t="s">
        <v>30</v>
      </c>
      <c r="D922">
        <v>15</v>
      </c>
      <c r="E922">
        <v>3</v>
      </c>
      <c r="F922" s="54">
        <v>7494.63</v>
      </c>
      <c r="G922" t="s">
        <v>11</v>
      </c>
      <c r="H922" t="s">
        <v>12</v>
      </c>
      <c r="I922" t="s">
        <v>200</v>
      </c>
      <c r="J922" s="20"/>
      <c r="K922" s="20"/>
      <c r="L922" s="17" t="str">
        <f t="shared" si="74"/>
        <v>Dec</v>
      </c>
      <c r="M922" s="17">
        <f t="shared" si="75"/>
        <v>1988</v>
      </c>
      <c r="N922" s="17" t="str" cm="1">
        <f t="array" ref="N922">IF(G922="?",INDEX($G$2:$G$2344,MODE(MATCH($G$2:$G$2344,$G$2:$G$2344,0))),G922)</f>
        <v>tier - 2</v>
      </c>
      <c r="O922" s="17" t="str" cm="1">
        <f t="array" ref="O922">IF(H922="?",INDEX($H$2:$H$2344,MODE(MATCH($H$2:$H$2344,$H$2:$H$2344,0))),H922)</f>
        <v>tier - 3</v>
      </c>
      <c r="P922" s="17" t="str">
        <f t="shared" si="76"/>
        <v>R1025</v>
      </c>
      <c r="Q922" s="47" t="str">
        <f t="shared" si="77"/>
        <v>15-Dec-1988</v>
      </c>
      <c r="R922" s="48">
        <v>32492</v>
      </c>
      <c r="S922" s="17"/>
      <c r="T922" s="30">
        <f t="shared" si="78"/>
        <v>34</v>
      </c>
      <c r="U922" s="62">
        <v>7494.63</v>
      </c>
    </row>
    <row r="923" spans="1:21" x14ac:dyDescent="0.25">
      <c r="A923" t="s">
        <v>954</v>
      </c>
      <c r="B923">
        <v>1997</v>
      </c>
      <c r="C923" t="s">
        <v>37</v>
      </c>
      <c r="D923">
        <v>28</v>
      </c>
      <c r="E923">
        <v>0</v>
      </c>
      <c r="F923" s="54">
        <v>7504.3</v>
      </c>
      <c r="G923" t="s">
        <v>11</v>
      </c>
      <c r="H923" t="s">
        <v>16</v>
      </c>
      <c r="I923" t="s">
        <v>23</v>
      </c>
      <c r="J923" s="19"/>
      <c r="K923" s="19"/>
      <c r="L923" s="15" t="str">
        <f t="shared" si="74"/>
        <v>Oct</v>
      </c>
      <c r="M923" s="15">
        <f t="shared" si="75"/>
        <v>1997</v>
      </c>
      <c r="N923" s="15" t="str" cm="1">
        <f t="array" ref="N923">IF(G923="?",INDEX($G$2:$G$2344,MODE(MATCH($G$2:$G$2344,$G$2:$G$2344,0))),G923)</f>
        <v>tier - 2</v>
      </c>
      <c r="O923" s="15" t="str" cm="1">
        <f t="array" ref="O923">IF(H923="?",INDEX($H$2:$H$2344,MODE(MATCH($H$2:$H$2344,$H$2:$H$2344,0))),H923)</f>
        <v>tier - 1</v>
      </c>
      <c r="P923" s="15" t="str">
        <f t="shared" si="76"/>
        <v>R1012</v>
      </c>
      <c r="Q923" s="49" t="str">
        <f t="shared" si="77"/>
        <v>28-Oct-1997</v>
      </c>
      <c r="R923" s="46">
        <v>35731</v>
      </c>
      <c r="S923" s="15"/>
      <c r="T923" s="29">
        <f t="shared" si="78"/>
        <v>25</v>
      </c>
      <c r="U923" s="61">
        <v>7504.3</v>
      </c>
    </row>
    <row r="924" spans="1:21" x14ac:dyDescent="0.25">
      <c r="A924" t="s">
        <v>955</v>
      </c>
      <c r="B924">
        <v>1983</v>
      </c>
      <c r="C924" t="s">
        <v>10</v>
      </c>
      <c r="D924">
        <v>10</v>
      </c>
      <c r="E924">
        <v>4</v>
      </c>
      <c r="F924" s="54">
        <v>7512.27</v>
      </c>
      <c r="G924" t="s">
        <v>12</v>
      </c>
      <c r="H924" t="s">
        <v>11</v>
      </c>
      <c r="I924" t="s">
        <v>42</v>
      </c>
      <c r="J924" s="20"/>
      <c r="K924" s="20"/>
      <c r="L924" s="17" t="str">
        <f t="shared" si="74"/>
        <v>Jul</v>
      </c>
      <c r="M924" s="17">
        <f t="shared" si="75"/>
        <v>1983</v>
      </c>
      <c r="N924" s="17" t="str" cm="1">
        <f t="array" ref="N924">IF(G924="?",INDEX($G$2:$G$2344,MODE(MATCH($G$2:$G$2344,$G$2:$G$2344,0))),G924)</f>
        <v>tier - 3</v>
      </c>
      <c r="O924" s="17" t="str" cm="1">
        <f t="array" ref="O924">IF(H924="?",INDEX($H$2:$H$2344,MODE(MATCH($H$2:$H$2344,$H$2:$H$2344,0))),H924)</f>
        <v>tier - 2</v>
      </c>
      <c r="P924" s="17" t="str">
        <f t="shared" si="76"/>
        <v>R1011</v>
      </c>
      <c r="Q924" s="47" t="str">
        <f t="shared" si="77"/>
        <v>10-Jul-1983</v>
      </c>
      <c r="R924" s="48">
        <v>30507</v>
      </c>
      <c r="S924" s="17"/>
      <c r="T924" s="30">
        <f t="shared" si="78"/>
        <v>39</v>
      </c>
      <c r="U924" s="62">
        <v>7512.27</v>
      </c>
    </row>
    <row r="925" spans="1:21" x14ac:dyDescent="0.25">
      <c r="A925" t="s">
        <v>956</v>
      </c>
      <c r="B925">
        <v>1978</v>
      </c>
      <c r="C925" t="s">
        <v>37</v>
      </c>
      <c r="D925">
        <v>18</v>
      </c>
      <c r="E925">
        <v>1</v>
      </c>
      <c r="F925" s="54">
        <v>7518.03</v>
      </c>
      <c r="G925" t="s">
        <v>11</v>
      </c>
      <c r="H925" t="s">
        <v>12</v>
      </c>
      <c r="I925" t="s">
        <v>23</v>
      </c>
      <c r="J925" s="19"/>
      <c r="K925" s="19"/>
      <c r="L925" s="15" t="str">
        <f t="shared" si="74"/>
        <v>Oct</v>
      </c>
      <c r="M925" s="15">
        <f t="shared" si="75"/>
        <v>1978</v>
      </c>
      <c r="N925" s="15" t="str" cm="1">
        <f t="array" ref="N925">IF(G925="?",INDEX($G$2:$G$2344,MODE(MATCH($G$2:$G$2344,$G$2:$G$2344,0))),G925)</f>
        <v>tier - 2</v>
      </c>
      <c r="O925" s="15" t="str" cm="1">
        <f t="array" ref="O925">IF(H925="?",INDEX($H$2:$H$2344,MODE(MATCH($H$2:$H$2344,$H$2:$H$2344,0))),H925)</f>
        <v>tier - 3</v>
      </c>
      <c r="P925" s="15" t="str">
        <f t="shared" si="76"/>
        <v>R1012</v>
      </c>
      <c r="Q925" s="49" t="str">
        <f t="shared" si="77"/>
        <v>18-Oct-1978</v>
      </c>
      <c r="R925" s="46">
        <v>28781</v>
      </c>
      <c r="S925" s="15"/>
      <c r="T925" s="29">
        <f t="shared" si="78"/>
        <v>44</v>
      </c>
      <c r="U925" s="61">
        <v>7518.03</v>
      </c>
    </row>
    <row r="926" spans="1:21" x14ac:dyDescent="0.25">
      <c r="A926" t="s">
        <v>957</v>
      </c>
      <c r="B926">
        <v>1976</v>
      </c>
      <c r="C926" t="s">
        <v>37</v>
      </c>
      <c r="D926">
        <v>10</v>
      </c>
      <c r="E926">
        <v>0</v>
      </c>
      <c r="F926" s="54">
        <v>7526.71</v>
      </c>
      <c r="G926" t="s">
        <v>12</v>
      </c>
      <c r="H926" t="s">
        <v>16</v>
      </c>
      <c r="I926" t="s">
        <v>23</v>
      </c>
      <c r="J926" s="20"/>
      <c r="K926" s="20"/>
      <c r="L926" s="17" t="str">
        <f t="shared" si="74"/>
        <v>Oct</v>
      </c>
      <c r="M926" s="17">
        <f t="shared" si="75"/>
        <v>1976</v>
      </c>
      <c r="N926" s="17" t="str" cm="1">
        <f t="array" ref="N926">IF(G926="?",INDEX($G$2:$G$2344,MODE(MATCH($G$2:$G$2344,$G$2:$G$2344,0))),G926)</f>
        <v>tier - 3</v>
      </c>
      <c r="O926" s="17" t="str" cm="1">
        <f t="array" ref="O926">IF(H926="?",INDEX($H$2:$H$2344,MODE(MATCH($H$2:$H$2344,$H$2:$H$2344,0))),H926)</f>
        <v>tier - 1</v>
      </c>
      <c r="P926" s="17" t="str">
        <f t="shared" si="76"/>
        <v>R1012</v>
      </c>
      <c r="Q926" s="47" t="str">
        <f t="shared" si="77"/>
        <v>10-Oct-1976</v>
      </c>
      <c r="R926" s="48">
        <v>28043</v>
      </c>
      <c r="S926" s="17"/>
      <c r="T926" s="30">
        <f t="shared" si="78"/>
        <v>46</v>
      </c>
      <c r="U926" s="62">
        <v>7526.71</v>
      </c>
    </row>
    <row r="927" spans="1:21" x14ac:dyDescent="0.25">
      <c r="A927" t="s">
        <v>958</v>
      </c>
      <c r="B927">
        <v>1978</v>
      </c>
      <c r="C927" t="s">
        <v>30</v>
      </c>
      <c r="D927">
        <v>14</v>
      </c>
      <c r="E927">
        <v>2</v>
      </c>
      <c r="F927" s="54">
        <v>7531.7</v>
      </c>
      <c r="G927" t="s">
        <v>11</v>
      </c>
      <c r="H927" t="s">
        <v>16</v>
      </c>
      <c r="I927" t="s">
        <v>13</v>
      </c>
      <c r="J927" s="19"/>
      <c r="K927" s="19"/>
      <c r="L927" s="15" t="str">
        <f t="shared" si="74"/>
        <v>Dec</v>
      </c>
      <c r="M927" s="15">
        <f t="shared" si="75"/>
        <v>1978</v>
      </c>
      <c r="N927" s="15" t="str" cm="1">
        <f t="array" ref="N927">IF(G927="?",INDEX($G$2:$G$2344,MODE(MATCH($G$2:$G$2344,$G$2:$G$2344,0))),G927)</f>
        <v>tier - 2</v>
      </c>
      <c r="O927" s="15" t="str" cm="1">
        <f t="array" ref="O927">IF(H927="?",INDEX($H$2:$H$2344,MODE(MATCH($H$2:$H$2344,$H$2:$H$2344,0))),H927)</f>
        <v>tier - 1</v>
      </c>
      <c r="P927" s="15" t="str">
        <f t="shared" si="76"/>
        <v>R1013</v>
      </c>
      <c r="Q927" s="49" t="str">
        <f t="shared" si="77"/>
        <v>14-Dec-1978</v>
      </c>
      <c r="R927" s="46">
        <v>28838</v>
      </c>
      <c r="S927" s="15"/>
      <c r="T927" s="29">
        <f t="shared" si="78"/>
        <v>44</v>
      </c>
      <c r="U927" s="61">
        <v>7531.7</v>
      </c>
    </row>
    <row r="928" spans="1:21" x14ac:dyDescent="0.25">
      <c r="A928" t="s">
        <v>959</v>
      </c>
      <c r="B928">
        <v>1984</v>
      </c>
      <c r="C928" t="s">
        <v>35</v>
      </c>
      <c r="D928">
        <v>22</v>
      </c>
      <c r="E928">
        <v>3</v>
      </c>
      <c r="F928" s="54">
        <v>7537.16</v>
      </c>
      <c r="G928" t="s">
        <v>11</v>
      </c>
      <c r="H928" t="s">
        <v>11</v>
      </c>
      <c r="I928" t="s">
        <v>23</v>
      </c>
      <c r="J928" s="20"/>
      <c r="K928" s="20"/>
      <c r="L928" s="17" t="str">
        <f t="shared" si="74"/>
        <v>Aug</v>
      </c>
      <c r="M928" s="17">
        <f t="shared" si="75"/>
        <v>1984</v>
      </c>
      <c r="N928" s="17" t="str" cm="1">
        <f t="array" ref="N928">IF(G928="?",INDEX($G$2:$G$2344,MODE(MATCH($G$2:$G$2344,$G$2:$G$2344,0))),G928)</f>
        <v>tier - 2</v>
      </c>
      <c r="O928" s="17" t="str" cm="1">
        <f t="array" ref="O928">IF(H928="?",INDEX($H$2:$H$2344,MODE(MATCH($H$2:$H$2344,$H$2:$H$2344,0))),H928)</f>
        <v>tier - 2</v>
      </c>
      <c r="P928" s="17" t="str">
        <f t="shared" si="76"/>
        <v>R1012</v>
      </c>
      <c r="Q928" s="47" t="str">
        <f t="shared" si="77"/>
        <v>22-Aug-1984</v>
      </c>
      <c r="R928" s="48">
        <v>30916</v>
      </c>
      <c r="S928" s="17"/>
      <c r="T928" s="30">
        <f t="shared" si="78"/>
        <v>38</v>
      </c>
      <c r="U928" s="62">
        <v>7537.16</v>
      </c>
    </row>
    <row r="929" spans="1:21" x14ac:dyDescent="0.25">
      <c r="A929" t="s">
        <v>960</v>
      </c>
      <c r="B929">
        <v>1988</v>
      </c>
      <c r="C929" t="s">
        <v>30</v>
      </c>
      <c r="D929">
        <v>15</v>
      </c>
      <c r="E929">
        <v>3</v>
      </c>
      <c r="F929" s="54">
        <v>7538.52</v>
      </c>
      <c r="G929" t="s">
        <v>11</v>
      </c>
      <c r="H929" t="s">
        <v>11</v>
      </c>
      <c r="I929" t="s">
        <v>23</v>
      </c>
      <c r="J929" s="19"/>
      <c r="K929" s="19"/>
      <c r="L929" s="15" t="str">
        <f t="shared" si="74"/>
        <v>Dec</v>
      </c>
      <c r="M929" s="15">
        <f t="shared" si="75"/>
        <v>1988</v>
      </c>
      <c r="N929" s="15" t="str" cm="1">
        <f t="array" ref="N929">IF(G929="?",INDEX($G$2:$G$2344,MODE(MATCH($G$2:$G$2344,$G$2:$G$2344,0))),G929)</f>
        <v>tier - 2</v>
      </c>
      <c r="O929" s="15" t="str" cm="1">
        <f t="array" ref="O929">IF(H929="?",INDEX($H$2:$H$2344,MODE(MATCH($H$2:$H$2344,$H$2:$H$2344,0))),H929)</f>
        <v>tier - 2</v>
      </c>
      <c r="P929" s="15" t="str">
        <f t="shared" si="76"/>
        <v>R1012</v>
      </c>
      <c r="Q929" s="49" t="str">
        <f t="shared" si="77"/>
        <v>15-Dec-1988</v>
      </c>
      <c r="R929" s="46">
        <v>32492</v>
      </c>
      <c r="S929" s="15"/>
      <c r="T929" s="29">
        <f t="shared" si="78"/>
        <v>34</v>
      </c>
      <c r="U929" s="61">
        <v>7538.52</v>
      </c>
    </row>
    <row r="930" spans="1:21" x14ac:dyDescent="0.25">
      <c r="A930" t="s">
        <v>961</v>
      </c>
      <c r="B930">
        <v>1994</v>
      </c>
      <c r="C930" t="s">
        <v>35</v>
      </c>
      <c r="D930">
        <v>14</v>
      </c>
      <c r="E930">
        <v>0</v>
      </c>
      <c r="F930" s="54">
        <v>7567.13</v>
      </c>
      <c r="G930" t="s">
        <v>11</v>
      </c>
      <c r="H930" t="s">
        <v>11</v>
      </c>
      <c r="I930" t="s">
        <v>300</v>
      </c>
      <c r="J930" s="20"/>
      <c r="K930" s="20"/>
      <c r="L930" s="17" t="str">
        <f t="shared" si="74"/>
        <v>Aug</v>
      </c>
      <c r="M930" s="17">
        <f t="shared" si="75"/>
        <v>1994</v>
      </c>
      <c r="N930" s="17" t="str" cm="1">
        <f t="array" ref="N930">IF(G930="?",INDEX($G$2:$G$2344,MODE(MATCH($G$2:$G$2344,$G$2:$G$2344,0))),G930)</f>
        <v>tier - 2</v>
      </c>
      <c r="O930" s="17" t="str" cm="1">
        <f t="array" ref="O930">IF(H930="?",INDEX($H$2:$H$2344,MODE(MATCH($H$2:$H$2344,$H$2:$H$2344,0))),H930)</f>
        <v>tier - 2</v>
      </c>
      <c r="P930" s="17" t="str">
        <f t="shared" si="76"/>
        <v>R1021</v>
      </c>
      <c r="Q930" s="47" t="str">
        <f t="shared" si="77"/>
        <v>14-Aug-1994</v>
      </c>
      <c r="R930" s="48">
        <v>34560</v>
      </c>
      <c r="S930" s="17"/>
      <c r="T930" s="30">
        <f t="shared" si="78"/>
        <v>28</v>
      </c>
      <c r="U930" s="62">
        <v>7567.13</v>
      </c>
    </row>
    <row r="931" spans="1:21" x14ac:dyDescent="0.25">
      <c r="A931" t="s">
        <v>962</v>
      </c>
      <c r="B931">
        <v>1967</v>
      </c>
      <c r="C931" t="s">
        <v>10</v>
      </c>
      <c r="D931">
        <v>17</v>
      </c>
      <c r="E931">
        <v>0</v>
      </c>
      <c r="F931" s="54">
        <v>7585.62</v>
      </c>
      <c r="G931" t="s">
        <v>12</v>
      </c>
      <c r="H931" t="s">
        <v>11</v>
      </c>
      <c r="I931" t="s">
        <v>13</v>
      </c>
      <c r="J931" s="19"/>
      <c r="K931" s="19"/>
      <c r="L931" s="15" t="str">
        <f t="shared" si="74"/>
        <v>Jul</v>
      </c>
      <c r="M931" s="15">
        <f t="shared" si="75"/>
        <v>1967</v>
      </c>
      <c r="N931" s="15" t="str" cm="1">
        <f t="array" ref="N931">IF(G931="?",INDEX($G$2:$G$2344,MODE(MATCH($G$2:$G$2344,$G$2:$G$2344,0))),G931)</f>
        <v>tier - 3</v>
      </c>
      <c r="O931" s="15" t="str" cm="1">
        <f t="array" ref="O931">IF(H931="?",INDEX($H$2:$H$2344,MODE(MATCH($H$2:$H$2344,$H$2:$H$2344,0))),H931)</f>
        <v>tier - 2</v>
      </c>
      <c r="P931" s="15" t="str">
        <f t="shared" si="76"/>
        <v>R1013</v>
      </c>
      <c r="Q931" s="49" t="str">
        <f t="shared" si="77"/>
        <v>17-Jul-1967</v>
      </c>
      <c r="R931" s="46">
        <v>24670</v>
      </c>
      <c r="S931" s="15"/>
      <c r="T931" s="29">
        <f t="shared" si="78"/>
        <v>55</v>
      </c>
      <c r="U931" s="61">
        <v>7585.62</v>
      </c>
    </row>
    <row r="932" spans="1:21" x14ac:dyDescent="0.25">
      <c r="A932" t="s">
        <v>963</v>
      </c>
      <c r="B932">
        <v>1997</v>
      </c>
      <c r="C932" t="s">
        <v>20</v>
      </c>
      <c r="D932">
        <v>30</v>
      </c>
      <c r="E932">
        <v>0</v>
      </c>
      <c r="F932" s="54">
        <v>7607.03</v>
      </c>
      <c r="G932" t="s">
        <v>11</v>
      </c>
      <c r="H932" t="s">
        <v>11</v>
      </c>
      <c r="I932" t="s">
        <v>23</v>
      </c>
      <c r="J932" s="20"/>
      <c r="K932" s="20"/>
      <c r="L932" s="17" t="str">
        <f t="shared" si="74"/>
        <v>Sep</v>
      </c>
      <c r="M932" s="17">
        <f t="shared" si="75"/>
        <v>1997</v>
      </c>
      <c r="N932" s="17" t="str" cm="1">
        <f t="array" ref="N932">IF(G932="?",INDEX($G$2:$G$2344,MODE(MATCH($G$2:$G$2344,$G$2:$G$2344,0))),G932)</f>
        <v>tier - 2</v>
      </c>
      <c r="O932" s="17" t="str" cm="1">
        <f t="array" ref="O932">IF(H932="?",INDEX($H$2:$H$2344,MODE(MATCH($H$2:$H$2344,$H$2:$H$2344,0))),H932)</f>
        <v>tier - 2</v>
      </c>
      <c r="P932" s="17" t="str">
        <f t="shared" si="76"/>
        <v>R1012</v>
      </c>
      <c r="Q932" s="47" t="str">
        <f t="shared" si="77"/>
        <v>30-Sep-1997</v>
      </c>
      <c r="R932" s="48">
        <v>35703</v>
      </c>
      <c r="S932" s="17"/>
      <c r="T932" s="30">
        <f t="shared" si="78"/>
        <v>25</v>
      </c>
      <c r="U932" s="62">
        <v>7607.03</v>
      </c>
    </row>
    <row r="933" spans="1:21" x14ac:dyDescent="0.25">
      <c r="A933" t="s">
        <v>964</v>
      </c>
      <c r="B933">
        <v>1968</v>
      </c>
      <c r="C933" t="s">
        <v>10</v>
      </c>
      <c r="D933">
        <v>3</v>
      </c>
      <c r="E933">
        <v>0</v>
      </c>
      <c r="F933" s="54">
        <v>7609.6</v>
      </c>
      <c r="G933" t="s">
        <v>12</v>
      </c>
      <c r="H933" t="s">
        <v>11</v>
      </c>
      <c r="I933" t="s">
        <v>23</v>
      </c>
      <c r="J933" s="19"/>
      <c r="K933" s="19"/>
      <c r="L933" s="15" t="str">
        <f t="shared" si="74"/>
        <v>Jul</v>
      </c>
      <c r="M933" s="15">
        <f t="shared" si="75"/>
        <v>1968</v>
      </c>
      <c r="N933" s="15" t="str" cm="1">
        <f t="array" ref="N933">IF(G933="?",INDEX($G$2:$G$2344,MODE(MATCH($G$2:$G$2344,$G$2:$G$2344,0))),G933)</f>
        <v>tier - 3</v>
      </c>
      <c r="O933" s="15" t="str" cm="1">
        <f t="array" ref="O933">IF(H933="?",INDEX($H$2:$H$2344,MODE(MATCH($H$2:$H$2344,$H$2:$H$2344,0))),H933)</f>
        <v>tier - 2</v>
      </c>
      <c r="P933" s="15" t="str">
        <f t="shared" si="76"/>
        <v>R1012</v>
      </c>
      <c r="Q933" s="49" t="str">
        <f t="shared" si="77"/>
        <v>3-Jul-1968</v>
      </c>
      <c r="R933" s="46">
        <v>25022</v>
      </c>
      <c r="S933" s="15"/>
      <c r="T933" s="29">
        <f t="shared" si="78"/>
        <v>54</v>
      </c>
      <c r="U933" s="61">
        <v>7609.6</v>
      </c>
    </row>
    <row r="934" spans="1:21" x14ac:dyDescent="0.25">
      <c r="A934" t="s">
        <v>965</v>
      </c>
      <c r="B934">
        <v>1996</v>
      </c>
      <c r="C934" t="s">
        <v>20</v>
      </c>
      <c r="D934">
        <v>17</v>
      </c>
      <c r="E934">
        <v>0</v>
      </c>
      <c r="F934" s="54">
        <v>7623.13</v>
      </c>
      <c r="G934" t="s">
        <v>11</v>
      </c>
      <c r="H934" t="s">
        <v>12</v>
      </c>
      <c r="I934" t="s">
        <v>42</v>
      </c>
      <c r="J934" s="20"/>
      <c r="K934" s="20"/>
      <c r="L934" s="17" t="str">
        <f t="shared" si="74"/>
        <v>Sep</v>
      </c>
      <c r="M934" s="17">
        <f t="shared" si="75"/>
        <v>1996</v>
      </c>
      <c r="N934" s="17" t="str" cm="1">
        <f t="array" ref="N934">IF(G934="?",INDEX($G$2:$G$2344,MODE(MATCH($G$2:$G$2344,$G$2:$G$2344,0))),G934)</f>
        <v>tier - 2</v>
      </c>
      <c r="O934" s="17" t="str" cm="1">
        <f t="array" ref="O934">IF(H934="?",INDEX($H$2:$H$2344,MODE(MATCH($H$2:$H$2344,$H$2:$H$2344,0))),H934)</f>
        <v>tier - 3</v>
      </c>
      <c r="P934" s="17" t="str">
        <f t="shared" si="76"/>
        <v>R1011</v>
      </c>
      <c r="Q934" s="47" t="str">
        <f t="shared" si="77"/>
        <v>17-Sep-1996</v>
      </c>
      <c r="R934" s="48">
        <v>35325</v>
      </c>
      <c r="S934" s="17"/>
      <c r="T934" s="30">
        <f t="shared" si="78"/>
        <v>26</v>
      </c>
      <c r="U934" s="62">
        <v>7623.13</v>
      </c>
    </row>
    <row r="935" spans="1:21" x14ac:dyDescent="0.25">
      <c r="A935" t="s">
        <v>966</v>
      </c>
      <c r="B935">
        <v>1978</v>
      </c>
      <c r="C935" t="s">
        <v>15</v>
      </c>
      <c r="D935">
        <v>28</v>
      </c>
      <c r="E935">
        <v>1</v>
      </c>
      <c r="F935" s="54">
        <v>7623.52</v>
      </c>
      <c r="G935" t="s">
        <v>11</v>
      </c>
      <c r="H935" t="s">
        <v>16</v>
      </c>
      <c r="I935" t="s">
        <v>42</v>
      </c>
      <c r="J935" s="19"/>
      <c r="K935" s="19"/>
      <c r="L935" s="15" t="str">
        <f t="shared" si="74"/>
        <v>Nov</v>
      </c>
      <c r="M935" s="15">
        <f t="shared" si="75"/>
        <v>1978</v>
      </c>
      <c r="N935" s="15" t="str" cm="1">
        <f t="array" ref="N935">IF(G935="?",INDEX($G$2:$G$2344,MODE(MATCH($G$2:$G$2344,$G$2:$G$2344,0))),G935)</f>
        <v>tier - 2</v>
      </c>
      <c r="O935" s="15" t="str" cm="1">
        <f t="array" ref="O935">IF(H935="?",INDEX($H$2:$H$2344,MODE(MATCH($H$2:$H$2344,$H$2:$H$2344,0))),H935)</f>
        <v>tier - 1</v>
      </c>
      <c r="P935" s="15" t="str">
        <f t="shared" si="76"/>
        <v>R1011</v>
      </c>
      <c r="Q935" s="49" t="str">
        <f t="shared" si="77"/>
        <v>28-Nov-1978</v>
      </c>
      <c r="R935" s="46">
        <v>28822</v>
      </c>
      <c r="S935" s="15"/>
      <c r="T935" s="29">
        <f t="shared" si="78"/>
        <v>44</v>
      </c>
      <c r="U935" s="61">
        <v>7623.52</v>
      </c>
    </row>
    <row r="936" spans="1:21" x14ac:dyDescent="0.25">
      <c r="A936" t="s">
        <v>967</v>
      </c>
      <c r="B936">
        <v>1978</v>
      </c>
      <c r="C936" t="s">
        <v>15</v>
      </c>
      <c r="D936">
        <v>6</v>
      </c>
      <c r="E936">
        <v>1</v>
      </c>
      <c r="F936" s="54">
        <v>7624.63</v>
      </c>
      <c r="G936" t="s">
        <v>11</v>
      </c>
      <c r="H936" t="s">
        <v>16</v>
      </c>
      <c r="I936" t="s">
        <v>42</v>
      </c>
      <c r="J936" s="20"/>
      <c r="K936" s="20"/>
      <c r="L936" s="17" t="str">
        <f t="shared" si="74"/>
        <v>Nov</v>
      </c>
      <c r="M936" s="17">
        <f t="shared" si="75"/>
        <v>1978</v>
      </c>
      <c r="N936" s="17" t="str" cm="1">
        <f t="array" ref="N936">IF(G936="?",INDEX($G$2:$G$2344,MODE(MATCH($G$2:$G$2344,$G$2:$G$2344,0))),G936)</f>
        <v>tier - 2</v>
      </c>
      <c r="O936" s="17" t="str" cm="1">
        <f t="array" ref="O936">IF(H936="?",INDEX($H$2:$H$2344,MODE(MATCH($H$2:$H$2344,$H$2:$H$2344,0))),H936)</f>
        <v>tier - 1</v>
      </c>
      <c r="P936" s="17" t="str">
        <f t="shared" si="76"/>
        <v>R1011</v>
      </c>
      <c r="Q936" s="47" t="str">
        <f t="shared" si="77"/>
        <v>6-Nov-1978</v>
      </c>
      <c r="R936" s="48">
        <v>28800</v>
      </c>
      <c r="S936" s="17"/>
      <c r="T936" s="30">
        <f t="shared" si="78"/>
        <v>44</v>
      </c>
      <c r="U936" s="62">
        <v>7624.63</v>
      </c>
    </row>
    <row r="937" spans="1:21" x14ac:dyDescent="0.25">
      <c r="A937" t="s">
        <v>968</v>
      </c>
      <c r="B937">
        <v>1978</v>
      </c>
      <c r="C937" t="s">
        <v>15</v>
      </c>
      <c r="D937">
        <v>29</v>
      </c>
      <c r="E937">
        <v>1</v>
      </c>
      <c r="F937" s="54">
        <v>7626.99</v>
      </c>
      <c r="G937" t="s">
        <v>11</v>
      </c>
      <c r="H937" t="s">
        <v>11</v>
      </c>
      <c r="I937" t="s">
        <v>42</v>
      </c>
      <c r="J937" s="19"/>
      <c r="K937" s="19"/>
      <c r="L937" s="15" t="str">
        <f t="shared" si="74"/>
        <v>Nov</v>
      </c>
      <c r="M937" s="15">
        <f t="shared" si="75"/>
        <v>1978</v>
      </c>
      <c r="N937" s="15" t="str" cm="1">
        <f t="array" ref="N937">IF(G937="?",INDEX($G$2:$G$2344,MODE(MATCH($G$2:$G$2344,$G$2:$G$2344,0))),G937)</f>
        <v>tier - 2</v>
      </c>
      <c r="O937" s="15" t="str" cm="1">
        <f t="array" ref="O937">IF(H937="?",INDEX($H$2:$H$2344,MODE(MATCH($H$2:$H$2344,$H$2:$H$2344,0))),H937)</f>
        <v>tier - 2</v>
      </c>
      <c r="P937" s="15" t="str">
        <f t="shared" si="76"/>
        <v>R1011</v>
      </c>
      <c r="Q937" s="49" t="str">
        <f t="shared" si="77"/>
        <v>29-Nov-1978</v>
      </c>
      <c r="R937" s="46">
        <v>28823</v>
      </c>
      <c r="S937" s="15"/>
      <c r="T937" s="29">
        <f t="shared" si="78"/>
        <v>44</v>
      </c>
      <c r="U937" s="61">
        <v>7626.99</v>
      </c>
    </row>
    <row r="938" spans="1:21" x14ac:dyDescent="0.25">
      <c r="A938" t="s">
        <v>969</v>
      </c>
      <c r="B938">
        <v>1978</v>
      </c>
      <c r="C938" t="s">
        <v>35</v>
      </c>
      <c r="D938">
        <v>24</v>
      </c>
      <c r="E938">
        <v>1</v>
      </c>
      <c r="F938" s="54">
        <v>7633.72</v>
      </c>
      <c r="G938" t="s">
        <v>11</v>
      </c>
      <c r="H938" t="s">
        <v>16</v>
      </c>
      <c r="I938" t="s">
        <v>13</v>
      </c>
      <c r="J938" s="20"/>
      <c r="K938" s="20"/>
      <c r="L938" s="17" t="str">
        <f t="shared" si="74"/>
        <v>Aug</v>
      </c>
      <c r="M938" s="17">
        <f t="shared" si="75"/>
        <v>1978</v>
      </c>
      <c r="N938" s="17" t="str" cm="1">
        <f t="array" ref="N938">IF(G938="?",INDEX($G$2:$G$2344,MODE(MATCH($G$2:$G$2344,$G$2:$G$2344,0))),G938)</f>
        <v>tier - 2</v>
      </c>
      <c r="O938" s="17" t="str" cm="1">
        <f t="array" ref="O938">IF(H938="?",INDEX($H$2:$H$2344,MODE(MATCH($H$2:$H$2344,$H$2:$H$2344,0))),H938)</f>
        <v>tier - 1</v>
      </c>
      <c r="P938" s="17" t="str">
        <f t="shared" si="76"/>
        <v>R1013</v>
      </c>
      <c r="Q938" s="47" t="str">
        <f t="shared" si="77"/>
        <v>24-Aug-1978</v>
      </c>
      <c r="R938" s="48">
        <v>28726</v>
      </c>
      <c r="S938" s="17"/>
      <c r="T938" s="30">
        <f t="shared" si="78"/>
        <v>44</v>
      </c>
      <c r="U938" s="62">
        <v>7633.72</v>
      </c>
    </row>
    <row r="939" spans="1:21" x14ac:dyDescent="0.25">
      <c r="A939" t="s">
        <v>970</v>
      </c>
      <c r="B939">
        <v>2001</v>
      </c>
      <c r="C939" t="s">
        <v>30</v>
      </c>
      <c r="D939">
        <v>13</v>
      </c>
      <c r="E939">
        <v>0</v>
      </c>
      <c r="F939" s="54">
        <v>7636.92</v>
      </c>
      <c r="G939" t="s">
        <v>11</v>
      </c>
      <c r="H939" t="s">
        <v>12</v>
      </c>
      <c r="I939" t="s">
        <v>23</v>
      </c>
      <c r="J939" s="19"/>
      <c r="K939" s="19"/>
      <c r="L939" s="15" t="str">
        <f t="shared" si="74"/>
        <v>Dec</v>
      </c>
      <c r="M939" s="15">
        <f t="shared" si="75"/>
        <v>2001</v>
      </c>
      <c r="N939" s="15" t="str" cm="1">
        <f t="array" ref="N939">IF(G939="?",INDEX($G$2:$G$2344,MODE(MATCH($G$2:$G$2344,$G$2:$G$2344,0))),G939)</f>
        <v>tier - 2</v>
      </c>
      <c r="O939" s="15" t="str" cm="1">
        <f t="array" ref="O939">IF(H939="?",INDEX($H$2:$H$2344,MODE(MATCH($H$2:$H$2344,$H$2:$H$2344,0))),H939)</f>
        <v>tier - 3</v>
      </c>
      <c r="P939" s="15" t="str">
        <f t="shared" si="76"/>
        <v>R1012</v>
      </c>
      <c r="Q939" s="49" t="str">
        <f t="shared" si="77"/>
        <v>13-Dec-2001</v>
      </c>
      <c r="R939" s="46">
        <v>37238</v>
      </c>
      <c r="S939" s="15"/>
      <c r="T939" s="29">
        <f t="shared" si="78"/>
        <v>21</v>
      </c>
      <c r="U939" s="61">
        <v>7636.92</v>
      </c>
    </row>
    <row r="940" spans="1:21" x14ac:dyDescent="0.25">
      <c r="A940" t="s">
        <v>971</v>
      </c>
      <c r="B940">
        <v>1980</v>
      </c>
      <c r="C940" t="s">
        <v>18</v>
      </c>
      <c r="D940">
        <v>20</v>
      </c>
      <c r="E940">
        <v>1</v>
      </c>
      <c r="F940" s="54">
        <v>7639.42</v>
      </c>
      <c r="G940" t="s">
        <v>11</v>
      </c>
      <c r="H940" t="s">
        <v>11</v>
      </c>
      <c r="I940" t="s">
        <v>247</v>
      </c>
      <c r="J940" s="20"/>
      <c r="K940" s="20"/>
      <c r="L940" s="17" t="str">
        <f t="shared" si="74"/>
        <v>Jun</v>
      </c>
      <c r="M940" s="17">
        <f t="shared" si="75"/>
        <v>1980</v>
      </c>
      <c r="N940" s="17" t="str" cm="1">
        <f t="array" ref="N940">IF(G940="?",INDEX($G$2:$G$2344,MODE(MATCH($G$2:$G$2344,$G$2:$G$2344,0))),G940)</f>
        <v>tier - 2</v>
      </c>
      <c r="O940" s="17" t="str" cm="1">
        <f t="array" ref="O940">IF(H940="?",INDEX($H$2:$H$2344,MODE(MATCH($H$2:$H$2344,$H$2:$H$2344,0))),H940)</f>
        <v>tier - 2</v>
      </c>
      <c r="P940" s="17" t="str">
        <f t="shared" si="76"/>
        <v>R1024</v>
      </c>
      <c r="Q940" s="47" t="str">
        <f t="shared" si="77"/>
        <v>20-Jun-1980</v>
      </c>
      <c r="R940" s="48">
        <v>29392</v>
      </c>
      <c r="S940" s="17"/>
      <c r="T940" s="30">
        <f t="shared" si="78"/>
        <v>42</v>
      </c>
      <c r="U940" s="62">
        <v>7639.42</v>
      </c>
    </row>
    <row r="941" spans="1:21" x14ac:dyDescent="0.25">
      <c r="A941" t="s">
        <v>972</v>
      </c>
      <c r="B941">
        <v>1980</v>
      </c>
      <c r="C941" t="s">
        <v>10</v>
      </c>
      <c r="D941">
        <v>24</v>
      </c>
      <c r="E941">
        <v>2</v>
      </c>
      <c r="F941" s="54">
        <v>7640.31</v>
      </c>
      <c r="G941" t="s">
        <v>11</v>
      </c>
      <c r="H941" t="s">
        <v>16</v>
      </c>
      <c r="I941" t="s">
        <v>13</v>
      </c>
      <c r="J941" s="19"/>
      <c r="K941" s="19"/>
      <c r="L941" s="15" t="str">
        <f t="shared" si="74"/>
        <v>Jul</v>
      </c>
      <c r="M941" s="15">
        <f t="shared" si="75"/>
        <v>1980</v>
      </c>
      <c r="N941" s="15" t="str" cm="1">
        <f t="array" ref="N941">IF(G941="?",INDEX($G$2:$G$2344,MODE(MATCH($G$2:$G$2344,$G$2:$G$2344,0))),G941)</f>
        <v>tier - 2</v>
      </c>
      <c r="O941" s="15" t="str" cm="1">
        <f t="array" ref="O941">IF(H941="?",INDEX($H$2:$H$2344,MODE(MATCH($H$2:$H$2344,$H$2:$H$2344,0))),H941)</f>
        <v>tier - 1</v>
      </c>
      <c r="P941" s="15" t="str">
        <f t="shared" si="76"/>
        <v>R1013</v>
      </c>
      <c r="Q941" s="49" t="str">
        <f t="shared" si="77"/>
        <v>24-Jul-1980</v>
      </c>
      <c r="R941" s="46">
        <v>29426</v>
      </c>
      <c r="S941" s="15"/>
      <c r="T941" s="29">
        <f t="shared" si="78"/>
        <v>42</v>
      </c>
      <c r="U941" s="61">
        <v>7640.31</v>
      </c>
    </row>
    <row r="942" spans="1:21" x14ac:dyDescent="0.25">
      <c r="A942" t="s">
        <v>973</v>
      </c>
      <c r="B942">
        <v>1999</v>
      </c>
      <c r="C942" t="s">
        <v>18</v>
      </c>
      <c r="D942">
        <v>15</v>
      </c>
      <c r="E942">
        <v>0</v>
      </c>
      <c r="F942" s="54">
        <v>7642.05</v>
      </c>
      <c r="G942" t="s">
        <v>11</v>
      </c>
      <c r="H942" t="s">
        <v>11</v>
      </c>
      <c r="I942" t="s">
        <v>535</v>
      </c>
      <c r="J942" s="20"/>
      <c r="K942" s="20"/>
      <c r="L942" s="17" t="str">
        <f t="shared" si="74"/>
        <v>Jun</v>
      </c>
      <c r="M942" s="17">
        <f t="shared" si="75"/>
        <v>1999</v>
      </c>
      <c r="N942" s="17" t="str" cm="1">
        <f t="array" ref="N942">IF(G942="?",INDEX($G$2:$G$2344,MODE(MATCH($G$2:$G$2344,$G$2:$G$2344,0))),G942)</f>
        <v>tier - 2</v>
      </c>
      <c r="O942" s="17" t="str" cm="1">
        <f t="array" ref="O942">IF(H942="?",INDEX($H$2:$H$2344,MODE(MATCH($H$2:$H$2344,$H$2:$H$2344,0))),H942)</f>
        <v>tier - 2</v>
      </c>
      <c r="P942" s="17" t="str">
        <f t="shared" si="76"/>
        <v>R1026</v>
      </c>
      <c r="Q942" s="47" t="str">
        <f t="shared" si="77"/>
        <v>15-Jun-1999</v>
      </c>
      <c r="R942" s="48">
        <v>36326</v>
      </c>
      <c r="S942" s="17"/>
      <c r="T942" s="30">
        <f t="shared" si="78"/>
        <v>23</v>
      </c>
      <c r="U942" s="62">
        <v>7642.05</v>
      </c>
    </row>
    <row r="943" spans="1:21" x14ac:dyDescent="0.25">
      <c r="A943" t="s">
        <v>974</v>
      </c>
      <c r="B943">
        <v>1980</v>
      </c>
      <c r="C943" t="s">
        <v>37</v>
      </c>
      <c r="D943">
        <v>16</v>
      </c>
      <c r="E943">
        <v>1</v>
      </c>
      <c r="F943" s="54">
        <v>7650.77</v>
      </c>
      <c r="G943" t="s">
        <v>11</v>
      </c>
      <c r="H943" t="s">
        <v>11</v>
      </c>
      <c r="I943" t="s">
        <v>247</v>
      </c>
      <c r="J943" s="19"/>
      <c r="K943" s="19"/>
      <c r="L943" s="15" t="str">
        <f t="shared" si="74"/>
        <v>Oct</v>
      </c>
      <c r="M943" s="15">
        <f t="shared" si="75"/>
        <v>1980</v>
      </c>
      <c r="N943" s="15" t="str" cm="1">
        <f t="array" ref="N943">IF(G943="?",INDEX($G$2:$G$2344,MODE(MATCH($G$2:$G$2344,$G$2:$G$2344,0))),G943)</f>
        <v>tier - 2</v>
      </c>
      <c r="O943" s="15" t="str" cm="1">
        <f t="array" ref="O943">IF(H943="?",INDEX($H$2:$H$2344,MODE(MATCH($H$2:$H$2344,$H$2:$H$2344,0))),H943)</f>
        <v>tier - 2</v>
      </c>
      <c r="P943" s="15" t="str">
        <f t="shared" si="76"/>
        <v>R1024</v>
      </c>
      <c r="Q943" s="49" t="str">
        <f t="shared" si="77"/>
        <v>16-Oct-1980</v>
      </c>
      <c r="R943" s="46">
        <v>29510</v>
      </c>
      <c r="S943" s="15"/>
      <c r="T943" s="29">
        <f t="shared" si="78"/>
        <v>42</v>
      </c>
      <c r="U943" s="61">
        <v>7650.77</v>
      </c>
    </row>
    <row r="944" spans="1:21" x14ac:dyDescent="0.25">
      <c r="A944" t="s">
        <v>975</v>
      </c>
      <c r="B944">
        <v>1993</v>
      </c>
      <c r="C944" t="s">
        <v>35</v>
      </c>
      <c r="D944">
        <v>10</v>
      </c>
      <c r="E944">
        <v>0</v>
      </c>
      <c r="F944" s="54">
        <v>7650.8</v>
      </c>
      <c r="G944" t="s">
        <v>11</v>
      </c>
      <c r="H944" t="s">
        <v>11</v>
      </c>
      <c r="I944" t="s">
        <v>23</v>
      </c>
      <c r="J944" s="20"/>
      <c r="K944" s="20"/>
      <c r="L944" s="17" t="str">
        <f t="shared" si="74"/>
        <v>Aug</v>
      </c>
      <c r="M944" s="17">
        <f t="shared" si="75"/>
        <v>1993</v>
      </c>
      <c r="N944" s="17" t="str" cm="1">
        <f t="array" ref="N944">IF(G944="?",INDEX($G$2:$G$2344,MODE(MATCH($G$2:$G$2344,$G$2:$G$2344,0))),G944)</f>
        <v>tier - 2</v>
      </c>
      <c r="O944" s="17" t="str" cm="1">
        <f t="array" ref="O944">IF(H944="?",INDEX($H$2:$H$2344,MODE(MATCH($H$2:$H$2344,$H$2:$H$2344,0))),H944)</f>
        <v>tier - 2</v>
      </c>
      <c r="P944" s="17" t="str">
        <f t="shared" si="76"/>
        <v>R1012</v>
      </c>
      <c r="Q944" s="47" t="str">
        <f t="shared" si="77"/>
        <v>10-Aug-1993</v>
      </c>
      <c r="R944" s="48">
        <v>34191</v>
      </c>
      <c r="S944" s="17"/>
      <c r="T944" s="30">
        <f t="shared" si="78"/>
        <v>29</v>
      </c>
      <c r="U944" s="62">
        <v>7650.8</v>
      </c>
    </row>
    <row r="945" spans="1:21" x14ac:dyDescent="0.25">
      <c r="A945" t="s">
        <v>976</v>
      </c>
      <c r="B945">
        <v>1998</v>
      </c>
      <c r="C945" t="s">
        <v>20</v>
      </c>
      <c r="D945">
        <v>30</v>
      </c>
      <c r="E945">
        <v>0</v>
      </c>
      <c r="F945" s="54">
        <v>7652.26</v>
      </c>
      <c r="G945" t="s">
        <v>11</v>
      </c>
      <c r="H945" t="s">
        <v>12</v>
      </c>
      <c r="I945" t="s">
        <v>249</v>
      </c>
      <c r="J945" s="19"/>
      <c r="K945" s="19"/>
      <c r="L945" s="15" t="str">
        <f t="shared" si="74"/>
        <v>Sep</v>
      </c>
      <c r="M945" s="15">
        <f t="shared" si="75"/>
        <v>1998</v>
      </c>
      <c r="N945" s="15" t="str" cm="1">
        <f t="array" ref="N945">IF(G945="?",INDEX($G$2:$G$2344,MODE(MATCH($G$2:$G$2344,$G$2:$G$2344,0))),G945)</f>
        <v>tier - 2</v>
      </c>
      <c r="O945" s="15" t="str" cm="1">
        <f t="array" ref="O945">IF(H945="?",INDEX($H$2:$H$2344,MODE(MATCH($H$2:$H$2344,$H$2:$H$2344,0))),H945)</f>
        <v>tier - 3</v>
      </c>
      <c r="P945" s="15" t="str">
        <f t="shared" si="76"/>
        <v>R1023</v>
      </c>
      <c r="Q945" s="49" t="str">
        <f t="shared" si="77"/>
        <v>30-Sep-1998</v>
      </c>
      <c r="R945" s="46">
        <v>36068</v>
      </c>
      <c r="S945" s="15"/>
      <c r="T945" s="29">
        <f t="shared" si="78"/>
        <v>24</v>
      </c>
      <c r="U945" s="61">
        <v>7652.26</v>
      </c>
    </row>
    <row r="946" spans="1:21" x14ac:dyDescent="0.25">
      <c r="A946" t="s">
        <v>977</v>
      </c>
      <c r="B946">
        <v>1965</v>
      </c>
      <c r="C946" t="s">
        <v>30</v>
      </c>
      <c r="D946">
        <v>27</v>
      </c>
      <c r="E946">
        <v>0</v>
      </c>
      <c r="F946" s="54">
        <v>7657.69</v>
      </c>
      <c r="G946" t="s">
        <v>12</v>
      </c>
      <c r="H946" t="s">
        <v>12</v>
      </c>
      <c r="I946" t="s">
        <v>23</v>
      </c>
      <c r="J946" s="20"/>
      <c r="K946" s="20"/>
      <c r="L946" s="17" t="str">
        <f t="shared" si="74"/>
        <v>Dec</v>
      </c>
      <c r="M946" s="17">
        <f t="shared" si="75"/>
        <v>1965</v>
      </c>
      <c r="N946" s="17" t="str" cm="1">
        <f t="array" ref="N946">IF(G946="?",INDEX($G$2:$G$2344,MODE(MATCH($G$2:$G$2344,$G$2:$G$2344,0))),G946)</f>
        <v>tier - 3</v>
      </c>
      <c r="O946" s="17" t="str" cm="1">
        <f t="array" ref="O946">IF(H946="?",INDEX($H$2:$H$2344,MODE(MATCH($H$2:$H$2344,$H$2:$H$2344,0))),H946)</f>
        <v>tier - 3</v>
      </c>
      <c r="P946" s="17" t="str">
        <f t="shared" si="76"/>
        <v>R1012</v>
      </c>
      <c r="Q946" s="47" t="str">
        <f t="shared" si="77"/>
        <v>27-Dec-1965</v>
      </c>
      <c r="R946" s="48">
        <v>24103</v>
      </c>
      <c r="S946" s="17"/>
      <c r="T946" s="30">
        <f t="shared" si="78"/>
        <v>57</v>
      </c>
      <c r="U946" s="62">
        <v>7657.69</v>
      </c>
    </row>
    <row r="947" spans="1:21" x14ac:dyDescent="0.25">
      <c r="A947" t="s">
        <v>978</v>
      </c>
      <c r="B947">
        <v>1976</v>
      </c>
      <c r="C947" t="s">
        <v>37</v>
      </c>
      <c r="D947">
        <v>9</v>
      </c>
      <c r="E947">
        <v>2</v>
      </c>
      <c r="F947" s="54">
        <v>7662.47</v>
      </c>
      <c r="G947" t="s">
        <v>11</v>
      </c>
      <c r="H947" t="s">
        <v>16</v>
      </c>
      <c r="I947" t="s">
        <v>42</v>
      </c>
      <c r="J947" s="19"/>
      <c r="K947" s="19"/>
      <c r="L947" s="15" t="str">
        <f t="shared" si="74"/>
        <v>Oct</v>
      </c>
      <c r="M947" s="15">
        <f t="shared" si="75"/>
        <v>1976</v>
      </c>
      <c r="N947" s="15" t="str" cm="1">
        <f t="array" ref="N947">IF(G947="?",INDEX($G$2:$G$2344,MODE(MATCH($G$2:$G$2344,$G$2:$G$2344,0))),G947)</f>
        <v>tier - 2</v>
      </c>
      <c r="O947" s="15" t="str" cm="1">
        <f t="array" ref="O947">IF(H947="?",INDEX($H$2:$H$2344,MODE(MATCH($H$2:$H$2344,$H$2:$H$2344,0))),H947)</f>
        <v>tier - 1</v>
      </c>
      <c r="P947" s="15" t="str">
        <f t="shared" si="76"/>
        <v>R1011</v>
      </c>
      <c r="Q947" s="49" t="str">
        <f t="shared" si="77"/>
        <v>9-Oct-1976</v>
      </c>
      <c r="R947" s="46">
        <v>28042</v>
      </c>
      <c r="S947" s="15"/>
      <c r="T947" s="29">
        <f t="shared" si="78"/>
        <v>46</v>
      </c>
      <c r="U947" s="61">
        <v>7662.47</v>
      </c>
    </row>
    <row r="948" spans="1:21" x14ac:dyDescent="0.25">
      <c r="A948" t="s">
        <v>979</v>
      </c>
      <c r="B948">
        <v>1996</v>
      </c>
      <c r="C948" t="s">
        <v>15</v>
      </c>
      <c r="D948">
        <v>24</v>
      </c>
      <c r="E948">
        <v>0</v>
      </c>
      <c r="F948" s="54">
        <v>7670.75</v>
      </c>
      <c r="G948" t="s">
        <v>11</v>
      </c>
      <c r="H948" t="s">
        <v>11</v>
      </c>
      <c r="I948" t="s">
        <v>632</v>
      </c>
      <c r="J948" s="20"/>
      <c r="K948" s="20"/>
      <c r="L948" s="17" t="str">
        <f t="shared" si="74"/>
        <v>Nov</v>
      </c>
      <c r="M948" s="17">
        <f t="shared" si="75"/>
        <v>1996</v>
      </c>
      <c r="N948" s="17" t="str" cm="1">
        <f t="array" ref="N948">IF(G948="?",INDEX($G$2:$G$2344,MODE(MATCH($G$2:$G$2344,$G$2:$G$2344,0))),G948)</f>
        <v>tier - 2</v>
      </c>
      <c r="O948" s="17" t="str" cm="1">
        <f t="array" ref="O948">IF(H948="?",INDEX($H$2:$H$2344,MODE(MATCH($H$2:$H$2344,$H$2:$H$2344,0))),H948)</f>
        <v>tier - 2</v>
      </c>
      <c r="P948" s="17" t="str">
        <f t="shared" si="76"/>
        <v>R1022</v>
      </c>
      <c r="Q948" s="47" t="str">
        <f t="shared" si="77"/>
        <v>24-Nov-1996</v>
      </c>
      <c r="R948" s="48">
        <v>35393</v>
      </c>
      <c r="S948" s="17"/>
      <c r="T948" s="30">
        <f t="shared" si="78"/>
        <v>26</v>
      </c>
      <c r="U948" s="62">
        <v>7670.75</v>
      </c>
    </row>
    <row r="949" spans="1:21" x14ac:dyDescent="0.25">
      <c r="A949" t="s">
        <v>980</v>
      </c>
      <c r="B949">
        <v>1995</v>
      </c>
      <c r="C949" t="s">
        <v>20</v>
      </c>
      <c r="D949">
        <v>13</v>
      </c>
      <c r="E949">
        <v>0</v>
      </c>
      <c r="F949" s="54">
        <v>7676.4</v>
      </c>
      <c r="G949" t="s">
        <v>11</v>
      </c>
      <c r="H949" t="s">
        <v>16</v>
      </c>
      <c r="I949" t="s">
        <v>23</v>
      </c>
      <c r="J949" s="19"/>
      <c r="K949" s="19"/>
      <c r="L949" s="15" t="str">
        <f t="shared" si="74"/>
        <v>Sep</v>
      </c>
      <c r="M949" s="15">
        <f t="shared" si="75"/>
        <v>1995</v>
      </c>
      <c r="N949" s="15" t="str" cm="1">
        <f t="array" ref="N949">IF(G949="?",INDEX($G$2:$G$2344,MODE(MATCH($G$2:$G$2344,$G$2:$G$2344,0))),G949)</f>
        <v>tier - 2</v>
      </c>
      <c r="O949" s="15" t="str" cm="1">
        <f t="array" ref="O949">IF(H949="?",INDEX($H$2:$H$2344,MODE(MATCH($H$2:$H$2344,$H$2:$H$2344,0))),H949)</f>
        <v>tier - 1</v>
      </c>
      <c r="P949" s="15" t="str">
        <f t="shared" si="76"/>
        <v>R1012</v>
      </c>
      <c r="Q949" s="49" t="str">
        <f t="shared" si="77"/>
        <v>13-Sep-1995</v>
      </c>
      <c r="R949" s="46">
        <v>34955</v>
      </c>
      <c r="S949" s="15"/>
      <c r="T949" s="29">
        <f t="shared" si="78"/>
        <v>27</v>
      </c>
      <c r="U949" s="61">
        <v>7676.4</v>
      </c>
    </row>
    <row r="950" spans="1:21" x14ac:dyDescent="0.25">
      <c r="A950" t="s">
        <v>981</v>
      </c>
      <c r="B950">
        <v>1971</v>
      </c>
      <c r="C950" t="s">
        <v>37</v>
      </c>
      <c r="D950">
        <v>11</v>
      </c>
      <c r="E950">
        <v>0</v>
      </c>
      <c r="F950" s="54">
        <v>7680.92</v>
      </c>
      <c r="G950" t="s">
        <v>11</v>
      </c>
      <c r="H950" t="s">
        <v>16</v>
      </c>
      <c r="I950" t="s">
        <v>13</v>
      </c>
      <c r="J950" s="20"/>
      <c r="K950" s="20"/>
      <c r="L950" s="17" t="str">
        <f t="shared" si="74"/>
        <v>Oct</v>
      </c>
      <c r="M950" s="17">
        <f t="shared" si="75"/>
        <v>1971</v>
      </c>
      <c r="N950" s="17" t="str" cm="1">
        <f t="array" ref="N950">IF(G950="?",INDEX($G$2:$G$2344,MODE(MATCH($G$2:$G$2344,$G$2:$G$2344,0))),G950)</f>
        <v>tier - 2</v>
      </c>
      <c r="O950" s="17" t="str" cm="1">
        <f t="array" ref="O950">IF(H950="?",INDEX($H$2:$H$2344,MODE(MATCH($H$2:$H$2344,$H$2:$H$2344,0))),H950)</f>
        <v>tier - 1</v>
      </c>
      <c r="P950" s="17" t="str">
        <f t="shared" si="76"/>
        <v>R1013</v>
      </c>
      <c r="Q950" s="47" t="str">
        <f t="shared" si="77"/>
        <v>11-Oct-1971</v>
      </c>
      <c r="R950" s="48">
        <v>26217</v>
      </c>
      <c r="S950" s="17"/>
      <c r="T950" s="30">
        <f t="shared" si="78"/>
        <v>51</v>
      </c>
      <c r="U950" s="62">
        <v>7680.92</v>
      </c>
    </row>
    <row r="951" spans="1:21" x14ac:dyDescent="0.25">
      <c r="A951" t="s">
        <v>982</v>
      </c>
      <c r="B951">
        <v>1981</v>
      </c>
      <c r="C951" t="s">
        <v>30</v>
      </c>
      <c r="D951">
        <v>19</v>
      </c>
      <c r="E951">
        <v>1</v>
      </c>
      <c r="F951" s="54">
        <v>7681.17</v>
      </c>
      <c r="G951" t="s">
        <v>11</v>
      </c>
      <c r="H951" t="s">
        <v>11</v>
      </c>
      <c r="I951" t="s">
        <v>516</v>
      </c>
      <c r="J951" s="19"/>
      <c r="K951" s="19"/>
      <c r="L951" s="15" t="str">
        <f t="shared" si="74"/>
        <v>Dec</v>
      </c>
      <c r="M951" s="15">
        <f t="shared" si="75"/>
        <v>1981</v>
      </c>
      <c r="N951" s="15" t="str" cm="1">
        <f t="array" ref="N951">IF(G951="?",INDEX($G$2:$G$2344,MODE(MATCH($G$2:$G$2344,$G$2:$G$2344,0))),G951)</f>
        <v>tier - 2</v>
      </c>
      <c r="O951" s="15" t="str" cm="1">
        <f t="array" ref="O951">IF(H951="?",INDEX($H$2:$H$2344,MODE(MATCH($H$2:$H$2344,$H$2:$H$2344,0))),H951)</f>
        <v>tier - 2</v>
      </c>
      <c r="P951" s="15" t="str">
        <f t="shared" si="76"/>
        <v>R1020</v>
      </c>
      <c r="Q951" s="49" t="str">
        <f t="shared" si="77"/>
        <v>19-Dec-1981</v>
      </c>
      <c r="R951" s="46">
        <v>29939</v>
      </c>
      <c r="S951" s="15"/>
      <c r="T951" s="29">
        <f t="shared" si="78"/>
        <v>41</v>
      </c>
      <c r="U951" s="61">
        <v>7681.17</v>
      </c>
    </row>
    <row r="952" spans="1:21" x14ac:dyDescent="0.25">
      <c r="A952" t="s">
        <v>983</v>
      </c>
      <c r="B952">
        <v>1982</v>
      </c>
      <c r="C952" t="s">
        <v>30</v>
      </c>
      <c r="D952">
        <v>18</v>
      </c>
      <c r="E952">
        <v>3</v>
      </c>
      <c r="F952" s="54">
        <v>7682.67</v>
      </c>
      <c r="G952" t="s">
        <v>11</v>
      </c>
      <c r="H952" t="s">
        <v>16</v>
      </c>
      <c r="I952" t="s">
        <v>13</v>
      </c>
      <c r="J952" s="20"/>
      <c r="K952" s="20"/>
      <c r="L952" s="17" t="str">
        <f t="shared" si="74"/>
        <v>Dec</v>
      </c>
      <c r="M952" s="17">
        <f t="shared" si="75"/>
        <v>1982</v>
      </c>
      <c r="N952" s="17" t="str" cm="1">
        <f t="array" ref="N952">IF(G952="?",INDEX($G$2:$G$2344,MODE(MATCH($G$2:$G$2344,$G$2:$G$2344,0))),G952)</f>
        <v>tier - 2</v>
      </c>
      <c r="O952" s="17" t="str" cm="1">
        <f t="array" ref="O952">IF(H952="?",INDEX($H$2:$H$2344,MODE(MATCH($H$2:$H$2344,$H$2:$H$2344,0))),H952)</f>
        <v>tier - 1</v>
      </c>
      <c r="P952" s="17" t="str">
        <f t="shared" si="76"/>
        <v>R1013</v>
      </c>
      <c r="Q952" s="47" t="str">
        <f t="shared" si="77"/>
        <v>18-Dec-1982</v>
      </c>
      <c r="R952" s="48">
        <v>30303</v>
      </c>
      <c r="S952" s="17"/>
      <c r="T952" s="30">
        <f t="shared" si="78"/>
        <v>40</v>
      </c>
      <c r="U952" s="62">
        <v>7682.67</v>
      </c>
    </row>
    <row r="953" spans="1:21" x14ac:dyDescent="0.25">
      <c r="A953" t="s">
        <v>984</v>
      </c>
      <c r="B953">
        <v>1987</v>
      </c>
      <c r="C953" t="s">
        <v>10</v>
      </c>
      <c r="D953">
        <v>12</v>
      </c>
      <c r="E953">
        <v>3</v>
      </c>
      <c r="F953" s="54">
        <v>7684.62</v>
      </c>
      <c r="G953" t="s">
        <v>11</v>
      </c>
      <c r="H953" t="s">
        <v>12</v>
      </c>
      <c r="I953" t="s">
        <v>300</v>
      </c>
      <c r="J953" s="19"/>
      <c r="K953" s="19"/>
      <c r="L953" s="15" t="str">
        <f t="shared" si="74"/>
        <v>Jul</v>
      </c>
      <c r="M953" s="15">
        <f t="shared" si="75"/>
        <v>1987</v>
      </c>
      <c r="N953" s="15" t="str" cm="1">
        <f t="array" ref="N953">IF(G953="?",INDEX($G$2:$G$2344,MODE(MATCH($G$2:$G$2344,$G$2:$G$2344,0))),G953)</f>
        <v>tier - 2</v>
      </c>
      <c r="O953" s="15" t="str" cm="1">
        <f t="array" ref="O953">IF(H953="?",INDEX($H$2:$H$2344,MODE(MATCH($H$2:$H$2344,$H$2:$H$2344,0))),H953)</f>
        <v>tier - 3</v>
      </c>
      <c r="P953" s="15" t="str">
        <f t="shared" si="76"/>
        <v>R1021</v>
      </c>
      <c r="Q953" s="49" t="str">
        <f t="shared" si="77"/>
        <v>12-Jul-1987</v>
      </c>
      <c r="R953" s="46">
        <v>31970</v>
      </c>
      <c r="S953" s="15"/>
      <c r="T953" s="29">
        <f t="shared" si="78"/>
        <v>35</v>
      </c>
      <c r="U953" s="61">
        <v>7684.62</v>
      </c>
    </row>
    <row r="954" spans="1:21" x14ac:dyDescent="0.25">
      <c r="A954" t="s">
        <v>985</v>
      </c>
      <c r="B954">
        <v>1978</v>
      </c>
      <c r="C954" t="s">
        <v>30</v>
      </c>
      <c r="D954">
        <v>29</v>
      </c>
      <c r="E954">
        <v>2</v>
      </c>
      <c r="F954" s="54">
        <v>7726.85</v>
      </c>
      <c r="G954" t="s">
        <v>16</v>
      </c>
      <c r="H954" t="s">
        <v>11</v>
      </c>
      <c r="I954" t="s">
        <v>42</v>
      </c>
      <c r="J954" s="20"/>
      <c r="K954" s="20"/>
      <c r="L954" s="17" t="str">
        <f t="shared" si="74"/>
        <v>Dec</v>
      </c>
      <c r="M954" s="17">
        <f t="shared" si="75"/>
        <v>1978</v>
      </c>
      <c r="N954" s="17" t="str" cm="1">
        <f t="array" ref="N954">IF(G954="?",INDEX($G$2:$G$2344,MODE(MATCH($G$2:$G$2344,$G$2:$G$2344,0))),G954)</f>
        <v>tier - 1</v>
      </c>
      <c r="O954" s="17" t="str" cm="1">
        <f t="array" ref="O954">IF(H954="?",INDEX($H$2:$H$2344,MODE(MATCH($H$2:$H$2344,$H$2:$H$2344,0))),H954)</f>
        <v>tier - 2</v>
      </c>
      <c r="P954" s="17" t="str">
        <f t="shared" si="76"/>
        <v>R1011</v>
      </c>
      <c r="Q954" s="47" t="str">
        <f t="shared" si="77"/>
        <v>29-Dec-1978</v>
      </c>
      <c r="R954" s="48">
        <v>28853</v>
      </c>
      <c r="S954" s="17"/>
      <c r="T954" s="30">
        <f t="shared" si="78"/>
        <v>44</v>
      </c>
      <c r="U954" s="62">
        <v>7726.85</v>
      </c>
    </row>
    <row r="955" spans="1:21" x14ac:dyDescent="0.25">
      <c r="A955" t="s">
        <v>986</v>
      </c>
      <c r="B955">
        <v>1979</v>
      </c>
      <c r="C955" t="s">
        <v>18</v>
      </c>
      <c r="D955">
        <v>2</v>
      </c>
      <c r="E955">
        <v>1</v>
      </c>
      <c r="F955" s="54">
        <v>7727.25</v>
      </c>
      <c r="G955" t="s">
        <v>11</v>
      </c>
      <c r="H955" t="s">
        <v>12</v>
      </c>
      <c r="I955" t="s">
        <v>23</v>
      </c>
      <c r="J955" s="19"/>
      <c r="K955" s="19"/>
      <c r="L955" s="15" t="str">
        <f t="shared" si="74"/>
        <v>Jun</v>
      </c>
      <c r="M955" s="15">
        <f t="shared" si="75"/>
        <v>1979</v>
      </c>
      <c r="N955" s="15" t="str" cm="1">
        <f t="array" ref="N955">IF(G955="?",INDEX($G$2:$G$2344,MODE(MATCH($G$2:$G$2344,$G$2:$G$2344,0))),G955)</f>
        <v>tier - 2</v>
      </c>
      <c r="O955" s="15" t="str" cm="1">
        <f t="array" ref="O955">IF(H955="?",INDEX($H$2:$H$2344,MODE(MATCH($H$2:$H$2344,$H$2:$H$2344,0))),H955)</f>
        <v>tier - 3</v>
      </c>
      <c r="P955" s="15" t="str">
        <f t="shared" si="76"/>
        <v>R1012</v>
      </c>
      <c r="Q955" s="49" t="str">
        <f t="shared" si="77"/>
        <v>2-Jun-1979</v>
      </c>
      <c r="R955" s="46">
        <v>29008</v>
      </c>
      <c r="S955" s="15"/>
      <c r="T955" s="29">
        <f t="shared" si="78"/>
        <v>44</v>
      </c>
      <c r="U955" s="61">
        <v>7727.25</v>
      </c>
    </row>
    <row r="956" spans="1:21" x14ac:dyDescent="0.25">
      <c r="A956" t="s">
        <v>987</v>
      </c>
      <c r="B956">
        <v>1980</v>
      </c>
      <c r="C956" t="s">
        <v>20</v>
      </c>
      <c r="D956">
        <v>10</v>
      </c>
      <c r="E956">
        <v>2</v>
      </c>
      <c r="F956" s="54">
        <v>7729.65</v>
      </c>
      <c r="G956" t="s">
        <v>12</v>
      </c>
      <c r="H956" t="s">
        <v>16</v>
      </c>
      <c r="I956" t="s">
        <v>168</v>
      </c>
      <c r="J956" s="20"/>
      <c r="K956" s="20"/>
      <c r="L956" s="17" t="str">
        <f t="shared" si="74"/>
        <v>Sep</v>
      </c>
      <c r="M956" s="17">
        <f t="shared" si="75"/>
        <v>1980</v>
      </c>
      <c r="N956" s="17" t="str" cm="1">
        <f t="array" ref="N956">IF(G956="?",INDEX($G$2:$G$2344,MODE(MATCH($G$2:$G$2344,$G$2:$G$2344,0))),G956)</f>
        <v>tier - 3</v>
      </c>
      <c r="O956" s="17" t="str" cm="1">
        <f t="array" ref="O956">IF(H956="?",INDEX($H$2:$H$2344,MODE(MATCH($H$2:$H$2344,$H$2:$H$2344,0))),H956)</f>
        <v>tier - 1</v>
      </c>
      <c r="P956" s="17" t="str">
        <f t="shared" si="76"/>
        <v>R1016</v>
      </c>
      <c r="Q956" s="47" t="str">
        <f t="shared" si="77"/>
        <v>10-Sep-1980</v>
      </c>
      <c r="R956" s="48">
        <v>29474</v>
      </c>
      <c r="S956" s="17"/>
      <c r="T956" s="30">
        <f t="shared" si="78"/>
        <v>42</v>
      </c>
      <c r="U956" s="62">
        <v>7729.65</v>
      </c>
    </row>
    <row r="957" spans="1:21" x14ac:dyDescent="0.25">
      <c r="A957" t="s">
        <v>988</v>
      </c>
      <c r="B957">
        <v>1978</v>
      </c>
      <c r="C957" t="s">
        <v>30</v>
      </c>
      <c r="D957">
        <v>4</v>
      </c>
      <c r="E957">
        <v>2</v>
      </c>
      <c r="F957" s="54">
        <v>7731.43</v>
      </c>
      <c r="G957" t="s">
        <v>12</v>
      </c>
      <c r="H957" t="s">
        <v>11</v>
      </c>
      <c r="I957" t="s">
        <v>13</v>
      </c>
      <c r="J957" s="19"/>
      <c r="K957" s="19"/>
      <c r="L957" s="15" t="str">
        <f t="shared" si="74"/>
        <v>Dec</v>
      </c>
      <c r="M957" s="15">
        <f t="shared" si="75"/>
        <v>1978</v>
      </c>
      <c r="N957" s="15" t="str" cm="1">
        <f t="array" ref="N957">IF(G957="?",INDEX($G$2:$G$2344,MODE(MATCH($G$2:$G$2344,$G$2:$G$2344,0))),G957)</f>
        <v>tier - 3</v>
      </c>
      <c r="O957" s="15" t="str" cm="1">
        <f t="array" ref="O957">IF(H957="?",INDEX($H$2:$H$2344,MODE(MATCH($H$2:$H$2344,$H$2:$H$2344,0))),H957)</f>
        <v>tier - 2</v>
      </c>
      <c r="P957" s="15" t="str">
        <f t="shared" si="76"/>
        <v>R1013</v>
      </c>
      <c r="Q957" s="49" t="str">
        <f t="shared" si="77"/>
        <v>4-Dec-1978</v>
      </c>
      <c r="R957" s="46">
        <v>28828</v>
      </c>
      <c r="S957" s="15"/>
      <c r="T957" s="29">
        <f t="shared" si="78"/>
        <v>44</v>
      </c>
      <c r="U957" s="61">
        <v>7731.43</v>
      </c>
    </row>
    <row r="958" spans="1:21" x14ac:dyDescent="0.25">
      <c r="A958" t="s">
        <v>989</v>
      </c>
      <c r="B958">
        <v>1977</v>
      </c>
      <c r="C958" t="s">
        <v>35</v>
      </c>
      <c r="D958">
        <v>29</v>
      </c>
      <c r="E958">
        <v>0</v>
      </c>
      <c r="F958" s="54">
        <v>7731.86</v>
      </c>
      <c r="G958" t="s">
        <v>11</v>
      </c>
      <c r="H958" t="s">
        <v>12</v>
      </c>
      <c r="I958" t="s">
        <v>23</v>
      </c>
      <c r="J958" s="20"/>
      <c r="K958" s="20"/>
      <c r="L958" s="17" t="str">
        <f t="shared" si="74"/>
        <v>Aug</v>
      </c>
      <c r="M958" s="17">
        <f t="shared" si="75"/>
        <v>1977</v>
      </c>
      <c r="N958" s="17" t="str" cm="1">
        <f t="array" ref="N958">IF(G958="?",INDEX($G$2:$G$2344,MODE(MATCH($G$2:$G$2344,$G$2:$G$2344,0))),G958)</f>
        <v>tier - 2</v>
      </c>
      <c r="O958" s="17" t="str" cm="1">
        <f t="array" ref="O958">IF(H958="?",INDEX($H$2:$H$2344,MODE(MATCH($H$2:$H$2344,$H$2:$H$2344,0))),H958)</f>
        <v>tier - 3</v>
      </c>
      <c r="P958" s="17" t="str">
        <f t="shared" si="76"/>
        <v>R1012</v>
      </c>
      <c r="Q958" s="47" t="str">
        <f t="shared" si="77"/>
        <v>29-Aug-1977</v>
      </c>
      <c r="R958" s="48">
        <v>28366</v>
      </c>
      <c r="S958" s="17"/>
      <c r="T958" s="30">
        <f t="shared" si="78"/>
        <v>45</v>
      </c>
      <c r="U958" s="62">
        <v>7731.86</v>
      </c>
    </row>
    <row r="959" spans="1:21" x14ac:dyDescent="0.25">
      <c r="A959" t="s">
        <v>990</v>
      </c>
      <c r="B959">
        <v>1965</v>
      </c>
      <c r="C959" t="s">
        <v>10</v>
      </c>
      <c r="D959">
        <v>18</v>
      </c>
      <c r="E959">
        <v>0</v>
      </c>
      <c r="F959" s="54">
        <v>7736.39</v>
      </c>
      <c r="G959" t="s">
        <v>12</v>
      </c>
      <c r="H959" t="s">
        <v>11</v>
      </c>
      <c r="I959" t="s">
        <v>13</v>
      </c>
      <c r="J959" s="19"/>
      <c r="K959" s="19"/>
      <c r="L959" s="15" t="str">
        <f t="shared" si="74"/>
        <v>Jul</v>
      </c>
      <c r="M959" s="15">
        <f t="shared" si="75"/>
        <v>1965</v>
      </c>
      <c r="N959" s="15" t="str" cm="1">
        <f t="array" ref="N959">IF(G959="?",INDEX($G$2:$G$2344,MODE(MATCH($G$2:$G$2344,$G$2:$G$2344,0))),G959)</f>
        <v>tier - 3</v>
      </c>
      <c r="O959" s="15" t="str" cm="1">
        <f t="array" ref="O959">IF(H959="?",INDEX($H$2:$H$2344,MODE(MATCH($H$2:$H$2344,$H$2:$H$2344,0))),H959)</f>
        <v>tier - 2</v>
      </c>
      <c r="P959" s="15" t="str">
        <f t="shared" si="76"/>
        <v>R1013</v>
      </c>
      <c r="Q959" s="49" t="str">
        <f t="shared" si="77"/>
        <v>18-Jul-1965</v>
      </c>
      <c r="R959" s="46">
        <v>23941</v>
      </c>
      <c r="S959" s="15"/>
      <c r="T959" s="29">
        <f t="shared" si="78"/>
        <v>57</v>
      </c>
      <c r="U959" s="61">
        <v>7736.39</v>
      </c>
    </row>
    <row r="960" spans="1:21" x14ac:dyDescent="0.25">
      <c r="A960" t="s">
        <v>991</v>
      </c>
      <c r="B960">
        <v>1978</v>
      </c>
      <c r="C960" t="s">
        <v>20</v>
      </c>
      <c r="D960">
        <v>4</v>
      </c>
      <c r="E960">
        <v>2</v>
      </c>
      <c r="F960" s="54">
        <v>7740.34</v>
      </c>
      <c r="G960" t="s">
        <v>16</v>
      </c>
      <c r="H960" t="s">
        <v>16</v>
      </c>
      <c r="I960" t="s">
        <v>42</v>
      </c>
      <c r="J960" s="20"/>
      <c r="K960" s="20"/>
      <c r="L960" s="17" t="str">
        <f t="shared" si="74"/>
        <v>Sep</v>
      </c>
      <c r="M960" s="17">
        <f t="shared" si="75"/>
        <v>1978</v>
      </c>
      <c r="N960" s="17" t="str" cm="1">
        <f t="array" ref="N960">IF(G960="?",INDEX($G$2:$G$2344,MODE(MATCH($G$2:$G$2344,$G$2:$G$2344,0))),G960)</f>
        <v>tier - 1</v>
      </c>
      <c r="O960" s="17" t="str" cm="1">
        <f t="array" ref="O960">IF(H960="?",INDEX($H$2:$H$2344,MODE(MATCH($H$2:$H$2344,$H$2:$H$2344,0))),H960)</f>
        <v>tier - 1</v>
      </c>
      <c r="P960" s="17" t="str">
        <f t="shared" si="76"/>
        <v>R1011</v>
      </c>
      <c r="Q960" s="47" t="str">
        <f t="shared" si="77"/>
        <v>4-Sep-1978</v>
      </c>
      <c r="R960" s="48">
        <v>28737</v>
      </c>
      <c r="S960" s="17"/>
      <c r="T960" s="30">
        <f t="shared" si="78"/>
        <v>44</v>
      </c>
      <c r="U960" s="62">
        <v>7740.34</v>
      </c>
    </row>
    <row r="961" spans="1:21" x14ac:dyDescent="0.25">
      <c r="A961" t="s">
        <v>992</v>
      </c>
      <c r="B961">
        <v>1976</v>
      </c>
      <c r="C961" t="s">
        <v>30</v>
      </c>
      <c r="D961">
        <v>12</v>
      </c>
      <c r="E961">
        <v>1</v>
      </c>
      <c r="F961" s="54">
        <v>7742.11</v>
      </c>
      <c r="G961" t="s">
        <v>12</v>
      </c>
      <c r="H961" t="s">
        <v>11</v>
      </c>
      <c r="I961" t="s">
        <v>13</v>
      </c>
      <c r="J961" s="19"/>
      <c r="K961" s="19"/>
      <c r="L961" s="15" t="str">
        <f t="shared" si="74"/>
        <v>Dec</v>
      </c>
      <c r="M961" s="15">
        <f t="shared" si="75"/>
        <v>1976</v>
      </c>
      <c r="N961" s="15" t="str" cm="1">
        <f t="array" ref="N961">IF(G961="?",INDEX($G$2:$G$2344,MODE(MATCH($G$2:$G$2344,$G$2:$G$2344,0))),G961)</f>
        <v>tier - 3</v>
      </c>
      <c r="O961" s="15" t="str" cm="1">
        <f t="array" ref="O961">IF(H961="?",INDEX($H$2:$H$2344,MODE(MATCH($H$2:$H$2344,$H$2:$H$2344,0))),H961)</f>
        <v>tier - 2</v>
      </c>
      <c r="P961" s="15" t="str">
        <f t="shared" si="76"/>
        <v>R1013</v>
      </c>
      <c r="Q961" s="49" t="str">
        <f t="shared" si="77"/>
        <v>12-Dec-1976</v>
      </c>
      <c r="R961" s="46">
        <v>28106</v>
      </c>
      <c r="S961" s="15"/>
      <c r="T961" s="29">
        <f t="shared" si="78"/>
        <v>46</v>
      </c>
      <c r="U961" s="61">
        <v>7742.11</v>
      </c>
    </row>
    <row r="962" spans="1:21" x14ac:dyDescent="0.25">
      <c r="A962" t="s">
        <v>993</v>
      </c>
      <c r="B962">
        <v>1981</v>
      </c>
      <c r="C962" t="s">
        <v>18</v>
      </c>
      <c r="D962">
        <v>30</v>
      </c>
      <c r="E962">
        <v>2</v>
      </c>
      <c r="F962" s="54">
        <v>7749.16</v>
      </c>
      <c r="G962" t="s">
        <v>11</v>
      </c>
      <c r="H962" t="s">
        <v>16</v>
      </c>
      <c r="I962" t="s">
        <v>23</v>
      </c>
      <c r="J962" s="20"/>
      <c r="K962" s="20"/>
      <c r="L962" s="17" t="str">
        <f t="shared" ref="L962:L1025" si="79">IF(C962="?","Sep",C962)</f>
        <v>Jun</v>
      </c>
      <c r="M962" s="17">
        <f t="shared" ref="M962:M1025" si="80">IF(B962="?",ROUND(AVERAGE($B$2:$B$2344),0),B962)</f>
        <v>1981</v>
      </c>
      <c r="N962" s="17" t="str" cm="1">
        <f t="array" ref="N962">IF(G962="?",INDEX($G$2:$G$2344,MODE(MATCH($G$2:$G$2344,$G$2:$G$2344,0))),G962)</f>
        <v>tier - 2</v>
      </c>
      <c r="O962" s="17" t="str" cm="1">
        <f t="array" ref="O962">IF(H962="?",INDEX($H$2:$H$2344,MODE(MATCH($H$2:$H$2344,$H$2:$H$2344,0))),H962)</f>
        <v>tier - 1</v>
      </c>
      <c r="P962" s="17" t="str">
        <f t="shared" ref="P962:P1025" si="81">IF(I962="?","Unknown",I962)</f>
        <v>R1012</v>
      </c>
      <c r="Q962" s="47" t="str">
        <f t="shared" ref="Q962:Q1025" si="82">CONCATENATE(D962,"-",L962,"-",M962)</f>
        <v>30-Jun-1981</v>
      </c>
      <c r="R962" s="48">
        <v>29767</v>
      </c>
      <c r="S962" s="17"/>
      <c r="T962" s="30">
        <f t="shared" ref="T962:T1025" si="83">DATEDIF(R962,$S$2,"Y")</f>
        <v>41</v>
      </c>
      <c r="U962" s="62">
        <v>7749.16</v>
      </c>
    </row>
    <row r="963" spans="1:21" x14ac:dyDescent="0.25">
      <c r="A963" t="s">
        <v>994</v>
      </c>
      <c r="B963">
        <v>1997</v>
      </c>
      <c r="C963" t="s">
        <v>30</v>
      </c>
      <c r="D963">
        <v>21</v>
      </c>
      <c r="E963">
        <v>0</v>
      </c>
      <c r="F963" s="54">
        <v>7763.06</v>
      </c>
      <c r="G963" t="s">
        <v>11</v>
      </c>
      <c r="H963" t="s">
        <v>16</v>
      </c>
      <c r="I963" t="s">
        <v>23</v>
      </c>
      <c r="J963" s="19"/>
      <c r="K963" s="19"/>
      <c r="L963" s="15" t="str">
        <f t="shared" si="79"/>
        <v>Dec</v>
      </c>
      <c r="M963" s="15">
        <f t="shared" si="80"/>
        <v>1997</v>
      </c>
      <c r="N963" s="15" t="str" cm="1">
        <f t="array" ref="N963">IF(G963="?",INDEX($G$2:$G$2344,MODE(MATCH($G$2:$G$2344,$G$2:$G$2344,0))),G963)</f>
        <v>tier - 2</v>
      </c>
      <c r="O963" s="15" t="str" cm="1">
        <f t="array" ref="O963">IF(H963="?",INDEX($H$2:$H$2344,MODE(MATCH($H$2:$H$2344,$H$2:$H$2344,0))),H963)</f>
        <v>tier - 1</v>
      </c>
      <c r="P963" s="15" t="str">
        <f t="shared" si="81"/>
        <v>R1012</v>
      </c>
      <c r="Q963" s="49" t="str">
        <f t="shared" si="82"/>
        <v>21-Dec-1997</v>
      </c>
      <c r="R963" s="46">
        <v>35785</v>
      </c>
      <c r="S963" s="15"/>
      <c r="T963" s="29">
        <f t="shared" si="83"/>
        <v>25</v>
      </c>
      <c r="U963" s="61">
        <v>7763.06</v>
      </c>
    </row>
    <row r="964" spans="1:21" x14ac:dyDescent="0.25">
      <c r="A964" t="s">
        <v>995</v>
      </c>
      <c r="B964">
        <v>1974</v>
      </c>
      <c r="C964" t="s">
        <v>30</v>
      </c>
      <c r="D964">
        <v>6</v>
      </c>
      <c r="E964">
        <v>0</v>
      </c>
      <c r="F964" s="54">
        <v>7789.64</v>
      </c>
      <c r="G964" t="s">
        <v>16</v>
      </c>
      <c r="H964" t="s">
        <v>12</v>
      </c>
      <c r="I964" t="s">
        <v>13</v>
      </c>
      <c r="J964" s="20"/>
      <c r="K964" s="20"/>
      <c r="L964" s="17" t="str">
        <f t="shared" si="79"/>
        <v>Dec</v>
      </c>
      <c r="M964" s="17">
        <f t="shared" si="80"/>
        <v>1974</v>
      </c>
      <c r="N964" s="17" t="str" cm="1">
        <f t="array" ref="N964">IF(G964="?",INDEX($G$2:$G$2344,MODE(MATCH($G$2:$G$2344,$G$2:$G$2344,0))),G964)</f>
        <v>tier - 1</v>
      </c>
      <c r="O964" s="17" t="str" cm="1">
        <f t="array" ref="O964">IF(H964="?",INDEX($H$2:$H$2344,MODE(MATCH($H$2:$H$2344,$H$2:$H$2344,0))),H964)</f>
        <v>tier - 3</v>
      </c>
      <c r="P964" s="17" t="str">
        <f t="shared" si="81"/>
        <v>R1013</v>
      </c>
      <c r="Q964" s="47" t="str">
        <f t="shared" si="82"/>
        <v>6-Dec-1974</v>
      </c>
      <c r="R964" s="48">
        <v>27369</v>
      </c>
      <c r="S964" s="17"/>
      <c r="T964" s="30">
        <f t="shared" si="83"/>
        <v>48</v>
      </c>
      <c r="U964" s="62">
        <v>7789.64</v>
      </c>
    </row>
    <row r="965" spans="1:21" x14ac:dyDescent="0.25">
      <c r="A965" t="s">
        <v>996</v>
      </c>
      <c r="B965">
        <v>1999</v>
      </c>
      <c r="C965" t="s">
        <v>30</v>
      </c>
      <c r="D965">
        <v>25</v>
      </c>
      <c r="E965">
        <v>0</v>
      </c>
      <c r="F965" s="54">
        <v>7794.68</v>
      </c>
      <c r="G965" t="s">
        <v>11</v>
      </c>
      <c r="H965" t="s">
        <v>11</v>
      </c>
      <c r="I965" t="s">
        <v>535</v>
      </c>
      <c r="J965" s="19"/>
      <c r="K965" s="19"/>
      <c r="L965" s="15" t="str">
        <f t="shared" si="79"/>
        <v>Dec</v>
      </c>
      <c r="M965" s="15">
        <f t="shared" si="80"/>
        <v>1999</v>
      </c>
      <c r="N965" s="15" t="str" cm="1">
        <f t="array" ref="N965">IF(G965="?",INDEX($G$2:$G$2344,MODE(MATCH($G$2:$G$2344,$G$2:$G$2344,0))),G965)</f>
        <v>tier - 2</v>
      </c>
      <c r="O965" s="15" t="str" cm="1">
        <f t="array" ref="O965">IF(H965="?",INDEX($H$2:$H$2344,MODE(MATCH($H$2:$H$2344,$H$2:$H$2344,0))),H965)</f>
        <v>tier - 2</v>
      </c>
      <c r="P965" s="15" t="str">
        <f t="shared" si="81"/>
        <v>R1026</v>
      </c>
      <c r="Q965" s="49" t="str">
        <f t="shared" si="82"/>
        <v>25-Dec-1999</v>
      </c>
      <c r="R965" s="46">
        <v>36519</v>
      </c>
      <c r="S965" s="15"/>
      <c r="T965" s="29">
        <f t="shared" si="83"/>
        <v>23</v>
      </c>
      <c r="U965" s="61">
        <v>7794.68</v>
      </c>
    </row>
    <row r="966" spans="1:21" x14ac:dyDescent="0.25">
      <c r="A966" t="s">
        <v>997</v>
      </c>
      <c r="B966">
        <v>1997</v>
      </c>
      <c r="C966" t="s">
        <v>30</v>
      </c>
      <c r="D966">
        <v>2</v>
      </c>
      <c r="E966">
        <v>0</v>
      </c>
      <c r="F966" s="54">
        <v>7803.77</v>
      </c>
      <c r="G966" t="s">
        <v>11</v>
      </c>
      <c r="H966" t="s">
        <v>12</v>
      </c>
      <c r="I966" t="s">
        <v>23</v>
      </c>
      <c r="J966" s="20"/>
      <c r="K966" s="20"/>
      <c r="L966" s="17" t="str">
        <f t="shared" si="79"/>
        <v>Dec</v>
      </c>
      <c r="M966" s="17">
        <f t="shared" si="80"/>
        <v>1997</v>
      </c>
      <c r="N966" s="17" t="str" cm="1">
        <f t="array" ref="N966">IF(G966="?",INDEX($G$2:$G$2344,MODE(MATCH($G$2:$G$2344,$G$2:$G$2344,0))),G966)</f>
        <v>tier - 2</v>
      </c>
      <c r="O966" s="17" t="str" cm="1">
        <f t="array" ref="O966">IF(H966="?",INDEX($H$2:$H$2344,MODE(MATCH($H$2:$H$2344,$H$2:$H$2344,0))),H966)</f>
        <v>tier - 3</v>
      </c>
      <c r="P966" s="17" t="str">
        <f t="shared" si="81"/>
        <v>R1012</v>
      </c>
      <c r="Q966" s="47" t="str">
        <f t="shared" si="82"/>
        <v>2-Dec-1997</v>
      </c>
      <c r="R966" s="48">
        <v>35766</v>
      </c>
      <c r="S966" s="17"/>
      <c r="T966" s="30">
        <f t="shared" si="83"/>
        <v>25</v>
      </c>
      <c r="U966" s="62">
        <v>7803.77</v>
      </c>
    </row>
    <row r="967" spans="1:21" x14ac:dyDescent="0.25">
      <c r="A967" t="s">
        <v>998</v>
      </c>
      <c r="B967">
        <v>1974</v>
      </c>
      <c r="C967" t="s">
        <v>15</v>
      </c>
      <c r="D967">
        <v>9</v>
      </c>
      <c r="E967">
        <v>0</v>
      </c>
      <c r="F967" s="54">
        <v>7804.16</v>
      </c>
      <c r="G967" t="s">
        <v>11</v>
      </c>
      <c r="H967" t="s">
        <v>12</v>
      </c>
      <c r="I967" t="s">
        <v>13</v>
      </c>
      <c r="J967" s="19"/>
      <c r="K967" s="19"/>
      <c r="L967" s="15" t="str">
        <f t="shared" si="79"/>
        <v>Nov</v>
      </c>
      <c r="M967" s="15">
        <f t="shared" si="80"/>
        <v>1974</v>
      </c>
      <c r="N967" s="15" t="str" cm="1">
        <f t="array" ref="N967">IF(G967="?",INDEX($G$2:$G$2344,MODE(MATCH($G$2:$G$2344,$G$2:$G$2344,0))),G967)</f>
        <v>tier - 2</v>
      </c>
      <c r="O967" s="15" t="str" cm="1">
        <f t="array" ref="O967">IF(H967="?",INDEX($H$2:$H$2344,MODE(MATCH($H$2:$H$2344,$H$2:$H$2344,0))),H967)</f>
        <v>tier - 3</v>
      </c>
      <c r="P967" s="15" t="str">
        <f t="shared" si="81"/>
        <v>R1013</v>
      </c>
      <c r="Q967" s="49" t="str">
        <f t="shared" si="82"/>
        <v>9-Nov-1974</v>
      </c>
      <c r="R967" s="46">
        <v>27342</v>
      </c>
      <c r="S967" s="15"/>
      <c r="T967" s="29">
        <f t="shared" si="83"/>
        <v>48</v>
      </c>
      <c r="U967" s="61">
        <v>7804.16</v>
      </c>
    </row>
    <row r="968" spans="1:21" x14ac:dyDescent="0.25">
      <c r="A968" t="s">
        <v>999</v>
      </c>
      <c r="B968">
        <v>1991</v>
      </c>
      <c r="C968" t="s">
        <v>30</v>
      </c>
      <c r="D968">
        <v>21</v>
      </c>
      <c r="E968">
        <v>3</v>
      </c>
      <c r="F968" s="54">
        <v>7812.67</v>
      </c>
      <c r="G968" t="s">
        <v>11</v>
      </c>
      <c r="H968" t="s">
        <v>16</v>
      </c>
      <c r="I968" t="s">
        <v>23</v>
      </c>
      <c r="J968" s="20"/>
      <c r="K968" s="20"/>
      <c r="L968" s="17" t="str">
        <f t="shared" si="79"/>
        <v>Dec</v>
      </c>
      <c r="M968" s="17">
        <f t="shared" si="80"/>
        <v>1991</v>
      </c>
      <c r="N968" s="17" t="str" cm="1">
        <f t="array" ref="N968">IF(G968="?",INDEX($G$2:$G$2344,MODE(MATCH($G$2:$G$2344,$G$2:$G$2344,0))),G968)</f>
        <v>tier - 2</v>
      </c>
      <c r="O968" s="17" t="str" cm="1">
        <f t="array" ref="O968">IF(H968="?",INDEX($H$2:$H$2344,MODE(MATCH($H$2:$H$2344,$H$2:$H$2344,0))),H968)</f>
        <v>tier - 1</v>
      </c>
      <c r="P968" s="17" t="str">
        <f t="shared" si="81"/>
        <v>R1012</v>
      </c>
      <c r="Q968" s="47" t="str">
        <f t="shared" si="82"/>
        <v>21-Dec-1991</v>
      </c>
      <c r="R968" s="48">
        <v>33593</v>
      </c>
      <c r="S968" s="17"/>
      <c r="T968" s="30">
        <f t="shared" si="83"/>
        <v>31</v>
      </c>
      <c r="U968" s="62">
        <v>7812.67</v>
      </c>
    </row>
    <row r="969" spans="1:21" x14ac:dyDescent="0.25">
      <c r="A969" t="s">
        <v>1000</v>
      </c>
      <c r="B969">
        <v>1989</v>
      </c>
      <c r="C969" t="s">
        <v>37</v>
      </c>
      <c r="D969">
        <v>12</v>
      </c>
      <c r="E969">
        <v>3</v>
      </c>
      <c r="F969" s="54">
        <v>7824.37</v>
      </c>
      <c r="G969" t="s">
        <v>11</v>
      </c>
      <c r="H969" t="s">
        <v>11</v>
      </c>
      <c r="I969" t="s">
        <v>23</v>
      </c>
      <c r="J969" s="19"/>
      <c r="K969" s="19"/>
      <c r="L969" s="15" t="str">
        <f t="shared" si="79"/>
        <v>Oct</v>
      </c>
      <c r="M969" s="15">
        <f t="shared" si="80"/>
        <v>1989</v>
      </c>
      <c r="N969" s="15" t="str" cm="1">
        <f t="array" ref="N969">IF(G969="?",INDEX($G$2:$G$2344,MODE(MATCH($G$2:$G$2344,$G$2:$G$2344,0))),G969)</f>
        <v>tier - 2</v>
      </c>
      <c r="O969" s="15" t="str" cm="1">
        <f t="array" ref="O969">IF(H969="?",INDEX($H$2:$H$2344,MODE(MATCH($H$2:$H$2344,$H$2:$H$2344,0))),H969)</f>
        <v>tier - 2</v>
      </c>
      <c r="P969" s="15" t="str">
        <f t="shared" si="81"/>
        <v>R1012</v>
      </c>
      <c r="Q969" s="49" t="str">
        <f t="shared" si="82"/>
        <v>12-Oct-1989</v>
      </c>
      <c r="R969" s="46">
        <v>32793</v>
      </c>
      <c r="S969" s="15"/>
      <c r="T969" s="29">
        <f t="shared" si="83"/>
        <v>33</v>
      </c>
      <c r="U969" s="61">
        <v>7824.37</v>
      </c>
    </row>
    <row r="970" spans="1:21" x14ac:dyDescent="0.25">
      <c r="A970" t="s">
        <v>1001</v>
      </c>
      <c r="B970">
        <v>2001</v>
      </c>
      <c r="C970" t="s">
        <v>37</v>
      </c>
      <c r="D970">
        <v>5</v>
      </c>
      <c r="E970">
        <v>0</v>
      </c>
      <c r="F970" s="54">
        <v>7844.8</v>
      </c>
      <c r="G970" t="s">
        <v>11</v>
      </c>
      <c r="H970" t="s">
        <v>11</v>
      </c>
      <c r="I970" t="s">
        <v>23</v>
      </c>
      <c r="J970" s="20"/>
      <c r="K970" s="20"/>
      <c r="L970" s="17" t="str">
        <f t="shared" si="79"/>
        <v>Oct</v>
      </c>
      <c r="M970" s="17">
        <f t="shared" si="80"/>
        <v>2001</v>
      </c>
      <c r="N970" s="17" t="str" cm="1">
        <f t="array" ref="N970">IF(G970="?",INDEX($G$2:$G$2344,MODE(MATCH($G$2:$G$2344,$G$2:$G$2344,0))),G970)</f>
        <v>tier - 2</v>
      </c>
      <c r="O970" s="17" t="str" cm="1">
        <f t="array" ref="O970">IF(H970="?",INDEX($H$2:$H$2344,MODE(MATCH($H$2:$H$2344,$H$2:$H$2344,0))),H970)</f>
        <v>tier - 2</v>
      </c>
      <c r="P970" s="17" t="str">
        <f t="shared" si="81"/>
        <v>R1012</v>
      </c>
      <c r="Q970" s="47" t="str">
        <f t="shared" si="82"/>
        <v>5-Oct-2001</v>
      </c>
      <c r="R970" s="48">
        <v>37169</v>
      </c>
      <c r="S970" s="17"/>
      <c r="T970" s="30">
        <f t="shared" si="83"/>
        <v>21</v>
      </c>
      <c r="U970" s="62">
        <v>7844.8</v>
      </c>
    </row>
    <row r="971" spans="1:21" x14ac:dyDescent="0.25">
      <c r="A971" t="s">
        <v>1002</v>
      </c>
      <c r="B971">
        <v>1994</v>
      </c>
      <c r="C971" t="s">
        <v>15</v>
      </c>
      <c r="D971">
        <v>17</v>
      </c>
      <c r="E971">
        <v>0</v>
      </c>
      <c r="F971" s="54">
        <v>7851.85</v>
      </c>
      <c r="G971" t="s">
        <v>11</v>
      </c>
      <c r="H971" t="s">
        <v>12</v>
      </c>
      <c r="I971" t="s">
        <v>23</v>
      </c>
      <c r="J971" s="19"/>
      <c r="K971" s="19"/>
      <c r="L971" s="15" t="str">
        <f t="shared" si="79"/>
        <v>Nov</v>
      </c>
      <c r="M971" s="15">
        <f t="shared" si="80"/>
        <v>1994</v>
      </c>
      <c r="N971" s="15" t="str" cm="1">
        <f t="array" ref="N971">IF(G971="?",INDEX($G$2:$G$2344,MODE(MATCH($G$2:$G$2344,$G$2:$G$2344,0))),G971)</f>
        <v>tier - 2</v>
      </c>
      <c r="O971" s="15" t="str" cm="1">
        <f t="array" ref="O971">IF(H971="?",INDEX($H$2:$H$2344,MODE(MATCH($H$2:$H$2344,$H$2:$H$2344,0))),H971)</f>
        <v>tier - 3</v>
      </c>
      <c r="P971" s="15" t="str">
        <f t="shared" si="81"/>
        <v>R1012</v>
      </c>
      <c r="Q971" s="49" t="str">
        <f t="shared" si="82"/>
        <v>17-Nov-1994</v>
      </c>
      <c r="R971" s="46">
        <v>34655</v>
      </c>
      <c r="S971" s="15"/>
      <c r="T971" s="29">
        <f t="shared" si="83"/>
        <v>28</v>
      </c>
      <c r="U971" s="61">
        <v>7851.85</v>
      </c>
    </row>
    <row r="972" spans="1:21" x14ac:dyDescent="0.25">
      <c r="A972" t="s">
        <v>1003</v>
      </c>
      <c r="B972">
        <v>1962</v>
      </c>
      <c r="C972" t="s">
        <v>37</v>
      </c>
      <c r="D972">
        <v>10</v>
      </c>
      <c r="E972">
        <v>0</v>
      </c>
      <c r="F972" s="54">
        <v>7896.41</v>
      </c>
      <c r="G972" t="s">
        <v>12</v>
      </c>
      <c r="H972" t="s">
        <v>11</v>
      </c>
      <c r="I972" t="s">
        <v>13</v>
      </c>
      <c r="J972" s="20"/>
      <c r="K972" s="20"/>
      <c r="L972" s="17" t="str">
        <f t="shared" si="79"/>
        <v>Oct</v>
      </c>
      <c r="M972" s="17">
        <f t="shared" si="80"/>
        <v>1962</v>
      </c>
      <c r="N972" s="17" t="str" cm="1">
        <f t="array" ref="N972">IF(G972="?",INDEX($G$2:$G$2344,MODE(MATCH($G$2:$G$2344,$G$2:$G$2344,0))),G972)</f>
        <v>tier - 3</v>
      </c>
      <c r="O972" s="17" t="str" cm="1">
        <f t="array" ref="O972">IF(H972="?",INDEX($H$2:$H$2344,MODE(MATCH($H$2:$H$2344,$H$2:$H$2344,0))),H972)</f>
        <v>tier - 2</v>
      </c>
      <c r="P972" s="17" t="str">
        <f t="shared" si="81"/>
        <v>R1013</v>
      </c>
      <c r="Q972" s="47" t="str">
        <f t="shared" si="82"/>
        <v>10-Oct-1962</v>
      </c>
      <c r="R972" s="48">
        <v>22929</v>
      </c>
      <c r="S972" s="17"/>
      <c r="T972" s="30">
        <f t="shared" si="83"/>
        <v>60</v>
      </c>
      <c r="U972" s="62">
        <v>7896.41</v>
      </c>
    </row>
    <row r="973" spans="1:21" x14ac:dyDescent="0.25">
      <c r="A973" t="s">
        <v>1004</v>
      </c>
      <c r="B973">
        <v>1977</v>
      </c>
      <c r="C973" t="s">
        <v>10</v>
      </c>
      <c r="D973">
        <v>20</v>
      </c>
      <c r="E973">
        <v>0</v>
      </c>
      <c r="F973" s="54">
        <v>7935.29</v>
      </c>
      <c r="G973" t="s">
        <v>11</v>
      </c>
      <c r="H973" t="s">
        <v>16</v>
      </c>
      <c r="I973" t="s">
        <v>247</v>
      </c>
      <c r="J973" s="19"/>
      <c r="K973" s="19"/>
      <c r="L973" s="15" t="str">
        <f t="shared" si="79"/>
        <v>Jul</v>
      </c>
      <c r="M973" s="15">
        <f t="shared" si="80"/>
        <v>1977</v>
      </c>
      <c r="N973" s="15" t="str" cm="1">
        <f t="array" ref="N973">IF(G973="?",INDEX($G$2:$G$2344,MODE(MATCH($G$2:$G$2344,$G$2:$G$2344,0))),G973)</f>
        <v>tier - 2</v>
      </c>
      <c r="O973" s="15" t="str" cm="1">
        <f t="array" ref="O973">IF(H973="?",INDEX($H$2:$H$2344,MODE(MATCH($H$2:$H$2344,$H$2:$H$2344,0))),H973)</f>
        <v>tier - 1</v>
      </c>
      <c r="P973" s="15" t="str">
        <f t="shared" si="81"/>
        <v>R1024</v>
      </c>
      <c r="Q973" s="49" t="str">
        <f t="shared" si="82"/>
        <v>20-Jul-1977</v>
      </c>
      <c r="R973" s="46">
        <v>28326</v>
      </c>
      <c r="S973" s="15"/>
      <c r="T973" s="29">
        <f t="shared" si="83"/>
        <v>45</v>
      </c>
      <c r="U973" s="61">
        <v>7935.29</v>
      </c>
    </row>
    <row r="974" spans="1:21" x14ac:dyDescent="0.25">
      <c r="A974" t="s">
        <v>1005</v>
      </c>
      <c r="B974">
        <v>1987</v>
      </c>
      <c r="C974" t="s">
        <v>37</v>
      </c>
      <c r="D974">
        <v>29</v>
      </c>
      <c r="E974">
        <v>3</v>
      </c>
      <c r="F974" s="54">
        <v>7948.22</v>
      </c>
      <c r="G974" t="s">
        <v>11</v>
      </c>
      <c r="H974" t="s">
        <v>12</v>
      </c>
      <c r="I974" t="s">
        <v>200</v>
      </c>
      <c r="J974" s="20"/>
      <c r="K974" s="20"/>
      <c r="L974" s="17" t="str">
        <f t="shared" si="79"/>
        <v>Oct</v>
      </c>
      <c r="M974" s="17">
        <f t="shared" si="80"/>
        <v>1987</v>
      </c>
      <c r="N974" s="17" t="str" cm="1">
        <f t="array" ref="N974">IF(G974="?",INDEX($G$2:$G$2344,MODE(MATCH($G$2:$G$2344,$G$2:$G$2344,0))),G974)</f>
        <v>tier - 2</v>
      </c>
      <c r="O974" s="17" t="str" cm="1">
        <f t="array" ref="O974">IF(H974="?",INDEX($H$2:$H$2344,MODE(MATCH($H$2:$H$2344,$H$2:$H$2344,0))),H974)</f>
        <v>tier - 3</v>
      </c>
      <c r="P974" s="17" t="str">
        <f t="shared" si="81"/>
        <v>R1025</v>
      </c>
      <c r="Q974" s="47" t="str">
        <f t="shared" si="82"/>
        <v>29-Oct-1987</v>
      </c>
      <c r="R974" s="48">
        <v>32079</v>
      </c>
      <c r="S974" s="17"/>
      <c r="T974" s="30">
        <f t="shared" si="83"/>
        <v>35</v>
      </c>
      <c r="U974" s="62">
        <v>7948.22</v>
      </c>
    </row>
    <row r="975" spans="1:21" x14ac:dyDescent="0.25">
      <c r="A975" t="s">
        <v>1006</v>
      </c>
      <c r="B975">
        <v>1966</v>
      </c>
      <c r="C975" t="s">
        <v>10</v>
      </c>
      <c r="D975">
        <v>9</v>
      </c>
      <c r="E975">
        <v>0</v>
      </c>
      <c r="F975" s="54">
        <v>7953.72</v>
      </c>
      <c r="G975" t="s">
        <v>12</v>
      </c>
      <c r="H975" t="s">
        <v>12</v>
      </c>
      <c r="I975" t="s">
        <v>23</v>
      </c>
      <c r="J975" s="19"/>
      <c r="K975" s="19"/>
      <c r="L975" s="15" t="str">
        <f t="shared" si="79"/>
        <v>Jul</v>
      </c>
      <c r="M975" s="15">
        <f t="shared" si="80"/>
        <v>1966</v>
      </c>
      <c r="N975" s="15" t="str" cm="1">
        <f t="array" ref="N975">IF(G975="?",INDEX($G$2:$G$2344,MODE(MATCH($G$2:$G$2344,$G$2:$G$2344,0))),G975)</f>
        <v>tier - 3</v>
      </c>
      <c r="O975" s="15" t="str" cm="1">
        <f t="array" ref="O975">IF(H975="?",INDEX($H$2:$H$2344,MODE(MATCH($H$2:$H$2344,$H$2:$H$2344,0))),H975)</f>
        <v>tier - 3</v>
      </c>
      <c r="P975" s="15" t="str">
        <f t="shared" si="81"/>
        <v>R1012</v>
      </c>
      <c r="Q975" s="49" t="str">
        <f t="shared" si="82"/>
        <v>9-Jul-1966</v>
      </c>
      <c r="R975" s="46">
        <v>24297</v>
      </c>
      <c r="S975" s="15"/>
      <c r="T975" s="29">
        <f t="shared" si="83"/>
        <v>56</v>
      </c>
      <c r="U975" s="61">
        <v>7953.72</v>
      </c>
    </row>
    <row r="976" spans="1:21" x14ac:dyDescent="0.25">
      <c r="A976" t="s">
        <v>1007</v>
      </c>
      <c r="B976">
        <v>1981</v>
      </c>
      <c r="C976" t="s">
        <v>30</v>
      </c>
      <c r="D976">
        <v>28</v>
      </c>
      <c r="E976">
        <v>3</v>
      </c>
      <c r="F976" s="54">
        <v>7954.52</v>
      </c>
      <c r="G976" t="s">
        <v>11</v>
      </c>
      <c r="H976" t="s">
        <v>11</v>
      </c>
      <c r="I976" t="s">
        <v>42</v>
      </c>
      <c r="J976" s="20"/>
      <c r="K976" s="20"/>
      <c r="L976" s="17" t="str">
        <f t="shared" si="79"/>
        <v>Dec</v>
      </c>
      <c r="M976" s="17">
        <f t="shared" si="80"/>
        <v>1981</v>
      </c>
      <c r="N976" s="17" t="str" cm="1">
        <f t="array" ref="N976">IF(G976="?",INDEX($G$2:$G$2344,MODE(MATCH($G$2:$G$2344,$G$2:$G$2344,0))),G976)</f>
        <v>tier - 2</v>
      </c>
      <c r="O976" s="17" t="str" cm="1">
        <f t="array" ref="O976">IF(H976="?",INDEX($H$2:$H$2344,MODE(MATCH($H$2:$H$2344,$H$2:$H$2344,0))),H976)</f>
        <v>tier - 2</v>
      </c>
      <c r="P976" s="17" t="str">
        <f t="shared" si="81"/>
        <v>R1011</v>
      </c>
      <c r="Q976" s="47" t="str">
        <f t="shared" si="82"/>
        <v>28-Dec-1981</v>
      </c>
      <c r="R976" s="48">
        <v>29948</v>
      </c>
      <c r="S976" s="17"/>
      <c r="T976" s="30">
        <f t="shared" si="83"/>
        <v>41</v>
      </c>
      <c r="U976" s="62">
        <v>7954.52</v>
      </c>
    </row>
    <row r="977" spans="1:21" x14ac:dyDescent="0.25">
      <c r="A977" t="s">
        <v>1008</v>
      </c>
      <c r="B977">
        <v>1970</v>
      </c>
      <c r="C977" t="s">
        <v>18</v>
      </c>
      <c r="D977">
        <v>19</v>
      </c>
      <c r="E977">
        <v>0</v>
      </c>
      <c r="F977" s="54">
        <v>7958.13</v>
      </c>
      <c r="G977" t="s">
        <v>11</v>
      </c>
      <c r="H977" t="s">
        <v>11</v>
      </c>
      <c r="I977" t="s">
        <v>13</v>
      </c>
      <c r="J977" s="19"/>
      <c r="K977" s="19"/>
      <c r="L977" s="15" t="str">
        <f t="shared" si="79"/>
        <v>Jun</v>
      </c>
      <c r="M977" s="15">
        <f t="shared" si="80"/>
        <v>1970</v>
      </c>
      <c r="N977" s="15" t="str" cm="1">
        <f t="array" ref="N977">IF(G977="?",INDEX($G$2:$G$2344,MODE(MATCH($G$2:$G$2344,$G$2:$G$2344,0))),G977)</f>
        <v>tier - 2</v>
      </c>
      <c r="O977" s="15" t="str" cm="1">
        <f t="array" ref="O977">IF(H977="?",INDEX($H$2:$H$2344,MODE(MATCH($H$2:$H$2344,$H$2:$H$2344,0))),H977)</f>
        <v>tier - 2</v>
      </c>
      <c r="P977" s="15" t="str">
        <f t="shared" si="81"/>
        <v>R1013</v>
      </c>
      <c r="Q977" s="49" t="str">
        <f t="shared" si="82"/>
        <v>19-Jun-1970</v>
      </c>
      <c r="R977" s="46">
        <v>25738</v>
      </c>
      <c r="S977" s="15"/>
      <c r="T977" s="29">
        <f t="shared" si="83"/>
        <v>52</v>
      </c>
      <c r="U977" s="61">
        <v>7958.13</v>
      </c>
    </row>
    <row r="978" spans="1:21" x14ac:dyDescent="0.25">
      <c r="A978" t="s">
        <v>1009</v>
      </c>
      <c r="B978">
        <v>1975</v>
      </c>
      <c r="C978" t="s">
        <v>35</v>
      </c>
      <c r="D978">
        <v>10</v>
      </c>
      <c r="E978">
        <v>1</v>
      </c>
      <c r="F978" s="54">
        <v>7966.81</v>
      </c>
      <c r="G978" t="s">
        <v>11</v>
      </c>
      <c r="H978" t="s">
        <v>11</v>
      </c>
      <c r="I978" t="s">
        <v>13</v>
      </c>
      <c r="J978" s="20"/>
      <c r="K978" s="20"/>
      <c r="L978" s="17" t="str">
        <f t="shared" si="79"/>
        <v>Aug</v>
      </c>
      <c r="M978" s="17">
        <f t="shared" si="80"/>
        <v>1975</v>
      </c>
      <c r="N978" s="17" t="str" cm="1">
        <f t="array" ref="N978">IF(G978="?",INDEX($G$2:$G$2344,MODE(MATCH($G$2:$G$2344,$G$2:$G$2344,0))),G978)</f>
        <v>tier - 2</v>
      </c>
      <c r="O978" s="17" t="str" cm="1">
        <f t="array" ref="O978">IF(H978="?",INDEX($H$2:$H$2344,MODE(MATCH($H$2:$H$2344,$H$2:$H$2344,0))),H978)</f>
        <v>tier - 2</v>
      </c>
      <c r="P978" s="17" t="str">
        <f t="shared" si="81"/>
        <v>R1013</v>
      </c>
      <c r="Q978" s="47" t="str">
        <f t="shared" si="82"/>
        <v>10-Aug-1975</v>
      </c>
      <c r="R978" s="48">
        <v>27616</v>
      </c>
      <c r="S978" s="17"/>
      <c r="T978" s="30">
        <f t="shared" si="83"/>
        <v>47</v>
      </c>
      <c r="U978" s="62">
        <v>7966.81</v>
      </c>
    </row>
    <row r="979" spans="1:21" x14ac:dyDescent="0.25">
      <c r="A979" t="s">
        <v>1010</v>
      </c>
      <c r="B979">
        <v>1972</v>
      </c>
      <c r="C979" t="s">
        <v>15</v>
      </c>
      <c r="D979">
        <v>23</v>
      </c>
      <c r="E979">
        <v>0</v>
      </c>
      <c r="F979" s="54">
        <v>7980.34</v>
      </c>
      <c r="G979" t="s">
        <v>11</v>
      </c>
      <c r="H979" t="s">
        <v>11</v>
      </c>
      <c r="I979" t="s">
        <v>13</v>
      </c>
      <c r="J979" s="19"/>
      <c r="K979" s="19"/>
      <c r="L979" s="15" t="str">
        <f t="shared" si="79"/>
        <v>Nov</v>
      </c>
      <c r="M979" s="15">
        <f t="shared" si="80"/>
        <v>1972</v>
      </c>
      <c r="N979" s="15" t="str" cm="1">
        <f t="array" ref="N979">IF(G979="?",INDEX($G$2:$G$2344,MODE(MATCH($G$2:$G$2344,$G$2:$G$2344,0))),G979)</f>
        <v>tier - 2</v>
      </c>
      <c r="O979" s="15" t="str" cm="1">
        <f t="array" ref="O979">IF(H979="?",INDEX($H$2:$H$2344,MODE(MATCH($H$2:$H$2344,$H$2:$H$2344,0))),H979)</f>
        <v>tier - 2</v>
      </c>
      <c r="P979" s="15" t="str">
        <f t="shared" si="81"/>
        <v>R1013</v>
      </c>
      <c r="Q979" s="49" t="str">
        <f t="shared" si="82"/>
        <v>23-Nov-1972</v>
      </c>
      <c r="R979" s="46">
        <v>26626</v>
      </c>
      <c r="S979" s="15"/>
      <c r="T979" s="29">
        <f t="shared" si="83"/>
        <v>50</v>
      </c>
      <c r="U979" s="61">
        <v>7980.34</v>
      </c>
    </row>
    <row r="980" spans="1:21" x14ac:dyDescent="0.25">
      <c r="A980" t="s">
        <v>1011</v>
      </c>
      <c r="B980">
        <v>1983</v>
      </c>
      <c r="C980" t="s">
        <v>35</v>
      </c>
      <c r="D980">
        <v>28</v>
      </c>
      <c r="E980">
        <v>3</v>
      </c>
      <c r="F980" s="54">
        <v>7985.82</v>
      </c>
      <c r="G980" t="s">
        <v>11</v>
      </c>
      <c r="H980" t="s">
        <v>16</v>
      </c>
      <c r="I980" t="s">
        <v>247</v>
      </c>
      <c r="J980" s="20"/>
      <c r="K980" s="20"/>
      <c r="L980" s="17" t="str">
        <f t="shared" si="79"/>
        <v>Aug</v>
      </c>
      <c r="M980" s="17">
        <f t="shared" si="80"/>
        <v>1983</v>
      </c>
      <c r="N980" s="17" t="str" cm="1">
        <f t="array" ref="N980">IF(G980="?",INDEX($G$2:$G$2344,MODE(MATCH($G$2:$G$2344,$G$2:$G$2344,0))),G980)</f>
        <v>tier - 2</v>
      </c>
      <c r="O980" s="17" t="str" cm="1">
        <f t="array" ref="O980">IF(H980="?",INDEX($H$2:$H$2344,MODE(MATCH($H$2:$H$2344,$H$2:$H$2344,0))),H980)</f>
        <v>tier - 1</v>
      </c>
      <c r="P980" s="17" t="str">
        <f t="shared" si="81"/>
        <v>R1024</v>
      </c>
      <c r="Q980" s="47" t="str">
        <f t="shared" si="82"/>
        <v>28-Aug-1983</v>
      </c>
      <c r="R980" s="48">
        <v>30556</v>
      </c>
      <c r="S980" s="17"/>
      <c r="T980" s="30">
        <f t="shared" si="83"/>
        <v>39</v>
      </c>
      <c r="U980" s="62">
        <v>7985.82</v>
      </c>
    </row>
    <row r="981" spans="1:21" x14ac:dyDescent="0.25">
      <c r="A981" t="s">
        <v>1012</v>
      </c>
      <c r="B981">
        <v>1983</v>
      </c>
      <c r="C981" t="s">
        <v>35</v>
      </c>
      <c r="D981">
        <v>20</v>
      </c>
      <c r="E981">
        <v>3</v>
      </c>
      <c r="F981" s="54">
        <v>7986.48</v>
      </c>
      <c r="G981" t="s">
        <v>11</v>
      </c>
      <c r="H981" t="s">
        <v>12</v>
      </c>
      <c r="I981" t="s">
        <v>247</v>
      </c>
      <c r="J981" s="19"/>
      <c r="K981" s="19"/>
      <c r="L981" s="15" t="str">
        <f t="shared" si="79"/>
        <v>Aug</v>
      </c>
      <c r="M981" s="15">
        <f t="shared" si="80"/>
        <v>1983</v>
      </c>
      <c r="N981" s="15" t="str" cm="1">
        <f t="array" ref="N981">IF(G981="?",INDEX($G$2:$G$2344,MODE(MATCH($G$2:$G$2344,$G$2:$G$2344,0))),G981)</f>
        <v>tier - 2</v>
      </c>
      <c r="O981" s="15" t="str" cm="1">
        <f t="array" ref="O981">IF(H981="?",INDEX($H$2:$H$2344,MODE(MATCH($H$2:$H$2344,$H$2:$H$2344,0))),H981)</f>
        <v>tier - 3</v>
      </c>
      <c r="P981" s="15" t="str">
        <f t="shared" si="81"/>
        <v>R1024</v>
      </c>
      <c r="Q981" s="49" t="str">
        <f t="shared" si="82"/>
        <v>20-Aug-1983</v>
      </c>
      <c r="R981" s="46">
        <v>30548</v>
      </c>
      <c r="S981" s="15"/>
      <c r="T981" s="29">
        <f t="shared" si="83"/>
        <v>39</v>
      </c>
      <c r="U981" s="61">
        <v>7986.48</v>
      </c>
    </row>
    <row r="982" spans="1:21" x14ac:dyDescent="0.25">
      <c r="A982" t="s">
        <v>1013</v>
      </c>
      <c r="B982">
        <v>1962</v>
      </c>
      <c r="C982" t="s">
        <v>35</v>
      </c>
      <c r="D982">
        <v>22</v>
      </c>
      <c r="E982">
        <v>0</v>
      </c>
      <c r="F982" s="54">
        <v>8004.96</v>
      </c>
      <c r="G982" t="s">
        <v>12</v>
      </c>
      <c r="H982" t="s">
        <v>16</v>
      </c>
      <c r="I982" t="s">
        <v>13</v>
      </c>
      <c r="J982" s="20"/>
      <c r="K982" s="20"/>
      <c r="L982" s="17" t="str">
        <f t="shared" si="79"/>
        <v>Aug</v>
      </c>
      <c r="M982" s="17">
        <f t="shared" si="80"/>
        <v>1962</v>
      </c>
      <c r="N982" s="17" t="str" cm="1">
        <f t="array" ref="N982">IF(G982="?",INDEX($G$2:$G$2344,MODE(MATCH($G$2:$G$2344,$G$2:$G$2344,0))),G982)</f>
        <v>tier - 3</v>
      </c>
      <c r="O982" s="17" t="str" cm="1">
        <f t="array" ref="O982">IF(H982="?",INDEX($H$2:$H$2344,MODE(MATCH($H$2:$H$2344,$H$2:$H$2344,0))),H982)</f>
        <v>tier - 1</v>
      </c>
      <c r="P982" s="17" t="str">
        <f t="shared" si="81"/>
        <v>R1013</v>
      </c>
      <c r="Q982" s="47" t="str">
        <f t="shared" si="82"/>
        <v>22-Aug-1962</v>
      </c>
      <c r="R982" s="48">
        <v>22880</v>
      </c>
      <c r="S982" s="17"/>
      <c r="T982" s="30">
        <f t="shared" si="83"/>
        <v>60</v>
      </c>
      <c r="U982" s="62">
        <v>8004.96</v>
      </c>
    </row>
    <row r="983" spans="1:21" x14ac:dyDescent="0.25">
      <c r="A983" t="s">
        <v>1014</v>
      </c>
      <c r="B983">
        <v>1995</v>
      </c>
      <c r="C983" t="s">
        <v>20</v>
      </c>
      <c r="D983">
        <v>18</v>
      </c>
      <c r="E983">
        <v>0</v>
      </c>
      <c r="F983" s="54">
        <v>8014.62</v>
      </c>
      <c r="G983" t="s">
        <v>11</v>
      </c>
      <c r="H983" t="s">
        <v>12</v>
      </c>
      <c r="I983" t="s">
        <v>23</v>
      </c>
      <c r="J983" s="19"/>
      <c r="K983" s="19"/>
      <c r="L983" s="15" t="str">
        <f t="shared" si="79"/>
        <v>Sep</v>
      </c>
      <c r="M983" s="15">
        <f t="shared" si="80"/>
        <v>1995</v>
      </c>
      <c r="N983" s="15" t="str" cm="1">
        <f t="array" ref="N983">IF(G983="?",INDEX($G$2:$G$2344,MODE(MATCH($G$2:$G$2344,$G$2:$G$2344,0))),G983)</f>
        <v>tier - 2</v>
      </c>
      <c r="O983" s="15" t="str" cm="1">
        <f t="array" ref="O983">IF(H983="?",INDEX($H$2:$H$2344,MODE(MATCH($H$2:$H$2344,$H$2:$H$2344,0))),H983)</f>
        <v>tier - 3</v>
      </c>
      <c r="P983" s="15" t="str">
        <f t="shared" si="81"/>
        <v>R1012</v>
      </c>
      <c r="Q983" s="49" t="str">
        <f t="shared" si="82"/>
        <v>18-Sep-1995</v>
      </c>
      <c r="R983" s="46">
        <v>34960</v>
      </c>
      <c r="S983" s="15"/>
      <c r="T983" s="29">
        <f t="shared" si="83"/>
        <v>27</v>
      </c>
      <c r="U983" s="61">
        <v>8014.62</v>
      </c>
    </row>
    <row r="984" spans="1:21" x14ac:dyDescent="0.25">
      <c r="A984" t="s">
        <v>1015</v>
      </c>
      <c r="B984">
        <v>1980</v>
      </c>
      <c r="C984" t="s">
        <v>15</v>
      </c>
      <c r="D984">
        <v>8</v>
      </c>
      <c r="E984">
        <v>2</v>
      </c>
      <c r="F984" s="54">
        <v>8017.06</v>
      </c>
      <c r="G984" t="s">
        <v>11</v>
      </c>
      <c r="H984" t="s">
        <v>11</v>
      </c>
      <c r="I984" t="s">
        <v>23</v>
      </c>
      <c r="J984" s="20"/>
      <c r="K984" s="20"/>
      <c r="L984" s="17" t="str">
        <f t="shared" si="79"/>
        <v>Nov</v>
      </c>
      <c r="M984" s="17">
        <f t="shared" si="80"/>
        <v>1980</v>
      </c>
      <c r="N984" s="17" t="str" cm="1">
        <f t="array" ref="N984">IF(G984="?",INDEX($G$2:$G$2344,MODE(MATCH($G$2:$G$2344,$G$2:$G$2344,0))),G984)</f>
        <v>tier - 2</v>
      </c>
      <c r="O984" s="17" t="str" cm="1">
        <f t="array" ref="O984">IF(H984="?",INDEX($H$2:$H$2344,MODE(MATCH($H$2:$H$2344,$H$2:$H$2344,0))),H984)</f>
        <v>tier - 2</v>
      </c>
      <c r="P984" s="17" t="str">
        <f t="shared" si="81"/>
        <v>R1012</v>
      </c>
      <c r="Q984" s="47" t="str">
        <f t="shared" si="82"/>
        <v>8-Nov-1980</v>
      </c>
      <c r="R984" s="48">
        <v>29533</v>
      </c>
      <c r="S984" s="17"/>
      <c r="T984" s="30">
        <f t="shared" si="83"/>
        <v>42</v>
      </c>
      <c r="U984" s="62">
        <v>8017.06</v>
      </c>
    </row>
    <row r="985" spans="1:21" x14ac:dyDescent="0.25">
      <c r="A985" t="s">
        <v>1016</v>
      </c>
      <c r="B985">
        <v>1989</v>
      </c>
      <c r="C985" t="s">
        <v>15</v>
      </c>
      <c r="D985">
        <v>3</v>
      </c>
      <c r="E985">
        <v>3</v>
      </c>
      <c r="F985" s="54">
        <v>8021.11</v>
      </c>
      <c r="G985" t="s">
        <v>11</v>
      </c>
      <c r="H985" t="s">
        <v>16</v>
      </c>
      <c r="I985" t="s">
        <v>23</v>
      </c>
      <c r="J985" s="19"/>
      <c r="K985" s="19"/>
      <c r="L985" s="15" t="str">
        <f t="shared" si="79"/>
        <v>Nov</v>
      </c>
      <c r="M985" s="15">
        <f t="shared" si="80"/>
        <v>1989</v>
      </c>
      <c r="N985" s="15" t="str" cm="1">
        <f t="array" ref="N985">IF(G985="?",INDEX($G$2:$G$2344,MODE(MATCH($G$2:$G$2344,$G$2:$G$2344,0))),G985)</f>
        <v>tier - 2</v>
      </c>
      <c r="O985" s="15" t="str" cm="1">
        <f t="array" ref="O985">IF(H985="?",INDEX($H$2:$H$2344,MODE(MATCH($H$2:$H$2344,$H$2:$H$2344,0))),H985)</f>
        <v>tier - 1</v>
      </c>
      <c r="P985" s="15" t="str">
        <f t="shared" si="81"/>
        <v>R1012</v>
      </c>
      <c r="Q985" s="49" t="str">
        <f t="shared" si="82"/>
        <v>3-Nov-1989</v>
      </c>
      <c r="R985" s="46">
        <v>32815</v>
      </c>
      <c r="S985" s="15"/>
      <c r="T985" s="29">
        <f t="shared" si="83"/>
        <v>33</v>
      </c>
      <c r="U985" s="61">
        <v>8021.11</v>
      </c>
    </row>
    <row r="986" spans="1:21" x14ac:dyDescent="0.25">
      <c r="A986" t="s">
        <v>1017</v>
      </c>
      <c r="B986">
        <v>1978</v>
      </c>
      <c r="C986" t="s">
        <v>10</v>
      </c>
      <c r="D986">
        <v>17</v>
      </c>
      <c r="E986">
        <v>1</v>
      </c>
      <c r="F986" s="54">
        <v>8023.14</v>
      </c>
      <c r="G986" t="s">
        <v>11</v>
      </c>
      <c r="H986" t="s">
        <v>12</v>
      </c>
      <c r="I986" t="s">
        <v>23</v>
      </c>
      <c r="J986" s="20"/>
      <c r="K986" s="20"/>
      <c r="L986" s="17" t="str">
        <f t="shared" si="79"/>
        <v>Jul</v>
      </c>
      <c r="M986" s="17">
        <f t="shared" si="80"/>
        <v>1978</v>
      </c>
      <c r="N986" s="17" t="str" cm="1">
        <f t="array" ref="N986">IF(G986="?",INDEX($G$2:$G$2344,MODE(MATCH($G$2:$G$2344,$G$2:$G$2344,0))),G986)</f>
        <v>tier - 2</v>
      </c>
      <c r="O986" s="17" t="str" cm="1">
        <f t="array" ref="O986">IF(H986="?",INDEX($H$2:$H$2344,MODE(MATCH($H$2:$H$2344,$H$2:$H$2344,0))),H986)</f>
        <v>tier - 3</v>
      </c>
      <c r="P986" s="17" t="str">
        <f t="shared" si="81"/>
        <v>R1012</v>
      </c>
      <c r="Q986" s="47" t="str">
        <f t="shared" si="82"/>
        <v>17-Jul-1978</v>
      </c>
      <c r="R986" s="48">
        <v>28688</v>
      </c>
      <c r="S986" s="17"/>
      <c r="T986" s="30">
        <f t="shared" si="83"/>
        <v>44</v>
      </c>
      <c r="U986" s="62">
        <v>8023.14</v>
      </c>
    </row>
    <row r="987" spans="1:21" x14ac:dyDescent="0.25">
      <c r="A987" t="s">
        <v>1018</v>
      </c>
      <c r="B987">
        <v>1976</v>
      </c>
      <c r="C987" t="s">
        <v>30</v>
      </c>
      <c r="D987">
        <v>20</v>
      </c>
      <c r="E987">
        <v>0</v>
      </c>
      <c r="F987" s="54">
        <v>8026.67</v>
      </c>
      <c r="G987" t="s">
        <v>11</v>
      </c>
      <c r="H987" t="s">
        <v>11</v>
      </c>
      <c r="I987" t="s">
        <v>23</v>
      </c>
      <c r="J987" s="19"/>
      <c r="K987" s="19"/>
      <c r="L987" s="15" t="str">
        <f t="shared" si="79"/>
        <v>Dec</v>
      </c>
      <c r="M987" s="15">
        <f t="shared" si="80"/>
        <v>1976</v>
      </c>
      <c r="N987" s="15" t="str" cm="1">
        <f t="array" ref="N987">IF(G987="?",INDEX($G$2:$G$2344,MODE(MATCH($G$2:$G$2344,$G$2:$G$2344,0))),G987)</f>
        <v>tier - 2</v>
      </c>
      <c r="O987" s="15" t="str" cm="1">
        <f t="array" ref="O987">IF(H987="?",INDEX($H$2:$H$2344,MODE(MATCH($H$2:$H$2344,$H$2:$H$2344,0))),H987)</f>
        <v>tier - 2</v>
      </c>
      <c r="P987" s="15" t="str">
        <f t="shared" si="81"/>
        <v>R1012</v>
      </c>
      <c r="Q987" s="49" t="str">
        <f t="shared" si="82"/>
        <v>20-Dec-1976</v>
      </c>
      <c r="R987" s="46">
        <v>28114</v>
      </c>
      <c r="S987" s="15"/>
      <c r="T987" s="29">
        <f t="shared" si="83"/>
        <v>46</v>
      </c>
      <c r="U987" s="61">
        <v>8026.67</v>
      </c>
    </row>
    <row r="988" spans="1:21" x14ac:dyDescent="0.25">
      <c r="A988" t="s">
        <v>1019</v>
      </c>
      <c r="B988">
        <v>1977</v>
      </c>
      <c r="C988" t="s">
        <v>15</v>
      </c>
      <c r="D988">
        <v>6</v>
      </c>
      <c r="E988">
        <v>2</v>
      </c>
      <c r="F988" s="54">
        <v>8027.97</v>
      </c>
      <c r="G988" t="s">
        <v>12</v>
      </c>
      <c r="H988" t="s">
        <v>11</v>
      </c>
      <c r="I988" t="s">
        <v>42</v>
      </c>
      <c r="J988" s="20"/>
      <c r="K988" s="20"/>
      <c r="L988" s="17" t="str">
        <f t="shared" si="79"/>
        <v>Nov</v>
      </c>
      <c r="M988" s="17">
        <f t="shared" si="80"/>
        <v>1977</v>
      </c>
      <c r="N988" s="17" t="str" cm="1">
        <f t="array" ref="N988">IF(G988="?",INDEX($G$2:$G$2344,MODE(MATCH($G$2:$G$2344,$G$2:$G$2344,0))),G988)</f>
        <v>tier - 3</v>
      </c>
      <c r="O988" s="17" t="str" cm="1">
        <f t="array" ref="O988">IF(H988="?",INDEX($H$2:$H$2344,MODE(MATCH($H$2:$H$2344,$H$2:$H$2344,0))),H988)</f>
        <v>tier - 2</v>
      </c>
      <c r="P988" s="17" t="str">
        <f t="shared" si="81"/>
        <v>R1011</v>
      </c>
      <c r="Q988" s="47" t="str">
        <f t="shared" si="82"/>
        <v>6-Nov-1977</v>
      </c>
      <c r="R988" s="48">
        <v>28435</v>
      </c>
      <c r="S988" s="17"/>
      <c r="T988" s="30">
        <f t="shared" si="83"/>
        <v>45</v>
      </c>
      <c r="U988" s="62">
        <v>8027.97</v>
      </c>
    </row>
    <row r="989" spans="1:21" x14ac:dyDescent="0.25">
      <c r="A989" t="s">
        <v>1020</v>
      </c>
      <c r="B989">
        <v>2003</v>
      </c>
      <c r="C989" t="s">
        <v>30</v>
      </c>
      <c r="D989">
        <v>12</v>
      </c>
      <c r="E989">
        <v>0</v>
      </c>
      <c r="F989" s="54">
        <v>8035.64</v>
      </c>
      <c r="G989" t="s">
        <v>11</v>
      </c>
      <c r="H989" t="s">
        <v>11</v>
      </c>
      <c r="I989" t="s">
        <v>23</v>
      </c>
      <c r="J989" s="19"/>
      <c r="K989" s="19"/>
      <c r="L989" s="15" t="str">
        <f t="shared" si="79"/>
        <v>Dec</v>
      </c>
      <c r="M989" s="15">
        <f t="shared" si="80"/>
        <v>2003</v>
      </c>
      <c r="N989" s="15" t="str" cm="1">
        <f t="array" ref="N989">IF(G989="?",INDEX($G$2:$G$2344,MODE(MATCH($G$2:$G$2344,$G$2:$G$2344,0))),G989)</f>
        <v>tier - 2</v>
      </c>
      <c r="O989" s="15" t="str" cm="1">
        <f t="array" ref="O989">IF(H989="?",INDEX($H$2:$H$2344,MODE(MATCH($H$2:$H$2344,$H$2:$H$2344,0))),H989)</f>
        <v>tier - 2</v>
      </c>
      <c r="P989" s="15" t="str">
        <f t="shared" si="81"/>
        <v>R1012</v>
      </c>
      <c r="Q989" s="49" t="str">
        <f t="shared" si="82"/>
        <v>12-Dec-2003</v>
      </c>
      <c r="R989" s="46">
        <v>37967</v>
      </c>
      <c r="S989" s="15"/>
      <c r="T989" s="29">
        <f t="shared" si="83"/>
        <v>19</v>
      </c>
      <c r="U989" s="61">
        <v>8035.64</v>
      </c>
    </row>
    <row r="990" spans="1:21" x14ac:dyDescent="0.25">
      <c r="A990" t="s">
        <v>1021</v>
      </c>
      <c r="B990">
        <v>1985</v>
      </c>
      <c r="C990" t="s">
        <v>15</v>
      </c>
      <c r="D990">
        <v>28</v>
      </c>
      <c r="E990">
        <v>3</v>
      </c>
      <c r="F990" s="54">
        <v>8059.06</v>
      </c>
      <c r="G990" t="s">
        <v>11</v>
      </c>
      <c r="H990" t="s">
        <v>12</v>
      </c>
      <c r="I990" t="s">
        <v>23</v>
      </c>
      <c r="J990" s="20"/>
      <c r="K990" s="20"/>
      <c r="L990" s="17" t="str">
        <f t="shared" si="79"/>
        <v>Nov</v>
      </c>
      <c r="M990" s="17">
        <f t="shared" si="80"/>
        <v>1985</v>
      </c>
      <c r="N990" s="17" t="str" cm="1">
        <f t="array" ref="N990">IF(G990="?",INDEX($G$2:$G$2344,MODE(MATCH($G$2:$G$2344,$G$2:$G$2344,0))),G990)</f>
        <v>tier - 2</v>
      </c>
      <c r="O990" s="17" t="str" cm="1">
        <f t="array" ref="O990">IF(H990="?",INDEX($H$2:$H$2344,MODE(MATCH($H$2:$H$2344,$H$2:$H$2344,0))),H990)</f>
        <v>tier - 3</v>
      </c>
      <c r="P990" s="17" t="str">
        <f t="shared" si="81"/>
        <v>R1012</v>
      </c>
      <c r="Q990" s="47" t="str">
        <f t="shared" si="82"/>
        <v>28-Nov-1985</v>
      </c>
      <c r="R990" s="48">
        <v>31379</v>
      </c>
      <c r="S990" s="17"/>
      <c r="T990" s="30">
        <f t="shared" si="83"/>
        <v>37</v>
      </c>
      <c r="U990" s="62">
        <v>8059.06</v>
      </c>
    </row>
    <row r="991" spans="1:21" x14ac:dyDescent="0.25">
      <c r="A991" t="s">
        <v>1022</v>
      </c>
      <c r="B991">
        <v>1982</v>
      </c>
      <c r="C991" t="s">
        <v>30</v>
      </c>
      <c r="D991">
        <v>27</v>
      </c>
      <c r="E991">
        <v>3</v>
      </c>
      <c r="F991" s="54">
        <v>8059.68</v>
      </c>
      <c r="G991" t="s">
        <v>11</v>
      </c>
      <c r="H991" t="s">
        <v>12</v>
      </c>
      <c r="I991" t="s">
        <v>23</v>
      </c>
      <c r="J991" s="19"/>
      <c r="K991" s="19"/>
      <c r="L991" s="15" t="str">
        <f t="shared" si="79"/>
        <v>Dec</v>
      </c>
      <c r="M991" s="15">
        <f t="shared" si="80"/>
        <v>1982</v>
      </c>
      <c r="N991" s="15" t="str" cm="1">
        <f t="array" ref="N991">IF(G991="?",INDEX($G$2:$G$2344,MODE(MATCH($G$2:$G$2344,$G$2:$G$2344,0))),G991)</f>
        <v>tier - 2</v>
      </c>
      <c r="O991" s="15" t="str" cm="1">
        <f t="array" ref="O991">IF(H991="?",INDEX($H$2:$H$2344,MODE(MATCH($H$2:$H$2344,$H$2:$H$2344,0))),H991)</f>
        <v>tier - 3</v>
      </c>
      <c r="P991" s="15" t="str">
        <f t="shared" si="81"/>
        <v>R1012</v>
      </c>
      <c r="Q991" s="49" t="str">
        <f t="shared" si="82"/>
        <v>27-Dec-1982</v>
      </c>
      <c r="R991" s="46">
        <v>30312</v>
      </c>
      <c r="S991" s="15"/>
      <c r="T991" s="29">
        <f t="shared" si="83"/>
        <v>40</v>
      </c>
      <c r="U991" s="61">
        <v>8059.68</v>
      </c>
    </row>
    <row r="992" spans="1:21" x14ac:dyDescent="0.25">
      <c r="A992" t="s">
        <v>1023</v>
      </c>
      <c r="B992">
        <v>1970</v>
      </c>
      <c r="C992" t="s">
        <v>30</v>
      </c>
      <c r="D992">
        <v>12</v>
      </c>
      <c r="E992">
        <v>0</v>
      </c>
      <c r="F992" s="54">
        <v>8062.31</v>
      </c>
      <c r="G992" t="s">
        <v>11</v>
      </c>
      <c r="H992" t="s">
        <v>16</v>
      </c>
      <c r="I992" t="s">
        <v>13</v>
      </c>
      <c r="J992" s="20"/>
      <c r="K992" s="20"/>
      <c r="L992" s="17" t="str">
        <f t="shared" si="79"/>
        <v>Dec</v>
      </c>
      <c r="M992" s="17">
        <f t="shared" si="80"/>
        <v>1970</v>
      </c>
      <c r="N992" s="17" t="str" cm="1">
        <f t="array" ref="N992">IF(G992="?",INDEX($G$2:$G$2344,MODE(MATCH($G$2:$G$2344,$G$2:$G$2344,0))),G992)</f>
        <v>tier - 2</v>
      </c>
      <c r="O992" s="17" t="str" cm="1">
        <f t="array" ref="O992">IF(H992="?",INDEX($H$2:$H$2344,MODE(MATCH($H$2:$H$2344,$H$2:$H$2344,0))),H992)</f>
        <v>tier - 1</v>
      </c>
      <c r="P992" s="17" t="str">
        <f t="shared" si="81"/>
        <v>R1013</v>
      </c>
      <c r="Q992" s="47" t="str">
        <f t="shared" si="82"/>
        <v>12-Dec-1970</v>
      </c>
      <c r="R992" s="48">
        <v>25914</v>
      </c>
      <c r="S992" s="17"/>
      <c r="T992" s="30">
        <f t="shared" si="83"/>
        <v>52</v>
      </c>
      <c r="U992" s="62">
        <v>8062.31</v>
      </c>
    </row>
    <row r="993" spans="1:21" x14ac:dyDescent="0.25">
      <c r="A993" t="s">
        <v>1024</v>
      </c>
      <c r="B993">
        <v>1975</v>
      </c>
      <c r="C993" t="s">
        <v>18</v>
      </c>
      <c r="D993">
        <v>28</v>
      </c>
      <c r="E993">
        <v>1</v>
      </c>
      <c r="F993" s="54">
        <v>8062.76</v>
      </c>
      <c r="G993" t="s">
        <v>12</v>
      </c>
      <c r="H993" t="s">
        <v>12</v>
      </c>
      <c r="I993" t="s">
        <v>42</v>
      </c>
      <c r="J993" s="19"/>
      <c r="K993" s="19"/>
      <c r="L993" s="15" t="str">
        <f t="shared" si="79"/>
        <v>Jun</v>
      </c>
      <c r="M993" s="15">
        <f t="shared" si="80"/>
        <v>1975</v>
      </c>
      <c r="N993" s="15" t="str" cm="1">
        <f t="array" ref="N993">IF(G993="?",INDEX($G$2:$G$2344,MODE(MATCH($G$2:$G$2344,$G$2:$G$2344,0))),G993)</f>
        <v>tier - 3</v>
      </c>
      <c r="O993" s="15" t="str" cm="1">
        <f t="array" ref="O993">IF(H993="?",INDEX($H$2:$H$2344,MODE(MATCH($H$2:$H$2344,$H$2:$H$2344,0))),H993)</f>
        <v>tier - 3</v>
      </c>
      <c r="P993" s="15" t="str">
        <f t="shared" si="81"/>
        <v>R1011</v>
      </c>
      <c r="Q993" s="49" t="str">
        <f t="shared" si="82"/>
        <v>28-Jun-1975</v>
      </c>
      <c r="R993" s="46">
        <v>27573</v>
      </c>
      <c r="S993" s="15"/>
      <c r="T993" s="29">
        <f t="shared" si="83"/>
        <v>47</v>
      </c>
      <c r="U993" s="61">
        <v>8062.76</v>
      </c>
    </row>
    <row r="994" spans="1:21" x14ac:dyDescent="0.25">
      <c r="A994" t="s">
        <v>1025</v>
      </c>
      <c r="B994">
        <v>1965</v>
      </c>
      <c r="C994" t="s">
        <v>35</v>
      </c>
      <c r="D994">
        <v>11</v>
      </c>
      <c r="E994">
        <v>0</v>
      </c>
      <c r="F994" s="54">
        <v>8067.83</v>
      </c>
      <c r="G994" t="s">
        <v>12</v>
      </c>
      <c r="H994" t="s">
        <v>16</v>
      </c>
      <c r="I994" t="s">
        <v>13</v>
      </c>
      <c r="J994" s="20"/>
      <c r="K994" s="20"/>
      <c r="L994" s="17" t="str">
        <f t="shared" si="79"/>
        <v>Aug</v>
      </c>
      <c r="M994" s="17">
        <f t="shared" si="80"/>
        <v>1965</v>
      </c>
      <c r="N994" s="17" t="str" cm="1">
        <f t="array" ref="N994">IF(G994="?",INDEX($G$2:$G$2344,MODE(MATCH($G$2:$G$2344,$G$2:$G$2344,0))),G994)</f>
        <v>tier - 3</v>
      </c>
      <c r="O994" s="17" t="str" cm="1">
        <f t="array" ref="O994">IF(H994="?",INDEX($H$2:$H$2344,MODE(MATCH($H$2:$H$2344,$H$2:$H$2344,0))),H994)</f>
        <v>tier - 1</v>
      </c>
      <c r="P994" s="17" t="str">
        <f t="shared" si="81"/>
        <v>R1013</v>
      </c>
      <c r="Q994" s="47" t="str">
        <f t="shared" si="82"/>
        <v>11-Aug-1965</v>
      </c>
      <c r="R994" s="48">
        <v>23965</v>
      </c>
      <c r="S994" s="17"/>
      <c r="T994" s="30">
        <f t="shared" si="83"/>
        <v>57</v>
      </c>
      <c r="U994" s="62">
        <v>8067.83</v>
      </c>
    </row>
    <row r="995" spans="1:21" x14ac:dyDescent="0.25">
      <c r="A995" t="s">
        <v>1026</v>
      </c>
      <c r="B995">
        <v>1975</v>
      </c>
      <c r="C995" t="s">
        <v>30</v>
      </c>
      <c r="D995">
        <v>15</v>
      </c>
      <c r="E995">
        <v>1</v>
      </c>
      <c r="F995" s="54">
        <v>8068.19</v>
      </c>
      <c r="G995" t="s">
        <v>12</v>
      </c>
      <c r="H995" t="s">
        <v>11</v>
      </c>
      <c r="I995" t="s">
        <v>42</v>
      </c>
      <c r="J995" s="19"/>
      <c r="K995" s="19"/>
      <c r="L995" s="15" t="str">
        <f t="shared" si="79"/>
        <v>Dec</v>
      </c>
      <c r="M995" s="15">
        <f t="shared" si="80"/>
        <v>1975</v>
      </c>
      <c r="N995" s="15" t="str" cm="1">
        <f t="array" ref="N995">IF(G995="?",INDEX($G$2:$G$2344,MODE(MATCH($G$2:$G$2344,$G$2:$G$2344,0))),G995)</f>
        <v>tier - 3</v>
      </c>
      <c r="O995" s="15" t="str" cm="1">
        <f t="array" ref="O995">IF(H995="?",INDEX($H$2:$H$2344,MODE(MATCH($H$2:$H$2344,$H$2:$H$2344,0))),H995)</f>
        <v>tier - 2</v>
      </c>
      <c r="P995" s="15" t="str">
        <f t="shared" si="81"/>
        <v>R1011</v>
      </c>
      <c r="Q995" s="49" t="str">
        <f t="shared" si="82"/>
        <v>15-Dec-1975</v>
      </c>
      <c r="R995" s="46">
        <v>27743</v>
      </c>
      <c r="S995" s="15"/>
      <c r="T995" s="29">
        <f t="shared" si="83"/>
        <v>47</v>
      </c>
      <c r="U995" s="61">
        <v>8068.19</v>
      </c>
    </row>
    <row r="996" spans="1:21" x14ac:dyDescent="0.25">
      <c r="A996" t="s">
        <v>1027</v>
      </c>
      <c r="B996">
        <v>1965</v>
      </c>
      <c r="C996" t="s">
        <v>37</v>
      </c>
      <c r="D996">
        <v>21</v>
      </c>
      <c r="E996">
        <v>0</v>
      </c>
      <c r="F996" s="54">
        <v>8071.57</v>
      </c>
      <c r="G996" t="s">
        <v>12</v>
      </c>
      <c r="H996" t="s">
        <v>16</v>
      </c>
      <c r="I996" t="s">
        <v>42</v>
      </c>
      <c r="J996" s="20"/>
      <c r="K996" s="20"/>
      <c r="L996" s="17" t="str">
        <f t="shared" si="79"/>
        <v>Oct</v>
      </c>
      <c r="M996" s="17">
        <f t="shared" si="80"/>
        <v>1965</v>
      </c>
      <c r="N996" s="17" t="str" cm="1">
        <f t="array" ref="N996">IF(G996="?",INDEX($G$2:$G$2344,MODE(MATCH($G$2:$G$2344,$G$2:$G$2344,0))),G996)</f>
        <v>tier - 3</v>
      </c>
      <c r="O996" s="17" t="str" cm="1">
        <f t="array" ref="O996">IF(H996="?",INDEX($H$2:$H$2344,MODE(MATCH($H$2:$H$2344,$H$2:$H$2344,0))),H996)</f>
        <v>tier - 1</v>
      </c>
      <c r="P996" s="17" t="str">
        <f t="shared" si="81"/>
        <v>R1011</v>
      </c>
      <c r="Q996" s="47" t="str">
        <f t="shared" si="82"/>
        <v>21-Oct-1965</v>
      </c>
      <c r="R996" s="48">
        <v>24036</v>
      </c>
      <c r="S996" s="17"/>
      <c r="T996" s="30">
        <f t="shared" si="83"/>
        <v>57</v>
      </c>
      <c r="U996" s="62">
        <v>8071.57</v>
      </c>
    </row>
    <row r="997" spans="1:21" x14ac:dyDescent="0.25">
      <c r="A997" t="s">
        <v>1028</v>
      </c>
      <c r="B997">
        <v>1993</v>
      </c>
      <c r="C997" t="s">
        <v>15</v>
      </c>
      <c r="D997">
        <v>7</v>
      </c>
      <c r="E997">
        <v>0</v>
      </c>
      <c r="F997" s="54">
        <v>8077.41</v>
      </c>
      <c r="G997" t="s">
        <v>11</v>
      </c>
      <c r="H997" t="s">
        <v>16</v>
      </c>
      <c r="I997" t="s">
        <v>535</v>
      </c>
      <c r="J997" s="19"/>
      <c r="K997" s="19"/>
      <c r="L997" s="15" t="str">
        <f t="shared" si="79"/>
        <v>Nov</v>
      </c>
      <c r="M997" s="15">
        <f t="shared" si="80"/>
        <v>1993</v>
      </c>
      <c r="N997" s="15" t="str" cm="1">
        <f t="array" ref="N997">IF(G997="?",INDEX($G$2:$G$2344,MODE(MATCH($G$2:$G$2344,$G$2:$G$2344,0))),G997)</f>
        <v>tier - 2</v>
      </c>
      <c r="O997" s="15" t="str" cm="1">
        <f t="array" ref="O997">IF(H997="?",INDEX($H$2:$H$2344,MODE(MATCH($H$2:$H$2344,$H$2:$H$2344,0))),H997)</f>
        <v>tier - 1</v>
      </c>
      <c r="P997" s="15" t="str">
        <f t="shared" si="81"/>
        <v>R1026</v>
      </c>
      <c r="Q997" s="49" t="str">
        <f t="shared" si="82"/>
        <v>7-Nov-1993</v>
      </c>
      <c r="R997" s="46">
        <v>34280</v>
      </c>
      <c r="S997" s="15"/>
      <c r="T997" s="29">
        <f t="shared" si="83"/>
        <v>29</v>
      </c>
      <c r="U997" s="61">
        <v>8077.41</v>
      </c>
    </row>
    <row r="998" spans="1:21" x14ac:dyDescent="0.25">
      <c r="A998" t="s">
        <v>1029</v>
      </c>
      <c r="B998">
        <v>2001</v>
      </c>
      <c r="C998" t="s">
        <v>35</v>
      </c>
      <c r="D998">
        <v>28</v>
      </c>
      <c r="E998">
        <v>0</v>
      </c>
      <c r="F998" s="54">
        <v>8081.26</v>
      </c>
      <c r="G998" t="s">
        <v>11</v>
      </c>
      <c r="H998" t="s">
        <v>11</v>
      </c>
      <c r="I998" t="s">
        <v>23</v>
      </c>
      <c r="J998" s="20"/>
      <c r="K998" s="20"/>
      <c r="L998" s="17" t="str">
        <f t="shared" si="79"/>
        <v>Aug</v>
      </c>
      <c r="M998" s="17">
        <f t="shared" si="80"/>
        <v>2001</v>
      </c>
      <c r="N998" s="17" t="str" cm="1">
        <f t="array" ref="N998">IF(G998="?",INDEX($G$2:$G$2344,MODE(MATCH($G$2:$G$2344,$G$2:$G$2344,0))),G998)</f>
        <v>tier - 2</v>
      </c>
      <c r="O998" s="17" t="str" cm="1">
        <f t="array" ref="O998">IF(H998="?",INDEX($H$2:$H$2344,MODE(MATCH($H$2:$H$2344,$H$2:$H$2344,0))),H998)</f>
        <v>tier - 2</v>
      </c>
      <c r="P998" s="17" t="str">
        <f t="shared" si="81"/>
        <v>R1012</v>
      </c>
      <c r="Q998" s="47" t="str">
        <f t="shared" si="82"/>
        <v>28-Aug-2001</v>
      </c>
      <c r="R998" s="48">
        <v>37131</v>
      </c>
      <c r="S998" s="17"/>
      <c r="T998" s="30">
        <f t="shared" si="83"/>
        <v>21</v>
      </c>
      <c r="U998" s="62">
        <v>8081.26</v>
      </c>
    </row>
    <row r="999" spans="1:21" x14ac:dyDescent="0.25">
      <c r="A999" t="s">
        <v>1030</v>
      </c>
      <c r="B999">
        <v>1994</v>
      </c>
      <c r="C999" t="s">
        <v>37</v>
      </c>
      <c r="D999">
        <v>12</v>
      </c>
      <c r="E999">
        <v>0</v>
      </c>
      <c r="F999" s="54">
        <v>8081.74</v>
      </c>
      <c r="G999" t="s">
        <v>11</v>
      </c>
      <c r="H999" t="s">
        <v>11</v>
      </c>
      <c r="I999" t="s">
        <v>535</v>
      </c>
      <c r="J999" s="19"/>
      <c r="K999" s="19"/>
      <c r="L999" s="15" t="str">
        <f t="shared" si="79"/>
        <v>Oct</v>
      </c>
      <c r="M999" s="15">
        <f t="shared" si="80"/>
        <v>1994</v>
      </c>
      <c r="N999" s="15" t="str" cm="1">
        <f t="array" ref="N999">IF(G999="?",INDEX($G$2:$G$2344,MODE(MATCH($G$2:$G$2344,$G$2:$G$2344,0))),G999)</f>
        <v>tier - 2</v>
      </c>
      <c r="O999" s="15" t="str" cm="1">
        <f t="array" ref="O999">IF(H999="?",INDEX($H$2:$H$2344,MODE(MATCH($H$2:$H$2344,$H$2:$H$2344,0))),H999)</f>
        <v>tier - 2</v>
      </c>
      <c r="P999" s="15" t="str">
        <f t="shared" si="81"/>
        <v>R1026</v>
      </c>
      <c r="Q999" s="49" t="str">
        <f t="shared" si="82"/>
        <v>12-Oct-1994</v>
      </c>
      <c r="R999" s="46">
        <v>34619</v>
      </c>
      <c r="S999" s="15"/>
      <c r="T999" s="29">
        <f t="shared" si="83"/>
        <v>28</v>
      </c>
      <c r="U999" s="61">
        <v>8081.74</v>
      </c>
    </row>
    <row r="1000" spans="1:21" x14ac:dyDescent="0.25">
      <c r="A1000" t="s">
        <v>1031</v>
      </c>
      <c r="B1000">
        <v>1975</v>
      </c>
      <c r="C1000" t="s">
        <v>30</v>
      </c>
      <c r="D1000">
        <v>21</v>
      </c>
      <c r="E1000">
        <v>1</v>
      </c>
      <c r="F1000" s="54">
        <v>8083.92</v>
      </c>
      <c r="G1000" t="s">
        <v>12</v>
      </c>
      <c r="H1000" t="s">
        <v>12</v>
      </c>
      <c r="I1000" t="s">
        <v>13</v>
      </c>
      <c r="J1000" s="20"/>
      <c r="K1000" s="20"/>
      <c r="L1000" s="17" t="str">
        <f t="shared" si="79"/>
        <v>Dec</v>
      </c>
      <c r="M1000" s="17">
        <f t="shared" si="80"/>
        <v>1975</v>
      </c>
      <c r="N1000" s="17" t="str" cm="1">
        <f t="array" ref="N1000">IF(G1000="?",INDEX($G$2:$G$2344,MODE(MATCH($G$2:$G$2344,$G$2:$G$2344,0))),G1000)</f>
        <v>tier - 3</v>
      </c>
      <c r="O1000" s="17" t="str" cm="1">
        <f t="array" ref="O1000">IF(H1000="?",INDEX($H$2:$H$2344,MODE(MATCH($H$2:$H$2344,$H$2:$H$2344,0))),H1000)</f>
        <v>tier - 3</v>
      </c>
      <c r="P1000" s="17" t="str">
        <f t="shared" si="81"/>
        <v>R1013</v>
      </c>
      <c r="Q1000" s="47" t="str">
        <f t="shared" si="82"/>
        <v>21-Dec-1975</v>
      </c>
      <c r="R1000" s="48">
        <v>27749</v>
      </c>
      <c r="S1000" s="17"/>
      <c r="T1000" s="30">
        <f t="shared" si="83"/>
        <v>47</v>
      </c>
      <c r="U1000" s="62">
        <v>8083.92</v>
      </c>
    </row>
    <row r="1001" spans="1:21" x14ac:dyDescent="0.25">
      <c r="A1001" t="s">
        <v>1032</v>
      </c>
      <c r="B1001">
        <v>1967</v>
      </c>
      <c r="C1001" t="s">
        <v>18</v>
      </c>
      <c r="D1001">
        <v>10</v>
      </c>
      <c r="E1001">
        <v>0</v>
      </c>
      <c r="F1001" s="54">
        <v>8091.3</v>
      </c>
      <c r="G1001" t="s">
        <v>12</v>
      </c>
      <c r="H1001" t="s">
        <v>16</v>
      </c>
      <c r="I1001" t="s">
        <v>23</v>
      </c>
      <c r="J1001" s="19"/>
      <c r="K1001" s="19"/>
      <c r="L1001" s="15" t="str">
        <f t="shared" si="79"/>
        <v>Jun</v>
      </c>
      <c r="M1001" s="15">
        <f t="shared" si="80"/>
        <v>1967</v>
      </c>
      <c r="N1001" s="15" t="str" cm="1">
        <f t="array" ref="N1001">IF(G1001="?",INDEX($G$2:$G$2344,MODE(MATCH($G$2:$G$2344,$G$2:$G$2344,0))),G1001)</f>
        <v>tier - 3</v>
      </c>
      <c r="O1001" s="15" t="str" cm="1">
        <f t="array" ref="O1001">IF(H1001="?",INDEX($H$2:$H$2344,MODE(MATCH($H$2:$H$2344,$H$2:$H$2344,0))),H1001)</f>
        <v>tier - 1</v>
      </c>
      <c r="P1001" s="15" t="str">
        <f t="shared" si="81"/>
        <v>R1012</v>
      </c>
      <c r="Q1001" s="49" t="str">
        <f t="shared" si="82"/>
        <v>10-Jun-1967</v>
      </c>
      <c r="R1001" s="46">
        <v>24633</v>
      </c>
      <c r="S1001" s="15"/>
      <c r="T1001" s="29">
        <f t="shared" si="83"/>
        <v>55</v>
      </c>
      <c r="U1001" s="61">
        <v>8091.3</v>
      </c>
    </row>
    <row r="1002" spans="1:21" x14ac:dyDescent="0.25">
      <c r="A1002" t="s">
        <v>1033</v>
      </c>
      <c r="B1002">
        <v>1973</v>
      </c>
      <c r="C1002" t="s">
        <v>37</v>
      </c>
      <c r="D1002">
        <v>11</v>
      </c>
      <c r="E1002">
        <v>0</v>
      </c>
      <c r="F1002" s="54">
        <v>8112.59</v>
      </c>
      <c r="G1002" t="s">
        <v>11</v>
      </c>
      <c r="H1002" t="s">
        <v>11</v>
      </c>
      <c r="I1002" t="s">
        <v>13</v>
      </c>
      <c r="J1002" s="20"/>
      <c r="K1002" s="20"/>
      <c r="L1002" s="17" t="str">
        <f t="shared" si="79"/>
        <v>Oct</v>
      </c>
      <c r="M1002" s="17">
        <f t="shared" si="80"/>
        <v>1973</v>
      </c>
      <c r="N1002" s="17" t="str" cm="1">
        <f t="array" ref="N1002">IF(G1002="?",INDEX($G$2:$G$2344,MODE(MATCH($G$2:$G$2344,$G$2:$G$2344,0))),G1002)</f>
        <v>tier - 2</v>
      </c>
      <c r="O1002" s="17" t="str" cm="1">
        <f t="array" ref="O1002">IF(H1002="?",INDEX($H$2:$H$2344,MODE(MATCH($H$2:$H$2344,$H$2:$H$2344,0))),H1002)</f>
        <v>tier - 2</v>
      </c>
      <c r="P1002" s="17" t="str">
        <f t="shared" si="81"/>
        <v>R1013</v>
      </c>
      <c r="Q1002" s="47" t="str">
        <f t="shared" si="82"/>
        <v>11-Oct-1973</v>
      </c>
      <c r="R1002" s="48">
        <v>26948</v>
      </c>
      <c r="S1002" s="17"/>
      <c r="T1002" s="30">
        <f t="shared" si="83"/>
        <v>49</v>
      </c>
      <c r="U1002" s="62">
        <v>8112.59</v>
      </c>
    </row>
    <row r="1003" spans="1:21" x14ac:dyDescent="0.25">
      <c r="A1003" t="s">
        <v>1034</v>
      </c>
      <c r="B1003">
        <v>1978</v>
      </c>
      <c r="C1003" t="s">
        <v>20</v>
      </c>
      <c r="D1003">
        <v>1</v>
      </c>
      <c r="E1003">
        <v>2</v>
      </c>
      <c r="F1003" s="54">
        <v>8116.27</v>
      </c>
      <c r="G1003" t="s">
        <v>12</v>
      </c>
      <c r="H1003" t="s">
        <v>16</v>
      </c>
      <c r="I1003" t="s">
        <v>23</v>
      </c>
      <c r="J1003" s="19"/>
      <c r="K1003" s="19"/>
      <c r="L1003" s="15" t="str">
        <f t="shared" si="79"/>
        <v>Sep</v>
      </c>
      <c r="M1003" s="15">
        <f t="shared" si="80"/>
        <v>1978</v>
      </c>
      <c r="N1003" s="15" t="str" cm="1">
        <f t="array" ref="N1003">IF(G1003="?",INDEX($G$2:$G$2344,MODE(MATCH($G$2:$G$2344,$G$2:$G$2344,0))),G1003)</f>
        <v>tier - 3</v>
      </c>
      <c r="O1003" s="15" t="str" cm="1">
        <f t="array" ref="O1003">IF(H1003="?",INDEX($H$2:$H$2344,MODE(MATCH($H$2:$H$2344,$H$2:$H$2344,0))),H1003)</f>
        <v>tier - 1</v>
      </c>
      <c r="P1003" s="15" t="str">
        <f t="shared" si="81"/>
        <v>R1012</v>
      </c>
      <c r="Q1003" s="49" t="str">
        <f t="shared" si="82"/>
        <v>1-Sep-1978</v>
      </c>
      <c r="R1003" s="46">
        <v>28734</v>
      </c>
      <c r="S1003" s="15"/>
      <c r="T1003" s="29">
        <f t="shared" si="83"/>
        <v>44</v>
      </c>
      <c r="U1003" s="61">
        <v>8116.27</v>
      </c>
    </row>
    <row r="1004" spans="1:21" x14ac:dyDescent="0.25">
      <c r="A1004" t="s">
        <v>1035</v>
      </c>
      <c r="B1004">
        <v>1973</v>
      </c>
      <c r="C1004" t="s">
        <v>30</v>
      </c>
      <c r="D1004">
        <v>16</v>
      </c>
      <c r="E1004">
        <v>0</v>
      </c>
      <c r="F1004" s="54">
        <v>8116.68</v>
      </c>
      <c r="G1004" t="s">
        <v>12</v>
      </c>
      <c r="H1004" t="s">
        <v>16</v>
      </c>
      <c r="I1004" t="s">
        <v>42</v>
      </c>
      <c r="J1004" s="20"/>
      <c r="K1004" s="20"/>
      <c r="L1004" s="17" t="str">
        <f t="shared" si="79"/>
        <v>Dec</v>
      </c>
      <c r="M1004" s="17">
        <f t="shared" si="80"/>
        <v>1973</v>
      </c>
      <c r="N1004" s="17" t="str" cm="1">
        <f t="array" ref="N1004">IF(G1004="?",INDEX($G$2:$G$2344,MODE(MATCH($G$2:$G$2344,$G$2:$G$2344,0))),G1004)</f>
        <v>tier - 3</v>
      </c>
      <c r="O1004" s="17" t="str" cm="1">
        <f t="array" ref="O1004">IF(H1004="?",INDEX($H$2:$H$2344,MODE(MATCH($H$2:$H$2344,$H$2:$H$2344,0))),H1004)</f>
        <v>tier - 1</v>
      </c>
      <c r="P1004" s="17" t="str">
        <f t="shared" si="81"/>
        <v>R1011</v>
      </c>
      <c r="Q1004" s="47" t="str">
        <f t="shared" si="82"/>
        <v>16-Dec-1973</v>
      </c>
      <c r="R1004" s="48">
        <v>27014</v>
      </c>
      <c r="S1004" s="17"/>
      <c r="T1004" s="30">
        <f t="shared" si="83"/>
        <v>49</v>
      </c>
      <c r="U1004" s="62">
        <v>8116.68</v>
      </c>
    </row>
    <row r="1005" spans="1:21" x14ac:dyDescent="0.25">
      <c r="A1005" t="s">
        <v>1036</v>
      </c>
      <c r="B1005">
        <v>1973</v>
      </c>
      <c r="C1005" t="s">
        <v>35</v>
      </c>
      <c r="D1005">
        <v>30</v>
      </c>
      <c r="E1005">
        <v>0</v>
      </c>
      <c r="F1005" s="54">
        <v>8124.41</v>
      </c>
      <c r="G1005" t="s">
        <v>12</v>
      </c>
      <c r="H1005" t="s">
        <v>16</v>
      </c>
      <c r="I1005" t="s">
        <v>13</v>
      </c>
      <c r="J1005" s="19"/>
      <c r="K1005" s="19"/>
      <c r="L1005" s="15" t="str">
        <f t="shared" si="79"/>
        <v>Aug</v>
      </c>
      <c r="M1005" s="15">
        <f t="shared" si="80"/>
        <v>1973</v>
      </c>
      <c r="N1005" s="15" t="str" cm="1">
        <f t="array" ref="N1005">IF(G1005="?",INDEX($G$2:$G$2344,MODE(MATCH($G$2:$G$2344,$G$2:$G$2344,0))),G1005)</f>
        <v>tier - 3</v>
      </c>
      <c r="O1005" s="15" t="str" cm="1">
        <f t="array" ref="O1005">IF(H1005="?",INDEX($H$2:$H$2344,MODE(MATCH($H$2:$H$2344,$H$2:$H$2344,0))),H1005)</f>
        <v>tier - 1</v>
      </c>
      <c r="P1005" s="15" t="str">
        <f t="shared" si="81"/>
        <v>R1013</v>
      </c>
      <c r="Q1005" s="49" t="str">
        <f t="shared" si="82"/>
        <v>30-Aug-1973</v>
      </c>
      <c r="R1005" s="46">
        <v>26906</v>
      </c>
      <c r="S1005" s="15"/>
      <c r="T1005" s="29">
        <f t="shared" si="83"/>
        <v>49</v>
      </c>
      <c r="U1005" s="61">
        <v>8124.41</v>
      </c>
    </row>
    <row r="1006" spans="1:21" x14ac:dyDescent="0.25">
      <c r="A1006" t="s">
        <v>1037</v>
      </c>
      <c r="B1006">
        <v>1973</v>
      </c>
      <c r="C1006" t="s">
        <v>20</v>
      </c>
      <c r="D1006">
        <v>3</v>
      </c>
      <c r="E1006">
        <v>0</v>
      </c>
      <c r="F1006" s="54">
        <v>8125.78</v>
      </c>
      <c r="G1006" t="s">
        <v>11</v>
      </c>
      <c r="H1006" t="s">
        <v>11</v>
      </c>
      <c r="I1006" t="s">
        <v>13</v>
      </c>
      <c r="J1006" s="20"/>
      <c r="K1006" s="20"/>
      <c r="L1006" s="17" t="str">
        <f t="shared" si="79"/>
        <v>Sep</v>
      </c>
      <c r="M1006" s="17">
        <f t="shared" si="80"/>
        <v>1973</v>
      </c>
      <c r="N1006" s="17" t="str" cm="1">
        <f t="array" ref="N1006">IF(G1006="?",INDEX($G$2:$G$2344,MODE(MATCH($G$2:$G$2344,$G$2:$G$2344,0))),G1006)</f>
        <v>tier - 2</v>
      </c>
      <c r="O1006" s="17" t="str" cm="1">
        <f t="array" ref="O1006">IF(H1006="?",INDEX($H$2:$H$2344,MODE(MATCH($H$2:$H$2344,$H$2:$H$2344,0))),H1006)</f>
        <v>tier - 2</v>
      </c>
      <c r="P1006" s="17" t="str">
        <f t="shared" si="81"/>
        <v>R1013</v>
      </c>
      <c r="Q1006" s="47" t="str">
        <f t="shared" si="82"/>
        <v>3-Sep-1973</v>
      </c>
      <c r="R1006" s="48">
        <v>26910</v>
      </c>
      <c r="S1006" s="17"/>
      <c r="T1006" s="30">
        <f t="shared" si="83"/>
        <v>49</v>
      </c>
      <c r="U1006" s="62">
        <v>8125.78</v>
      </c>
    </row>
    <row r="1007" spans="1:21" x14ac:dyDescent="0.25">
      <c r="A1007" t="s">
        <v>1038</v>
      </c>
      <c r="B1007">
        <v>1990</v>
      </c>
      <c r="C1007" t="s">
        <v>18</v>
      </c>
      <c r="D1007">
        <v>21</v>
      </c>
      <c r="E1007">
        <v>3</v>
      </c>
      <c r="F1007" s="54">
        <v>8157.92</v>
      </c>
      <c r="G1007" t="s">
        <v>11</v>
      </c>
      <c r="H1007" t="s">
        <v>12</v>
      </c>
      <c r="I1007" t="s">
        <v>200</v>
      </c>
      <c r="J1007" s="19"/>
      <c r="K1007" s="19"/>
      <c r="L1007" s="15" t="str">
        <f t="shared" si="79"/>
        <v>Jun</v>
      </c>
      <c r="M1007" s="15">
        <f t="shared" si="80"/>
        <v>1990</v>
      </c>
      <c r="N1007" s="15" t="str" cm="1">
        <f t="array" ref="N1007">IF(G1007="?",INDEX($G$2:$G$2344,MODE(MATCH($G$2:$G$2344,$G$2:$G$2344,0))),G1007)</f>
        <v>tier - 2</v>
      </c>
      <c r="O1007" s="15" t="str" cm="1">
        <f t="array" ref="O1007">IF(H1007="?",INDEX($H$2:$H$2344,MODE(MATCH($H$2:$H$2344,$H$2:$H$2344,0))),H1007)</f>
        <v>tier - 3</v>
      </c>
      <c r="P1007" s="15" t="str">
        <f t="shared" si="81"/>
        <v>R1025</v>
      </c>
      <c r="Q1007" s="49" t="str">
        <f t="shared" si="82"/>
        <v>21-Jun-1990</v>
      </c>
      <c r="R1007" s="46">
        <v>33045</v>
      </c>
      <c r="S1007" s="15"/>
      <c r="T1007" s="29">
        <f t="shared" si="83"/>
        <v>32</v>
      </c>
      <c r="U1007" s="61">
        <v>8157.92</v>
      </c>
    </row>
    <row r="1008" spans="1:21" x14ac:dyDescent="0.25">
      <c r="A1008" t="s">
        <v>1039</v>
      </c>
      <c r="B1008">
        <v>1982</v>
      </c>
      <c r="C1008" t="s">
        <v>18</v>
      </c>
      <c r="D1008">
        <v>28</v>
      </c>
      <c r="E1008">
        <v>4</v>
      </c>
      <c r="F1008" s="54">
        <v>8162.72</v>
      </c>
      <c r="G1008" t="s">
        <v>12</v>
      </c>
      <c r="H1008" t="s">
        <v>12</v>
      </c>
      <c r="I1008" t="s">
        <v>23</v>
      </c>
      <c r="J1008" s="20"/>
      <c r="K1008" s="20"/>
      <c r="L1008" s="17" t="str">
        <f t="shared" si="79"/>
        <v>Jun</v>
      </c>
      <c r="M1008" s="17">
        <f t="shared" si="80"/>
        <v>1982</v>
      </c>
      <c r="N1008" s="17" t="str" cm="1">
        <f t="array" ref="N1008">IF(G1008="?",INDEX($G$2:$G$2344,MODE(MATCH($G$2:$G$2344,$G$2:$G$2344,0))),G1008)</f>
        <v>tier - 3</v>
      </c>
      <c r="O1008" s="17" t="str" cm="1">
        <f t="array" ref="O1008">IF(H1008="?",INDEX($H$2:$H$2344,MODE(MATCH($H$2:$H$2344,$H$2:$H$2344,0))),H1008)</f>
        <v>tier - 3</v>
      </c>
      <c r="P1008" s="17" t="str">
        <f t="shared" si="81"/>
        <v>R1012</v>
      </c>
      <c r="Q1008" s="47" t="str">
        <f t="shared" si="82"/>
        <v>28-Jun-1982</v>
      </c>
      <c r="R1008" s="48">
        <v>30130</v>
      </c>
      <c r="S1008" s="17"/>
      <c r="T1008" s="30">
        <f t="shared" si="83"/>
        <v>40</v>
      </c>
      <c r="U1008" s="62">
        <v>8162.72</v>
      </c>
    </row>
    <row r="1009" spans="1:21" x14ac:dyDescent="0.25">
      <c r="A1009" t="s">
        <v>1040</v>
      </c>
      <c r="B1009">
        <v>1963</v>
      </c>
      <c r="C1009" t="s">
        <v>15</v>
      </c>
      <c r="D1009">
        <v>5</v>
      </c>
      <c r="E1009">
        <v>0</v>
      </c>
      <c r="F1009" s="54">
        <v>8177.9</v>
      </c>
      <c r="G1009" t="s">
        <v>12</v>
      </c>
      <c r="H1009" t="s">
        <v>16</v>
      </c>
      <c r="I1009" t="s">
        <v>13</v>
      </c>
      <c r="J1009" s="19"/>
      <c r="K1009" s="19"/>
      <c r="L1009" s="15" t="str">
        <f t="shared" si="79"/>
        <v>Nov</v>
      </c>
      <c r="M1009" s="15">
        <f t="shared" si="80"/>
        <v>1963</v>
      </c>
      <c r="N1009" s="15" t="str" cm="1">
        <f t="array" ref="N1009">IF(G1009="?",INDEX($G$2:$G$2344,MODE(MATCH($G$2:$G$2344,$G$2:$G$2344,0))),G1009)</f>
        <v>tier - 3</v>
      </c>
      <c r="O1009" s="15" t="str" cm="1">
        <f t="array" ref="O1009">IF(H1009="?",INDEX($H$2:$H$2344,MODE(MATCH($H$2:$H$2344,$H$2:$H$2344,0))),H1009)</f>
        <v>tier - 1</v>
      </c>
      <c r="P1009" s="15" t="str">
        <f t="shared" si="81"/>
        <v>R1013</v>
      </c>
      <c r="Q1009" s="49" t="str">
        <f t="shared" si="82"/>
        <v>5-Nov-1963</v>
      </c>
      <c r="R1009" s="46">
        <v>23320</v>
      </c>
      <c r="S1009" s="15"/>
      <c r="T1009" s="29">
        <f t="shared" si="83"/>
        <v>59</v>
      </c>
      <c r="U1009" s="61">
        <v>8177.9</v>
      </c>
    </row>
    <row r="1010" spans="1:21" x14ac:dyDescent="0.25">
      <c r="A1010" t="s">
        <v>1041</v>
      </c>
      <c r="B1010">
        <v>1983</v>
      </c>
      <c r="C1010" t="s">
        <v>18</v>
      </c>
      <c r="D1010">
        <v>8</v>
      </c>
      <c r="E1010">
        <v>3</v>
      </c>
      <c r="F1010" s="54">
        <v>8179.51</v>
      </c>
      <c r="G1010" t="s">
        <v>11</v>
      </c>
      <c r="H1010" t="s">
        <v>11</v>
      </c>
      <c r="I1010" t="s">
        <v>516</v>
      </c>
      <c r="J1010" s="20"/>
      <c r="K1010" s="20"/>
      <c r="L1010" s="17" t="str">
        <f t="shared" si="79"/>
        <v>Jun</v>
      </c>
      <c r="M1010" s="17">
        <f t="shared" si="80"/>
        <v>1983</v>
      </c>
      <c r="N1010" s="17" t="str" cm="1">
        <f t="array" ref="N1010">IF(G1010="?",INDEX($G$2:$G$2344,MODE(MATCH($G$2:$G$2344,$G$2:$G$2344,0))),G1010)</f>
        <v>tier - 2</v>
      </c>
      <c r="O1010" s="17" t="str" cm="1">
        <f t="array" ref="O1010">IF(H1010="?",INDEX($H$2:$H$2344,MODE(MATCH($H$2:$H$2344,$H$2:$H$2344,0))),H1010)</f>
        <v>tier - 2</v>
      </c>
      <c r="P1010" s="17" t="str">
        <f t="shared" si="81"/>
        <v>R1020</v>
      </c>
      <c r="Q1010" s="47" t="str">
        <f t="shared" si="82"/>
        <v>8-Jun-1983</v>
      </c>
      <c r="R1010" s="48">
        <v>30475</v>
      </c>
      <c r="S1010" s="17"/>
      <c r="T1010" s="30">
        <f t="shared" si="83"/>
        <v>40</v>
      </c>
      <c r="U1010" s="62">
        <v>8179.51</v>
      </c>
    </row>
    <row r="1011" spans="1:21" x14ac:dyDescent="0.25">
      <c r="A1011" t="s">
        <v>1042</v>
      </c>
      <c r="B1011">
        <v>1997</v>
      </c>
      <c r="C1011" t="s">
        <v>37</v>
      </c>
      <c r="D1011">
        <v>21</v>
      </c>
      <c r="E1011">
        <v>0</v>
      </c>
      <c r="F1011" s="54">
        <v>8182.89</v>
      </c>
      <c r="G1011" t="s">
        <v>11</v>
      </c>
      <c r="H1011" t="s">
        <v>16</v>
      </c>
      <c r="I1011" t="s">
        <v>535</v>
      </c>
      <c r="J1011" s="19"/>
      <c r="K1011" s="19"/>
      <c r="L1011" s="15" t="str">
        <f t="shared" si="79"/>
        <v>Oct</v>
      </c>
      <c r="M1011" s="15">
        <f t="shared" si="80"/>
        <v>1997</v>
      </c>
      <c r="N1011" s="15" t="str" cm="1">
        <f t="array" ref="N1011">IF(G1011="?",INDEX($G$2:$G$2344,MODE(MATCH($G$2:$G$2344,$G$2:$G$2344,0))),G1011)</f>
        <v>tier - 2</v>
      </c>
      <c r="O1011" s="15" t="str" cm="1">
        <f t="array" ref="O1011">IF(H1011="?",INDEX($H$2:$H$2344,MODE(MATCH($H$2:$H$2344,$H$2:$H$2344,0))),H1011)</f>
        <v>tier - 1</v>
      </c>
      <c r="P1011" s="15" t="str">
        <f t="shared" si="81"/>
        <v>R1026</v>
      </c>
      <c r="Q1011" s="49" t="str">
        <f t="shared" si="82"/>
        <v>21-Oct-1997</v>
      </c>
      <c r="R1011" s="46">
        <v>35724</v>
      </c>
      <c r="S1011" s="15"/>
      <c r="T1011" s="29">
        <f t="shared" si="83"/>
        <v>25</v>
      </c>
      <c r="U1011" s="61">
        <v>8182.89</v>
      </c>
    </row>
    <row r="1012" spans="1:21" x14ac:dyDescent="0.25">
      <c r="A1012" t="s">
        <v>1043</v>
      </c>
      <c r="B1012">
        <v>1962</v>
      </c>
      <c r="C1012" t="s">
        <v>15</v>
      </c>
      <c r="D1012">
        <v>23</v>
      </c>
      <c r="E1012">
        <v>0</v>
      </c>
      <c r="F1012" s="54">
        <v>8188.12</v>
      </c>
      <c r="G1012" t="s">
        <v>12</v>
      </c>
      <c r="H1012" t="s">
        <v>12</v>
      </c>
      <c r="I1012" t="s">
        <v>13</v>
      </c>
      <c r="J1012" s="20"/>
      <c r="K1012" s="20"/>
      <c r="L1012" s="17" t="str">
        <f t="shared" si="79"/>
        <v>Nov</v>
      </c>
      <c r="M1012" s="17">
        <f t="shared" si="80"/>
        <v>1962</v>
      </c>
      <c r="N1012" s="17" t="str" cm="1">
        <f t="array" ref="N1012">IF(G1012="?",INDEX($G$2:$G$2344,MODE(MATCH($G$2:$G$2344,$G$2:$G$2344,0))),G1012)</f>
        <v>tier - 3</v>
      </c>
      <c r="O1012" s="17" t="str" cm="1">
        <f t="array" ref="O1012">IF(H1012="?",INDEX($H$2:$H$2344,MODE(MATCH($H$2:$H$2344,$H$2:$H$2344,0))),H1012)</f>
        <v>tier - 3</v>
      </c>
      <c r="P1012" s="17" t="str">
        <f t="shared" si="81"/>
        <v>R1013</v>
      </c>
      <c r="Q1012" s="47" t="str">
        <f t="shared" si="82"/>
        <v>23-Nov-1962</v>
      </c>
      <c r="R1012" s="48">
        <v>22973</v>
      </c>
      <c r="S1012" s="17"/>
      <c r="T1012" s="30">
        <f t="shared" si="83"/>
        <v>60</v>
      </c>
      <c r="U1012" s="62">
        <v>8188.12</v>
      </c>
    </row>
    <row r="1013" spans="1:21" x14ac:dyDescent="0.25">
      <c r="A1013" t="s">
        <v>1044</v>
      </c>
      <c r="B1013">
        <v>1978</v>
      </c>
      <c r="C1013" t="s">
        <v>37</v>
      </c>
      <c r="D1013">
        <v>24</v>
      </c>
      <c r="E1013">
        <v>2</v>
      </c>
      <c r="F1013" s="54">
        <v>8211.1</v>
      </c>
      <c r="G1013" t="s">
        <v>11</v>
      </c>
      <c r="H1013" t="s">
        <v>12</v>
      </c>
      <c r="I1013" t="s">
        <v>13</v>
      </c>
      <c r="J1013" s="19"/>
      <c r="K1013" s="19"/>
      <c r="L1013" s="15" t="str">
        <f t="shared" si="79"/>
        <v>Oct</v>
      </c>
      <c r="M1013" s="15">
        <f t="shared" si="80"/>
        <v>1978</v>
      </c>
      <c r="N1013" s="15" t="str" cm="1">
        <f t="array" ref="N1013">IF(G1013="?",INDEX($G$2:$G$2344,MODE(MATCH($G$2:$G$2344,$G$2:$G$2344,0))),G1013)</f>
        <v>tier - 2</v>
      </c>
      <c r="O1013" s="15" t="str" cm="1">
        <f t="array" ref="O1013">IF(H1013="?",INDEX($H$2:$H$2344,MODE(MATCH($H$2:$H$2344,$H$2:$H$2344,0))),H1013)</f>
        <v>tier - 3</v>
      </c>
      <c r="P1013" s="15" t="str">
        <f t="shared" si="81"/>
        <v>R1013</v>
      </c>
      <c r="Q1013" s="49" t="str">
        <f t="shared" si="82"/>
        <v>24-Oct-1978</v>
      </c>
      <c r="R1013" s="46">
        <v>28787</v>
      </c>
      <c r="S1013" s="15"/>
      <c r="T1013" s="29">
        <f t="shared" si="83"/>
        <v>44</v>
      </c>
      <c r="U1013" s="61">
        <v>8211.1</v>
      </c>
    </row>
    <row r="1014" spans="1:21" x14ac:dyDescent="0.25">
      <c r="A1014" t="s">
        <v>1045</v>
      </c>
      <c r="B1014">
        <v>1978</v>
      </c>
      <c r="C1014" t="s">
        <v>18</v>
      </c>
      <c r="D1014">
        <v>30</v>
      </c>
      <c r="E1014">
        <v>2</v>
      </c>
      <c r="F1014" s="54">
        <v>8219.2000000000007</v>
      </c>
      <c r="G1014" t="s">
        <v>11</v>
      </c>
      <c r="H1014" t="s">
        <v>11</v>
      </c>
      <c r="I1014" t="s">
        <v>13</v>
      </c>
      <c r="J1014" s="20"/>
      <c r="K1014" s="20"/>
      <c r="L1014" s="17" t="str">
        <f t="shared" si="79"/>
        <v>Jun</v>
      </c>
      <c r="M1014" s="17">
        <f t="shared" si="80"/>
        <v>1978</v>
      </c>
      <c r="N1014" s="17" t="str" cm="1">
        <f t="array" ref="N1014">IF(G1014="?",INDEX($G$2:$G$2344,MODE(MATCH($G$2:$G$2344,$G$2:$G$2344,0))),G1014)</f>
        <v>tier - 2</v>
      </c>
      <c r="O1014" s="17" t="str" cm="1">
        <f t="array" ref="O1014">IF(H1014="?",INDEX($H$2:$H$2344,MODE(MATCH($H$2:$H$2344,$H$2:$H$2344,0))),H1014)</f>
        <v>tier - 2</v>
      </c>
      <c r="P1014" s="17" t="str">
        <f t="shared" si="81"/>
        <v>R1013</v>
      </c>
      <c r="Q1014" s="47" t="str">
        <f t="shared" si="82"/>
        <v>30-Jun-1978</v>
      </c>
      <c r="R1014" s="48">
        <v>28671</v>
      </c>
      <c r="S1014" s="17"/>
      <c r="T1014" s="30">
        <f t="shared" si="83"/>
        <v>44</v>
      </c>
      <c r="U1014" s="62">
        <v>8219.2000000000007</v>
      </c>
    </row>
    <row r="1015" spans="1:21" x14ac:dyDescent="0.25">
      <c r="A1015" t="s">
        <v>1046</v>
      </c>
      <c r="B1015">
        <v>1976</v>
      </c>
      <c r="C1015" t="s">
        <v>20</v>
      </c>
      <c r="D1015">
        <v>3</v>
      </c>
      <c r="E1015">
        <v>1</v>
      </c>
      <c r="F1015" s="54">
        <v>8232.64</v>
      </c>
      <c r="G1015" t="s">
        <v>11</v>
      </c>
      <c r="H1015" t="s">
        <v>12</v>
      </c>
      <c r="I1015" t="s">
        <v>13</v>
      </c>
      <c r="J1015" s="19"/>
      <c r="K1015" s="19"/>
      <c r="L1015" s="15" t="str">
        <f t="shared" si="79"/>
        <v>Sep</v>
      </c>
      <c r="M1015" s="15">
        <f t="shared" si="80"/>
        <v>1976</v>
      </c>
      <c r="N1015" s="15" t="str" cm="1">
        <f t="array" ref="N1015">IF(G1015="?",INDEX($G$2:$G$2344,MODE(MATCH($G$2:$G$2344,$G$2:$G$2344,0))),G1015)</f>
        <v>tier - 2</v>
      </c>
      <c r="O1015" s="15" t="str" cm="1">
        <f t="array" ref="O1015">IF(H1015="?",INDEX($H$2:$H$2344,MODE(MATCH($H$2:$H$2344,$H$2:$H$2344,0))),H1015)</f>
        <v>tier - 3</v>
      </c>
      <c r="P1015" s="15" t="str">
        <f t="shared" si="81"/>
        <v>R1013</v>
      </c>
      <c r="Q1015" s="49" t="str">
        <f t="shared" si="82"/>
        <v>3-Sep-1976</v>
      </c>
      <c r="R1015" s="46">
        <v>28006</v>
      </c>
      <c r="S1015" s="15"/>
      <c r="T1015" s="29">
        <f t="shared" si="83"/>
        <v>46</v>
      </c>
      <c r="U1015" s="61">
        <v>8232.64</v>
      </c>
    </row>
    <row r="1016" spans="1:21" x14ac:dyDescent="0.25">
      <c r="A1016" t="s">
        <v>1047</v>
      </c>
      <c r="B1016">
        <v>1976</v>
      </c>
      <c r="C1016" t="s">
        <v>18</v>
      </c>
      <c r="D1016">
        <v>30</v>
      </c>
      <c r="E1016">
        <v>1</v>
      </c>
      <c r="F1016" s="54">
        <v>8233.1</v>
      </c>
      <c r="G1016" t="s">
        <v>11</v>
      </c>
      <c r="H1016" t="s">
        <v>11</v>
      </c>
      <c r="I1016" t="s">
        <v>13</v>
      </c>
      <c r="J1016" s="20"/>
      <c r="K1016" s="20"/>
      <c r="L1016" s="17" t="str">
        <f t="shared" si="79"/>
        <v>Jun</v>
      </c>
      <c r="M1016" s="17">
        <f t="shared" si="80"/>
        <v>1976</v>
      </c>
      <c r="N1016" s="17" t="str" cm="1">
        <f t="array" ref="N1016">IF(G1016="?",INDEX($G$2:$G$2344,MODE(MATCH($G$2:$G$2344,$G$2:$G$2344,0))),G1016)</f>
        <v>tier - 2</v>
      </c>
      <c r="O1016" s="17" t="str" cm="1">
        <f t="array" ref="O1016">IF(H1016="?",INDEX($H$2:$H$2344,MODE(MATCH($H$2:$H$2344,$H$2:$H$2344,0))),H1016)</f>
        <v>tier - 2</v>
      </c>
      <c r="P1016" s="17" t="str">
        <f t="shared" si="81"/>
        <v>R1013</v>
      </c>
      <c r="Q1016" s="47" t="str">
        <f t="shared" si="82"/>
        <v>30-Jun-1976</v>
      </c>
      <c r="R1016" s="48">
        <v>27941</v>
      </c>
      <c r="S1016" s="17"/>
      <c r="T1016" s="30">
        <f t="shared" si="83"/>
        <v>46</v>
      </c>
      <c r="U1016" s="62">
        <v>8233.1</v>
      </c>
    </row>
    <row r="1017" spans="1:21" x14ac:dyDescent="0.25">
      <c r="A1017" t="s">
        <v>1048</v>
      </c>
      <c r="B1017">
        <v>1976</v>
      </c>
      <c r="C1017" t="s">
        <v>20</v>
      </c>
      <c r="D1017">
        <v>2</v>
      </c>
      <c r="E1017">
        <v>1</v>
      </c>
      <c r="F1017" s="54">
        <v>8240.59</v>
      </c>
      <c r="G1017" t="s">
        <v>11</v>
      </c>
      <c r="H1017" t="s">
        <v>11</v>
      </c>
      <c r="I1017" t="s">
        <v>13</v>
      </c>
      <c r="J1017" s="19"/>
      <c r="K1017" s="19"/>
      <c r="L1017" s="15" t="str">
        <f t="shared" si="79"/>
        <v>Sep</v>
      </c>
      <c r="M1017" s="15">
        <f t="shared" si="80"/>
        <v>1976</v>
      </c>
      <c r="N1017" s="15" t="str" cm="1">
        <f t="array" ref="N1017">IF(G1017="?",INDEX($G$2:$G$2344,MODE(MATCH($G$2:$G$2344,$G$2:$G$2344,0))),G1017)</f>
        <v>tier - 2</v>
      </c>
      <c r="O1017" s="15" t="str" cm="1">
        <f t="array" ref="O1017">IF(H1017="?",INDEX($H$2:$H$2344,MODE(MATCH($H$2:$H$2344,$H$2:$H$2344,0))),H1017)</f>
        <v>tier - 2</v>
      </c>
      <c r="P1017" s="15" t="str">
        <f t="shared" si="81"/>
        <v>R1013</v>
      </c>
      <c r="Q1017" s="49" t="str">
        <f t="shared" si="82"/>
        <v>2-Sep-1976</v>
      </c>
      <c r="R1017" s="46">
        <v>28005</v>
      </c>
      <c r="S1017" s="15"/>
      <c r="T1017" s="29">
        <f t="shared" si="83"/>
        <v>46</v>
      </c>
      <c r="U1017" s="61">
        <v>8240.59</v>
      </c>
    </row>
    <row r="1018" spans="1:21" x14ac:dyDescent="0.25">
      <c r="A1018" t="s">
        <v>1049</v>
      </c>
      <c r="B1018">
        <v>1982</v>
      </c>
      <c r="C1018" t="s">
        <v>20</v>
      </c>
      <c r="D1018">
        <v>27</v>
      </c>
      <c r="E1018">
        <v>3</v>
      </c>
      <c r="F1018" s="54">
        <v>8252.2800000000007</v>
      </c>
      <c r="G1018" t="s">
        <v>11</v>
      </c>
      <c r="H1018" t="s">
        <v>11</v>
      </c>
      <c r="I1018" t="s">
        <v>247</v>
      </c>
      <c r="J1018" s="20"/>
      <c r="K1018" s="20"/>
      <c r="L1018" s="17" t="str">
        <f t="shared" si="79"/>
        <v>Sep</v>
      </c>
      <c r="M1018" s="17">
        <f t="shared" si="80"/>
        <v>1982</v>
      </c>
      <c r="N1018" s="17" t="str" cm="1">
        <f t="array" ref="N1018">IF(G1018="?",INDEX($G$2:$G$2344,MODE(MATCH($G$2:$G$2344,$G$2:$G$2344,0))),G1018)</f>
        <v>tier - 2</v>
      </c>
      <c r="O1018" s="17" t="str" cm="1">
        <f t="array" ref="O1018">IF(H1018="?",INDEX($H$2:$H$2344,MODE(MATCH($H$2:$H$2344,$H$2:$H$2344,0))),H1018)</f>
        <v>tier - 2</v>
      </c>
      <c r="P1018" s="17" t="str">
        <f t="shared" si="81"/>
        <v>R1024</v>
      </c>
      <c r="Q1018" s="47" t="str">
        <f t="shared" si="82"/>
        <v>27-Sep-1982</v>
      </c>
      <c r="R1018" s="48">
        <v>30221</v>
      </c>
      <c r="S1018" s="17"/>
      <c r="T1018" s="30">
        <f t="shared" si="83"/>
        <v>40</v>
      </c>
      <c r="U1018" s="62">
        <v>8252.2800000000007</v>
      </c>
    </row>
    <row r="1019" spans="1:21" x14ac:dyDescent="0.25">
      <c r="A1019" t="s">
        <v>1050</v>
      </c>
      <c r="B1019">
        <v>1964</v>
      </c>
      <c r="C1019" t="s">
        <v>20</v>
      </c>
      <c r="D1019">
        <v>5</v>
      </c>
      <c r="E1019">
        <v>0</v>
      </c>
      <c r="F1019" s="54">
        <v>8268</v>
      </c>
      <c r="G1019" t="s">
        <v>12</v>
      </c>
      <c r="H1019" t="s">
        <v>12</v>
      </c>
      <c r="I1019" t="s">
        <v>13</v>
      </c>
      <c r="J1019" s="19"/>
      <c r="K1019" s="19"/>
      <c r="L1019" s="15" t="str">
        <f t="shared" si="79"/>
        <v>Sep</v>
      </c>
      <c r="M1019" s="15">
        <f t="shared" si="80"/>
        <v>1964</v>
      </c>
      <c r="N1019" s="15" t="str" cm="1">
        <f t="array" ref="N1019">IF(G1019="?",INDEX($G$2:$G$2344,MODE(MATCH($G$2:$G$2344,$G$2:$G$2344,0))),G1019)</f>
        <v>tier - 3</v>
      </c>
      <c r="O1019" s="15" t="str" cm="1">
        <f t="array" ref="O1019">IF(H1019="?",INDEX($H$2:$H$2344,MODE(MATCH($H$2:$H$2344,$H$2:$H$2344,0))),H1019)</f>
        <v>tier - 3</v>
      </c>
      <c r="P1019" s="15" t="str">
        <f t="shared" si="81"/>
        <v>R1013</v>
      </c>
      <c r="Q1019" s="49" t="str">
        <f t="shared" si="82"/>
        <v>5-Sep-1964</v>
      </c>
      <c r="R1019" s="46">
        <v>23625</v>
      </c>
      <c r="S1019" s="15"/>
      <c r="T1019" s="29">
        <f t="shared" si="83"/>
        <v>58</v>
      </c>
      <c r="U1019" s="61">
        <v>8268</v>
      </c>
    </row>
    <row r="1020" spans="1:21" x14ac:dyDescent="0.25">
      <c r="A1020" t="s">
        <v>1051</v>
      </c>
      <c r="B1020">
        <v>1974</v>
      </c>
      <c r="C1020" t="s">
        <v>35</v>
      </c>
      <c r="D1020">
        <v>5</v>
      </c>
      <c r="E1020">
        <v>0</v>
      </c>
      <c r="F1020" s="54">
        <v>8269.0400000000009</v>
      </c>
      <c r="G1020" t="s">
        <v>11</v>
      </c>
      <c r="H1020" t="s">
        <v>16</v>
      </c>
      <c r="I1020" t="s">
        <v>42</v>
      </c>
      <c r="J1020" s="20"/>
      <c r="K1020" s="20"/>
      <c r="L1020" s="17" t="str">
        <f t="shared" si="79"/>
        <v>Aug</v>
      </c>
      <c r="M1020" s="17">
        <f t="shared" si="80"/>
        <v>1974</v>
      </c>
      <c r="N1020" s="17" t="str" cm="1">
        <f t="array" ref="N1020">IF(G1020="?",INDEX($G$2:$G$2344,MODE(MATCH($G$2:$G$2344,$G$2:$G$2344,0))),G1020)</f>
        <v>tier - 2</v>
      </c>
      <c r="O1020" s="17" t="str" cm="1">
        <f t="array" ref="O1020">IF(H1020="?",INDEX($H$2:$H$2344,MODE(MATCH($H$2:$H$2344,$H$2:$H$2344,0))),H1020)</f>
        <v>tier - 1</v>
      </c>
      <c r="P1020" s="17" t="str">
        <f t="shared" si="81"/>
        <v>R1011</v>
      </c>
      <c r="Q1020" s="47" t="str">
        <f t="shared" si="82"/>
        <v>5-Aug-1974</v>
      </c>
      <c r="R1020" s="48">
        <v>27246</v>
      </c>
      <c r="S1020" s="17"/>
      <c r="T1020" s="30">
        <f t="shared" si="83"/>
        <v>48</v>
      </c>
      <c r="U1020" s="62">
        <v>8269.0400000000009</v>
      </c>
    </row>
    <row r="1021" spans="1:21" x14ac:dyDescent="0.25">
      <c r="A1021" t="s">
        <v>1052</v>
      </c>
      <c r="B1021">
        <v>2000</v>
      </c>
      <c r="C1021" t="s">
        <v>15</v>
      </c>
      <c r="D1021">
        <v>28</v>
      </c>
      <c r="E1021">
        <v>0</v>
      </c>
      <c r="F1021" s="54">
        <v>8271.4599999999991</v>
      </c>
      <c r="G1021" t="s">
        <v>11</v>
      </c>
      <c r="H1021" t="s">
        <v>16</v>
      </c>
      <c r="I1021" t="s">
        <v>249</v>
      </c>
      <c r="J1021" s="19"/>
      <c r="K1021" s="19"/>
      <c r="L1021" s="15" t="str">
        <f t="shared" si="79"/>
        <v>Nov</v>
      </c>
      <c r="M1021" s="15">
        <f t="shared" si="80"/>
        <v>2000</v>
      </c>
      <c r="N1021" s="15" t="str" cm="1">
        <f t="array" ref="N1021">IF(G1021="?",INDEX($G$2:$G$2344,MODE(MATCH($G$2:$G$2344,$G$2:$G$2344,0))),G1021)</f>
        <v>tier - 2</v>
      </c>
      <c r="O1021" s="15" t="str" cm="1">
        <f t="array" ref="O1021">IF(H1021="?",INDEX($H$2:$H$2344,MODE(MATCH($H$2:$H$2344,$H$2:$H$2344,0))),H1021)</f>
        <v>tier - 1</v>
      </c>
      <c r="P1021" s="15" t="str">
        <f t="shared" si="81"/>
        <v>R1023</v>
      </c>
      <c r="Q1021" s="49" t="str">
        <f t="shared" si="82"/>
        <v>28-Nov-2000</v>
      </c>
      <c r="R1021" s="46">
        <v>36858</v>
      </c>
      <c r="S1021" s="15"/>
      <c r="T1021" s="29">
        <f t="shared" si="83"/>
        <v>22</v>
      </c>
      <c r="U1021" s="61">
        <v>8271.4599999999991</v>
      </c>
    </row>
    <row r="1022" spans="1:21" x14ac:dyDescent="0.25">
      <c r="A1022" t="s">
        <v>1053</v>
      </c>
      <c r="B1022">
        <v>1974</v>
      </c>
      <c r="C1022" t="s">
        <v>20</v>
      </c>
      <c r="D1022">
        <v>26</v>
      </c>
      <c r="E1022">
        <v>0</v>
      </c>
      <c r="F1022" s="54">
        <v>8277.52</v>
      </c>
      <c r="G1022" t="s">
        <v>11</v>
      </c>
      <c r="H1022" t="s">
        <v>11</v>
      </c>
      <c r="I1022" t="s">
        <v>42</v>
      </c>
      <c r="J1022" s="20"/>
      <c r="K1022" s="20"/>
      <c r="L1022" s="17" t="str">
        <f t="shared" si="79"/>
        <v>Sep</v>
      </c>
      <c r="M1022" s="17">
        <f t="shared" si="80"/>
        <v>1974</v>
      </c>
      <c r="N1022" s="17" t="str" cm="1">
        <f t="array" ref="N1022">IF(G1022="?",INDEX($G$2:$G$2344,MODE(MATCH($G$2:$G$2344,$G$2:$G$2344,0))),G1022)</f>
        <v>tier - 2</v>
      </c>
      <c r="O1022" s="17" t="str" cm="1">
        <f t="array" ref="O1022">IF(H1022="?",INDEX($H$2:$H$2344,MODE(MATCH($H$2:$H$2344,$H$2:$H$2344,0))),H1022)</f>
        <v>tier - 2</v>
      </c>
      <c r="P1022" s="17" t="str">
        <f t="shared" si="81"/>
        <v>R1011</v>
      </c>
      <c r="Q1022" s="47" t="str">
        <f t="shared" si="82"/>
        <v>26-Sep-1974</v>
      </c>
      <c r="R1022" s="48">
        <v>27298</v>
      </c>
      <c r="S1022" s="17"/>
      <c r="T1022" s="30">
        <f t="shared" si="83"/>
        <v>48</v>
      </c>
      <c r="U1022" s="62">
        <v>8277.52</v>
      </c>
    </row>
    <row r="1023" spans="1:21" x14ac:dyDescent="0.25">
      <c r="A1023" t="s">
        <v>1054</v>
      </c>
      <c r="B1023">
        <v>1974</v>
      </c>
      <c r="C1023" t="s">
        <v>30</v>
      </c>
      <c r="D1023">
        <v>22</v>
      </c>
      <c r="E1023">
        <v>0</v>
      </c>
      <c r="F1023" s="54">
        <v>8280.6200000000008</v>
      </c>
      <c r="G1023" t="s">
        <v>11</v>
      </c>
      <c r="H1023" t="s">
        <v>11</v>
      </c>
      <c r="I1023" t="s">
        <v>13</v>
      </c>
      <c r="J1023" s="19"/>
      <c r="K1023" s="19"/>
      <c r="L1023" s="15" t="str">
        <f t="shared" si="79"/>
        <v>Dec</v>
      </c>
      <c r="M1023" s="15">
        <f t="shared" si="80"/>
        <v>1974</v>
      </c>
      <c r="N1023" s="15" t="str" cm="1">
        <f t="array" ref="N1023">IF(G1023="?",INDEX($G$2:$G$2344,MODE(MATCH($G$2:$G$2344,$G$2:$G$2344,0))),G1023)</f>
        <v>tier - 2</v>
      </c>
      <c r="O1023" s="15" t="str" cm="1">
        <f t="array" ref="O1023">IF(H1023="?",INDEX($H$2:$H$2344,MODE(MATCH($H$2:$H$2344,$H$2:$H$2344,0))),H1023)</f>
        <v>tier - 2</v>
      </c>
      <c r="P1023" s="15" t="str">
        <f t="shared" si="81"/>
        <v>R1013</v>
      </c>
      <c r="Q1023" s="49" t="str">
        <f t="shared" si="82"/>
        <v>22-Dec-1974</v>
      </c>
      <c r="R1023" s="46">
        <v>27385</v>
      </c>
      <c r="S1023" s="15"/>
      <c r="T1023" s="29">
        <f t="shared" si="83"/>
        <v>48</v>
      </c>
      <c r="U1023" s="61">
        <v>8280.6200000000008</v>
      </c>
    </row>
    <row r="1024" spans="1:21" x14ac:dyDescent="0.25">
      <c r="A1024" t="s">
        <v>1055</v>
      </c>
      <c r="B1024">
        <v>1974</v>
      </c>
      <c r="C1024" t="s">
        <v>18</v>
      </c>
      <c r="D1024">
        <v>6</v>
      </c>
      <c r="E1024">
        <v>0</v>
      </c>
      <c r="F1024" s="54">
        <v>8283.68</v>
      </c>
      <c r="G1024" t="s">
        <v>11</v>
      </c>
      <c r="H1024" t="s">
        <v>12</v>
      </c>
      <c r="I1024" t="s">
        <v>13</v>
      </c>
      <c r="J1024" s="20"/>
      <c r="K1024" s="20"/>
      <c r="L1024" s="17" t="str">
        <f t="shared" si="79"/>
        <v>Jun</v>
      </c>
      <c r="M1024" s="17">
        <f t="shared" si="80"/>
        <v>1974</v>
      </c>
      <c r="N1024" s="17" t="str" cm="1">
        <f t="array" ref="N1024">IF(G1024="?",INDEX($G$2:$G$2344,MODE(MATCH($G$2:$G$2344,$G$2:$G$2344,0))),G1024)</f>
        <v>tier - 2</v>
      </c>
      <c r="O1024" s="17" t="str" cm="1">
        <f t="array" ref="O1024">IF(H1024="?",INDEX($H$2:$H$2344,MODE(MATCH($H$2:$H$2344,$H$2:$H$2344,0))),H1024)</f>
        <v>tier - 3</v>
      </c>
      <c r="P1024" s="17" t="str">
        <f t="shared" si="81"/>
        <v>R1013</v>
      </c>
      <c r="Q1024" s="47" t="str">
        <f t="shared" si="82"/>
        <v>6-Jun-1974</v>
      </c>
      <c r="R1024" s="48">
        <v>27186</v>
      </c>
      <c r="S1024" s="17"/>
      <c r="T1024" s="30">
        <f t="shared" si="83"/>
        <v>49</v>
      </c>
      <c r="U1024" s="62">
        <v>8283.68</v>
      </c>
    </row>
    <row r="1025" spans="1:21" x14ac:dyDescent="0.25">
      <c r="A1025" t="s">
        <v>1056</v>
      </c>
      <c r="B1025">
        <v>1978</v>
      </c>
      <c r="C1025" t="s">
        <v>18</v>
      </c>
      <c r="D1025">
        <v>26</v>
      </c>
      <c r="E1025">
        <v>2</v>
      </c>
      <c r="F1025" s="54">
        <v>8302.5400000000009</v>
      </c>
      <c r="G1025" t="s">
        <v>12</v>
      </c>
      <c r="H1025" t="s">
        <v>12</v>
      </c>
      <c r="I1025" t="s">
        <v>168</v>
      </c>
      <c r="J1025" s="19"/>
      <c r="K1025" s="19"/>
      <c r="L1025" s="15" t="str">
        <f t="shared" si="79"/>
        <v>Jun</v>
      </c>
      <c r="M1025" s="15">
        <f t="shared" si="80"/>
        <v>1978</v>
      </c>
      <c r="N1025" s="15" t="str" cm="1">
        <f t="array" ref="N1025">IF(G1025="?",INDEX($G$2:$G$2344,MODE(MATCH($G$2:$G$2344,$G$2:$G$2344,0))),G1025)</f>
        <v>tier - 3</v>
      </c>
      <c r="O1025" s="15" t="str" cm="1">
        <f t="array" ref="O1025">IF(H1025="?",INDEX($H$2:$H$2344,MODE(MATCH($H$2:$H$2344,$H$2:$H$2344,0))),H1025)</f>
        <v>tier - 3</v>
      </c>
      <c r="P1025" s="15" t="str">
        <f t="shared" si="81"/>
        <v>R1016</v>
      </c>
      <c r="Q1025" s="49" t="str">
        <f t="shared" si="82"/>
        <v>26-Jun-1978</v>
      </c>
      <c r="R1025" s="46">
        <v>28667</v>
      </c>
      <c r="S1025" s="15"/>
      <c r="T1025" s="29">
        <f t="shared" si="83"/>
        <v>44</v>
      </c>
      <c r="U1025" s="61">
        <v>8302.5400000000009</v>
      </c>
    </row>
    <row r="1026" spans="1:21" x14ac:dyDescent="0.25">
      <c r="A1026" t="s">
        <v>1057</v>
      </c>
      <c r="B1026">
        <v>1979</v>
      </c>
      <c r="C1026" t="s">
        <v>35</v>
      </c>
      <c r="D1026">
        <v>7</v>
      </c>
      <c r="E1026">
        <v>2</v>
      </c>
      <c r="F1026" s="54">
        <v>8310.84</v>
      </c>
      <c r="G1026" t="s">
        <v>11</v>
      </c>
      <c r="H1026" t="s">
        <v>11</v>
      </c>
      <c r="I1026" t="s">
        <v>23</v>
      </c>
      <c r="J1026" s="20"/>
      <c r="K1026" s="20"/>
      <c r="L1026" s="17" t="str">
        <f t="shared" ref="L1026:L1089" si="84">IF(C1026="?","Sep",C1026)</f>
        <v>Aug</v>
      </c>
      <c r="M1026" s="17">
        <f t="shared" ref="M1026:M1089" si="85">IF(B1026="?",ROUND(AVERAGE($B$2:$B$2344),0),B1026)</f>
        <v>1979</v>
      </c>
      <c r="N1026" s="17" t="str" cm="1">
        <f t="array" ref="N1026">IF(G1026="?",INDEX($G$2:$G$2344,MODE(MATCH($G$2:$G$2344,$G$2:$G$2344,0))),G1026)</f>
        <v>tier - 2</v>
      </c>
      <c r="O1026" s="17" t="str" cm="1">
        <f t="array" ref="O1026">IF(H1026="?",INDEX($H$2:$H$2344,MODE(MATCH($H$2:$H$2344,$H$2:$H$2344,0))),H1026)</f>
        <v>tier - 2</v>
      </c>
      <c r="P1026" s="17" t="str">
        <f t="shared" ref="P1026:P1089" si="86">IF(I1026="?","Unknown",I1026)</f>
        <v>R1012</v>
      </c>
      <c r="Q1026" s="47" t="str">
        <f t="shared" ref="Q1026:Q1089" si="87">CONCATENATE(D1026,"-",L1026,"-",M1026)</f>
        <v>7-Aug-1979</v>
      </c>
      <c r="R1026" s="48">
        <v>29074</v>
      </c>
      <c r="S1026" s="17"/>
      <c r="T1026" s="30">
        <f t="shared" ref="T1026:T1089" si="88">DATEDIF(R1026,$S$2,"Y")</f>
        <v>43</v>
      </c>
      <c r="U1026" s="62">
        <v>8310.84</v>
      </c>
    </row>
    <row r="1027" spans="1:21" x14ac:dyDescent="0.25">
      <c r="A1027" t="s">
        <v>1058</v>
      </c>
      <c r="B1027">
        <v>1993</v>
      </c>
      <c r="C1027" t="s">
        <v>18</v>
      </c>
      <c r="D1027">
        <v>22</v>
      </c>
      <c r="E1027">
        <v>0</v>
      </c>
      <c r="F1027" s="54">
        <v>8314.65</v>
      </c>
      <c r="G1027" t="s">
        <v>11</v>
      </c>
      <c r="H1027" t="s">
        <v>16</v>
      </c>
      <c r="I1027" t="s">
        <v>23</v>
      </c>
      <c r="J1027" s="19"/>
      <c r="K1027" s="19"/>
      <c r="L1027" s="15" t="str">
        <f t="shared" si="84"/>
        <v>Jun</v>
      </c>
      <c r="M1027" s="15">
        <f t="shared" si="85"/>
        <v>1993</v>
      </c>
      <c r="N1027" s="15" t="str" cm="1">
        <f t="array" ref="N1027">IF(G1027="?",INDEX($G$2:$G$2344,MODE(MATCH($G$2:$G$2344,$G$2:$G$2344,0))),G1027)</f>
        <v>tier - 2</v>
      </c>
      <c r="O1027" s="15" t="str" cm="1">
        <f t="array" ref="O1027">IF(H1027="?",INDEX($H$2:$H$2344,MODE(MATCH($H$2:$H$2344,$H$2:$H$2344,0))),H1027)</f>
        <v>tier - 1</v>
      </c>
      <c r="P1027" s="15" t="str">
        <f t="shared" si="86"/>
        <v>R1012</v>
      </c>
      <c r="Q1027" s="49" t="str">
        <f t="shared" si="87"/>
        <v>22-Jun-1993</v>
      </c>
      <c r="R1027" s="46">
        <v>34142</v>
      </c>
      <c r="S1027" s="15"/>
      <c r="T1027" s="29">
        <f t="shared" si="88"/>
        <v>29</v>
      </c>
      <c r="U1027" s="61">
        <v>8314.65</v>
      </c>
    </row>
    <row r="1028" spans="1:21" x14ac:dyDescent="0.25">
      <c r="A1028" t="s">
        <v>1059</v>
      </c>
      <c r="B1028">
        <v>1976</v>
      </c>
      <c r="C1028" t="s">
        <v>10</v>
      </c>
      <c r="D1028">
        <v>12</v>
      </c>
      <c r="E1028">
        <v>1</v>
      </c>
      <c r="F1028" s="54">
        <v>8334.4599999999991</v>
      </c>
      <c r="G1028" t="s">
        <v>12</v>
      </c>
      <c r="H1028" t="s">
        <v>11</v>
      </c>
      <c r="I1028" t="s">
        <v>168</v>
      </c>
      <c r="J1028" s="20"/>
      <c r="K1028" s="20"/>
      <c r="L1028" s="17" t="str">
        <f t="shared" si="84"/>
        <v>Jul</v>
      </c>
      <c r="M1028" s="17">
        <f t="shared" si="85"/>
        <v>1976</v>
      </c>
      <c r="N1028" s="17" t="str" cm="1">
        <f t="array" ref="N1028">IF(G1028="?",INDEX($G$2:$G$2344,MODE(MATCH($G$2:$G$2344,$G$2:$G$2344,0))),G1028)</f>
        <v>tier - 3</v>
      </c>
      <c r="O1028" s="17" t="str" cm="1">
        <f t="array" ref="O1028">IF(H1028="?",INDEX($H$2:$H$2344,MODE(MATCH($H$2:$H$2344,$H$2:$H$2344,0))),H1028)</f>
        <v>tier - 2</v>
      </c>
      <c r="P1028" s="17" t="str">
        <f t="shared" si="86"/>
        <v>R1016</v>
      </c>
      <c r="Q1028" s="47" t="str">
        <f t="shared" si="87"/>
        <v>12-Jul-1976</v>
      </c>
      <c r="R1028" s="48">
        <v>27953</v>
      </c>
      <c r="S1028" s="17"/>
      <c r="T1028" s="30">
        <f t="shared" si="88"/>
        <v>46</v>
      </c>
      <c r="U1028" s="62">
        <v>8334.4599999999991</v>
      </c>
    </row>
    <row r="1029" spans="1:21" x14ac:dyDescent="0.25">
      <c r="A1029" t="s">
        <v>1060</v>
      </c>
      <c r="B1029">
        <v>1976</v>
      </c>
      <c r="C1029" t="s">
        <v>10</v>
      </c>
      <c r="D1029">
        <v>20</v>
      </c>
      <c r="E1029">
        <v>1</v>
      </c>
      <c r="F1029" s="54">
        <v>8334.59</v>
      </c>
      <c r="G1029" t="s">
        <v>12</v>
      </c>
      <c r="H1029" t="s">
        <v>11</v>
      </c>
      <c r="I1029" t="s">
        <v>168</v>
      </c>
      <c r="J1029" s="19"/>
      <c r="K1029" s="19"/>
      <c r="L1029" s="15" t="str">
        <f t="shared" si="84"/>
        <v>Jul</v>
      </c>
      <c r="M1029" s="15">
        <f t="shared" si="85"/>
        <v>1976</v>
      </c>
      <c r="N1029" s="15" t="str" cm="1">
        <f t="array" ref="N1029">IF(G1029="?",INDEX($G$2:$G$2344,MODE(MATCH($G$2:$G$2344,$G$2:$G$2344,0))),G1029)</f>
        <v>tier - 3</v>
      </c>
      <c r="O1029" s="15" t="str" cm="1">
        <f t="array" ref="O1029">IF(H1029="?",INDEX($H$2:$H$2344,MODE(MATCH($H$2:$H$2344,$H$2:$H$2344,0))),H1029)</f>
        <v>tier - 2</v>
      </c>
      <c r="P1029" s="15" t="str">
        <f t="shared" si="86"/>
        <v>R1016</v>
      </c>
      <c r="Q1029" s="49" t="str">
        <f t="shared" si="87"/>
        <v>20-Jul-1976</v>
      </c>
      <c r="R1029" s="46">
        <v>27961</v>
      </c>
      <c r="S1029" s="15"/>
      <c r="T1029" s="29">
        <f t="shared" si="88"/>
        <v>46</v>
      </c>
      <c r="U1029" s="61">
        <v>8334.59</v>
      </c>
    </row>
    <row r="1030" spans="1:21" x14ac:dyDescent="0.25">
      <c r="A1030" t="s">
        <v>1061</v>
      </c>
      <c r="B1030">
        <v>1976</v>
      </c>
      <c r="C1030" t="s">
        <v>10</v>
      </c>
      <c r="D1030">
        <v>7</v>
      </c>
      <c r="E1030">
        <v>1</v>
      </c>
      <c r="F1030" s="54">
        <v>8342.91</v>
      </c>
      <c r="G1030" t="s">
        <v>12</v>
      </c>
      <c r="H1030" t="s">
        <v>16</v>
      </c>
      <c r="I1030" t="s">
        <v>168</v>
      </c>
      <c r="J1030" s="20"/>
      <c r="K1030" s="20"/>
      <c r="L1030" s="17" t="str">
        <f t="shared" si="84"/>
        <v>Jul</v>
      </c>
      <c r="M1030" s="17">
        <f t="shared" si="85"/>
        <v>1976</v>
      </c>
      <c r="N1030" s="17" t="str" cm="1">
        <f t="array" ref="N1030">IF(G1030="?",INDEX($G$2:$G$2344,MODE(MATCH($G$2:$G$2344,$G$2:$G$2344,0))),G1030)</f>
        <v>tier - 3</v>
      </c>
      <c r="O1030" s="17" t="str" cm="1">
        <f t="array" ref="O1030">IF(H1030="?",INDEX($H$2:$H$2344,MODE(MATCH($H$2:$H$2344,$H$2:$H$2344,0))),H1030)</f>
        <v>tier - 1</v>
      </c>
      <c r="P1030" s="17" t="str">
        <f t="shared" si="86"/>
        <v>R1016</v>
      </c>
      <c r="Q1030" s="47" t="str">
        <f t="shared" si="87"/>
        <v>7-Jul-1976</v>
      </c>
      <c r="R1030" s="48">
        <v>27948</v>
      </c>
      <c r="S1030" s="17"/>
      <c r="T1030" s="30">
        <f t="shared" si="88"/>
        <v>46</v>
      </c>
      <c r="U1030" s="62">
        <v>8342.91</v>
      </c>
    </row>
    <row r="1031" spans="1:21" x14ac:dyDescent="0.25">
      <c r="A1031" t="s">
        <v>1062</v>
      </c>
      <c r="B1031">
        <v>1976</v>
      </c>
      <c r="C1031" t="s">
        <v>18</v>
      </c>
      <c r="D1031">
        <v>12</v>
      </c>
      <c r="E1031">
        <v>2</v>
      </c>
      <c r="F1031" s="54">
        <v>8347.16</v>
      </c>
      <c r="G1031" t="s">
        <v>11</v>
      </c>
      <c r="H1031" t="s">
        <v>16</v>
      </c>
      <c r="I1031" t="s">
        <v>13</v>
      </c>
      <c r="J1031" s="19"/>
      <c r="K1031" s="19"/>
      <c r="L1031" s="15" t="str">
        <f t="shared" si="84"/>
        <v>Jun</v>
      </c>
      <c r="M1031" s="15">
        <f t="shared" si="85"/>
        <v>1976</v>
      </c>
      <c r="N1031" s="15" t="str" cm="1">
        <f t="array" ref="N1031">IF(G1031="?",INDEX($G$2:$G$2344,MODE(MATCH($G$2:$G$2344,$G$2:$G$2344,0))),G1031)</f>
        <v>tier - 2</v>
      </c>
      <c r="O1031" s="15" t="str" cm="1">
        <f t="array" ref="O1031">IF(H1031="?",INDEX($H$2:$H$2344,MODE(MATCH($H$2:$H$2344,$H$2:$H$2344,0))),H1031)</f>
        <v>tier - 1</v>
      </c>
      <c r="P1031" s="15" t="str">
        <f t="shared" si="86"/>
        <v>R1013</v>
      </c>
      <c r="Q1031" s="49" t="str">
        <f t="shared" si="87"/>
        <v>12-Jun-1976</v>
      </c>
      <c r="R1031" s="46">
        <v>27923</v>
      </c>
      <c r="S1031" s="15"/>
      <c r="T1031" s="29">
        <f t="shared" si="88"/>
        <v>46</v>
      </c>
      <c r="U1031" s="61">
        <v>8347.16</v>
      </c>
    </row>
    <row r="1032" spans="1:21" x14ac:dyDescent="0.25">
      <c r="A1032" t="s">
        <v>1063</v>
      </c>
      <c r="B1032">
        <v>1963</v>
      </c>
      <c r="C1032" t="s">
        <v>20</v>
      </c>
      <c r="D1032">
        <v>21</v>
      </c>
      <c r="E1032">
        <v>0</v>
      </c>
      <c r="F1032" s="54">
        <v>8355.5400000000009</v>
      </c>
      <c r="G1032" t="s">
        <v>12</v>
      </c>
      <c r="H1032" t="s">
        <v>12</v>
      </c>
      <c r="I1032" t="s">
        <v>23</v>
      </c>
      <c r="J1032" s="20"/>
      <c r="K1032" s="20"/>
      <c r="L1032" s="17" t="str">
        <f t="shared" si="84"/>
        <v>Sep</v>
      </c>
      <c r="M1032" s="17">
        <f t="shared" si="85"/>
        <v>1963</v>
      </c>
      <c r="N1032" s="17" t="str" cm="1">
        <f t="array" ref="N1032">IF(G1032="?",INDEX($G$2:$G$2344,MODE(MATCH($G$2:$G$2344,$G$2:$G$2344,0))),G1032)</f>
        <v>tier - 3</v>
      </c>
      <c r="O1032" s="17" t="str" cm="1">
        <f t="array" ref="O1032">IF(H1032="?",INDEX($H$2:$H$2344,MODE(MATCH($H$2:$H$2344,$H$2:$H$2344,0))),H1032)</f>
        <v>tier - 3</v>
      </c>
      <c r="P1032" s="17" t="str">
        <f t="shared" si="86"/>
        <v>R1012</v>
      </c>
      <c r="Q1032" s="47" t="str">
        <f t="shared" si="87"/>
        <v>21-Sep-1963</v>
      </c>
      <c r="R1032" s="48">
        <v>23275</v>
      </c>
      <c r="S1032" s="17"/>
      <c r="T1032" s="30">
        <f t="shared" si="88"/>
        <v>59</v>
      </c>
      <c r="U1032" s="62">
        <v>8355.5400000000009</v>
      </c>
    </row>
    <row r="1033" spans="1:21" x14ac:dyDescent="0.25">
      <c r="A1033" t="s">
        <v>1064</v>
      </c>
      <c r="B1033">
        <v>1971</v>
      </c>
      <c r="C1033" t="s">
        <v>20</v>
      </c>
      <c r="D1033">
        <v>4</v>
      </c>
      <c r="E1033">
        <v>0</v>
      </c>
      <c r="F1033" s="54">
        <v>8396.6200000000008</v>
      </c>
      <c r="G1033" t="s">
        <v>11</v>
      </c>
      <c r="H1033" t="s">
        <v>12</v>
      </c>
      <c r="I1033" t="s">
        <v>13</v>
      </c>
      <c r="J1033" s="19"/>
      <c r="K1033" s="19"/>
      <c r="L1033" s="15" t="str">
        <f t="shared" si="84"/>
        <v>Sep</v>
      </c>
      <c r="M1033" s="15">
        <f t="shared" si="85"/>
        <v>1971</v>
      </c>
      <c r="N1033" s="15" t="str" cm="1">
        <f t="array" ref="N1033">IF(G1033="?",INDEX($G$2:$G$2344,MODE(MATCH($G$2:$G$2344,$G$2:$G$2344,0))),G1033)</f>
        <v>tier - 2</v>
      </c>
      <c r="O1033" s="15" t="str" cm="1">
        <f t="array" ref="O1033">IF(H1033="?",INDEX($H$2:$H$2344,MODE(MATCH($H$2:$H$2344,$H$2:$H$2344,0))),H1033)</f>
        <v>tier - 3</v>
      </c>
      <c r="P1033" s="15" t="str">
        <f t="shared" si="86"/>
        <v>R1013</v>
      </c>
      <c r="Q1033" s="49" t="str">
        <f t="shared" si="87"/>
        <v>4-Sep-1971</v>
      </c>
      <c r="R1033" s="46">
        <v>26180</v>
      </c>
      <c r="S1033" s="15"/>
      <c r="T1033" s="29">
        <f t="shared" si="88"/>
        <v>51</v>
      </c>
      <c r="U1033" s="61">
        <v>8396.6200000000008</v>
      </c>
    </row>
    <row r="1034" spans="1:21" x14ac:dyDescent="0.25">
      <c r="A1034" t="s">
        <v>1065</v>
      </c>
      <c r="B1034">
        <v>1971</v>
      </c>
      <c r="C1034" t="s">
        <v>20</v>
      </c>
      <c r="D1034">
        <v>18</v>
      </c>
      <c r="E1034">
        <v>0</v>
      </c>
      <c r="F1034" s="54">
        <v>8400.01</v>
      </c>
      <c r="G1034" t="s">
        <v>11</v>
      </c>
      <c r="H1034" t="s">
        <v>12</v>
      </c>
      <c r="I1034" t="s">
        <v>13</v>
      </c>
      <c r="J1034" s="20"/>
      <c r="K1034" s="20"/>
      <c r="L1034" s="17" t="str">
        <f t="shared" si="84"/>
        <v>Sep</v>
      </c>
      <c r="M1034" s="17">
        <f t="shared" si="85"/>
        <v>1971</v>
      </c>
      <c r="N1034" s="17" t="str" cm="1">
        <f t="array" ref="N1034">IF(G1034="?",INDEX($G$2:$G$2344,MODE(MATCH($G$2:$G$2344,$G$2:$G$2344,0))),G1034)</f>
        <v>tier - 2</v>
      </c>
      <c r="O1034" s="17" t="str" cm="1">
        <f t="array" ref="O1034">IF(H1034="?",INDEX($H$2:$H$2344,MODE(MATCH($H$2:$H$2344,$H$2:$H$2344,0))),H1034)</f>
        <v>tier - 3</v>
      </c>
      <c r="P1034" s="17" t="str">
        <f t="shared" si="86"/>
        <v>R1013</v>
      </c>
      <c r="Q1034" s="47" t="str">
        <f t="shared" si="87"/>
        <v>18-Sep-1971</v>
      </c>
      <c r="R1034" s="48">
        <v>26194</v>
      </c>
      <c r="S1034" s="17"/>
      <c r="T1034" s="30">
        <f t="shared" si="88"/>
        <v>51</v>
      </c>
      <c r="U1034" s="62">
        <v>8400.01</v>
      </c>
    </row>
    <row r="1035" spans="1:21" x14ac:dyDescent="0.25">
      <c r="A1035" t="s">
        <v>1066</v>
      </c>
      <c r="B1035">
        <v>1979</v>
      </c>
      <c r="C1035" t="s">
        <v>18</v>
      </c>
      <c r="D1035">
        <v>11</v>
      </c>
      <c r="E1035">
        <v>3</v>
      </c>
      <c r="F1035" s="54">
        <v>8410.0499999999993</v>
      </c>
      <c r="G1035" t="s">
        <v>11</v>
      </c>
      <c r="H1035" t="s">
        <v>11</v>
      </c>
      <c r="I1035" t="s">
        <v>23</v>
      </c>
      <c r="J1035" s="19"/>
      <c r="K1035" s="19"/>
      <c r="L1035" s="15" t="str">
        <f t="shared" si="84"/>
        <v>Jun</v>
      </c>
      <c r="M1035" s="15">
        <f t="shared" si="85"/>
        <v>1979</v>
      </c>
      <c r="N1035" s="15" t="str" cm="1">
        <f t="array" ref="N1035">IF(G1035="?",INDEX($G$2:$G$2344,MODE(MATCH($G$2:$G$2344,$G$2:$G$2344,0))),G1035)</f>
        <v>tier - 2</v>
      </c>
      <c r="O1035" s="15" t="str" cm="1">
        <f t="array" ref="O1035">IF(H1035="?",INDEX($H$2:$H$2344,MODE(MATCH($H$2:$H$2344,$H$2:$H$2344,0))),H1035)</f>
        <v>tier - 2</v>
      </c>
      <c r="P1035" s="15" t="str">
        <f t="shared" si="86"/>
        <v>R1012</v>
      </c>
      <c r="Q1035" s="49" t="str">
        <f t="shared" si="87"/>
        <v>11-Jun-1979</v>
      </c>
      <c r="R1035" s="46">
        <v>29017</v>
      </c>
      <c r="S1035" s="15"/>
      <c r="T1035" s="29">
        <f t="shared" si="88"/>
        <v>43</v>
      </c>
      <c r="U1035" s="61">
        <v>8410.0499999999993</v>
      </c>
    </row>
    <row r="1036" spans="1:21" x14ac:dyDescent="0.25">
      <c r="A1036" t="s">
        <v>1067</v>
      </c>
      <c r="B1036">
        <v>1977</v>
      </c>
      <c r="C1036" t="s">
        <v>20</v>
      </c>
      <c r="D1036">
        <v>4</v>
      </c>
      <c r="E1036">
        <v>2</v>
      </c>
      <c r="F1036" s="54">
        <v>8413.4599999999991</v>
      </c>
      <c r="G1036" t="s">
        <v>12</v>
      </c>
      <c r="H1036" t="s">
        <v>16</v>
      </c>
      <c r="I1036" t="s">
        <v>23</v>
      </c>
      <c r="J1036" s="20"/>
      <c r="K1036" s="20"/>
      <c r="L1036" s="17" t="str">
        <f t="shared" si="84"/>
        <v>Sep</v>
      </c>
      <c r="M1036" s="17">
        <f t="shared" si="85"/>
        <v>1977</v>
      </c>
      <c r="N1036" s="17" t="str" cm="1">
        <f t="array" ref="N1036">IF(G1036="?",INDEX($G$2:$G$2344,MODE(MATCH($G$2:$G$2344,$G$2:$G$2344,0))),G1036)</f>
        <v>tier - 3</v>
      </c>
      <c r="O1036" s="17" t="str" cm="1">
        <f t="array" ref="O1036">IF(H1036="?",INDEX($H$2:$H$2344,MODE(MATCH($H$2:$H$2344,$H$2:$H$2344,0))),H1036)</f>
        <v>tier - 1</v>
      </c>
      <c r="P1036" s="17" t="str">
        <f t="shared" si="86"/>
        <v>R1012</v>
      </c>
      <c r="Q1036" s="47" t="str">
        <f t="shared" si="87"/>
        <v>4-Sep-1977</v>
      </c>
      <c r="R1036" s="48">
        <v>28372</v>
      </c>
      <c r="S1036" s="17"/>
      <c r="T1036" s="30">
        <f t="shared" si="88"/>
        <v>45</v>
      </c>
      <c r="U1036" s="62">
        <v>8413.4599999999991</v>
      </c>
    </row>
    <row r="1037" spans="1:21" x14ac:dyDescent="0.25">
      <c r="A1037" t="s">
        <v>1068</v>
      </c>
      <c r="B1037">
        <v>1975</v>
      </c>
      <c r="C1037" t="s">
        <v>20</v>
      </c>
      <c r="D1037">
        <v>28</v>
      </c>
      <c r="E1037">
        <v>1</v>
      </c>
      <c r="F1037" s="54">
        <v>8428.07</v>
      </c>
      <c r="G1037" t="s">
        <v>12</v>
      </c>
      <c r="H1037" t="s">
        <v>11</v>
      </c>
      <c r="I1037" t="s">
        <v>23</v>
      </c>
      <c r="J1037" s="19"/>
      <c r="K1037" s="19"/>
      <c r="L1037" s="15" t="str">
        <f t="shared" si="84"/>
        <v>Sep</v>
      </c>
      <c r="M1037" s="15">
        <f t="shared" si="85"/>
        <v>1975</v>
      </c>
      <c r="N1037" s="15" t="str" cm="1">
        <f t="array" ref="N1037">IF(G1037="?",INDEX($G$2:$G$2344,MODE(MATCH($G$2:$G$2344,$G$2:$G$2344,0))),G1037)</f>
        <v>tier - 3</v>
      </c>
      <c r="O1037" s="15" t="str" cm="1">
        <f t="array" ref="O1037">IF(H1037="?",INDEX($H$2:$H$2344,MODE(MATCH($H$2:$H$2344,$H$2:$H$2344,0))),H1037)</f>
        <v>tier - 2</v>
      </c>
      <c r="P1037" s="15" t="str">
        <f t="shared" si="86"/>
        <v>R1012</v>
      </c>
      <c r="Q1037" s="49" t="str">
        <f t="shared" si="87"/>
        <v>28-Sep-1975</v>
      </c>
      <c r="R1037" s="46">
        <v>27665</v>
      </c>
      <c r="S1037" s="15"/>
      <c r="T1037" s="29">
        <f t="shared" si="88"/>
        <v>47</v>
      </c>
      <c r="U1037" s="61">
        <v>8428.07</v>
      </c>
    </row>
    <row r="1038" spans="1:21" x14ac:dyDescent="0.25">
      <c r="A1038" t="s">
        <v>1069</v>
      </c>
      <c r="B1038">
        <v>1963</v>
      </c>
      <c r="C1038" t="s">
        <v>20</v>
      </c>
      <c r="D1038">
        <v>24</v>
      </c>
      <c r="E1038">
        <v>0</v>
      </c>
      <c r="F1038" s="54">
        <v>8440.0499999999993</v>
      </c>
      <c r="G1038" t="s">
        <v>12</v>
      </c>
      <c r="H1038" t="s">
        <v>11</v>
      </c>
      <c r="I1038" t="s">
        <v>13</v>
      </c>
      <c r="J1038" s="20"/>
      <c r="K1038" s="20"/>
      <c r="L1038" s="17" t="str">
        <f t="shared" si="84"/>
        <v>Sep</v>
      </c>
      <c r="M1038" s="17">
        <f t="shared" si="85"/>
        <v>1963</v>
      </c>
      <c r="N1038" s="17" t="str" cm="1">
        <f t="array" ref="N1038">IF(G1038="?",INDEX($G$2:$G$2344,MODE(MATCH($G$2:$G$2344,$G$2:$G$2344,0))),G1038)</f>
        <v>tier - 3</v>
      </c>
      <c r="O1038" s="17" t="str" cm="1">
        <f t="array" ref="O1038">IF(H1038="?",INDEX($H$2:$H$2344,MODE(MATCH($H$2:$H$2344,$H$2:$H$2344,0))),H1038)</f>
        <v>tier - 2</v>
      </c>
      <c r="P1038" s="17" t="str">
        <f t="shared" si="86"/>
        <v>R1013</v>
      </c>
      <c r="Q1038" s="47" t="str">
        <f t="shared" si="87"/>
        <v>24-Sep-1963</v>
      </c>
      <c r="R1038" s="48">
        <v>23278</v>
      </c>
      <c r="S1038" s="17"/>
      <c r="T1038" s="30">
        <f t="shared" si="88"/>
        <v>59</v>
      </c>
      <c r="U1038" s="62">
        <v>8440.0499999999993</v>
      </c>
    </row>
    <row r="1039" spans="1:21" x14ac:dyDescent="0.25">
      <c r="A1039" t="s">
        <v>1070</v>
      </c>
      <c r="B1039">
        <v>1972</v>
      </c>
      <c r="C1039" t="s">
        <v>20</v>
      </c>
      <c r="D1039">
        <v>9</v>
      </c>
      <c r="E1039">
        <v>0</v>
      </c>
      <c r="F1039" s="54">
        <v>8442.67</v>
      </c>
      <c r="G1039" t="s">
        <v>11</v>
      </c>
      <c r="H1039" t="s">
        <v>12</v>
      </c>
      <c r="I1039" t="s">
        <v>13</v>
      </c>
      <c r="J1039" s="19"/>
      <c r="K1039" s="19"/>
      <c r="L1039" s="15" t="str">
        <f t="shared" si="84"/>
        <v>Sep</v>
      </c>
      <c r="M1039" s="15">
        <f t="shared" si="85"/>
        <v>1972</v>
      </c>
      <c r="N1039" s="15" t="str" cm="1">
        <f t="array" ref="N1039">IF(G1039="?",INDEX($G$2:$G$2344,MODE(MATCH($G$2:$G$2344,$G$2:$G$2344,0))),G1039)</f>
        <v>tier - 2</v>
      </c>
      <c r="O1039" s="15" t="str" cm="1">
        <f t="array" ref="O1039">IF(H1039="?",INDEX($H$2:$H$2344,MODE(MATCH($H$2:$H$2344,$H$2:$H$2344,0))),H1039)</f>
        <v>tier - 3</v>
      </c>
      <c r="P1039" s="15" t="str">
        <f t="shared" si="86"/>
        <v>R1013</v>
      </c>
      <c r="Q1039" s="49" t="str">
        <f t="shared" si="87"/>
        <v>9-Sep-1972</v>
      </c>
      <c r="R1039" s="46">
        <v>26551</v>
      </c>
      <c r="S1039" s="15"/>
      <c r="T1039" s="29">
        <f t="shared" si="88"/>
        <v>50</v>
      </c>
      <c r="U1039" s="61">
        <v>8442.67</v>
      </c>
    </row>
    <row r="1040" spans="1:21" x14ac:dyDescent="0.25">
      <c r="A1040" t="s">
        <v>1071</v>
      </c>
      <c r="B1040">
        <v>1972</v>
      </c>
      <c r="C1040" t="s">
        <v>20</v>
      </c>
      <c r="D1040">
        <v>4</v>
      </c>
      <c r="E1040">
        <v>0</v>
      </c>
      <c r="F1040" s="54">
        <v>8444.4699999999993</v>
      </c>
      <c r="G1040" t="s">
        <v>12</v>
      </c>
      <c r="H1040" t="s">
        <v>16</v>
      </c>
      <c r="I1040" t="s">
        <v>42</v>
      </c>
      <c r="J1040" s="20"/>
      <c r="K1040" s="20"/>
      <c r="L1040" s="17" t="str">
        <f t="shared" si="84"/>
        <v>Sep</v>
      </c>
      <c r="M1040" s="17">
        <f t="shared" si="85"/>
        <v>1972</v>
      </c>
      <c r="N1040" s="17" t="str" cm="1">
        <f t="array" ref="N1040">IF(G1040="?",INDEX($G$2:$G$2344,MODE(MATCH($G$2:$G$2344,$G$2:$G$2344,0))),G1040)</f>
        <v>tier - 3</v>
      </c>
      <c r="O1040" s="17" t="str" cm="1">
        <f t="array" ref="O1040">IF(H1040="?",INDEX($H$2:$H$2344,MODE(MATCH($H$2:$H$2344,$H$2:$H$2344,0))),H1040)</f>
        <v>tier - 1</v>
      </c>
      <c r="P1040" s="17" t="str">
        <f t="shared" si="86"/>
        <v>R1011</v>
      </c>
      <c r="Q1040" s="47" t="str">
        <f t="shared" si="87"/>
        <v>4-Sep-1972</v>
      </c>
      <c r="R1040" s="48">
        <v>26546</v>
      </c>
      <c r="S1040" s="17"/>
      <c r="T1040" s="30">
        <f t="shared" si="88"/>
        <v>50</v>
      </c>
      <c r="U1040" s="62">
        <v>8444.4699999999993</v>
      </c>
    </row>
    <row r="1041" spans="1:21" x14ac:dyDescent="0.25">
      <c r="A1041" t="s">
        <v>1072</v>
      </c>
      <c r="B1041">
        <v>1966</v>
      </c>
      <c r="C1041" t="s">
        <v>18</v>
      </c>
      <c r="D1041">
        <v>12</v>
      </c>
      <c r="E1041">
        <v>0</v>
      </c>
      <c r="F1041" s="54">
        <v>8448.66</v>
      </c>
      <c r="G1041" t="s">
        <v>12</v>
      </c>
      <c r="H1041" t="s">
        <v>16</v>
      </c>
      <c r="I1041" t="s">
        <v>13</v>
      </c>
      <c r="J1041" s="19"/>
      <c r="K1041" s="19"/>
      <c r="L1041" s="15" t="str">
        <f t="shared" si="84"/>
        <v>Jun</v>
      </c>
      <c r="M1041" s="15">
        <f t="shared" si="85"/>
        <v>1966</v>
      </c>
      <c r="N1041" s="15" t="str" cm="1">
        <f t="array" ref="N1041">IF(G1041="?",INDEX($G$2:$G$2344,MODE(MATCH($G$2:$G$2344,$G$2:$G$2344,0))),G1041)</f>
        <v>tier - 3</v>
      </c>
      <c r="O1041" s="15" t="str" cm="1">
        <f t="array" ref="O1041">IF(H1041="?",INDEX($H$2:$H$2344,MODE(MATCH($H$2:$H$2344,$H$2:$H$2344,0))),H1041)</f>
        <v>tier - 1</v>
      </c>
      <c r="P1041" s="15" t="str">
        <f t="shared" si="86"/>
        <v>R1013</v>
      </c>
      <c r="Q1041" s="49" t="str">
        <f t="shared" si="87"/>
        <v>12-Jun-1966</v>
      </c>
      <c r="R1041" s="46">
        <v>24270</v>
      </c>
      <c r="S1041" s="15"/>
      <c r="T1041" s="29">
        <f t="shared" si="88"/>
        <v>56</v>
      </c>
      <c r="U1041" s="61">
        <v>8448.66</v>
      </c>
    </row>
    <row r="1042" spans="1:21" x14ac:dyDescent="0.25">
      <c r="A1042" t="s">
        <v>1073</v>
      </c>
      <c r="B1042">
        <v>1984</v>
      </c>
      <c r="C1042" t="s">
        <v>18</v>
      </c>
      <c r="D1042">
        <v>19</v>
      </c>
      <c r="E1042">
        <v>3</v>
      </c>
      <c r="F1042" s="54">
        <v>8450.82</v>
      </c>
      <c r="G1042" t="s">
        <v>11</v>
      </c>
      <c r="H1042" t="s">
        <v>11</v>
      </c>
      <c r="I1042" t="s">
        <v>200</v>
      </c>
      <c r="J1042" s="20"/>
      <c r="K1042" s="20"/>
      <c r="L1042" s="17" t="str">
        <f t="shared" si="84"/>
        <v>Jun</v>
      </c>
      <c r="M1042" s="17">
        <f t="shared" si="85"/>
        <v>1984</v>
      </c>
      <c r="N1042" s="17" t="str" cm="1">
        <f t="array" ref="N1042">IF(G1042="?",INDEX($G$2:$G$2344,MODE(MATCH($G$2:$G$2344,$G$2:$G$2344,0))),G1042)</f>
        <v>tier - 2</v>
      </c>
      <c r="O1042" s="17" t="str" cm="1">
        <f t="array" ref="O1042">IF(H1042="?",INDEX($H$2:$H$2344,MODE(MATCH($H$2:$H$2344,$H$2:$H$2344,0))),H1042)</f>
        <v>tier - 2</v>
      </c>
      <c r="P1042" s="17" t="str">
        <f t="shared" si="86"/>
        <v>R1025</v>
      </c>
      <c r="Q1042" s="47" t="str">
        <f t="shared" si="87"/>
        <v>19-Jun-1984</v>
      </c>
      <c r="R1042" s="48">
        <v>30852</v>
      </c>
      <c r="S1042" s="17"/>
      <c r="T1042" s="30">
        <f t="shared" si="88"/>
        <v>38</v>
      </c>
      <c r="U1042" s="62">
        <v>8450.82</v>
      </c>
    </row>
    <row r="1043" spans="1:21" x14ac:dyDescent="0.25">
      <c r="A1043" t="s">
        <v>1074</v>
      </c>
      <c r="B1043">
        <v>1972</v>
      </c>
      <c r="C1043" t="s">
        <v>30</v>
      </c>
      <c r="D1043">
        <v>26</v>
      </c>
      <c r="E1043">
        <v>0</v>
      </c>
      <c r="F1043" s="54">
        <v>8457.82</v>
      </c>
      <c r="G1043" t="s">
        <v>11</v>
      </c>
      <c r="H1043" t="s">
        <v>12</v>
      </c>
      <c r="I1043" t="s">
        <v>42</v>
      </c>
      <c r="J1043" s="19"/>
      <c r="K1043" s="19"/>
      <c r="L1043" s="15" t="str">
        <f t="shared" si="84"/>
        <v>Dec</v>
      </c>
      <c r="M1043" s="15">
        <f t="shared" si="85"/>
        <v>1972</v>
      </c>
      <c r="N1043" s="15" t="str" cm="1">
        <f t="array" ref="N1043">IF(G1043="?",INDEX($G$2:$G$2344,MODE(MATCH($G$2:$G$2344,$G$2:$G$2344,0))),G1043)</f>
        <v>tier - 2</v>
      </c>
      <c r="O1043" s="15" t="str" cm="1">
        <f t="array" ref="O1043">IF(H1043="?",INDEX($H$2:$H$2344,MODE(MATCH($H$2:$H$2344,$H$2:$H$2344,0))),H1043)</f>
        <v>tier - 3</v>
      </c>
      <c r="P1043" s="15" t="str">
        <f t="shared" si="86"/>
        <v>R1011</v>
      </c>
      <c r="Q1043" s="49" t="str">
        <f t="shared" si="87"/>
        <v>26-Dec-1972</v>
      </c>
      <c r="R1043" s="46">
        <v>26659</v>
      </c>
      <c r="S1043" s="15"/>
      <c r="T1043" s="29">
        <f t="shared" si="88"/>
        <v>50</v>
      </c>
      <c r="U1043" s="61">
        <v>8457.82</v>
      </c>
    </row>
    <row r="1044" spans="1:21" x14ac:dyDescent="0.25">
      <c r="A1044" t="s">
        <v>1075</v>
      </c>
      <c r="B1044">
        <v>1992</v>
      </c>
      <c r="C1044" t="s">
        <v>20</v>
      </c>
      <c r="D1044">
        <v>9</v>
      </c>
      <c r="E1044">
        <v>0</v>
      </c>
      <c r="F1044" s="54">
        <v>8466.35</v>
      </c>
      <c r="G1044" t="s">
        <v>11</v>
      </c>
      <c r="H1044" t="s">
        <v>11</v>
      </c>
      <c r="I1044" t="s">
        <v>23</v>
      </c>
      <c r="J1044" s="20"/>
      <c r="K1044" s="20"/>
      <c r="L1044" s="17" t="str">
        <f t="shared" si="84"/>
        <v>Sep</v>
      </c>
      <c r="M1044" s="17">
        <f t="shared" si="85"/>
        <v>1992</v>
      </c>
      <c r="N1044" s="17" t="str" cm="1">
        <f t="array" ref="N1044">IF(G1044="?",INDEX($G$2:$G$2344,MODE(MATCH($G$2:$G$2344,$G$2:$G$2344,0))),G1044)</f>
        <v>tier - 2</v>
      </c>
      <c r="O1044" s="17" t="str" cm="1">
        <f t="array" ref="O1044">IF(H1044="?",INDEX($H$2:$H$2344,MODE(MATCH($H$2:$H$2344,$H$2:$H$2344,0))),H1044)</f>
        <v>tier - 2</v>
      </c>
      <c r="P1044" s="17" t="str">
        <f t="shared" si="86"/>
        <v>R1012</v>
      </c>
      <c r="Q1044" s="47" t="str">
        <f t="shared" si="87"/>
        <v>9-Sep-1992</v>
      </c>
      <c r="R1044" s="48">
        <v>33856</v>
      </c>
      <c r="S1044" s="17"/>
      <c r="T1044" s="30">
        <f t="shared" si="88"/>
        <v>30</v>
      </c>
      <c r="U1044" s="62">
        <v>8466.35</v>
      </c>
    </row>
    <row r="1045" spans="1:21" x14ac:dyDescent="0.25">
      <c r="A1045" t="s">
        <v>1076</v>
      </c>
      <c r="B1045">
        <v>1993</v>
      </c>
      <c r="C1045" t="s">
        <v>15</v>
      </c>
      <c r="D1045">
        <v>10</v>
      </c>
      <c r="E1045">
        <v>0</v>
      </c>
      <c r="F1045" s="54">
        <v>8471.65</v>
      </c>
      <c r="G1045" t="s">
        <v>11</v>
      </c>
      <c r="H1045" t="s">
        <v>16</v>
      </c>
      <c r="I1045" t="s">
        <v>23</v>
      </c>
      <c r="J1045" s="19"/>
      <c r="K1045" s="19"/>
      <c r="L1045" s="15" t="str">
        <f t="shared" si="84"/>
        <v>Nov</v>
      </c>
      <c r="M1045" s="15">
        <f t="shared" si="85"/>
        <v>1993</v>
      </c>
      <c r="N1045" s="15" t="str" cm="1">
        <f t="array" ref="N1045">IF(G1045="?",INDEX($G$2:$G$2344,MODE(MATCH($G$2:$G$2344,$G$2:$G$2344,0))),G1045)</f>
        <v>tier - 2</v>
      </c>
      <c r="O1045" s="15" t="str" cm="1">
        <f t="array" ref="O1045">IF(H1045="?",INDEX($H$2:$H$2344,MODE(MATCH($H$2:$H$2344,$H$2:$H$2344,0))),H1045)</f>
        <v>tier - 1</v>
      </c>
      <c r="P1045" s="15" t="str">
        <f t="shared" si="86"/>
        <v>R1012</v>
      </c>
      <c r="Q1045" s="49" t="str">
        <f t="shared" si="87"/>
        <v>10-Nov-1993</v>
      </c>
      <c r="R1045" s="46">
        <v>34283</v>
      </c>
      <c r="S1045" s="15"/>
      <c r="T1045" s="29">
        <f t="shared" si="88"/>
        <v>29</v>
      </c>
      <c r="U1045" s="61">
        <v>8471.65</v>
      </c>
    </row>
    <row r="1046" spans="1:21" x14ac:dyDescent="0.25">
      <c r="A1046" t="s">
        <v>1077</v>
      </c>
      <c r="B1046">
        <v>1977</v>
      </c>
      <c r="C1046" t="s">
        <v>30</v>
      </c>
      <c r="D1046">
        <v>26</v>
      </c>
      <c r="E1046">
        <v>2</v>
      </c>
      <c r="F1046" s="54">
        <v>8515.76</v>
      </c>
      <c r="G1046" t="s">
        <v>11</v>
      </c>
      <c r="H1046" t="s">
        <v>11</v>
      </c>
      <c r="I1046" t="s">
        <v>13</v>
      </c>
      <c r="J1046" s="20"/>
      <c r="K1046" s="20"/>
      <c r="L1046" s="17" t="str">
        <f t="shared" si="84"/>
        <v>Dec</v>
      </c>
      <c r="M1046" s="17">
        <f t="shared" si="85"/>
        <v>1977</v>
      </c>
      <c r="N1046" s="17" t="str" cm="1">
        <f t="array" ref="N1046">IF(G1046="?",INDEX($G$2:$G$2344,MODE(MATCH($G$2:$G$2344,$G$2:$G$2344,0))),G1046)</f>
        <v>tier - 2</v>
      </c>
      <c r="O1046" s="17" t="str" cm="1">
        <f t="array" ref="O1046">IF(H1046="?",INDEX($H$2:$H$2344,MODE(MATCH($H$2:$H$2344,$H$2:$H$2344,0))),H1046)</f>
        <v>tier - 2</v>
      </c>
      <c r="P1046" s="17" t="str">
        <f t="shared" si="86"/>
        <v>R1013</v>
      </c>
      <c r="Q1046" s="47" t="str">
        <f t="shared" si="87"/>
        <v>26-Dec-1977</v>
      </c>
      <c r="R1046" s="48">
        <v>28485</v>
      </c>
      <c r="S1046" s="17"/>
      <c r="T1046" s="30">
        <f t="shared" si="88"/>
        <v>45</v>
      </c>
      <c r="U1046" s="62">
        <v>8515.76</v>
      </c>
    </row>
    <row r="1047" spans="1:21" x14ac:dyDescent="0.25">
      <c r="A1047" t="s">
        <v>1078</v>
      </c>
      <c r="B1047">
        <v>1977</v>
      </c>
      <c r="C1047" t="s">
        <v>18</v>
      </c>
      <c r="D1047">
        <v>21</v>
      </c>
      <c r="E1047">
        <v>2</v>
      </c>
      <c r="F1047" s="54">
        <v>8516.83</v>
      </c>
      <c r="G1047" t="s">
        <v>11</v>
      </c>
      <c r="H1047" t="s">
        <v>16</v>
      </c>
      <c r="I1047" t="s">
        <v>13</v>
      </c>
      <c r="J1047" s="19"/>
      <c r="K1047" s="19"/>
      <c r="L1047" s="15" t="str">
        <f t="shared" si="84"/>
        <v>Jun</v>
      </c>
      <c r="M1047" s="15">
        <f t="shared" si="85"/>
        <v>1977</v>
      </c>
      <c r="N1047" s="15" t="str" cm="1">
        <f t="array" ref="N1047">IF(G1047="?",INDEX($G$2:$G$2344,MODE(MATCH($G$2:$G$2344,$G$2:$G$2344,0))),G1047)</f>
        <v>tier - 2</v>
      </c>
      <c r="O1047" s="15" t="str" cm="1">
        <f t="array" ref="O1047">IF(H1047="?",INDEX($H$2:$H$2344,MODE(MATCH($H$2:$H$2344,$H$2:$H$2344,0))),H1047)</f>
        <v>tier - 1</v>
      </c>
      <c r="P1047" s="15" t="str">
        <f t="shared" si="86"/>
        <v>R1013</v>
      </c>
      <c r="Q1047" s="49" t="str">
        <f t="shared" si="87"/>
        <v>21-Jun-1977</v>
      </c>
      <c r="R1047" s="46">
        <v>28297</v>
      </c>
      <c r="S1047" s="15"/>
      <c r="T1047" s="29">
        <f t="shared" si="88"/>
        <v>45</v>
      </c>
      <c r="U1047" s="61">
        <v>8516.83</v>
      </c>
    </row>
    <row r="1048" spans="1:21" x14ac:dyDescent="0.25">
      <c r="A1048" t="s">
        <v>1079</v>
      </c>
      <c r="B1048">
        <v>1977</v>
      </c>
      <c r="C1048" t="s">
        <v>30</v>
      </c>
      <c r="D1048">
        <v>29</v>
      </c>
      <c r="E1048">
        <v>2</v>
      </c>
      <c r="F1048" s="54">
        <v>8520.0300000000007</v>
      </c>
      <c r="G1048" t="s">
        <v>11</v>
      </c>
      <c r="H1048" t="s">
        <v>12</v>
      </c>
      <c r="I1048" t="s">
        <v>42</v>
      </c>
      <c r="J1048" s="20"/>
      <c r="K1048" s="20"/>
      <c r="L1048" s="17" t="str">
        <f t="shared" si="84"/>
        <v>Dec</v>
      </c>
      <c r="M1048" s="17">
        <f t="shared" si="85"/>
        <v>1977</v>
      </c>
      <c r="N1048" s="17" t="str" cm="1">
        <f t="array" ref="N1048">IF(G1048="?",INDEX($G$2:$G$2344,MODE(MATCH($G$2:$G$2344,$G$2:$G$2344,0))),G1048)</f>
        <v>tier - 2</v>
      </c>
      <c r="O1048" s="17" t="str" cm="1">
        <f t="array" ref="O1048">IF(H1048="?",INDEX($H$2:$H$2344,MODE(MATCH($H$2:$H$2344,$H$2:$H$2344,0))),H1048)</f>
        <v>tier - 3</v>
      </c>
      <c r="P1048" s="17" t="str">
        <f t="shared" si="86"/>
        <v>R1011</v>
      </c>
      <c r="Q1048" s="47" t="str">
        <f t="shared" si="87"/>
        <v>29-Dec-1977</v>
      </c>
      <c r="R1048" s="48">
        <v>28488</v>
      </c>
      <c r="S1048" s="17"/>
      <c r="T1048" s="30">
        <f t="shared" si="88"/>
        <v>45</v>
      </c>
      <c r="U1048" s="62">
        <v>8520.0300000000007</v>
      </c>
    </row>
    <row r="1049" spans="1:21" x14ac:dyDescent="0.25">
      <c r="A1049" t="s">
        <v>1080</v>
      </c>
      <c r="B1049">
        <v>1979</v>
      </c>
      <c r="C1049" t="s">
        <v>35</v>
      </c>
      <c r="D1049">
        <v>13</v>
      </c>
      <c r="E1049">
        <v>3</v>
      </c>
      <c r="F1049" s="54">
        <v>8522</v>
      </c>
      <c r="G1049" t="s">
        <v>11</v>
      </c>
      <c r="H1049" t="s">
        <v>11</v>
      </c>
      <c r="I1049" t="s">
        <v>42</v>
      </c>
      <c r="J1049" s="19"/>
      <c r="K1049" s="19"/>
      <c r="L1049" s="15" t="str">
        <f t="shared" si="84"/>
        <v>Aug</v>
      </c>
      <c r="M1049" s="15">
        <f t="shared" si="85"/>
        <v>1979</v>
      </c>
      <c r="N1049" s="15" t="str" cm="1">
        <f t="array" ref="N1049">IF(G1049="?",INDEX($G$2:$G$2344,MODE(MATCH($G$2:$G$2344,$G$2:$G$2344,0))),G1049)</f>
        <v>tier - 2</v>
      </c>
      <c r="O1049" s="15" t="str" cm="1">
        <f t="array" ref="O1049">IF(H1049="?",INDEX($H$2:$H$2344,MODE(MATCH($H$2:$H$2344,$H$2:$H$2344,0))),H1049)</f>
        <v>tier - 2</v>
      </c>
      <c r="P1049" s="15" t="str">
        <f t="shared" si="86"/>
        <v>R1011</v>
      </c>
      <c r="Q1049" s="49" t="str">
        <f t="shared" si="87"/>
        <v>13-Aug-1979</v>
      </c>
      <c r="R1049" s="46">
        <v>29080</v>
      </c>
      <c r="S1049" s="15"/>
      <c r="T1049" s="29">
        <f t="shared" si="88"/>
        <v>43</v>
      </c>
      <c r="U1049" s="61">
        <v>8522</v>
      </c>
    </row>
    <row r="1050" spans="1:21" x14ac:dyDescent="0.25">
      <c r="A1050" t="s">
        <v>1081</v>
      </c>
      <c r="B1050">
        <v>1977</v>
      </c>
      <c r="C1050" t="s">
        <v>10</v>
      </c>
      <c r="D1050">
        <v>26</v>
      </c>
      <c r="E1050">
        <v>2</v>
      </c>
      <c r="F1050" s="54">
        <v>8527.5300000000007</v>
      </c>
      <c r="G1050" t="s">
        <v>11</v>
      </c>
      <c r="H1050" t="s">
        <v>11</v>
      </c>
      <c r="I1050" t="s">
        <v>13</v>
      </c>
      <c r="J1050" s="20"/>
      <c r="K1050" s="20"/>
      <c r="L1050" s="17" t="str">
        <f t="shared" si="84"/>
        <v>Jul</v>
      </c>
      <c r="M1050" s="17">
        <f t="shared" si="85"/>
        <v>1977</v>
      </c>
      <c r="N1050" s="17" t="str" cm="1">
        <f t="array" ref="N1050">IF(G1050="?",INDEX($G$2:$G$2344,MODE(MATCH($G$2:$G$2344,$G$2:$G$2344,0))),G1050)</f>
        <v>tier - 2</v>
      </c>
      <c r="O1050" s="17" t="str" cm="1">
        <f t="array" ref="O1050">IF(H1050="?",INDEX($H$2:$H$2344,MODE(MATCH($H$2:$H$2344,$H$2:$H$2344,0))),H1050)</f>
        <v>tier - 2</v>
      </c>
      <c r="P1050" s="17" t="str">
        <f t="shared" si="86"/>
        <v>R1013</v>
      </c>
      <c r="Q1050" s="47" t="str">
        <f t="shared" si="87"/>
        <v>26-Jul-1977</v>
      </c>
      <c r="R1050" s="48">
        <v>28332</v>
      </c>
      <c r="S1050" s="17"/>
      <c r="T1050" s="30">
        <f t="shared" si="88"/>
        <v>45</v>
      </c>
      <c r="U1050" s="62">
        <v>8527.5300000000007</v>
      </c>
    </row>
    <row r="1051" spans="1:21" x14ac:dyDescent="0.25">
      <c r="A1051" t="s">
        <v>1082</v>
      </c>
      <c r="B1051" t="s">
        <v>31</v>
      </c>
      <c r="C1051" t="s">
        <v>10</v>
      </c>
      <c r="D1051">
        <v>24</v>
      </c>
      <c r="E1051">
        <v>0</v>
      </c>
      <c r="F1051" s="54">
        <v>8534.67</v>
      </c>
      <c r="G1051" t="s">
        <v>11</v>
      </c>
      <c r="H1051" t="s">
        <v>12</v>
      </c>
      <c r="I1051" t="s">
        <v>247</v>
      </c>
      <c r="J1051" s="19"/>
      <c r="K1051" s="19"/>
      <c r="L1051" s="15" t="str">
        <f t="shared" si="84"/>
        <v>Jul</v>
      </c>
      <c r="M1051" s="15">
        <f t="shared" si="85"/>
        <v>1983</v>
      </c>
      <c r="N1051" s="15" t="str" cm="1">
        <f t="array" ref="N1051">IF(G1051="?",INDEX($G$2:$G$2344,MODE(MATCH($G$2:$G$2344,$G$2:$G$2344,0))),G1051)</f>
        <v>tier - 2</v>
      </c>
      <c r="O1051" s="15" t="str" cm="1">
        <f t="array" ref="O1051">IF(H1051="?",INDEX($H$2:$H$2344,MODE(MATCH($H$2:$H$2344,$H$2:$H$2344,0))),H1051)</f>
        <v>tier - 3</v>
      </c>
      <c r="P1051" s="15" t="str">
        <f t="shared" si="86"/>
        <v>R1024</v>
      </c>
      <c r="Q1051" s="49" t="str">
        <f t="shared" si="87"/>
        <v>24-Jul-1983</v>
      </c>
      <c r="R1051" s="46">
        <v>30521</v>
      </c>
      <c r="S1051" s="15"/>
      <c r="T1051" s="29">
        <f t="shared" si="88"/>
        <v>39</v>
      </c>
      <c r="U1051" s="61">
        <v>8534.67</v>
      </c>
    </row>
    <row r="1052" spans="1:21" x14ac:dyDescent="0.25">
      <c r="A1052" t="s">
        <v>1083</v>
      </c>
      <c r="B1052">
        <v>1981</v>
      </c>
      <c r="C1052" t="s">
        <v>30</v>
      </c>
      <c r="D1052">
        <v>27</v>
      </c>
      <c r="E1052">
        <v>3</v>
      </c>
      <c r="F1052" s="54">
        <v>8538.2900000000009</v>
      </c>
      <c r="G1052" t="s">
        <v>11</v>
      </c>
      <c r="H1052" t="s">
        <v>12</v>
      </c>
      <c r="I1052" t="s">
        <v>247</v>
      </c>
      <c r="J1052" s="20"/>
      <c r="K1052" s="20"/>
      <c r="L1052" s="17" t="str">
        <f t="shared" si="84"/>
        <v>Dec</v>
      </c>
      <c r="M1052" s="17">
        <f t="shared" si="85"/>
        <v>1981</v>
      </c>
      <c r="N1052" s="17" t="str" cm="1">
        <f t="array" ref="N1052">IF(G1052="?",INDEX($G$2:$G$2344,MODE(MATCH($G$2:$G$2344,$G$2:$G$2344,0))),G1052)</f>
        <v>tier - 2</v>
      </c>
      <c r="O1052" s="17" t="str" cm="1">
        <f t="array" ref="O1052">IF(H1052="?",INDEX($H$2:$H$2344,MODE(MATCH($H$2:$H$2344,$H$2:$H$2344,0))),H1052)</f>
        <v>tier - 3</v>
      </c>
      <c r="P1052" s="17" t="str">
        <f t="shared" si="86"/>
        <v>R1024</v>
      </c>
      <c r="Q1052" s="47" t="str">
        <f t="shared" si="87"/>
        <v>27-Dec-1981</v>
      </c>
      <c r="R1052" s="48">
        <v>29947</v>
      </c>
      <c r="S1052" s="17"/>
      <c r="T1052" s="30">
        <f t="shared" si="88"/>
        <v>41</v>
      </c>
      <c r="U1052" s="62">
        <v>8538.2900000000009</v>
      </c>
    </row>
    <row r="1053" spans="1:21" x14ac:dyDescent="0.25">
      <c r="A1053" t="s">
        <v>1084</v>
      </c>
      <c r="B1053">
        <v>1975</v>
      </c>
      <c r="C1053" t="s">
        <v>15</v>
      </c>
      <c r="D1053">
        <v>6</v>
      </c>
      <c r="E1053">
        <v>1</v>
      </c>
      <c r="F1053" s="54">
        <v>8539.67</v>
      </c>
      <c r="G1053" t="s">
        <v>11</v>
      </c>
      <c r="H1053" t="s">
        <v>12</v>
      </c>
      <c r="I1053" t="s">
        <v>42</v>
      </c>
      <c r="J1053" s="19"/>
      <c r="K1053" s="19"/>
      <c r="L1053" s="15" t="str">
        <f t="shared" si="84"/>
        <v>Nov</v>
      </c>
      <c r="M1053" s="15">
        <f t="shared" si="85"/>
        <v>1975</v>
      </c>
      <c r="N1053" s="15" t="str" cm="1">
        <f t="array" ref="N1053">IF(G1053="?",INDEX($G$2:$G$2344,MODE(MATCH($G$2:$G$2344,$G$2:$G$2344,0))),G1053)</f>
        <v>tier - 2</v>
      </c>
      <c r="O1053" s="15" t="str" cm="1">
        <f t="array" ref="O1053">IF(H1053="?",INDEX($H$2:$H$2344,MODE(MATCH($H$2:$H$2344,$H$2:$H$2344,0))),H1053)</f>
        <v>tier - 3</v>
      </c>
      <c r="P1053" s="15" t="str">
        <f t="shared" si="86"/>
        <v>R1011</v>
      </c>
      <c r="Q1053" s="49" t="str">
        <f t="shared" si="87"/>
        <v>6-Nov-1975</v>
      </c>
      <c r="R1053" s="46">
        <v>27704</v>
      </c>
      <c r="S1053" s="15"/>
      <c r="T1053" s="29">
        <f t="shared" si="88"/>
        <v>47</v>
      </c>
      <c r="U1053" s="61">
        <v>8539.67</v>
      </c>
    </row>
    <row r="1054" spans="1:21" x14ac:dyDescent="0.25">
      <c r="A1054" t="s">
        <v>1085</v>
      </c>
      <c r="B1054" t="s">
        <v>31</v>
      </c>
      <c r="C1054" t="s">
        <v>30</v>
      </c>
      <c r="D1054">
        <v>12</v>
      </c>
      <c r="E1054">
        <v>1</v>
      </c>
      <c r="F1054" s="54">
        <v>8547.69</v>
      </c>
      <c r="G1054" t="s">
        <v>11</v>
      </c>
      <c r="H1054" t="s">
        <v>16</v>
      </c>
      <c r="I1054" t="s">
        <v>13</v>
      </c>
      <c r="J1054" s="20"/>
      <c r="K1054" s="20"/>
      <c r="L1054" s="17" t="str">
        <f t="shared" si="84"/>
        <v>Dec</v>
      </c>
      <c r="M1054" s="17">
        <f t="shared" si="85"/>
        <v>1983</v>
      </c>
      <c r="N1054" s="17" t="str" cm="1">
        <f t="array" ref="N1054">IF(G1054="?",INDEX($G$2:$G$2344,MODE(MATCH($G$2:$G$2344,$G$2:$G$2344,0))),G1054)</f>
        <v>tier - 2</v>
      </c>
      <c r="O1054" s="17" t="str" cm="1">
        <f t="array" ref="O1054">IF(H1054="?",INDEX($H$2:$H$2344,MODE(MATCH($H$2:$H$2344,$H$2:$H$2344,0))),H1054)</f>
        <v>tier - 1</v>
      </c>
      <c r="P1054" s="17" t="str">
        <f t="shared" si="86"/>
        <v>R1013</v>
      </c>
      <c r="Q1054" s="47" t="str">
        <f t="shared" si="87"/>
        <v>12-Dec-1983</v>
      </c>
      <c r="R1054" s="48">
        <v>30662</v>
      </c>
      <c r="S1054" s="17"/>
      <c r="T1054" s="30">
        <f t="shared" si="88"/>
        <v>39</v>
      </c>
      <c r="U1054" s="62">
        <v>8547.69</v>
      </c>
    </row>
    <row r="1055" spans="1:21" x14ac:dyDescent="0.25">
      <c r="A1055" t="s">
        <v>1086</v>
      </c>
      <c r="B1055">
        <v>1975</v>
      </c>
      <c r="C1055" t="s">
        <v>35</v>
      </c>
      <c r="D1055">
        <v>6</v>
      </c>
      <c r="E1055">
        <v>1</v>
      </c>
      <c r="F1055" s="54">
        <v>8551.35</v>
      </c>
      <c r="G1055" t="s">
        <v>11</v>
      </c>
      <c r="H1055" t="s">
        <v>11</v>
      </c>
      <c r="I1055" t="s">
        <v>42</v>
      </c>
      <c r="J1055" s="19"/>
      <c r="K1055" s="19"/>
      <c r="L1055" s="15" t="str">
        <f t="shared" si="84"/>
        <v>Aug</v>
      </c>
      <c r="M1055" s="15">
        <f t="shared" si="85"/>
        <v>1975</v>
      </c>
      <c r="N1055" s="15" t="str" cm="1">
        <f t="array" ref="N1055">IF(G1055="?",INDEX($G$2:$G$2344,MODE(MATCH($G$2:$G$2344,$G$2:$G$2344,0))),G1055)</f>
        <v>tier - 2</v>
      </c>
      <c r="O1055" s="15" t="str" cm="1">
        <f t="array" ref="O1055">IF(H1055="?",INDEX($H$2:$H$2344,MODE(MATCH($H$2:$H$2344,$H$2:$H$2344,0))),H1055)</f>
        <v>tier - 2</v>
      </c>
      <c r="P1055" s="15" t="str">
        <f t="shared" si="86"/>
        <v>R1011</v>
      </c>
      <c r="Q1055" s="49" t="str">
        <f t="shared" si="87"/>
        <v>6-Aug-1975</v>
      </c>
      <c r="R1055" s="46">
        <v>27612</v>
      </c>
      <c r="S1055" s="15"/>
      <c r="T1055" s="29">
        <f t="shared" si="88"/>
        <v>47</v>
      </c>
      <c r="U1055" s="61">
        <v>8551.35</v>
      </c>
    </row>
    <row r="1056" spans="1:21" x14ac:dyDescent="0.25">
      <c r="A1056" t="s">
        <v>1087</v>
      </c>
      <c r="B1056">
        <v>1975</v>
      </c>
      <c r="C1056" t="s">
        <v>35</v>
      </c>
      <c r="D1056">
        <v>21</v>
      </c>
      <c r="E1056">
        <v>1</v>
      </c>
      <c r="F1056" s="54">
        <v>8556.91</v>
      </c>
      <c r="G1056" t="s">
        <v>11</v>
      </c>
      <c r="H1056" t="s">
        <v>16</v>
      </c>
      <c r="I1056" t="s">
        <v>42</v>
      </c>
      <c r="J1056" s="20"/>
      <c r="K1056" s="20"/>
      <c r="L1056" s="17" t="str">
        <f t="shared" si="84"/>
        <v>Aug</v>
      </c>
      <c r="M1056" s="17">
        <f t="shared" si="85"/>
        <v>1975</v>
      </c>
      <c r="N1056" s="17" t="str" cm="1">
        <f t="array" ref="N1056">IF(G1056="?",INDEX($G$2:$G$2344,MODE(MATCH($G$2:$G$2344,$G$2:$G$2344,0))),G1056)</f>
        <v>tier - 2</v>
      </c>
      <c r="O1056" s="17" t="str" cm="1">
        <f t="array" ref="O1056">IF(H1056="?",INDEX($H$2:$H$2344,MODE(MATCH($H$2:$H$2344,$H$2:$H$2344,0))),H1056)</f>
        <v>tier - 1</v>
      </c>
      <c r="P1056" s="17" t="str">
        <f t="shared" si="86"/>
        <v>R1011</v>
      </c>
      <c r="Q1056" s="47" t="str">
        <f t="shared" si="87"/>
        <v>21-Aug-1975</v>
      </c>
      <c r="R1056" s="48">
        <v>27627</v>
      </c>
      <c r="S1056" s="17"/>
      <c r="T1056" s="30">
        <f t="shared" si="88"/>
        <v>47</v>
      </c>
      <c r="U1056" s="62">
        <v>8556.91</v>
      </c>
    </row>
    <row r="1057" spans="1:21" x14ac:dyDescent="0.25">
      <c r="A1057" t="s">
        <v>1088</v>
      </c>
      <c r="B1057">
        <v>1988</v>
      </c>
      <c r="C1057" t="s">
        <v>20</v>
      </c>
      <c r="D1057">
        <v>21</v>
      </c>
      <c r="E1057">
        <v>3</v>
      </c>
      <c r="F1057" s="54">
        <v>8567.25</v>
      </c>
      <c r="G1057" t="s">
        <v>11</v>
      </c>
      <c r="H1057" t="s">
        <v>16</v>
      </c>
      <c r="I1057" t="s">
        <v>23</v>
      </c>
      <c r="J1057" s="19"/>
      <c r="K1057" s="19"/>
      <c r="L1057" s="15" t="str">
        <f t="shared" si="84"/>
        <v>Sep</v>
      </c>
      <c r="M1057" s="15">
        <f t="shared" si="85"/>
        <v>1988</v>
      </c>
      <c r="N1057" s="15" t="str" cm="1">
        <f t="array" ref="N1057">IF(G1057="?",INDEX($G$2:$G$2344,MODE(MATCH($G$2:$G$2344,$G$2:$G$2344,0))),G1057)</f>
        <v>tier - 2</v>
      </c>
      <c r="O1057" s="15" t="str" cm="1">
        <f t="array" ref="O1057">IF(H1057="?",INDEX($H$2:$H$2344,MODE(MATCH($H$2:$H$2344,$H$2:$H$2344,0))),H1057)</f>
        <v>tier - 1</v>
      </c>
      <c r="P1057" s="15" t="str">
        <f t="shared" si="86"/>
        <v>R1012</v>
      </c>
      <c r="Q1057" s="49" t="str">
        <f t="shared" si="87"/>
        <v>21-Sep-1988</v>
      </c>
      <c r="R1057" s="46">
        <v>32407</v>
      </c>
      <c r="S1057" s="15"/>
      <c r="T1057" s="29">
        <f t="shared" si="88"/>
        <v>34</v>
      </c>
      <c r="U1057" s="61">
        <v>8567.25</v>
      </c>
    </row>
    <row r="1058" spans="1:21" x14ac:dyDescent="0.25">
      <c r="A1058" t="s">
        <v>1089</v>
      </c>
      <c r="B1058">
        <v>1975</v>
      </c>
      <c r="C1058" t="s">
        <v>20</v>
      </c>
      <c r="D1058">
        <v>26</v>
      </c>
      <c r="E1058">
        <v>1</v>
      </c>
      <c r="F1058" s="54">
        <v>8569.86</v>
      </c>
      <c r="G1058" t="s">
        <v>11</v>
      </c>
      <c r="H1058" t="s">
        <v>12</v>
      </c>
      <c r="I1058" t="s">
        <v>13</v>
      </c>
      <c r="J1058" s="20"/>
      <c r="K1058" s="20"/>
      <c r="L1058" s="17" t="str">
        <f t="shared" si="84"/>
        <v>Sep</v>
      </c>
      <c r="M1058" s="17">
        <f t="shared" si="85"/>
        <v>1975</v>
      </c>
      <c r="N1058" s="17" t="str" cm="1">
        <f t="array" ref="N1058">IF(G1058="?",INDEX($G$2:$G$2344,MODE(MATCH($G$2:$G$2344,$G$2:$G$2344,0))),G1058)</f>
        <v>tier - 2</v>
      </c>
      <c r="O1058" s="17" t="str" cm="1">
        <f t="array" ref="O1058">IF(H1058="?",INDEX($H$2:$H$2344,MODE(MATCH($H$2:$H$2344,$H$2:$H$2344,0))),H1058)</f>
        <v>tier - 3</v>
      </c>
      <c r="P1058" s="17" t="str">
        <f t="shared" si="86"/>
        <v>R1013</v>
      </c>
      <c r="Q1058" s="47" t="str">
        <f t="shared" si="87"/>
        <v>26-Sep-1975</v>
      </c>
      <c r="R1058" s="48">
        <v>27663</v>
      </c>
      <c r="S1058" s="17"/>
      <c r="T1058" s="30">
        <f t="shared" si="88"/>
        <v>47</v>
      </c>
      <c r="U1058" s="62">
        <v>8569.86</v>
      </c>
    </row>
    <row r="1059" spans="1:21" x14ac:dyDescent="0.25">
      <c r="A1059" t="s">
        <v>1090</v>
      </c>
      <c r="B1059">
        <v>1982</v>
      </c>
      <c r="C1059" t="s">
        <v>30</v>
      </c>
      <c r="D1059">
        <v>6</v>
      </c>
      <c r="E1059">
        <v>3</v>
      </c>
      <c r="F1059" s="54">
        <v>8572.0400000000009</v>
      </c>
      <c r="G1059" t="s">
        <v>11</v>
      </c>
      <c r="H1059" t="s">
        <v>11</v>
      </c>
      <c r="I1059" t="s">
        <v>300</v>
      </c>
      <c r="J1059" s="19"/>
      <c r="K1059" s="19"/>
      <c r="L1059" s="15" t="str">
        <f t="shared" si="84"/>
        <v>Dec</v>
      </c>
      <c r="M1059" s="15">
        <f t="shared" si="85"/>
        <v>1982</v>
      </c>
      <c r="N1059" s="15" t="str" cm="1">
        <f t="array" ref="N1059">IF(G1059="?",INDEX($G$2:$G$2344,MODE(MATCH($G$2:$G$2344,$G$2:$G$2344,0))),G1059)</f>
        <v>tier - 2</v>
      </c>
      <c r="O1059" s="15" t="str" cm="1">
        <f t="array" ref="O1059">IF(H1059="?",INDEX($H$2:$H$2344,MODE(MATCH($H$2:$H$2344,$H$2:$H$2344,0))),H1059)</f>
        <v>tier - 2</v>
      </c>
      <c r="P1059" s="15" t="str">
        <f t="shared" si="86"/>
        <v>R1021</v>
      </c>
      <c r="Q1059" s="49" t="str">
        <f t="shared" si="87"/>
        <v>6-Dec-1982</v>
      </c>
      <c r="R1059" s="46">
        <v>30291</v>
      </c>
      <c r="S1059" s="15"/>
      <c r="T1059" s="29">
        <f t="shared" si="88"/>
        <v>40</v>
      </c>
      <c r="U1059" s="61">
        <v>8572.0400000000009</v>
      </c>
    </row>
    <row r="1060" spans="1:21" x14ac:dyDescent="0.25">
      <c r="A1060" t="s">
        <v>1091</v>
      </c>
      <c r="B1060">
        <v>1987</v>
      </c>
      <c r="C1060" t="s">
        <v>15</v>
      </c>
      <c r="D1060">
        <v>11</v>
      </c>
      <c r="E1060">
        <v>3</v>
      </c>
      <c r="F1060" s="54">
        <v>8573.2999999999993</v>
      </c>
      <c r="G1060" t="s">
        <v>11</v>
      </c>
      <c r="H1060" t="s">
        <v>11</v>
      </c>
      <c r="I1060" t="s">
        <v>300</v>
      </c>
      <c r="J1060" s="20"/>
      <c r="K1060" s="20"/>
      <c r="L1060" s="17" t="str">
        <f t="shared" si="84"/>
        <v>Nov</v>
      </c>
      <c r="M1060" s="17">
        <f t="shared" si="85"/>
        <v>1987</v>
      </c>
      <c r="N1060" s="17" t="str" cm="1">
        <f t="array" ref="N1060">IF(G1060="?",INDEX($G$2:$G$2344,MODE(MATCH($G$2:$G$2344,$G$2:$G$2344,0))),G1060)</f>
        <v>tier - 2</v>
      </c>
      <c r="O1060" s="17" t="str" cm="1">
        <f t="array" ref="O1060">IF(H1060="?",INDEX($H$2:$H$2344,MODE(MATCH($H$2:$H$2344,$H$2:$H$2344,0))),H1060)</f>
        <v>tier - 2</v>
      </c>
      <c r="P1060" s="17" t="str">
        <f t="shared" si="86"/>
        <v>R1021</v>
      </c>
      <c r="Q1060" s="47" t="str">
        <f t="shared" si="87"/>
        <v>11-Nov-1987</v>
      </c>
      <c r="R1060" s="48">
        <v>32092</v>
      </c>
      <c r="S1060" s="17"/>
      <c r="T1060" s="30">
        <f t="shared" si="88"/>
        <v>35</v>
      </c>
      <c r="U1060" s="62">
        <v>8573.2999999999993</v>
      </c>
    </row>
    <row r="1061" spans="1:21" x14ac:dyDescent="0.25">
      <c r="A1061" t="s">
        <v>1092</v>
      </c>
      <c r="B1061">
        <v>1983</v>
      </c>
      <c r="C1061" t="s">
        <v>30</v>
      </c>
      <c r="D1061">
        <v>30</v>
      </c>
      <c r="E1061">
        <v>5</v>
      </c>
      <c r="F1061" s="54">
        <v>8582.2999999999993</v>
      </c>
      <c r="G1061" t="s">
        <v>11</v>
      </c>
      <c r="H1061" t="s">
        <v>16</v>
      </c>
      <c r="I1061" t="s">
        <v>13</v>
      </c>
      <c r="J1061" s="19"/>
      <c r="K1061" s="19"/>
      <c r="L1061" s="15" t="str">
        <f t="shared" si="84"/>
        <v>Dec</v>
      </c>
      <c r="M1061" s="15">
        <f t="shared" si="85"/>
        <v>1983</v>
      </c>
      <c r="N1061" s="15" t="str" cm="1">
        <f t="array" ref="N1061">IF(G1061="?",INDEX($G$2:$G$2344,MODE(MATCH($G$2:$G$2344,$G$2:$G$2344,0))),G1061)</f>
        <v>tier - 2</v>
      </c>
      <c r="O1061" s="15" t="str" cm="1">
        <f t="array" ref="O1061">IF(H1061="?",INDEX($H$2:$H$2344,MODE(MATCH($H$2:$H$2344,$H$2:$H$2344,0))),H1061)</f>
        <v>tier - 1</v>
      </c>
      <c r="P1061" s="15" t="str">
        <f t="shared" si="86"/>
        <v>R1013</v>
      </c>
      <c r="Q1061" s="49" t="str">
        <f t="shared" si="87"/>
        <v>30-Dec-1983</v>
      </c>
      <c r="R1061" s="46">
        <v>30680</v>
      </c>
      <c r="S1061" s="15"/>
      <c r="T1061" s="29">
        <f t="shared" si="88"/>
        <v>39</v>
      </c>
      <c r="U1061" s="61">
        <v>8582.2999999999993</v>
      </c>
    </row>
    <row r="1062" spans="1:21" x14ac:dyDescent="0.25">
      <c r="A1062" t="s">
        <v>1093</v>
      </c>
      <c r="B1062">
        <v>1983</v>
      </c>
      <c r="C1062" t="s">
        <v>10</v>
      </c>
      <c r="D1062">
        <v>25</v>
      </c>
      <c r="E1062">
        <v>5</v>
      </c>
      <c r="F1062" s="54">
        <v>8596.83</v>
      </c>
      <c r="G1062" t="s">
        <v>11</v>
      </c>
      <c r="H1062" t="s">
        <v>12</v>
      </c>
      <c r="I1062" t="s">
        <v>13</v>
      </c>
      <c r="J1062" s="20"/>
      <c r="K1062" s="20"/>
      <c r="L1062" s="17" t="str">
        <f t="shared" si="84"/>
        <v>Jul</v>
      </c>
      <c r="M1062" s="17">
        <f t="shared" si="85"/>
        <v>1983</v>
      </c>
      <c r="N1062" s="17" t="str" cm="1">
        <f t="array" ref="N1062">IF(G1062="?",INDEX($G$2:$G$2344,MODE(MATCH($G$2:$G$2344,$G$2:$G$2344,0))),G1062)</f>
        <v>tier - 2</v>
      </c>
      <c r="O1062" s="17" t="str" cm="1">
        <f t="array" ref="O1062">IF(H1062="?",INDEX($H$2:$H$2344,MODE(MATCH($H$2:$H$2344,$H$2:$H$2344,0))),H1062)</f>
        <v>tier - 3</v>
      </c>
      <c r="P1062" s="17" t="str">
        <f t="shared" si="86"/>
        <v>R1013</v>
      </c>
      <c r="Q1062" s="47" t="str">
        <f t="shared" si="87"/>
        <v>25-Jul-1983</v>
      </c>
      <c r="R1062" s="48">
        <v>30522</v>
      </c>
      <c r="S1062" s="17"/>
      <c r="T1062" s="30">
        <f t="shared" si="88"/>
        <v>39</v>
      </c>
      <c r="U1062" s="62">
        <v>8596.83</v>
      </c>
    </row>
    <row r="1063" spans="1:21" x14ac:dyDescent="0.25">
      <c r="A1063" t="s">
        <v>1094</v>
      </c>
      <c r="B1063">
        <v>1973</v>
      </c>
      <c r="C1063" t="s">
        <v>10</v>
      </c>
      <c r="D1063">
        <v>11</v>
      </c>
      <c r="E1063">
        <v>0</v>
      </c>
      <c r="F1063" s="54">
        <v>8601.33</v>
      </c>
      <c r="G1063" t="s">
        <v>11</v>
      </c>
      <c r="H1063" t="s">
        <v>16</v>
      </c>
      <c r="I1063" t="s">
        <v>13</v>
      </c>
      <c r="J1063" s="19"/>
      <c r="K1063" s="19"/>
      <c r="L1063" s="15" t="str">
        <f t="shared" si="84"/>
        <v>Jul</v>
      </c>
      <c r="M1063" s="15">
        <f t="shared" si="85"/>
        <v>1973</v>
      </c>
      <c r="N1063" s="15" t="str" cm="1">
        <f t="array" ref="N1063">IF(G1063="?",INDEX($G$2:$G$2344,MODE(MATCH($G$2:$G$2344,$G$2:$G$2344,0))),G1063)</f>
        <v>tier - 2</v>
      </c>
      <c r="O1063" s="15" t="str" cm="1">
        <f t="array" ref="O1063">IF(H1063="?",INDEX($H$2:$H$2344,MODE(MATCH($H$2:$H$2344,$H$2:$H$2344,0))),H1063)</f>
        <v>tier - 1</v>
      </c>
      <c r="P1063" s="15" t="str">
        <f t="shared" si="86"/>
        <v>R1013</v>
      </c>
      <c r="Q1063" s="49" t="str">
        <f t="shared" si="87"/>
        <v>11-Jul-1973</v>
      </c>
      <c r="R1063" s="46">
        <v>26856</v>
      </c>
      <c r="S1063" s="15"/>
      <c r="T1063" s="29">
        <f t="shared" si="88"/>
        <v>49</v>
      </c>
      <c r="U1063" s="61">
        <v>8601.33</v>
      </c>
    </row>
    <row r="1064" spans="1:21" x14ac:dyDescent="0.25">
      <c r="A1064" t="s">
        <v>1095</v>
      </c>
      <c r="B1064">
        <v>1977</v>
      </c>
      <c r="C1064" t="s">
        <v>20</v>
      </c>
      <c r="D1064">
        <v>24</v>
      </c>
      <c r="E1064">
        <v>2</v>
      </c>
      <c r="F1064" s="54">
        <v>8603.82</v>
      </c>
      <c r="G1064" t="s">
        <v>11</v>
      </c>
      <c r="H1064" t="s">
        <v>16</v>
      </c>
      <c r="I1064" t="s">
        <v>166</v>
      </c>
      <c r="J1064" s="20"/>
      <c r="K1064" s="20"/>
      <c r="L1064" s="17" t="str">
        <f t="shared" si="84"/>
        <v>Sep</v>
      </c>
      <c r="M1064" s="17">
        <f t="shared" si="85"/>
        <v>1977</v>
      </c>
      <c r="N1064" s="17" t="str" cm="1">
        <f t="array" ref="N1064">IF(G1064="?",INDEX($G$2:$G$2344,MODE(MATCH($G$2:$G$2344,$G$2:$G$2344,0))),G1064)</f>
        <v>tier - 2</v>
      </c>
      <c r="O1064" s="17" t="str" cm="1">
        <f t="array" ref="O1064">IF(H1064="?",INDEX($H$2:$H$2344,MODE(MATCH($H$2:$H$2344,$H$2:$H$2344,0))),H1064)</f>
        <v>tier - 1</v>
      </c>
      <c r="P1064" s="17" t="str">
        <f t="shared" si="86"/>
        <v>R1019</v>
      </c>
      <c r="Q1064" s="47" t="str">
        <f t="shared" si="87"/>
        <v>24-Sep-1977</v>
      </c>
      <c r="R1064" s="48">
        <v>28392</v>
      </c>
      <c r="S1064" s="17"/>
      <c r="T1064" s="30">
        <f t="shared" si="88"/>
        <v>45</v>
      </c>
      <c r="U1064" s="62">
        <v>8603.82</v>
      </c>
    </row>
    <row r="1065" spans="1:21" x14ac:dyDescent="0.25">
      <c r="A1065" t="s">
        <v>1096</v>
      </c>
      <c r="B1065">
        <v>1977</v>
      </c>
      <c r="C1065" t="s">
        <v>15</v>
      </c>
      <c r="D1065">
        <v>12</v>
      </c>
      <c r="E1065">
        <v>2</v>
      </c>
      <c r="F1065" s="54">
        <v>8604.48</v>
      </c>
      <c r="G1065" t="s">
        <v>12</v>
      </c>
      <c r="H1065" t="s">
        <v>11</v>
      </c>
      <c r="I1065" t="s">
        <v>168</v>
      </c>
      <c r="J1065" s="19"/>
      <c r="K1065" s="19"/>
      <c r="L1065" s="15" t="str">
        <f t="shared" si="84"/>
        <v>Nov</v>
      </c>
      <c r="M1065" s="15">
        <f t="shared" si="85"/>
        <v>1977</v>
      </c>
      <c r="N1065" s="15" t="str" cm="1">
        <f t="array" ref="N1065">IF(G1065="?",INDEX($G$2:$G$2344,MODE(MATCH($G$2:$G$2344,$G$2:$G$2344,0))),G1065)</f>
        <v>tier - 3</v>
      </c>
      <c r="O1065" s="15" t="str" cm="1">
        <f t="array" ref="O1065">IF(H1065="?",INDEX($H$2:$H$2344,MODE(MATCH($H$2:$H$2344,$H$2:$H$2344,0))),H1065)</f>
        <v>tier - 2</v>
      </c>
      <c r="P1065" s="15" t="str">
        <f t="shared" si="86"/>
        <v>R1016</v>
      </c>
      <c r="Q1065" s="49" t="str">
        <f t="shared" si="87"/>
        <v>12-Nov-1977</v>
      </c>
      <c r="R1065" s="46">
        <v>28441</v>
      </c>
      <c r="S1065" s="15"/>
      <c r="T1065" s="29">
        <f t="shared" si="88"/>
        <v>45</v>
      </c>
      <c r="U1065" s="61">
        <v>8604.48</v>
      </c>
    </row>
    <row r="1066" spans="1:21" x14ac:dyDescent="0.25">
      <c r="A1066" t="s">
        <v>1097</v>
      </c>
      <c r="B1066">
        <v>1977</v>
      </c>
      <c r="C1066" t="s">
        <v>37</v>
      </c>
      <c r="D1066">
        <v>15</v>
      </c>
      <c r="E1066">
        <v>3</v>
      </c>
      <c r="F1066" s="54">
        <v>8605.36</v>
      </c>
      <c r="G1066" t="s">
        <v>11</v>
      </c>
      <c r="H1066" t="s">
        <v>11</v>
      </c>
      <c r="I1066" t="s">
        <v>13</v>
      </c>
      <c r="J1066" s="20"/>
      <c r="K1066" s="20"/>
      <c r="L1066" s="17" t="str">
        <f t="shared" si="84"/>
        <v>Oct</v>
      </c>
      <c r="M1066" s="17">
        <f t="shared" si="85"/>
        <v>1977</v>
      </c>
      <c r="N1066" s="17" t="str" cm="1">
        <f t="array" ref="N1066">IF(G1066="?",INDEX($G$2:$G$2344,MODE(MATCH($G$2:$G$2344,$G$2:$G$2344,0))),G1066)</f>
        <v>tier - 2</v>
      </c>
      <c r="O1066" s="17" t="str" cm="1">
        <f t="array" ref="O1066">IF(H1066="?",INDEX($H$2:$H$2344,MODE(MATCH($H$2:$H$2344,$H$2:$H$2344,0))),H1066)</f>
        <v>tier - 2</v>
      </c>
      <c r="P1066" s="17" t="str">
        <f t="shared" si="86"/>
        <v>R1013</v>
      </c>
      <c r="Q1066" s="47" t="str">
        <f t="shared" si="87"/>
        <v>15-Oct-1977</v>
      </c>
      <c r="R1066" s="48">
        <v>28413</v>
      </c>
      <c r="S1066" s="17"/>
      <c r="T1066" s="30">
        <f t="shared" si="88"/>
        <v>45</v>
      </c>
      <c r="U1066" s="62">
        <v>8605.36</v>
      </c>
    </row>
    <row r="1067" spans="1:21" x14ac:dyDescent="0.25">
      <c r="A1067" t="s">
        <v>1098</v>
      </c>
      <c r="B1067">
        <v>1979</v>
      </c>
      <c r="C1067" t="s">
        <v>10</v>
      </c>
      <c r="D1067">
        <v>17</v>
      </c>
      <c r="E1067">
        <v>3</v>
      </c>
      <c r="F1067" s="54">
        <v>8606.2199999999993</v>
      </c>
      <c r="G1067" t="s">
        <v>16</v>
      </c>
      <c r="H1067" t="s">
        <v>11</v>
      </c>
      <c r="I1067" t="s">
        <v>276</v>
      </c>
      <c r="J1067" s="19"/>
      <c r="K1067" s="19"/>
      <c r="L1067" s="15" t="str">
        <f t="shared" si="84"/>
        <v>Jul</v>
      </c>
      <c r="M1067" s="15">
        <f t="shared" si="85"/>
        <v>1979</v>
      </c>
      <c r="N1067" s="15" t="str" cm="1">
        <f t="array" ref="N1067">IF(G1067="?",INDEX($G$2:$G$2344,MODE(MATCH($G$2:$G$2344,$G$2:$G$2344,0))),G1067)</f>
        <v>tier - 1</v>
      </c>
      <c r="O1067" s="15" t="str" cm="1">
        <f t="array" ref="O1067">IF(H1067="?",INDEX($H$2:$H$2344,MODE(MATCH($H$2:$H$2344,$H$2:$H$2344,0))),H1067)</f>
        <v>tier - 2</v>
      </c>
      <c r="P1067" s="15" t="str">
        <f t="shared" si="86"/>
        <v>R1014</v>
      </c>
      <c r="Q1067" s="49" t="str">
        <f t="shared" si="87"/>
        <v>17-Jul-1979</v>
      </c>
      <c r="R1067" s="46">
        <v>29053</v>
      </c>
      <c r="S1067" s="15"/>
      <c r="T1067" s="29">
        <f t="shared" si="88"/>
        <v>43</v>
      </c>
      <c r="U1067" s="61">
        <v>8606.2199999999993</v>
      </c>
    </row>
    <row r="1068" spans="1:21" x14ac:dyDescent="0.25">
      <c r="A1068" t="s">
        <v>1099</v>
      </c>
      <c r="B1068">
        <v>1977</v>
      </c>
      <c r="C1068" t="s">
        <v>20</v>
      </c>
      <c r="D1068">
        <v>2</v>
      </c>
      <c r="E1068">
        <v>3</v>
      </c>
      <c r="F1068" s="54">
        <v>8615.2999999999993</v>
      </c>
      <c r="G1068" t="s">
        <v>11</v>
      </c>
      <c r="H1068" t="s">
        <v>12</v>
      </c>
      <c r="I1068" t="s">
        <v>42</v>
      </c>
      <c r="J1068" s="20"/>
      <c r="K1068" s="20"/>
      <c r="L1068" s="17" t="str">
        <f t="shared" si="84"/>
        <v>Sep</v>
      </c>
      <c r="M1068" s="17">
        <f t="shared" si="85"/>
        <v>1977</v>
      </c>
      <c r="N1068" s="17" t="str" cm="1">
        <f t="array" ref="N1068">IF(G1068="?",INDEX($G$2:$G$2344,MODE(MATCH($G$2:$G$2344,$G$2:$G$2344,0))),G1068)</f>
        <v>tier - 2</v>
      </c>
      <c r="O1068" s="17" t="str" cm="1">
        <f t="array" ref="O1068">IF(H1068="?",INDEX($H$2:$H$2344,MODE(MATCH($H$2:$H$2344,$H$2:$H$2344,0))),H1068)</f>
        <v>tier - 3</v>
      </c>
      <c r="P1068" s="17" t="str">
        <f t="shared" si="86"/>
        <v>R1011</v>
      </c>
      <c r="Q1068" s="47" t="str">
        <f t="shared" si="87"/>
        <v>2-Sep-1977</v>
      </c>
      <c r="R1068" s="48">
        <v>28370</v>
      </c>
      <c r="S1068" s="17"/>
      <c r="T1068" s="30">
        <f t="shared" si="88"/>
        <v>45</v>
      </c>
      <c r="U1068" s="62">
        <v>8615.2999999999993</v>
      </c>
    </row>
    <row r="1069" spans="1:21" x14ac:dyDescent="0.25">
      <c r="A1069" t="s">
        <v>1100</v>
      </c>
      <c r="B1069">
        <v>1975</v>
      </c>
      <c r="C1069" t="s">
        <v>35</v>
      </c>
      <c r="D1069">
        <v>3</v>
      </c>
      <c r="E1069">
        <v>1</v>
      </c>
      <c r="F1069" s="54">
        <v>8627.5400000000009</v>
      </c>
      <c r="G1069" t="s">
        <v>11</v>
      </c>
      <c r="H1069" t="s">
        <v>11</v>
      </c>
      <c r="I1069" t="s">
        <v>356</v>
      </c>
      <c r="J1069" s="19"/>
      <c r="K1069" s="19"/>
      <c r="L1069" s="15" t="str">
        <f t="shared" si="84"/>
        <v>Aug</v>
      </c>
      <c r="M1069" s="15">
        <f t="shared" si="85"/>
        <v>1975</v>
      </c>
      <c r="N1069" s="15" t="str" cm="1">
        <f t="array" ref="N1069">IF(G1069="?",INDEX($G$2:$G$2344,MODE(MATCH($G$2:$G$2344,$G$2:$G$2344,0))),G1069)</f>
        <v>tier - 2</v>
      </c>
      <c r="O1069" s="15" t="str" cm="1">
        <f t="array" ref="O1069">IF(H1069="?",INDEX($H$2:$H$2344,MODE(MATCH($H$2:$H$2344,$H$2:$H$2344,0))),H1069)</f>
        <v>tier - 2</v>
      </c>
      <c r="P1069" s="15" t="str">
        <f t="shared" si="86"/>
        <v>R1017</v>
      </c>
      <c r="Q1069" s="49" t="str">
        <f t="shared" si="87"/>
        <v>3-Aug-1975</v>
      </c>
      <c r="R1069" s="46">
        <v>27609</v>
      </c>
      <c r="S1069" s="15"/>
      <c r="T1069" s="29">
        <f t="shared" si="88"/>
        <v>47</v>
      </c>
      <c r="U1069" s="61">
        <v>8627.5400000000009</v>
      </c>
    </row>
    <row r="1070" spans="1:21" x14ac:dyDescent="0.25">
      <c r="A1070" t="s">
        <v>1101</v>
      </c>
      <c r="B1070">
        <v>1965</v>
      </c>
      <c r="C1070" t="s">
        <v>37</v>
      </c>
      <c r="D1070">
        <v>21</v>
      </c>
      <c r="E1070">
        <v>0</v>
      </c>
      <c r="F1070" s="54">
        <v>8665.09</v>
      </c>
      <c r="G1070" t="s">
        <v>12</v>
      </c>
      <c r="H1070" t="s">
        <v>11</v>
      </c>
      <c r="I1070" t="s">
        <v>23</v>
      </c>
      <c r="J1070" s="20"/>
      <c r="K1070" s="20"/>
      <c r="L1070" s="17" t="str">
        <f t="shared" si="84"/>
        <v>Oct</v>
      </c>
      <c r="M1070" s="17">
        <f t="shared" si="85"/>
        <v>1965</v>
      </c>
      <c r="N1070" s="17" t="str" cm="1">
        <f t="array" ref="N1070">IF(G1070="?",INDEX($G$2:$G$2344,MODE(MATCH($G$2:$G$2344,$G$2:$G$2344,0))),G1070)</f>
        <v>tier - 3</v>
      </c>
      <c r="O1070" s="17" t="str" cm="1">
        <f t="array" ref="O1070">IF(H1070="?",INDEX($H$2:$H$2344,MODE(MATCH($H$2:$H$2344,$H$2:$H$2344,0))),H1070)</f>
        <v>tier - 2</v>
      </c>
      <c r="P1070" s="17" t="str">
        <f t="shared" si="86"/>
        <v>R1012</v>
      </c>
      <c r="Q1070" s="47" t="str">
        <f t="shared" si="87"/>
        <v>21-Oct-1965</v>
      </c>
      <c r="R1070" s="48">
        <v>24036</v>
      </c>
      <c r="S1070" s="17"/>
      <c r="T1070" s="30">
        <f t="shared" si="88"/>
        <v>57</v>
      </c>
      <c r="U1070" s="62">
        <v>8665.09</v>
      </c>
    </row>
    <row r="1071" spans="1:21" x14ac:dyDescent="0.25">
      <c r="A1071" t="s">
        <v>1102</v>
      </c>
      <c r="B1071">
        <v>1969</v>
      </c>
      <c r="C1071" t="s">
        <v>35</v>
      </c>
      <c r="D1071">
        <v>10</v>
      </c>
      <c r="E1071">
        <v>0</v>
      </c>
      <c r="F1071" s="54">
        <v>8665.14</v>
      </c>
      <c r="G1071" t="s">
        <v>11</v>
      </c>
      <c r="H1071" t="s">
        <v>12</v>
      </c>
      <c r="I1071" t="s">
        <v>13</v>
      </c>
      <c r="J1071" s="19"/>
      <c r="K1071" s="19"/>
      <c r="L1071" s="15" t="str">
        <f t="shared" si="84"/>
        <v>Aug</v>
      </c>
      <c r="M1071" s="15">
        <f t="shared" si="85"/>
        <v>1969</v>
      </c>
      <c r="N1071" s="15" t="str" cm="1">
        <f t="array" ref="N1071">IF(G1071="?",INDEX($G$2:$G$2344,MODE(MATCH($G$2:$G$2344,$G$2:$G$2344,0))),G1071)</f>
        <v>tier - 2</v>
      </c>
      <c r="O1071" s="15" t="str" cm="1">
        <f t="array" ref="O1071">IF(H1071="?",INDEX($H$2:$H$2344,MODE(MATCH($H$2:$H$2344,$H$2:$H$2344,0))),H1071)</f>
        <v>tier - 3</v>
      </c>
      <c r="P1071" s="15" t="str">
        <f t="shared" si="86"/>
        <v>R1013</v>
      </c>
      <c r="Q1071" s="49" t="str">
        <f t="shared" si="87"/>
        <v>10-Aug-1969</v>
      </c>
      <c r="R1071" s="46">
        <v>25425</v>
      </c>
      <c r="S1071" s="15"/>
      <c r="T1071" s="29">
        <f t="shared" si="88"/>
        <v>53</v>
      </c>
      <c r="U1071" s="61">
        <v>8665.14</v>
      </c>
    </row>
    <row r="1072" spans="1:21" x14ac:dyDescent="0.25">
      <c r="A1072" t="s">
        <v>1103</v>
      </c>
      <c r="B1072">
        <v>1974</v>
      </c>
      <c r="C1072" t="s">
        <v>35</v>
      </c>
      <c r="D1072">
        <v>16</v>
      </c>
      <c r="E1072">
        <v>0</v>
      </c>
      <c r="F1072" s="54">
        <v>8671.19</v>
      </c>
      <c r="G1072" t="s">
        <v>11</v>
      </c>
      <c r="H1072" t="s">
        <v>16</v>
      </c>
      <c r="I1072" t="s">
        <v>23</v>
      </c>
      <c r="J1072" s="20"/>
      <c r="K1072" s="20"/>
      <c r="L1072" s="17" t="str">
        <f t="shared" si="84"/>
        <v>Aug</v>
      </c>
      <c r="M1072" s="17">
        <f t="shared" si="85"/>
        <v>1974</v>
      </c>
      <c r="N1072" s="17" t="str" cm="1">
        <f t="array" ref="N1072">IF(G1072="?",INDEX($G$2:$G$2344,MODE(MATCH($G$2:$G$2344,$G$2:$G$2344,0))),G1072)</f>
        <v>tier - 2</v>
      </c>
      <c r="O1072" s="17" t="str" cm="1">
        <f t="array" ref="O1072">IF(H1072="?",INDEX($H$2:$H$2344,MODE(MATCH($H$2:$H$2344,$H$2:$H$2344,0))),H1072)</f>
        <v>tier - 1</v>
      </c>
      <c r="P1072" s="17" t="str">
        <f t="shared" si="86"/>
        <v>R1012</v>
      </c>
      <c r="Q1072" s="47" t="str">
        <f t="shared" si="87"/>
        <v>16-Aug-1974</v>
      </c>
      <c r="R1072" s="48">
        <v>27257</v>
      </c>
      <c r="S1072" s="17"/>
      <c r="T1072" s="30">
        <f t="shared" si="88"/>
        <v>48</v>
      </c>
      <c r="U1072" s="62">
        <v>8671.19</v>
      </c>
    </row>
    <row r="1073" spans="1:21" x14ac:dyDescent="0.25">
      <c r="A1073" t="s">
        <v>1104</v>
      </c>
      <c r="B1073">
        <v>1973</v>
      </c>
      <c r="C1073" t="s">
        <v>37</v>
      </c>
      <c r="D1073">
        <v>11</v>
      </c>
      <c r="E1073">
        <v>0</v>
      </c>
      <c r="F1073" s="54">
        <v>8688.86</v>
      </c>
      <c r="G1073" t="s">
        <v>11</v>
      </c>
      <c r="H1073" t="s">
        <v>16</v>
      </c>
      <c r="I1073" t="s">
        <v>356</v>
      </c>
      <c r="J1073" s="19"/>
      <c r="K1073" s="19"/>
      <c r="L1073" s="15" t="str">
        <f t="shared" si="84"/>
        <v>Oct</v>
      </c>
      <c r="M1073" s="15">
        <f t="shared" si="85"/>
        <v>1973</v>
      </c>
      <c r="N1073" s="15" t="str" cm="1">
        <f t="array" ref="N1073">IF(G1073="?",INDEX($G$2:$G$2344,MODE(MATCH($G$2:$G$2344,$G$2:$G$2344,0))),G1073)</f>
        <v>tier - 2</v>
      </c>
      <c r="O1073" s="15" t="str" cm="1">
        <f t="array" ref="O1073">IF(H1073="?",INDEX($H$2:$H$2344,MODE(MATCH($H$2:$H$2344,$H$2:$H$2344,0))),H1073)</f>
        <v>tier - 1</v>
      </c>
      <c r="P1073" s="15" t="str">
        <f t="shared" si="86"/>
        <v>R1017</v>
      </c>
      <c r="Q1073" s="49" t="str">
        <f t="shared" si="87"/>
        <v>11-Oct-1973</v>
      </c>
      <c r="R1073" s="46">
        <v>26948</v>
      </c>
      <c r="S1073" s="15"/>
      <c r="T1073" s="29">
        <f t="shared" si="88"/>
        <v>49</v>
      </c>
      <c r="U1073" s="61">
        <v>8688.86</v>
      </c>
    </row>
    <row r="1074" spans="1:21" x14ac:dyDescent="0.25">
      <c r="A1074" t="s">
        <v>1105</v>
      </c>
      <c r="B1074">
        <v>1980</v>
      </c>
      <c r="C1074" t="s">
        <v>37</v>
      </c>
      <c r="D1074">
        <v>28</v>
      </c>
      <c r="E1074">
        <v>2</v>
      </c>
      <c r="F1074" s="54">
        <v>8701.84</v>
      </c>
      <c r="G1074" t="s">
        <v>11</v>
      </c>
      <c r="H1074" t="s">
        <v>12</v>
      </c>
      <c r="I1074" t="s">
        <v>300</v>
      </c>
      <c r="J1074" s="20"/>
      <c r="K1074" s="20"/>
      <c r="L1074" s="17" t="str">
        <f t="shared" si="84"/>
        <v>Oct</v>
      </c>
      <c r="M1074" s="17">
        <f t="shared" si="85"/>
        <v>1980</v>
      </c>
      <c r="N1074" s="17" t="str" cm="1">
        <f t="array" ref="N1074">IF(G1074="?",INDEX($G$2:$G$2344,MODE(MATCH($G$2:$G$2344,$G$2:$G$2344,0))),G1074)</f>
        <v>tier - 2</v>
      </c>
      <c r="O1074" s="17" t="str" cm="1">
        <f t="array" ref="O1074">IF(H1074="?",INDEX($H$2:$H$2344,MODE(MATCH($H$2:$H$2344,$H$2:$H$2344,0))),H1074)</f>
        <v>tier - 3</v>
      </c>
      <c r="P1074" s="17" t="str">
        <f t="shared" si="86"/>
        <v>R1021</v>
      </c>
      <c r="Q1074" s="47" t="str">
        <f t="shared" si="87"/>
        <v>28-Oct-1980</v>
      </c>
      <c r="R1074" s="48">
        <v>29522</v>
      </c>
      <c r="S1074" s="17"/>
      <c r="T1074" s="30">
        <f t="shared" si="88"/>
        <v>42</v>
      </c>
      <c r="U1074" s="62">
        <v>8701.84</v>
      </c>
    </row>
    <row r="1075" spans="1:21" x14ac:dyDescent="0.25">
      <c r="A1075" t="s">
        <v>1106</v>
      </c>
      <c r="B1075">
        <v>1973</v>
      </c>
      <c r="C1075" t="s">
        <v>18</v>
      </c>
      <c r="D1075">
        <v>25</v>
      </c>
      <c r="E1075">
        <v>1</v>
      </c>
      <c r="F1075" s="54">
        <v>8703.4599999999991</v>
      </c>
      <c r="G1075" t="s">
        <v>12</v>
      </c>
      <c r="H1075" t="s">
        <v>12</v>
      </c>
      <c r="I1075" t="s">
        <v>42</v>
      </c>
      <c r="J1075" s="19"/>
      <c r="K1075" s="19"/>
      <c r="L1075" s="15" t="str">
        <f t="shared" si="84"/>
        <v>Jun</v>
      </c>
      <c r="M1075" s="15">
        <f t="shared" si="85"/>
        <v>1973</v>
      </c>
      <c r="N1075" s="15" t="str" cm="1">
        <f t="array" ref="N1075">IF(G1075="?",INDEX($G$2:$G$2344,MODE(MATCH($G$2:$G$2344,$G$2:$G$2344,0))),G1075)</f>
        <v>tier - 3</v>
      </c>
      <c r="O1075" s="15" t="str" cm="1">
        <f t="array" ref="O1075">IF(H1075="?",INDEX($H$2:$H$2344,MODE(MATCH($H$2:$H$2344,$H$2:$H$2344,0))),H1075)</f>
        <v>tier - 3</v>
      </c>
      <c r="P1075" s="15" t="str">
        <f t="shared" si="86"/>
        <v>R1011</v>
      </c>
      <c r="Q1075" s="49" t="str">
        <f t="shared" si="87"/>
        <v>25-Jun-1973</v>
      </c>
      <c r="R1075" s="46">
        <v>26840</v>
      </c>
      <c r="S1075" s="15"/>
      <c r="T1075" s="29">
        <f t="shared" si="88"/>
        <v>49</v>
      </c>
      <c r="U1075" s="61">
        <v>8703.4599999999991</v>
      </c>
    </row>
    <row r="1076" spans="1:21" x14ac:dyDescent="0.25">
      <c r="A1076" t="s">
        <v>1107</v>
      </c>
      <c r="B1076">
        <v>1976</v>
      </c>
      <c r="C1076" t="s">
        <v>18</v>
      </c>
      <c r="D1076">
        <v>17</v>
      </c>
      <c r="E1076">
        <v>2</v>
      </c>
      <c r="F1076" s="54">
        <v>8733.23</v>
      </c>
      <c r="G1076" t="s">
        <v>11</v>
      </c>
      <c r="H1076" t="s">
        <v>12</v>
      </c>
      <c r="I1076" t="s">
        <v>23</v>
      </c>
      <c r="J1076" s="20"/>
      <c r="K1076" s="20"/>
      <c r="L1076" s="17" t="str">
        <f t="shared" si="84"/>
        <v>Jun</v>
      </c>
      <c r="M1076" s="17">
        <f t="shared" si="85"/>
        <v>1976</v>
      </c>
      <c r="N1076" s="17" t="str" cm="1">
        <f t="array" ref="N1076">IF(G1076="?",INDEX($G$2:$G$2344,MODE(MATCH($G$2:$G$2344,$G$2:$G$2344,0))),G1076)</f>
        <v>tier - 2</v>
      </c>
      <c r="O1076" s="17" t="str" cm="1">
        <f t="array" ref="O1076">IF(H1076="?",INDEX($H$2:$H$2344,MODE(MATCH($H$2:$H$2344,$H$2:$H$2344,0))),H1076)</f>
        <v>tier - 3</v>
      </c>
      <c r="P1076" s="17" t="str">
        <f t="shared" si="86"/>
        <v>R1012</v>
      </c>
      <c r="Q1076" s="47" t="str">
        <f t="shared" si="87"/>
        <v>17-Jun-1976</v>
      </c>
      <c r="R1076" s="48">
        <v>27928</v>
      </c>
      <c r="S1076" s="17"/>
      <c r="T1076" s="30">
        <f t="shared" si="88"/>
        <v>46</v>
      </c>
      <c r="U1076" s="62">
        <v>8733.23</v>
      </c>
    </row>
    <row r="1077" spans="1:21" x14ac:dyDescent="0.25">
      <c r="A1077" t="s">
        <v>1108</v>
      </c>
      <c r="B1077">
        <v>1999</v>
      </c>
      <c r="C1077" t="s">
        <v>35</v>
      </c>
      <c r="D1077">
        <v>23</v>
      </c>
      <c r="E1077">
        <v>0</v>
      </c>
      <c r="F1077" s="54">
        <v>8747.68</v>
      </c>
      <c r="G1077" t="s">
        <v>11</v>
      </c>
      <c r="H1077" t="s">
        <v>12</v>
      </c>
      <c r="I1077" t="s">
        <v>42</v>
      </c>
      <c r="J1077" s="19"/>
      <c r="K1077" s="19"/>
      <c r="L1077" s="15" t="str">
        <f t="shared" si="84"/>
        <v>Aug</v>
      </c>
      <c r="M1077" s="15">
        <f t="shared" si="85"/>
        <v>1999</v>
      </c>
      <c r="N1077" s="15" t="str" cm="1">
        <f t="array" ref="N1077">IF(G1077="?",INDEX($G$2:$G$2344,MODE(MATCH($G$2:$G$2344,$G$2:$G$2344,0))),G1077)</f>
        <v>tier - 2</v>
      </c>
      <c r="O1077" s="15" t="str" cm="1">
        <f t="array" ref="O1077">IF(H1077="?",INDEX($H$2:$H$2344,MODE(MATCH($H$2:$H$2344,$H$2:$H$2344,0))),H1077)</f>
        <v>tier - 3</v>
      </c>
      <c r="P1077" s="15" t="str">
        <f t="shared" si="86"/>
        <v>R1011</v>
      </c>
      <c r="Q1077" s="49" t="str">
        <f t="shared" si="87"/>
        <v>23-Aug-1999</v>
      </c>
      <c r="R1077" s="46">
        <v>36395</v>
      </c>
      <c r="S1077" s="15"/>
      <c r="T1077" s="29">
        <f t="shared" si="88"/>
        <v>23</v>
      </c>
      <c r="U1077" s="61">
        <v>8747.68</v>
      </c>
    </row>
    <row r="1078" spans="1:21" x14ac:dyDescent="0.25">
      <c r="A1078" t="s">
        <v>1109</v>
      </c>
      <c r="B1078">
        <v>1969</v>
      </c>
      <c r="C1078" t="s">
        <v>20</v>
      </c>
      <c r="D1078">
        <v>9</v>
      </c>
      <c r="E1078">
        <v>0</v>
      </c>
      <c r="F1078" s="54">
        <v>8760.1200000000008</v>
      </c>
      <c r="G1078" t="s">
        <v>11</v>
      </c>
      <c r="H1078" t="s">
        <v>16</v>
      </c>
      <c r="I1078" t="s">
        <v>13</v>
      </c>
      <c r="J1078" s="20"/>
      <c r="K1078" s="20"/>
      <c r="L1078" s="17" t="str">
        <f t="shared" si="84"/>
        <v>Sep</v>
      </c>
      <c r="M1078" s="17">
        <f t="shared" si="85"/>
        <v>1969</v>
      </c>
      <c r="N1078" s="17" t="str" cm="1">
        <f t="array" ref="N1078">IF(G1078="?",INDEX($G$2:$G$2344,MODE(MATCH($G$2:$G$2344,$G$2:$G$2344,0))),G1078)</f>
        <v>tier - 2</v>
      </c>
      <c r="O1078" s="17" t="str" cm="1">
        <f t="array" ref="O1078">IF(H1078="?",INDEX($H$2:$H$2344,MODE(MATCH($H$2:$H$2344,$H$2:$H$2344,0))),H1078)</f>
        <v>tier - 1</v>
      </c>
      <c r="P1078" s="17" t="str">
        <f t="shared" si="86"/>
        <v>R1013</v>
      </c>
      <c r="Q1078" s="47" t="str">
        <f t="shared" si="87"/>
        <v>9-Sep-1969</v>
      </c>
      <c r="R1078" s="48">
        <v>25455</v>
      </c>
      <c r="S1078" s="17"/>
      <c r="T1078" s="30">
        <f t="shared" si="88"/>
        <v>53</v>
      </c>
      <c r="U1078" s="62">
        <v>8760.1200000000008</v>
      </c>
    </row>
    <row r="1079" spans="1:21" x14ac:dyDescent="0.25">
      <c r="A1079" t="s">
        <v>1110</v>
      </c>
      <c r="B1079">
        <v>1974</v>
      </c>
      <c r="C1079" t="s">
        <v>20</v>
      </c>
      <c r="D1079">
        <v>6</v>
      </c>
      <c r="E1079">
        <v>1</v>
      </c>
      <c r="F1079" s="54">
        <v>8765.25</v>
      </c>
      <c r="G1079" t="s">
        <v>11</v>
      </c>
      <c r="H1079" t="s">
        <v>12</v>
      </c>
      <c r="I1079" t="s">
        <v>23</v>
      </c>
      <c r="J1079" s="19"/>
      <c r="K1079" s="19"/>
      <c r="L1079" s="15" t="str">
        <f t="shared" si="84"/>
        <v>Sep</v>
      </c>
      <c r="M1079" s="15">
        <f t="shared" si="85"/>
        <v>1974</v>
      </c>
      <c r="N1079" s="15" t="str" cm="1">
        <f t="array" ref="N1079">IF(G1079="?",INDEX($G$2:$G$2344,MODE(MATCH($G$2:$G$2344,$G$2:$G$2344,0))),G1079)</f>
        <v>tier - 2</v>
      </c>
      <c r="O1079" s="15" t="str" cm="1">
        <f t="array" ref="O1079">IF(H1079="?",INDEX($H$2:$H$2344,MODE(MATCH($H$2:$H$2344,$H$2:$H$2344,0))),H1079)</f>
        <v>tier - 3</v>
      </c>
      <c r="P1079" s="15" t="str">
        <f t="shared" si="86"/>
        <v>R1012</v>
      </c>
      <c r="Q1079" s="49" t="str">
        <f t="shared" si="87"/>
        <v>6-Sep-1974</v>
      </c>
      <c r="R1079" s="46">
        <v>27278</v>
      </c>
      <c r="S1079" s="15"/>
      <c r="T1079" s="29">
        <f t="shared" si="88"/>
        <v>48</v>
      </c>
      <c r="U1079" s="61">
        <v>8765.25</v>
      </c>
    </row>
    <row r="1080" spans="1:21" x14ac:dyDescent="0.25">
      <c r="A1080" t="s">
        <v>1111</v>
      </c>
      <c r="B1080">
        <v>1971</v>
      </c>
      <c r="C1080" t="s">
        <v>35</v>
      </c>
      <c r="D1080">
        <v>23</v>
      </c>
      <c r="E1080">
        <v>0</v>
      </c>
      <c r="F1080" s="54">
        <v>8782.4699999999993</v>
      </c>
      <c r="G1080" t="s">
        <v>11</v>
      </c>
      <c r="H1080" t="s">
        <v>12</v>
      </c>
      <c r="I1080" t="s">
        <v>42</v>
      </c>
      <c r="J1080" s="20"/>
      <c r="K1080" s="20"/>
      <c r="L1080" s="17" t="str">
        <f t="shared" si="84"/>
        <v>Aug</v>
      </c>
      <c r="M1080" s="17">
        <f t="shared" si="85"/>
        <v>1971</v>
      </c>
      <c r="N1080" s="17" t="str" cm="1">
        <f t="array" ref="N1080">IF(G1080="?",INDEX($G$2:$G$2344,MODE(MATCH($G$2:$G$2344,$G$2:$G$2344,0))),G1080)</f>
        <v>tier - 2</v>
      </c>
      <c r="O1080" s="17" t="str" cm="1">
        <f t="array" ref="O1080">IF(H1080="?",INDEX($H$2:$H$2344,MODE(MATCH($H$2:$H$2344,$H$2:$H$2344,0))),H1080)</f>
        <v>tier - 3</v>
      </c>
      <c r="P1080" s="17" t="str">
        <f t="shared" si="86"/>
        <v>R1011</v>
      </c>
      <c r="Q1080" s="47" t="str">
        <f t="shared" si="87"/>
        <v>23-Aug-1971</v>
      </c>
      <c r="R1080" s="48">
        <v>26168</v>
      </c>
      <c r="S1080" s="17"/>
      <c r="T1080" s="30">
        <f t="shared" si="88"/>
        <v>51</v>
      </c>
      <c r="U1080" s="62">
        <v>8782.4699999999993</v>
      </c>
    </row>
    <row r="1081" spans="1:21" x14ac:dyDescent="0.25">
      <c r="A1081" t="s">
        <v>1112</v>
      </c>
      <c r="B1081">
        <v>1971</v>
      </c>
      <c r="C1081" t="s">
        <v>18</v>
      </c>
      <c r="D1081">
        <v>18</v>
      </c>
      <c r="E1081">
        <v>0</v>
      </c>
      <c r="F1081" s="54">
        <v>8798.59</v>
      </c>
      <c r="G1081" t="s">
        <v>11</v>
      </c>
      <c r="H1081" t="s">
        <v>16</v>
      </c>
      <c r="I1081" t="s">
        <v>42</v>
      </c>
      <c r="J1081" s="19"/>
      <c r="K1081" s="19"/>
      <c r="L1081" s="15" t="str">
        <f t="shared" si="84"/>
        <v>Jun</v>
      </c>
      <c r="M1081" s="15">
        <f t="shared" si="85"/>
        <v>1971</v>
      </c>
      <c r="N1081" s="15" t="str" cm="1">
        <f t="array" ref="N1081">IF(G1081="?",INDEX($G$2:$G$2344,MODE(MATCH($G$2:$G$2344,$G$2:$G$2344,0))),G1081)</f>
        <v>tier - 2</v>
      </c>
      <c r="O1081" s="15" t="str" cm="1">
        <f t="array" ref="O1081">IF(H1081="?",INDEX($H$2:$H$2344,MODE(MATCH($H$2:$H$2344,$H$2:$H$2344,0))),H1081)</f>
        <v>tier - 1</v>
      </c>
      <c r="P1081" s="15" t="str">
        <f t="shared" si="86"/>
        <v>R1011</v>
      </c>
      <c r="Q1081" s="49" t="str">
        <f t="shared" si="87"/>
        <v>18-Jun-1971</v>
      </c>
      <c r="R1081" s="46">
        <v>26102</v>
      </c>
      <c r="S1081" s="15"/>
      <c r="T1081" s="29">
        <f t="shared" si="88"/>
        <v>51</v>
      </c>
      <c r="U1081" s="61">
        <v>8798.59</v>
      </c>
    </row>
    <row r="1082" spans="1:21" x14ac:dyDescent="0.25">
      <c r="A1082" t="s">
        <v>1113</v>
      </c>
      <c r="B1082">
        <v>1965</v>
      </c>
      <c r="C1082" t="s">
        <v>35</v>
      </c>
      <c r="D1082">
        <v>29</v>
      </c>
      <c r="E1082">
        <v>0</v>
      </c>
      <c r="F1082" s="54">
        <v>8800.49</v>
      </c>
      <c r="G1082" t="s">
        <v>12</v>
      </c>
      <c r="H1082" t="s">
        <v>11</v>
      </c>
      <c r="I1082" t="s">
        <v>13</v>
      </c>
      <c r="J1082" s="20"/>
      <c r="K1082" s="20"/>
      <c r="L1082" s="17" t="str">
        <f t="shared" si="84"/>
        <v>Aug</v>
      </c>
      <c r="M1082" s="17">
        <f t="shared" si="85"/>
        <v>1965</v>
      </c>
      <c r="N1082" s="17" t="str" cm="1">
        <f t="array" ref="N1082">IF(G1082="?",INDEX($G$2:$G$2344,MODE(MATCH($G$2:$G$2344,$G$2:$G$2344,0))),G1082)</f>
        <v>tier - 3</v>
      </c>
      <c r="O1082" s="17" t="str" cm="1">
        <f t="array" ref="O1082">IF(H1082="?",INDEX($H$2:$H$2344,MODE(MATCH($H$2:$H$2344,$H$2:$H$2344,0))),H1082)</f>
        <v>tier - 2</v>
      </c>
      <c r="P1082" s="17" t="str">
        <f t="shared" si="86"/>
        <v>R1013</v>
      </c>
      <c r="Q1082" s="47" t="str">
        <f t="shared" si="87"/>
        <v>29-Aug-1965</v>
      </c>
      <c r="R1082" s="48">
        <v>23983</v>
      </c>
      <c r="S1082" s="17"/>
      <c r="T1082" s="30">
        <f t="shared" si="88"/>
        <v>57</v>
      </c>
      <c r="U1082" s="62">
        <v>8800.49</v>
      </c>
    </row>
    <row r="1083" spans="1:21" x14ac:dyDescent="0.25">
      <c r="A1083" t="s">
        <v>1114</v>
      </c>
      <c r="B1083">
        <v>2001</v>
      </c>
      <c r="C1083" t="s">
        <v>15</v>
      </c>
      <c r="D1083">
        <v>7</v>
      </c>
      <c r="E1083">
        <v>0</v>
      </c>
      <c r="F1083" s="54">
        <v>8821.8799999999992</v>
      </c>
      <c r="G1083" t="s">
        <v>11</v>
      </c>
      <c r="H1083" t="s">
        <v>12</v>
      </c>
      <c r="I1083" t="s">
        <v>249</v>
      </c>
      <c r="J1083" s="19"/>
      <c r="K1083" s="19"/>
      <c r="L1083" s="15" t="str">
        <f t="shared" si="84"/>
        <v>Nov</v>
      </c>
      <c r="M1083" s="15">
        <f t="shared" si="85"/>
        <v>2001</v>
      </c>
      <c r="N1083" s="15" t="str" cm="1">
        <f t="array" ref="N1083">IF(G1083="?",INDEX($G$2:$G$2344,MODE(MATCH($G$2:$G$2344,$G$2:$G$2344,0))),G1083)</f>
        <v>tier - 2</v>
      </c>
      <c r="O1083" s="15" t="str" cm="1">
        <f t="array" ref="O1083">IF(H1083="?",INDEX($H$2:$H$2344,MODE(MATCH($H$2:$H$2344,$H$2:$H$2344,0))),H1083)</f>
        <v>tier - 3</v>
      </c>
      <c r="P1083" s="15" t="str">
        <f t="shared" si="86"/>
        <v>R1023</v>
      </c>
      <c r="Q1083" s="49" t="str">
        <f t="shared" si="87"/>
        <v>7-Nov-2001</v>
      </c>
      <c r="R1083" s="46">
        <v>37202</v>
      </c>
      <c r="S1083" s="15"/>
      <c r="T1083" s="29">
        <f t="shared" si="88"/>
        <v>21</v>
      </c>
      <c r="U1083" s="61">
        <v>8821.8799999999992</v>
      </c>
    </row>
    <row r="1084" spans="1:21" x14ac:dyDescent="0.25">
      <c r="A1084" t="s">
        <v>1115</v>
      </c>
      <c r="B1084">
        <v>1976</v>
      </c>
      <c r="C1084" t="s">
        <v>18</v>
      </c>
      <c r="D1084">
        <v>14</v>
      </c>
      <c r="E1084">
        <v>2</v>
      </c>
      <c r="F1084" s="54">
        <v>8823.2800000000007</v>
      </c>
      <c r="G1084" t="s">
        <v>11</v>
      </c>
      <c r="H1084" t="s">
        <v>16</v>
      </c>
      <c r="I1084" t="s">
        <v>42</v>
      </c>
      <c r="J1084" s="20"/>
      <c r="K1084" s="20"/>
      <c r="L1084" s="17" t="str">
        <f t="shared" si="84"/>
        <v>Jun</v>
      </c>
      <c r="M1084" s="17">
        <f t="shared" si="85"/>
        <v>1976</v>
      </c>
      <c r="N1084" s="17" t="str" cm="1">
        <f t="array" ref="N1084">IF(G1084="?",INDEX($G$2:$G$2344,MODE(MATCH($G$2:$G$2344,$G$2:$G$2344,0))),G1084)</f>
        <v>tier - 2</v>
      </c>
      <c r="O1084" s="17" t="str" cm="1">
        <f t="array" ref="O1084">IF(H1084="?",INDEX($H$2:$H$2344,MODE(MATCH($H$2:$H$2344,$H$2:$H$2344,0))),H1084)</f>
        <v>tier - 1</v>
      </c>
      <c r="P1084" s="17" t="str">
        <f t="shared" si="86"/>
        <v>R1011</v>
      </c>
      <c r="Q1084" s="47" t="str">
        <f t="shared" si="87"/>
        <v>14-Jun-1976</v>
      </c>
      <c r="R1084" s="48">
        <v>27925</v>
      </c>
      <c r="S1084" s="17"/>
      <c r="T1084" s="30">
        <f t="shared" si="88"/>
        <v>46</v>
      </c>
      <c r="U1084" s="62">
        <v>8823.2800000000007</v>
      </c>
    </row>
    <row r="1085" spans="1:21" x14ac:dyDescent="0.25">
      <c r="A1085" t="s">
        <v>1116</v>
      </c>
      <c r="B1085">
        <v>1976</v>
      </c>
      <c r="C1085" t="s">
        <v>37</v>
      </c>
      <c r="D1085">
        <v>19</v>
      </c>
      <c r="E1085">
        <v>1</v>
      </c>
      <c r="F1085" s="54">
        <v>8823.99</v>
      </c>
      <c r="G1085" t="s">
        <v>11</v>
      </c>
      <c r="H1085" t="s">
        <v>12</v>
      </c>
      <c r="I1085" t="s">
        <v>247</v>
      </c>
      <c r="J1085" s="19"/>
      <c r="K1085" s="19"/>
      <c r="L1085" s="15" t="str">
        <f t="shared" si="84"/>
        <v>Oct</v>
      </c>
      <c r="M1085" s="15">
        <f t="shared" si="85"/>
        <v>1976</v>
      </c>
      <c r="N1085" s="15" t="str" cm="1">
        <f t="array" ref="N1085">IF(G1085="?",INDEX($G$2:$G$2344,MODE(MATCH($G$2:$G$2344,$G$2:$G$2344,0))),G1085)</f>
        <v>tier - 2</v>
      </c>
      <c r="O1085" s="15" t="str" cm="1">
        <f t="array" ref="O1085">IF(H1085="?",INDEX($H$2:$H$2344,MODE(MATCH($H$2:$H$2344,$H$2:$H$2344,0))),H1085)</f>
        <v>tier - 3</v>
      </c>
      <c r="P1085" s="15" t="str">
        <f t="shared" si="86"/>
        <v>R1024</v>
      </c>
      <c r="Q1085" s="49" t="str">
        <f t="shared" si="87"/>
        <v>19-Oct-1976</v>
      </c>
      <c r="R1085" s="46">
        <v>28052</v>
      </c>
      <c r="S1085" s="15"/>
      <c r="T1085" s="29">
        <f t="shared" si="88"/>
        <v>46</v>
      </c>
      <c r="U1085" s="61">
        <v>8823.99</v>
      </c>
    </row>
    <row r="1086" spans="1:21" x14ac:dyDescent="0.25">
      <c r="A1086" t="s">
        <v>1117</v>
      </c>
      <c r="B1086">
        <v>1988</v>
      </c>
      <c r="C1086" t="s">
        <v>35</v>
      </c>
      <c r="D1086">
        <v>22</v>
      </c>
      <c r="E1086">
        <v>3</v>
      </c>
      <c r="F1086" s="54">
        <v>8824.27</v>
      </c>
      <c r="G1086" t="s">
        <v>11</v>
      </c>
      <c r="H1086" t="s">
        <v>16</v>
      </c>
      <c r="I1086" t="s">
        <v>200</v>
      </c>
      <c r="J1086" s="20"/>
      <c r="K1086" s="20"/>
      <c r="L1086" s="17" t="str">
        <f t="shared" si="84"/>
        <v>Aug</v>
      </c>
      <c r="M1086" s="17">
        <f t="shared" si="85"/>
        <v>1988</v>
      </c>
      <c r="N1086" s="17" t="str" cm="1">
        <f t="array" ref="N1086">IF(G1086="?",INDEX($G$2:$G$2344,MODE(MATCH($G$2:$G$2344,$G$2:$G$2344,0))),G1086)</f>
        <v>tier - 2</v>
      </c>
      <c r="O1086" s="17" t="str" cm="1">
        <f t="array" ref="O1086">IF(H1086="?",INDEX($H$2:$H$2344,MODE(MATCH($H$2:$H$2344,$H$2:$H$2344,0))),H1086)</f>
        <v>tier - 1</v>
      </c>
      <c r="P1086" s="17" t="str">
        <f t="shared" si="86"/>
        <v>R1025</v>
      </c>
      <c r="Q1086" s="47" t="str">
        <f t="shared" si="87"/>
        <v>22-Aug-1988</v>
      </c>
      <c r="R1086" s="48">
        <v>32377</v>
      </c>
      <c r="S1086" s="17"/>
      <c r="T1086" s="30">
        <f t="shared" si="88"/>
        <v>34</v>
      </c>
      <c r="U1086" s="62">
        <v>8824.27</v>
      </c>
    </row>
    <row r="1087" spans="1:21" x14ac:dyDescent="0.25">
      <c r="A1087" t="s">
        <v>1118</v>
      </c>
      <c r="B1087">
        <v>1976</v>
      </c>
      <c r="C1087" t="s">
        <v>10</v>
      </c>
      <c r="D1087">
        <v>14</v>
      </c>
      <c r="E1087">
        <v>2</v>
      </c>
      <c r="F1087" s="54">
        <v>8825.09</v>
      </c>
      <c r="G1087" t="s">
        <v>11</v>
      </c>
      <c r="H1087" t="s">
        <v>12</v>
      </c>
      <c r="I1087" t="s">
        <v>42</v>
      </c>
      <c r="J1087" s="19"/>
      <c r="K1087" s="19"/>
      <c r="L1087" s="15" t="str">
        <f t="shared" si="84"/>
        <v>Jul</v>
      </c>
      <c r="M1087" s="15">
        <f t="shared" si="85"/>
        <v>1976</v>
      </c>
      <c r="N1087" s="15" t="str" cm="1">
        <f t="array" ref="N1087">IF(G1087="?",INDEX($G$2:$G$2344,MODE(MATCH($G$2:$G$2344,$G$2:$G$2344,0))),G1087)</f>
        <v>tier - 2</v>
      </c>
      <c r="O1087" s="15" t="str" cm="1">
        <f t="array" ref="O1087">IF(H1087="?",INDEX($H$2:$H$2344,MODE(MATCH($H$2:$H$2344,$H$2:$H$2344,0))),H1087)</f>
        <v>tier - 3</v>
      </c>
      <c r="P1087" s="15" t="str">
        <f t="shared" si="86"/>
        <v>R1011</v>
      </c>
      <c r="Q1087" s="49" t="str">
        <f t="shared" si="87"/>
        <v>14-Jul-1976</v>
      </c>
      <c r="R1087" s="46">
        <v>27955</v>
      </c>
      <c r="S1087" s="15"/>
      <c r="T1087" s="29">
        <f t="shared" si="88"/>
        <v>46</v>
      </c>
      <c r="U1087" s="61">
        <v>8825.09</v>
      </c>
    </row>
    <row r="1088" spans="1:21" x14ac:dyDescent="0.25">
      <c r="A1088" t="s">
        <v>1119</v>
      </c>
      <c r="B1088">
        <v>1972</v>
      </c>
      <c r="C1088" t="s">
        <v>15</v>
      </c>
      <c r="D1088">
        <v>14</v>
      </c>
      <c r="E1088">
        <v>0</v>
      </c>
      <c r="F1088" s="54">
        <v>8827.2099999999991</v>
      </c>
      <c r="G1088" t="s">
        <v>12</v>
      </c>
      <c r="H1088" t="s">
        <v>16</v>
      </c>
      <c r="I1088" t="s">
        <v>23</v>
      </c>
      <c r="J1088" s="20"/>
      <c r="K1088" s="20"/>
      <c r="L1088" s="17" t="str">
        <f t="shared" si="84"/>
        <v>Nov</v>
      </c>
      <c r="M1088" s="17">
        <f t="shared" si="85"/>
        <v>1972</v>
      </c>
      <c r="N1088" s="17" t="str" cm="1">
        <f t="array" ref="N1088">IF(G1088="?",INDEX($G$2:$G$2344,MODE(MATCH($G$2:$G$2344,$G$2:$G$2344,0))),G1088)</f>
        <v>tier - 3</v>
      </c>
      <c r="O1088" s="17" t="str" cm="1">
        <f t="array" ref="O1088">IF(H1088="?",INDEX($H$2:$H$2344,MODE(MATCH($H$2:$H$2344,$H$2:$H$2344,0))),H1088)</f>
        <v>tier - 1</v>
      </c>
      <c r="P1088" s="17" t="str">
        <f t="shared" si="86"/>
        <v>R1012</v>
      </c>
      <c r="Q1088" s="47" t="str">
        <f t="shared" si="87"/>
        <v>14-Nov-1972</v>
      </c>
      <c r="R1088" s="48">
        <v>26617</v>
      </c>
      <c r="S1088" s="17"/>
      <c r="T1088" s="30">
        <f t="shared" si="88"/>
        <v>50</v>
      </c>
      <c r="U1088" s="62">
        <v>8827.2099999999991</v>
      </c>
    </row>
    <row r="1089" spans="1:21" x14ac:dyDescent="0.25">
      <c r="A1089" t="s">
        <v>1120</v>
      </c>
      <c r="B1089">
        <v>1972</v>
      </c>
      <c r="C1089" t="s">
        <v>15</v>
      </c>
      <c r="D1089">
        <v>22</v>
      </c>
      <c r="E1089">
        <v>0</v>
      </c>
      <c r="F1089" s="54">
        <v>8835.26</v>
      </c>
      <c r="G1089" t="s">
        <v>12</v>
      </c>
      <c r="H1089" t="s">
        <v>11</v>
      </c>
      <c r="I1089" t="s">
        <v>23</v>
      </c>
      <c r="J1089" s="19"/>
      <c r="K1089" s="19"/>
      <c r="L1089" s="15" t="str">
        <f t="shared" si="84"/>
        <v>Nov</v>
      </c>
      <c r="M1089" s="15">
        <f t="shared" si="85"/>
        <v>1972</v>
      </c>
      <c r="N1089" s="15" t="str" cm="1">
        <f t="array" ref="N1089">IF(G1089="?",INDEX($G$2:$G$2344,MODE(MATCH($G$2:$G$2344,$G$2:$G$2344,0))),G1089)</f>
        <v>tier - 3</v>
      </c>
      <c r="O1089" s="15" t="str" cm="1">
        <f t="array" ref="O1089">IF(H1089="?",INDEX($H$2:$H$2344,MODE(MATCH($H$2:$H$2344,$H$2:$H$2344,0))),H1089)</f>
        <v>tier - 2</v>
      </c>
      <c r="P1089" s="15" t="str">
        <f t="shared" si="86"/>
        <v>R1012</v>
      </c>
      <c r="Q1089" s="49" t="str">
        <f t="shared" si="87"/>
        <v>22-Nov-1972</v>
      </c>
      <c r="R1089" s="46">
        <v>26625</v>
      </c>
      <c r="S1089" s="15"/>
      <c r="T1089" s="29">
        <f t="shared" si="88"/>
        <v>50</v>
      </c>
      <c r="U1089" s="61">
        <v>8835.26</v>
      </c>
    </row>
    <row r="1090" spans="1:21" x14ac:dyDescent="0.25">
      <c r="A1090" t="s">
        <v>1121</v>
      </c>
      <c r="B1090">
        <v>1974</v>
      </c>
      <c r="C1090" t="s">
        <v>18</v>
      </c>
      <c r="D1090">
        <v>18</v>
      </c>
      <c r="E1090">
        <v>1</v>
      </c>
      <c r="F1090" s="54">
        <v>8871.15</v>
      </c>
      <c r="G1090" t="s">
        <v>11</v>
      </c>
      <c r="H1090" t="s">
        <v>12</v>
      </c>
      <c r="I1090" t="s">
        <v>13</v>
      </c>
      <c r="J1090" s="20"/>
      <c r="K1090" s="20"/>
      <c r="L1090" s="17" t="str">
        <f t="shared" ref="L1090:L1153" si="89">IF(C1090="?","Sep",C1090)</f>
        <v>Jun</v>
      </c>
      <c r="M1090" s="17">
        <f t="shared" ref="M1090:M1153" si="90">IF(B1090="?",ROUND(AVERAGE($B$2:$B$2344),0),B1090)</f>
        <v>1974</v>
      </c>
      <c r="N1090" s="17" t="str" cm="1">
        <f t="array" ref="N1090">IF(G1090="?",INDEX($G$2:$G$2344,MODE(MATCH($G$2:$G$2344,$G$2:$G$2344,0))),G1090)</f>
        <v>tier - 2</v>
      </c>
      <c r="O1090" s="17" t="str" cm="1">
        <f t="array" ref="O1090">IF(H1090="?",INDEX($H$2:$H$2344,MODE(MATCH($H$2:$H$2344,$H$2:$H$2344,0))),H1090)</f>
        <v>tier - 3</v>
      </c>
      <c r="P1090" s="17" t="str">
        <f t="shared" ref="P1090:P1153" si="91">IF(I1090="?","Unknown",I1090)</f>
        <v>R1013</v>
      </c>
      <c r="Q1090" s="47" t="str">
        <f t="shared" ref="Q1090:Q1153" si="92">CONCATENATE(D1090,"-",L1090,"-",M1090)</f>
        <v>18-Jun-1974</v>
      </c>
      <c r="R1090" s="48">
        <v>27198</v>
      </c>
      <c r="S1090" s="17"/>
      <c r="T1090" s="30">
        <f t="shared" ref="T1090:T1153" si="93">DATEDIF(R1090,$S$2,"Y")</f>
        <v>48</v>
      </c>
      <c r="U1090" s="62">
        <v>8871.15</v>
      </c>
    </row>
    <row r="1091" spans="1:21" x14ac:dyDescent="0.25">
      <c r="A1091" t="s">
        <v>1122</v>
      </c>
      <c r="B1091">
        <v>1973</v>
      </c>
      <c r="C1091" t="s">
        <v>20</v>
      </c>
      <c r="D1091">
        <v>9</v>
      </c>
      <c r="E1091">
        <v>0</v>
      </c>
      <c r="F1091" s="54">
        <v>8890.59</v>
      </c>
      <c r="G1091" t="s">
        <v>11</v>
      </c>
      <c r="H1091" t="s">
        <v>12</v>
      </c>
      <c r="I1091" t="s">
        <v>23</v>
      </c>
      <c r="J1091" s="19"/>
      <c r="K1091" s="19"/>
      <c r="L1091" s="15" t="str">
        <f t="shared" si="89"/>
        <v>Sep</v>
      </c>
      <c r="M1091" s="15">
        <f t="shared" si="90"/>
        <v>1973</v>
      </c>
      <c r="N1091" s="15" t="str" cm="1">
        <f t="array" ref="N1091">IF(G1091="?",INDEX($G$2:$G$2344,MODE(MATCH($G$2:$G$2344,$G$2:$G$2344,0))),G1091)</f>
        <v>tier - 2</v>
      </c>
      <c r="O1091" s="15" t="str" cm="1">
        <f t="array" ref="O1091">IF(H1091="?",INDEX($H$2:$H$2344,MODE(MATCH($H$2:$H$2344,$H$2:$H$2344,0))),H1091)</f>
        <v>tier - 3</v>
      </c>
      <c r="P1091" s="15" t="str">
        <f t="shared" si="91"/>
        <v>R1012</v>
      </c>
      <c r="Q1091" s="49" t="str">
        <f t="shared" si="92"/>
        <v>9-Sep-1973</v>
      </c>
      <c r="R1091" s="46">
        <v>26916</v>
      </c>
      <c r="S1091" s="15"/>
      <c r="T1091" s="29">
        <f t="shared" si="93"/>
        <v>49</v>
      </c>
      <c r="U1091" s="61">
        <v>8890.59</v>
      </c>
    </row>
    <row r="1092" spans="1:21" x14ac:dyDescent="0.25">
      <c r="A1092" t="s">
        <v>1123</v>
      </c>
      <c r="B1092">
        <v>1978</v>
      </c>
      <c r="C1092" t="s">
        <v>30</v>
      </c>
      <c r="D1092">
        <v>16</v>
      </c>
      <c r="E1092">
        <v>3</v>
      </c>
      <c r="F1092" s="54">
        <v>8891.14</v>
      </c>
      <c r="G1092" t="s">
        <v>11</v>
      </c>
      <c r="H1092" t="s">
        <v>12</v>
      </c>
      <c r="I1092" t="s">
        <v>356</v>
      </c>
      <c r="J1092" s="20"/>
      <c r="K1092" s="20"/>
      <c r="L1092" s="17" t="str">
        <f t="shared" si="89"/>
        <v>Dec</v>
      </c>
      <c r="M1092" s="17">
        <f t="shared" si="90"/>
        <v>1978</v>
      </c>
      <c r="N1092" s="17" t="str" cm="1">
        <f t="array" ref="N1092">IF(G1092="?",INDEX($G$2:$G$2344,MODE(MATCH($G$2:$G$2344,$G$2:$G$2344,0))),G1092)</f>
        <v>tier - 2</v>
      </c>
      <c r="O1092" s="17" t="str" cm="1">
        <f t="array" ref="O1092">IF(H1092="?",INDEX($H$2:$H$2344,MODE(MATCH($H$2:$H$2344,$H$2:$H$2344,0))),H1092)</f>
        <v>tier - 3</v>
      </c>
      <c r="P1092" s="17" t="str">
        <f t="shared" si="91"/>
        <v>R1017</v>
      </c>
      <c r="Q1092" s="47" t="str">
        <f t="shared" si="92"/>
        <v>16-Dec-1978</v>
      </c>
      <c r="R1092" s="48">
        <v>28840</v>
      </c>
      <c r="S1092" s="17"/>
      <c r="T1092" s="30">
        <f t="shared" si="93"/>
        <v>44</v>
      </c>
      <c r="U1092" s="62">
        <v>8891.14</v>
      </c>
    </row>
    <row r="1093" spans="1:21" x14ac:dyDescent="0.25">
      <c r="A1093" t="s">
        <v>1124</v>
      </c>
      <c r="B1093">
        <v>1997</v>
      </c>
      <c r="C1093" t="s">
        <v>15</v>
      </c>
      <c r="D1093">
        <v>28</v>
      </c>
      <c r="E1093">
        <v>0</v>
      </c>
      <c r="F1093" s="54">
        <v>8906.14</v>
      </c>
      <c r="G1093" t="s">
        <v>11</v>
      </c>
      <c r="H1093" t="s">
        <v>11</v>
      </c>
      <c r="I1093" t="s">
        <v>23</v>
      </c>
      <c r="J1093" s="19"/>
      <c r="K1093" s="19"/>
      <c r="L1093" s="15" t="str">
        <f t="shared" si="89"/>
        <v>Nov</v>
      </c>
      <c r="M1093" s="15">
        <f t="shared" si="90"/>
        <v>1997</v>
      </c>
      <c r="N1093" s="15" t="str" cm="1">
        <f t="array" ref="N1093">IF(G1093="?",INDEX($G$2:$G$2344,MODE(MATCH($G$2:$G$2344,$G$2:$G$2344,0))),G1093)</f>
        <v>tier - 2</v>
      </c>
      <c r="O1093" s="15" t="str" cm="1">
        <f t="array" ref="O1093">IF(H1093="?",INDEX($H$2:$H$2344,MODE(MATCH($H$2:$H$2344,$H$2:$H$2344,0))),H1093)</f>
        <v>tier - 2</v>
      </c>
      <c r="P1093" s="15" t="str">
        <f t="shared" si="91"/>
        <v>R1012</v>
      </c>
      <c r="Q1093" s="49" t="str">
        <f t="shared" si="92"/>
        <v>28-Nov-1997</v>
      </c>
      <c r="R1093" s="46">
        <v>35762</v>
      </c>
      <c r="S1093" s="15"/>
      <c r="T1093" s="29">
        <f t="shared" si="93"/>
        <v>25</v>
      </c>
      <c r="U1093" s="61">
        <v>8906.14</v>
      </c>
    </row>
    <row r="1094" spans="1:21" x14ac:dyDescent="0.25">
      <c r="A1094" t="s">
        <v>1125</v>
      </c>
      <c r="B1094">
        <v>1967</v>
      </c>
      <c r="C1094" t="s">
        <v>20</v>
      </c>
      <c r="D1094">
        <v>6</v>
      </c>
      <c r="E1094">
        <v>0</v>
      </c>
      <c r="F1094" s="54">
        <v>8908.4699999999993</v>
      </c>
      <c r="G1094" t="s">
        <v>12</v>
      </c>
      <c r="H1094" t="s">
        <v>11</v>
      </c>
      <c r="I1094" t="s">
        <v>13</v>
      </c>
      <c r="J1094" s="20"/>
      <c r="K1094" s="20"/>
      <c r="L1094" s="17" t="str">
        <f t="shared" si="89"/>
        <v>Sep</v>
      </c>
      <c r="M1094" s="17">
        <f t="shared" si="90"/>
        <v>1967</v>
      </c>
      <c r="N1094" s="17" t="str" cm="1">
        <f t="array" ref="N1094">IF(G1094="?",INDEX($G$2:$G$2344,MODE(MATCH($G$2:$G$2344,$G$2:$G$2344,0))),G1094)</f>
        <v>tier - 3</v>
      </c>
      <c r="O1094" s="17" t="str" cm="1">
        <f t="array" ref="O1094">IF(H1094="?",INDEX($H$2:$H$2344,MODE(MATCH($H$2:$H$2344,$H$2:$H$2344,0))),H1094)</f>
        <v>tier - 2</v>
      </c>
      <c r="P1094" s="17" t="str">
        <f t="shared" si="91"/>
        <v>R1013</v>
      </c>
      <c r="Q1094" s="47" t="str">
        <f t="shared" si="92"/>
        <v>6-Sep-1967</v>
      </c>
      <c r="R1094" s="48">
        <v>24721</v>
      </c>
      <c r="S1094" s="17"/>
      <c r="T1094" s="30">
        <f t="shared" si="93"/>
        <v>55</v>
      </c>
      <c r="U1094" s="62">
        <v>8908.4699999999993</v>
      </c>
    </row>
    <row r="1095" spans="1:21" x14ac:dyDescent="0.25">
      <c r="A1095" t="s">
        <v>1126</v>
      </c>
      <c r="B1095">
        <v>1975</v>
      </c>
      <c r="C1095" t="s">
        <v>10</v>
      </c>
      <c r="D1095">
        <v>7</v>
      </c>
      <c r="E1095">
        <v>1</v>
      </c>
      <c r="F1095" s="54">
        <v>8930.93</v>
      </c>
      <c r="G1095" t="s">
        <v>11</v>
      </c>
      <c r="H1095" t="s">
        <v>11</v>
      </c>
      <c r="I1095" t="s">
        <v>23</v>
      </c>
      <c r="J1095" s="19"/>
      <c r="K1095" s="19"/>
      <c r="L1095" s="15" t="str">
        <f t="shared" si="89"/>
        <v>Jul</v>
      </c>
      <c r="M1095" s="15">
        <f t="shared" si="90"/>
        <v>1975</v>
      </c>
      <c r="N1095" s="15" t="str" cm="1">
        <f t="array" ref="N1095">IF(G1095="?",INDEX($G$2:$G$2344,MODE(MATCH($G$2:$G$2344,$G$2:$G$2344,0))),G1095)</f>
        <v>tier - 2</v>
      </c>
      <c r="O1095" s="15" t="str" cm="1">
        <f t="array" ref="O1095">IF(H1095="?",INDEX($H$2:$H$2344,MODE(MATCH($H$2:$H$2344,$H$2:$H$2344,0))),H1095)</f>
        <v>tier - 2</v>
      </c>
      <c r="P1095" s="15" t="str">
        <f t="shared" si="91"/>
        <v>R1012</v>
      </c>
      <c r="Q1095" s="49" t="str">
        <f t="shared" si="92"/>
        <v>7-Jul-1975</v>
      </c>
      <c r="R1095" s="46">
        <v>27582</v>
      </c>
      <c r="S1095" s="15"/>
      <c r="T1095" s="29">
        <f t="shared" si="93"/>
        <v>47</v>
      </c>
      <c r="U1095" s="61">
        <v>8930.93</v>
      </c>
    </row>
    <row r="1096" spans="1:21" x14ac:dyDescent="0.25">
      <c r="A1096" t="s">
        <v>1127</v>
      </c>
      <c r="B1096">
        <v>1972</v>
      </c>
      <c r="C1096" t="s">
        <v>18</v>
      </c>
      <c r="D1096">
        <v>6</v>
      </c>
      <c r="E1096">
        <v>0</v>
      </c>
      <c r="F1096" s="54">
        <v>8932.08</v>
      </c>
      <c r="G1096" t="s">
        <v>11</v>
      </c>
      <c r="H1096" t="s">
        <v>16</v>
      </c>
      <c r="I1096" t="s">
        <v>42</v>
      </c>
      <c r="J1096" s="20"/>
      <c r="K1096" s="20"/>
      <c r="L1096" s="17" t="str">
        <f t="shared" si="89"/>
        <v>Jun</v>
      </c>
      <c r="M1096" s="17">
        <f t="shared" si="90"/>
        <v>1972</v>
      </c>
      <c r="N1096" s="17" t="str" cm="1">
        <f t="array" ref="N1096">IF(G1096="?",INDEX($G$2:$G$2344,MODE(MATCH($G$2:$G$2344,$G$2:$G$2344,0))),G1096)</f>
        <v>tier - 2</v>
      </c>
      <c r="O1096" s="17" t="str" cm="1">
        <f t="array" ref="O1096">IF(H1096="?",INDEX($H$2:$H$2344,MODE(MATCH($H$2:$H$2344,$H$2:$H$2344,0))),H1096)</f>
        <v>tier - 1</v>
      </c>
      <c r="P1096" s="17" t="str">
        <f t="shared" si="91"/>
        <v>R1011</v>
      </c>
      <c r="Q1096" s="47" t="str">
        <f t="shared" si="92"/>
        <v>6-Jun-1972</v>
      </c>
      <c r="R1096" s="48">
        <v>26456</v>
      </c>
      <c r="S1096" s="17"/>
      <c r="T1096" s="30">
        <f t="shared" si="93"/>
        <v>51</v>
      </c>
      <c r="U1096" s="62">
        <v>8932.08</v>
      </c>
    </row>
    <row r="1097" spans="1:21" x14ac:dyDescent="0.25">
      <c r="A1097" t="s">
        <v>1128</v>
      </c>
      <c r="B1097">
        <v>1976</v>
      </c>
      <c r="C1097" t="s">
        <v>30</v>
      </c>
      <c r="D1097">
        <v>25</v>
      </c>
      <c r="E1097">
        <v>3</v>
      </c>
      <c r="F1097" s="54">
        <v>8944.1200000000008</v>
      </c>
      <c r="G1097" t="s">
        <v>12</v>
      </c>
      <c r="H1097" t="s">
        <v>11</v>
      </c>
      <c r="I1097" t="s">
        <v>13</v>
      </c>
      <c r="J1097" s="19"/>
      <c r="K1097" s="19"/>
      <c r="L1097" s="15" t="str">
        <f t="shared" si="89"/>
        <v>Dec</v>
      </c>
      <c r="M1097" s="15">
        <f t="shared" si="90"/>
        <v>1976</v>
      </c>
      <c r="N1097" s="15" t="str" cm="1">
        <f t="array" ref="N1097">IF(G1097="?",INDEX($G$2:$G$2344,MODE(MATCH($G$2:$G$2344,$G$2:$G$2344,0))),G1097)</f>
        <v>tier - 3</v>
      </c>
      <c r="O1097" s="15" t="str" cm="1">
        <f t="array" ref="O1097">IF(H1097="?",INDEX($H$2:$H$2344,MODE(MATCH($H$2:$H$2344,$H$2:$H$2344,0))),H1097)</f>
        <v>tier - 2</v>
      </c>
      <c r="P1097" s="15" t="str">
        <f t="shared" si="91"/>
        <v>R1013</v>
      </c>
      <c r="Q1097" s="49" t="str">
        <f t="shared" si="92"/>
        <v>25-Dec-1976</v>
      </c>
      <c r="R1097" s="46">
        <v>28119</v>
      </c>
      <c r="S1097" s="15"/>
      <c r="T1097" s="29">
        <f t="shared" si="93"/>
        <v>46</v>
      </c>
      <c r="U1097" s="61">
        <v>8944.1200000000008</v>
      </c>
    </row>
    <row r="1098" spans="1:21" x14ac:dyDescent="0.25">
      <c r="A1098" t="s">
        <v>1129</v>
      </c>
      <c r="B1098">
        <v>1992</v>
      </c>
      <c r="C1098" t="s">
        <v>20</v>
      </c>
      <c r="D1098">
        <v>27</v>
      </c>
      <c r="E1098">
        <v>0</v>
      </c>
      <c r="F1098" s="54">
        <v>8954.99</v>
      </c>
      <c r="G1098" t="s">
        <v>11</v>
      </c>
      <c r="H1098" t="s">
        <v>12</v>
      </c>
      <c r="I1098" t="s">
        <v>535</v>
      </c>
      <c r="J1098" s="20"/>
      <c r="K1098" s="20"/>
      <c r="L1098" s="17" t="str">
        <f t="shared" si="89"/>
        <v>Sep</v>
      </c>
      <c r="M1098" s="17">
        <f t="shared" si="90"/>
        <v>1992</v>
      </c>
      <c r="N1098" s="17" t="str" cm="1">
        <f t="array" ref="N1098">IF(G1098="?",INDEX($G$2:$G$2344,MODE(MATCH($G$2:$G$2344,$G$2:$G$2344,0))),G1098)</f>
        <v>tier - 2</v>
      </c>
      <c r="O1098" s="17" t="str" cm="1">
        <f t="array" ref="O1098">IF(H1098="?",INDEX($H$2:$H$2344,MODE(MATCH($H$2:$H$2344,$H$2:$H$2344,0))),H1098)</f>
        <v>tier - 3</v>
      </c>
      <c r="P1098" s="17" t="str">
        <f t="shared" si="91"/>
        <v>R1026</v>
      </c>
      <c r="Q1098" s="47" t="str">
        <f t="shared" si="92"/>
        <v>27-Sep-1992</v>
      </c>
      <c r="R1098" s="48">
        <v>33874</v>
      </c>
      <c r="S1098" s="17"/>
      <c r="T1098" s="30">
        <f t="shared" si="93"/>
        <v>30</v>
      </c>
      <c r="U1098" s="62">
        <v>8954.99</v>
      </c>
    </row>
    <row r="1099" spans="1:21" x14ac:dyDescent="0.25">
      <c r="A1099" t="s">
        <v>1130</v>
      </c>
      <c r="B1099">
        <v>1974</v>
      </c>
      <c r="C1099" t="s">
        <v>35</v>
      </c>
      <c r="D1099">
        <v>17</v>
      </c>
      <c r="E1099">
        <v>1</v>
      </c>
      <c r="F1099" s="54">
        <v>8964.06</v>
      </c>
      <c r="G1099" t="s">
        <v>12</v>
      </c>
      <c r="H1099" t="s">
        <v>11</v>
      </c>
      <c r="I1099" t="s">
        <v>168</v>
      </c>
      <c r="J1099" s="19"/>
      <c r="K1099" s="19"/>
      <c r="L1099" s="15" t="str">
        <f t="shared" si="89"/>
        <v>Aug</v>
      </c>
      <c r="M1099" s="15">
        <f t="shared" si="90"/>
        <v>1974</v>
      </c>
      <c r="N1099" s="15" t="str" cm="1">
        <f t="array" ref="N1099">IF(G1099="?",INDEX($G$2:$G$2344,MODE(MATCH($G$2:$G$2344,$G$2:$G$2344,0))),G1099)</f>
        <v>tier - 3</v>
      </c>
      <c r="O1099" s="15" t="str" cm="1">
        <f t="array" ref="O1099">IF(H1099="?",INDEX($H$2:$H$2344,MODE(MATCH($H$2:$H$2344,$H$2:$H$2344,0))),H1099)</f>
        <v>tier - 2</v>
      </c>
      <c r="P1099" s="15" t="str">
        <f t="shared" si="91"/>
        <v>R1016</v>
      </c>
      <c r="Q1099" s="49" t="str">
        <f t="shared" si="92"/>
        <v>17-Aug-1974</v>
      </c>
      <c r="R1099" s="46">
        <v>27258</v>
      </c>
      <c r="S1099" s="15"/>
      <c r="T1099" s="29">
        <f t="shared" si="93"/>
        <v>48</v>
      </c>
      <c r="U1099" s="61">
        <v>8964.06</v>
      </c>
    </row>
    <row r="1100" spans="1:21" x14ac:dyDescent="0.25">
      <c r="A1100" t="s">
        <v>1131</v>
      </c>
      <c r="B1100">
        <v>1983</v>
      </c>
      <c r="C1100" t="s">
        <v>10</v>
      </c>
      <c r="D1100">
        <v>15</v>
      </c>
      <c r="E1100">
        <v>5</v>
      </c>
      <c r="F1100" s="54">
        <v>8965.7999999999993</v>
      </c>
      <c r="G1100" t="s">
        <v>11</v>
      </c>
      <c r="H1100" t="s">
        <v>12</v>
      </c>
      <c r="I1100" t="s">
        <v>23</v>
      </c>
      <c r="J1100" s="20"/>
      <c r="K1100" s="20"/>
      <c r="L1100" s="17" t="str">
        <f t="shared" si="89"/>
        <v>Jul</v>
      </c>
      <c r="M1100" s="17">
        <f t="shared" si="90"/>
        <v>1983</v>
      </c>
      <c r="N1100" s="17" t="str" cm="1">
        <f t="array" ref="N1100">IF(G1100="?",INDEX($G$2:$G$2344,MODE(MATCH($G$2:$G$2344,$G$2:$G$2344,0))),G1100)</f>
        <v>tier - 2</v>
      </c>
      <c r="O1100" s="17" t="str" cm="1">
        <f t="array" ref="O1100">IF(H1100="?",INDEX($H$2:$H$2344,MODE(MATCH($H$2:$H$2344,$H$2:$H$2344,0))),H1100)</f>
        <v>tier - 3</v>
      </c>
      <c r="P1100" s="17" t="str">
        <f t="shared" si="91"/>
        <v>R1012</v>
      </c>
      <c r="Q1100" s="47" t="str">
        <f t="shared" si="92"/>
        <v>15-Jul-1983</v>
      </c>
      <c r="R1100" s="48">
        <v>30512</v>
      </c>
      <c r="S1100" s="17"/>
      <c r="T1100" s="30">
        <f t="shared" si="93"/>
        <v>39</v>
      </c>
      <c r="U1100" s="62">
        <v>8965.7999999999993</v>
      </c>
    </row>
    <row r="1101" spans="1:21" x14ac:dyDescent="0.25">
      <c r="A1101" t="s">
        <v>1132</v>
      </c>
      <c r="B1101">
        <v>1974</v>
      </c>
      <c r="C1101" t="s">
        <v>20</v>
      </c>
      <c r="D1101">
        <v>8</v>
      </c>
      <c r="E1101">
        <v>2</v>
      </c>
      <c r="F1101" s="54">
        <v>8968.33</v>
      </c>
      <c r="G1101" t="s">
        <v>12</v>
      </c>
      <c r="H1101" t="s">
        <v>11</v>
      </c>
      <c r="I1101" t="s">
        <v>42</v>
      </c>
      <c r="J1101" s="19"/>
      <c r="K1101" s="19"/>
      <c r="L1101" s="15" t="str">
        <f t="shared" si="89"/>
        <v>Sep</v>
      </c>
      <c r="M1101" s="15">
        <f t="shared" si="90"/>
        <v>1974</v>
      </c>
      <c r="N1101" s="15" t="str" cm="1">
        <f t="array" ref="N1101">IF(G1101="?",INDEX($G$2:$G$2344,MODE(MATCH($G$2:$G$2344,$G$2:$G$2344,0))),G1101)</f>
        <v>tier - 3</v>
      </c>
      <c r="O1101" s="15" t="str" cm="1">
        <f t="array" ref="O1101">IF(H1101="?",INDEX($H$2:$H$2344,MODE(MATCH($H$2:$H$2344,$H$2:$H$2344,0))),H1101)</f>
        <v>tier - 2</v>
      </c>
      <c r="P1101" s="15" t="str">
        <f t="shared" si="91"/>
        <v>R1011</v>
      </c>
      <c r="Q1101" s="49" t="str">
        <f t="shared" si="92"/>
        <v>8-Sep-1974</v>
      </c>
      <c r="R1101" s="46">
        <v>27280</v>
      </c>
      <c r="S1101" s="15"/>
      <c r="T1101" s="29">
        <f t="shared" si="93"/>
        <v>48</v>
      </c>
      <c r="U1101" s="61">
        <v>8968.33</v>
      </c>
    </row>
    <row r="1102" spans="1:21" x14ac:dyDescent="0.25">
      <c r="A1102" t="s">
        <v>1133</v>
      </c>
      <c r="B1102">
        <v>1974</v>
      </c>
      <c r="C1102" t="s">
        <v>10</v>
      </c>
      <c r="D1102">
        <v>21</v>
      </c>
      <c r="E1102">
        <v>2</v>
      </c>
      <c r="F1102" s="54">
        <v>8978.19</v>
      </c>
      <c r="G1102" t="s">
        <v>11</v>
      </c>
      <c r="H1102" t="s">
        <v>11</v>
      </c>
      <c r="I1102" t="s">
        <v>13</v>
      </c>
      <c r="J1102" s="20"/>
      <c r="K1102" s="20"/>
      <c r="L1102" s="17" t="str">
        <f t="shared" si="89"/>
        <v>Jul</v>
      </c>
      <c r="M1102" s="17">
        <f t="shared" si="90"/>
        <v>1974</v>
      </c>
      <c r="N1102" s="17" t="str" cm="1">
        <f t="array" ref="N1102">IF(G1102="?",INDEX($G$2:$G$2344,MODE(MATCH($G$2:$G$2344,$G$2:$G$2344,0))),G1102)</f>
        <v>tier - 2</v>
      </c>
      <c r="O1102" s="17" t="str" cm="1">
        <f t="array" ref="O1102">IF(H1102="?",INDEX($H$2:$H$2344,MODE(MATCH($H$2:$H$2344,$H$2:$H$2344,0))),H1102)</f>
        <v>tier - 2</v>
      </c>
      <c r="P1102" s="17" t="str">
        <f t="shared" si="91"/>
        <v>R1013</v>
      </c>
      <c r="Q1102" s="47" t="str">
        <f t="shared" si="92"/>
        <v>21-Jul-1974</v>
      </c>
      <c r="R1102" s="48">
        <v>27231</v>
      </c>
      <c r="S1102" s="17"/>
      <c r="T1102" s="30">
        <f t="shared" si="93"/>
        <v>48</v>
      </c>
      <c r="U1102" s="62">
        <v>8978.19</v>
      </c>
    </row>
    <row r="1103" spans="1:21" x14ac:dyDescent="0.25">
      <c r="A1103" t="s">
        <v>1134</v>
      </c>
      <c r="B1103">
        <v>1973</v>
      </c>
      <c r="C1103" t="s">
        <v>37</v>
      </c>
      <c r="D1103">
        <v>11</v>
      </c>
      <c r="E1103">
        <v>0</v>
      </c>
      <c r="F1103" s="54">
        <v>8988.16</v>
      </c>
      <c r="G1103" t="s">
        <v>11</v>
      </c>
      <c r="H1103" t="s">
        <v>16</v>
      </c>
      <c r="I1103" t="s">
        <v>23</v>
      </c>
      <c r="J1103" s="19"/>
      <c r="K1103" s="19"/>
      <c r="L1103" s="15" t="str">
        <f t="shared" si="89"/>
        <v>Oct</v>
      </c>
      <c r="M1103" s="15">
        <f t="shared" si="90"/>
        <v>1973</v>
      </c>
      <c r="N1103" s="15" t="str" cm="1">
        <f t="array" ref="N1103">IF(G1103="?",INDEX($G$2:$G$2344,MODE(MATCH($G$2:$G$2344,$G$2:$G$2344,0))),G1103)</f>
        <v>tier - 2</v>
      </c>
      <c r="O1103" s="15" t="str" cm="1">
        <f t="array" ref="O1103">IF(H1103="?",INDEX($H$2:$H$2344,MODE(MATCH($H$2:$H$2344,$H$2:$H$2344,0))),H1103)</f>
        <v>tier - 1</v>
      </c>
      <c r="P1103" s="15" t="str">
        <f t="shared" si="91"/>
        <v>R1012</v>
      </c>
      <c r="Q1103" s="49" t="str">
        <f t="shared" si="92"/>
        <v>11-Oct-1973</v>
      </c>
      <c r="R1103" s="46">
        <v>26948</v>
      </c>
      <c r="S1103" s="15"/>
      <c r="T1103" s="29">
        <f t="shared" si="93"/>
        <v>49</v>
      </c>
      <c r="U1103" s="61">
        <v>8988.16</v>
      </c>
    </row>
    <row r="1104" spans="1:21" x14ac:dyDescent="0.25">
      <c r="A1104" t="s">
        <v>1135</v>
      </c>
      <c r="B1104">
        <v>1979</v>
      </c>
      <c r="C1104" t="s">
        <v>30</v>
      </c>
      <c r="D1104">
        <v>16</v>
      </c>
      <c r="E1104">
        <v>2</v>
      </c>
      <c r="F1104" s="54">
        <v>8998.43</v>
      </c>
      <c r="G1104" t="s">
        <v>11</v>
      </c>
      <c r="H1104" t="s">
        <v>16</v>
      </c>
      <c r="I1104" t="s">
        <v>200</v>
      </c>
      <c r="J1104" s="20"/>
      <c r="K1104" s="20"/>
      <c r="L1104" s="17" t="str">
        <f t="shared" si="89"/>
        <v>Dec</v>
      </c>
      <c r="M1104" s="17">
        <f t="shared" si="90"/>
        <v>1979</v>
      </c>
      <c r="N1104" s="17" t="str" cm="1">
        <f t="array" ref="N1104">IF(G1104="?",INDEX($G$2:$G$2344,MODE(MATCH($G$2:$G$2344,$G$2:$G$2344,0))),G1104)</f>
        <v>tier - 2</v>
      </c>
      <c r="O1104" s="17" t="str" cm="1">
        <f t="array" ref="O1104">IF(H1104="?",INDEX($H$2:$H$2344,MODE(MATCH($H$2:$H$2344,$H$2:$H$2344,0))),H1104)</f>
        <v>tier - 1</v>
      </c>
      <c r="P1104" s="17" t="str">
        <f t="shared" si="91"/>
        <v>R1025</v>
      </c>
      <c r="Q1104" s="47" t="str">
        <f t="shared" si="92"/>
        <v>16-Dec-1979</v>
      </c>
      <c r="R1104" s="48">
        <v>29205</v>
      </c>
      <c r="S1104" s="17"/>
      <c r="T1104" s="30">
        <f t="shared" si="93"/>
        <v>43</v>
      </c>
      <c r="U1104" s="62">
        <v>8998.43</v>
      </c>
    </row>
    <row r="1105" spans="1:21" x14ac:dyDescent="0.25">
      <c r="A1105" t="s">
        <v>1136</v>
      </c>
      <c r="B1105">
        <v>1993</v>
      </c>
      <c r="C1105" t="s">
        <v>30</v>
      </c>
      <c r="D1105">
        <v>1</v>
      </c>
      <c r="E1105">
        <v>0</v>
      </c>
      <c r="F1105" s="54">
        <v>9010.2000000000007</v>
      </c>
      <c r="G1105" t="s">
        <v>11</v>
      </c>
      <c r="H1105" t="s">
        <v>12</v>
      </c>
      <c r="I1105" t="s">
        <v>535</v>
      </c>
      <c r="J1105" s="19"/>
      <c r="K1105" s="19"/>
      <c r="L1105" s="15" t="str">
        <f t="shared" si="89"/>
        <v>Dec</v>
      </c>
      <c r="M1105" s="15">
        <f t="shared" si="90"/>
        <v>1993</v>
      </c>
      <c r="N1105" s="15" t="str" cm="1">
        <f t="array" ref="N1105">IF(G1105="?",INDEX($G$2:$G$2344,MODE(MATCH($G$2:$G$2344,$G$2:$G$2344,0))),G1105)</f>
        <v>tier - 2</v>
      </c>
      <c r="O1105" s="15" t="str" cm="1">
        <f t="array" ref="O1105">IF(H1105="?",INDEX($H$2:$H$2344,MODE(MATCH($H$2:$H$2344,$H$2:$H$2344,0))),H1105)</f>
        <v>tier - 3</v>
      </c>
      <c r="P1105" s="15" t="str">
        <f t="shared" si="91"/>
        <v>R1026</v>
      </c>
      <c r="Q1105" s="49" t="str">
        <f t="shared" si="92"/>
        <v>1-Dec-1993</v>
      </c>
      <c r="R1105" s="46">
        <v>34304</v>
      </c>
      <c r="S1105" s="15"/>
      <c r="T1105" s="29">
        <f t="shared" si="93"/>
        <v>29</v>
      </c>
      <c r="U1105" s="61">
        <v>9010.2000000000007</v>
      </c>
    </row>
    <row r="1106" spans="1:21" x14ac:dyDescent="0.25">
      <c r="A1106" t="s">
        <v>1137</v>
      </c>
      <c r="B1106">
        <v>1972</v>
      </c>
      <c r="C1106" t="s">
        <v>30</v>
      </c>
      <c r="D1106">
        <v>7</v>
      </c>
      <c r="E1106">
        <v>1</v>
      </c>
      <c r="F1106" s="54">
        <v>9048.0300000000007</v>
      </c>
      <c r="G1106" t="s">
        <v>11</v>
      </c>
      <c r="H1106" t="s">
        <v>11</v>
      </c>
      <c r="I1106" t="s">
        <v>13</v>
      </c>
      <c r="J1106" s="20"/>
      <c r="K1106" s="20"/>
      <c r="L1106" s="17" t="str">
        <f t="shared" si="89"/>
        <v>Dec</v>
      </c>
      <c r="M1106" s="17">
        <f t="shared" si="90"/>
        <v>1972</v>
      </c>
      <c r="N1106" s="17" t="str" cm="1">
        <f t="array" ref="N1106">IF(G1106="?",INDEX($G$2:$G$2344,MODE(MATCH($G$2:$G$2344,$G$2:$G$2344,0))),G1106)</f>
        <v>tier - 2</v>
      </c>
      <c r="O1106" s="17" t="str" cm="1">
        <f t="array" ref="O1106">IF(H1106="?",INDEX($H$2:$H$2344,MODE(MATCH($H$2:$H$2344,$H$2:$H$2344,0))),H1106)</f>
        <v>tier - 2</v>
      </c>
      <c r="P1106" s="17" t="str">
        <f t="shared" si="91"/>
        <v>R1013</v>
      </c>
      <c r="Q1106" s="47" t="str">
        <f t="shared" si="92"/>
        <v>7-Dec-1972</v>
      </c>
      <c r="R1106" s="48">
        <v>26640</v>
      </c>
      <c r="S1106" s="17"/>
      <c r="T1106" s="30">
        <f t="shared" si="93"/>
        <v>50</v>
      </c>
      <c r="U1106" s="62">
        <v>9048.0300000000007</v>
      </c>
    </row>
    <row r="1107" spans="1:21" x14ac:dyDescent="0.25">
      <c r="A1107" t="s">
        <v>1138</v>
      </c>
      <c r="B1107">
        <v>1972</v>
      </c>
      <c r="C1107" t="s">
        <v>30</v>
      </c>
      <c r="D1107">
        <v>2</v>
      </c>
      <c r="E1107">
        <v>1</v>
      </c>
      <c r="F1107" s="54">
        <v>9058.73</v>
      </c>
      <c r="G1107" t="s">
        <v>12</v>
      </c>
      <c r="H1107" t="s">
        <v>11</v>
      </c>
      <c r="I1107" t="s">
        <v>13</v>
      </c>
      <c r="J1107" s="19"/>
      <c r="K1107" s="19"/>
      <c r="L1107" s="15" t="str">
        <f t="shared" si="89"/>
        <v>Dec</v>
      </c>
      <c r="M1107" s="15">
        <f t="shared" si="90"/>
        <v>1972</v>
      </c>
      <c r="N1107" s="15" t="str" cm="1">
        <f t="array" ref="N1107">IF(G1107="?",INDEX($G$2:$G$2344,MODE(MATCH($G$2:$G$2344,$G$2:$G$2344,0))),G1107)</f>
        <v>tier - 3</v>
      </c>
      <c r="O1107" s="15" t="str" cm="1">
        <f t="array" ref="O1107">IF(H1107="?",INDEX($H$2:$H$2344,MODE(MATCH($H$2:$H$2344,$H$2:$H$2344,0))),H1107)</f>
        <v>tier - 2</v>
      </c>
      <c r="P1107" s="15" t="str">
        <f t="shared" si="91"/>
        <v>R1013</v>
      </c>
      <c r="Q1107" s="49" t="str">
        <f t="shared" si="92"/>
        <v>2-Dec-1972</v>
      </c>
      <c r="R1107" s="46">
        <v>26635</v>
      </c>
      <c r="S1107" s="15"/>
      <c r="T1107" s="29">
        <f t="shared" si="93"/>
        <v>50</v>
      </c>
      <c r="U1107" s="61">
        <v>9058.73</v>
      </c>
    </row>
    <row r="1108" spans="1:21" x14ac:dyDescent="0.25">
      <c r="A1108" t="s">
        <v>1139</v>
      </c>
      <c r="B1108">
        <v>1977</v>
      </c>
      <c r="C1108" t="s">
        <v>15</v>
      </c>
      <c r="D1108">
        <v>4</v>
      </c>
      <c r="E1108">
        <v>2</v>
      </c>
      <c r="F1108" s="54">
        <v>9095.07</v>
      </c>
      <c r="G1108" t="s">
        <v>11</v>
      </c>
      <c r="H1108" t="s">
        <v>11</v>
      </c>
      <c r="I1108" t="s">
        <v>247</v>
      </c>
      <c r="J1108" s="20"/>
      <c r="K1108" s="20"/>
      <c r="L1108" s="17" t="str">
        <f t="shared" si="89"/>
        <v>Nov</v>
      </c>
      <c r="M1108" s="17">
        <f t="shared" si="90"/>
        <v>1977</v>
      </c>
      <c r="N1108" s="17" t="str" cm="1">
        <f t="array" ref="N1108">IF(G1108="?",INDEX($G$2:$G$2344,MODE(MATCH($G$2:$G$2344,$G$2:$G$2344,0))),G1108)</f>
        <v>tier - 2</v>
      </c>
      <c r="O1108" s="17" t="str" cm="1">
        <f t="array" ref="O1108">IF(H1108="?",INDEX($H$2:$H$2344,MODE(MATCH($H$2:$H$2344,$H$2:$H$2344,0))),H1108)</f>
        <v>tier - 2</v>
      </c>
      <c r="P1108" s="17" t="str">
        <f t="shared" si="91"/>
        <v>R1024</v>
      </c>
      <c r="Q1108" s="47" t="str">
        <f t="shared" si="92"/>
        <v>4-Nov-1977</v>
      </c>
      <c r="R1108" s="48">
        <v>28433</v>
      </c>
      <c r="S1108" s="17"/>
      <c r="T1108" s="30">
        <f t="shared" si="93"/>
        <v>45</v>
      </c>
      <c r="U1108" s="62">
        <v>9095.07</v>
      </c>
    </row>
    <row r="1109" spans="1:21" x14ac:dyDescent="0.25">
      <c r="A1109" t="s">
        <v>1140</v>
      </c>
      <c r="B1109">
        <v>1965</v>
      </c>
      <c r="C1109" t="s">
        <v>15</v>
      </c>
      <c r="D1109">
        <v>9</v>
      </c>
      <c r="E1109">
        <v>0</v>
      </c>
      <c r="F1109" s="54">
        <v>9095.94</v>
      </c>
      <c r="G1109" t="s">
        <v>12</v>
      </c>
      <c r="H1109" t="s">
        <v>16</v>
      </c>
      <c r="I1109" t="s">
        <v>42</v>
      </c>
      <c r="J1109" s="19"/>
      <c r="K1109" s="19"/>
      <c r="L1109" s="15" t="str">
        <f t="shared" si="89"/>
        <v>Nov</v>
      </c>
      <c r="M1109" s="15">
        <f t="shared" si="90"/>
        <v>1965</v>
      </c>
      <c r="N1109" s="15" t="str" cm="1">
        <f t="array" ref="N1109">IF(G1109="?",INDEX($G$2:$G$2344,MODE(MATCH($G$2:$G$2344,$G$2:$G$2344,0))),G1109)</f>
        <v>tier - 3</v>
      </c>
      <c r="O1109" s="15" t="str" cm="1">
        <f t="array" ref="O1109">IF(H1109="?",INDEX($H$2:$H$2344,MODE(MATCH($H$2:$H$2344,$H$2:$H$2344,0))),H1109)</f>
        <v>tier - 1</v>
      </c>
      <c r="P1109" s="15" t="str">
        <f t="shared" si="91"/>
        <v>R1011</v>
      </c>
      <c r="Q1109" s="49" t="str">
        <f t="shared" si="92"/>
        <v>9-Nov-1965</v>
      </c>
      <c r="R1109" s="46">
        <v>24055</v>
      </c>
      <c r="S1109" s="15"/>
      <c r="T1109" s="29">
        <f t="shared" si="93"/>
        <v>57</v>
      </c>
      <c r="U1109" s="61">
        <v>9095.94</v>
      </c>
    </row>
    <row r="1110" spans="1:21" x14ac:dyDescent="0.25">
      <c r="A1110" t="s">
        <v>1141</v>
      </c>
      <c r="B1110">
        <v>1977</v>
      </c>
      <c r="C1110" t="s">
        <v>30</v>
      </c>
      <c r="D1110">
        <v>2</v>
      </c>
      <c r="E1110">
        <v>3</v>
      </c>
      <c r="F1110" s="54">
        <v>9101.7999999999993</v>
      </c>
      <c r="G1110" t="s">
        <v>11</v>
      </c>
      <c r="H1110" t="s">
        <v>16</v>
      </c>
      <c r="I1110" t="s">
        <v>42</v>
      </c>
      <c r="J1110" s="20"/>
      <c r="K1110" s="20"/>
      <c r="L1110" s="17" t="str">
        <f t="shared" si="89"/>
        <v>Dec</v>
      </c>
      <c r="M1110" s="17">
        <f t="shared" si="90"/>
        <v>1977</v>
      </c>
      <c r="N1110" s="17" t="str" cm="1">
        <f t="array" ref="N1110">IF(G1110="?",INDEX($G$2:$G$2344,MODE(MATCH($G$2:$G$2344,$G$2:$G$2344,0))),G1110)</f>
        <v>tier - 2</v>
      </c>
      <c r="O1110" s="17" t="str" cm="1">
        <f t="array" ref="O1110">IF(H1110="?",INDEX($H$2:$H$2344,MODE(MATCH($H$2:$H$2344,$H$2:$H$2344,0))),H1110)</f>
        <v>tier - 1</v>
      </c>
      <c r="P1110" s="17" t="str">
        <f t="shared" si="91"/>
        <v>R1011</v>
      </c>
      <c r="Q1110" s="47" t="str">
        <f t="shared" si="92"/>
        <v>2-Dec-1977</v>
      </c>
      <c r="R1110" s="48">
        <v>28461</v>
      </c>
      <c r="S1110" s="17"/>
      <c r="T1110" s="30">
        <f t="shared" si="93"/>
        <v>45</v>
      </c>
      <c r="U1110" s="62">
        <v>9101.7999999999993</v>
      </c>
    </row>
    <row r="1111" spans="1:21" x14ac:dyDescent="0.25">
      <c r="A1111" t="s">
        <v>1142</v>
      </c>
      <c r="B1111">
        <v>1970</v>
      </c>
      <c r="C1111" t="s">
        <v>35</v>
      </c>
      <c r="D1111">
        <v>12</v>
      </c>
      <c r="E1111">
        <v>0</v>
      </c>
      <c r="F1111" s="54">
        <v>9140.9500000000007</v>
      </c>
      <c r="G1111" t="s">
        <v>12</v>
      </c>
      <c r="H1111" t="s">
        <v>12</v>
      </c>
      <c r="I1111" t="s">
        <v>13</v>
      </c>
      <c r="J1111" s="19"/>
      <c r="K1111" s="19"/>
      <c r="L1111" s="15" t="str">
        <f t="shared" si="89"/>
        <v>Aug</v>
      </c>
      <c r="M1111" s="15">
        <f t="shared" si="90"/>
        <v>1970</v>
      </c>
      <c r="N1111" s="15" t="str" cm="1">
        <f t="array" ref="N1111">IF(G1111="?",INDEX($G$2:$G$2344,MODE(MATCH($G$2:$G$2344,$G$2:$G$2344,0))),G1111)</f>
        <v>tier - 3</v>
      </c>
      <c r="O1111" s="15" t="str" cm="1">
        <f t="array" ref="O1111">IF(H1111="?",INDEX($H$2:$H$2344,MODE(MATCH($H$2:$H$2344,$H$2:$H$2344,0))),H1111)</f>
        <v>tier - 3</v>
      </c>
      <c r="P1111" s="15" t="str">
        <f t="shared" si="91"/>
        <v>R1013</v>
      </c>
      <c r="Q1111" s="49" t="str">
        <f t="shared" si="92"/>
        <v>12-Aug-1970</v>
      </c>
      <c r="R1111" s="46">
        <v>25792</v>
      </c>
      <c r="S1111" s="15"/>
      <c r="T1111" s="29">
        <f t="shared" si="93"/>
        <v>52</v>
      </c>
      <c r="U1111" s="61">
        <v>9140.9500000000007</v>
      </c>
    </row>
    <row r="1112" spans="1:21" x14ac:dyDescent="0.25">
      <c r="A1112" t="s">
        <v>1143</v>
      </c>
      <c r="B1112">
        <v>1970</v>
      </c>
      <c r="C1112" t="s">
        <v>37</v>
      </c>
      <c r="D1112">
        <v>18</v>
      </c>
      <c r="E1112">
        <v>0</v>
      </c>
      <c r="F1112" s="54">
        <v>9144.57</v>
      </c>
      <c r="G1112" t="s">
        <v>12</v>
      </c>
      <c r="H1112" t="s">
        <v>11</v>
      </c>
      <c r="I1112" t="s">
        <v>42</v>
      </c>
      <c r="J1112" s="20"/>
      <c r="K1112" s="20"/>
      <c r="L1112" s="17" t="str">
        <f t="shared" si="89"/>
        <v>Oct</v>
      </c>
      <c r="M1112" s="17">
        <f t="shared" si="90"/>
        <v>1970</v>
      </c>
      <c r="N1112" s="17" t="str" cm="1">
        <f t="array" ref="N1112">IF(G1112="?",INDEX($G$2:$G$2344,MODE(MATCH($G$2:$G$2344,$G$2:$G$2344,0))),G1112)</f>
        <v>tier - 3</v>
      </c>
      <c r="O1112" s="17" t="str" cm="1">
        <f t="array" ref="O1112">IF(H1112="?",INDEX($H$2:$H$2344,MODE(MATCH($H$2:$H$2344,$H$2:$H$2344,0))),H1112)</f>
        <v>tier - 2</v>
      </c>
      <c r="P1112" s="17" t="str">
        <f t="shared" si="91"/>
        <v>R1011</v>
      </c>
      <c r="Q1112" s="47" t="str">
        <f t="shared" si="92"/>
        <v>18-Oct-1970</v>
      </c>
      <c r="R1112" s="48">
        <v>25859</v>
      </c>
      <c r="S1112" s="17"/>
      <c r="T1112" s="30">
        <f t="shared" si="93"/>
        <v>52</v>
      </c>
      <c r="U1112" s="62">
        <v>9144.57</v>
      </c>
    </row>
    <row r="1113" spans="1:21" x14ac:dyDescent="0.25">
      <c r="A1113" t="s">
        <v>1144</v>
      </c>
      <c r="B1113">
        <v>1982</v>
      </c>
      <c r="C1113" t="s">
        <v>30</v>
      </c>
      <c r="D1113">
        <v>8</v>
      </c>
      <c r="E1113">
        <v>3</v>
      </c>
      <c r="F1113" s="54">
        <v>9147.5</v>
      </c>
      <c r="G1113" t="s">
        <v>11</v>
      </c>
      <c r="H1113" t="s">
        <v>16</v>
      </c>
      <c r="I1113" t="s">
        <v>23</v>
      </c>
      <c r="J1113" s="19"/>
      <c r="K1113" s="19"/>
      <c r="L1113" s="15" t="str">
        <f t="shared" si="89"/>
        <v>Dec</v>
      </c>
      <c r="M1113" s="15">
        <f t="shared" si="90"/>
        <v>1982</v>
      </c>
      <c r="N1113" s="15" t="str" cm="1">
        <f t="array" ref="N1113">IF(G1113="?",INDEX($G$2:$G$2344,MODE(MATCH($G$2:$G$2344,$G$2:$G$2344,0))),G1113)</f>
        <v>tier - 2</v>
      </c>
      <c r="O1113" s="15" t="str" cm="1">
        <f t="array" ref="O1113">IF(H1113="?",INDEX($H$2:$H$2344,MODE(MATCH($H$2:$H$2344,$H$2:$H$2344,0))),H1113)</f>
        <v>tier - 1</v>
      </c>
      <c r="P1113" s="15" t="str">
        <f t="shared" si="91"/>
        <v>R1012</v>
      </c>
      <c r="Q1113" s="49" t="str">
        <f t="shared" si="92"/>
        <v>8-Dec-1982</v>
      </c>
      <c r="R1113" s="46">
        <v>30293</v>
      </c>
      <c r="S1113" s="15"/>
      <c r="T1113" s="29">
        <f t="shared" si="93"/>
        <v>40</v>
      </c>
      <c r="U1113" s="61">
        <v>9147.5</v>
      </c>
    </row>
    <row r="1114" spans="1:21" x14ac:dyDescent="0.25">
      <c r="A1114" t="s">
        <v>1145</v>
      </c>
      <c r="B1114">
        <v>1990</v>
      </c>
      <c r="C1114" t="s">
        <v>35</v>
      </c>
      <c r="D1114">
        <v>23</v>
      </c>
      <c r="E1114">
        <v>3</v>
      </c>
      <c r="F1114" s="54">
        <v>9159.51</v>
      </c>
      <c r="G1114" t="s">
        <v>11</v>
      </c>
      <c r="H1114" t="s">
        <v>11</v>
      </c>
      <c r="I1114" t="s">
        <v>300</v>
      </c>
      <c r="J1114" s="20"/>
      <c r="K1114" s="20"/>
      <c r="L1114" s="17" t="str">
        <f t="shared" si="89"/>
        <v>Aug</v>
      </c>
      <c r="M1114" s="17">
        <f t="shared" si="90"/>
        <v>1990</v>
      </c>
      <c r="N1114" s="17" t="str" cm="1">
        <f t="array" ref="N1114">IF(G1114="?",INDEX($G$2:$G$2344,MODE(MATCH($G$2:$G$2344,$G$2:$G$2344,0))),G1114)</f>
        <v>tier - 2</v>
      </c>
      <c r="O1114" s="17" t="str" cm="1">
        <f t="array" ref="O1114">IF(H1114="?",INDEX($H$2:$H$2344,MODE(MATCH($H$2:$H$2344,$H$2:$H$2344,0))),H1114)</f>
        <v>tier - 2</v>
      </c>
      <c r="P1114" s="17" t="str">
        <f t="shared" si="91"/>
        <v>R1021</v>
      </c>
      <c r="Q1114" s="47" t="str">
        <f t="shared" si="92"/>
        <v>23-Aug-1990</v>
      </c>
      <c r="R1114" s="48">
        <v>33108</v>
      </c>
      <c r="S1114" s="17"/>
      <c r="T1114" s="30">
        <f t="shared" si="93"/>
        <v>32</v>
      </c>
      <c r="U1114" s="62">
        <v>9159.51</v>
      </c>
    </row>
    <row r="1115" spans="1:21" x14ac:dyDescent="0.25">
      <c r="A1115" t="s">
        <v>1146</v>
      </c>
      <c r="B1115">
        <v>1970</v>
      </c>
      <c r="C1115" t="s">
        <v>37</v>
      </c>
      <c r="D1115">
        <v>24</v>
      </c>
      <c r="E1115">
        <v>0</v>
      </c>
      <c r="F1115" s="54">
        <v>9171.75</v>
      </c>
      <c r="G1115" t="s">
        <v>11</v>
      </c>
      <c r="H1115" t="s">
        <v>11</v>
      </c>
      <c r="I1115" t="s">
        <v>23</v>
      </c>
      <c r="J1115" s="19"/>
      <c r="K1115" s="19"/>
      <c r="L1115" s="15" t="str">
        <f t="shared" si="89"/>
        <v>Oct</v>
      </c>
      <c r="M1115" s="15">
        <f t="shared" si="90"/>
        <v>1970</v>
      </c>
      <c r="N1115" s="15" t="str" cm="1">
        <f t="array" ref="N1115">IF(G1115="?",INDEX($G$2:$G$2344,MODE(MATCH($G$2:$G$2344,$G$2:$G$2344,0))),G1115)</f>
        <v>tier - 2</v>
      </c>
      <c r="O1115" s="15" t="str" cm="1">
        <f t="array" ref="O1115">IF(H1115="?",INDEX($H$2:$H$2344,MODE(MATCH($H$2:$H$2344,$H$2:$H$2344,0))),H1115)</f>
        <v>tier - 2</v>
      </c>
      <c r="P1115" s="15" t="str">
        <f t="shared" si="91"/>
        <v>R1012</v>
      </c>
      <c r="Q1115" s="49" t="str">
        <f t="shared" si="92"/>
        <v>24-Oct-1970</v>
      </c>
      <c r="R1115" s="46">
        <v>25865</v>
      </c>
      <c r="S1115" s="15"/>
      <c r="T1115" s="29">
        <f t="shared" si="93"/>
        <v>52</v>
      </c>
      <c r="U1115" s="61">
        <v>9171.75</v>
      </c>
    </row>
    <row r="1116" spans="1:21" x14ac:dyDescent="0.25">
      <c r="A1116" t="s">
        <v>1147</v>
      </c>
      <c r="B1116">
        <v>1971</v>
      </c>
      <c r="C1116" t="s">
        <v>30</v>
      </c>
      <c r="D1116">
        <v>29</v>
      </c>
      <c r="E1116">
        <v>0</v>
      </c>
      <c r="F1116" s="54">
        <v>9174.14</v>
      </c>
      <c r="G1116" t="s">
        <v>12</v>
      </c>
      <c r="H1116" t="s">
        <v>16</v>
      </c>
      <c r="I1116" t="s">
        <v>23</v>
      </c>
      <c r="J1116" s="20"/>
      <c r="K1116" s="20"/>
      <c r="L1116" s="17" t="str">
        <f t="shared" si="89"/>
        <v>Dec</v>
      </c>
      <c r="M1116" s="17">
        <f t="shared" si="90"/>
        <v>1971</v>
      </c>
      <c r="N1116" s="17" t="str" cm="1">
        <f t="array" ref="N1116">IF(G1116="?",INDEX($G$2:$G$2344,MODE(MATCH($G$2:$G$2344,$G$2:$G$2344,0))),G1116)</f>
        <v>tier - 3</v>
      </c>
      <c r="O1116" s="17" t="str" cm="1">
        <f t="array" ref="O1116">IF(H1116="?",INDEX($H$2:$H$2344,MODE(MATCH($H$2:$H$2344,$H$2:$H$2344,0))),H1116)</f>
        <v>tier - 1</v>
      </c>
      <c r="P1116" s="17" t="str">
        <f t="shared" si="91"/>
        <v>R1012</v>
      </c>
      <c r="Q1116" s="47" t="str">
        <f t="shared" si="92"/>
        <v>29-Dec-1971</v>
      </c>
      <c r="R1116" s="48">
        <v>26296</v>
      </c>
      <c r="S1116" s="17"/>
      <c r="T1116" s="30">
        <f t="shared" si="93"/>
        <v>51</v>
      </c>
      <c r="U1116" s="62">
        <v>9174.14</v>
      </c>
    </row>
    <row r="1117" spans="1:21" x14ac:dyDescent="0.25">
      <c r="A1117" t="s">
        <v>1148</v>
      </c>
      <c r="B1117">
        <v>1973</v>
      </c>
      <c r="C1117" t="s">
        <v>30</v>
      </c>
      <c r="D1117">
        <v>25</v>
      </c>
      <c r="E1117">
        <v>1</v>
      </c>
      <c r="F1117" s="54">
        <v>9182.17</v>
      </c>
      <c r="G1117" t="s">
        <v>11</v>
      </c>
      <c r="H1117" t="s">
        <v>12</v>
      </c>
      <c r="I1117" t="s">
        <v>42</v>
      </c>
      <c r="J1117" s="19"/>
      <c r="K1117" s="19"/>
      <c r="L1117" s="15" t="str">
        <f t="shared" si="89"/>
        <v>Dec</v>
      </c>
      <c r="M1117" s="15">
        <f t="shared" si="90"/>
        <v>1973</v>
      </c>
      <c r="N1117" s="15" t="str" cm="1">
        <f t="array" ref="N1117">IF(G1117="?",INDEX($G$2:$G$2344,MODE(MATCH($G$2:$G$2344,$G$2:$G$2344,0))),G1117)</f>
        <v>tier - 2</v>
      </c>
      <c r="O1117" s="15" t="str" cm="1">
        <f t="array" ref="O1117">IF(H1117="?",INDEX($H$2:$H$2344,MODE(MATCH($H$2:$H$2344,$H$2:$H$2344,0))),H1117)</f>
        <v>tier - 3</v>
      </c>
      <c r="P1117" s="15" t="str">
        <f t="shared" si="91"/>
        <v>R1011</v>
      </c>
      <c r="Q1117" s="49" t="str">
        <f t="shared" si="92"/>
        <v>25-Dec-1973</v>
      </c>
      <c r="R1117" s="46">
        <v>27023</v>
      </c>
      <c r="S1117" s="15"/>
      <c r="T1117" s="29">
        <f t="shared" si="93"/>
        <v>49</v>
      </c>
      <c r="U1117" s="61">
        <v>9182.17</v>
      </c>
    </row>
    <row r="1118" spans="1:21" x14ac:dyDescent="0.25">
      <c r="A1118" t="s">
        <v>1149</v>
      </c>
      <c r="B1118">
        <v>1976</v>
      </c>
      <c r="C1118" t="s">
        <v>20</v>
      </c>
      <c r="D1118">
        <v>10</v>
      </c>
      <c r="E1118">
        <v>2</v>
      </c>
      <c r="F1118" s="54">
        <v>9193.84</v>
      </c>
      <c r="G1118" t="s">
        <v>11</v>
      </c>
      <c r="H1118" t="s">
        <v>16</v>
      </c>
      <c r="I1118" t="s">
        <v>23</v>
      </c>
      <c r="J1118" s="20"/>
      <c r="K1118" s="20"/>
      <c r="L1118" s="17" t="str">
        <f t="shared" si="89"/>
        <v>Sep</v>
      </c>
      <c r="M1118" s="17">
        <f t="shared" si="90"/>
        <v>1976</v>
      </c>
      <c r="N1118" s="17" t="str" cm="1">
        <f t="array" ref="N1118">IF(G1118="?",INDEX($G$2:$G$2344,MODE(MATCH($G$2:$G$2344,$G$2:$G$2344,0))),G1118)</f>
        <v>tier - 2</v>
      </c>
      <c r="O1118" s="17" t="str" cm="1">
        <f t="array" ref="O1118">IF(H1118="?",INDEX($H$2:$H$2344,MODE(MATCH($H$2:$H$2344,$H$2:$H$2344,0))),H1118)</f>
        <v>tier - 1</v>
      </c>
      <c r="P1118" s="17" t="str">
        <f t="shared" si="91"/>
        <v>R1012</v>
      </c>
      <c r="Q1118" s="47" t="str">
        <f t="shared" si="92"/>
        <v>10-Sep-1976</v>
      </c>
      <c r="R1118" s="48">
        <v>28013</v>
      </c>
      <c r="S1118" s="17"/>
      <c r="T1118" s="30">
        <f t="shared" si="93"/>
        <v>46</v>
      </c>
      <c r="U1118" s="62">
        <v>9193.84</v>
      </c>
    </row>
    <row r="1119" spans="1:21" x14ac:dyDescent="0.25">
      <c r="A1119" t="s">
        <v>1150</v>
      </c>
      <c r="B1119">
        <v>1986</v>
      </c>
      <c r="C1119" t="s">
        <v>30</v>
      </c>
      <c r="D1119">
        <v>25</v>
      </c>
      <c r="E1119">
        <v>3</v>
      </c>
      <c r="F1119" s="54">
        <v>9210.06</v>
      </c>
      <c r="G1119" t="s">
        <v>11</v>
      </c>
      <c r="H1119" t="s">
        <v>12</v>
      </c>
      <c r="I1119" t="s">
        <v>300</v>
      </c>
      <c r="J1119" s="19"/>
      <c r="K1119" s="19"/>
      <c r="L1119" s="15" t="str">
        <f t="shared" si="89"/>
        <v>Dec</v>
      </c>
      <c r="M1119" s="15">
        <f t="shared" si="90"/>
        <v>1986</v>
      </c>
      <c r="N1119" s="15" t="str" cm="1">
        <f t="array" ref="N1119">IF(G1119="?",INDEX($G$2:$G$2344,MODE(MATCH($G$2:$G$2344,$G$2:$G$2344,0))),G1119)</f>
        <v>tier - 2</v>
      </c>
      <c r="O1119" s="15" t="str" cm="1">
        <f t="array" ref="O1119">IF(H1119="?",INDEX($H$2:$H$2344,MODE(MATCH($H$2:$H$2344,$H$2:$H$2344,0))),H1119)</f>
        <v>tier - 3</v>
      </c>
      <c r="P1119" s="15" t="str">
        <f t="shared" si="91"/>
        <v>R1021</v>
      </c>
      <c r="Q1119" s="49" t="str">
        <f t="shared" si="92"/>
        <v>25-Dec-1986</v>
      </c>
      <c r="R1119" s="46">
        <v>31771</v>
      </c>
      <c r="S1119" s="15"/>
      <c r="T1119" s="29">
        <f t="shared" si="93"/>
        <v>36</v>
      </c>
      <c r="U1119" s="61">
        <v>9210.06</v>
      </c>
    </row>
    <row r="1120" spans="1:21" x14ac:dyDescent="0.25">
      <c r="A1120" t="s">
        <v>1151</v>
      </c>
      <c r="B1120">
        <v>1981</v>
      </c>
      <c r="C1120" t="s">
        <v>30</v>
      </c>
      <c r="D1120">
        <v>5</v>
      </c>
      <c r="E1120">
        <v>5</v>
      </c>
      <c r="F1120" s="54">
        <v>9222.4</v>
      </c>
      <c r="G1120" t="s">
        <v>11</v>
      </c>
      <c r="H1120" t="s">
        <v>12</v>
      </c>
      <c r="I1120" t="s">
        <v>166</v>
      </c>
      <c r="J1120" s="20"/>
      <c r="K1120" s="20"/>
      <c r="L1120" s="17" t="str">
        <f t="shared" si="89"/>
        <v>Dec</v>
      </c>
      <c r="M1120" s="17">
        <f t="shared" si="90"/>
        <v>1981</v>
      </c>
      <c r="N1120" s="17" t="str" cm="1">
        <f t="array" ref="N1120">IF(G1120="?",INDEX($G$2:$G$2344,MODE(MATCH($G$2:$G$2344,$G$2:$G$2344,0))),G1120)</f>
        <v>tier - 2</v>
      </c>
      <c r="O1120" s="17" t="str" cm="1">
        <f t="array" ref="O1120">IF(H1120="?",INDEX($H$2:$H$2344,MODE(MATCH($H$2:$H$2344,$H$2:$H$2344,0))),H1120)</f>
        <v>tier - 3</v>
      </c>
      <c r="P1120" s="17" t="str">
        <f t="shared" si="91"/>
        <v>R1019</v>
      </c>
      <c r="Q1120" s="47" t="str">
        <f t="shared" si="92"/>
        <v>5-Dec-1981</v>
      </c>
      <c r="R1120" s="48">
        <v>29925</v>
      </c>
      <c r="S1120" s="17"/>
      <c r="T1120" s="30">
        <f t="shared" si="93"/>
        <v>41</v>
      </c>
      <c r="U1120" s="62">
        <v>9222.4</v>
      </c>
    </row>
    <row r="1121" spans="1:21" x14ac:dyDescent="0.25">
      <c r="A1121" t="s">
        <v>1152</v>
      </c>
      <c r="B1121">
        <v>1975</v>
      </c>
      <c r="C1121" t="s">
        <v>30</v>
      </c>
      <c r="D1121">
        <v>6</v>
      </c>
      <c r="E1121">
        <v>2</v>
      </c>
      <c r="F1121" s="54">
        <v>9225.26</v>
      </c>
      <c r="G1121" t="s">
        <v>12</v>
      </c>
      <c r="H1121" t="s">
        <v>12</v>
      </c>
      <c r="I1121" t="s">
        <v>164</v>
      </c>
      <c r="J1121" s="19"/>
      <c r="K1121" s="19"/>
      <c r="L1121" s="15" t="str">
        <f t="shared" si="89"/>
        <v>Dec</v>
      </c>
      <c r="M1121" s="15">
        <f t="shared" si="90"/>
        <v>1975</v>
      </c>
      <c r="N1121" s="15" t="str" cm="1">
        <f t="array" ref="N1121">IF(G1121="?",INDEX($G$2:$G$2344,MODE(MATCH($G$2:$G$2344,$G$2:$G$2344,0))),G1121)</f>
        <v>tier - 3</v>
      </c>
      <c r="O1121" s="15" t="str" cm="1">
        <f t="array" ref="O1121">IF(H1121="?",INDEX($H$2:$H$2344,MODE(MATCH($H$2:$H$2344,$H$2:$H$2344,0))),H1121)</f>
        <v>tier - 3</v>
      </c>
      <c r="P1121" s="15" t="str">
        <f t="shared" si="91"/>
        <v>R1015</v>
      </c>
      <c r="Q1121" s="49" t="str">
        <f t="shared" si="92"/>
        <v>6-Dec-1975</v>
      </c>
      <c r="R1121" s="46">
        <v>27734</v>
      </c>
      <c r="S1121" s="15"/>
      <c r="T1121" s="29">
        <f t="shared" si="93"/>
        <v>47</v>
      </c>
      <c r="U1121" s="61">
        <v>9225.26</v>
      </c>
    </row>
    <row r="1122" spans="1:21" x14ac:dyDescent="0.25">
      <c r="A1122" t="s">
        <v>1153</v>
      </c>
      <c r="B1122">
        <v>1980</v>
      </c>
      <c r="C1122" t="s">
        <v>37</v>
      </c>
      <c r="D1122">
        <v>5</v>
      </c>
      <c r="E1122">
        <v>2</v>
      </c>
      <c r="F1122" s="54">
        <v>9247.94</v>
      </c>
      <c r="G1122" t="s">
        <v>11</v>
      </c>
      <c r="H1122" t="s">
        <v>16</v>
      </c>
      <c r="I1122" t="s">
        <v>300</v>
      </c>
      <c r="J1122" s="20"/>
      <c r="K1122" s="20"/>
      <c r="L1122" s="17" t="str">
        <f t="shared" si="89"/>
        <v>Oct</v>
      </c>
      <c r="M1122" s="17">
        <f t="shared" si="90"/>
        <v>1980</v>
      </c>
      <c r="N1122" s="17" t="str" cm="1">
        <f t="array" ref="N1122">IF(G1122="?",INDEX($G$2:$G$2344,MODE(MATCH($G$2:$G$2344,$G$2:$G$2344,0))),G1122)</f>
        <v>tier - 2</v>
      </c>
      <c r="O1122" s="17" t="str" cm="1">
        <f t="array" ref="O1122">IF(H1122="?",INDEX($H$2:$H$2344,MODE(MATCH($H$2:$H$2344,$H$2:$H$2344,0))),H1122)</f>
        <v>tier - 1</v>
      </c>
      <c r="P1122" s="17" t="str">
        <f t="shared" si="91"/>
        <v>R1021</v>
      </c>
      <c r="Q1122" s="47" t="str">
        <f t="shared" si="92"/>
        <v>5-Oct-1980</v>
      </c>
      <c r="R1122" s="48">
        <v>29499</v>
      </c>
      <c r="S1122" s="17"/>
      <c r="T1122" s="30">
        <f t="shared" si="93"/>
        <v>42</v>
      </c>
      <c r="U1122" s="62">
        <v>9247.94</v>
      </c>
    </row>
    <row r="1123" spans="1:21" x14ac:dyDescent="0.25">
      <c r="A1123" t="s">
        <v>1154</v>
      </c>
      <c r="B1123">
        <v>1974</v>
      </c>
      <c r="C1123" t="s">
        <v>35</v>
      </c>
      <c r="D1123">
        <v>21</v>
      </c>
      <c r="E1123">
        <v>1</v>
      </c>
      <c r="F1123" s="54">
        <v>9249.5</v>
      </c>
      <c r="G1123" t="s">
        <v>11</v>
      </c>
      <c r="H1123" t="s">
        <v>16</v>
      </c>
      <c r="I1123" t="s">
        <v>23</v>
      </c>
      <c r="J1123" s="19"/>
      <c r="K1123" s="19"/>
      <c r="L1123" s="15" t="str">
        <f t="shared" si="89"/>
        <v>Aug</v>
      </c>
      <c r="M1123" s="15">
        <f t="shared" si="90"/>
        <v>1974</v>
      </c>
      <c r="N1123" s="15" t="str" cm="1">
        <f t="array" ref="N1123">IF(G1123="?",INDEX($G$2:$G$2344,MODE(MATCH($G$2:$G$2344,$G$2:$G$2344,0))),G1123)</f>
        <v>tier - 2</v>
      </c>
      <c r="O1123" s="15" t="str" cm="1">
        <f t="array" ref="O1123">IF(H1123="?",INDEX($H$2:$H$2344,MODE(MATCH($H$2:$H$2344,$H$2:$H$2344,0))),H1123)</f>
        <v>tier - 1</v>
      </c>
      <c r="P1123" s="15" t="str">
        <f t="shared" si="91"/>
        <v>R1012</v>
      </c>
      <c r="Q1123" s="49" t="str">
        <f t="shared" si="92"/>
        <v>21-Aug-1974</v>
      </c>
      <c r="R1123" s="46">
        <v>27262</v>
      </c>
      <c r="S1123" s="15"/>
      <c r="T1123" s="29">
        <f t="shared" si="93"/>
        <v>48</v>
      </c>
      <c r="U1123" s="61">
        <v>9249.5</v>
      </c>
    </row>
    <row r="1124" spans="1:21" x14ac:dyDescent="0.25">
      <c r="A1124" t="s">
        <v>1155</v>
      </c>
      <c r="B1124">
        <v>1971</v>
      </c>
      <c r="C1124" t="s">
        <v>35</v>
      </c>
      <c r="D1124">
        <v>6</v>
      </c>
      <c r="E1124">
        <v>0</v>
      </c>
      <c r="F1124" s="54">
        <v>9264.7999999999993</v>
      </c>
      <c r="G1124" t="s">
        <v>11</v>
      </c>
      <c r="H1124" t="s">
        <v>16</v>
      </c>
      <c r="I1124" t="s">
        <v>42</v>
      </c>
      <c r="J1124" s="20"/>
      <c r="K1124" s="20"/>
      <c r="L1124" s="17" t="str">
        <f t="shared" si="89"/>
        <v>Aug</v>
      </c>
      <c r="M1124" s="17">
        <f t="shared" si="90"/>
        <v>1971</v>
      </c>
      <c r="N1124" s="17" t="str" cm="1">
        <f t="array" ref="N1124">IF(G1124="?",INDEX($G$2:$G$2344,MODE(MATCH($G$2:$G$2344,$G$2:$G$2344,0))),G1124)</f>
        <v>tier - 2</v>
      </c>
      <c r="O1124" s="17" t="str" cm="1">
        <f t="array" ref="O1124">IF(H1124="?",INDEX($H$2:$H$2344,MODE(MATCH($H$2:$H$2344,$H$2:$H$2344,0))),H1124)</f>
        <v>tier - 1</v>
      </c>
      <c r="P1124" s="17" t="str">
        <f t="shared" si="91"/>
        <v>R1011</v>
      </c>
      <c r="Q1124" s="47" t="str">
        <f t="shared" si="92"/>
        <v>6-Aug-1971</v>
      </c>
      <c r="R1124" s="48">
        <v>26151</v>
      </c>
      <c r="S1124" s="17"/>
      <c r="T1124" s="30">
        <f t="shared" si="93"/>
        <v>51</v>
      </c>
      <c r="U1124" s="62">
        <v>9264.7999999999993</v>
      </c>
    </row>
    <row r="1125" spans="1:21" x14ac:dyDescent="0.25">
      <c r="A1125" t="s">
        <v>1156</v>
      </c>
      <c r="B1125">
        <v>1973</v>
      </c>
      <c r="C1125" t="s">
        <v>37</v>
      </c>
      <c r="D1125">
        <v>27</v>
      </c>
      <c r="E1125">
        <v>1</v>
      </c>
      <c r="F1125" s="54">
        <v>9282.48</v>
      </c>
      <c r="G1125" t="s">
        <v>12</v>
      </c>
      <c r="H1125" t="s">
        <v>11</v>
      </c>
      <c r="I1125" t="s">
        <v>168</v>
      </c>
      <c r="J1125" s="19"/>
      <c r="K1125" s="19"/>
      <c r="L1125" s="15" t="str">
        <f t="shared" si="89"/>
        <v>Oct</v>
      </c>
      <c r="M1125" s="15">
        <f t="shared" si="90"/>
        <v>1973</v>
      </c>
      <c r="N1125" s="15" t="str" cm="1">
        <f t="array" ref="N1125">IF(G1125="?",INDEX($G$2:$G$2344,MODE(MATCH($G$2:$G$2344,$G$2:$G$2344,0))),G1125)</f>
        <v>tier - 3</v>
      </c>
      <c r="O1125" s="15" t="str" cm="1">
        <f t="array" ref="O1125">IF(H1125="?",INDEX($H$2:$H$2344,MODE(MATCH($H$2:$H$2344,$H$2:$H$2344,0))),H1125)</f>
        <v>tier - 2</v>
      </c>
      <c r="P1125" s="15" t="str">
        <f t="shared" si="91"/>
        <v>R1016</v>
      </c>
      <c r="Q1125" s="49" t="str">
        <f t="shared" si="92"/>
        <v>27-Oct-1973</v>
      </c>
      <c r="R1125" s="46">
        <v>26964</v>
      </c>
      <c r="S1125" s="15"/>
      <c r="T1125" s="29">
        <f t="shared" si="93"/>
        <v>49</v>
      </c>
      <c r="U1125" s="61">
        <v>9282.48</v>
      </c>
    </row>
    <row r="1126" spans="1:21" x14ac:dyDescent="0.25">
      <c r="A1126" t="s">
        <v>1157</v>
      </c>
      <c r="B1126">
        <v>1971</v>
      </c>
      <c r="C1126" t="s">
        <v>10</v>
      </c>
      <c r="D1126">
        <v>2</v>
      </c>
      <c r="E1126">
        <v>0</v>
      </c>
      <c r="F1126" s="54">
        <v>9283.56</v>
      </c>
      <c r="G1126" t="s">
        <v>11</v>
      </c>
      <c r="H1126" t="s">
        <v>12</v>
      </c>
      <c r="I1126" t="s">
        <v>13</v>
      </c>
      <c r="J1126" s="20"/>
      <c r="K1126" s="20"/>
      <c r="L1126" s="17" t="str">
        <f t="shared" si="89"/>
        <v>Jul</v>
      </c>
      <c r="M1126" s="17">
        <f t="shared" si="90"/>
        <v>1971</v>
      </c>
      <c r="N1126" s="17" t="str" cm="1">
        <f t="array" ref="N1126">IF(G1126="?",INDEX($G$2:$G$2344,MODE(MATCH($G$2:$G$2344,$G$2:$G$2344,0))),G1126)</f>
        <v>tier - 2</v>
      </c>
      <c r="O1126" s="17" t="str" cm="1">
        <f t="array" ref="O1126">IF(H1126="?",INDEX($H$2:$H$2344,MODE(MATCH($H$2:$H$2344,$H$2:$H$2344,0))),H1126)</f>
        <v>tier - 3</v>
      </c>
      <c r="P1126" s="17" t="str">
        <f t="shared" si="91"/>
        <v>R1013</v>
      </c>
      <c r="Q1126" s="47" t="str">
        <f t="shared" si="92"/>
        <v>2-Jul-1971</v>
      </c>
      <c r="R1126" s="48">
        <v>26116</v>
      </c>
      <c r="S1126" s="17"/>
      <c r="T1126" s="30">
        <f t="shared" si="93"/>
        <v>51</v>
      </c>
      <c r="U1126" s="62">
        <v>9283.56</v>
      </c>
    </row>
    <row r="1127" spans="1:21" x14ac:dyDescent="0.25">
      <c r="A1127" t="s">
        <v>1158</v>
      </c>
      <c r="B1127">
        <v>1969</v>
      </c>
      <c r="C1127" t="s">
        <v>15</v>
      </c>
      <c r="D1127">
        <v>26</v>
      </c>
      <c r="E1127">
        <v>0</v>
      </c>
      <c r="F1127" s="54">
        <v>9285.8700000000008</v>
      </c>
      <c r="G1127" t="s">
        <v>11</v>
      </c>
      <c r="H1127" t="s">
        <v>12</v>
      </c>
      <c r="I1127" t="s">
        <v>13</v>
      </c>
      <c r="J1127" s="19"/>
      <c r="K1127" s="19"/>
      <c r="L1127" s="15" t="str">
        <f t="shared" si="89"/>
        <v>Nov</v>
      </c>
      <c r="M1127" s="15">
        <f t="shared" si="90"/>
        <v>1969</v>
      </c>
      <c r="N1127" s="15" t="str" cm="1">
        <f t="array" ref="N1127">IF(G1127="?",INDEX($G$2:$G$2344,MODE(MATCH($G$2:$G$2344,$G$2:$G$2344,0))),G1127)</f>
        <v>tier - 2</v>
      </c>
      <c r="O1127" s="15" t="str" cm="1">
        <f t="array" ref="O1127">IF(H1127="?",INDEX($H$2:$H$2344,MODE(MATCH($H$2:$H$2344,$H$2:$H$2344,0))),H1127)</f>
        <v>tier - 3</v>
      </c>
      <c r="P1127" s="15" t="str">
        <f t="shared" si="91"/>
        <v>R1013</v>
      </c>
      <c r="Q1127" s="49" t="str">
        <f t="shared" si="92"/>
        <v>26-Nov-1969</v>
      </c>
      <c r="R1127" s="46">
        <v>25533</v>
      </c>
      <c r="S1127" s="15"/>
      <c r="T1127" s="29">
        <f t="shared" si="93"/>
        <v>53</v>
      </c>
      <c r="U1127" s="61">
        <v>9285.8700000000008</v>
      </c>
    </row>
    <row r="1128" spans="1:21" x14ac:dyDescent="0.25">
      <c r="A1128" t="s">
        <v>1159</v>
      </c>
      <c r="B1128">
        <v>1973</v>
      </c>
      <c r="C1128" t="s">
        <v>37</v>
      </c>
      <c r="D1128">
        <v>16</v>
      </c>
      <c r="E1128">
        <v>1</v>
      </c>
      <c r="F1128" s="54">
        <v>9288.0300000000007</v>
      </c>
      <c r="G1128" t="s">
        <v>11</v>
      </c>
      <c r="H1128" t="s">
        <v>12</v>
      </c>
      <c r="I1128" t="s">
        <v>170</v>
      </c>
      <c r="J1128" s="20"/>
      <c r="K1128" s="20"/>
      <c r="L1128" s="17" t="str">
        <f t="shared" si="89"/>
        <v>Oct</v>
      </c>
      <c r="M1128" s="17">
        <f t="shared" si="90"/>
        <v>1973</v>
      </c>
      <c r="N1128" s="17" t="str" cm="1">
        <f t="array" ref="N1128">IF(G1128="?",INDEX($G$2:$G$2344,MODE(MATCH($G$2:$G$2344,$G$2:$G$2344,0))),G1128)</f>
        <v>tier - 2</v>
      </c>
      <c r="O1128" s="17" t="str" cm="1">
        <f t="array" ref="O1128">IF(H1128="?",INDEX($H$2:$H$2344,MODE(MATCH($H$2:$H$2344,$H$2:$H$2344,0))),H1128)</f>
        <v>tier - 3</v>
      </c>
      <c r="P1128" s="17" t="str">
        <f t="shared" si="91"/>
        <v>R1018</v>
      </c>
      <c r="Q1128" s="47" t="str">
        <f t="shared" si="92"/>
        <v>16-Oct-1973</v>
      </c>
      <c r="R1128" s="48">
        <v>26953</v>
      </c>
      <c r="S1128" s="17"/>
      <c r="T1128" s="30">
        <f t="shared" si="93"/>
        <v>49</v>
      </c>
      <c r="U1128" s="62">
        <v>9288.0300000000007</v>
      </c>
    </row>
    <row r="1129" spans="1:21" x14ac:dyDescent="0.25">
      <c r="A1129" t="s">
        <v>1160</v>
      </c>
      <c r="B1129">
        <v>1973</v>
      </c>
      <c r="C1129" t="s">
        <v>20</v>
      </c>
      <c r="D1129">
        <v>18</v>
      </c>
      <c r="E1129">
        <v>1</v>
      </c>
      <c r="F1129" s="54">
        <v>9290.14</v>
      </c>
      <c r="G1129" t="s">
        <v>12</v>
      </c>
      <c r="H1129" t="s">
        <v>12</v>
      </c>
      <c r="I1129" t="s">
        <v>168</v>
      </c>
      <c r="J1129" s="19"/>
      <c r="K1129" s="19"/>
      <c r="L1129" s="15" t="str">
        <f t="shared" si="89"/>
        <v>Sep</v>
      </c>
      <c r="M1129" s="15">
        <f t="shared" si="90"/>
        <v>1973</v>
      </c>
      <c r="N1129" s="15" t="str" cm="1">
        <f t="array" ref="N1129">IF(G1129="?",INDEX($G$2:$G$2344,MODE(MATCH($G$2:$G$2344,$G$2:$G$2344,0))),G1129)</f>
        <v>tier - 3</v>
      </c>
      <c r="O1129" s="15" t="str" cm="1">
        <f t="array" ref="O1129">IF(H1129="?",INDEX($H$2:$H$2344,MODE(MATCH($H$2:$H$2344,$H$2:$H$2344,0))),H1129)</f>
        <v>tier - 3</v>
      </c>
      <c r="P1129" s="15" t="str">
        <f t="shared" si="91"/>
        <v>R1016</v>
      </c>
      <c r="Q1129" s="49" t="str">
        <f t="shared" si="92"/>
        <v>18-Sep-1973</v>
      </c>
      <c r="R1129" s="46">
        <v>26925</v>
      </c>
      <c r="S1129" s="15"/>
      <c r="T1129" s="29">
        <f t="shared" si="93"/>
        <v>49</v>
      </c>
      <c r="U1129" s="61">
        <v>9290.14</v>
      </c>
    </row>
    <row r="1130" spans="1:21" x14ac:dyDescent="0.25">
      <c r="A1130" t="s">
        <v>1161</v>
      </c>
      <c r="B1130">
        <v>1976</v>
      </c>
      <c r="C1130" t="s">
        <v>15</v>
      </c>
      <c r="D1130">
        <v>3</v>
      </c>
      <c r="E1130">
        <v>3</v>
      </c>
      <c r="F1130" s="54">
        <v>9301.89</v>
      </c>
      <c r="G1130" t="s">
        <v>11</v>
      </c>
      <c r="H1130" t="s">
        <v>16</v>
      </c>
      <c r="I1130" t="s">
        <v>23</v>
      </c>
      <c r="J1130" s="20"/>
      <c r="K1130" s="20"/>
      <c r="L1130" s="17" t="str">
        <f t="shared" si="89"/>
        <v>Nov</v>
      </c>
      <c r="M1130" s="17">
        <f t="shared" si="90"/>
        <v>1976</v>
      </c>
      <c r="N1130" s="17" t="str" cm="1">
        <f t="array" ref="N1130">IF(G1130="?",INDEX($G$2:$G$2344,MODE(MATCH($G$2:$G$2344,$G$2:$G$2344,0))),G1130)</f>
        <v>tier - 2</v>
      </c>
      <c r="O1130" s="17" t="str" cm="1">
        <f t="array" ref="O1130">IF(H1130="?",INDEX($H$2:$H$2344,MODE(MATCH($H$2:$H$2344,$H$2:$H$2344,0))),H1130)</f>
        <v>tier - 1</v>
      </c>
      <c r="P1130" s="17" t="str">
        <f t="shared" si="91"/>
        <v>R1012</v>
      </c>
      <c r="Q1130" s="47" t="str">
        <f t="shared" si="92"/>
        <v>3-Nov-1976</v>
      </c>
      <c r="R1130" s="48">
        <v>28067</v>
      </c>
      <c r="S1130" s="17"/>
      <c r="T1130" s="30">
        <f t="shared" si="93"/>
        <v>46</v>
      </c>
      <c r="U1130" s="62">
        <v>9301.89</v>
      </c>
    </row>
    <row r="1131" spans="1:21" x14ac:dyDescent="0.25">
      <c r="A1131" t="s">
        <v>1162</v>
      </c>
      <c r="B1131">
        <v>1973</v>
      </c>
      <c r="C1131" t="s">
        <v>37</v>
      </c>
      <c r="D1131">
        <v>16</v>
      </c>
      <c r="E1131">
        <v>2</v>
      </c>
      <c r="F1131" s="54">
        <v>9304.7000000000007</v>
      </c>
      <c r="G1131" t="s">
        <v>12</v>
      </c>
      <c r="H1131" t="s">
        <v>12</v>
      </c>
      <c r="I1131" t="s">
        <v>13</v>
      </c>
      <c r="J1131" s="19"/>
      <c r="K1131" s="19"/>
      <c r="L1131" s="15" t="str">
        <f t="shared" si="89"/>
        <v>Oct</v>
      </c>
      <c r="M1131" s="15">
        <f t="shared" si="90"/>
        <v>1973</v>
      </c>
      <c r="N1131" s="15" t="str" cm="1">
        <f t="array" ref="N1131">IF(G1131="?",INDEX($G$2:$G$2344,MODE(MATCH($G$2:$G$2344,$G$2:$G$2344,0))),G1131)</f>
        <v>tier - 3</v>
      </c>
      <c r="O1131" s="15" t="str" cm="1">
        <f t="array" ref="O1131">IF(H1131="?",INDEX($H$2:$H$2344,MODE(MATCH($H$2:$H$2344,$H$2:$H$2344,0))),H1131)</f>
        <v>tier - 3</v>
      </c>
      <c r="P1131" s="15" t="str">
        <f t="shared" si="91"/>
        <v>R1013</v>
      </c>
      <c r="Q1131" s="49" t="str">
        <f t="shared" si="92"/>
        <v>16-Oct-1973</v>
      </c>
      <c r="R1131" s="46">
        <v>26953</v>
      </c>
      <c r="S1131" s="15"/>
      <c r="T1131" s="29">
        <f t="shared" si="93"/>
        <v>49</v>
      </c>
      <c r="U1131" s="61">
        <v>9304.7000000000007</v>
      </c>
    </row>
    <row r="1132" spans="1:21" x14ac:dyDescent="0.25">
      <c r="A1132" t="s">
        <v>1163</v>
      </c>
      <c r="B1132">
        <v>1963</v>
      </c>
      <c r="C1132" t="s">
        <v>18</v>
      </c>
      <c r="D1132">
        <v>8</v>
      </c>
      <c r="E1132">
        <v>0</v>
      </c>
      <c r="F1132" s="54">
        <v>9310.81</v>
      </c>
      <c r="G1132" t="s">
        <v>12</v>
      </c>
      <c r="H1132" t="s">
        <v>16</v>
      </c>
      <c r="I1132" t="s">
        <v>13</v>
      </c>
      <c r="J1132" s="20"/>
      <c r="K1132" s="20"/>
      <c r="L1132" s="17" t="str">
        <f t="shared" si="89"/>
        <v>Jun</v>
      </c>
      <c r="M1132" s="17">
        <f t="shared" si="90"/>
        <v>1963</v>
      </c>
      <c r="N1132" s="17" t="str" cm="1">
        <f t="array" ref="N1132">IF(G1132="?",INDEX($G$2:$G$2344,MODE(MATCH($G$2:$G$2344,$G$2:$G$2344,0))),G1132)</f>
        <v>tier - 3</v>
      </c>
      <c r="O1132" s="17" t="str" cm="1">
        <f t="array" ref="O1132">IF(H1132="?",INDEX($H$2:$H$2344,MODE(MATCH($H$2:$H$2344,$H$2:$H$2344,0))),H1132)</f>
        <v>tier - 1</v>
      </c>
      <c r="P1132" s="17" t="str">
        <f t="shared" si="91"/>
        <v>R1013</v>
      </c>
      <c r="Q1132" s="47" t="str">
        <f t="shared" si="92"/>
        <v>8-Jun-1963</v>
      </c>
      <c r="R1132" s="48">
        <v>23170</v>
      </c>
      <c r="S1132" s="17"/>
      <c r="T1132" s="30">
        <f t="shared" si="93"/>
        <v>60</v>
      </c>
      <c r="U1132" s="62">
        <v>9310.81</v>
      </c>
    </row>
    <row r="1133" spans="1:21" x14ac:dyDescent="0.25">
      <c r="A1133" t="s">
        <v>1164</v>
      </c>
      <c r="B1133">
        <v>1977</v>
      </c>
      <c r="C1133" t="s">
        <v>37</v>
      </c>
      <c r="D1133">
        <v>12</v>
      </c>
      <c r="E1133">
        <v>2</v>
      </c>
      <c r="F1133" s="54">
        <v>9315.41</v>
      </c>
      <c r="G1133" t="s">
        <v>11</v>
      </c>
      <c r="H1133" t="s">
        <v>16</v>
      </c>
      <c r="I1133" t="s">
        <v>247</v>
      </c>
      <c r="J1133" s="19"/>
      <c r="K1133" s="19"/>
      <c r="L1133" s="15" t="str">
        <f t="shared" si="89"/>
        <v>Oct</v>
      </c>
      <c r="M1133" s="15">
        <f t="shared" si="90"/>
        <v>1977</v>
      </c>
      <c r="N1133" s="15" t="str" cm="1">
        <f t="array" ref="N1133">IF(G1133="?",INDEX($G$2:$G$2344,MODE(MATCH($G$2:$G$2344,$G$2:$G$2344,0))),G1133)</f>
        <v>tier - 2</v>
      </c>
      <c r="O1133" s="15" t="str" cm="1">
        <f t="array" ref="O1133">IF(H1133="?",INDEX($H$2:$H$2344,MODE(MATCH($H$2:$H$2344,$H$2:$H$2344,0))),H1133)</f>
        <v>tier - 1</v>
      </c>
      <c r="P1133" s="15" t="str">
        <f t="shared" si="91"/>
        <v>R1024</v>
      </c>
      <c r="Q1133" s="49" t="str">
        <f t="shared" si="92"/>
        <v>12-Oct-1977</v>
      </c>
      <c r="R1133" s="46">
        <v>28410</v>
      </c>
      <c r="S1133" s="15"/>
      <c r="T1133" s="29">
        <f t="shared" si="93"/>
        <v>45</v>
      </c>
      <c r="U1133" s="61">
        <v>9315.41</v>
      </c>
    </row>
    <row r="1134" spans="1:21" x14ac:dyDescent="0.25">
      <c r="A1134" t="s">
        <v>1165</v>
      </c>
      <c r="B1134">
        <v>1988</v>
      </c>
      <c r="C1134" t="s">
        <v>10</v>
      </c>
      <c r="D1134">
        <v>9</v>
      </c>
      <c r="E1134">
        <v>3</v>
      </c>
      <c r="F1134" s="54">
        <v>9320.26</v>
      </c>
      <c r="G1134" t="s">
        <v>11</v>
      </c>
      <c r="H1134" t="s">
        <v>16</v>
      </c>
      <c r="I1134" t="s">
        <v>23</v>
      </c>
      <c r="J1134" s="20"/>
      <c r="K1134" s="20"/>
      <c r="L1134" s="17" t="str">
        <f t="shared" si="89"/>
        <v>Jul</v>
      </c>
      <c r="M1134" s="17">
        <f t="shared" si="90"/>
        <v>1988</v>
      </c>
      <c r="N1134" s="17" t="str" cm="1">
        <f t="array" ref="N1134">IF(G1134="?",INDEX($G$2:$G$2344,MODE(MATCH($G$2:$G$2344,$G$2:$G$2344,0))),G1134)</f>
        <v>tier - 2</v>
      </c>
      <c r="O1134" s="17" t="str" cm="1">
        <f t="array" ref="O1134">IF(H1134="?",INDEX($H$2:$H$2344,MODE(MATCH($H$2:$H$2344,$H$2:$H$2344,0))),H1134)</f>
        <v>tier - 1</v>
      </c>
      <c r="P1134" s="17" t="str">
        <f t="shared" si="91"/>
        <v>R1012</v>
      </c>
      <c r="Q1134" s="47" t="str">
        <f t="shared" si="92"/>
        <v>9-Jul-1988</v>
      </c>
      <c r="R1134" s="48">
        <v>32333</v>
      </c>
      <c r="S1134" s="17"/>
      <c r="T1134" s="30">
        <f t="shared" si="93"/>
        <v>34</v>
      </c>
      <c r="U1134" s="62">
        <v>9320.26</v>
      </c>
    </row>
    <row r="1135" spans="1:21" x14ac:dyDescent="0.25">
      <c r="A1135" t="s">
        <v>1166</v>
      </c>
      <c r="B1135">
        <v>1996</v>
      </c>
      <c r="C1135" t="s">
        <v>37</v>
      </c>
      <c r="D1135">
        <v>12</v>
      </c>
      <c r="E1135">
        <v>0</v>
      </c>
      <c r="F1135" s="54">
        <v>9338.61</v>
      </c>
      <c r="G1135" t="s">
        <v>11</v>
      </c>
      <c r="H1135" t="s">
        <v>16</v>
      </c>
      <c r="I1135" t="s">
        <v>535</v>
      </c>
      <c r="J1135" s="19"/>
      <c r="K1135" s="19"/>
      <c r="L1135" s="15" t="str">
        <f t="shared" si="89"/>
        <v>Oct</v>
      </c>
      <c r="M1135" s="15">
        <f t="shared" si="90"/>
        <v>1996</v>
      </c>
      <c r="N1135" s="15" t="str" cm="1">
        <f t="array" ref="N1135">IF(G1135="?",INDEX($G$2:$G$2344,MODE(MATCH($G$2:$G$2344,$G$2:$G$2344,0))),G1135)</f>
        <v>tier - 2</v>
      </c>
      <c r="O1135" s="15" t="str" cm="1">
        <f t="array" ref="O1135">IF(H1135="?",INDEX($H$2:$H$2344,MODE(MATCH($H$2:$H$2344,$H$2:$H$2344,0))),H1135)</f>
        <v>tier - 1</v>
      </c>
      <c r="P1135" s="15" t="str">
        <f t="shared" si="91"/>
        <v>R1026</v>
      </c>
      <c r="Q1135" s="49" t="str">
        <f t="shared" si="92"/>
        <v>12-Oct-1996</v>
      </c>
      <c r="R1135" s="46">
        <v>35350</v>
      </c>
      <c r="S1135" s="15"/>
      <c r="T1135" s="29">
        <f t="shared" si="93"/>
        <v>26</v>
      </c>
      <c r="U1135" s="61">
        <v>9338.61</v>
      </c>
    </row>
    <row r="1136" spans="1:21" x14ac:dyDescent="0.25">
      <c r="A1136" t="s">
        <v>1167</v>
      </c>
      <c r="B1136">
        <v>1988</v>
      </c>
      <c r="C1136" t="s">
        <v>10</v>
      </c>
      <c r="D1136">
        <v>1</v>
      </c>
      <c r="E1136">
        <v>3</v>
      </c>
      <c r="F1136" s="54">
        <v>9344.2000000000007</v>
      </c>
      <c r="G1136" t="s">
        <v>11</v>
      </c>
      <c r="H1136" t="s">
        <v>16</v>
      </c>
      <c r="I1136" t="s">
        <v>300</v>
      </c>
      <c r="J1136" s="20"/>
      <c r="K1136" s="20"/>
      <c r="L1136" s="17" t="str">
        <f t="shared" si="89"/>
        <v>Jul</v>
      </c>
      <c r="M1136" s="17">
        <f t="shared" si="90"/>
        <v>1988</v>
      </c>
      <c r="N1136" s="17" t="str" cm="1">
        <f t="array" ref="N1136">IF(G1136="?",INDEX($G$2:$G$2344,MODE(MATCH($G$2:$G$2344,$G$2:$G$2344,0))),G1136)</f>
        <v>tier - 2</v>
      </c>
      <c r="O1136" s="17" t="str" cm="1">
        <f t="array" ref="O1136">IF(H1136="?",INDEX($H$2:$H$2344,MODE(MATCH($H$2:$H$2344,$H$2:$H$2344,0))),H1136)</f>
        <v>tier - 1</v>
      </c>
      <c r="P1136" s="17" t="str">
        <f t="shared" si="91"/>
        <v>R1021</v>
      </c>
      <c r="Q1136" s="47" t="str">
        <f t="shared" si="92"/>
        <v>1-Jul-1988</v>
      </c>
      <c r="R1136" s="48">
        <v>32325</v>
      </c>
      <c r="S1136" s="17"/>
      <c r="T1136" s="30">
        <f t="shared" si="93"/>
        <v>34</v>
      </c>
      <c r="U1136" s="62">
        <v>9344.2000000000007</v>
      </c>
    </row>
    <row r="1137" spans="1:21" x14ac:dyDescent="0.25">
      <c r="A1137" t="s">
        <v>1168</v>
      </c>
      <c r="B1137">
        <v>1971</v>
      </c>
      <c r="C1137" t="s">
        <v>37</v>
      </c>
      <c r="D1137">
        <v>8</v>
      </c>
      <c r="E1137">
        <v>0</v>
      </c>
      <c r="F1137" s="54">
        <v>9361.33</v>
      </c>
      <c r="G1137" t="s">
        <v>12</v>
      </c>
      <c r="H1137" t="s">
        <v>16</v>
      </c>
      <c r="I1137" t="s">
        <v>168</v>
      </c>
      <c r="J1137" s="19"/>
      <c r="K1137" s="19"/>
      <c r="L1137" s="15" t="str">
        <f t="shared" si="89"/>
        <v>Oct</v>
      </c>
      <c r="M1137" s="15">
        <f t="shared" si="90"/>
        <v>1971</v>
      </c>
      <c r="N1137" s="15" t="str" cm="1">
        <f t="array" ref="N1137">IF(G1137="?",INDEX($G$2:$G$2344,MODE(MATCH($G$2:$G$2344,$G$2:$G$2344,0))),G1137)</f>
        <v>tier - 3</v>
      </c>
      <c r="O1137" s="15" t="str" cm="1">
        <f t="array" ref="O1137">IF(H1137="?",INDEX($H$2:$H$2344,MODE(MATCH($H$2:$H$2344,$H$2:$H$2344,0))),H1137)</f>
        <v>tier - 1</v>
      </c>
      <c r="P1137" s="15" t="str">
        <f t="shared" si="91"/>
        <v>R1016</v>
      </c>
      <c r="Q1137" s="49" t="str">
        <f t="shared" si="92"/>
        <v>8-Oct-1971</v>
      </c>
      <c r="R1137" s="46">
        <v>26214</v>
      </c>
      <c r="S1137" s="15"/>
      <c r="T1137" s="29">
        <f t="shared" si="93"/>
        <v>51</v>
      </c>
      <c r="U1137" s="61">
        <v>9361.33</v>
      </c>
    </row>
    <row r="1138" spans="1:21" x14ac:dyDescent="0.25">
      <c r="A1138" t="s">
        <v>1169</v>
      </c>
      <c r="B1138">
        <v>1969</v>
      </c>
      <c r="C1138" t="s">
        <v>15</v>
      </c>
      <c r="D1138">
        <v>24</v>
      </c>
      <c r="E1138">
        <v>0</v>
      </c>
      <c r="F1138" s="54">
        <v>9377.4500000000007</v>
      </c>
      <c r="G1138" t="s">
        <v>11</v>
      </c>
      <c r="H1138" t="s">
        <v>12</v>
      </c>
      <c r="I1138" t="s">
        <v>13</v>
      </c>
      <c r="J1138" s="20"/>
      <c r="K1138" s="20"/>
      <c r="L1138" s="17" t="str">
        <f t="shared" si="89"/>
        <v>Nov</v>
      </c>
      <c r="M1138" s="17">
        <f t="shared" si="90"/>
        <v>1969</v>
      </c>
      <c r="N1138" s="17" t="str" cm="1">
        <f t="array" ref="N1138">IF(G1138="?",INDEX($G$2:$G$2344,MODE(MATCH($G$2:$G$2344,$G$2:$G$2344,0))),G1138)</f>
        <v>tier - 2</v>
      </c>
      <c r="O1138" s="17" t="str" cm="1">
        <f t="array" ref="O1138">IF(H1138="?",INDEX($H$2:$H$2344,MODE(MATCH($H$2:$H$2344,$H$2:$H$2344,0))),H1138)</f>
        <v>tier - 3</v>
      </c>
      <c r="P1138" s="17" t="str">
        <f t="shared" si="91"/>
        <v>R1013</v>
      </c>
      <c r="Q1138" s="47" t="str">
        <f t="shared" si="92"/>
        <v>24-Nov-1969</v>
      </c>
      <c r="R1138" s="48">
        <v>25531</v>
      </c>
      <c r="S1138" s="17"/>
      <c r="T1138" s="30">
        <f t="shared" si="93"/>
        <v>53</v>
      </c>
      <c r="U1138" s="62">
        <v>9377.4500000000007</v>
      </c>
    </row>
    <row r="1139" spans="1:21" x14ac:dyDescent="0.25">
      <c r="A1139" t="s">
        <v>1170</v>
      </c>
      <c r="B1139">
        <v>1971</v>
      </c>
      <c r="C1139" t="s">
        <v>15</v>
      </c>
      <c r="D1139">
        <v>26</v>
      </c>
      <c r="E1139">
        <v>1</v>
      </c>
      <c r="F1139" s="54">
        <v>9377.9</v>
      </c>
      <c r="G1139" t="s">
        <v>11</v>
      </c>
      <c r="H1139" t="s">
        <v>16</v>
      </c>
      <c r="I1139" t="s">
        <v>13</v>
      </c>
      <c r="J1139" s="19"/>
      <c r="K1139" s="19"/>
      <c r="L1139" s="15" t="str">
        <f t="shared" si="89"/>
        <v>Nov</v>
      </c>
      <c r="M1139" s="15">
        <f t="shared" si="90"/>
        <v>1971</v>
      </c>
      <c r="N1139" s="15" t="str" cm="1">
        <f t="array" ref="N1139">IF(G1139="?",INDEX($G$2:$G$2344,MODE(MATCH($G$2:$G$2344,$G$2:$G$2344,0))),G1139)</f>
        <v>tier - 2</v>
      </c>
      <c r="O1139" s="15" t="str" cm="1">
        <f t="array" ref="O1139">IF(H1139="?",INDEX($H$2:$H$2344,MODE(MATCH($H$2:$H$2344,$H$2:$H$2344,0))),H1139)</f>
        <v>tier - 1</v>
      </c>
      <c r="P1139" s="15" t="str">
        <f t="shared" si="91"/>
        <v>R1013</v>
      </c>
      <c r="Q1139" s="49" t="str">
        <f t="shared" si="92"/>
        <v>26-Nov-1971</v>
      </c>
      <c r="R1139" s="46">
        <v>26263</v>
      </c>
      <c r="S1139" s="15"/>
      <c r="T1139" s="29">
        <f t="shared" si="93"/>
        <v>51</v>
      </c>
      <c r="U1139" s="61">
        <v>9377.9</v>
      </c>
    </row>
    <row r="1140" spans="1:21" x14ac:dyDescent="0.25">
      <c r="A1140" t="s">
        <v>1171</v>
      </c>
      <c r="B1140">
        <v>1975</v>
      </c>
      <c r="C1140" t="s">
        <v>30</v>
      </c>
      <c r="D1140">
        <v>2</v>
      </c>
      <c r="E1140">
        <v>1</v>
      </c>
      <c r="F1140" s="54">
        <v>9380.75</v>
      </c>
      <c r="G1140" t="s">
        <v>11</v>
      </c>
      <c r="H1140" t="s">
        <v>11</v>
      </c>
      <c r="I1140" t="s">
        <v>247</v>
      </c>
      <c r="J1140" s="20"/>
      <c r="K1140" s="20"/>
      <c r="L1140" s="17" t="str">
        <f t="shared" si="89"/>
        <v>Dec</v>
      </c>
      <c r="M1140" s="17">
        <f t="shared" si="90"/>
        <v>1975</v>
      </c>
      <c r="N1140" s="17" t="str" cm="1">
        <f t="array" ref="N1140">IF(G1140="?",INDEX($G$2:$G$2344,MODE(MATCH($G$2:$G$2344,$G$2:$G$2344,0))),G1140)</f>
        <v>tier - 2</v>
      </c>
      <c r="O1140" s="17" t="str" cm="1">
        <f t="array" ref="O1140">IF(H1140="?",INDEX($H$2:$H$2344,MODE(MATCH($H$2:$H$2344,$H$2:$H$2344,0))),H1140)</f>
        <v>tier - 2</v>
      </c>
      <c r="P1140" s="17" t="str">
        <f t="shared" si="91"/>
        <v>R1024</v>
      </c>
      <c r="Q1140" s="47" t="str">
        <f t="shared" si="92"/>
        <v>2-Dec-1975</v>
      </c>
      <c r="R1140" s="48">
        <v>27730</v>
      </c>
      <c r="S1140" s="17"/>
      <c r="T1140" s="30">
        <f t="shared" si="93"/>
        <v>47</v>
      </c>
      <c r="U1140" s="62">
        <v>9380.75</v>
      </c>
    </row>
    <row r="1141" spans="1:21" x14ac:dyDescent="0.25">
      <c r="A1141" t="s">
        <v>1172</v>
      </c>
      <c r="B1141">
        <v>1971</v>
      </c>
      <c r="C1141" t="s">
        <v>30</v>
      </c>
      <c r="D1141">
        <v>29</v>
      </c>
      <c r="E1141">
        <v>1</v>
      </c>
      <c r="F1141" s="54">
        <v>9386.16</v>
      </c>
      <c r="G1141" t="s">
        <v>12</v>
      </c>
      <c r="H1141" t="s">
        <v>11</v>
      </c>
      <c r="I1141" t="s">
        <v>13</v>
      </c>
      <c r="J1141" s="19"/>
      <c r="K1141" s="19"/>
      <c r="L1141" s="15" t="str">
        <f t="shared" si="89"/>
        <v>Dec</v>
      </c>
      <c r="M1141" s="15">
        <f t="shared" si="90"/>
        <v>1971</v>
      </c>
      <c r="N1141" s="15" t="str" cm="1">
        <f t="array" ref="N1141">IF(G1141="?",INDEX($G$2:$G$2344,MODE(MATCH($G$2:$G$2344,$G$2:$G$2344,0))),G1141)</f>
        <v>tier - 3</v>
      </c>
      <c r="O1141" s="15" t="str" cm="1">
        <f t="array" ref="O1141">IF(H1141="?",INDEX($H$2:$H$2344,MODE(MATCH($H$2:$H$2344,$H$2:$H$2344,0))),H1141)</f>
        <v>tier - 2</v>
      </c>
      <c r="P1141" s="15" t="str">
        <f t="shared" si="91"/>
        <v>R1013</v>
      </c>
      <c r="Q1141" s="49" t="str">
        <f t="shared" si="92"/>
        <v>29-Dec-1971</v>
      </c>
      <c r="R1141" s="46">
        <v>26296</v>
      </c>
      <c r="S1141" s="15"/>
      <c r="T1141" s="29">
        <f t="shared" si="93"/>
        <v>51</v>
      </c>
      <c r="U1141" s="61">
        <v>9386.16</v>
      </c>
    </row>
    <row r="1142" spans="1:21" x14ac:dyDescent="0.25">
      <c r="A1142" t="s">
        <v>1173</v>
      </c>
      <c r="B1142">
        <v>1971</v>
      </c>
      <c r="C1142" t="s">
        <v>37</v>
      </c>
      <c r="D1142">
        <v>20</v>
      </c>
      <c r="E1142">
        <v>1</v>
      </c>
      <c r="F1142" s="54">
        <v>9391.35</v>
      </c>
      <c r="G1142" t="s">
        <v>12</v>
      </c>
      <c r="H1142" t="s">
        <v>12</v>
      </c>
      <c r="I1142" t="s">
        <v>42</v>
      </c>
      <c r="J1142" s="20"/>
      <c r="K1142" s="20"/>
      <c r="L1142" s="17" t="str">
        <f t="shared" si="89"/>
        <v>Oct</v>
      </c>
      <c r="M1142" s="17">
        <f t="shared" si="90"/>
        <v>1971</v>
      </c>
      <c r="N1142" s="17" t="str" cm="1">
        <f t="array" ref="N1142">IF(G1142="?",INDEX($G$2:$G$2344,MODE(MATCH($G$2:$G$2344,$G$2:$G$2344,0))),G1142)</f>
        <v>tier - 3</v>
      </c>
      <c r="O1142" s="17" t="str" cm="1">
        <f t="array" ref="O1142">IF(H1142="?",INDEX($H$2:$H$2344,MODE(MATCH($H$2:$H$2344,$H$2:$H$2344,0))),H1142)</f>
        <v>tier - 3</v>
      </c>
      <c r="P1142" s="17" t="str">
        <f t="shared" si="91"/>
        <v>R1011</v>
      </c>
      <c r="Q1142" s="47" t="str">
        <f t="shared" si="92"/>
        <v>20-Oct-1971</v>
      </c>
      <c r="R1142" s="48">
        <v>26226</v>
      </c>
      <c r="S1142" s="17"/>
      <c r="T1142" s="30">
        <f t="shared" si="93"/>
        <v>51</v>
      </c>
      <c r="U1142" s="62">
        <v>9391.35</v>
      </c>
    </row>
    <row r="1143" spans="1:21" x14ac:dyDescent="0.25">
      <c r="A1143" t="s">
        <v>1174</v>
      </c>
      <c r="B1143">
        <v>1976</v>
      </c>
      <c r="C1143" t="s">
        <v>37</v>
      </c>
      <c r="D1143">
        <v>17</v>
      </c>
      <c r="E1143">
        <v>2</v>
      </c>
      <c r="F1143" s="54">
        <v>9411.01</v>
      </c>
      <c r="G1143" t="s">
        <v>11</v>
      </c>
      <c r="H1143" t="s">
        <v>12</v>
      </c>
      <c r="I1143" t="s">
        <v>247</v>
      </c>
      <c r="J1143" s="19"/>
      <c r="K1143" s="19"/>
      <c r="L1143" s="15" t="str">
        <f t="shared" si="89"/>
        <v>Oct</v>
      </c>
      <c r="M1143" s="15">
        <f t="shared" si="90"/>
        <v>1976</v>
      </c>
      <c r="N1143" s="15" t="str" cm="1">
        <f t="array" ref="N1143">IF(G1143="?",INDEX($G$2:$G$2344,MODE(MATCH($G$2:$G$2344,$G$2:$G$2344,0))),G1143)</f>
        <v>tier - 2</v>
      </c>
      <c r="O1143" s="15" t="str" cm="1">
        <f t="array" ref="O1143">IF(H1143="?",INDEX($H$2:$H$2344,MODE(MATCH($H$2:$H$2344,$H$2:$H$2344,0))),H1143)</f>
        <v>tier - 3</v>
      </c>
      <c r="P1143" s="15" t="str">
        <f t="shared" si="91"/>
        <v>R1024</v>
      </c>
      <c r="Q1143" s="49" t="str">
        <f t="shared" si="92"/>
        <v>17-Oct-1976</v>
      </c>
      <c r="R1143" s="46">
        <v>28050</v>
      </c>
      <c r="S1143" s="15"/>
      <c r="T1143" s="29">
        <f t="shared" si="93"/>
        <v>46</v>
      </c>
      <c r="U1143" s="61">
        <v>9411.01</v>
      </c>
    </row>
    <row r="1144" spans="1:21" x14ac:dyDescent="0.25">
      <c r="A1144" t="s">
        <v>1175</v>
      </c>
      <c r="B1144">
        <v>1976</v>
      </c>
      <c r="C1144" t="s">
        <v>37</v>
      </c>
      <c r="D1144">
        <v>30</v>
      </c>
      <c r="E1144">
        <v>3</v>
      </c>
      <c r="F1144" s="54">
        <v>9414.92</v>
      </c>
      <c r="G1144" t="s">
        <v>11</v>
      </c>
      <c r="H1144" t="s">
        <v>11</v>
      </c>
      <c r="I1144" t="s">
        <v>42</v>
      </c>
      <c r="J1144" s="20"/>
      <c r="K1144" s="20"/>
      <c r="L1144" s="17" t="str">
        <f t="shared" si="89"/>
        <v>Oct</v>
      </c>
      <c r="M1144" s="17">
        <f t="shared" si="90"/>
        <v>1976</v>
      </c>
      <c r="N1144" s="17" t="str" cm="1">
        <f t="array" ref="N1144">IF(G1144="?",INDEX($G$2:$G$2344,MODE(MATCH($G$2:$G$2344,$G$2:$G$2344,0))),G1144)</f>
        <v>tier - 2</v>
      </c>
      <c r="O1144" s="17" t="str" cm="1">
        <f t="array" ref="O1144">IF(H1144="?",INDEX($H$2:$H$2344,MODE(MATCH($H$2:$H$2344,$H$2:$H$2344,0))),H1144)</f>
        <v>tier - 2</v>
      </c>
      <c r="P1144" s="17" t="str">
        <f t="shared" si="91"/>
        <v>R1011</v>
      </c>
      <c r="Q1144" s="47" t="str">
        <f t="shared" si="92"/>
        <v>30-Oct-1976</v>
      </c>
      <c r="R1144" s="48">
        <v>28063</v>
      </c>
      <c r="S1144" s="17"/>
      <c r="T1144" s="30">
        <f t="shared" si="93"/>
        <v>46</v>
      </c>
      <c r="U1144" s="62">
        <v>9414.92</v>
      </c>
    </row>
    <row r="1145" spans="1:21" x14ac:dyDescent="0.25">
      <c r="A1145" t="s">
        <v>1176</v>
      </c>
      <c r="B1145">
        <v>1976</v>
      </c>
      <c r="C1145" t="s">
        <v>15</v>
      </c>
      <c r="D1145">
        <v>3</v>
      </c>
      <c r="E1145">
        <v>2</v>
      </c>
      <c r="F1145" s="54">
        <v>9432.93</v>
      </c>
      <c r="G1145" t="s">
        <v>11</v>
      </c>
      <c r="H1145" t="s">
        <v>16</v>
      </c>
      <c r="I1145" t="s">
        <v>247</v>
      </c>
      <c r="J1145" s="19"/>
      <c r="K1145" s="19"/>
      <c r="L1145" s="15" t="str">
        <f t="shared" si="89"/>
        <v>Nov</v>
      </c>
      <c r="M1145" s="15">
        <f t="shared" si="90"/>
        <v>1976</v>
      </c>
      <c r="N1145" s="15" t="str" cm="1">
        <f t="array" ref="N1145">IF(G1145="?",INDEX($G$2:$G$2344,MODE(MATCH($G$2:$G$2344,$G$2:$G$2344,0))),G1145)</f>
        <v>tier - 2</v>
      </c>
      <c r="O1145" s="15" t="str" cm="1">
        <f t="array" ref="O1145">IF(H1145="?",INDEX($H$2:$H$2344,MODE(MATCH($H$2:$H$2344,$H$2:$H$2344,0))),H1145)</f>
        <v>tier - 1</v>
      </c>
      <c r="P1145" s="15" t="str">
        <f t="shared" si="91"/>
        <v>R1024</v>
      </c>
      <c r="Q1145" s="49" t="str">
        <f t="shared" si="92"/>
        <v>3-Nov-1976</v>
      </c>
      <c r="R1145" s="46">
        <v>28067</v>
      </c>
      <c r="S1145" s="15"/>
      <c r="T1145" s="29">
        <f t="shared" si="93"/>
        <v>46</v>
      </c>
      <c r="U1145" s="61">
        <v>9432.93</v>
      </c>
    </row>
    <row r="1146" spans="1:21" x14ac:dyDescent="0.25">
      <c r="A1146" t="s">
        <v>1177</v>
      </c>
      <c r="B1146">
        <v>1974</v>
      </c>
      <c r="C1146" t="s">
        <v>15</v>
      </c>
      <c r="D1146">
        <v>27</v>
      </c>
      <c r="E1146">
        <v>1</v>
      </c>
      <c r="F1146" s="54">
        <v>9447.25</v>
      </c>
      <c r="G1146" t="s">
        <v>11</v>
      </c>
      <c r="H1146" t="s">
        <v>16</v>
      </c>
      <c r="I1146" t="s">
        <v>247</v>
      </c>
      <c r="J1146" s="20"/>
      <c r="K1146" s="20"/>
      <c r="L1146" s="17" t="str">
        <f t="shared" si="89"/>
        <v>Nov</v>
      </c>
      <c r="M1146" s="17">
        <f t="shared" si="90"/>
        <v>1974</v>
      </c>
      <c r="N1146" s="17" t="str" cm="1">
        <f t="array" ref="N1146">IF(G1146="?",INDEX($G$2:$G$2344,MODE(MATCH($G$2:$G$2344,$G$2:$G$2344,0))),G1146)</f>
        <v>tier - 2</v>
      </c>
      <c r="O1146" s="17" t="str" cm="1">
        <f t="array" ref="O1146">IF(H1146="?",INDEX($H$2:$H$2344,MODE(MATCH($H$2:$H$2344,$H$2:$H$2344,0))),H1146)</f>
        <v>tier - 1</v>
      </c>
      <c r="P1146" s="17" t="str">
        <f t="shared" si="91"/>
        <v>R1024</v>
      </c>
      <c r="Q1146" s="47" t="str">
        <f t="shared" si="92"/>
        <v>27-Nov-1974</v>
      </c>
      <c r="R1146" s="48">
        <v>27360</v>
      </c>
      <c r="S1146" s="17"/>
      <c r="T1146" s="30">
        <f t="shared" si="93"/>
        <v>48</v>
      </c>
      <c r="U1146" s="62">
        <v>9447.25</v>
      </c>
    </row>
    <row r="1147" spans="1:21" x14ac:dyDescent="0.25">
      <c r="A1147" t="s">
        <v>1178</v>
      </c>
      <c r="B1147">
        <v>1974</v>
      </c>
      <c r="C1147" t="s">
        <v>18</v>
      </c>
      <c r="D1147">
        <v>8</v>
      </c>
      <c r="E1147">
        <v>1</v>
      </c>
      <c r="F1147" s="54">
        <v>9447.3799999999992</v>
      </c>
      <c r="G1147" t="s">
        <v>11</v>
      </c>
      <c r="H1147" t="s">
        <v>12</v>
      </c>
      <c r="I1147" t="s">
        <v>247</v>
      </c>
      <c r="J1147" s="19"/>
      <c r="K1147" s="19"/>
      <c r="L1147" s="15" t="str">
        <f t="shared" si="89"/>
        <v>Jun</v>
      </c>
      <c r="M1147" s="15">
        <f t="shared" si="90"/>
        <v>1974</v>
      </c>
      <c r="N1147" s="15" t="str" cm="1">
        <f t="array" ref="N1147">IF(G1147="?",INDEX($G$2:$G$2344,MODE(MATCH($G$2:$G$2344,$G$2:$G$2344,0))),G1147)</f>
        <v>tier - 2</v>
      </c>
      <c r="O1147" s="15" t="str" cm="1">
        <f t="array" ref="O1147">IF(H1147="?",INDEX($H$2:$H$2344,MODE(MATCH($H$2:$H$2344,$H$2:$H$2344,0))),H1147)</f>
        <v>tier - 3</v>
      </c>
      <c r="P1147" s="15" t="str">
        <f t="shared" si="91"/>
        <v>R1024</v>
      </c>
      <c r="Q1147" s="49" t="str">
        <f t="shared" si="92"/>
        <v>8-Jun-1974</v>
      </c>
      <c r="R1147" s="46">
        <v>27188</v>
      </c>
      <c r="S1147" s="15"/>
      <c r="T1147" s="29">
        <f t="shared" si="93"/>
        <v>49</v>
      </c>
      <c r="U1147" s="61">
        <v>9447.3799999999992</v>
      </c>
    </row>
    <row r="1148" spans="1:21" x14ac:dyDescent="0.25">
      <c r="A1148" t="s">
        <v>1179</v>
      </c>
      <c r="B1148">
        <v>1987</v>
      </c>
      <c r="C1148" t="s">
        <v>15</v>
      </c>
      <c r="D1148">
        <v>14</v>
      </c>
      <c r="E1148">
        <v>3</v>
      </c>
      <c r="F1148" s="54">
        <v>9448.42</v>
      </c>
      <c r="G1148" t="s">
        <v>11</v>
      </c>
      <c r="H1148" t="s">
        <v>12</v>
      </c>
      <c r="I1148" t="s">
        <v>300</v>
      </c>
      <c r="J1148" s="20"/>
      <c r="K1148" s="20"/>
      <c r="L1148" s="17" t="str">
        <f t="shared" si="89"/>
        <v>Nov</v>
      </c>
      <c r="M1148" s="17">
        <f t="shared" si="90"/>
        <v>1987</v>
      </c>
      <c r="N1148" s="17" t="str" cm="1">
        <f t="array" ref="N1148">IF(G1148="?",INDEX($G$2:$G$2344,MODE(MATCH($G$2:$G$2344,$G$2:$G$2344,0))),G1148)</f>
        <v>tier - 2</v>
      </c>
      <c r="O1148" s="17" t="str" cm="1">
        <f t="array" ref="O1148">IF(H1148="?",INDEX($H$2:$H$2344,MODE(MATCH($H$2:$H$2344,$H$2:$H$2344,0))),H1148)</f>
        <v>tier - 3</v>
      </c>
      <c r="P1148" s="17" t="str">
        <f t="shared" si="91"/>
        <v>R1021</v>
      </c>
      <c r="Q1148" s="47" t="str">
        <f t="shared" si="92"/>
        <v>14-Nov-1987</v>
      </c>
      <c r="R1148" s="48">
        <v>32095</v>
      </c>
      <c r="S1148" s="17"/>
      <c r="T1148" s="30">
        <f t="shared" si="93"/>
        <v>35</v>
      </c>
      <c r="U1148" s="62">
        <v>9448.42</v>
      </c>
    </row>
    <row r="1149" spans="1:21" x14ac:dyDescent="0.25">
      <c r="A1149" t="s">
        <v>1180</v>
      </c>
      <c r="B1149">
        <v>1979</v>
      </c>
      <c r="C1149" t="s">
        <v>10</v>
      </c>
      <c r="D1149">
        <v>17</v>
      </c>
      <c r="E1149">
        <v>2</v>
      </c>
      <c r="F1149" s="54">
        <v>9453.92</v>
      </c>
      <c r="G1149" t="s">
        <v>11</v>
      </c>
      <c r="H1149" t="s">
        <v>11</v>
      </c>
      <c r="I1149" t="s">
        <v>300</v>
      </c>
      <c r="J1149" s="19"/>
      <c r="K1149" s="19"/>
      <c r="L1149" s="15" t="str">
        <f t="shared" si="89"/>
        <v>Jul</v>
      </c>
      <c r="M1149" s="15">
        <f t="shared" si="90"/>
        <v>1979</v>
      </c>
      <c r="N1149" s="15" t="str" cm="1">
        <f t="array" ref="N1149">IF(G1149="?",INDEX($G$2:$G$2344,MODE(MATCH($G$2:$G$2344,$G$2:$G$2344,0))),G1149)</f>
        <v>tier - 2</v>
      </c>
      <c r="O1149" s="15" t="str" cm="1">
        <f t="array" ref="O1149">IF(H1149="?",INDEX($H$2:$H$2344,MODE(MATCH($H$2:$H$2344,$H$2:$H$2344,0))),H1149)</f>
        <v>tier - 2</v>
      </c>
      <c r="P1149" s="15" t="str">
        <f t="shared" si="91"/>
        <v>R1021</v>
      </c>
      <c r="Q1149" s="49" t="str">
        <f t="shared" si="92"/>
        <v>17-Jul-1979</v>
      </c>
      <c r="R1149" s="46">
        <v>29053</v>
      </c>
      <c r="S1149" s="15"/>
      <c r="T1149" s="29">
        <f t="shared" si="93"/>
        <v>43</v>
      </c>
      <c r="U1149" s="61">
        <v>9453.92</v>
      </c>
    </row>
    <row r="1150" spans="1:21" x14ac:dyDescent="0.25">
      <c r="A1150" t="s">
        <v>1181</v>
      </c>
      <c r="B1150">
        <v>1969</v>
      </c>
      <c r="C1150" t="s">
        <v>18</v>
      </c>
      <c r="D1150">
        <v>4</v>
      </c>
      <c r="E1150">
        <v>0</v>
      </c>
      <c r="F1150" s="54">
        <v>9487.64</v>
      </c>
      <c r="G1150" t="s">
        <v>11</v>
      </c>
      <c r="H1150" t="s">
        <v>11</v>
      </c>
      <c r="I1150" t="s">
        <v>13</v>
      </c>
      <c r="J1150" s="20"/>
      <c r="K1150" s="20"/>
      <c r="L1150" s="17" t="str">
        <f t="shared" si="89"/>
        <v>Jun</v>
      </c>
      <c r="M1150" s="17">
        <f t="shared" si="90"/>
        <v>1969</v>
      </c>
      <c r="N1150" s="17" t="str" cm="1">
        <f t="array" ref="N1150">IF(G1150="?",INDEX($G$2:$G$2344,MODE(MATCH($G$2:$G$2344,$G$2:$G$2344,0))),G1150)</f>
        <v>tier - 2</v>
      </c>
      <c r="O1150" s="17" t="str" cm="1">
        <f t="array" ref="O1150">IF(H1150="?",INDEX($H$2:$H$2344,MODE(MATCH($H$2:$H$2344,$H$2:$H$2344,0))),H1150)</f>
        <v>tier - 2</v>
      </c>
      <c r="P1150" s="17" t="str">
        <f t="shared" si="91"/>
        <v>R1013</v>
      </c>
      <c r="Q1150" s="47" t="str">
        <f t="shared" si="92"/>
        <v>4-Jun-1969</v>
      </c>
      <c r="R1150" s="48">
        <v>25358</v>
      </c>
      <c r="S1150" s="17"/>
      <c r="T1150" s="30">
        <f t="shared" si="93"/>
        <v>54</v>
      </c>
      <c r="U1150" s="62">
        <v>9487.64</v>
      </c>
    </row>
    <row r="1151" spans="1:21" x14ac:dyDescent="0.25">
      <c r="A1151" t="s">
        <v>1182</v>
      </c>
      <c r="B1151">
        <v>1976</v>
      </c>
      <c r="C1151" t="s">
        <v>15</v>
      </c>
      <c r="D1151">
        <v>28</v>
      </c>
      <c r="E1151">
        <v>3</v>
      </c>
      <c r="F1151" s="54">
        <v>9500.57</v>
      </c>
      <c r="G1151" t="s">
        <v>11</v>
      </c>
      <c r="H1151" t="s">
        <v>12</v>
      </c>
      <c r="I1151" t="s">
        <v>356</v>
      </c>
      <c r="J1151" s="19"/>
      <c r="K1151" s="19"/>
      <c r="L1151" s="15" t="str">
        <f t="shared" si="89"/>
        <v>Nov</v>
      </c>
      <c r="M1151" s="15">
        <f t="shared" si="90"/>
        <v>1976</v>
      </c>
      <c r="N1151" s="15" t="str" cm="1">
        <f t="array" ref="N1151">IF(G1151="?",INDEX($G$2:$G$2344,MODE(MATCH($G$2:$G$2344,$G$2:$G$2344,0))),G1151)</f>
        <v>tier - 2</v>
      </c>
      <c r="O1151" s="15" t="str" cm="1">
        <f t="array" ref="O1151">IF(H1151="?",INDEX($H$2:$H$2344,MODE(MATCH($H$2:$H$2344,$H$2:$H$2344,0))),H1151)</f>
        <v>tier - 3</v>
      </c>
      <c r="P1151" s="15" t="str">
        <f t="shared" si="91"/>
        <v>R1017</v>
      </c>
      <c r="Q1151" s="49" t="str">
        <f t="shared" si="92"/>
        <v>28-Nov-1976</v>
      </c>
      <c r="R1151" s="46">
        <v>28092</v>
      </c>
      <c r="S1151" s="15"/>
      <c r="T1151" s="29">
        <f t="shared" si="93"/>
        <v>46</v>
      </c>
      <c r="U1151" s="61">
        <v>9500.57</v>
      </c>
    </row>
    <row r="1152" spans="1:21" x14ac:dyDescent="0.25">
      <c r="A1152" t="s">
        <v>1183</v>
      </c>
      <c r="B1152">
        <v>1969</v>
      </c>
      <c r="C1152" t="s">
        <v>35</v>
      </c>
      <c r="D1152">
        <v>24</v>
      </c>
      <c r="E1152">
        <v>0</v>
      </c>
      <c r="F1152" s="54">
        <v>9504.31</v>
      </c>
      <c r="G1152" t="s">
        <v>12</v>
      </c>
      <c r="H1152" t="s">
        <v>11</v>
      </c>
      <c r="I1152" t="s">
        <v>13</v>
      </c>
      <c r="J1152" s="20"/>
      <c r="K1152" s="20"/>
      <c r="L1152" s="17" t="str">
        <f t="shared" si="89"/>
        <v>Aug</v>
      </c>
      <c r="M1152" s="17">
        <f t="shared" si="90"/>
        <v>1969</v>
      </c>
      <c r="N1152" s="17" t="str" cm="1">
        <f t="array" ref="N1152">IF(G1152="?",INDEX($G$2:$G$2344,MODE(MATCH($G$2:$G$2344,$G$2:$G$2344,0))),G1152)</f>
        <v>tier - 3</v>
      </c>
      <c r="O1152" s="17" t="str" cm="1">
        <f t="array" ref="O1152">IF(H1152="?",INDEX($H$2:$H$2344,MODE(MATCH($H$2:$H$2344,$H$2:$H$2344,0))),H1152)</f>
        <v>tier - 2</v>
      </c>
      <c r="P1152" s="17" t="str">
        <f t="shared" si="91"/>
        <v>R1013</v>
      </c>
      <c r="Q1152" s="47" t="str">
        <f t="shared" si="92"/>
        <v>24-Aug-1969</v>
      </c>
      <c r="R1152" s="48">
        <v>25439</v>
      </c>
      <c r="S1152" s="17"/>
      <c r="T1152" s="30">
        <f t="shared" si="93"/>
        <v>53</v>
      </c>
      <c r="U1152" s="62">
        <v>9504.31</v>
      </c>
    </row>
    <row r="1153" spans="1:21" x14ac:dyDescent="0.25">
      <c r="A1153" t="s">
        <v>1184</v>
      </c>
      <c r="B1153">
        <v>1992</v>
      </c>
      <c r="C1153" t="s">
        <v>35</v>
      </c>
      <c r="D1153">
        <v>22</v>
      </c>
      <c r="E1153">
        <v>0</v>
      </c>
      <c r="F1153" s="54">
        <v>9507.68</v>
      </c>
      <c r="G1153" t="s">
        <v>11</v>
      </c>
      <c r="H1153" t="s">
        <v>16</v>
      </c>
      <c r="I1153" t="s">
        <v>23</v>
      </c>
      <c r="J1153" s="19"/>
      <c r="K1153" s="19"/>
      <c r="L1153" s="15" t="str">
        <f t="shared" si="89"/>
        <v>Aug</v>
      </c>
      <c r="M1153" s="15">
        <f t="shared" si="90"/>
        <v>1992</v>
      </c>
      <c r="N1153" s="15" t="str" cm="1">
        <f t="array" ref="N1153">IF(G1153="?",INDEX($G$2:$G$2344,MODE(MATCH($G$2:$G$2344,$G$2:$G$2344,0))),G1153)</f>
        <v>tier - 2</v>
      </c>
      <c r="O1153" s="15" t="str" cm="1">
        <f t="array" ref="O1153">IF(H1153="?",INDEX($H$2:$H$2344,MODE(MATCH($H$2:$H$2344,$H$2:$H$2344,0))),H1153)</f>
        <v>tier - 1</v>
      </c>
      <c r="P1153" s="15" t="str">
        <f t="shared" si="91"/>
        <v>R1012</v>
      </c>
      <c r="Q1153" s="49" t="str">
        <f t="shared" si="92"/>
        <v>22-Aug-1992</v>
      </c>
      <c r="R1153" s="46">
        <v>33838</v>
      </c>
      <c r="S1153" s="15"/>
      <c r="T1153" s="29">
        <f t="shared" si="93"/>
        <v>30</v>
      </c>
      <c r="U1153" s="61">
        <v>9507.68</v>
      </c>
    </row>
    <row r="1154" spans="1:21" x14ac:dyDescent="0.25">
      <c r="A1154" t="s">
        <v>1185</v>
      </c>
      <c r="B1154">
        <v>1971</v>
      </c>
      <c r="C1154" t="s">
        <v>15</v>
      </c>
      <c r="D1154">
        <v>29</v>
      </c>
      <c r="E1154">
        <v>0</v>
      </c>
      <c r="F1154" s="54">
        <v>9528.9</v>
      </c>
      <c r="G1154" t="s">
        <v>11</v>
      </c>
      <c r="H1154" t="s">
        <v>11</v>
      </c>
      <c r="I1154" t="s">
        <v>42</v>
      </c>
      <c r="J1154" s="20"/>
      <c r="K1154" s="20"/>
      <c r="L1154" s="17" t="str">
        <f t="shared" ref="L1154:L1217" si="94">IF(C1154="?","Sep",C1154)</f>
        <v>Nov</v>
      </c>
      <c r="M1154" s="17">
        <f t="shared" ref="M1154:M1217" si="95">IF(B1154="?",ROUND(AVERAGE($B$2:$B$2344),0),B1154)</f>
        <v>1971</v>
      </c>
      <c r="N1154" s="17" t="str" cm="1">
        <f t="array" ref="N1154">IF(G1154="?",INDEX($G$2:$G$2344,MODE(MATCH($G$2:$G$2344,$G$2:$G$2344,0))),G1154)</f>
        <v>tier - 2</v>
      </c>
      <c r="O1154" s="17" t="str" cm="1">
        <f t="array" ref="O1154">IF(H1154="?",INDEX($H$2:$H$2344,MODE(MATCH($H$2:$H$2344,$H$2:$H$2344,0))),H1154)</f>
        <v>tier - 2</v>
      </c>
      <c r="P1154" s="17" t="str">
        <f t="shared" ref="P1154:P1217" si="96">IF(I1154="?","Unknown",I1154)</f>
        <v>R1011</v>
      </c>
      <c r="Q1154" s="47" t="str">
        <f t="shared" ref="Q1154:Q1217" si="97">CONCATENATE(D1154,"-",L1154,"-",M1154)</f>
        <v>29-Nov-1971</v>
      </c>
      <c r="R1154" s="48">
        <v>26266</v>
      </c>
      <c r="S1154" s="17"/>
      <c r="T1154" s="30">
        <f t="shared" ref="T1154:T1217" si="98">DATEDIF(R1154,$S$2,"Y")</f>
        <v>51</v>
      </c>
      <c r="U1154" s="62">
        <v>9528.9</v>
      </c>
    </row>
    <row r="1155" spans="1:21" x14ac:dyDescent="0.25">
      <c r="A1155" t="s">
        <v>1186</v>
      </c>
      <c r="B1155">
        <v>1973</v>
      </c>
      <c r="C1155" t="s">
        <v>30</v>
      </c>
      <c r="D1155">
        <v>21</v>
      </c>
      <c r="E1155">
        <v>0</v>
      </c>
      <c r="F1155" s="54">
        <v>9538.65</v>
      </c>
      <c r="G1155" t="s">
        <v>11</v>
      </c>
      <c r="H1155" t="s">
        <v>12</v>
      </c>
      <c r="I1155" t="s">
        <v>300</v>
      </c>
      <c r="J1155" s="19"/>
      <c r="K1155" s="19"/>
      <c r="L1155" s="15" t="str">
        <f t="shared" si="94"/>
        <v>Dec</v>
      </c>
      <c r="M1155" s="15">
        <f t="shared" si="95"/>
        <v>1973</v>
      </c>
      <c r="N1155" s="15" t="str" cm="1">
        <f t="array" ref="N1155">IF(G1155="?",INDEX($G$2:$G$2344,MODE(MATCH($G$2:$G$2344,$G$2:$G$2344,0))),G1155)</f>
        <v>tier - 2</v>
      </c>
      <c r="O1155" s="15" t="str" cm="1">
        <f t="array" ref="O1155">IF(H1155="?",INDEX($H$2:$H$2344,MODE(MATCH($H$2:$H$2344,$H$2:$H$2344,0))),H1155)</f>
        <v>tier - 3</v>
      </c>
      <c r="P1155" s="15" t="str">
        <f t="shared" si="96"/>
        <v>R1021</v>
      </c>
      <c r="Q1155" s="49" t="str">
        <f t="shared" si="97"/>
        <v>21-Dec-1973</v>
      </c>
      <c r="R1155" s="46">
        <v>27019</v>
      </c>
      <c r="S1155" s="15"/>
      <c r="T1155" s="29">
        <f t="shared" si="98"/>
        <v>49</v>
      </c>
      <c r="U1155" s="61">
        <v>9538.65</v>
      </c>
    </row>
    <row r="1156" spans="1:21" x14ac:dyDescent="0.25">
      <c r="A1156" t="s">
        <v>1187</v>
      </c>
      <c r="B1156">
        <v>1975</v>
      </c>
      <c r="C1156" t="s">
        <v>10</v>
      </c>
      <c r="D1156">
        <v>28</v>
      </c>
      <c r="E1156">
        <v>1</v>
      </c>
      <c r="F1156" s="54">
        <v>9540.17</v>
      </c>
      <c r="G1156" t="s">
        <v>11</v>
      </c>
      <c r="H1156" t="s">
        <v>11</v>
      </c>
      <c r="I1156" t="s">
        <v>247</v>
      </c>
      <c r="J1156" s="20"/>
      <c r="K1156" s="20"/>
      <c r="L1156" s="17" t="str">
        <f t="shared" si="94"/>
        <v>Jul</v>
      </c>
      <c r="M1156" s="17">
        <f t="shared" si="95"/>
        <v>1975</v>
      </c>
      <c r="N1156" s="17" t="str" cm="1">
        <f t="array" ref="N1156">IF(G1156="?",INDEX($G$2:$G$2344,MODE(MATCH($G$2:$G$2344,$G$2:$G$2344,0))),G1156)</f>
        <v>tier - 2</v>
      </c>
      <c r="O1156" s="17" t="str" cm="1">
        <f t="array" ref="O1156">IF(H1156="?",INDEX($H$2:$H$2344,MODE(MATCH($H$2:$H$2344,$H$2:$H$2344,0))),H1156)</f>
        <v>tier - 2</v>
      </c>
      <c r="P1156" s="17" t="str">
        <f t="shared" si="96"/>
        <v>R1024</v>
      </c>
      <c r="Q1156" s="47" t="str">
        <f t="shared" si="97"/>
        <v>28-Jul-1975</v>
      </c>
      <c r="R1156" s="48">
        <v>27603</v>
      </c>
      <c r="S1156" s="17"/>
      <c r="T1156" s="30">
        <f t="shared" si="98"/>
        <v>47</v>
      </c>
      <c r="U1156" s="62">
        <v>9540.17</v>
      </c>
    </row>
    <row r="1157" spans="1:21" x14ac:dyDescent="0.25">
      <c r="A1157" t="s">
        <v>1188</v>
      </c>
      <c r="B1157">
        <v>1972</v>
      </c>
      <c r="C1157" t="s">
        <v>20</v>
      </c>
      <c r="D1157">
        <v>22</v>
      </c>
      <c r="E1157">
        <v>0</v>
      </c>
      <c r="F1157" s="54">
        <v>9541.7000000000007</v>
      </c>
      <c r="G1157" t="s">
        <v>11</v>
      </c>
      <c r="H1157" t="s">
        <v>16</v>
      </c>
      <c r="I1157" t="s">
        <v>247</v>
      </c>
      <c r="J1157" s="19"/>
      <c r="K1157" s="19"/>
      <c r="L1157" s="15" t="str">
        <f t="shared" si="94"/>
        <v>Sep</v>
      </c>
      <c r="M1157" s="15">
        <f t="shared" si="95"/>
        <v>1972</v>
      </c>
      <c r="N1157" s="15" t="str" cm="1">
        <f t="array" ref="N1157">IF(G1157="?",INDEX($G$2:$G$2344,MODE(MATCH($G$2:$G$2344,$G$2:$G$2344,0))),G1157)</f>
        <v>tier - 2</v>
      </c>
      <c r="O1157" s="15" t="str" cm="1">
        <f t="array" ref="O1157">IF(H1157="?",INDEX($H$2:$H$2344,MODE(MATCH($H$2:$H$2344,$H$2:$H$2344,0))),H1157)</f>
        <v>tier - 1</v>
      </c>
      <c r="P1157" s="15" t="str">
        <f t="shared" si="96"/>
        <v>R1024</v>
      </c>
      <c r="Q1157" s="49" t="str">
        <f t="shared" si="97"/>
        <v>22-Sep-1972</v>
      </c>
      <c r="R1157" s="46">
        <v>26564</v>
      </c>
      <c r="S1157" s="15"/>
      <c r="T1157" s="29">
        <f t="shared" si="98"/>
        <v>50</v>
      </c>
      <c r="U1157" s="61">
        <v>9541.7000000000007</v>
      </c>
    </row>
    <row r="1158" spans="1:21" x14ac:dyDescent="0.25">
      <c r="A1158" t="s">
        <v>1189</v>
      </c>
      <c r="B1158">
        <v>1972</v>
      </c>
      <c r="C1158" t="s">
        <v>20</v>
      </c>
      <c r="D1158">
        <v>22</v>
      </c>
      <c r="E1158">
        <v>1</v>
      </c>
      <c r="F1158" s="54">
        <v>9549.57</v>
      </c>
      <c r="G1158" t="s">
        <v>11</v>
      </c>
      <c r="H1158" t="s">
        <v>16</v>
      </c>
      <c r="I1158" t="s">
        <v>13</v>
      </c>
      <c r="J1158" s="20"/>
      <c r="K1158" s="20"/>
      <c r="L1158" s="17" t="str">
        <f t="shared" si="94"/>
        <v>Sep</v>
      </c>
      <c r="M1158" s="17">
        <f t="shared" si="95"/>
        <v>1972</v>
      </c>
      <c r="N1158" s="17" t="str" cm="1">
        <f t="array" ref="N1158">IF(G1158="?",INDEX($G$2:$G$2344,MODE(MATCH($G$2:$G$2344,$G$2:$G$2344,0))),G1158)</f>
        <v>tier - 2</v>
      </c>
      <c r="O1158" s="17" t="str" cm="1">
        <f t="array" ref="O1158">IF(H1158="?",INDEX($H$2:$H$2344,MODE(MATCH($H$2:$H$2344,$H$2:$H$2344,0))),H1158)</f>
        <v>tier - 1</v>
      </c>
      <c r="P1158" s="17" t="str">
        <f t="shared" si="96"/>
        <v>R1013</v>
      </c>
      <c r="Q1158" s="47" t="str">
        <f t="shared" si="97"/>
        <v>22-Sep-1972</v>
      </c>
      <c r="R1158" s="48">
        <v>26564</v>
      </c>
      <c r="S1158" s="17"/>
      <c r="T1158" s="30">
        <f t="shared" si="98"/>
        <v>50</v>
      </c>
      <c r="U1158" s="62">
        <v>9549.57</v>
      </c>
    </row>
    <row r="1159" spans="1:21" x14ac:dyDescent="0.25">
      <c r="A1159" t="s">
        <v>1190</v>
      </c>
      <c r="B1159">
        <v>1974</v>
      </c>
      <c r="C1159" t="s">
        <v>35</v>
      </c>
      <c r="D1159">
        <v>14</v>
      </c>
      <c r="E1159">
        <v>3</v>
      </c>
      <c r="F1159" s="54">
        <v>9563.0300000000007</v>
      </c>
      <c r="G1159" t="s">
        <v>12</v>
      </c>
      <c r="H1159" t="s">
        <v>16</v>
      </c>
      <c r="I1159" t="s">
        <v>42</v>
      </c>
      <c r="J1159" s="19"/>
      <c r="K1159" s="19"/>
      <c r="L1159" s="15" t="str">
        <f t="shared" si="94"/>
        <v>Aug</v>
      </c>
      <c r="M1159" s="15">
        <f t="shared" si="95"/>
        <v>1974</v>
      </c>
      <c r="N1159" s="15" t="str" cm="1">
        <f t="array" ref="N1159">IF(G1159="?",INDEX($G$2:$G$2344,MODE(MATCH($G$2:$G$2344,$G$2:$G$2344,0))),G1159)</f>
        <v>tier - 3</v>
      </c>
      <c r="O1159" s="15" t="str" cm="1">
        <f t="array" ref="O1159">IF(H1159="?",INDEX($H$2:$H$2344,MODE(MATCH($H$2:$H$2344,$H$2:$H$2344,0))),H1159)</f>
        <v>tier - 1</v>
      </c>
      <c r="P1159" s="15" t="str">
        <f t="shared" si="96"/>
        <v>R1011</v>
      </c>
      <c r="Q1159" s="49" t="str">
        <f t="shared" si="97"/>
        <v>14-Aug-1974</v>
      </c>
      <c r="R1159" s="46">
        <v>27255</v>
      </c>
      <c r="S1159" s="15"/>
      <c r="T1159" s="29">
        <f t="shared" si="98"/>
        <v>48</v>
      </c>
      <c r="U1159" s="61">
        <v>9563.0300000000007</v>
      </c>
    </row>
    <row r="1160" spans="1:21" x14ac:dyDescent="0.25">
      <c r="A1160" t="s">
        <v>1191</v>
      </c>
      <c r="B1160">
        <v>1973</v>
      </c>
      <c r="C1160" t="s">
        <v>30</v>
      </c>
      <c r="D1160">
        <v>1</v>
      </c>
      <c r="E1160">
        <v>1</v>
      </c>
      <c r="F1160" s="54">
        <v>9566.99</v>
      </c>
      <c r="G1160" t="s">
        <v>11</v>
      </c>
      <c r="H1160" t="s">
        <v>16</v>
      </c>
      <c r="I1160" t="s">
        <v>23</v>
      </c>
      <c r="J1160" s="20"/>
      <c r="K1160" s="20"/>
      <c r="L1160" s="17" t="str">
        <f t="shared" si="94"/>
        <v>Dec</v>
      </c>
      <c r="M1160" s="17">
        <f t="shared" si="95"/>
        <v>1973</v>
      </c>
      <c r="N1160" s="17" t="str" cm="1">
        <f t="array" ref="N1160">IF(G1160="?",INDEX($G$2:$G$2344,MODE(MATCH($G$2:$G$2344,$G$2:$G$2344,0))),G1160)</f>
        <v>tier - 2</v>
      </c>
      <c r="O1160" s="17" t="str" cm="1">
        <f t="array" ref="O1160">IF(H1160="?",INDEX($H$2:$H$2344,MODE(MATCH($H$2:$H$2344,$H$2:$H$2344,0))),H1160)</f>
        <v>tier - 1</v>
      </c>
      <c r="P1160" s="17" t="str">
        <f t="shared" si="96"/>
        <v>R1012</v>
      </c>
      <c r="Q1160" s="47" t="str">
        <f t="shared" si="97"/>
        <v>1-Dec-1973</v>
      </c>
      <c r="R1160" s="48">
        <v>26999</v>
      </c>
      <c r="S1160" s="17"/>
      <c r="T1160" s="30">
        <f t="shared" si="98"/>
        <v>49</v>
      </c>
      <c r="U1160" s="62">
        <v>9566.99</v>
      </c>
    </row>
    <row r="1161" spans="1:21" x14ac:dyDescent="0.25">
      <c r="A1161" t="s">
        <v>1192</v>
      </c>
      <c r="B1161">
        <v>1966</v>
      </c>
      <c r="C1161" t="s">
        <v>30</v>
      </c>
      <c r="D1161">
        <v>4</v>
      </c>
      <c r="E1161">
        <v>0</v>
      </c>
      <c r="F1161" s="54">
        <v>9582.5400000000009</v>
      </c>
      <c r="G1161" t="s">
        <v>12</v>
      </c>
      <c r="H1161" t="s">
        <v>11</v>
      </c>
      <c r="I1161" t="s">
        <v>13</v>
      </c>
      <c r="J1161" s="19"/>
      <c r="K1161" s="19"/>
      <c r="L1161" s="15" t="str">
        <f t="shared" si="94"/>
        <v>Dec</v>
      </c>
      <c r="M1161" s="15">
        <f t="shared" si="95"/>
        <v>1966</v>
      </c>
      <c r="N1161" s="15" t="str" cm="1">
        <f t="array" ref="N1161">IF(G1161="?",INDEX($G$2:$G$2344,MODE(MATCH($G$2:$G$2344,$G$2:$G$2344,0))),G1161)</f>
        <v>tier - 3</v>
      </c>
      <c r="O1161" s="15" t="str" cm="1">
        <f t="array" ref="O1161">IF(H1161="?",INDEX($H$2:$H$2344,MODE(MATCH($H$2:$H$2344,$H$2:$H$2344,0))),H1161)</f>
        <v>tier - 2</v>
      </c>
      <c r="P1161" s="15" t="str">
        <f t="shared" si="96"/>
        <v>R1013</v>
      </c>
      <c r="Q1161" s="49" t="str">
        <f t="shared" si="97"/>
        <v>4-Dec-1966</v>
      </c>
      <c r="R1161" s="46">
        <v>24445</v>
      </c>
      <c r="S1161" s="15"/>
      <c r="T1161" s="29">
        <f t="shared" si="98"/>
        <v>56</v>
      </c>
      <c r="U1161" s="61">
        <v>9582.5400000000009</v>
      </c>
    </row>
    <row r="1162" spans="1:21" x14ac:dyDescent="0.25">
      <c r="A1162" t="s">
        <v>1193</v>
      </c>
      <c r="B1162">
        <v>1973</v>
      </c>
      <c r="C1162" t="s">
        <v>15</v>
      </c>
      <c r="D1162">
        <v>28</v>
      </c>
      <c r="E1162">
        <v>1</v>
      </c>
      <c r="F1162" s="54">
        <v>9583.89</v>
      </c>
      <c r="G1162" t="s">
        <v>11</v>
      </c>
      <c r="H1162" t="s">
        <v>12</v>
      </c>
      <c r="I1162" t="s">
        <v>23</v>
      </c>
      <c r="J1162" s="20"/>
      <c r="K1162" s="20"/>
      <c r="L1162" s="17" t="str">
        <f t="shared" si="94"/>
        <v>Nov</v>
      </c>
      <c r="M1162" s="17">
        <f t="shared" si="95"/>
        <v>1973</v>
      </c>
      <c r="N1162" s="17" t="str" cm="1">
        <f t="array" ref="N1162">IF(G1162="?",INDEX($G$2:$G$2344,MODE(MATCH($G$2:$G$2344,$G$2:$G$2344,0))),G1162)</f>
        <v>tier - 2</v>
      </c>
      <c r="O1162" s="17" t="str" cm="1">
        <f t="array" ref="O1162">IF(H1162="?",INDEX($H$2:$H$2344,MODE(MATCH($H$2:$H$2344,$H$2:$H$2344,0))),H1162)</f>
        <v>tier - 3</v>
      </c>
      <c r="P1162" s="17" t="str">
        <f t="shared" si="96"/>
        <v>R1012</v>
      </c>
      <c r="Q1162" s="47" t="str">
        <f t="shared" si="97"/>
        <v>28-Nov-1973</v>
      </c>
      <c r="R1162" s="48">
        <v>26996</v>
      </c>
      <c r="S1162" s="17"/>
      <c r="T1162" s="30">
        <f t="shared" si="98"/>
        <v>49</v>
      </c>
      <c r="U1162" s="62">
        <v>9583.89</v>
      </c>
    </row>
    <row r="1163" spans="1:21" x14ac:dyDescent="0.25">
      <c r="A1163" t="s">
        <v>1194</v>
      </c>
      <c r="B1163">
        <v>1981</v>
      </c>
      <c r="C1163" t="s">
        <v>37</v>
      </c>
      <c r="D1163">
        <v>18</v>
      </c>
      <c r="E1163">
        <v>1</v>
      </c>
      <c r="F1163" s="54">
        <v>9584.0400000000009</v>
      </c>
      <c r="G1163" t="s">
        <v>11</v>
      </c>
      <c r="H1163" t="s">
        <v>16</v>
      </c>
      <c r="I1163" t="s">
        <v>300</v>
      </c>
      <c r="J1163" s="19"/>
      <c r="K1163" s="19"/>
      <c r="L1163" s="15" t="str">
        <f t="shared" si="94"/>
        <v>Oct</v>
      </c>
      <c r="M1163" s="15">
        <f t="shared" si="95"/>
        <v>1981</v>
      </c>
      <c r="N1163" s="15" t="str" cm="1">
        <f t="array" ref="N1163">IF(G1163="?",INDEX($G$2:$G$2344,MODE(MATCH($G$2:$G$2344,$G$2:$G$2344,0))),G1163)</f>
        <v>tier - 2</v>
      </c>
      <c r="O1163" s="15" t="str" cm="1">
        <f t="array" ref="O1163">IF(H1163="?",INDEX($H$2:$H$2344,MODE(MATCH($H$2:$H$2344,$H$2:$H$2344,0))),H1163)</f>
        <v>tier - 1</v>
      </c>
      <c r="P1163" s="15" t="str">
        <f t="shared" si="96"/>
        <v>R1021</v>
      </c>
      <c r="Q1163" s="49" t="str">
        <f t="shared" si="97"/>
        <v>18-Oct-1981</v>
      </c>
      <c r="R1163" s="46">
        <v>29877</v>
      </c>
      <c r="S1163" s="15"/>
      <c r="T1163" s="29">
        <f t="shared" si="98"/>
        <v>41</v>
      </c>
      <c r="U1163" s="61">
        <v>9584.0400000000009</v>
      </c>
    </row>
    <row r="1164" spans="1:21" x14ac:dyDescent="0.25">
      <c r="A1164" t="s">
        <v>1195</v>
      </c>
      <c r="B1164">
        <v>1964</v>
      </c>
      <c r="C1164" t="s">
        <v>30</v>
      </c>
      <c r="D1164">
        <v>15</v>
      </c>
      <c r="E1164">
        <v>0</v>
      </c>
      <c r="F1164" s="54">
        <v>9597.6299999999992</v>
      </c>
      <c r="G1164" t="s">
        <v>12</v>
      </c>
      <c r="H1164" t="s">
        <v>12</v>
      </c>
      <c r="I1164" t="s">
        <v>13</v>
      </c>
      <c r="J1164" s="20"/>
      <c r="K1164" s="20"/>
      <c r="L1164" s="17" t="str">
        <f t="shared" si="94"/>
        <v>Dec</v>
      </c>
      <c r="M1164" s="17">
        <f t="shared" si="95"/>
        <v>1964</v>
      </c>
      <c r="N1164" s="17" t="str" cm="1">
        <f t="array" ref="N1164">IF(G1164="?",INDEX($G$2:$G$2344,MODE(MATCH($G$2:$G$2344,$G$2:$G$2344,0))),G1164)</f>
        <v>tier - 3</v>
      </c>
      <c r="O1164" s="17" t="str" cm="1">
        <f t="array" ref="O1164">IF(H1164="?",INDEX($H$2:$H$2344,MODE(MATCH($H$2:$H$2344,$H$2:$H$2344,0))),H1164)</f>
        <v>tier - 3</v>
      </c>
      <c r="P1164" s="17" t="str">
        <f t="shared" si="96"/>
        <v>R1013</v>
      </c>
      <c r="Q1164" s="47" t="str">
        <f t="shared" si="97"/>
        <v>15-Dec-1964</v>
      </c>
      <c r="R1164" s="48">
        <v>23726</v>
      </c>
      <c r="S1164" s="17"/>
      <c r="T1164" s="30">
        <f t="shared" si="98"/>
        <v>58</v>
      </c>
      <c r="U1164" s="62">
        <v>9597.6299999999992</v>
      </c>
    </row>
    <row r="1165" spans="1:21" x14ac:dyDescent="0.25">
      <c r="A1165" t="s">
        <v>1196</v>
      </c>
      <c r="B1165">
        <v>1972</v>
      </c>
      <c r="C1165" t="s">
        <v>30</v>
      </c>
      <c r="D1165">
        <v>27</v>
      </c>
      <c r="E1165">
        <v>1</v>
      </c>
      <c r="F1165" s="54">
        <v>9617.66</v>
      </c>
      <c r="G1165" t="s">
        <v>12</v>
      </c>
      <c r="H1165" t="s">
        <v>12</v>
      </c>
      <c r="I1165" t="s">
        <v>168</v>
      </c>
      <c r="J1165" s="19"/>
      <c r="K1165" s="19"/>
      <c r="L1165" s="15" t="str">
        <f t="shared" si="94"/>
        <v>Dec</v>
      </c>
      <c r="M1165" s="15">
        <f t="shared" si="95"/>
        <v>1972</v>
      </c>
      <c r="N1165" s="15" t="str" cm="1">
        <f t="array" ref="N1165">IF(G1165="?",INDEX($G$2:$G$2344,MODE(MATCH($G$2:$G$2344,$G$2:$G$2344,0))),G1165)</f>
        <v>tier - 3</v>
      </c>
      <c r="O1165" s="15" t="str" cm="1">
        <f t="array" ref="O1165">IF(H1165="?",INDEX($H$2:$H$2344,MODE(MATCH($H$2:$H$2344,$H$2:$H$2344,0))),H1165)</f>
        <v>tier - 3</v>
      </c>
      <c r="P1165" s="15" t="str">
        <f t="shared" si="96"/>
        <v>R1016</v>
      </c>
      <c r="Q1165" s="49" t="str">
        <f t="shared" si="97"/>
        <v>27-Dec-1972</v>
      </c>
      <c r="R1165" s="46">
        <v>26660</v>
      </c>
      <c r="S1165" s="15"/>
      <c r="T1165" s="29">
        <f t="shared" si="98"/>
        <v>50</v>
      </c>
      <c r="U1165" s="61">
        <v>9617.66</v>
      </c>
    </row>
    <row r="1166" spans="1:21" x14ac:dyDescent="0.25">
      <c r="A1166" t="s">
        <v>1197</v>
      </c>
      <c r="B1166">
        <v>1982</v>
      </c>
      <c r="C1166" t="s">
        <v>35</v>
      </c>
      <c r="D1166">
        <v>29</v>
      </c>
      <c r="E1166">
        <v>3</v>
      </c>
      <c r="F1166" s="54">
        <v>9619.18</v>
      </c>
      <c r="G1166" t="s">
        <v>11</v>
      </c>
      <c r="H1166" t="s">
        <v>16</v>
      </c>
      <c r="I1166" t="s">
        <v>200</v>
      </c>
      <c r="J1166" s="20"/>
      <c r="K1166" s="20"/>
      <c r="L1166" s="17" t="str">
        <f t="shared" si="94"/>
        <v>Aug</v>
      </c>
      <c r="M1166" s="17">
        <f t="shared" si="95"/>
        <v>1982</v>
      </c>
      <c r="N1166" s="17" t="str" cm="1">
        <f t="array" ref="N1166">IF(G1166="?",INDEX($G$2:$G$2344,MODE(MATCH($G$2:$G$2344,$G$2:$G$2344,0))),G1166)</f>
        <v>tier - 2</v>
      </c>
      <c r="O1166" s="17" t="str" cm="1">
        <f t="array" ref="O1166">IF(H1166="?",INDEX($H$2:$H$2344,MODE(MATCH($H$2:$H$2344,$H$2:$H$2344,0))),H1166)</f>
        <v>tier - 1</v>
      </c>
      <c r="P1166" s="17" t="str">
        <f t="shared" si="96"/>
        <v>R1025</v>
      </c>
      <c r="Q1166" s="47" t="str">
        <f t="shared" si="97"/>
        <v>29-Aug-1982</v>
      </c>
      <c r="R1166" s="48">
        <v>30192</v>
      </c>
      <c r="S1166" s="17"/>
      <c r="T1166" s="30">
        <f t="shared" si="98"/>
        <v>40</v>
      </c>
      <c r="U1166" s="62">
        <v>9619.18</v>
      </c>
    </row>
    <row r="1167" spans="1:21" x14ac:dyDescent="0.25">
      <c r="A1167" t="s">
        <v>1198</v>
      </c>
      <c r="B1167">
        <v>1975</v>
      </c>
      <c r="C1167" t="s">
        <v>37</v>
      </c>
      <c r="D1167">
        <v>29</v>
      </c>
      <c r="E1167">
        <v>3</v>
      </c>
      <c r="F1167" s="54">
        <v>9620.33</v>
      </c>
      <c r="G1167" t="s">
        <v>12</v>
      </c>
      <c r="H1167" t="s">
        <v>12</v>
      </c>
      <c r="I1167" t="s">
        <v>23</v>
      </c>
      <c r="J1167" s="19"/>
      <c r="K1167" s="19"/>
      <c r="L1167" s="15" t="str">
        <f t="shared" si="94"/>
        <v>Oct</v>
      </c>
      <c r="M1167" s="15">
        <f t="shared" si="95"/>
        <v>1975</v>
      </c>
      <c r="N1167" s="15" t="str" cm="1">
        <f t="array" ref="N1167">IF(G1167="?",INDEX($G$2:$G$2344,MODE(MATCH($G$2:$G$2344,$G$2:$G$2344,0))),G1167)</f>
        <v>tier - 3</v>
      </c>
      <c r="O1167" s="15" t="str" cm="1">
        <f t="array" ref="O1167">IF(H1167="?",INDEX($H$2:$H$2344,MODE(MATCH($H$2:$H$2344,$H$2:$H$2344,0))),H1167)</f>
        <v>tier - 3</v>
      </c>
      <c r="P1167" s="15" t="str">
        <f t="shared" si="96"/>
        <v>R1012</v>
      </c>
      <c r="Q1167" s="49" t="str">
        <f t="shared" si="97"/>
        <v>29-Oct-1975</v>
      </c>
      <c r="R1167" s="46">
        <v>27696</v>
      </c>
      <c r="S1167" s="15"/>
      <c r="T1167" s="29">
        <f t="shared" si="98"/>
        <v>47</v>
      </c>
      <c r="U1167" s="61">
        <v>9620.33</v>
      </c>
    </row>
    <row r="1168" spans="1:21" x14ac:dyDescent="0.25">
      <c r="A1168" t="s">
        <v>1199</v>
      </c>
      <c r="B1168">
        <v>1970</v>
      </c>
      <c r="C1168" t="s">
        <v>30</v>
      </c>
      <c r="D1168">
        <v>16</v>
      </c>
      <c r="E1168">
        <v>0</v>
      </c>
      <c r="F1168" s="54">
        <v>9625.92</v>
      </c>
      <c r="G1168" t="s">
        <v>11</v>
      </c>
      <c r="H1168" t="s">
        <v>12</v>
      </c>
      <c r="I1168" t="s">
        <v>42</v>
      </c>
      <c r="J1168" s="20"/>
      <c r="K1168" s="20"/>
      <c r="L1168" s="17" t="str">
        <f t="shared" si="94"/>
        <v>Dec</v>
      </c>
      <c r="M1168" s="17">
        <f t="shared" si="95"/>
        <v>1970</v>
      </c>
      <c r="N1168" s="17" t="str" cm="1">
        <f t="array" ref="N1168">IF(G1168="?",INDEX($G$2:$G$2344,MODE(MATCH($G$2:$G$2344,$G$2:$G$2344,0))),G1168)</f>
        <v>tier - 2</v>
      </c>
      <c r="O1168" s="17" t="str" cm="1">
        <f t="array" ref="O1168">IF(H1168="?",INDEX($H$2:$H$2344,MODE(MATCH($H$2:$H$2344,$H$2:$H$2344,0))),H1168)</f>
        <v>tier - 3</v>
      </c>
      <c r="P1168" s="17" t="str">
        <f t="shared" si="96"/>
        <v>R1011</v>
      </c>
      <c r="Q1168" s="47" t="str">
        <f t="shared" si="97"/>
        <v>16-Dec-1970</v>
      </c>
      <c r="R1168" s="48">
        <v>25918</v>
      </c>
      <c r="S1168" s="17"/>
      <c r="T1168" s="30">
        <f t="shared" si="98"/>
        <v>52</v>
      </c>
      <c r="U1168" s="62">
        <v>9625.92</v>
      </c>
    </row>
    <row r="1169" spans="1:21" x14ac:dyDescent="0.25">
      <c r="A1169" t="s">
        <v>1200</v>
      </c>
      <c r="B1169">
        <v>1998</v>
      </c>
      <c r="C1169" t="s">
        <v>18</v>
      </c>
      <c r="D1169">
        <v>23</v>
      </c>
      <c r="E1169">
        <v>0</v>
      </c>
      <c r="F1169" s="54">
        <v>9628.7900000000009</v>
      </c>
      <c r="G1169" t="s">
        <v>11</v>
      </c>
      <c r="H1169" t="s">
        <v>11</v>
      </c>
      <c r="I1169" t="s">
        <v>535</v>
      </c>
      <c r="J1169" s="19"/>
      <c r="K1169" s="19"/>
      <c r="L1169" s="15" t="str">
        <f t="shared" si="94"/>
        <v>Jun</v>
      </c>
      <c r="M1169" s="15">
        <f t="shared" si="95"/>
        <v>1998</v>
      </c>
      <c r="N1169" s="15" t="str" cm="1">
        <f t="array" ref="N1169">IF(G1169="?",INDEX($G$2:$G$2344,MODE(MATCH($G$2:$G$2344,$G$2:$G$2344,0))),G1169)</f>
        <v>tier - 2</v>
      </c>
      <c r="O1169" s="15" t="str" cm="1">
        <f t="array" ref="O1169">IF(H1169="?",INDEX($H$2:$H$2344,MODE(MATCH($H$2:$H$2344,$H$2:$H$2344,0))),H1169)</f>
        <v>tier - 2</v>
      </c>
      <c r="P1169" s="15" t="str">
        <f t="shared" si="96"/>
        <v>R1026</v>
      </c>
      <c r="Q1169" s="49" t="str">
        <f t="shared" si="97"/>
        <v>23-Jun-1998</v>
      </c>
      <c r="R1169" s="46">
        <v>35969</v>
      </c>
      <c r="S1169" s="15"/>
      <c r="T1169" s="29">
        <f t="shared" si="98"/>
        <v>24</v>
      </c>
      <c r="U1169" s="61">
        <v>9628.7900000000009</v>
      </c>
    </row>
    <row r="1170" spans="1:21" x14ac:dyDescent="0.25">
      <c r="A1170" t="s">
        <v>1201</v>
      </c>
      <c r="B1170">
        <v>1979</v>
      </c>
      <c r="C1170" t="s">
        <v>30</v>
      </c>
      <c r="D1170">
        <v>19</v>
      </c>
      <c r="E1170">
        <v>2</v>
      </c>
      <c r="F1170" s="54">
        <v>9630.2999999999993</v>
      </c>
      <c r="G1170" t="s">
        <v>11</v>
      </c>
      <c r="H1170" t="s">
        <v>11</v>
      </c>
      <c r="I1170" t="s">
        <v>300</v>
      </c>
      <c r="J1170" s="20"/>
      <c r="K1170" s="20"/>
      <c r="L1170" s="17" t="str">
        <f t="shared" si="94"/>
        <v>Dec</v>
      </c>
      <c r="M1170" s="17">
        <f t="shared" si="95"/>
        <v>1979</v>
      </c>
      <c r="N1170" s="17" t="str" cm="1">
        <f t="array" ref="N1170">IF(G1170="?",INDEX($G$2:$G$2344,MODE(MATCH($G$2:$G$2344,$G$2:$G$2344,0))),G1170)</f>
        <v>tier - 2</v>
      </c>
      <c r="O1170" s="17" t="str" cm="1">
        <f t="array" ref="O1170">IF(H1170="?",INDEX($H$2:$H$2344,MODE(MATCH($H$2:$H$2344,$H$2:$H$2344,0))),H1170)</f>
        <v>tier - 2</v>
      </c>
      <c r="P1170" s="17" t="str">
        <f t="shared" si="96"/>
        <v>R1021</v>
      </c>
      <c r="Q1170" s="47" t="str">
        <f t="shared" si="97"/>
        <v>19-Dec-1979</v>
      </c>
      <c r="R1170" s="48">
        <v>29208</v>
      </c>
      <c r="S1170" s="17"/>
      <c r="T1170" s="30">
        <f t="shared" si="98"/>
        <v>43</v>
      </c>
      <c r="U1170" s="62">
        <v>9630.2999999999993</v>
      </c>
    </row>
    <row r="1171" spans="1:21" x14ac:dyDescent="0.25">
      <c r="A1171" t="s">
        <v>1202</v>
      </c>
      <c r="B1171">
        <v>1972</v>
      </c>
      <c r="C1171" t="s">
        <v>37</v>
      </c>
      <c r="D1171">
        <v>23</v>
      </c>
      <c r="E1171">
        <v>2</v>
      </c>
      <c r="F1171" s="54">
        <v>9630.4</v>
      </c>
      <c r="G1171" t="s">
        <v>11</v>
      </c>
      <c r="H1171" t="s">
        <v>11</v>
      </c>
      <c r="I1171" t="s">
        <v>42</v>
      </c>
      <c r="J1171" s="19"/>
      <c r="K1171" s="19"/>
      <c r="L1171" s="15" t="str">
        <f t="shared" si="94"/>
        <v>Oct</v>
      </c>
      <c r="M1171" s="15">
        <f t="shared" si="95"/>
        <v>1972</v>
      </c>
      <c r="N1171" s="15" t="str" cm="1">
        <f t="array" ref="N1171">IF(G1171="?",INDEX($G$2:$G$2344,MODE(MATCH($G$2:$G$2344,$G$2:$G$2344,0))),G1171)</f>
        <v>tier - 2</v>
      </c>
      <c r="O1171" s="15" t="str" cm="1">
        <f t="array" ref="O1171">IF(H1171="?",INDEX($H$2:$H$2344,MODE(MATCH($H$2:$H$2344,$H$2:$H$2344,0))),H1171)</f>
        <v>tier - 2</v>
      </c>
      <c r="P1171" s="15" t="str">
        <f t="shared" si="96"/>
        <v>R1011</v>
      </c>
      <c r="Q1171" s="49" t="str">
        <f t="shared" si="97"/>
        <v>23-Oct-1972</v>
      </c>
      <c r="R1171" s="46">
        <v>26595</v>
      </c>
      <c r="S1171" s="15"/>
      <c r="T1171" s="29">
        <f t="shared" si="98"/>
        <v>50</v>
      </c>
      <c r="U1171" s="61">
        <v>9630.4</v>
      </c>
    </row>
    <row r="1172" spans="1:21" x14ac:dyDescent="0.25">
      <c r="A1172" t="s">
        <v>1203</v>
      </c>
      <c r="B1172">
        <v>1968</v>
      </c>
      <c r="C1172" t="s">
        <v>18</v>
      </c>
      <c r="D1172">
        <v>22</v>
      </c>
      <c r="E1172">
        <v>0</v>
      </c>
      <c r="F1172" s="54">
        <v>9630.91</v>
      </c>
      <c r="G1172" t="s">
        <v>12</v>
      </c>
      <c r="H1172" t="s">
        <v>11</v>
      </c>
      <c r="I1172" t="s">
        <v>13</v>
      </c>
      <c r="J1172" s="20"/>
      <c r="K1172" s="20"/>
      <c r="L1172" s="17" t="str">
        <f t="shared" si="94"/>
        <v>Jun</v>
      </c>
      <c r="M1172" s="17">
        <f t="shared" si="95"/>
        <v>1968</v>
      </c>
      <c r="N1172" s="17" t="str" cm="1">
        <f t="array" ref="N1172">IF(G1172="?",INDEX($G$2:$G$2344,MODE(MATCH($G$2:$G$2344,$G$2:$G$2344,0))),G1172)</f>
        <v>tier - 3</v>
      </c>
      <c r="O1172" s="17" t="str" cm="1">
        <f t="array" ref="O1172">IF(H1172="?",INDEX($H$2:$H$2344,MODE(MATCH($H$2:$H$2344,$H$2:$H$2344,0))),H1172)</f>
        <v>tier - 2</v>
      </c>
      <c r="P1172" s="17" t="str">
        <f t="shared" si="96"/>
        <v>R1013</v>
      </c>
      <c r="Q1172" s="47" t="str">
        <f t="shared" si="97"/>
        <v>22-Jun-1968</v>
      </c>
      <c r="R1172" s="48">
        <v>25011</v>
      </c>
      <c r="S1172" s="17"/>
      <c r="T1172" s="30">
        <f t="shared" si="98"/>
        <v>54</v>
      </c>
      <c r="U1172" s="62">
        <v>9630.91</v>
      </c>
    </row>
    <row r="1173" spans="1:21" x14ac:dyDescent="0.25">
      <c r="A1173" t="s">
        <v>1204</v>
      </c>
      <c r="B1173">
        <v>1970</v>
      </c>
      <c r="C1173" t="s">
        <v>20</v>
      </c>
      <c r="D1173">
        <v>30</v>
      </c>
      <c r="E1173">
        <v>0</v>
      </c>
      <c r="F1173" s="54">
        <v>9634.5400000000009</v>
      </c>
      <c r="G1173" t="s">
        <v>11</v>
      </c>
      <c r="H1173" t="s">
        <v>11</v>
      </c>
      <c r="I1173" t="s">
        <v>42</v>
      </c>
      <c r="J1173" s="19"/>
      <c r="K1173" s="19"/>
      <c r="L1173" s="15" t="str">
        <f t="shared" si="94"/>
        <v>Sep</v>
      </c>
      <c r="M1173" s="15">
        <f t="shared" si="95"/>
        <v>1970</v>
      </c>
      <c r="N1173" s="15" t="str" cm="1">
        <f t="array" ref="N1173">IF(G1173="?",INDEX($G$2:$G$2344,MODE(MATCH($G$2:$G$2344,$G$2:$G$2344,0))),G1173)</f>
        <v>tier - 2</v>
      </c>
      <c r="O1173" s="15" t="str" cm="1">
        <f t="array" ref="O1173">IF(H1173="?",INDEX($H$2:$H$2344,MODE(MATCH($H$2:$H$2344,$H$2:$H$2344,0))),H1173)</f>
        <v>tier - 2</v>
      </c>
      <c r="P1173" s="15" t="str">
        <f t="shared" si="96"/>
        <v>R1011</v>
      </c>
      <c r="Q1173" s="49" t="str">
        <f t="shared" si="97"/>
        <v>30-Sep-1970</v>
      </c>
      <c r="R1173" s="46">
        <v>25841</v>
      </c>
      <c r="S1173" s="15"/>
      <c r="T1173" s="29">
        <f t="shared" si="98"/>
        <v>52</v>
      </c>
      <c r="U1173" s="61">
        <v>9634.5400000000009</v>
      </c>
    </row>
    <row r="1174" spans="1:21" x14ac:dyDescent="0.25">
      <c r="A1174" t="s">
        <v>1205</v>
      </c>
      <c r="B1174">
        <v>1971</v>
      </c>
      <c r="C1174" t="s">
        <v>10</v>
      </c>
      <c r="D1174">
        <v>19</v>
      </c>
      <c r="E1174">
        <v>0</v>
      </c>
      <c r="F1174" s="54">
        <v>9644.25</v>
      </c>
      <c r="G1174" t="s">
        <v>11</v>
      </c>
      <c r="H1174" t="s">
        <v>16</v>
      </c>
      <c r="I1174" t="s">
        <v>23</v>
      </c>
      <c r="J1174" s="20"/>
      <c r="K1174" s="20"/>
      <c r="L1174" s="17" t="str">
        <f t="shared" si="94"/>
        <v>Jul</v>
      </c>
      <c r="M1174" s="17">
        <f t="shared" si="95"/>
        <v>1971</v>
      </c>
      <c r="N1174" s="17" t="str" cm="1">
        <f t="array" ref="N1174">IF(G1174="?",INDEX($G$2:$G$2344,MODE(MATCH($G$2:$G$2344,$G$2:$G$2344,0))),G1174)</f>
        <v>tier - 2</v>
      </c>
      <c r="O1174" s="17" t="str" cm="1">
        <f t="array" ref="O1174">IF(H1174="?",INDEX($H$2:$H$2344,MODE(MATCH($H$2:$H$2344,$H$2:$H$2344,0))),H1174)</f>
        <v>tier - 1</v>
      </c>
      <c r="P1174" s="17" t="str">
        <f t="shared" si="96"/>
        <v>R1012</v>
      </c>
      <c r="Q1174" s="47" t="str">
        <f t="shared" si="97"/>
        <v>19-Jul-1971</v>
      </c>
      <c r="R1174" s="48">
        <v>26133</v>
      </c>
      <c r="S1174" s="17"/>
      <c r="T1174" s="30">
        <f t="shared" si="98"/>
        <v>51</v>
      </c>
      <c r="U1174" s="62">
        <v>9644.25</v>
      </c>
    </row>
    <row r="1175" spans="1:21" x14ac:dyDescent="0.25">
      <c r="A1175" t="s">
        <v>1206</v>
      </c>
      <c r="B1175">
        <v>1974</v>
      </c>
      <c r="C1175" t="s">
        <v>10</v>
      </c>
      <c r="D1175">
        <v>8</v>
      </c>
      <c r="E1175">
        <v>0</v>
      </c>
      <c r="F1175" s="54">
        <v>9653.81</v>
      </c>
      <c r="G1175" t="s">
        <v>11</v>
      </c>
      <c r="H1175" t="s">
        <v>11</v>
      </c>
      <c r="I1175" t="s">
        <v>42</v>
      </c>
      <c r="J1175" s="19"/>
      <c r="K1175" s="19"/>
      <c r="L1175" s="15" t="str">
        <f t="shared" si="94"/>
        <v>Jul</v>
      </c>
      <c r="M1175" s="15">
        <f t="shared" si="95"/>
        <v>1974</v>
      </c>
      <c r="N1175" s="15" t="str" cm="1">
        <f t="array" ref="N1175">IF(G1175="?",INDEX($G$2:$G$2344,MODE(MATCH($G$2:$G$2344,$G$2:$G$2344,0))),G1175)</f>
        <v>tier - 2</v>
      </c>
      <c r="O1175" s="15" t="str" cm="1">
        <f t="array" ref="O1175">IF(H1175="?",INDEX($H$2:$H$2344,MODE(MATCH($H$2:$H$2344,$H$2:$H$2344,0))),H1175)</f>
        <v>tier - 2</v>
      </c>
      <c r="P1175" s="15" t="str">
        <f t="shared" si="96"/>
        <v>R1011</v>
      </c>
      <c r="Q1175" s="49" t="str">
        <f t="shared" si="97"/>
        <v>8-Jul-1974</v>
      </c>
      <c r="R1175" s="46">
        <v>27218</v>
      </c>
      <c r="S1175" s="15"/>
      <c r="T1175" s="29">
        <f t="shared" si="98"/>
        <v>48</v>
      </c>
      <c r="U1175" s="61">
        <v>9653.81</v>
      </c>
    </row>
    <row r="1176" spans="1:21" x14ac:dyDescent="0.25">
      <c r="A1176" t="s">
        <v>1207</v>
      </c>
      <c r="B1176">
        <v>1981</v>
      </c>
      <c r="C1176" t="s">
        <v>35</v>
      </c>
      <c r="D1176">
        <v>8</v>
      </c>
      <c r="E1176">
        <v>1</v>
      </c>
      <c r="F1176" s="54">
        <v>9664.34</v>
      </c>
      <c r="G1176" t="s">
        <v>11</v>
      </c>
      <c r="H1176" t="s">
        <v>12</v>
      </c>
      <c r="I1176" t="s">
        <v>42</v>
      </c>
      <c r="J1176" s="20"/>
      <c r="K1176" s="20"/>
      <c r="L1176" s="17" t="str">
        <f t="shared" si="94"/>
        <v>Aug</v>
      </c>
      <c r="M1176" s="17">
        <f t="shared" si="95"/>
        <v>1981</v>
      </c>
      <c r="N1176" s="17" t="str" cm="1">
        <f t="array" ref="N1176">IF(G1176="?",INDEX($G$2:$G$2344,MODE(MATCH($G$2:$G$2344,$G$2:$G$2344,0))),G1176)</f>
        <v>tier - 2</v>
      </c>
      <c r="O1176" s="17" t="str" cm="1">
        <f t="array" ref="O1176">IF(H1176="?",INDEX($H$2:$H$2344,MODE(MATCH($H$2:$H$2344,$H$2:$H$2344,0))),H1176)</f>
        <v>tier - 3</v>
      </c>
      <c r="P1176" s="17" t="str">
        <f t="shared" si="96"/>
        <v>R1011</v>
      </c>
      <c r="Q1176" s="47" t="str">
        <f t="shared" si="97"/>
        <v>8-Aug-1981</v>
      </c>
      <c r="R1176" s="48">
        <v>29806</v>
      </c>
      <c r="S1176" s="17"/>
      <c r="T1176" s="30">
        <f t="shared" si="98"/>
        <v>41</v>
      </c>
      <c r="U1176" s="62">
        <v>9664.34</v>
      </c>
    </row>
    <row r="1177" spans="1:21" x14ac:dyDescent="0.25">
      <c r="A1177" t="s">
        <v>1208</v>
      </c>
      <c r="B1177">
        <v>1966</v>
      </c>
      <c r="C1177" t="s">
        <v>20</v>
      </c>
      <c r="D1177">
        <v>16</v>
      </c>
      <c r="E1177">
        <v>0</v>
      </c>
      <c r="F1177" s="54">
        <v>9684.2900000000009</v>
      </c>
      <c r="G1177" t="s">
        <v>12</v>
      </c>
      <c r="H1177" t="s">
        <v>11</v>
      </c>
      <c r="I1177" t="s">
        <v>13</v>
      </c>
      <c r="J1177" s="19"/>
      <c r="K1177" s="19"/>
      <c r="L1177" s="15" t="str">
        <f t="shared" si="94"/>
        <v>Sep</v>
      </c>
      <c r="M1177" s="15">
        <f t="shared" si="95"/>
        <v>1966</v>
      </c>
      <c r="N1177" s="15" t="str" cm="1">
        <f t="array" ref="N1177">IF(G1177="?",INDEX($G$2:$G$2344,MODE(MATCH($G$2:$G$2344,$G$2:$G$2344,0))),G1177)</f>
        <v>tier - 3</v>
      </c>
      <c r="O1177" s="15" t="str" cm="1">
        <f t="array" ref="O1177">IF(H1177="?",INDEX($H$2:$H$2344,MODE(MATCH($H$2:$H$2344,$H$2:$H$2344,0))),H1177)</f>
        <v>tier - 2</v>
      </c>
      <c r="P1177" s="15" t="str">
        <f t="shared" si="96"/>
        <v>R1013</v>
      </c>
      <c r="Q1177" s="49" t="str">
        <f t="shared" si="97"/>
        <v>16-Sep-1966</v>
      </c>
      <c r="R1177" s="46">
        <v>24366</v>
      </c>
      <c r="S1177" s="15"/>
      <c r="T1177" s="29">
        <f t="shared" si="98"/>
        <v>56</v>
      </c>
      <c r="U1177" s="61">
        <v>9684.2900000000009</v>
      </c>
    </row>
    <row r="1178" spans="1:21" x14ac:dyDescent="0.25">
      <c r="A1178" t="s">
        <v>1209</v>
      </c>
      <c r="B1178">
        <v>1964</v>
      </c>
      <c r="C1178" t="s">
        <v>15</v>
      </c>
      <c r="D1178">
        <v>7</v>
      </c>
      <c r="E1178">
        <v>0</v>
      </c>
      <c r="F1178" s="54">
        <v>9698.42</v>
      </c>
      <c r="G1178" t="s">
        <v>12</v>
      </c>
      <c r="H1178" t="s">
        <v>12</v>
      </c>
      <c r="I1178" t="s">
        <v>13</v>
      </c>
      <c r="J1178" s="20"/>
      <c r="K1178" s="20"/>
      <c r="L1178" s="17" t="str">
        <f t="shared" si="94"/>
        <v>Nov</v>
      </c>
      <c r="M1178" s="17">
        <f t="shared" si="95"/>
        <v>1964</v>
      </c>
      <c r="N1178" s="17" t="str" cm="1">
        <f t="array" ref="N1178">IF(G1178="?",INDEX($G$2:$G$2344,MODE(MATCH($G$2:$G$2344,$G$2:$G$2344,0))),G1178)</f>
        <v>tier - 3</v>
      </c>
      <c r="O1178" s="17" t="str" cm="1">
        <f t="array" ref="O1178">IF(H1178="?",INDEX($H$2:$H$2344,MODE(MATCH($H$2:$H$2344,$H$2:$H$2344,0))),H1178)</f>
        <v>tier - 3</v>
      </c>
      <c r="P1178" s="17" t="str">
        <f t="shared" si="96"/>
        <v>R1013</v>
      </c>
      <c r="Q1178" s="47" t="str">
        <f t="shared" si="97"/>
        <v>7-Nov-1964</v>
      </c>
      <c r="R1178" s="48">
        <v>23688</v>
      </c>
      <c r="S1178" s="17"/>
      <c r="T1178" s="30">
        <f t="shared" si="98"/>
        <v>58</v>
      </c>
      <c r="U1178" s="62">
        <v>9698.42</v>
      </c>
    </row>
    <row r="1179" spans="1:21" x14ac:dyDescent="0.25">
      <c r="A1179" t="s">
        <v>1210</v>
      </c>
      <c r="B1179">
        <v>1977</v>
      </c>
      <c r="C1179" t="s">
        <v>20</v>
      </c>
      <c r="D1179">
        <v>19</v>
      </c>
      <c r="E1179">
        <v>3</v>
      </c>
      <c r="F1179" s="54">
        <v>9704.67</v>
      </c>
      <c r="G1179" t="s">
        <v>11</v>
      </c>
      <c r="H1179" t="s">
        <v>12</v>
      </c>
      <c r="I1179" t="s">
        <v>247</v>
      </c>
      <c r="J1179" s="19"/>
      <c r="K1179" s="19"/>
      <c r="L1179" s="15" t="str">
        <f t="shared" si="94"/>
        <v>Sep</v>
      </c>
      <c r="M1179" s="15">
        <f t="shared" si="95"/>
        <v>1977</v>
      </c>
      <c r="N1179" s="15" t="str" cm="1">
        <f t="array" ref="N1179">IF(G1179="?",INDEX($G$2:$G$2344,MODE(MATCH($G$2:$G$2344,$G$2:$G$2344,0))),G1179)</f>
        <v>tier - 2</v>
      </c>
      <c r="O1179" s="15" t="str" cm="1">
        <f t="array" ref="O1179">IF(H1179="?",INDEX($H$2:$H$2344,MODE(MATCH($H$2:$H$2344,$H$2:$H$2344,0))),H1179)</f>
        <v>tier - 3</v>
      </c>
      <c r="P1179" s="15" t="str">
        <f t="shared" si="96"/>
        <v>R1024</v>
      </c>
      <c r="Q1179" s="49" t="str">
        <f t="shared" si="97"/>
        <v>19-Sep-1977</v>
      </c>
      <c r="R1179" s="46">
        <v>28387</v>
      </c>
      <c r="S1179" s="15"/>
      <c r="T1179" s="29">
        <f t="shared" si="98"/>
        <v>45</v>
      </c>
      <c r="U1179" s="61">
        <v>9704.67</v>
      </c>
    </row>
    <row r="1180" spans="1:21" x14ac:dyDescent="0.25">
      <c r="A1180" t="s">
        <v>1211</v>
      </c>
      <c r="B1180">
        <v>1972</v>
      </c>
      <c r="C1180" t="s">
        <v>10</v>
      </c>
      <c r="D1180">
        <v>10</v>
      </c>
      <c r="E1180">
        <v>0</v>
      </c>
      <c r="F1180" s="54">
        <v>9710.7099999999991</v>
      </c>
      <c r="G1180" t="s">
        <v>11</v>
      </c>
      <c r="H1180" t="s">
        <v>16</v>
      </c>
      <c r="I1180" t="s">
        <v>300</v>
      </c>
      <c r="J1180" s="20"/>
      <c r="K1180" s="20"/>
      <c r="L1180" s="17" t="str">
        <f t="shared" si="94"/>
        <v>Jul</v>
      </c>
      <c r="M1180" s="17">
        <f t="shared" si="95"/>
        <v>1972</v>
      </c>
      <c r="N1180" s="17" t="str" cm="1">
        <f t="array" ref="N1180">IF(G1180="?",INDEX($G$2:$G$2344,MODE(MATCH($G$2:$G$2344,$G$2:$G$2344,0))),G1180)</f>
        <v>tier - 2</v>
      </c>
      <c r="O1180" s="17" t="str" cm="1">
        <f t="array" ref="O1180">IF(H1180="?",INDEX($H$2:$H$2344,MODE(MATCH($H$2:$H$2344,$H$2:$H$2344,0))),H1180)</f>
        <v>tier - 1</v>
      </c>
      <c r="P1180" s="17" t="str">
        <f t="shared" si="96"/>
        <v>R1021</v>
      </c>
      <c r="Q1180" s="47" t="str">
        <f t="shared" si="97"/>
        <v>10-Jul-1972</v>
      </c>
      <c r="R1180" s="48">
        <v>26490</v>
      </c>
      <c r="S1180" s="17"/>
      <c r="T1180" s="30">
        <f t="shared" si="98"/>
        <v>50</v>
      </c>
      <c r="U1180" s="62">
        <v>9710.7099999999991</v>
      </c>
    </row>
    <row r="1181" spans="1:21" x14ac:dyDescent="0.25">
      <c r="A1181" t="s">
        <v>1212</v>
      </c>
      <c r="B1181">
        <v>1975</v>
      </c>
      <c r="C1181" t="s">
        <v>18</v>
      </c>
      <c r="D1181">
        <v>27</v>
      </c>
      <c r="E1181">
        <v>2</v>
      </c>
      <c r="F1181" s="54">
        <v>9715.84</v>
      </c>
      <c r="G1181" t="s">
        <v>11</v>
      </c>
      <c r="H1181" t="s">
        <v>16</v>
      </c>
      <c r="I1181" t="s">
        <v>247</v>
      </c>
      <c r="J1181" s="19"/>
      <c r="K1181" s="19"/>
      <c r="L1181" s="15" t="str">
        <f t="shared" si="94"/>
        <v>Jun</v>
      </c>
      <c r="M1181" s="15">
        <f t="shared" si="95"/>
        <v>1975</v>
      </c>
      <c r="N1181" s="15" t="str" cm="1">
        <f t="array" ref="N1181">IF(G1181="?",INDEX($G$2:$G$2344,MODE(MATCH($G$2:$G$2344,$G$2:$G$2344,0))),G1181)</f>
        <v>tier - 2</v>
      </c>
      <c r="O1181" s="15" t="str" cm="1">
        <f t="array" ref="O1181">IF(H1181="?",INDEX($H$2:$H$2344,MODE(MATCH($H$2:$H$2344,$H$2:$H$2344,0))),H1181)</f>
        <v>tier - 1</v>
      </c>
      <c r="P1181" s="15" t="str">
        <f t="shared" si="96"/>
        <v>R1024</v>
      </c>
      <c r="Q1181" s="49" t="str">
        <f t="shared" si="97"/>
        <v>27-Jun-1975</v>
      </c>
      <c r="R1181" s="46">
        <v>27572</v>
      </c>
      <c r="S1181" s="15"/>
      <c r="T1181" s="29">
        <f t="shared" si="98"/>
        <v>47</v>
      </c>
      <c r="U1181" s="61">
        <v>9715.84</v>
      </c>
    </row>
    <row r="1182" spans="1:21" x14ac:dyDescent="0.25">
      <c r="A1182" t="s">
        <v>1213</v>
      </c>
      <c r="B1182">
        <v>1970</v>
      </c>
      <c r="C1182" t="s">
        <v>20</v>
      </c>
      <c r="D1182">
        <v>12</v>
      </c>
      <c r="E1182">
        <v>0</v>
      </c>
      <c r="F1182" s="54">
        <v>9722.77</v>
      </c>
      <c r="G1182" t="s">
        <v>12</v>
      </c>
      <c r="H1182" t="s">
        <v>16</v>
      </c>
      <c r="I1182" t="s">
        <v>168</v>
      </c>
      <c r="J1182" s="20"/>
      <c r="K1182" s="20"/>
      <c r="L1182" s="17" t="str">
        <f t="shared" si="94"/>
        <v>Sep</v>
      </c>
      <c r="M1182" s="17">
        <f t="shared" si="95"/>
        <v>1970</v>
      </c>
      <c r="N1182" s="17" t="str" cm="1">
        <f t="array" ref="N1182">IF(G1182="?",INDEX($G$2:$G$2344,MODE(MATCH($G$2:$G$2344,$G$2:$G$2344,0))),G1182)</f>
        <v>tier - 3</v>
      </c>
      <c r="O1182" s="17" t="str" cm="1">
        <f t="array" ref="O1182">IF(H1182="?",INDEX($H$2:$H$2344,MODE(MATCH($H$2:$H$2344,$H$2:$H$2344,0))),H1182)</f>
        <v>tier - 1</v>
      </c>
      <c r="P1182" s="17" t="str">
        <f t="shared" si="96"/>
        <v>R1016</v>
      </c>
      <c r="Q1182" s="47" t="str">
        <f t="shared" si="97"/>
        <v>12-Sep-1970</v>
      </c>
      <c r="R1182" s="48">
        <v>25823</v>
      </c>
      <c r="S1182" s="17"/>
      <c r="T1182" s="30">
        <f t="shared" si="98"/>
        <v>52</v>
      </c>
      <c r="U1182" s="62">
        <v>9722.77</v>
      </c>
    </row>
    <row r="1183" spans="1:21" x14ac:dyDescent="0.25">
      <c r="A1183" t="s">
        <v>1214</v>
      </c>
      <c r="B1183">
        <v>1970</v>
      </c>
      <c r="C1183" t="s">
        <v>35</v>
      </c>
      <c r="D1183">
        <v>18</v>
      </c>
      <c r="E1183">
        <v>1</v>
      </c>
      <c r="F1183" s="54">
        <v>9724.5300000000007</v>
      </c>
      <c r="G1183" t="s">
        <v>12</v>
      </c>
      <c r="H1183" t="s">
        <v>16</v>
      </c>
      <c r="I1183" t="s">
        <v>42</v>
      </c>
      <c r="J1183" s="19"/>
      <c r="K1183" s="19"/>
      <c r="L1183" s="15" t="str">
        <f t="shared" si="94"/>
        <v>Aug</v>
      </c>
      <c r="M1183" s="15">
        <f t="shared" si="95"/>
        <v>1970</v>
      </c>
      <c r="N1183" s="15" t="str" cm="1">
        <f t="array" ref="N1183">IF(G1183="?",INDEX($G$2:$G$2344,MODE(MATCH($G$2:$G$2344,$G$2:$G$2344,0))),G1183)</f>
        <v>tier - 3</v>
      </c>
      <c r="O1183" s="15" t="str" cm="1">
        <f t="array" ref="O1183">IF(H1183="?",INDEX($H$2:$H$2344,MODE(MATCH($H$2:$H$2344,$H$2:$H$2344,0))),H1183)</f>
        <v>tier - 1</v>
      </c>
      <c r="P1183" s="15" t="str">
        <f t="shared" si="96"/>
        <v>R1011</v>
      </c>
      <c r="Q1183" s="49" t="str">
        <f t="shared" si="97"/>
        <v>18-Aug-1970</v>
      </c>
      <c r="R1183" s="46">
        <v>25798</v>
      </c>
      <c r="S1183" s="15"/>
      <c r="T1183" s="29">
        <f t="shared" si="98"/>
        <v>52</v>
      </c>
      <c r="U1183" s="61">
        <v>9724.5300000000007</v>
      </c>
    </row>
    <row r="1184" spans="1:21" x14ac:dyDescent="0.25">
      <c r="A1184" t="s">
        <v>1215</v>
      </c>
      <c r="B1184">
        <v>1970</v>
      </c>
      <c r="C1184" t="s">
        <v>10</v>
      </c>
      <c r="D1184">
        <v>4</v>
      </c>
      <c r="E1184">
        <v>1</v>
      </c>
      <c r="F1184" s="54">
        <v>9748.91</v>
      </c>
      <c r="G1184" t="s">
        <v>11</v>
      </c>
      <c r="H1184" t="s">
        <v>16</v>
      </c>
      <c r="I1184" t="s">
        <v>13</v>
      </c>
      <c r="J1184" s="20"/>
      <c r="K1184" s="20"/>
      <c r="L1184" s="17" t="str">
        <f t="shared" si="94"/>
        <v>Jul</v>
      </c>
      <c r="M1184" s="17">
        <f t="shared" si="95"/>
        <v>1970</v>
      </c>
      <c r="N1184" s="17" t="str" cm="1">
        <f t="array" ref="N1184">IF(G1184="?",INDEX($G$2:$G$2344,MODE(MATCH($G$2:$G$2344,$G$2:$G$2344,0))),G1184)</f>
        <v>tier - 2</v>
      </c>
      <c r="O1184" s="17" t="str" cm="1">
        <f t="array" ref="O1184">IF(H1184="?",INDEX($H$2:$H$2344,MODE(MATCH($H$2:$H$2344,$H$2:$H$2344,0))),H1184)</f>
        <v>tier - 1</v>
      </c>
      <c r="P1184" s="17" t="str">
        <f t="shared" si="96"/>
        <v>R1013</v>
      </c>
      <c r="Q1184" s="47" t="str">
        <f t="shared" si="97"/>
        <v>4-Jul-1970</v>
      </c>
      <c r="R1184" s="48">
        <v>25753</v>
      </c>
      <c r="S1184" s="17"/>
      <c r="T1184" s="30">
        <f t="shared" si="98"/>
        <v>52</v>
      </c>
      <c r="U1184" s="62">
        <v>9748.91</v>
      </c>
    </row>
    <row r="1185" spans="1:21" x14ac:dyDescent="0.25">
      <c r="A1185" t="s">
        <v>1216</v>
      </c>
      <c r="B1185">
        <v>2001</v>
      </c>
      <c r="C1185" t="s">
        <v>10</v>
      </c>
      <c r="D1185">
        <v>14</v>
      </c>
      <c r="E1185">
        <v>0</v>
      </c>
      <c r="F1185" s="54">
        <v>9753.49</v>
      </c>
      <c r="G1185" t="s">
        <v>11</v>
      </c>
      <c r="H1185" t="s">
        <v>11</v>
      </c>
      <c r="I1185" t="s">
        <v>23</v>
      </c>
      <c r="J1185" s="19"/>
      <c r="K1185" s="19"/>
      <c r="L1185" s="15" t="str">
        <f t="shared" si="94"/>
        <v>Jul</v>
      </c>
      <c r="M1185" s="15">
        <f t="shared" si="95"/>
        <v>2001</v>
      </c>
      <c r="N1185" s="15" t="str" cm="1">
        <f t="array" ref="N1185">IF(G1185="?",INDEX($G$2:$G$2344,MODE(MATCH($G$2:$G$2344,$G$2:$G$2344,0))),G1185)</f>
        <v>tier - 2</v>
      </c>
      <c r="O1185" s="15" t="str" cm="1">
        <f t="array" ref="O1185">IF(H1185="?",INDEX($H$2:$H$2344,MODE(MATCH($H$2:$H$2344,$H$2:$H$2344,0))),H1185)</f>
        <v>tier - 2</v>
      </c>
      <c r="P1185" s="15" t="str">
        <f t="shared" si="96"/>
        <v>R1012</v>
      </c>
      <c r="Q1185" s="49" t="str">
        <f t="shared" si="97"/>
        <v>14-Jul-2001</v>
      </c>
      <c r="R1185" s="46">
        <v>37086</v>
      </c>
      <c r="S1185" s="15"/>
      <c r="T1185" s="29">
        <f t="shared" si="98"/>
        <v>21</v>
      </c>
      <c r="U1185" s="61">
        <v>9753.49</v>
      </c>
    </row>
    <row r="1186" spans="1:21" x14ac:dyDescent="0.25">
      <c r="A1186" t="s">
        <v>1217</v>
      </c>
      <c r="B1186">
        <v>1965</v>
      </c>
      <c r="C1186" t="s">
        <v>20</v>
      </c>
      <c r="D1186">
        <v>5</v>
      </c>
      <c r="E1186">
        <v>0</v>
      </c>
      <c r="F1186" s="54">
        <v>9764.08</v>
      </c>
      <c r="G1186" t="s">
        <v>12</v>
      </c>
      <c r="H1186" t="s">
        <v>16</v>
      </c>
      <c r="I1186" t="s">
        <v>23</v>
      </c>
      <c r="J1186" s="20"/>
      <c r="K1186" s="20"/>
      <c r="L1186" s="17" t="str">
        <f t="shared" si="94"/>
        <v>Sep</v>
      </c>
      <c r="M1186" s="17">
        <f t="shared" si="95"/>
        <v>1965</v>
      </c>
      <c r="N1186" s="17" t="str" cm="1">
        <f t="array" ref="N1186">IF(G1186="?",INDEX($G$2:$G$2344,MODE(MATCH($G$2:$G$2344,$G$2:$G$2344,0))),G1186)</f>
        <v>tier - 3</v>
      </c>
      <c r="O1186" s="17" t="str" cm="1">
        <f t="array" ref="O1186">IF(H1186="?",INDEX($H$2:$H$2344,MODE(MATCH($H$2:$H$2344,$H$2:$H$2344,0))),H1186)</f>
        <v>tier - 1</v>
      </c>
      <c r="P1186" s="17" t="str">
        <f t="shared" si="96"/>
        <v>R1012</v>
      </c>
      <c r="Q1186" s="47" t="str">
        <f t="shared" si="97"/>
        <v>5-Sep-1965</v>
      </c>
      <c r="R1186" s="48">
        <v>23990</v>
      </c>
      <c r="S1186" s="17"/>
      <c r="T1186" s="30">
        <f t="shared" si="98"/>
        <v>57</v>
      </c>
      <c r="U1186" s="62">
        <v>9764.08</v>
      </c>
    </row>
    <row r="1187" spans="1:21" x14ac:dyDescent="0.25">
      <c r="A1187" t="s">
        <v>1218</v>
      </c>
      <c r="B1187">
        <v>1973</v>
      </c>
      <c r="C1187" t="s">
        <v>10</v>
      </c>
      <c r="D1187">
        <v>7</v>
      </c>
      <c r="E1187">
        <v>1</v>
      </c>
      <c r="F1187" s="54">
        <v>9778.35</v>
      </c>
      <c r="G1187" t="s">
        <v>11</v>
      </c>
      <c r="H1187" t="s">
        <v>11</v>
      </c>
      <c r="I1187" t="s">
        <v>247</v>
      </c>
      <c r="J1187" s="19"/>
      <c r="K1187" s="19"/>
      <c r="L1187" s="15" t="str">
        <f t="shared" si="94"/>
        <v>Jul</v>
      </c>
      <c r="M1187" s="15">
        <f t="shared" si="95"/>
        <v>1973</v>
      </c>
      <c r="N1187" s="15" t="str" cm="1">
        <f t="array" ref="N1187">IF(G1187="?",INDEX($G$2:$G$2344,MODE(MATCH($G$2:$G$2344,$G$2:$G$2344,0))),G1187)</f>
        <v>tier - 2</v>
      </c>
      <c r="O1187" s="15" t="str" cm="1">
        <f t="array" ref="O1187">IF(H1187="?",INDEX($H$2:$H$2344,MODE(MATCH($H$2:$H$2344,$H$2:$H$2344,0))),H1187)</f>
        <v>tier - 2</v>
      </c>
      <c r="P1187" s="15" t="str">
        <f t="shared" si="96"/>
        <v>R1024</v>
      </c>
      <c r="Q1187" s="49" t="str">
        <f t="shared" si="97"/>
        <v>7-Jul-1973</v>
      </c>
      <c r="R1187" s="46">
        <v>26852</v>
      </c>
      <c r="S1187" s="15"/>
      <c r="T1187" s="29">
        <f t="shared" si="98"/>
        <v>49</v>
      </c>
      <c r="U1187" s="61">
        <v>9778.35</v>
      </c>
    </row>
    <row r="1188" spans="1:21" x14ac:dyDescent="0.25">
      <c r="A1188" t="s">
        <v>1219</v>
      </c>
      <c r="B1188">
        <v>1996</v>
      </c>
      <c r="C1188" t="s">
        <v>35</v>
      </c>
      <c r="D1188">
        <v>8</v>
      </c>
      <c r="E1188">
        <v>0</v>
      </c>
      <c r="F1188" s="54">
        <v>9787.32</v>
      </c>
      <c r="G1188" t="s">
        <v>11</v>
      </c>
      <c r="H1188" t="s">
        <v>12</v>
      </c>
      <c r="I1188" t="s">
        <v>249</v>
      </c>
      <c r="J1188" s="20"/>
      <c r="K1188" s="20"/>
      <c r="L1188" s="17" t="str">
        <f t="shared" si="94"/>
        <v>Aug</v>
      </c>
      <c r="M1188" s="17">
        <f t="shared" si="95"/>
        <v>1996</v>
      </c>
      <c r="N1188" s="17" t="str" cm="1">
        <f t="array" ref="N1188">IF(G1188="?",INDEX($G$2:$G$2344,MODE(MATCH($G$2:$G$2344,$G$2:$G$2344,0))),G1188)</f>
        <v>tier - 2</v>
      </c>
      <c r="O1188" s="17" t="str" cm="1">
        <f t="array" ref="O1188">IF(H1188="?",INDEX($H$2:$H$2344,MODE(MATCH($H$2:$H$2344,$H$2:$H$2344,0))),H1188)</f>
        <v>tier - 3</v>
      </c>
      <c r="P1188" s="17" t="str">
        <f t="shared" si="96"/>
        <v>R1023</v>
      </c>
      <c r="Q1188" s="47" t="str">
        <f t="shared" si="97"/>
        <v>8-Aug-1996</v>
      </c>
      <c r="R1188" s="48">
        <v>35285</v>
      </c>
      <c r="S1188" s="17"/>
      <c r="T1188" s="30">
        <f t="shared" si="98"/>
        <v>26</v>
      </c>
      <c r="U1188" s="62">
        <v>9787.32</v>
      </c>
    </row>
    <row r="1189" spans="1:21" x14ac:dyDescent="0.25">
      <c r="A1189" t="s">
        <v>1220</v>
      </c>
      <c r="B1189">
        <v>1977</v>
      </c>
      <c r="C1189" t="s">
        <v>18</v>
      </c>
      <c r="D1189">
        <v>7</v>
      </c>
      <c r="E1189">
        <v>5</v>
      </c>
      <c r="F1189" s="54">
        <v>9788.8700000000008</v>
      </c>
      <c r="G1189" t="s">
        <v>12</v>
      </c>
      <c r="H1189" t="s">
        <v>11</v>
      </c>
      <c r="I1189" t="s">
        <v>13</v>
      </c>
      <c r="J1189" s="19"/>
      <c r="K1189" s="19"/>
      <c r="L1189" s="15" t="str">
        <f t="shared" si="94"/>
        <v>Jun</v>
      </c>
      <c r="M1189" s="15">
        <f t="shared" si="95"/>
        <v>1977</v>
      </c>
      <c r="N1189" s="15" t="str" cm="1">
        <f t="array" ref="N1189">IF(G1189="?",INDEX($G$2:$G$2344,MODE(MATCH($G$2:$G$2344,$G$2:$G$2344,0))),G1189)</f>
        <v>tier - 3</v>
      </c>
      <c r="O1189" s="15" t="str" cm="1">
        <f t="array" ref="O1189">IF(H1189="?",INDEX($H$2:$H$2344,MODE(MATCH($H$2:$H$2344,$H$2:$H$2344,0))),H1189)</f>
        <v>tier - 2</v>
      </c>
      <c r="P1189" s="15" t="str">
        <f t="shared" si="96"/>
        <v>R1013</v>
      </c>
      <c r="Q1189" s="49" t="str">
        <f t="shared" si="97"/>
        <v>7-Jun-1977</v>
      </c>
      <c r="R1189" s="46">
        <v>28283</v>
      </c>
      <c r="S1189" s="15"/>
      <c r="T1189" s="29">
        <f t="shared" si="98"/>
        <v>46</v>
      </c>
      <c r="U1189" s="61">
        <v>9788.8700000000008</v>
      </c>
    </row>
    <row r="1190" spans="1:21" x14ac:dyDescent="0.25">
      <c r="A1190" t="s">
        <v>1221</v>
      </c>
      <c r="B1190">
        <v>1973</v>
      </c>
      <c r="C1190" t="s">
        <v>20</v>
      </c>
      <c r="D1190">
        <v>17</v>
      </c>
      <c r="E1190">
        <v>2</v>
      </c>
      <c r="F1190" s="54">
        <v>9800.89</v>
      </c>
      <c r="G1190" t="s">
        <v>11</v>
      </c>
      <c r="H1190" t="s">
        <v>16</v>
      </c>
      <c r="I1190" t="s">
        <v>13</v>
      </c>
      <c r="J1190" s="20"/>
      <c r="K1190" s="20"/>
      <c r="L1190" s="17" t="str">
        <f t="shared" si="94"/>
        <v>Sep</v>
      </c>
      <c r="M1190" s="17">
        <f t="shared" si="95"/>
        <v>1973</v>
      </c>
      <c r="N1190" s="17" t="str" cm="1">
        <f t="array" ref="N1190">IF(G1190="?",INDEX($G$2:$G$2344,MODE(MATCH($G$2:$G$2344,$G$2:$G$2344,0))),G1190)</f>
        <v>tier - 2</v>
      </c>
      <c r="O1190" s="17" t="str" cm="1">
        <f t="array" ref="O1190">IF(H1190="?",INDEX($H$2:$H$2344,MODE(MATCH($H$2:$H$2344,$H$2:$H$2344,0))),H1190)</f>
        <v>tier - 1</v>
      </c>
      <c r="P1190" s="17" t="str">
        <f t="shared" si="96"/>
        <v>R1013</v>
      </c>
      <c r="Q1190" s="47" t="str">
        <f t="shared" si="97"/>
        <v>17-Sep-1973</v>
      </c>
      <c r="R1190" s="48">
        <v>26924</v>
      </c>
      <c r="S1190" s="17"/>
      <c r="T1190" s="30">
        <f t="shared" si="98"/>
        <v>49</v>
      </c>
      <c r="U1190" s="62">
        <v>9800.89</v>
      </c>
    </row>
    <row r="1191" spans="1:21" x14ac:dyDescent="0.25">
      <c r="A1191" t="s">
        <v>1222</v>
      </c>
      <c r="B1191">
        <v>1972</v>
      </c>
      <c r="C1191" t="s">
        <v>18</v>
      </c>
      <c r="D1191">
        <v>28</v>
      </c>
      <c r="E1191">
        <v>0</v>
      </c>
      <c r="F1191" s="54">
        <v>9819.25</v>
      </c>
      <c r="G1191" t="s">
        <v>11</v>
      </c>
      <c r="H1191" t="s">
        <v>11</v>
      </c>
      <c r="I1191" t="s">
        <v>300</v>
      </c>
      <c r="J1191" s="19"/>
      <c r="K1191" s="19"/>
      <c r="L1191" s="15" t="str">
        <f t="shared" si="94"/>
        <v>Jun</v>
      </c>
      <c r="M1191" s="15">
        <f t="shared" si="95"/>
        <v>1972</v>
      </c>
      <c r="N1191" s="15" t="str" cm="1">
        <f t="array" ref="N1191">IF(G1191="?",INDEX($G$2:$G$2344,MODE(MATCH($G$2:$G$2344,$G$2:$G$2344,0))),G1191)</f>
        <v>tier - 2</v>
      </c>
      <c r="O1191" s="15" t="str" cm="1">
        <f t="array" ref="O1191">IF(H1191="?",INDEX($H$2:$H$2344,MODE(MATCH($H$2:$H$2344,$H$2:$H$2344,0))),H1191)</f>
        <v>tier - 2</v>
      </c>
      <c r="P1191" s="15" t="str">
        <f t="shared" si="96"/>
        <v>R1021</v>
      </c>
      <c r="Q1191" s="49" t="str">
        <f t="shared" si="97"/>
        <v>28-Jun-1972</v>
      </c>
      <c r="R1191" s="46">
        <v>26478</v>
      </c>
      <c r="S1191" s="15"/>
      <c r="T1191" s="29">
        <f t="shared" si="98"/>
        <v>50</v>
      </c>
      <c r="U1191" s="61">
        <v>9819.25</v>
      </c>
    </row>
    <row r="1192" spans="1:21" x14ac:dyDescent="0.25">
      <c r="A1192" t="s">
        <v>1223</v>
      </c>
      <c r="B1192">
        <v>1972</v>
      </c>
      <c r="C1192" t="s">
        <v>20</v>
      </c>
      <c r="D1192">
        <v>26</v>
      </c>
      <c r="E1192">
        <v>0</v>
      </c>
      <c r="F1192" s="54">
        <v>9836.2099999999991</v>
      </c>
      <c r="G1192" t="s">
        <v>11</v>
      </c>
      <c r="H1192" t="s">
        <v>12</v>
      </c>
      <c r="I1192" t="s">
        <v>300</v>
      </c>
      <c r="J1192" s="20"/>
      <c r="K1192" s="20"/>
      <c r="L1192" s="17" t="str">
        <f t="shared" si="94"/>
        <v>Sep</v>
      </c>
      <c r="M1192" s="17">
        <f t="shared" si="95"/>
        <v>1972</v>
      </c>
      <c r="N1192" s="17" t="str" cm="1">
        <f t="array" ref="N1192">IF(G1192="?",INDEX($G$2:$G$2344,MODE(MATCH($G$2:$G$2344,$G$2:$G$2344,0))),G1192)</f>
        <v>tier - 2</v>
      </c>
      <c r="O1192" s="17" t="str" cm="1">
        <f t="array" ref="O1192">IF(H1192="?",INDEX($H$2:$H$2344,MODE(MATCH($H$2:$H$2344,$H$2:$H$2344,0))),H1192)</f>
        <v>tier - 3</v>
      </c>
      <c r="P1192" s="17" t="str">
        <f t="shared" si="96"/>
        <v>R1021</v>
      </c>
      <c r="Q1192" s="47" t="str">
        <f t="shared" si="97"/>
        <v>26-Sep-1972</v>
      </c>
      <c r="R1192" s="48">
        <v>26568</v>
      </c>
      <c r="S1192" s="17"/>
      <c r="T1192" s="30">
        <f t="shared" si="98"/>
        <v>50</v>
      </c>
      <c r="U1192" s="62">
        <v>9836.2099999999991</v>
      </c>
    </row>
    <row r="1193" spans="1:21" x14ac:dyDescent="0.25">
      <c r="A1193" t="s">
        <v>1224</v>
      </c>
      <c r="B1193">
        <v>1992</v>
      </c>
      <c r="C1193" t="s">
        <v>35</v>
      </c>
      <c r="D1193">
        <v>13</v>
      </c>
      <c r="E1193">
        <v>0</v>
      </c>
      <c r="F1193" s="54">
        <v>9844.4500000000007</v>
      </c>
      <c r="G1193" t="s">
        <v>11</v>
      </c>
      <c r="H1193" t="s">
        <v>16</v>
      </c>
      <c r="I1193" t="s">
        <v>23</v>
      </c>
      <c r="J1193" s="19"/>
      <c r="K1193" s="19"/>
      <c r="L1193" s="15" t="str">
        <f t="shared" si="94"/>
        <v>Aug</v>
      </c>
      <c r="M1193" s="15">
        <f t="shared" si="95"/>
        <v>1992</v>
      </c>
      <c r="N1193" s="15" t="str" cm="1">
        <f t="array" ref="N1193">IF(G1193="?",INDEX($G$2:$G$2344,MODE(MATCH($G$2:$G$2344,$G$2:$G$2344,0))),G1193)</f>
        <v>tier - 2</v>
      </c>
      <c r="O1193" s="15" t="str" cm="1">
        <f t="array" ref="O1193">IF(H1193="?",INDEX($H$2:$H$2344,MODE(MATCH($H$2:$H$2344,$H$2:$H$2344,0))),H1193)</f>
        <v>tier - 1</v>
      </c>
      <c r="P1193" s="15" t="str">
        <f t="shared" si="96"/>
        <v>R1012</v>
      </c>
      <c r="Q1193" s="49" t="str">
        <f t="shared" si="97"/>
        <v>13-Aug-1992</v>
      </c>
      <c r="R1193" s="46">
        <v>33829</v>
      </c>
      <c r="S1193" s="15"/>
      <c r="T1193" s="29">
        <f t="shared" si="98"/>
        <v>30</v>
      </c>
      <c r="U1193" s="61">
        <v>9844.4500000000007</v>
      </c>
    </row>
    <row r="1194" spans="1:21" x14ac:dyDescent="0.25">
      <c r="A1194" t="s">
        <v>1225</v>
      </c>
      <c r="B1194">
        <v>1968</v>
      </c>
      <c r="C1194" t="s">
        <v>15</v>
      </c>
      <c r="D1194">
        <v>4</v>
      </c>
      <c r="E1194">
        <v>0</v>
      </c>
      <c r="F1194" s="54">
        <v>9850.43</v>
      </c>
      <c r="G1194" t="s">
        <v>12</v>
      </c>
      <c r="H1194" t="s">
        <v>12</v>
      </c>
      <c r="I1194" t="s">
        <v>42</v>
      </c>
      <c r="J1194" s="20"/>
      <c r="K1194" s="20"/>
      <c r="L1194" s="17" t="str">
        <f t="shared" si="94"/>
        <v>Nov</v>
      </c>
      <c r="M1194" s="17">
        <f t="shared" si="95"/>
        <v>1968</v>
      </c>
      <c r="N1194" s="17" t="str" cm="1">
        <f t="array" ref="N1194">IF(G1194="?",INDEX($G$2:$G$2344,MODE(MATCH($G$2:$G$2344,$G$2:$G$2344,0))),G1194)</f>
        <v>tier - 3</v>
      </c>
      <c r="O1194" s="17" t="str" cm="1">
        <f t="array" ref="O1194">IF(H1194="?",INDEX($H$2:$H$2344,MODE(MATCH($H$2:$H$2344,$H$2:$H$2344,0))),H1194)</f>
        <v>tier - 3</v>
      </c>
      <c r="P1194" s="17" t="str">
        <f t="shared" si="96"/>
        <v>R1011</v>
      </c>
      <c r="Q1194" s="47" t="str">
        <f t="shared" si="97"/>
        <v>4-Nov-1968</v>
      </c>
      <c r="R1194" s="48">
        <v>25146</v>
      </c>
      <c r="S1194" s="17"/>
      <c r="T1194" s="30">
        <f t="shared" si="98"/>
        <v>54</v>
      </c>
      <c r="U1194" s="62">
        <v>9850.43</v>
      </c>
    </row>
    <row r="1195" spans="1:21" x14ac:dyDescent="0.25">
      <c r="A1195" t="s">
        <v>1226</v>
      </c>
      <c r="B1195">
        <v>1971</v>
      </c>
      <c r="C1195" t="s">
        <v>37</v>
      </c>
      <c r="D1195">
        <v>23</v>
      </c>
      <c r="E1195">
        <v>1</v>
      </c>
      <c r="F1195" s="54">
        <v>9855.1299999999992</v>
      </c>
      <c r="G1195" t="s">
        <v>11</v>
      </c>
      <c r="H1195" t="s">
        <v>12</v>
      </c>
      <c r="I1195" t="s">
        <v>13</v>
      </c>
      <c r="J1195" s="19"/>
      <c r="K1195" s="19"/>
      <c r="L1195" s="15" t="str">
        <f t="shared" si="94"/>
        <v>Oct</v>
      </c>
      <c r="M1195" s="15">
        <f t="shared" si="95"/>
        <v>1971</v>
      </c>
      <c r="N1195" s="15" t="str" cm="1">
        <f t="array" ref="N1195">IF(G1195="?",INDEX($G$2:$G$2344,MODE(MATCH($G$2:$G$2344,$G$2:$G$2344,0))),G1195)</f>
        <v>tier - 2</v>
      </c>
      <c r="O1195" s="15" t="str" cm="1">
        <f t="array" ref="O1195">IF(H1195="?",INDEX($H$2:$H$2344,MODE(MATCH($H$2:$H$2344,$H$2:$H$2344,0))),H1195)</f>
        <v>tier - 3</v>
      </c>
      <c r="P1195" s="15" t="str">
        <f t="shared" si="96"/>
        <v>R1013</v>
      </c>
      <c r="Q1195" s="49" t="str">
        <f t="shared" si="97"/>
        <v>23-Oct-1971</v>
      </c>
      <c r="R1195" s="46">
        <v>26229</v>
      </c>
      <c r="S1195" s="15"/>
      <c r="T1195" s="29">
        <f t="shared" si="98"/>
        <v>51</v>
      </c>
      <c r="U1195" s="61">
        <v>9855.1299999999992</v>
      </c>
    </row>
    <row r="1196" spans="1:21" x14ac:dyDescent="0.25">
      <c r="A1196" t="s">
        <v>1227</v>
      </c>
      <c r="B1196">
        <v>1971</v>
      </c>
      <c r="C1196" t="s">
        <v>10</v>
      </c>
      <c r="D1196">
        <v>17</v>
      </c>
      <c r="E1196">
        <v>1</v>
      </c>
      <c r="F1196" s="54">
        <v>9861.0300000000007</v>
      </c>
      <c r="G1196" t="s">
        <v>11</v>
      </c>
      <c r="H1196" t="s">
        <v>11</v>
      </c>
      <c r="I1196" t="s">
        <v>42</v>
      </c>
      <c r="J1196" s="20"/>
      <c r="K1196" s="20"/>
      <c r="L1196" s="17" t="str">
        <f t="shared" si="94"/>
        <v>Jul</v>
      </c>
      <c r="M1196" s="17">
        <f t="shared" si="95"/>
        <v>1971</v>
      </c>
      <c r="N1196" s="17" t="str" cm="1">
        <f t="array" ref="N1196">IF(G1196="?",INDEX($G$2:$G$2344,MODE(MATCH($G$2:$G$2344,$G$2:$G$2344,0))),G1196)</f>
        <v>tier - 2</v>
      </c>
      <c r="O1196" s="17" t="str" cm="1">
        <f t="array" ref="O1196">IF(H1196="?",INDEX($H$2:$H$2344,MODE(MATCH($H$2:$H$2344,$H$2:$H$2344,0))),H1196)</f>
        <v>tier - 2</v>
      </c>
      <c r="P1196" s="17" t="str">
        <f t="shared" si="96"/>
        <v>R1011</v>
      </c>
      <c r="Q1196" s="47" t="str">
        <f t="shared" si="97"/>
        <v>17-Jul-1971</v>
      </c>
      <c r="R1196" s="48">
        <v>26131</v>
      </c>
      <c r="S1196" s="17"/>
      <c r="T1196" s="30">
        <f t="shared" si="98"/>
        <v>51</v>
      </c>
      <c r="U1196" s="62">
        <v>9861.0300000000007</v>
      </c>
    </row>
    <row r="1197" spans="1:21" x14ac:dyDescent="0.25">
      <c r="A1197" t="s">
        <v>1228</v>
      </c>
      <c r="B1197">
        <v>1969</v>
      </c>
      <c r="C1197" t="s">
        <v>37</v>
      </c>
      <c r="D1197">
        <v>20</v>
      </c>
      <c r="E1197">
        <v>0</v>
      </c>
      <c r="F1197" s="54">
        <v>9863.4699999999993</v>
      </c>
      <c r="G1197" t="s">
        <v>12</v>
      </c>
      <c r="H1197" t="s">
        <v>12</v>
      </c>
      <c r="I1197" t="s">
        <v>23</v>
      </c>
      <c r="J1197" s="19"/>
      <c r="K1197" s="19"/>
      <c r="L1197" s="15" t="str">
        <f t="shared" si="94"/>
        <v>Oct</v>
      </c>
      <c r="M1197" s="15">
        <f t="shared" si="95"/>
        <v>1969</v>
      </c>
      <c r="N1197" s="15" t="str" cm="1">
        <f t="array" ref="N1197">IF(G1197="?",INDEX($G$2:$G$2344,MODE(MATCH($G$2:$G$2344,$G$2:$G$2344,0))),G1197)</f>
        <v>tier - 3</v>
      </c>
      <c r="O1197" s="15" t="str" cm="1">
        <f t="array" ref="O1197">IF(H1197="?",INDEX($H$2:$H$2344,MODE(MATCH($H$2:$H$2344,$H$2:$H$2344,0))),H1197)</f>
        <v>tier - 3</v>
      </c>
      <c r="P1197" s="15" t="str">
        <f t="shared" si="96"/>
        <v>R1012</v>
      </c>
      <c r="Q1197" s="49" t="str">
        <f t="shared" si="97"/>
        <v>20-Oct-1969</v>
      </c>
      <c r="R1197" s="46">
        <v>25496</v>
      </c>
      <c r="S1197" s="15"/>
      <c r="T1197" s="29">
        <f t="shared" si="98"/>
        <v>53</v>
      </c>
      <c r="U1197" s="61">
        <v>9863.4699999999993</v>
      </c>
    </row>
    <row r="1198" spans="1:21" x14ac:dyDescent="0.25">
      <c r="A1198" t="s">
        <v>1229</v>
      </c>
      <c r="B1198">
        <v>1971</v>
      </c>
      <c r="C1198" t="s">
        <v>15</v>
      </c>
      <c r="D1198">
        <v>9</v>
      </c>
      <c r="E1198">
        <v>0</v>
      </c>
      <c r="F1198" s="54">
        <v>9866.2999999999993</v>
      </c>
      <c r="G1198" t="s">
        <v>11</v>
      </c>
      <c r="H1198" t="s">
        <v>12</v>
      </c>
      <c r="I1198" t="s">
        <v>247</v>
      </c>
      <c r="J1198" s="20"/>
      <c r="K1198" s="20"/>
      <c r="L1198" s="17" t="str">
        <f t="shared" si="94"/>
        <v>Nov</v>
      </c>
      <c r="M1198" s="17">
        <f t="shared" si="95"/>
        <v>1971</v>
      </c>
      <c r="N1198" s="17" t="str" cm="1">
        <f t="array" ref="N1198">IF(G1198="?",INDEX($G$2:$G$2344,MODE(MATCH($G$2:$G$2344,$G$2:$G$2344,0))),G1198)</f>
        <v>tier - 2</v>
      </c>
      <c r="O1198" s="17" t="str" cm="1">
        <f t="array" ref="O1198">IF(H1198="?",INDEX($H$2:$H$2344,MODE(MATCH($H$2:$H$2344,$H$2:$H$2344,0))),H1198)</f>
        <v>tier - 3</v>
      </c>
      <c r="P1198" s="17" t="str">
        <f t="shared" si="96"/>
        <v>R1024</v>
      </c>
      <c r="Q1198" s="47" t="str">
        <f t="shared" si="97"/>
        <v>9-Nov-1971</v>
      </c>
      <c r="R1198" s="48">
        <v>26246</v>
      </c>
      <c r="S1198" s="17"/>
      <c r="T1198" s="30">
        <f t="shared" si="98"/>
        <v>51</v>
      </c>
      <c r="U1198" s="62">
        <v>9866.2999999999993</v>
      </c>
    </row>
    <row r="1199" spans="1:21" x14ac:dyDescent="0.25">
      <c r="A1199" t="s">
        <v>1230</v>
      </c>
      <c r="B1199">
        <v>1969</v>
      </c>
      <c r="C1199" t="s">
        <v>35</v>
      </c>
      <c r="D1199">
        <v>13</v>
      </c>
      <c r="E1199">
        <v>0</v>
      </c>
      <c r="F1199" s="54">
        <v>9869.81</v>
      </c>
      <c r="G1199" t="s">
        <v>12</v>
      </c>
      <c r="H1199" t="s">
        <v>12</v>
      </c>
      <c r="I1199" t="s">
        <v>23</v>
      </c>
      <c r="J1199" s="19"/>
      <c r="K1199" s="19"/>
      <c r="L1199" s="15" t="str">
        <f t="shared" si="94"/>
        <v>Aug</v>
      </c>
      <c r="M1199" s="15">
        <f t="shared" si="95"/>
        <v>1969</v>
      </c>
      <c r="N1199" s="15" t="str" cm="1">
        <f t="array" ref="N1199">IF(G1199="?",INDEX($G$2:$G$2344,MODE(MATCH($G$2:$G$2344,$G$2:$G$2344,0))),G1199)</f>
        <v>tier - 3</v>
      </c>
      <c r="O1199" s="15" t="str" cm="1">
        <f t="array" ref="O1199">IF(H1199="?",INDEX($H$2:$H$2344,MODE(MATCH($H$2:$H$2344,$H$2:$H$2344,0))),H1199)</f>
        <v>tier - 3</v>
      </c>
      <c r="P1199" s="15" t="str">
        <f t="shared" si="96"/>
        <v>R1012</v>
      </c>
      <c r="Q1199" s="49" t="str">
        <f t="shared" si="97"/>
        <v>13-Aug-1969</v>
      </c>
      <c r="R1199" s="46">
        <v>25428</v>
      </c>
      <c r="S1199" s="15"/>
      <c r="T1199" s="29">
        <f t="shared" si="98"/>
        <v>53</v>
      </c>
      <c r="U1199" s="61">
        <v>9869.81</v>
      </c>
    </row>
    <row r="1200" spans="1:21" x14ac:dyDescent="0.25">
      <c r="A1200" t="s">
        <v>1231</v>
      </c>
      <c r="B1200">
        <v>1998</v>
      </c>
      <c r="C1200" t="s">
        <v>10</v>
      </c>
      <c r="D1200">
        <v>6</v>
      </c>
      <c r="E1200">
        <v>0</v>
      </c>
      <c r="F1200" s="54">
        <v>9870.59</v>
      </c>
      <c r="G1200" t="s">
        <v>11</v>
      </c>
      <c r="H1200" t="s">
        <v>11</v>
      </c>
      <c r="I1200" t="s">
        <v>249</v>
      </c>
      <c r="J1200" s="20"/>
      <c r="K1200" s="20"/>
      <c r="L1200" s="17" t="str">
        <f t="shared" si="94"/>
        <v>Jul</v>
      </c>
      <c r="M1200" s="17">
        <f t="shared" si="95"/>
        <v>1998</v>
      </c>
      <c r="N1200" s="17" t="str" cm="1">
        <f t="array" ref="N1200">IF(G1200="?",INDEX($G$2:$G$2344,MODE(MATCH($G$2:$G$2344,$G$2:$G$2344,0))),G1200)</f>
        <v>tier - 2</v>
      </c>
      <c r="O1200" s="17" t="str" cm="1">
        <f t="array" ref="O1200">IF(H1200="?",INDEX($H$2:$H$2344,MODE(MATCH($H$2:$H$2344,$H$2:$H$2344,0))),H1200)</f>
        <v>tier - 2</v>
      </c>
      <c r="P1200" s="17" t="str">
        <f t="shared" si="96"/>
        <v>R1023</v>
      </c>
      <c r="Q1200" s="47" t="str">
        <f t="shared" si="97"/>
        <v>6-Jul-1998</v>
      </c>
      <c r="R1200" s="48">
        <v>35982</v>
      </c>
      <c r="S1200" s="17"/>
      <c r="T1200" s="30">
        <f t="shared" si="98"/>
        <v>24</v>
      </c>
      <c r="U1200" s="62">
        <v>9870.59</v>
      </c>
    </row>
    <row r="1201" spans="1:21" x14ac:dyDescent="0.25">
      <c r="A1201" t="s">
        <v>1232</v>
      </c>
      <c r="B1201">
        <v>1971</v>
      </c>
      <c r="C1201" t="s">
        <v>30</v>
      </c>
      <c r="D1201">
        <v>22</v>
      </c>
      <c r="E1201">
        <v>1</v>
      </c>
      <c r="F1201" s="54">
        <v>9872.7000000000007</v>
      </c>
      <c r="G1201" t="s">
        <v>11</v>
      </c>
      <c r="H1201" t="s">
        <v>11</v>
      </c>
      <c r="I1201" t="s">
        <v>42</v>
      </c>
      <c r="J1201" s="19"/>
      <c r="K1201" s="19"/>
      <c r="L1201" s="15" t="str">
        <f t="shared" si="94"/>
        <v>Dec</v>
      </c>
      <c r="M1201" s="15">
        <f t="shared" si="95"/>
        <v>1971</v>
      </c>
      <c r="N1201" s="15" t="str" cm="1">
        <f t="array" ref="N1201">IF(G1201="?",INDEX($G$2:$G$2344,MODE(MATCH($G$2:$G$2344,$G$2:$G$2344,0))),G1201)</f>
        <v>tier - 2</v>
      </c>
      <c r="O1201" s="15" t="str" cm="1">
        <f t="array" ref="O1201">IF(H1201="?",INDEX($H$2:$H$2344,MODE(MATCH($H$2:$H$2344,$H$2:$H$2344,0))),H1201)</f>
        <v>tier - 2</v>
      </c>
      <c r="P1201" s="15" t="str">
        <f t="shared" si="96"/>
        <v>R1011</v>
      </c>
      <c r="Q1201" s="49" t="str">
        <f t="shared" si="97"/>
        <v>22-Dec-1971</v>
      </c>
      <c r="R1201" s="46">
        <v>26289</v>
      </c>
      <c r="S1201" s="15"/>
      <c r="T1201" s="29">
        <f t="shared" si="98"/>
        <v>51</v>
      </c>
      <c r="U1201" s="61">
        <v>9872.7000000000007</v>
      </c>
    </row>
    <row r="1202" spans="1:21" x14ac:dyDescent="0.25">
      <c r="A1202" t="s">
        <v>1233</v>
      </c>
      <c r="B1202">
        <v>1971</v>
      </c>
      <c r="C1202" t="s">
        <v>10</v>
      </c>
      <c r="D1202">
        <v>3</v>
      </c>
      <c r="E1202">
        <v>0</v>
      </c>
      <c r="F1202" s="54">
        <v>9875.68</v>
      </c>
      <c r="G1202" t="s">
        <v>11</v>
      </c>
      <c r="H1202" t="s">
        <v>12</v>
      </c>
      <c r="I1202" t="s">
        <v>247</v>
      </c>
      <c r="J1202" s="20"/>
      <c r="K1202" s="20"/>
      <c r="L1202" s="17" t="str">
        <f t="shared" si="94"/>
        <v>Jul</v>
      </c>
      <c r="M1202" s="17">
        <f t="shared" si="95"/>
        <v>1971</v>
      </c>
      <c r="N1202" s="17" t="str" cm="1">
        <f t="array" ref="N1202">IF(G1202="?",INDEX($G$2:$G$2344,MODE(MATCH($G$2:$G$2344,$G$2:$G$2344,0))),G1202)</f>
        <v>tier - 2</v>
      </c>
      <c r="O1202" s="17" t="str" cm="1">
        <f t="array" ref="O1202">IF(H1202="?",INDEX($H$2:$H$2344,MODE(MATCH($H$2:$H$2344,$H$2:$H$2344,0))),H1202)</f>
        <v>tier - 3</v>
      </c>
      <c r="P1202" s="17" t="str">
        <f t="shared" si="96"/>
        <v>R1024</v>
      </c>
      <c r="Q1202" s="47" t="str">
        <f t="shared" si="97"/>
        <v>3-Jul-1971</v>
      </c>
      <c r="R1202" s="48">
        <v>26117</v>
      </c>
      <c r="S1202" s="17"/>
      <c r="T1202" s="30">
        <f t="shared" si="98"/>
        <v>51</v>
      </c>
      <c r="U1202" s="62">
        <v>9875.68</v>
      </c>
    </row>
    <row r="1203" spans="1:21" x14ac:dyDescent="0.25">
      <c r="A1203" t="s">
        <v>1234</v>
      </c>
      <c r="B1203">
        <v>1971</v>
      </c>
      <c r="C1203" t="s">
        <v>37</v>
      </c>
      <c r="D1203">
        <v>3</v>
      </c>
      <c r="E1203">
        <v>1</v>
      </c>
      <c r="F1203" s="54">
        <v>9877.61</v>
      </c>
      <c r="G1203" t="s">
        <v>11</v>
      </c>
      <c r="H1203" t="s">
        <v>16</v>
      </c>
      <c r="I1203" t="s">
        <v>13</v>
      </c>
      <c r="J1203" s="19"/>
      <c r="K1203" s="19"/>
      <c r="L1203" s="15" t="str">
        <f t="shared" si="94"/>
        <v>Oct</v>
      </c>
      <c r="M1203" s="15">
        <f t="shared" si="95"/>
        <v>1971</v>
      </c>
      <c r="N1203" s="15" t="str" cm="1">
        <f t="array" ref="N1203">IF(G1203="?",INDEX($G$2:$G$2344,MODE(MATCH($G$2:$G$2344,$G$2:$G$2344,0))),G1203)</f>
        <v>tier - 2</v>
      </c>
      <c r="O1203" s="15" t="str" cm="1">
        <f t="array" ref="O1203">IF(H1203="?",INDEX($H$2:$H$2344,MODE(MATCH($H$2:$H$2344,$H$2:$H$2344,0))),H1203)</f>
        <v>tier - 1</v>
      </c>
      <c r="P1203" s="15" t="str">
        <f t="shared" si="96"/>
        <v>R1013</v>
      </c>
      <c r="Q1203" s="49" t="str">
        <f t="shared" si="97"/>
        <v>3-Oct-1971</v>
      </c>
      <c r="R1203" s="46">
        <v>26209</v>
      </c>
      <c r="S1203" s="15"/>
      <c r="T1203" s="29">
        <f t="shared" si="98"/>
        <v>51</v>
      </c>
      <c r="U1203" s="61">
        <v>9877.61</v>
      </c>
    </row>
    <row r="1204" spans="1:21" x14ac:dyDescent="0.25">
      <c r="A1204" t="s">
        <v>1235</v>
      </c>
      <c r="B1204">
        <v>1971</v>
      </c>
      <c r="C1204" t="s">
        <v>15</v>
      </c>
      <c r="D1204">
        <v>8</v>
      </c>
      <c r="E1204">
        <v>1</v>
      </c>
      <c r="F1204" s="54">
        <v>9880.07</v>
      </c>
      <c r="G1204" t="s">
        <v>11</v>
      </c>
      <c r="H1204" t="s">
        <v>12</v>
      </c>
      <c r="I1204" t="s">
        <v>42</v>
      </c>
      <c r="J1204" s="20"/>
      <c r="K1204" s="20"/>
      <c r="L1204" s="17" t="str">
        <f t="shared" si="94"/>
        <v>Nov</v>
      </c>
      <c r="M1204" s="17">
        <f t="shared" si="95"/>
        <v>1971</v>
      </c>
      <c r="N1204" s="17" t="str" cm="1">
        <f t="array" ref="N1204">IF(G1204="?",INDEX($G$2:$G$2344,MODE(MATCH($G$2:$G$2344,$G$2:$G$2344,0))),G1204)</f>
        <v>tier - 2</v>
      </c>
      <c r="O1204" s="17" t="str" cm="1">
        <f t="array" ref="O1204">IF(H1204="?",INDEX($H$2:$H$2344,MODE(MATCH($H$2:$H$2344,$H$2:$H$2344,0))),H1204)</f>
        <v>tier - 3</v>
      </c>
      <c r="P1204" s="17" t="str">
        <f t="shared" si="96"/>
        <v>R1011</v>
      </c>
      <c r="Q1204" s="47" t="str">
        <f t="shared" si="97"/>
        <v>8-Nov-1971</v>
      </c>
      <c r="R1204" s="48">
        <v>26245</v>
      </c>
      <c r="S1204" s="17"/>
      <c r="T1204" s="30">
        <f t="shared" si="98"/>
        <v>51</v>
      </c>
      <c r="U1204" s="62">
        <v>9880.07</v>
      </c>
    </row>
    <row r="1205" spans="1:21" x14ac:dyDescent="0.25">
      <c r="A1205" t="s">
        <v>1236</v>
      </c>
      <c r="B1205">
        <v>1966</v>
      </c>
      <c r="C1205" t="s">
        <v>15</v>
      </c>
      <c r="D1205">
        <v>5</v>
      </c>
      <c r="E1205">
        <v>0</v>
      </c>
      <c r="F1205" s="54">
        <v>9890.23</v>
      </c>
      <c r="G1205" t="s">
        <v>12</v>
      </c>
      <c r="H1205" t="s">
        <v>12</v>
      </c>
      <c r="I1205" t="s">
        <v>13</v>
      </c>
      <c r="J1205" s="19"/>
      <c r="K1205" s="19"/>
      <c r="L1205" s="15" t="str">
        <f t="shared" si="94"/>
        <v>Nov</v>
      </c>
      <c r="M1205" s="15">
        <f t="shared" si="95"/>
        <v>1966</v>
      </c>
      <c r="N1205" s="15" t="str" cm="1">
        <f t="array" ref="N1205">IF(G1205="?",INDEX($G$2:$G$2344,MODE(MATCH($G$2:$G$2344,$G$2:$G$2344,0))),G1205)</f>
        <v>tier - 3</v>
      </c>
      <c r="O1205" s="15" t="str" cm="1">
        <f t="array" ref="O1205">IF(H1205="?",INDEX($H$2:$H$2344,MODE(MATCH($H$2:$H$2344,$H$2:$H$2344,0))),H1205)</f>
        <v>tier - 3</v>
      </c>
      <c r="P1205" s="15" t="str">
        <f t="shared" si="96"/>
        <v>R1013</v>
      </c>
      <c r="Q1205" s="49" t="str">
        <f t="shared" si="97"/>
        <v>5-Nov-1966</v>
      </c>
      <c r="R1205" s="46">
        <v>24416</v>
      </c>
      <c r="S1205" s="15"/>
      <c r="T1205" s="29">
        <f t="shared" si="98"/>
        <v>56</v>
      </c>
      <c r="U1205" s="61">
        <v>9890.23</v>
      </c>
    </row>
    <row r="1206" spans="1:21" x14ac:dyDescent="0.25">
      <c r="A1206" t="s">
        <v>1237</v>
      </c>
      <c r="B1206">
        <v>1996</v>
      </c>
      <c r="C1206" t="s">
        <v>10</v>
      </c>
      <c r="D1206">
        <v>8</v>
      </c>
      <c r="E1206">
        <v>0</v>
      </c>
      <c r="F1206" s="54">
        <v>9894.69</v>
      </c>
      <c r="G1206" t="s">
        <v>11</v>
      </c>
      <c r="H1206" t="s">
        <v>12</v>
      </c>
      <c r="I1206" t="s">
        <v>23</v>
      </c>
      <c r="J1206" s="20"/>
      <c r="K1206" s="20"/>
      <c r="L1206" s="17" t="str">
        <f t="shared" si="94"/>
        <v>Jul</v>
      </c>
      <c r="M1206" s="17">
        <f t="shared" si="95"/>
        <v>1996</v>
      </c>
      <c r="N1206" s="17" t="str" cm="1">
        <f t="array" ref="N1206">IF(G1206="?",INDEX($G$2:$G$2344,MODE(MATCH($G$2:$G$2344,$G$2:$G$2344,0))),G1206)</f>
        <v>tier - 2</v>
      </c>
      <c r="O1206" s="17" t="str" cm="1">
        <f t="array" ref="O1206">IF(H1206="?",INDEX($H$2:$H$2344,MODE(MATCH($H$2:$H$2344,$H$2:$H$2344,0))),H1206)</f>
        <v>tier - 3</v>
      </c>
      <c r="P1206" s="17" t="str">
        <f t="shared" si="96"/>
        <v>R1012</v>
      </c>
      <c r="Q1206" s="47" t="str">
        <f t="shared" si="97"/>
        <v>8-Jul-1996</v>
      </c>
      <c r="R1206" s="48">
        <v>35254</v>
      </c>
      <c r="S1206" s="17"/>
      <c r="T1206" s="30">
        <f t="shared" si="98"/>
        <v>26</v>
      </c>
      <c r="U1206" s="62">
        <v>9894.69</v>
      </c>
    </row>
    <row r="1207" spans="1:21" x14ac:dyDescent="0.25">
      <c r="A1207" t="s">
        <v>1238</v>
      </c>
      <c r="B1207">
        <v>1962</v>
      </c>
      <c r="C1207" t="s">
        <v>35</v>
      </c>
      <c r="D1207">
        <v>17</v>
      </c>
      <c r="E1207">
        <v>0</v>
      </c>
      <c r="F1207" s="54">
        <v>9907.83</v>
      </c>
      <c r="G1207" t="s">
        <v>12</v>
      </c>
      <c r="H1207" t="s">
        <v>11</v>
      </c>
      <c r="I1207" t="s">
        <v>13</v>
      </c>
      <c r="J1207" s="19"/>
      <c r="K1207" s="19"/>
      <c r="L1207" s="15" t="str">
        <f t="shared" si="94"/>
        <v>Aug</v>
      </c>
      <c r="M1207" s="15">
        <f t="shared" si="95"/>
        <v>1962</v>
      </c>
      <c r="N1207" s="15" t="str" cm="1">
        <f t="array" ref="N1207">IF(G1207="?",INDEX($G$2:$G$2344,MODE(MATCH($G$2:$G$2344,$G$2:$G$2344,0))),G1207)</f>
        <v>tier - 3</v>
      </c>
      <c r="O1207" s="15" t="str" cm="1">
        <f t="array" ref="O1207">IF(H1207="?",INDEX($H$2:$H$2344,MODE(MATCH($H$2:$H$2344,$H$2:$H$2344,0))),H1207)</f>
        <v>tier - 2</v>
      </c>
      <c r="P1207" s="15" t="str">
        <f t="shared" si="96"/>
        <v>R1013</v>
      </c>
      <c r="Q1207" s="49" t="str">
        <f t="shared" si="97"/>
        <v>17-Aug-1962</v>
      </c>
      <c r="R1207" s="46">
        <v>22875</v>
      </c>
      <c r="S1207" s="15"/>
      <c r="T1207" s="29">
        <f t="shared" si="98"/>
        <v>60</v>
      </c>
      <c r="U1207" s="61">
        <v>9907.83</v>
      </c>
    </row>
    <row r="1208" spans="1:21" x14ac:dyDescent="0.25">
      <c r="A1208" t="s">
        <v>1239</v>
      </c>
      <c r="B1208">
        <v>1972</v>
      </c>
      <c r="C1208" t="s">
        <v>20</v>
      </c>
      <c r="D1208">
        <v>14</v>
      </c>
      <c r="E1208">
        <v>1</v>
      </c>
      <c r="F1208" s="54">
        <v>9910.36</v>
      </c>
      <c r="G1208" t="s">
        <v>11</v>
      </c>
      <c r="H1208" t="s">
        <v>12</v>
      </c>
      <c r="I1208" t="s">
        <v>23</v>
      </c>
      <c r="J1208" s="20"/>
      <c r="K1208" s="20"/>
      <c r="L1208" s="17" t="str">
        <f t="shared" si="94"/>
        <v>Sep</v>
      </c>
      <c r="M1208" s="17">
        <f t="shared" si="95"/>
        <v>1972</v>
      </c>
      <c r="N1208" s="17" t="str" cm="1">
        <f t="array" ref="N1208">IF(G1208="?",INDEX($G$2:$G$2344,MODE(MATCH($G$2:$G$2344,$G$2:$G$2344,0))),G1208)</f>
        <v>tier - 2</v>
      </c>
      <c r="O1208" s="17" t="str" cm="1">
        <f t="array" ref="O1208">IF(H1208="?",INDEX($H$2:$H$2344,MODE(MATCH($H$2:$H$2344,$H$2:$H$2344,0))),H1208)</f>
        <v>tier - 3</v>
      </c>
      <c r="P1208" s="17" t="str">
        <f t="shared" si="96"/>
        <v>R1012</v>
      </c>
      <c r="Q1208" s="47" t="str">
        <f t="shared" si="97"/>
        <v>14-Sep-1972</v>
      </c>
      <c r="R1208" s="48">
        <v>26556</v>
      </c>
      <c r="S1208" s="17"/>
      <c r="T1208" s="30">
        <f t="shared" si="98"/>
        <v>50</v>
      </c>
      <c r="U1208" s="62">
        <v>9910.36</v>
      </c>
    </row>
    <row r="1209" spans="1:21" x14ac:dyDescent="0.25">
      <c r="A1209" t="s">
        <v>1240</v>
      </c>
      <c r="B1209">
        <v>1985</v>
      </c>
      <c r="C1209" t="s">
        <v>35</v>
      </c>
      <c r="D1209">
        <v>19</v>
      </c>
      <c r="E1209">
        <v>3</v>
      </c>
      <c r="F1209" s="54">
        <v>9930.64</v>
      </c>
      <c r="G1209" t="s">
        <v>11</v>
      </c>
      <c r="H1209" t="s">
        <v>12</v>
      </c>
      <c r="I1209" t="s">
        <v>200</v>
      </c>
      <c r="J1209" s="19"/>
      <c r="K1209" s="19"/>
      <c r="L1209" s="15" t="str">
        <f t="shared" si="94"/>
        <v>Aug</v>
      </c>
      <c r="M1209" s="15">
        <f t="shared" si="95"/>
        <v>1985</v>
      </c>
      <c r="N1209" s="15" t="str" cm="1">
        <f t="array" ref="N1209">IF(G1209="?",INDEX($G$2:$G$2344,MODE(MATCH($G$2:$G$2344,$G$2:$G$2344,0))),G1209)</f>
        <v>tier - 2</v>
      </c>
      <c r="O1209" s="15" t="str" cm="1">
        <f t="array" ref="O1209">IF(H1209="?",INDEX($H$2:$H$2344,MODE(MATCH($H$2:$H$2344,$H$2:$H$2344,0))),H1209)</f>
        <v>tier - 3</v>
      </c>
      <c r="P1209" s="15" t="str">
        <f t="shared" si="96"/>
        <v>R1025</v>
      </c>
      <c r="Q1209" s="49" t="str">
        <f t="shared" si="97"/>
        <v>19-Aug-1985</v>
      </c>
      <c r="R1209" s="46">
        <v>31278</v>
      </c>
      <c r="S1209" s="15"/>
      <c r="T1209" s="29">
        <f t="shared" si="98"/>
        <v>37</v>
      </c>
      <c r="U1209" s="61">
        <v>9930.64</v>
      </c>
    </row>
    <row r="1210" spans="1:21" x14ac:dyDescent="0.25">
      <c r="A1210" t="s">
        <v>1241</v>
      </c>
      <c r="B1210">
        <v>1983</v>
      </c>
      <c r="C1210" t="s">
        <v>30</v>
      </c>
      <c r="D1210">
        <v>3</v>
      </c>
      <c r="E1210">
        <v>3</v>
      </c>
      <c r="F1210" s="54">
        <v>9931.9599999999991</v>
      </c>
      <c r="G1210" t="s">
        <v>11</v>
      </c>
      <c r="H1210" t="s">
        <v>11</v>
      </c>
      <c r="I1210" t="s">
        <v>23</v>
      </c>
      <c r="J1210" s="20"/>
      <c r="K1210" s="20"/>
      <c r="L1210" s="17" t="str">
        <f t="shared" si="94"/>
        <v>Dec</v>
      </c>
      <c r="M1210" s="17">
        <f t="shared" si="95"/>
        <v>1983</v>
      </c>
      <c r="N1210" s="17" t="str" cm="1">
        <f t="array" ref="N1210">IF(G1210="?",INDEX($G$2:$G$2344,MODE(MATCH($G$2:$G$2344,$G$2:$G$2344,0))),G1210)</f>
        <v>tier - 2</v>
      </c>
      <c r="O1210" s="17" t="str" cm="1">
        <f t="array" ref="O1210">IF(H1210="?",INDEX($H$2:$H$2344,MODE(MATCH($H$2:$H$2344,$H$2:$H$2344,0))),H1210)</f>
        <v>tier - 2</v>
      </c>
      <c r="P1210" s="17" t="str">
        <f t="shared" si="96"/>
        <v>R1012</v>
      </c>
      <c r="Q1210" s="47" t="str">
        <f t="shared" si="97"/>
        <v>3-Dec-1983</v>
      </c>
      <c r="R1210" s="48">
        <v>30653</v>
      </c>
      <c r="S1210" s="17"/>
      <c r="T1210" s="30">
        <f t="shared" si="98"/>
        <v>39</v>
      </c>
      <c r="U1210" s="62">
        <v>9931.9599999999991</v>
      </c>
    </row>
    <row r="1211" spans="1:21" x14ac:dyDescent="0.25">
      <c r="A1211" t="s">
        <v>1242</v>
      </c>
      <c r="B1211">
        <v>1964</v>
      </c>
      <c r="C1211" t="s">
        <v>20</v>
      </c>
      <c r="D1211">
        <v>11</v>
      </c>
      <c r="E1211">
        <v>0</v>
      </c>
      <c r="F1211" s="54">
        <v>9933.44</v>
      </c>
      <c r="G1211" t="s">
        <v>12</v>
      </c>
      <c r="H1211" t="s">
        <v>12</v>
      </c>
      <c r="I1211" t="s">
        <v>13</v>
      </c>
      <c r="J1211" s="19"/>
      <c r="K1211" s="19"/>
      <c r="L1211" s="15" t="str">
        <f t="shared" si="94"/>
        <v>Sep</v>
      </c>
      <c r="M1211" s="15">
        <f t="shared" si="95"/>
        <v>1964</v>
      </c>
      <c r="N1211" s="15" t="str" cm="1">
        <f t="array" ref="N1211">IF(G1211="?",INDEX($G$2:$G$2344,MODE(MATCH($G$2:$G$2344,$G$2:$G$2344,0))),G1211)</f>
        <v>tier - 3</v>
      </c>
      <c r="O1211" s="15" t="str" cm="1">
        <f t="array" ref="O1211">IF(H1211="?",INDEX($H$2:$H$2344,MODE(MATCH($H$2:$H$2344,$H$2:$H$2344,0))),H1211)</f>
        <v>tier - 3</v>
      </c>
      <c r="P1211" s="15" t="str">
        <f t="shared" si="96"/>
        <v>R1013</v>
      </c>
      <c r="Q1211" s="49" t="str">
        <f t="shared" si="97"/>
        <v>11-Sep-1964</v>
      </c>
      <c r="R1211" s="46">
        <v>23631</v>
      </c>
      <c r="S1211" s="15"/>
      <c r="T1211" s="29">
        <f t="shared" si="98"/>
        <v>58</v>
      </c>
      <c r="U1211" s="61">
        <v>9933.44</v>
      </c>
    </row>
    <row r="1212" spans="1:21" x14ac:dyDescent="0.25">
      <c r="A1212" t="s">
        <v>1243</v>
      </c>
      <c r="B1212">
        <v>1971</v>
      </c>
      <c r="C1212" t="s">
        <v>30</v>
      </c>
      <c r="D1212">
        <v>26</v>
      </c>
      <c r="E1212">
        <v>1</v>
      </c>
      <c r="F1212" s="54">
        <v>9957.7199999999993</v>
      </c>
      <c r="G1212" t="s">
        <v>11</v>
      </c>
      <c r="H1212" t="s">
        <v>12</v>
      </c>
      <c r="I1212" t="s">
        <v>170</v>
      </c>
      <c r="J1212" s="20"/>
      <c r="K1212" s="20"/>
      <c r="L1212" s="17" t="str">
        <f t="shared" si="94"/>
        <v>Dec</v>
      </c>
      <c r="M1212" s="17">
        <f t="shared" si="95"/>
        <v>1971</v>
      </c>
      <c r="N1212" s="17" t="str" cm="1">
        <f t="array" ref="N1212">IF(G1212="?",INDEX($G$2:$G$2344,MODE(MATCH($G$2:$G$2344,$G$2:$G$2344,0))),G1212)</f>
        <v>tier - 2</v>
      </c>
      <c r="O1212" s="17" t="str" cm="1">
        <f t="array" ref="O1212">IF(H1212="?",INDEX($H$2:$H$2344,MODE(MATCH($H$2:$H$2344,$H$2:$H$2344,0))),H1212)</f>
        <v>tier - 3</v>
      </c>
      <c r="P1212" s="17" t="str">
        <f t="shared" si="96"/>
        <v>R1018</v>
      </c>
      <c r="Q1212" s="47" t="str">
        <f t="shared" si="97"/>
        <v>26-Dec-1971</v>
      </c>
      <c r="R1212" s="48">
        <v>26293</v>
      </c>
      <c r="S1212" s="17"/>
      <c r="T1212" s="30">
        <f t="shared" si="98"/>
        <v>51</v>
      </c>
      <c r="U1212" s="62">
        <v>9957.7199999999993</v>
      </c>
    </row>
    <row r="1213" spans="1:21" x14ac:dyDescent="0.25">
      <c r="A1213" t="s">
        <v>1244</v>
      </c>
      <c r="B1213">
        <v>1971</v>
      </c>
      <c r="C1213" t="s">
        <v>37</v>
      </c>
      <c r="D1213">
        <v>6</v>
      </c>
      <c r="E1213">
        <v>1</v>
      </c>
      <c r="F1213" s="54">
        <v>9964.06</v>
      </c>
      <c r="G1213" t="s">
        <v>11</v>
      </c>
      <c r="H1213" t="s">
        <v>11</v>
      </c>
      <c r="I1213" t="s">
        <v>166</v>
      </c>
      <c r="J1213" s="19"/>
      <c r="K1213" s="19"/>
      <c r="L1213" s="15" t="str">
        <f t="shared" si="94"/>
        <v>Oct</v>
      </c>
      <c r="M1213" s="15">
        <f t="shared" si="95"/>
        <v>1971</v>
      </c>
      <c r="N1213" s="15" t="str" cm="1">
        <f t="array" ref="N1213">IF(G1213="?",INDEX($G$2:$G$2344,MODE(MATCH($G$2:$G$2344,$G$2:$G$2344,0))),G1213)</f>
        <v>tier - 2</v>
      </c>
      <c r="O1213" s="15" t="str" cm="1">
        <f t="array" ref="O1213">IF(H1213="?",INDEX($H$2:$H$2344,MODE(MATCH($H$2:$H$2344,$H$2:$H$2344,0))),H1213)</f>
        <v>tier - 2</v>
      </c>
      <c r="P1213" s="15" t="str">
        <f t="shared" si="96"/>
        <v>R1019</v>
      </c>
      <c r="Q1213" s="49" t="str">
        <f t="shared" si="97"/>
        <v>6-Oct-1971</v>
      </c>
      <c r="R1213" s="46">
        <v>26212</v>
      </c>
      <c r="S1213" s="15"/>
      <c r="T1213" s="29">
        <f t="shared" si="98"/>
        <v>51</v>
      </c>
      <c r="U1213" s="61">
        <v>9964.06</v>
      </c>
    </row>
    <row r="1214" spans="1:21" x14ac:dyDescent="0.25">
      <c r="A1214" t="s">
        <v>1245</v>
      </c>
      <c r="B1214">
        <v>1970</v>
      </c>
      <c r="C1214" t="s">
        <v>35</v>
      </c>
      <c r="D1214">
        <v>11</v>
      </c>
      <c r="E1214">
        <v>0</v>
      </c>
      <c r="F1214" s="54">
        <v>9991.0400000000009</v>
      </c>
      <c r="G1214" t="s">
        <v>11</v>
      </c>
      <c r="H1214" t="s">
        <v>12</v>
      </c>
      <c r="I1214" t="s">
        <v>23</v>
      </c>
      <c r="J1214" s="20"/>
      <c r="K1214" s="20"/>
      <c r="L1214" s="17" t="str">
        <f t="shared" si="94"/>
        <v>Aug</v>
      </c>
      <c r="M1214" s="17">
        <f t="shared" si="95"/>
        <v>1970</v>
      </c>
      <c r="N1214" s="17" t="str" cm="1">
        <f t="array" ref="N1214">IF(G1214="?",INDEX($G$2:$G$2344,MODE(MATCH($G$2:$G$2344,$G$2:$G$2344,0))),G1214)</f>
        <v>tier - 2</v>
      </c>
      <c r="O1214" s="17" t="str" cm="1">
        <f t="array" ref="O1214">IF(H1214="?",INDEX($H$2:$H$2344,MODE(MATCH($H$2:$H$2344,$H$2:$H$2344,0))),H1214)</f>
        <v>tier - 3</v>
      </c>
      <c r="P1214" s="17" t="str">
        <f t="shared" si="96"/>
        <v>R1012</v>
      </c>
      <c r="Q1214" s="47" t="str">
        <f t="shared" si="97"/>
        <v>11-Aug-1970</v>
      </c>
      <c r="R1214" s="48">
        <v>25791</v>
      </c>
      <c r="S1214" s="17"/>
      <c r="T1214" s="30">
        <f t="shared" si="98"/>
        <v>52</v>
      </c>
      <c r="U1214" s="62">
        <v>9991.0400000000009</v>
      </c>
    </row>
    <row r="1215" spans="1:21" x14ac:dyDescent="0.25">
      <c r="A1215" t="s">
        <v>1246</v>
      </c>
      <c r="B1215">
        <v>1988</v>
      </c>
      <c r="C1215" t="s">
        <v>10</v>
      </c>
      <c r="D1215">
        <v>3</v>
      </c>
      <c r="E1215">
        <v>3</v>
      </c>
      <c r="F1215" s="54">
        <v>10011.44</v>
      </c>
      <c r="G1215" t="s">
        <v>12</v>
      </c>
      <c r="H1215" t="s">
        <v>12</v>
      </c>
      <c r="I1215" t="s">
        <v>535</v>
      </c>
      <c r="J1215" s="19"/>
      <c r="K1215" s="19"/>
      <c r="L1215" s="15" t="str">
        <f t="shared" si="94"/>
        <v>Jul</v>
      </c>
      <c r="M1215" s="15">
        <f t="shared" si="95"/>
        <v>1988</v>
      </c>
      <c r="N1215" s="15" t="str" cm="1">
        <f t="array" ref="N1215">IF(G1215="?",INDEX($G$2:$G$2344,MODE(MATCH($G$2:$G$2344,$G$2:$G$2344,0))),G1215)</f>
        <v>tier - 3</v>
      </c>
      <c r="O1215" s="15" t="str" cm="1">
        <f t="array" ref="O1215">IF(H1215="?",INDEX($H$2:$H$2344,MODE(MATCH($H$2:$H$2344,$H$2:$H$2344,0))),H1215)</f>
        <v>tier - 3</v>
      </c>
      <c r="P1215" s="15" t="str">
        <f t="shared" si="96"/>
        <v>R1026</v>
      </c>
      <c r="Q1215" s="49" t="str">
        <f t="shared" si="97"/>
        <v>3-Jul-1988</v>
      </c>
      <c r="R1215" s="46">
        <v>32327</v>
      </c>
      <c r="S1215" s="15"/>
      <c r="T1215" s="29">
        <f t="shared" si="98"/>
        <v>34</v>
      </c>
      <c r="U1215" s="61">
        <v>10011.44</v>
      </c>
    </row>
    <row r="1216" spans="1:21" x14ac:dyDescent="0.25">
      <c r="A1216" t="s">
        <v>1247</v>
      </c>
      <c r="B1216">
        <v>1979</v>
      </c>
      <c r="C1216" t="s">
        <v>30</v>
      </c>
      <c r="D1216">
        <v>28</v>
      </c>
      <c r="E1216">
        <v>2</v>
      </c>
      <c r="F1216" s="54">
        <v>10027.15</v>
      </c>
      <c r="G1216" t="s">
        <v>12</v>
      </c>
      <c r="H1216" t="s">
        <v>16</v>
      </c>
      <c r="I1216" t="s">
        <v>300</v>
      </c>
      <c r="J1216" s="20"/>
      <c r="K1216" s="20"/>
      <c r="L1216" s="17" t="str">
        <f t="shared" si="94"/>
        <v>Dec</v>
      </c>
      <c r="M1216" s="17">
        <f t="shared" si="95"/>
        <v>1979</v>
      </c>
      <c r="N1216" s="17" t="str" cm="1">
        <f t="array" ref="N1216">IF(G1216="?",INDEX($G$2:$G$2344,MODE(MATCH($G$2:$G$2344,$G$2:$G$2344,0))),G1216)</f>
        <v>tier - 3</v>
      </c>
      <c r="O1216" s="17" t="str" cm="1">
        <f t="array" ref="O1216">IF(H1216="?",INDEX($H$2:$H$2344,MODE(MATCH($H$2:$H$2344,$H$2:$H$2344,0))),H1216)</f>
        <v>tier - 1</v>
      </c>
      <c r="P1216" s="17" t="str">
        <f t="shared" si="96"/>
        <v>R1021</v>
      </c>
      <c r="Q1216" s="47" t="str">
        <f t="shared" si="97"/>
        <v>28-Dec-1979</v>
      </c>
      <c r="R1216" s="48">
        <v>29217</v>
      </c>
      <c r="S1216" s="17"/>
      <c r="T1216" s="30">
        <f t="shared" si="98"/>
        <v>43</v>
      </c>
      <c r="U1216" s="62">
        <v>10027.15</v>
      </c>
    </row>
    <row r="1217" spans="1:21" x14ac:dyDescent="0.25">
      <c r="A1217" t="s">
        <v>1248</v>
      </c>
      <c r="B1217">
        <v>1974</v>
      </c>
      <c r="C1217" t="s">
        <v>35</v>
      </c>
      <c r="D1217">
        <v>30</v>
      </c>
      <c r="E1217">
        <v>2</v>
      </c>
      <c r="F1217" s="54">
        <v>10043.25</v>
      </c>
      <c r="G1217" t="s">
        <v>12</v>
      </c>
      <c r="H1217" t="s">
        <v>11</v>
      </c>
      <c r="I1217" t="s">
        <v>247</v>
      </c>
      <c r="J1217" s="19"/>
      <c r="K1217" s="19"/>
      <c r="L1217" s="15" t="str">
        <f t="shared" si="94"/>
        <v>Aug</v>
      </c>
      <c r="M1217" s="15">
        <f t="shared" si="95"/>
        <v>1974</v>
      </c>
      <c r="N1217" s="15" t="str" cm="1">
        <f t="array" ref="N1217">IF(G1217="?",INDEX($G$2:$G$2344,MODE(MATCH($G$2:$G$2344,$G$2:$G$2344,0))),G1217)</f>
        <v>tier - 3</v>
      </c>
      <c r="O1217" s="15" t="str" cm="1">
        <f t="array" ref="O1217">IF(H1217="?",INDEX($H$2:$H$2344,MODE(MATCH($H$2:$H$2344,$H$2:$H$2344,0))),H1217)</f>
        <v>tier - 2</v>
      </c>
      <c r="P1217" s="15" t="str">
        <f t="shared" si="96"/>
        <v>R1024</v>
      </c>
      <c r="Q1217" s="49" t="str">
        <f t="shared" si="97"/>
        <v>30-Aug-1974</v>
      </c>
      <c r="R1217" s="46">
        <v>27271</v>
      </c>
      <c r="S1217" s="15"/>
      <c r="T1217" s="29">
        <f t="shared" si="98"/>
        <v>48</v>
      </c>
      <c r="U1217" s="61">
        <v>10043.25</v>
      </c>
    </row>
    <row r="1218" spans="1:21" x14ac:dyDescent="0.25">
      <c r="A1218" t="s">
        <v>1249</v>
      </c>
      <c r="B1218">
        <v>1969</v>
      </c>
      <c r="C1218" t="s">
        <v>35</v>
      </c>
      <c r="D1218">
        <v>22</v>
      </c>
      <c r="E1218">
        <v>1</v>
      </c>
      <c r="F1218" s="54">
        <v>10065.41</v>
      </c>
      <c r="G1218" t="s">
        <v>12</v>
      </c>
      <c r="H1218" t="s">
        <v>11</v>
      </c>
      <c r="I1218" t="s">
        <v>42</v>
      </c>
      <c r="J1218" s="20"/>
      <c r="K1218" s="20"/>
      <c r="L1218" s="17" t="str">
        <f t="shared" ref="L1218:L1281" si="99">IF(C1218="?","Sep",C1218)</f>
        <v>Aug</v>
      </c>
      <c r="M1218" s="17">
        <f t="shared" ref="M1218:M1281" si="100">IF(B1218="?",ROUND(AVERAGE($B$2:$B$2344),0),B1218)</f>
        <v>1969</v>
      </c>
      <c r="N1218" s="17" t="str" cm="1">
        <f t="array" ref="N1218">IF(G1218="?",INDEX($G$2:$G$2344,MODE(MATCH($G$2:$G$2344,$G$2:$G$2344,0))),G1218)</f>
        <v>tier - 3</v>
      </c>
      <c r="O1218" s="17" t="str" cm="1">
        <f t="array" ref="O1218">IF(H1218="?",INDEX($H$2:$H$2344,MODE(MATCH($H$2:$H$2344,$H$2:$H$2344,0))),H1218)</f>
        <v>tier - 2</v>
      </c>
      <c r="P1218" s="17" t="str">
        <f t="shared" ref="P1218:P1281" si="101">IF(I1218="?","Unknown",I1218)</f>
        <v>R1011</v>
      </c>
      <c r="Q1218" s="47" t="str">
        <f t="shared" ref="Q1218:Q1281" si="102">CONCATENATE(D1218,"-",L1218,"-",M1218)</f>
        <v>22-Aug-1969</v>
      </c>
      <c r="R1218" s="48">
        <v>25437</v>
      </c>
      <c r="S1218" s="17"/>
      <c r="T1218" s="30">
        <f t="shared" ref="T1218:T1281" si="103">DATEDIF(R1218,$S$2,"Y")</f>
        <v>53</v>
      </c>
      <c r="U1218" s="62">
        <v>10065.41</v>
      </c>
    </row>
    <row r="1219" spans="1:21" x14ac:dyDescent="0.25">
      <c r="A1219" t="s">
        <v>1250</v>
      </c>
      <c r="B1219">
        <v>1969</v>
      </c>
      <c r="C1219" t="s">
        <v>37</v>
      </c>
      <c r="D1219">
        <v>27</v>
      </c>
      <c r="E1219">
        <v>0</v>
      </c>
      <c r="F1219" s="54">
        <v>10072.06</v>
      </c>
      <c r="G1219" t="s">
        <v>12</v>
      </c>
      <c r="H1219" t="s">
        <v>16</v>
      </c>
      <c r="I1219" t="s">
        <v>356</v>
      </c>
      <c r="J1219" s="19"/>
      <c r="K1219" s="19"/>
      <c r="L1219" s="15" t="str">
        <f t="shared" si="99"/>
        <v>Oct</v>
      </c>
      <c r="M1219" s="15">
        <f t="shared" si="100"/>
        <v>1969</v>
      </c>
      <c r="N1219" s="15" t="str" cm="1">
        <f t="array" ref="N1219">IF(G1219="?",INDEX($G$2:$G$2344,MODE(MATCH($G$2:$G$2344,$G$2:$G$2344,0))),G1219)</f>
        <v>tier - 3</v>
      </c>
      <c r="O1219" s="15" t="str" cm="1">
        <f t="array" ref="O1219">IF(H1219="?",INDEX($H$2:$H$2344,MODE(MATCH($H$2:$H$2344,$H$2:$H$2344,0))),H1219)</f>
        <v>tier - 1</v>
      </c>
      <c r="P1219" s="15" t="str">
        <f t="shared" si="101"/>
        <v>R1017</v>
      </c>
      <c r="Q1219" s="49" t="str">
        <f t="shared" si="102"/>
        <v>27-Oct-1969</v>
      </c>
      <c r="R1219" s="46">
        <v>25503</v>
      </c>
      <c r="S1219" s="15"/>
      <c r="T1219" s="29">
        <f t="shared" si="103"/>
        <v>53</v>
      </c>
      <c r="U1219" s="61">
        <v>10072.06</v>
      </c>
    </row>
    <row r="1220" spans="1:21" x14ac:dyDescent="0.25">
      <c r="A1220" t="s">
        <v>1251</v>
      </c>
      <c r="B1220">
        <v>1969</v>
      </c>
      <c r="C1220" t="s">
        <v>10</v>
      </c>
      <c r="D1220">
        <v>3</v>
      </c>
      <c r="E1220">
        <v>1</v>
      </c>
      <c r="F1220" s="54">
        <v>10085.85</v>
      </c>
      <c r="G1220" t="s">
        <v>12</v>
      </c>
      <c r="H1220" t="s">
        <v>12</v>
      </c>
      <c r="I1220" t="s">
        <v>42</v>
      </c>
      <c r="J1220" s="20"/>
      <c r="K1220" s="20"/>
      <c r="L1220" s="17" t="str">
        <f t="shared" si="99"/>
        <v>Jul</v>
      </c>
      <c r="M1220" s="17">
        <f t="shared" si="100"/>
        <v>1969</v>
      </c>
      <c r="N1220" s="17" t="str" cm="1">
        <f t="array" ref="N1220">IF(G1220="?",INDEX($G$2:$G$2344,MODE(MATCH($G$2:$G$2344,$G$2:$G$2344,0))),G1220)</f>
        <v>tier - 3</v>
      </c>
      <c r="O1220" s="17" t="str" cm="1">
        <f t="array" ref="O1220">IF(H1220="?",INDEX($H$2:$H$2344,MODE(MATCH($H$2:$H$2344,$H$2:$H$2344,0))),H1220)</f>
        <v>tier - 3</v>
      </c>
      <c r="P1220" s="17" t="str">
        <f t="shared" si="101"/>
        <v>R1011</v>
      </c>
      <c r="Q1220" s="47" t="str">
        <f t="shared" si="102"/>
        <v>3-Jul-1969</v>
      </c>
      <c r="R1220" s="48">
        <v>25387</v>
      </c>
      <c r="S1220" s="17"/>
      <c r="T1220" s="30">
        <f t="shared" si="103"/>
        <v>53</v>
      </c>
      <c r="U1220" s="62">
        <v>10085.85</v>
      </c>
    </row>
    <row r="1221" spans="1:21" x14ac:dyDescent="0.25">
      <c r="A1221" t="s">
        <v>1252</v>
      </c>
      <c r="B1221">
        <v>1976</v>
      </c>
      <c r="C1221" t="s">
        <v>30</v>
      </c>
      <c r="D1221">
        <v>19</v>
      </c>
      <c r="E1221">
        <v>5</v>
      </c>
      <c r="F1221" s="54">
        <v>10096.969999999999</v>
      </c>
      <c r="G1221" t="s">
        <v>12</v>
      </c>
      <c r="H1221" t="s">
        <v>11</v>
      </c>
      <c r="I1221" t="s">
        <v>42</v>
      </c>
      <c r="J1221" s="19"/>
      <c r="K1221" s="19"/>
      <c r="L1221" s="15" t="str">
        <f t="shared" si="99"/>
        <v>Dec</v>
      </c>
      <c r="M1221" s="15">
        <f t="shared" si="100"/>
        <v>1976</v>
      </c>
      <c r="N1221" s="15" t="str" cm="1">
        <f t="array" ref="N1221">IF(G1221="?",INDEX($G$2:$G$2344,MODE(MATCH($G$2:$G$2344,$G$2:$G$2344,0))),G1221)</f>
        <v>tier - 3</v>
      </c>
      <c r="O1221" s="15" t="str" cm="1">
        <f t="array" ref="O1221">IF(H1221="?",INDEX($H$2:$H$2344,MODE(MATCH($H$2:$H$2344,$H$2:$H$2344,0))),H1221)</f>
        <v>tier - 2</v>
      </c>
      <c r="P1221" s="15" t="str">
        <f t="shared" si="101"/>
        <v>R1011</v>
      </c>
      <c r="Q1221" s="49" t="str">
        <f t="shared" si="102"/>
        <v>19-Dec-1976</v>
      </c>
      <c r="R1221" s="46">
        <v>28113</v>
      </c>
      <c r="S1221" s="15"/>
      <c r="T1221" s="29">
        <f t="shared" si="103"/>
        <v>46</v>
      </c>
      <c r="U1221" s="61">
        <v>10096.969999999999</v>
      </c>
    </row>
    <row r="1222" spans="1:21" x14ac:dyDescent="0.25">
      <c r="A1222" t="s">
        <v>1253</v>
      </c>
      <c r="B1222">
        <v>1972</v>
      </c>
      <c r="C1222" t="s">
        <v>37</v>
      </c>
      <c r="D1222">
        <v>19</v>
      </c>
      <c r="E1222">
        <v>1</v>
      </c>
      <c r="F1222" s="54">
        <v>10106.129999999999</v>
      </c>
      <c r="G1222" t="s">
        <v>12</v>
      </c>
      <c r="H1222" t="s">
        <v>16</v>
      </c>
      <c r="I1222" t="s">
        <v>247</v>
      </c>
      <c r="J1222" s="20"/>
      <c r="K1222" s="20"/>
      <c r="L1222" s="17" t="str">
        <f t="shared" si="99"/>
        <v>Oct</v>
      </c>
      <c r="M1222" s="17">
        <f t="shared" si="100"/>
        <v>1972</v>
      </c>
      <c r="N1222" s="17" t="str" cm="1">
        <f t="array" ref="N1222">IF(G1222="?",INDEX($G$2:$G$2344,MODE(MATCH($G$2:$G$2344,$G$2:$G$2344,0))),G1222)</f>
        <v>tier - 3</v>
      </c>
      <c r="O1222" s="17" t="str" cm="1">
        <f t="array" ref="O1222">IF(H1222="?",INDEX($H$2:$H$2344,MODE(MATCH($H$2:$H$2344,$H$2:$H$2344,0))),H1222)</f>
        <v>tier - 1</v>
      </c>
      <c r="P1222" s="17" t="str">
        <f t="shared" si="101"/>
        <v>R1024</v>
      </c>
      <c r="Q1222" s="47" t="str">
        <f t="shared" si="102"/>
        <v>19-Oct-1972</v>
      </c>
      <c r="R1222" s="48">
        <v>26591</v>
      </c>
      <c r="S1222" s="17"/>
      <c r="T1222" s="30">
        <f t="shared" si="103"/>
        <v>50</v>
      </c>
      <c r="U1222" s="62">
        <v>10106.129999999999</v>
      </c>
    </row>
    <row r="1223" spans="1:21" x14ac:dyDescent="0.25">
      <c r="A1223" t="s">
        <v>1254</v>
      </c>
      <c r="B1223">
        <v>1972</v>
      </c>
      <c r="C1223" t="s">
        <v>35</v>
      </c>
      <c r="D1223">
        <v>8</v>
      </c>
      <c r="E1223">
        <v>2</v>
      </c>
      <c r="F1223" s="54">
        <v>10107.219999999999</v>
      </c>
      <c r="G1223" t="s">
        <v>12</v>
      </c>
      <c r="H1223" t="s">
        <v>16</v>
      </c>
      <c r="I1223" t="s">
        <v>13</v>
      </c>
      <c r="J1223" s="19"/>
      <c r="K1223" s="19"/>
      <c r="L1223" s="15" t="str">
        <f t="shared" si="99"/>
        <v>Aug</v>
      </c>
      <c r="M1223" s="15">
        <f t="shared" si="100"/>
        <v>1972</v>
      </c>
      <c r="N1223" s="15" t="str" cm="1">
        <f t="array" ref="N1223">IF(G1223="?",INDEX($G$2:$G$2344,MODE(MATCH($G$2:$G$2344,$G$2:$G$2344,0))),G1223)</f>
        <v>tier - 3</v>
      </c>
      <c r="O1223" s="15" t="str" cm="1">
        <f t="array" ref="O1223">IF(H1223="?",INDEX($H$2:$H$2344,MODE(MATCH($H$2:$H$2344,$H$2:$H$2344,0))),H1223)</f>
        <v>tier - 1</v>
      </c>
      <c r="P1223" s="15" t="str">
        <f t="shared" si="101"/>
        <v>R1013</v>
      </c>
      <c r="Q1223" s="49" t="str">
        <f t="shared" si="102"/>
        <v>8-Aug-1972</v>
      </c>
      <c r="R1223" s="46">
        <v>26519</v>
      </c>
      <c r="S1223" s="15"/>
      <c r="T1223" s="29">
        <f t="shared" si="103"/>
        <v>50</v>
      </c>
      <c r="U1223" s="61">
        <v>10107.219999999999</v>
      </c>
    </row>
    <row r="1224" spans="1:21" x14ac:dyDescent="0.25">
      <c r="A1224" t="s">
        <v>1255</v>
      </c>
      <c r="B1224">
        <v>1975</v>
      </c>
      <c r="C1224" t="s">
        <v>10</v>
      </c>
      <c r="D1224">
        <v>2</v>
      </c>
      <c r="E1224">
        <v>3</v>
      </c>
      <c r="F1224" s="54">
        <v>10115.01</v>
      </c>
      <c r="G1224" t="s">
        <v>12</v>
      </c>
      <c r="H1224" t="s">
        <v>12</v>
      </c>
      <c r="I1224" t="s">
        <v>23</v>
      </c>
      <c r="J1224" s="20"/>
      <c r="K1224" s="20"/>
      <c r="L1224" s="17" t="str">
        <f t="shared" si="99"/>
        <v>Jul</v>
      </c>
      <c r="M1224" s="17">
        <f t="shared" si="100"/>
        <v>1975</v>
      </c>
      <c r="N1224" s="17" t="str" cm="1">
        <f t="array" ref="N1224">IF(G1224="?",INDEX($G$2:$G$2344,MODE(MATCH($G$2:$G$2344,$G$2:$G$2344,0))),G1224)</f>
        <v>tier - 3</v>
      </c>
      <c r="O1224" s="17" t="str" cm="1">
        <f t="array" ref="O1224">IF(H1224="?",INDEX($H$2:$H$2344,MODE(MATCH($H$2:$H$2344,$H$2:$H$2344,0))),H1224)</f>
        <v>tier - 3</v>
      </c>
      <c r="P1224" s="17" t="str">
        <f t="shared" si="101"/>
        <v>R1012</v>
      </c>
      <c r="Q1224" s="47" t="str">
        <f t="shared" si="102"/>
        <v>2-Jul-1975</v>
      </c>
      <c r="R1224" s="48">
        <v>27577</v>
      </c>
      <c r="S1224" s="17"/>
      <c r="T1224" s="30">
        <f t="shared" si="103"/>
        <v>47</v>
      </c>
      <c r="U1224" s="62">
        <v>10115.01</v>
      </c>
    </row>
    <row r="1225" spans="1:21" x14ac:dyDescent="0.25">
      <c r="A1225" t="s">
        <v>1256</v>
      </c>
      <c r="B1225">
        <v>1972</v>
      </c>
      <c r="C1225" t="s">
        <v>15</v>
      </c>
      <c r="D1225">
        <v>16</v>
      </c>
      <c r="E1225">
        <v>2</v>
      </c>
      <c r="F1225" s="54">
        <v>10118.42</v>
      </c>
      <c r="G1225" t="s">
        <v>12</v>
      </c>
      <c r="H1225" t="s">
        <v>12</v>
      </c>
      <c r="I1225" t="s">
        <v>42</v>
      </c>
      <c r="J1225" s="19"/>
      <c r="K1225" s="19"/>
      <c r="L1225" s="15" t="str">
        <f t="shared" si="99"/>
        <v>Nov</v>
      </c>
      <c r="M1225" s="15">
        <f t="shared" si="100"/>
        <v>1972</v>
      </c>
      <c r="N1225" s="15" t="str" cm="1">
        <f t="array" ref="N1225">IF(G1225="?",INDEX($G$2:$G$2344,MODE(MATCH($G$2:$G$2344,$G$2:$G$2344,0))),G1225)</f>
        <v>tier - 3</v>
      </c>
      <c r="O1225" s="15" t="str" cm="1">
        <f t="array" ref="O1225">IF(H1225="?",INDEX($H$2:$H$2344,MODE(MATCH($H$2:$H$2344,$H$2:$H$2344,0))),H1225)</f>
        <v>tier - 3</v>
      </c>
      <c r="P1225" s="15" t="str">
        <f t="shared" si="101"/>
        <v>R1011</v>
      </c>
      <c r="Q1225" s="49" t="str">
        <f t="shared" si="102"/>
        <v>16-Nov-1972</v>
      </c>
      <c r="R1225" s="46">
        <v>26619</v>
      </c>
      <c r="S1225" s="15"/>
      <c r="T1225" s="29">
        <f t="shared" si="103"/>
        <v>50</v>
      </c>
      <c r="U1225" s="61">
        <v>10118.42</v>
      </c>
    </row>
    <row r="1226" spans="1:21" x14ac:dyDescent="0.25">
      <c r="A1226" t="s">
        <v>1257</v>
      </c>
      <c r="B1226">
        <v>1997</v>
      </c>
      <c r="C1226" t="s">
        <v>20</v>
      </c>
      <c r="D1226">
        <v>5</v>
      </c>
      <c r="E1226">
        <v>0</v>
      </c>
      <c r="F1226" s="54">
        <v>10139.84</v>
      </c>
      <c r="G1226" t="s">
        <v>12</v>
      </c>
      <c r="H1226" t="s">
        <v>11</v>
      </c>
      <c r="I1226" t="s">
        <v>23</v>
      </c>
      <c r="J1226" s="20"/>
      <c r="K1226" s="20"/>
      <c r="L1226" s="17" t="str">
        <f t="shared" si="99"/>
        <v>Sep</v>
      </c>
      <c r="M1226" s="17">
        <f t="shared" si="100"/>
        <v>1997</v>
      </c>
      <c r="N1226" s="17" t="str" cm="1">
        <f t="array" ref="N1226">IF(G1226="?",INDEX($G$2:$G$2344,MODE(MATCH($G$2:$G$2344,$G$2:$G$2344,0))),G1226)</f>
        <v>tier - 3</v>
      </c>
      <c r="O1226" s="17" t="str" cm="1">
        <f t="array" ref="O1226">IF(H1226="?",INDEX($H$2:$H$2344,MODE(MATCH($H$2:$H$2344,$H$2:$H$2344,0))),H1226)</f>
        <v>tier - 2</v>
      </c>
      <c r="P1226" s="17" t="str">
        <f t="shared" si="101"/>
        <v>R1012</v>
      </c>
      <c r="Q1226" s="47" t="str">
        <f t="shared" si="102"/>
        <v>5-Sep-1997</v>
      </c>
      <c r="R1226" s="48">
        <v>35678</v>
      </c>
      <c r="S1226" s="17"/>
      <c r="T1226" s="30">
        <f t="shared" si="103"/>
        <v>25</v>
      </c>
      <c r="U1226" s="62">
        <v>10139.84</v>
      </c>
    </row>
    <row r="1227" spans="1:21" x14ac:dyDescent="0.25">
      <c r="A1227" t="s">
        <v>1258</v>
      </c>
      <c r="B1227">
        <v>1974</v>
      </c>
      <c r="C1227" t="s">
        <v>30</v>
      </c>
      <c r="D1227">
        <v>30</v>
      </c>
      <c r="E1227">
        <v>3</v>
      </c>
      <c r="F1227" s="54">
        <v>10141.14</v>
      </c>
      <c r="G1227" t="s">
        <v>12</v>
      </c>
      <c r="H1227" t="s">
        <v>16</v>
      </c>
      <c r="I1227" t="s">
        <v>168</v>
      </c>
      <c r="J1227" s="19"/>
      <c r="K1227" s="19"/>
      <c r="L1227" s="15" t="str">
        <f t="shared" si="99"/>
        <v>Dec</v>
      </c>
      <c r="M1227" s="15">
        <f t="shared" si="100"/>
        <v>1974</v>
      </c>
      <c r="N1227" s="15" t="str" cm="1">
        <f t="array" ref="N1227">IF(G1227="?",INDEX($G$2:$G$2344,MODE(MATCH($G$2:$G$2344,$G$2:$G$2344,0))),G1227)</f>
        <v>tier - 3</v>
      </c>
      <c r="O1227" s="15" t="str" cm="1">
        <f t="array" ref="O1227">IF(H1227="?",INDEX($H$2:$H$2344,MODE(MATCH($H$2:$H$2344,$H$2:$H$2344,0))),H1227)</f>
        <v>tier - 1</v>
      </c>
      <c r="P1227" s="15" t="str">
        <f t="shared" si="101"/>
        <v>R1016</v>
      </c>
      <c r="Q1227" s="49" t="str">
        <f t="shared" si="102"/>
        <v>30-Dec-1974</v>
      </c>
      <c r="R1227" s="46">
        <v>27393</v>
      </c>
      <c r="S1227" s="15"/>
      <c r="T1227" s="29">
        <f t="shared" si="103"/>
        <v>48</v>
      </c>
      <c r="U1227" s="61">
        <v>10141.14</v>
      </c>
    </row>
    <row r="1228" spans="1:21" x14ac:dyDescent="0.25">
      <c r="A1228" t="s">
        <v>1259</v>
      </c>
      <c r="B1228">
        <v>1981</v>
      </c>
      <c r="C1228" t="s">
        <v>18</v>
      </c>
      <c r="D1228">
        <v>12</v>
      </c>
      <c r="E1228">
        <v>1</v>
      </c>
      <c r="F1228" s="54">
        <v>10146.129999999999</v>
      </c>
      <c r="G1228" t="s">
        <v>12</v>
      </c>
      <c r="H1228" t="s">
        <v>16</v>
      </c>
      <c r="I1228" t="s">
        <v>200</v>
      </c>
      <c r="J1228" s="20"/>
      <c r="K1228" s="20"/>
      <c r="L1228" s="17" t="str">
        <f t="shared" si="99"/>
        <v>Jun</v>
      </c>
      <c r="M1228" s="17">
        <f t="shared" si="100"/>
        <v>1981</v>
      </c>
      <c r="N1228" s="17" t="str" cm="1">
        <f t="array" ref="N1228">IF(G1228="?",INDEX($G$2:$G$2344,MODE(MATCH($G$2:$G$2344,$G$2:$G$2344,0))),G1228)</f>
        <v>tier - 3</v>
      </c>
      <c r="O1228" s="17" t="str" cm="1">
        <f t="array" ref="O1228">IF(H1228="?",INDEX($H$2:$H$2344,MODE(MATCH($H$2:$H$2344,$H$2:$H$2344,0))),H1228)</f>
        <v>tier - 1</v>
      </c>
      <c r="P1228" s="17" t="str">
        <f t="shared" si="101"/>
        <v>R1025</v>
      </c>
      <c r="Q1228" s="47" t="str">
        <f t="shared" si="102"/>
        <v>12-Jun-1981</v>
      </c>
      <c r="R1228" s="48">
        <v>29749</v>
      </c>
      <c r="S1228" s="17"/>
      <c r="T1228" s="30">
        <f t="shared" si="103"/>
        <v>41</v>
      </c>
      <c r="U1228" s="62">
        <v>10146.129999999999</v>
      </c>
    </row>
    <row r="1229" spans="1:21" x14ac:dyDescent="0.25">
      <c r="A1229" t="s">
        <v>1260</v>
      </c>
      <c r="B1229">
        <v>1973</v>
      </c>
      <c r="C1229" t="s">
        <v>37</v>
      </c>
      <c r="D1229">
        <v>13</v>
      </c>
      <c r="E1229">
        <v>2</v>
      </c>
      <c r="F1229" s="54">
        <v>10156.780000000001</v>
      </c>
      <c r="G1229" t="s">
        <v>12</v>
      </c>
      <c r="H1229" t="s">
        <v>11</v>
      </c>
      <c r="I1229" t="s">
        <v>23</v>
      </c>
      <c r="J1229" s="19"/>
      <c r="K1229" s="19"/>
      <c r="L1229" s="15" t="str">
        <f t="shared" si="99"/>
        <v>Oct</v>
      </c>
      <c r="M1229" s="15">
        <f t="shared" si="100"/>
        <v>1973</v>
      </c>
      <c r="N1229" s="15" t="str" cm="1">
        <f t="array" ref="N1229">IF(G1229="?",INDEX($G$2:$G$2344,MODE(MATCH($G$2:$G$2344,$G$2:$G$2344,0))),G1229)</f>
        <v>tier - 3</v>
      </c>
      <c r="O1229" s="15" t="str" cm="1">
        <f t="array" ref="O1229">IF(H1229="?",INDEX($H$2:$H$2344,MODE(MATCH($H$2:$H$2344,$H$2:$H$2344,0))),H1229)</f>
        <v>tier - 2</v>
      </c>
      <c r="P1229" s="15" t="str">
        <f t="shared" si="101"/>
        <v>R1012</v>
      </c>
      <c r="Q1229" s="49" t="str">
        <f t="shared" si="102"/>
        <v>13-Oct-1973</v>
      </c>
      <c r="R1229" s="46">
        <v>26950</v>
      </c>
      <c r="S1229" s="15"/>
      <c r="T1229" s="29">
        <f t="shared" si="103"/>
        <v>49</v>
      </c>
      <c r="U1229" s="61">
        <v>10156.780000000001</v>
      </c>
    </row>
    <row r="1230" spans="1:21" x14ac:dyDescent="0.25">
      <c r="A1230" t="s">
        <v>1261</v>
      </c>
      <c r="B1230">
        <v>1972</v>
      </c>
      <c r="C1230" t="s">
        <v>10</v>
      </c>
      <c r="D1230">
        <v>10</v>
      </c>
      <c r="E1230">
        <v>0</v>
      </c>
      <c r="F1230" s="54">
        <v>10160.870000000001</v>
      </c>
      <c r="G1230" t="s">
        <v>12</v>
      </c>
      <c r="H1230" t="s">
        <v>12</v>
      </c>
      <c r="I1230" t="s">
        <v>200</v>
      </c>
      <c r="J1230" s="20"/>
      <c r="K1230" s="20"/>
      <c r="L1230" s="17" t="str">
        <f t="shared" si="99"/>
        <v>Jul</v>
      </c>
      <c r="M1230" s="17">
        <f t="shared" si="100"/>
        <v>1972</v>
      </c>
      <c r="N1230" s="17" t="str" cm="1">
        <f t="array" ref="N1230">IF(G1230="?",INDEX($G$2:$G$2344,MODE(MATCH($G$2:$G$2344,$G$2:$G$2344,0))),G1230)</f>
        <v>tier - 3</v>
      </c>
      <c r="O1230" s="17" t="str" cm="1">
        <f t="array" ref="O1230">IF(H1230="?",INDEX($H$2:$H$2344,MODE(MATCH($H$2:$H$2344,$H$2:$H$2344,0))),H1230)</f>
        <v>tier - 3</v>
      </c>
      <c r="P1230" s="17" t="str">
        <f t="shared" si="101"/>
        <v>R1025</v>
      </c>
      <c r="Q1230" s="47" t="str">
        <f t="shared" si="102"/>
        <v>10-Jul-1972</v>
      </c>
      <c r="R1230" s="48">
        <v>26490</v>
      </c>
      <c r="S1230" s="17"/>
      <c r="T1230" s="30">
        <f t="shared" si="103"/>
        <v>50</v>
      </c>
      <c r="U1230" s="62">
        <v>10160.870000000001</v>
      </c>
    </row>
    <row r="1231" spans="1:21" x14ac:dyDescent="0.25">
      <c r="A1231" t="s">
        <v>1262</v>
      </c>
      <c r="B1231">
        <v>1985</v>
      </c>
      <c r="C1231" t="s">
        <v>37</v>
      </c>
      <c r="D1231">
        <v>16</v>
      </c>
      <c r="E1231">
        <v>3</v>
      </c>
      <c r="F1231" s="54">
        <v>10191.82</v>
      </c>
      <c r="G1231" t="s">
        <v>12</v>
      </c>
      <c r="H1231" t="s">
        <v>11</v>
      </c>
      <c r="I1231" t="s">
        <v>535</v>
      </c>
      <c r="J1231" s="19"/>
      <c r="K1231" s="19"/>
      <c r="L1231" s="15" t="str">
        <f t="shared" si="99"/>
        <v>Oct</v>
      </c>
      <c r="M1231" s="15">
        <f t="shared" si="100"/>
        <v>1985</v>
      </c>
      <c r="N1231" s="15" t="str" cm="1">
        <f t="array" ref="N1231">IF(G1231="?",INDEX($G$2:$G$2344,MODE(MATCH($G$2:$G$2344,$G$2:$G$2344,0))),G1231)</f>
        <v>tier - 3</v>
      </c>
      <c r="O1231" s="15" t="str" cm="1">
        <f t="array" ref="O1231">IF(H1231="?",INDEX($H$2:$H$2344,MODE(MATCH($H$2:$H$2344,$H$2:$H$2344,0))),H1231)</f>
        <v>tier - 2</v>
      </c>
      <c r="P1231" s="15" t="str">
        <f t="shared" si="101"/>
        <v>R1026</v>
      </c>
      <c r="Q1231" s="49" t="str">
        <f t="shared" si="102"/>
        <v>16-Oct-1985</v>
      </c>
      <c r="R1231" s="46">
        <v>31336</v>
      </c>
      <c r="S1231" s="15"/>
      <c r="T1231" s="29">
        <f t="shared" si="103"/>
        <v>37</v>
      </c>
      <c r="U1231" s="61">
        <v>10191.82</v>
      </c>
    </row>
    <row r="1232" spans="1:21" x14ac:dyDescent="0.25">
      <c r="A1232" t="s">
        <v>1263</v>
      </c>
      <c r="B1232">
        <v>1970</v>
      </c>
      <c r="C1232" t="s">
        <v>30</v>
      </c>
      <c r="D1232">
        <v>24</v>
      </c>
      <c r="E1232">
        <v>0</v>
      </c>
      <c r="F1232" s="54">
        <v>10197.77</v>
      </c>
      <c r="G1232" t="s">
        <v>12</v>
      </c>
      <c r="H1232" t="s">
        <v>16</v>
      </c>
      <c r="I1232" t="s">
        <v>247</v>
      </c>
      <c r="J1232" s="20"/>
      <c r="K1232" s="20"/>
      <c r="L1232" s="17" t="str">
        <f t="shared" si="99"/>
        <v>Dec</v>
      </c>
      <c r="M1232" s="17">
        <f t="shared" si="100"/>
        <v>1970</v>
      </c>
      <c r="N1232" s="17" t="str" cm="1">
        <f t="array" ref="N1232">IF(G1232="?",INDEX($G$2:$G$2344,MODE(MATCH($G$2:$G$2344,$G$2:$G$2344,0))),G1232)</f>
        <v>tier - 3</v>
      </c>
      <c r="O1232" s="17" t="str" cm="1">
        <f t="array" ref="O1232">IF(H1232="?",INDEX($H$2:$H$2344,MODE(MATCH($H$2:$H$2344,$H$2:$H$2344,0))),H1232)</f>
        <v>tier - 1</v>
      </c>
      <c r="P1232" s="17" t="str">
        <f t="shared" si="101"/>
        <v>R1024</v>
      </c>
      <c r="Q1232" s="47" t="str">
        <f t="shared" si="102"/>
        <v>24-Dec-1970</v>
      </c>
      <c r="R1232" s="48">
        <v>25926</v>
      </c>
      <c r="S1232" s="17"/>
      <c r="T1232" s="30">
        <f t="shared" si="103"/>
        <v>52</v>
      </c>
      <c r="U1232" s="62">
        <v>10197.77</v>
      </c>
    </row>
    <row r="1233" spans="1:21" x14ac:dyDescent="0.25">
      <c r="A1233" t="s">
        <v>1264</v>
      </c>
      <c r="B1233">
        <v>1967</v>
      </c>
      <c r="C1233" t="s">
        <v>20</v>
      </c>
      <c r="D1233">
        <v>26</v>
      </c>
      <c r="E1233">
        <v>0</v>
      </c>
      <c r="F1233" s="54">
        <v>10214.64</v>
      </c>
      <c r="G1233" t="s">
        <v>12</v>
      </c>
      <c r="H1233" t="s">
        <v>11</v>
      </c>
      <c r="I1233" t="s">
        <v>42</v>
      </c>
      <c r="J1233" s="19"/>
      <c r="K1233" s="19"/>
      <c r="L1233" s="15" t="str">
        <f t="shared" si="99"/>
        <v>Sep</v>
      </c>
      <c r="M1233" s="15">
        <f t="shared" si="100"/>
        <v>1967</v>
      </c>
      <c r="N1233" s="15" t="str" cm="1">
        <f t="array" ref="N1233">IF(G1233="?",INDEX($G$2:$G$2344,MODE(MATCH($G$2:$G$2344,$G$2:$G$2344,0))),G1233)</f>
        <v>tier - 3</v>
      </c>
      <c r="O1233" s="15" t="str" cm="1">
        <f t="array" ref="O1233">IF(H1233="?",INDEX($H$2:$H$2344,MODE(MATCH($H$2:$H$2344,$H$2:$H$2344,0))),H1233)</f>
        <v>tier - 2</v>
      </c>
      <c r="P1233" s="15" t="str">
        <f t="shared" si="101"/>
        <v>R1011</v>
      </c>
      <c r="Q1233" s="49" t="str">
        <f t="shared" si="102"/>
        <v>26-Sep-1967</v>
      </c>
      <c r="R1233" s="46">
        <v>24741</v>
      </c>
      <c r="S1233" s="15"/>
      <c r="T1233" s="29">
        <f t="shared" si="103"/>
        <v>55</v>
      </c>
      <c r="U1233" s="61">
        <v>10214.64</v>
      </c>
    </row>
    <row r="1234" spans="1:21" x14ac:dyDescent="0.25">
      <c r="A1234" t="s">
        <v>1265</v>
      </c>
      <c r="B1234">
        <v>1967</v>
      </c>
      <c r="C1234" t="s">
        <v>18</v>
      </c>
      <c r="D1234">
        <v>28</v>
      </c>
      <c r="E1234">
        <v>0</v>
      </c>
      <c r="F1234" s="54">
        <v>10226.280000000001</v>
      </c>
      <c r="G1234" t="s">
        <v>12</v>
      </c>
      <c r="H1234" t="s">
        <v>12</v>
      </c>
      <c r="I1234" t="s">
        <v>13</v>
      </c>
      <c r="J1234" s="20"/>
      <c r="K1234" s="20"/>
      <c r="L1234" s="17" t="str">
        <f t="shared" si="99"/>
        <v>Jun</v>
      </c>
      <c r="M1234" s="17">
        <f t="shared" si="100"/>
        <v>1967</v>
      </c>
      <c r="N1234" s="17" t="str" cm="1">
        <f t="array" ref="N1234">IF(G1234="?",INDEX($G$2:$G$2344,MODE(MATCH($G$2:$G$2344,$G$2:$G$2344,0))),G1234)</f>
        <v>tier - 3</v>
      </c>
      <c r="O1234" s="17" t="str" cm="1">
        <f t="array" ref="O1234">IF(H1234="?",INDEX($H$2:$H$2344,MODE(MATCH($H$2:$H$2344,$H$2:$H$2344,0))),H1234)</f>
        <v>tier - 3</v>
      </c>
      <c r="P1234" s="17" t="str">
        <f t="shared" si="101"/>
        <v>R1013</v>
      </c>
      <c r="Q1234" s="47" t="str">
        <f t="shared" si="102"/>
        <v>28-Jun-1967</v>
      </c>
      <c r="R1234" s="48">
        <v>24651</v>
      </c>
      <c r="S1234" s="17"/>
      <c r="T1234" s="30">
        <f t="shared" si="103"/>
        <v>55</v>
      </c>
      <c r="U1234" s="62">
        <v>10226.280000000001</v>
      </c>
    </row>
    <row r="1235" spans="1:21" x14ac:dyDescent="0.25">
      <c r="A1235" t="s">
        <v>1266</v>
      </c>
      <c r="B1235">
        <v>1968</v>
      </c>
      <c r="C1235" t="s">
        <v>20</v>
      </c>
      <c r="D1235">
        <v>23</v>
      </c>
      <c r="E1235">
        <v>0</v>
      </c>
      <c r="F1235" s="54">
        <v>10231.5</v>
      </c>
      <c r="G1235" t="s">
        <v>12</v>
      </c>
      <c r="H1235" t="s">
        <v>16</v>
      </c>
      <c r="I1235" t="s">
        <v>23</v>
      </c>
      <c r="J1235" s="19"/>
      <c r="K1235" s="19"/>
      <c r="L1235" s="15" t="str">
        <f t="shared" si="99"/>
        <v>Sep</v>
      </c>
      <c r="M1235" s="15">
        <f t="shared" si="100"/>
        <v>1968</v>
      </c>
      <c r="N1235" s="15" t="str" cm="1">
        <f t="array" ref="N1235">IF(G1235="?",INDEX($G$2:$G$2344,MODE(MATCH($G$2:$G$2344,$G$2:$G$2344,0))),G1235)</f>
        <v>tier - 3</v>
      </c>
      <c r="O1235" s="15" t="str" cm="1">
        <f t="array" ref="O1235">IF(H1235="?",INDEX($H$2:$H$2344,MODE(MATCH($H$2:$H$2344,$H$2:$H$2344,0))),H1235)</f>
        <v>tier - 1</v>
      </c>
      <c r="P1235" s="15" t="str">
        <f t="shared" si="101"/>
        <v>R1012</v>
      </c>
      <c r="Q1235" s="49" t="str">
        <f t="shared" si="102"/>
        <v>23-Sep-1968</v>
      </c>
      <c r="R1235" s="46">
        <v>25104</v>
      </c>
      <c r="S1235" s="15"/>
      <c r="T1235" s="29">
        <f t="shared" si="103"/>
        <v>54</v>
      </c>
      <c r="U1235" s="61">
        <v>10231.5</v>
      </c>
    </row>
    <row r="1236" spans="1:21" x14ac:dyDescent="0.25">
      <c r="A1236" t="s">
        <v>1267</v>
      </c>
      <c r="B1236">
        <v>1975</v>
      </c>
      <c r="C1236" t="s">
        <v>35</v>
      </c>
      <c r="D1236">
        <v>15</v>
      </c>
      <c r="E1236">
        <v>1</v>
      </c>
      <c r="F1236" s="54">
        <v>10259.129999999999</v>
      </c>
      <c r="G1236" t="s">
        <v>12</v>
      </c>
      <c r="H1236" t="s">
        <v>11</v>
      </c>
      <c r="I1236" t="s">
        <v>42</v>
      </c>
      <c r="J1236" s="20"/>
      <c r="K1236" s="20"/>
      <c r="L1236" s="17" t="str">
        <f t="shared" si="99"/>
        <v>Aug</v>
      </c>
      <c r="M1236" s="17">
        <f t="shared" si="100"/>
        <v>1975</v>
      </c>
      <c r="N1236" s="17" t="str" cm="1">
        <f t="array" ref="N1236">IF(G1236="?",INDEX($G$2:$G$2344,MODE(MATCH($G$2:$G$2344,$G$2:$G$2344,0))),G1236)</f>
        <v>tier - 3</v>
      </c>
      <c r="O1236" s="17" t="str" cm="1">
        <f t="array" ref="O1236">IF(H1236="?",INDEX($H$2:$H$2344,MODE(MATCH($H$2:$H$2344,$H$2:$H$2344,0))),H1236)</f>
        <v>tier - 2</v>
      </c>
      <c r="P1236" s="17" t="str">
        <f t="shared" si="101"/>
        <v>R1011</v>
      </c>
      <c r="Q1236" s="47" t="str">
        <f t="shared" si="102"/>
        <v>15-Aug-1975</v>
      </c>
      <c r="R1236" s="48">
        <v>27621</v>
      </c>
      <c r="S1236" s="17"/>
      <c r="T1236" s="30">
        <f t="shared" si="103"/>
        <v>47</v>
      </c>
      <c r="U1236" s="62">
        <v>10259.129999999999</v>
      </c>
    </row>
    <row r="1237" spans="1:21" x14ac:dyDescent="0.25">
      <c r="A1237" t="s">
        <v>1268</v>
      </c>
      <c r="B1237">
        <v>1973</v>
      </c>
      <c r="C1237" t="s">
        <v>20</v>
      </c>
      <c r="D1237">
        <v>5</v>
      </c>
      <c r="E1237">
        <v>3</v>
      </c>
      <c r="F1237" s="54">
        <v>10264.44</v>
      </c>
      <c r="G1237" t="s">
        <v>12</v>
      </c>
      <c r="H1237" t="s">
        <v>11</v>
      </c>
      <c r="I1237" t="s">
        <v>23</v>
      </c>
      <c r="J1237" s="19"/>
      <c r="K1237" s="19"/>
      <c r="L1237" s="15" t="str">
        <f t="shared" si="99"/>
        <v>Sep</v>
      </c>
      <c r="M1237" s="15">
        <f t="shared" si="100"/>
        <v>1973</v>
      </c>
      <c r="N1237" s="15" t="str" cm="1">
        <f t="array" ref="N1237">IF(G1237="?",INDEX($G$2:$G$2344,MODE(MATCH($G$2:$G$2344,$G$2:$G$2344,0))),G1237)</f>
        <v>tier - 3</v>
      </c>
      <c r="O1237" s="15" t="str" cm="1">
        <f t="array" ref="O1237">IF(H1237="?",INDEX($H$2:$H$2344,MODE(MATCH($H$2:$H$2344,$H$2:$H$2344,0))),H1237)</f>
        <v>tier - 2</v>
      </c>
      <c r="P1237" s="15" t="str">
        <f t="shared" si="101"/>
        <v>R1012</v>
      </c>
      <c r="Q1237" s="49" t="str">
        <f t="shared" si="102"/>
        <v>5-Sep-1973</v>
      </c>
      <c r="R1237" s="46">
        <v>26912</v>
      </c>
      <c r="S1237" s="15"/>
      <c r="T1237" s="29">
        <f t="shared" si="103"/>
        <v>49</v>
      </c>
      <c r="U1237" s="61">
        <v>10264.44</v>
      </c>
    </row>
    <row r="1238" spans="1:21" x14ac:dyDescent="0.25">
      <c r="A1238" t="s">
        <v>1269</v>
      </c>
      <c r="B1238">
        <v>1973</v>
      </c>
      <c r="C1238" t="s">
        <v>15</v>
      </c>
      <c r="D1238">
        <v>27</v>
      </c>
      <c r="E1238">
        <v>3</v>
      </c>
      <c r="F1238" s="54">
        <v>10269.459999999999</v>
      </c>
      <c r="G1238" t="s">
        <v>12</v>
      </c>
      <c r="H1238" t="s">
        <v>12</v>
      </c>
      <c r="I1238" t="s">
        <v>23</v>
      </c>
      <c r="J1238" s="20"/>
      <c r="K1238" s="20"/>
      <c r="L1238" s="17" t="str">
        <f t="shared" si="99"/>
        <v>Nov</v>
      </c>
      <c r="M1238" s="17">
        <f t="shared" si="100"/>
        <v>1973</v>
      </c>
      <c r="N1238" s="17" t="str" cm="1">
        <f t="array" ref="N1238">IF(G1238="?",INDEX($G$2:$G$2344,MODE(MATCH($G$2:$G$2344,$G$2:$G$2344,0))),G1238)</f>
        <v>tier - 3</v>
      </c>
      <c r="O1238" s="17" t="str" cm="1">
        <f t="array" ref="O1238">IF(H1238="?",INDEX($H$2:$H$2344,MODE(MATCH($H$2:$H$2344,$H$2:$H$2344,0))),H1238)</f>
        <v>tier - 3</v>
      </c>
      <c r="P1238" s="17" t="str">
        <f t="shared" si="101"/>
        <v>R1012</v>
      </c>
      <c r="Q1238" s="47" t="str">
        <f t="shared" si="102"/>
        <v>27-Nov-1973</v>
      </c>
      <c r="R1238" s="48">
        <v>26995</v>
      </c>
      <c r="S1238" s="17"/>
      <c r="T1238" s="30">
        <f t="shared" si="103"/>
        <v>49</v>
      </c>
      <c r="U1238" s="62">
        <v>10269.459999999999</v>
      </c>
    </row>
    <row r="1239" spans="1:21" x14ac:dyDescent="0.25">
      <c r="A1239" t="s">
        <v>1270</v>
      </c>
      <c r="B1239">
        <v>1970</v>
      </c>
      <c r="C1239" t="s">
        <v>18</v>
      </c>
      <c r="D1239">
        <v>21</v>
      </c>
      <c r="E1239">
        <v>0</v>
      </c>
      <c r="F1239" s="54">
        <v>10274.33</v>
      </c>
      <c r="G1239" t="s">
        <v>12</v>
      </c>
      <c r="H1239" t="s">
        <v>16</v>
      </c>
      <c r="I1239" t="s">
        <v>247</v>
      </c>
      <c r="J1239" s="19"/>
      <c r="K1239" s="19"/>
      <c r="L1239" s="15" t="str">
        <f t="shared" si="99"/>
        <v>Jun</v>
      </c>
      <c r="M1239" s="15">
        <f t="shared" si="100"/>
        <v>1970</v>
      </c>
      <c r="N1239" s="15" t="str" cm="1">
        <f t="array" ref="N1239">IF(G1239="?",INDEX($G$2:$G$2344,MODE(MATCH($G$2:$G$2344,$G$2:$G$2344,0))),G1239)</f>
        <v>tier - 3</v>
      </c>
      <c r="O1239" s="15" t="str" cm="1">
        <f t="array" ref="O1239">IF(H1239="?",INDEX($H$2:$H$2344,MODE(MATCH($H$2:$H$2344,$H$2:$H$2344,0))),H1239)</f>
        <v>tier - 1</v>
      </c>
      <c r="P1239" s="15" t="str">
        <f t="shared" si="101"/>
        <v>R1024</v>
      </c>
      <c r="Q1239" s="49" t="str">
        <f t="shared" si="102"/>
        <v>21-Jun-1970</v>
      </c>
      <c r="R1239" s="46">
        <v>25740</v>
      </c>
      <c r="S1239" s="15"/>
      <c r="T1239" s="29">
        <f t="shared" si="103"/>
        <v>52</v>
      </c>
      <c r="U1239" s="61">
        <v>10274.33</v>
      </c>
    </row>
    <row r="1240" spans="1:21" x14ac:dyDescent="0.25">
      <c r="A1240" t="s">
        <v>1271</v>
      </c>
      <c r="B1240">
        <v>1988</v>
      </c>
      <c r="C1240" t="s">
        <v>20</v>
      </c>
      <c r="D1240">
        <v>14</v>
      </c>
      <c r="E1240">
        <v>3</v>
      </c>
      <c r="F1240" s="54">
        <v>10276.99</v>
      </c>
      <c r="G1240" t="s">
        <v>12</v>
      </c>
      <c r="H1240" t="s">
        <v>16</v>
      </c>
      <c r="I1240" t="s">
        <v>300</v>
      </c>
      <c r="J1240" s="20"/>
      <c r="K1240" s="20"/>
      <c r="L1240" s="17" t="str">
        <f t="shared" si="99"/>
        <v>Sep</v>
      </c>
      <c r="M1240" s="17">
        <f t="shared" si="100"/>
        <v>1988</v>
      </c>
      <c r="N1240" s="17" t="str" cm="1">
        <f t="array" ref="N1240">IF(G1240="?",INDEX($G$2:$G$2344,MODE(MATCH($G$2:$G$2344,$G$2:$G$2344,0))),G1240)</f>
        <v>tier - 3</v>
      </c>
      <c r="O1240" s="17" t="str" cm="1">
        <f t="array" ref="O1240">IF(H1240="?",INDEX($H$2:$H$2344,MODE(MATCH($H$2:$H$2344,$H$2:$H$2344,0))),H1240)</f>
        <v>tier - 1</v>
      </c>
      <c r="P1240" s="17" t="str">
        <f t="shared" si="101"/>
        <v>R1021</v>
      </c>
      <c r="Q1240" s="47" t="str">
        <f t="shared" si="102"/>
        <v>14-Sep-1988</v>
      </c>
      <c r="R1240" s="48">
        <v>32400</v>
      </c>
      <c r="S1240" s="17"/>
      <c r="T1240" s="30">
        <f t="shared" si="103"/>
        <v>34</v>
      </c>
      <c r="U1240" s="62">
        <v>10276.99</v>
      </c>
    </row>
    <row r="1241" spans="1:21" x14ac:dyDescent="0.25">
      <c r="A1241" t="s">
        <v>1272</v>
      </c>
      <c r="B1241">
        <v>1963</v>
      </c>
      <c r="C1241" t="s">
        <v>20</v>
      </c>
      <c r="D1241">
        <v>24</v>
      </c>
      <c r="E1241">
        <v>0</v>
      </c>
      <c r="F1241" s="54">
        <v>10308.040000000001</v>
      </c>
      <c r="G1241" t="s">
        <v>12</v>
      </c>
      <c r="H1241" t="s">
        <v>16</v>
      </c>
      <c r="I1241" t="s">
        <v>13</v>
      </c>
      <c r="J1241" s="19"/>
      <c r="K1241" s="19"/>
      <c r="L1241" s="15" t="str">
        <f t="shared" si="99"/>
        <v>Sep</v>
      </c>
      <c r="M1241" s="15">
        <f t="shared" si="100"/>
        <v>1963</v>
      </c>
      <c r="N1241" s="15" t="str" cm="1">
        <f t="array" ref="N1241">IF(G1241="?",INDEX($G$2:$G$2344,MODE(MATCH($G$2:$G$2344,$G$2:$G$2344,0))),G1241)</f>
        <v>tier - 3</v>
      </c>
      <c r="O1241" s="15" t="str" cm="1">
        <f t="array" ref="O1241">IF(H1241="?",INDEX($H$2:$H$2344,MODE(MATCH($H$2:$H$2344,$H$2:$H$2344,0))),H1241)</f>
        <v>tier - 1</v>
      </c>
      <c r="P1241" s="15" t="str">
        <f t="shared" si="101"/>
        <v>R1013</v>
      </c>
      <c r="Q1241" s="49" t="str">
        <f t="shared" si="102"/>
        <v>24-Sep-1963</v>
      </c>
      <c r="R1241" s="46">
        <v>23278</v>
      </c>
      <c r="S1241" s="15"/>
      <c r="T1241" s="29">
        <f t="shared" si="103"/>
        <v>59</v>
      </c>
      <c r="U1241" s="61">
        <v>10308.040000000001</v>
      </c>
    </row>
    <row r="1242" spans="1:21" x14ac:dyDescent="0.25">
      <c r="A1242" t="s">
        <v>1273</v>
      </c>
      <c r="B1242">
        <v>1962</v>
      </c>
      <c r="C1242" t="s">
        <v>10</v>
      </c>
      <c r="D1242">
        <v>12</v>
      </c>
      <c r="E1242">
        <v>0</v>
      </c>
      <c r="F1242" s="54">
        <v>10310.780000000001</v>
      </c>
      <c r="G1242" t="s">
        <v>12</v>
      </c>
      <c r="H1242" t="s">
        <v>12</v>
      </c>
      <c r="I1242" t="s">
        <v>23</v>
      </c>
      <c r="J1242" s="20"/>
      <c r="K1242" s="20"/>
      <c r="L1242" s="17" t="str">
        <f t="shared" si="99"/>
        <v>Jul</v>
      </c>
      <c r="M1242" s="17">
        <f t="shared" si="100"/>
        <v>1962</v>
      </c>
      <c r="N1242" s="17" t="str" cm="1">
        <f t="array" ref="N1242">IF(G1242="?",INDEX($G$2:$G$2344,MODE(MATCH($G$2:$G$2344,$G$2:$G$2344,0))),G1242)</f>
        <v>tier - 3</v>
      </c>
      <c r="O1242" s="17" t="str" cm="1">
        <f t="array" ref="O1242">IF(H1242="?",INDEX($H$2:$H$2344,MODE(MATCH($H$2:$H$2344,$H$2:$H$2344,0))),H1242)</f>
        <v>tier - 3</v>
      </c>
      <c r="P1242" s="17" t="str">
        <f t="shared" si="101"/>
        <v>R1012</v>
      </c>
      <c r="Q1242" s="47" t="str">
        <f t="shared" si="102"/>
        <v>12-Jul-1962</v>
      </c>
      <c r="R1242" s="48">
        <v>22839</v>
      </c>
      <c r="S1242" s="17"/>
      <c r="T1242" s="30">
        <f t="shared" si="103"/>
        <v>60</v>
      </c>
      <c r="U1242" s="62">
        <v>10310.780000000001</v>
      </c>
    </row>
    <row r="1243" spans="1:21" x14ac:dyDescent="0.25">
      <c r="A1243" t="s">
        <v>1274</v>
      </c>
      <c r="B1243">
        <v>1991</v>
      </c>
      <c r="C1243" t="s">
        <v>15</v>
      </c>
      <c r="D1243">
        <v>17</v>
      </c>
      <c r="E1243">
        <v>3</v>
      </c>
      <c r="F1243" s="54">
        <v>10315.91</v>
      </c>
      <c r="G1243" t="s">
        <v>12</v>
      </c>
      <c r="H1243" t="s">
        <v>11</v>
      </c>
      <c r="I1243" t="s">
        <v>23</v>
      </c>
      <c r="J1243" s="19"/>
      <c r="K1243" s="19"/>
      <c r="L1243" s="15" t="str">
        <f t="shared" si="99"/>
        <v>Nov</v>
      </c>
      <c r="M1243" s="15">
        <f t="shared" si="100"/>
        <v>1991</v>
      </c>
      <c r="N1243" s="15" t="str" cm="1">
        <f t="array" ref="N1243">IF(G1243="?",INDEX($G$2:$G$2344,MODE(MATCH($G$2:$G$2344,$G$2:$G$2344,0))),G1243)</f>
        <v>tier - 3</v>
      </c>
      <c r="O1243" s="15" t="str" cm="1">
        <f t="array" ref="O1243">IF(H1243="?",INDEX($H$2:$H$2344,MODE(MATCH($H$2:$H$2344,$H$2:$H$2344,0))),H1243)</f>
        <v>tier - 2</v>
      </c>
      <c r="P1243" s="15" t="str">
        <f t="shared" si="101"/>
        <v>R1012</v>
      </c>
      <c r="Q1243" s="49" t="str">
        <f t="shared" si="102"/>
        <v>17-Nov-1991</v>
      </c>
      <c r="R1243" s="46">
        <v>33559</v>
      </c>
      <c r="S1243" s="15"/>
      <c r="T1243" s="29">
        <f t="shared" si="103"/>
        <v>31</v>
      </c>
      <c r="U1243" s="61">
        <v>10315.91</v>
      </c>
    </row>
    <row r="1244" spans="1:21" x14ac:dyDescent="0.25">
      <c r="A1244" t="s">
        <v>1275</v>
      </c>
      <c r="B1244">
        <v>1991</v>
      </c>
      <c r="C1244" t="s">
        <v>35</v>
      </c>
      <c r="D1244">
        <v>21</v>
      </c>
      <c r="E1244">
        <v>3</v>
      </c>
      <c r="F1244" s="54">
        <v>10322.9</v>
      </c>
      <c r="G1244" t="s">
        <v>12</v>
      </c>
      <c r="H1244" t="s">
        <v>16</v>
      </c>
      <c r="I1244" t="s">
        <v>535</v>
      </c>
      <c r="J1244" s="20"/>
      <c r="K1244" s="20"/>
      <c r="L1244" s="17" t="str">
        <f t="shared" si="99"/>
        <v>Aug</v>
      </c>
      <c r="M1244" s="17">
        <f t="shared" si="100"/>
        <v>1991</v>
      </c>
      <c r="N1244" s="17" t="str" cm="1">
        <f t="array" ref="N1244">IF(G1244="?",INDEX($G$2:$G$2344,MODE(MATCH($G$2:$G$2344,$G$2:$G$2344,0))),G1244)</f>
        <v>tier - 3</v>
      </c>
      <c r="O1244" s="17" t="str" cm="1">
        <f t="array" ref="O1244">IF(H1244="?",INDEX($H$2:$H$2344,MODE(MATCH($H$2:$H$2344,$H$2:$H$2344,0))),H1244)</f>
        <v>tier - 1</v>
      </c>
      <c r="P1244" s="17" t="str">
        <f t="shared" si="101"/>
        <v>R1026</v>
      </c>
      <c r="Q1244" s="47" t="str">
        <f t="shared" si="102"/>
        <v>21-Aug-1991</v>
      </c>
      <c r="R1244" s="48">
        <v>33471</v>
      </c>
      <c r="S1244" s="17"/>
      <c r="T1244" s="30">
        <f t="shared" si="103"/>
        <v>31</v>
      </c>
      <c r="U1244" s="62">
        <v>10322.9</v>
      </c>
    </row>
    <row r="1245" spans="1:21" x14ac:dyDescent="0.25">
      <c r="A1245" t="s">
        <v>1276</v>
      </c>
      <c r="B1245">
        <v>1970</v>
      </c>
      <c r="C1245" t="s">
        <v>30</v>
      </c>
      <c r="D1245">
        <v>1</v>
      </c>
      <c r="E1245">
        <v>2</v>
      </c>
      <c r="F1245" s="54">
        <v>10325.209999999999</v>
      </c>
      <c r="G1245" t="s">
        <v>12</v>
      </c>
      <c r="H1245" t="s">
        <v>12</v>
      </c>
      <c r="I1245" t="s">
        <v>42</v>
      </c>
      <c r="J1245" s="19"/>
      <c r="K1245" s="19"/>
      <c r="L1245" s="15" t="str">
        <f t="shared" si="99"/>
        <v>Dec</v>
      </c>
      <c r="M1245" s="15">
        <f t="shared" si="100"/>
        <v>1970</v>
      </c>
      <c r="N1245" s="15" t="str" cm="1">
        <f t="array" ref="N1245">IF(G1245="?",INDEX($G$2:$G$2344,MODE(MATCH($G$2:$G$2344,$G$2:$G$2344,0))),G1245)</f>
        <v>tier - 3</v>
      </c>
      <c r="O1245" s="15" t="str" cm="1">
        <f t="array" ref="O1245">IF(H1245="?",INDEX($H$2:$H$2344,MODE(MATCH($H$2:$H$2344,$H$2:$H$2344,0))),H1245)</f>
        <v>tier - 3</v>
      </c>
      <c r="P1245" s="15" t="str">
        <f t="shared" si="101"/>
        <v>R1011</v>
      </c>
      <c r="Q1245" s="49" t="str">
        <f t="shared" si="102"/>
        <v>1-Dec-1970</v>
      </c>
      <c r="R1245" s="46">
        <v>25903</v>
      </c>
      <c r="S1245" s="15"/>
      <c r="T1245" s="29">
        <f t="shared" si="103"/>
        <v>52</v>
      </c>
      <c r="U1245" s="61">
        <v>10325.209999999999</v>
      </c>
    </row>
    <row r="1246" spans="1:21" x14ac:dyDescent="0.25">
      <c r="A1246" t="s">
        <v>1277</v>
      </c>
      <c r="B1246">
        <v>1982</v>
      </c>
      <c r="C1246" t="s">
        <v>10</v>
      </c>
      <c r="D1246">
        <v>21</v>
      </c>
      <c r="E1246">
        <v>3</v>
      </c>
      <c r="F1246" s="54">
        <v>10329.06</v>
      </c>
      <c r="G1246" t="s">
        <v>12</v>
      </c>
      <c r="H1246" t="s">
        <v>16</v>
      </c>
      <c r="I1246" t="s">
        <v>300</v>
      </c>
      <c r="J1246" s="20"/>
      <c r="K1246" s="20"/>
      <c r="L1246" s="17" t="str">
        <f t="shared" si="99"/>
        <v>Jul</v>
      </c>
      <c r="M1246" s="17">
        <f t="shared" si="100"/>
        <v>1982</v>
      </c>
      <c r="N1246" s="17" t="str" cm="1">
        <f t="array" ref="N1246">IF(G1246="?",INDEX($G$2:$G$2344,MODE(MATCH($G$2:$G$2344,$G$2:$G$2344,0))),G1246)</f>
        <v>tier - 3</v>
      </c>
      <c r="O1246" s="17" t="str" cm="1">
        <f t="array" ref="O1246">IF(H1246="?",INDEX($H$2:$H$2344,MODE(MATCH($H$2:$H$2344,$H$2:$H$2344,0))),H1246)</f>
        <v>tier - 1</v>
      </c>
      <c r="P1246" s="17" t="str">
        <f t="shared" si="101"/>
        <v>R1021</v>
      </c>
      <c r="Q1246" s="47" t="str">
        <f t="shared" si="102"/>
        <v>21-Jul-1982</v>
      </c>
      <c r="R1246" s="48">
        <v>30153</v>
      </c>
      <c r="S1246" s="17"/>
      <c r="T1246" s="30">
        <f t="shared" si="103"/>
        <v>40</v>
      </c>
      <c r="U1246" s="62">
        <v>10329.06</v>
      </c>
    </row>
    <row r="1247" spans="1:21" x14ac:dyDescent="0.25">
      <c r="A1247" t="s">
        <v>1278</v>
      </c>
      <c r="B1247">
        <v>1968</v>
      </c>
      <c r="C1247" t="s">
        <v>10</v>
      </c>
      <c r="D1247">
        <v>19</v>
      </c>
      <c r="E1247">
        <v>0</v>
      </c>
      <c r="F1247" s="54">
        <v>10338.93</v>
      </c>
      <c r="G1247" t="s">
        <v>12</v>
      </c>
      <c r="H1247" t="s">
        <v>16</v>
      </c>
      <c r="I1247" t="s">
        <v>13</v>
      </c>
      <c r="J1247" s="19"/>
      <c r="K1247" s="19"/>
      <c r="L1247" s="15" t="str">
        <f t="shared" si="99"/>
        <v>Jul</v>
      </c>
      <c r="M1247" s="15">
        <f t="shared" si="100"/>
        <v>1968</v>
      </c>
      <c r="N1247" s="15" t="str" cm="1">
        <f t="array" ref="N1247">IF(G1247="?",INDEX($G$2:$G$2344,MODE(MATCH($G$2:$G$2344,$G$2:$G$2344,0))),G1247)</f>
        <v>tier - 3</v>
      </c>
      <c r="O1247" s="15" t="str" cm="1">
        <f t="array" ref="O1247">IF(H1247="?",INDEX($H$2:$H$2344,MODE(MATCH($H$2:$H$2344,$H$2:$H$2344,0))),H1247)</f>
        <v>tier - 1</v>
      </c>
      <c r="P1247" s="15" t="str">
        <f t="shared" si="101"/>
        <v>R1013</v>
      </c>
      <c r="Q1247" s="49" t="str">
        <f t="shared" si="102"/>
        <v>19-Jul-1968</v>
      </c>
      <c r="R1247" s="46">
        <v>25038</v>
      </c>
      <c r="S1247" s="15"/>
      <c r="T1247" s="29">
        <f t="shared" si="103"/>
        <v>54</v>
      </c>
      <c r="U1247" s="61">
        <v>10338.93</v>
      </c>
    </row>
    <row r="1248" spans="1:21" x14ac:dyDescent="0.25">
      <c r="A1248" t="s">
        <v>1279</v>
      </c>
      <c r="B1248">
        <v>1973</v>
      </c>
      <c r="C1248" t="s">
        <v>35</v>
      </c>
      <c r="D1248">
        <v>8</v>
      </c>
      <c r="E1248">
        <v>0</v>
      </c>
      <c r="F1248" s="54">
        <v>10345.93</v>
      </c>
      <c r="G1248" t="s">
        <v>12</v>
      </c>
      <c r="H1248" t="s">
        <v>11</v>
      </c>
      <c r="I1248" t="s">
        <v>300</v>
      </c>
      <c r="J1248" s="20"/>
      <c r="K1248" s="20"/>
      <c r="L1248" s="17" t="str">
        <f t="shared" si="99"/>
        <v>Aug</v>
      </c>
      <c r="M1248" s="17">
        <f t="shared" si="100"/>
        <v>1973</v>
      </c>
      <c r="N1248" s="17" t="str" cm="1">
        <f t="array" ref="N1248">IF(G1248="?",INDEX($G$2:$G$2344,MODE(MATCH($G$2:$G$2344,$G$2:$G$2344,0))),G1248)</f>
        <v>tier - 3</v>
      </c>
      <c r="O1248" s="17" t="str" cm="1">
        <f t="array" ref="O1248">IF(H1248="?",INDEX($H$2:$H$2344,MODE(MATCH($H$2:$H$2344,$H$2:$H$2344,0))),H1248)</f>
        <v>tier - 2</v>
      </c>
      <c r="P1248" s="17" t="str">
        <f t="shared" si="101"/>
        <v>R1021</v>
      </c>
      <c r="Q1248" s="47" t="str">
        <f t="shared" si="102"/>
        <v>8-Aug-1973</v>
      </c>
      <c r="R1248" s="48">
        <v>26884</v>
      </c>
      <c r="S1248" s="17"/>
      <c r="T1248" s="30">
        <f t="shared" si="103"/>
        <v>49</v>
      </c>
      <c r="U1248" s="62">
        <v>10345.93</v>
      </c>
    </row>
    <row r="1249" spans="1:21" x14ac:dyDescent="0.25">
      <c r="A1249" t="s">
        <v>1280</v>
      </c>
      <c r="B1249">
        <v>1974</v>
      </c>
      <c r="C1249" t="s">
        <v>20</v>
      </c>
      <c r="D1249">
        <v>29</v>
      </c>
      <c r="E1249">
        <v>0</v>
      </c>
      <c r="F1249" s="54">
        <v>10352.48</v>
      </c>
      <c r="G1249" t="s">
        <v>12</v>
      </c>
      <c r="H1249" t="s">
        <v>16</v>
      </c>
      <c r="I1249" t="s">
        <v>23</v>
      </c>
      <c r="J1249" s="19"/>
      <c r="K1249" s="19"/>
      <c r="L1249" s="15" t="str">
        <f t="shared" si="99"/>
        <v>Sep</v>
      </c>
      <c r="M1249" s="15">
        <f t="shared" si="100"/>
        <v>1974</v>
      </c>
      <c r="N1249" s="15" t="str" cm="1">
        <f t="array" ref="N1249">IF(G1249="?",INDEX($G$2:$G$2344,MODE(MATCH($G$2:$G$2344,$G$2:$G$2344,0))),G1249)</f>
        <v>tier - 3</v>
      </c>
      <c r="O1249" s="15" t="str" cm="1">
        <f t="array" ref="O1249">IF(H1249="?",INDEX($H$2:$H$2344,MODE(MATCH($H$2:$H$2344,$H$2:$H$2344,0))),H1249)</f>
        <v>tier - 1</v>
      </c>
      <c r="P1249" s="15" t="str">
        <f t="shared" si="101"/>
        <v>R1012</v>
      </c>
      <c r="Q1249" s="49" t="str">
        <f t="shared" si="102"/>
        <v>29-Sep-1974</v>
      </c>
      <c r="R1249" s="46">
        <v>27301</v>
      </c>
      <c r="S1249" s="15"/>
      <c r="T1249" s="29">
        <f t="shared" si="103"/>
        <v>48</v>
      </c>
      <c r="U1249" s="61">
        <v>10352.48</v>
      </c>
    </row>
    <row r="1250" spans="1:21" x14ac:dyDescent="0.25">
      <c r="A1250" t="s">
        <v>1281</v>
      </c>
      <c r="B1250">
        <v>1969</v>
      </c>
      <c r="C1250" t="s">
        <v>18</v>
      </c>
      <c r="D1250">
        <v>17</v>
      </c>
      <c r="E1250">
        <v>0</v>
      </c>
      <c r="F1250" s="54">
        <v>10355.64</v>
      </c>
      <c r="G1250" t="s">
        <v>12</v>
      </c>
      <c r="H1250" t="s">
        <v>16</v>
      </c>
      <c r="I1250" t="s">
        <v>23</v>
      </c>
      <c r="J1250" s="20"/>
      <c r="K1250" s="20"/>
      <c r="L1250" s="17" t="str">
        <f t="shared" si="99"/>
        <v>Jun</v>
      </c>
      <c r="M1250" s="17">
        <f t="shared" si="100"/>
        <v>1969</v>
      </c>
      <c r="N1250" s="17" t="str" cm="1">
        <f t="array" ref="N1250">IF(G1250="?",INDEX($G$2:$G$2344,MODE(MATCH($G$2:$G$2344,$G$2:$G$2344,0))),G1250)</f>
        <v>tier - 3</v>
      </c>
      <c r="O1250" s="17" t="str" cm="1">
        <f t="array" ref="O1250">IF(H1250="?",INDEX($H$2:$H$2344,MODE(MATCH($H$2:$H$2344,$H$2:$H$2344,0))),H1250)</f>
        <v>tier - 1</v>
      </c>
      <c r="P1250" s="17" t="str">
        <f t="shared" si="101"/>
        <v>R1012</v>
      </c>
      <c r="Q1250" s="47" t="str">
        <f t="shared" si="102"/>
        <v>17-Jun-1969</v>
      </c>
      <c r="R1250" s="48">
        <v>25371</v>
      </c>
      <c r="S1250" s="17"/>
      <c r="T1250" s="30">
        <f t="shared" si="103"/>
        <v>53</v>
      </c>
      <c r="U1250" s="62">
        <v>10355.64</v>
      </c>
    </row>
    <row r="1251" spans="1:21" x14ac:dyDescent="0.25">
      <c r="A1251" t="s">
        <v>1282</v>
      </c>
      <c r="B1251">
        <v>1971</v>
      </c>
      <c r="C1251" t="s">
        <v>20</v>
      </c>
      <c r="D1251">
        <v>6</v>
      </c>
      <c r="E1251">
        <v>0</v>
      </c>
      <c r="F1251" s="54">
        <v>10356.67</v>
      </c>
      <c r="G1251" t="s">
        <v>12</v>
      </c>
      <c r="H1251" t="s">
        <v>16</v>
      </c>
      <c r="I1251" t="s">
        <v>200</v>
      </c>
      <c r="J1251" s="19"/>
      <c r="K1251" s="19"/>
      <c r="L1251" s="15" t="str">
        <f t="shared" si="99"/>
        <v>Sep</v>
      </c>
      <c r="M1251" s="15">
        <f t="shared" si="100"/>
        <v>1971</v>
      </c>
      <c r="N1251" s="15" t="str" cm="1">
        <f t="array" ref="N1251">IF(G1251="?",INDEX($G$2:$G$2344,MODE(MATCH($G$2:$G$2344,$G$2:$G$2344,0))),G1251)</f>
        <v>tier - 3</v>
      </c>
      <c r="O1251" s="15" t="str" cm="1">
        <f t="array" ref="O1251">IF(H1251="?",INDEX($H$2:$H$2344,MODE(MATCH($H$2:$H$2344,$H$2:$H$2344,0))),H1251)</f>
        <v>tier - 1</v>
      </c>
      <c r="P1251" s="15" t="str">
        <f t="shared" si="101"/>
        <v>R1025</v>
      </c>
      <c r="Q1251" s="49" t="str">
        <f t="shared" si="102"/>
        <v>6-Sep-1971</v>
      </c>
      <c r="R1251" s="46">
        <v>26182</v>
      </c>
      <c r="S1251" s="15"/>
      <c r="T1251" s="29">
        <f t="shared" si="103"/>
        <v>51</v>
      </c>
      <c r="U1251" s="61">
        <v>10356.67</v>
      </c>
    </row>
    <row r="1252" spans="1:21" x14ac:dyDescent="0.25">
      <c r="A1252" t="s">
        <v>1283</v>
      </c>
      <c r="B1252">
        <v>1973</v>
      </c>
      <c r="C1252" t="s">
        <v>20</v>
      </c>
      <c r="D1252">
        <v>29</v>
      </c>
      <c r="E1252">
        <v>2</v>
      </c>
      <c r="F1252" s="54">
        <v>10370.91</v>
      </c>
      <c r="G1252" t="s">
        <v>12</v>
      </c>
      <c r="H1252" t="s">
        <v>12</v>
      </c>
      <c r="I1252" t="s">
        <v>247</v>
      </c>
      <c r="J1252" s="20"/>
      <c r="K1252" s="20"/>
      <c r="L1252" s="17" t="str">
        <f t="shared" si="99"/>
        <v>Sep</v>
      </c>
      <c r="M1252" s="17">
        <f t="shared" si="100"/>
        <v>1973</v>
      </c>
      <c r="N1252" s="17" t="str" cm="1">
        <f t="array" ref="N1252">IF(G1252="?",INDEX($G$2:$G$2344,MODE(MATCH($G$2:$G$2344,$G$2:$G$2344,0))),G1252)</f>
        <v>tier - 3</v>
      </c>
      <c r="O1252" s="17" t="str" cm="1">
        <f t="array" ref="O1252">IF(H1252="?",INDEX($H$2:$H$2344,MODE(MATCH($H$2:$H$2344,$H$2:$H$2344,0))),H1252)</f>
        <v>tier - 3</v>
      </c>
      <c r="P1252" s="17" t="str">
        <f t="shared" si="101"/>
        <v>R1024</v>
      </c>
      <c r="Q1252" s="47" t="str">
        <f t="shared" si="102"/>
        <v>29-Sep-1973</v>
      </c>
      <c r="R1252" s="48">
        <v>26936</v>
      </c>
      <c r="S1252" s="17"/>
      <c r="T1252" s="30">
        <f t="shared" si="103"/>
        <v>49</v>
      </c>
      <c r="U1252" s="62">
        <v>10370.91</v>
      </c>
    </row>
    <row r="1253" spans="1:21" x14ac:dyDescent="0.25">
      <c r="A1253" t="s">
        <v>1284</v>
      </c>
      <c r="B1253">
        <v>1973</v>
      </c>
      <c r="C1253" t="s">
        <v>20</v>
      </c>
      <c r="D1253">
        <v>19</v>
      </c>
      <c r="E1253">
        <v>3</v>
      </c>
      <c r="F1253" s="54">
        <v>10381.48</v>
      </c>
      <c r="G1253" t="s">
        <v>12</v>
      </c>
      <c r="H1253" t="s">
        <v>12</v>
      </c>
      <c r="I1253" t="s">
        <v>13</v>
      </c>
      <c r="J1253" s="19"/>
      <c r="K1253" s="19"/>
      <c r="L1253" s="15" t="str">
        <f t="shared" si="99"/>
        <v>Sep</v>
      </c>
      <c r="M1253" s="15">
        <f t="shared" si="100"/>
        <v>1973</v>
      </c>
      <c r="N1253" s="15" t="str" cm="1">
        <f t="array" ref="N1253">IF(G1253="?",INDEX($G$2:$G$2344,MODE(MATCH($G$2:$G$2344,$G$2:$G$2344,0))),G1253)</f>
        <v>tier - 3</v>
      </c>
      <c r="O1253" s="15" t="str" cm="1">
        <f t="array" ref="O1253">IF(H1253="?",INDEX($H$2:$H$2344,MODE(MATCH($H$2:$H$2344,$H$2:$H$2344,0))),H1253)</f>
        <v>tier - 3</v>
      </c>
      <c r="P1253" s="15" t="str">
        <f t="shared" si="101"/>
        <v>R1013</v>
      </c>
      <c r="Q1253" s="49" t="str">
        <f t="shared" si="102"/>
        <v>19-Sep-1973</v>
      </c>
      <c r="R1253" s="46">
        <v>26926</v>
      </c>
      <c r="S1253" s="15"/>
      <c r="T1253" s="29">
        <f t="shared" si="103"/>
        <v>49</v>
      </c>
      <c r="U1253" s="61">
        <v>10381.48</v>
      </c>
    </row>
    <row r="1254" spans="1:21" x14ac:dyDescent="0.25">
      <c r="A1254" t="s">
        <v>1285</v>
      </c>
      <c r="B1254">
        <v>1969</v>
      </c>
      <c r="C1254" t="s">
        <v>10</v>
      </c>
      <c r="D1254">
        <v>7</v>
      </c>
      <c r="E1254">
        <v>0</v>
      </c>
      <c r="F1254" s="54">
        <v>10403.27</v>
      </c>
      <c r="G1254" t="s">
        <v>12</v>
      </c>
      <c r="H1254" t="s">
        <v>11</v>
      </c>
      <c r="I1254" t="s">
        <v>516</v>
      </c>
      <c r="J1254" s="20"/>
      <c r="K1254" s="20"/>
      <c r="L1254" s="17" t="str">
        <f t="shared" si="99"/>
        <v>Jul</v>
      </c>
      <c r="M1254" s="17">
        <f t="shared" si="100"/>
        <v>1969</v>
      </c>
      <c r="N1254" s="17" t="str" cm="1">
        <f t="array" ref="N1254">IF(G1254="?",INDEX($G$2:$G$2344,MODE(MATCH($G$2:$G$2344,$G$2:$G$2344,0))),G1254)</f>
        <v>tier - 3</v>
      </c>
      <c r="O1254" s="17" t="str" cm="1">
        <f t="array" ref="O1254">IF(H1254="?",INDEX($H$2:$H$2344,MODE(MATCH($H$2:$H$2344,$H$2:$H$2344,0))),H1254)</f>
        <v>tier - 2</v>
      </c>
      <c r="P1254" s="17" t="str">
        <f t="shared" si="101"/>
        <v>R1020</v>
      </c>
      <c r="Q1254" s="47" t="str">
        <f t="shared" si="102"/>
        <v>7-Jul-1969</v>
      </c>
      <c r="R1254" s="48">
        <v>25391</v>
      </c>
      <c r="S1254" s="17"/>
      <c r="T1254" s="30">
        <f t="shared" si="103"/>
        <v>53</v>
      </c>
      <c r="U1254" s="62">
        <v>10403.27</v>
      </c>
    </row>
    <row r="1255" spans="1:21" x14ac:dyDescent="0.25">
      <c r="A1255" t="s">
        <v>1286</v>
      </c>
      <c r="B1255">
        <v>1975</v>
      </c>
      <c r="C1255" t="s">
        <v>18</v>
      </c>
      <c r="D1255">
        <v>5</v>
      </c>
      <c r="E1255">
        <v>4</v>
      </c>
      <c r="F1255" s="54">
        <v>10407.09</v>
      </c>
      <c r="G1255" t="s">
        <v>12</v>
      </c>
      <c r="H1255" t="s">
        <v>16</v>
      </c>
      <c r="I1255" t="s">
        <v>164</v>
      </c>
      <c r="J1255" s="19"/>
      <c r="K1255" s="19"/>
      <c r="L1255" s="15" t="str">
        <f t="shared" si="99"/>
        <v>Jun</v>
      </c>
      <c r="M1255" s="15">
        <f t="shared" si="100"/>
        <v>1975</v>
      </c>
      <c r="N1255" s="15" t="str" cm="1">
        <f t="array" ref="N1255">IF(G1255="?",INDEX($G$2:$G$2344,MODE(MATCH($G$2:$G$2344,$G$2:$G$2344,0))),G1255)</f>
        <v>tier - 3</v>
      </c>
      <c r="O1255" s="15" t="str" cm="1">
        <f t="array" ref="O1255">IF(H1255="?",INDEX($H$2:$H$2344,MODE(MATCH($H$2:$H$2344,$H$2:$H$2344,0))),H1255)</f>
        <v>tier - 1</v>
      </c>
      <c r="P1255" s="15" t="str">
        <f t="shared" si="101"/>
        <v>R1015</v>
      </c>
      <c r="Q1255" s="49" t="str">
        <f t="shared" si="102"/>
        <v>5-Jun-1975</v>
      </c>
      <c r="R1255" s="46">
        <v>27550</v>
      </c>
      <c r="S1255" s="15"/>
      <c r="T1255" s="29">
        <f t="shared" si="103"/>
        <v>48</v>
      </c>
      <c r="U1255" s="61">
        <v>10407.09</v>
      </c>
    </row>
    <row r="1256" spans="1:21" x14ac:dyDescent="0.25">
      <c r="A1256" t="s">
        <v>1287</v>
      </c>
      <c r="B1256">
        <v>1980</v>
      </c>
      <c r="C1256" t="s">
        <v>37</v>
      </c>
      <c r="D1256">
        <v>24</v>
      </c>
      <c r="E1256">
        <v>2</v>
      </c>
      <c r="F1256" s="54">
        <v>10407.98</v>
      </c>
      <c r="G1256" t="s">
        <v>12</v>
      </c>
      <c r="H1256" t="s">
        <v>16</v>
      </c>
      <c r="I1256" t="s">
        <v>300</v>
      </c>
      <c r="J1256" s="20"/>
      <c r="K1256" s="20"/>
      <c r="L1256" s="17" t="str">
        <f t="shared" si="99"/>
        <v>Oct</v>
      </c>
      <c r="M1256" s="17">
        <f t="shared" si="100"/>
        <v>1980</v>
      </c>
      <c r="N1256" s="17" t="str" cm="1">
        <f t="array" ref="N1256">IF(G1256="?",INDEX($G$2:$G$2344,MODE(MATCH($G$2:$G$2344,$G$2:$G$2344,0))),G1256)</f>
        <v>tier - 3</v>
      </c>
      <c r="O1256" s="17" t="str" cm="1">
        <f t="array" ref="O1256">IF(H1256="?",INDEX($H$2:$H$2344,MODE(MATCH($H$2:$H$2344,$H$2:$H$2344,0))),H1256)</f>
        <v>tier - 1</v>
      </c>
      <c r="P1256" s="17" t="str">
        <f t="shared" si="101"/>
        <v>R1021</v>
      </c>
      <c r="Q1256" s="47" t="str">
        <f t="shared" si="102"/>
        <v>24-Oct-1980</v>
      </c>
      <c r="R1256" s="48">
        <v>29518</v>
      </c>
      <c r="S1256" s="17"/>
      <c r="T1256" s="30">
        <f t="shared" si="103"/>
        <v>42</v>
      </c>
      <c r="U1256" s="62">
        <v>10407.98</v>
      </c>
    </row>
    <row r="1257" spans="1:21" x14ac:dyDescent="0.25">
      <c r="A1257" t="s">
        <v>1288</v>
      </c>
      <c r="B1257">
        <v>1973</v>
      </c>
      <c r="C1257" t="s">
        <v>37</v>
      </c>
      <c r="D1257">
        <v>11</v>
      </c>
      <c r="E1257">
        <v>0</v>
      </c>
      <c r="F1257" s="54">
        <v>10419.59</v>
      </c>
      <c r="G1257" t="s">
        <v>12</v>
      </c>
      <c r="H1257" t="s">
        <v>11</v>
      </c>
      <c r="I1257" t="s">
        <v>200</v>
      </c>
      <c r="J1257" s="19"/>
      <c r="K1257" s="19"/>
      <c r="L1257" s="15" t="str">
        <f t="shared" si="99"/>
        <v>Oct</v>
      </c>
      <c r="M1257" s="15">
        <f t="shared" si="100"/>
        <v>1973</v>
      </c>
      <c r="N1257" s="15" t="str" cm="1">
        <f t="array" ref="N1257">IF(G1257="?",INDEX($G$2:$G$2344,MODE(MATCH($G$2:$G$2344,$G$2:$G$2344,0))),G1257)</f>
        <v>tier - 3</v>
      </c>
      <c r="O1257" s="15" t="str" cm="1">
        <f t="array" ref="O1257">IF(H1257="?",INDEX($H$2:$H$2344,MODE(MATCH($H$2:$H$2344,$H$2:$H$2344,0))),H1257)</f>
        <v>tier - 2</v>
      </c>
      <c r="P1257" s="15" t="str">
        <f t="shared" si="101"/>
        <v>R1025</v>
      </c>
      <c r="Q1257" s="49" t="str">
        <f t="shared" si="102"/>
        <v>11-Oct-1973</v>
      </c>
      <c r="R1257" s="46">
        <v>26948</v>
      </c>
      <c r="S1257" s="15"/>
      <c r="T1257" s="29">
        <f t="shared" si="103"/>
        <v>49</v>
      </c>
      <c r="U1257" s="61">
        <v>10419.59</v>
      </c>
    </row>
    <row r="1258" spans="1:21" x14ac:dyDescent="0.25">
      <c r="A1258" t="s">
        <v>1289</v>
      </c>
      <c r="B1258">
        <v>1979</v>
      </c>
      <c r="C1258" t="s">
        <v>15</v>
      </c>
      <c r="D1258">
        <v>25</v>
      </c>
      <c r="E1258">
        <v>2</v>
      </c>
      <c r="F1258" s="54">
        <v>10419.65</v>
      </c>
      <c r="G1258" t="s">
        <v>12</v>
      </c>
      <c r="H1258" t="s">
        <v>11</v>
      </c>
      <c r="I1258" t="s">
        <v>200</v>
      </c>
      <c r="J1258" s="20"/>
      <c r="K1258" s="20"/>
      <c r="L1258" s="17" t="str">
        <f t="shared" si="99"/>
        <v>Nov</v>
      </c>
      <c r="M1258" s="17">
        <f t="shared" si="100"/>
        <v>1979</v>
      </c>
      <c r="N1258" s="17" t="str" cm="1">
        <f t="array" ref="N1258">IF(G1258="?",INDEX($G$2:$G$2344,MODE(MATCH($G$2:$G$2344,$G$2:$G$2344,0))),G1258)</f>
        <v>tier - 3</v>
      </c>
      <c r="O1258" s="17" t="str" cm="1">
        <f t="array" ref="O1258">IF(H1258="?",INDEX($H$2:$H$2344,MODE(MATCH($H$2:$H$2344,$H$2:$H$2344,0))),H1258)</f>
        <v>tier - 2</v>
      </c>
      <c r="P1258" s="17" t="str">
        <f t="shared" si="101"/>
        <v>R1025</v>
      </c>
      <c r="Q1258" s="47" t="str">
        <f t="shared" si="102"/>
        <v>25-Nov-1979</v>
      </c>
      <c r="R1258" s="48">
        <v>29184</v>
      </c>
      <c r="S1258" s="17"/>
      <c r="T1258" s="30">
        <f t="shared" si="103"/>
        <v>43</v>
      </c>
      <c r="U1258" s="62">
        <v>10419.65</v>
      </c>
    </row>
    <row r="1259" spans="1:21" x14ac:dyDescent="0.25">
      <c r="A1259" t="s">
        <v>1290</v>
      </c>
      <c r="B1259">
        <v>1968</v>
      </c>
      <c r="C1259" t="s">
        <v>30</v>
      </c>
      <c r="D1259">
        <v>27</v>
      </c>
      <c r="E1259">
        <v>0</v>
      </c>
      <c r="F1259" s="54">
        <v>10422.92</v>
      </c>
      <c r="G1259" t="s">
        <v>12</v>
      </c>
      <c r="H1259" t="s">
        <v>16</v>
      </c>
      <c r="I1259" t="s">
        <v>356</v>
      </c>
      <c r="J1259" s="19"/>
      <c r="K1259" s="19"/>
      <c r="L1259" s="15" t="str">
        <f t="shared" si="99"/>
        <v>Dec</v>
      </c>
      <c r="M1259" s="15">
        <f t="shared" si="100"/>
        <v>1968</v>
      </c>
      <c r="N1259" s="15" t="str" cm="1">
        <f t="array" ref="N1259">IF(G1259="?",INDEX($G$2:$G$2344,MODE(MATCH($G$2:$G$2344,$G$2:$G$2344,0))),G1259)</f>
        <v>tier - 3</v>
      </c>
      <c r="O1259" s="15" t="str" cm="1">
        <f t="array" ref="O1259">IF(H1259="?",INDEX($H$2:$H$2344,MODE(MATCH($H$2:$H$2344,$H$2:$H$2344,0))),H1259)</f>
        <v>tier - 1</v>
      </c>
      <c r="P1259" s="15" t="str">
        <f t="shared" si="101"/>
        <v>R1017</v>
      </c>
      <c r="Q1259" s="49" t="str">
        <f t="shared" si="102"/>
        <v>27-Dec-1968</v>
      </c>
      <c r="R1259" s="46">
        <v>25199</v>
      </c>
      <c r="S1259" s="15"/>
      <c r="T1259" s="29">
        <f t="shared" si="103"/>
        <v>54</v>
      </c>
      <c r="U1259" s="61">
        <v>10422.92</v>
      </c>
    </row>
    <row r="1260" spans="1:21" x14ac:dyDescent="0.25">
      <c r="A1260" t="s">
        <v>1291</v>
      </c>
      <c r="B1260">
        <v>1968</v>
      </c>
      <c r="C1260" t="s">
        <v>35</v>
      </c>
      <c r="D1260">
        <v>23</v>
      </c>
      <c r="E1260">
        <v>0</v>
      </c>
      <c r="F1260" s="54">
        <v>10435.07</v>
      </c>
      <c r="G1260" t="s">
        <v>12</v>
      </c>
      <c r="H1260" t="s">
        <v>16</v>
      </c>
      <c r="I1260" t="s">
        <v>168</v>
      </c>
      <c r="J1260" s="20"/>
      <c r="K1260" s="20"/>
      <c r="L1260" s="17" t="str">
        <f t="shared" si="99"/>
        <v>Aug</v>
      </c>
      <c r="M1260" s="17">
        <f t="shared" si="100"/>
        <v>1968</v>
      </c>
      <c r="N1260" s="17" t="str" cm="1">
        <f t="array" ref="N1260">IF(G1260="?",INDEX($G$2:$G$2344,MODE(MATCH($G$2:$G$2344,$G$2:$G$2344,0))),G1260)</f>
        <v>tier - 3</v>
      </c>
      <c r="O1260" s="17" t="str" cm="1">
        <f t="array" ref="O1260">IF(H1260="?",INDEX($H$2:$H$2344,MODE(MATCH($H$2:$H$2344,$H$2:$H$2344,0))),H1260)</f>
        <v>tier - 1</v>
      </c>
      <c r="P1260" s="17" t="str">
        <f t="shared" si="101"/>
        <v>R1016</v>
      </c>
      <c r="Q1260" s="47" t="str">
        <f t="shared" si="102"/>
        <v>23-Aug-1968</v>
      </c>
      <c r="R1260" s="48">
        <v>25073</v>
      </c>
      <c r="S1260" s="17"/>
      <c r="T1260" s="30">
        <f t="shared" si="103"/>
        <v>54</v>
      </c>
      <c r="U1260" s="62">
        <v>10435.07</v>
      </c>
    </row>
    <row r="1261" spans="1:21" x14ac:dyDescent="0.25">
      <c r="A1261" t="s">
        <v>1292</v>
      </c>
      <c r="B1261">
        <v>1968</v>
      </c>
      <c r="C1261" t="s">
        <v>35</v>
      </c>
      <c r="D1261">
        <v>29</v>
      </c>
      <c r="E1261">
        <v>1</v>
      </c>
      <c r="F1261" s="54">
        <v>10436.1</v>
      </c>
      <c r="G1261" t="s">
        <v>12</v>
      </c>
      <c r="H1261" t="s">
        <v>12</v>
      </c>
      <c r="I1261" t="s">
        <v>42</v>
      </c>
      <c r="J1261" s="19"/>
      <c r="K1261" s="19"/>
      <c r="L1261" s="15" t="str">
        <f t="shared" si="99"/>
        <v>Aug</v>
      </c>
      <c r="M1261" s="15">
        <f t="shared" si="100"/>
        <v>1968</v>
      </c>
      <c r="N1261" s="15" t="str" cm="1">
        <f t="array" ref="N1261">IF(G1261="?",INDEX($G$2:$G$2344,MODE(MATCH($G$2:$G$2344,$G$2:$G$2344,0))),G1261)</f>
        <v>tier - 3</v>
      </c>
      <c r="O1261" s="15" t="str" cm="1">
        <f t="array" ref="O1261">IF(H1261="?",INDEX($H$2:$H$2344,MODE(MATCH($H$2:$H$2344,$H$2:$H$2344,0))),H1261)</f>
        <v>tier - 3</v>
      </c>
      <c r="P1261" s="15" t="str">
        <f t="shared" si="101"/>
        <v>R1011</v>
      </c>
      <c r="Q1261" s="49" t="str">
        <f t="shared" si="102"/>
        <v>29-Aug-1968</v>
      </c>
      <c r="R1261" s="46">
        <v>25079</v>
      </c>
      <c r="S1261" s="15"/>
      <c r="T1261" s="29">
        <f t="shared" si="103"/>
        <v>54</v>
      </c>
      <c r="U1261" s="61">
        <v>10436.1</v>
      </c>
    </row>
    <row r="1262" spans="1:21" x14ac:dyDescent="0.25">
      <c r="A1262" t="s">
        <v>1293</v>
      </c>
      <c r="B1262">
        <v>1968</v>
      </c>
      <c r="C1262" t="s">
        <v>15</v>
      </c>
      <c r="D1262">
        <v>8</v>
      </c>
      <c r="E1262">
        <v>1</v>
      </c>
      <c r="F1262" s="54">
        <v>10450.549999999999</v>
      </c>
      <c r="G1262" t="s">
        <v>12</v>
      </c>
      <c r="H1262" t="s">
        <v>16</v>
      </c>
      <c r="I1262" t="s">
        <v>42</v>
      </c>
      <c r="J1262" s="20"/>
      <c r="K1262" s="20"/>
      <c r="L1262" s="17" t="str">
        <f t="shared" si="99"/>
        <v>Nov</v>
      </c>
      <c r="M1262" s="17">
        <f t="shared" si="100"/>
        <v>1968</v>
      </c>
      <c r="N1262" s="17" t="str" cm="1">
        <f t="array" ref="N1262">IF(G1262="?",INDEX($G$2:$G$2344,MODE(MATCH($G$2:$G$2344,$G$2:$G$2344,0))),G1262)</f>
        <v>tier - 3</v>
      </c>
      <c r="O1262" s="17" t="str" cm="1">
        <f t="array" ref="O1262">IF(H1262="?",INDEX($H$2:$H$2344,MODE(MATCH($H$2:$H$2344,$H$2:$H$2344,0))),H1262)</f>
        <v>tier - 1</v>
      </c>
      <c r="P1262" s="17" t="str">
        <f t="shared" si="101"/>
        <v>R1011</v>
      </c>
      <c r="Q1262" s="47" t="str">
        <f t="shared" si="102"/>
        <v>8-Nov-1968</v>
      </c>
      <c r="R1262" s="48">
        <v>25150</v>
      </c>
      <c r="S1262" s="17"/>
      <c r="T1262" s="30">
        <f t="shared" si="103"/>
        <v>54</v>
      </c>
      <c r="U1262" s="62">
        <v>10450.549999999999</v>
      </c>
    </row>
    <row r="1263" spans="1:21" x14ac:dyDescent="0.25">
      <c r="A1263" t="s">
        <v>1294</v>
      </c>
      <c r="B1263">
        <v>1964</v>
      </c>
      <c r="C1263" t="s">
        <v>37</v>
      </c>
      <c r="D1263">
        <v>14</v>
      </c>
      <c r="E1263">
        <v>0</v>
      </c>
      <c r="F1263" s="54">
        <v>10455.1</v>
      </c>
      <c r="G1263" t="s">
        <v>12</v>
      </c>
      <c r="H1263" t="s">
        <v>16</v>
      </c>
      <c r="I1263" t="s">
        <v>23</v>
      </c>
      <c r="J1263" s="19"/>
      <c r="K1263" s="19"/>
      <c r="L1263" s="15" t="str">
        <f t="shared" si="99"/>
        <v>Oct</v>
      </c>
      <c r="M1263" s="15">
        <f t="shared" si="100"/>
        <v>1964</v>
      </c>
      <c r="N1263" s="15" t="str" cm="1">
        <f t="array" ref="N1263">IF(G1263="?",INDEX($G$2:$G$2344,MODE(MATCH($G$2:$G$2344,$G$2:$G$2344,0))),G1263)</f>
        <v>tier - 3</v>
      </c>
      <c r="O1263" s="15" t="str" cm="1">
        <f t="array" ref="O1263">IF(H1263="?",INDEX($H$2:$H$2344,MODE(MATCH($H$2:$H$2344,$H$2:$H$2344,0))),H1263)</f>
        <v>tier - 1</v>
      </c>
      <c r="P1263" s="15" t="str">
        <f t="shared" si="101"/>
        <v>R1012</v>
      </c>
      <c r="Q1263" s="49" t="str">
        <f t="shared" si="102"/>
        <v>14-Oct-1964</v>
      </c>
      <c r="R1263" s="46">
        <v>23664</v>
      </c>
      <c r="S1263" s="15"/>
      <c r="T1263" s="29">
        <f t="shared" si="103"/>
        <v>58</v>
      </c>
      <c r="U1263" s="61">
        <v>10455.1</v>
      </c>
    </row>
    <row r="1264" spans="1:21" x14ac:dyDescent="0.25">
      <c r="A1264" t="s">
        <v>1295</v>
      </c>
      <c r="B1264">
        <v>1976</v>
      </c>
      <c r="C1264" t="s">
        <v>35</v>
      </c>
      <c r="D1264">
        <v>3</v>
      </c>
      <c r="E1264">
        <v>2</v>
      </c>
      <c r="F1264" s="54">
        <v>10455.14</v>
      </c>
      <c r="G1264" t="s">
        <v>12</v>
      </c>
      <c r="H1264" t="s">
        <v>11</v>
      </c>
      <c r="I1264" t="s">
        <v>300</v>
      </c>
      <c r="J1264" s="20"/>
      <c r="K1264" s="20"/>
      <c r="L1264" s="17" t="str">
        <f t="shared" si="99"/>
        <v>Aug</v>
      </c>
      <c r="M1264" s="17">
        <f t="shared" si="100"/>
        <v>1976</v>
      </c>
      <c r="N1264" s="17" t="str" cm="1">
        <f t="array" ref="N1264">IF(G1264="?",INDEX($G$2:$G$2344,MODE(MATCH($G$2:$G$2344,$G$2:$G$2344,0))),G1264)</f>
        <v>tier - 3</v>
      </c>
      <c r="O1264" s="17" t="str" cm="1">
        <f t="array" ref="O1264">IF(H1264="?",INDEX($H$2:$H$2344,MODE(MATCH($H$2:$H$2344,$H$2:$H$2344,0))),H1264)</f>
        <v>tier - 2</v>
      </c>
      <c r="P1264" s="17" t="str">
        <f t="shared" si="101"/>
        <v>R1021</v>
      </c>
      <c r="Q1264" s="47" t="str">
        <f t="shared" si="102"/>
        <v>3-Aug-1976</v>
      </c>
      <c r="R1264" s="48">
        <v>27975</v>
      </c>
      <c r="S1264" s="17"/>
      <c r="T1264" s="30">
        <f t="shared" si="103"/>
        <v>46</v>
      </c>
      <c r="U1264" s="62">
        <v>10455.14</v>
      </c>
    </row>
    <row r="1265" spans="1:21" x14ac:dyDescent="0.25">
      <c r="A1265" t="s">
        <v>1296</v>
      </c>
      <c r="B1265">
        <v>1964</v>
      </c>
      <c r="C1265" t="s">
        <v>10</v>
      </c>
      <c r="D1265">
        <v>27</v>
      </c>
      <c r="E1265">
        <v>0</v>
      </c>
      <c r="F1265" s="54">
        <v>10459.19</v>
      </c>
      <c r="G1265" t="s">
        <v>12</v>
      </c>
      <c r="H1265" t="s">
        <v>16</v>
      </c>
      <c r="I1265" t="s">
        <v>13</v>
      </c>
      <c r="J1265" s="19"/>
      <c r="K1265" s="19"/>
      <c r="L1265" s="15" t="str">
        <f t="shared" si="99"/>
        <v>Jul</v>
      </c>
      <c r="M1265" s="15">
        <f t="shared" si="100"/>
        <v>1964</v>
      </c>
      <c r="N1265" s="15" t="str" cm="1">
        <f t="array" ref="N1265">IF(G1265="?",INDEX($G$2:$G$2344,MODE(MATCH($G$2:$G$2344,$G$2:$G$2344,0))),G1265)</f>
        <v>tier - 3</v>
      </c>
      <c r="O1265" s="15" t="str" cm="1">
        <f t="array" ref="O1265">IF(H1265="?",INDEX($H$2:$H$2344,MODE(MATCH($H$2:$H$2344,$H$2:$H$2344,0))),H1265)</f>
        <v>tier - 1</v>
      </c>
      <c r="P1265" s="15" t="str">
        <f t="shared" si="101"/>
        <v>R1013</v>
      </c>
      <c r="Q1265" s="49" t="str">
        <f t="shared" si="102"/>
        <v>27-Jul-1964</v>
      </c>
      <c r="R1265" s="46">
        <v>23585</v>
      </c>
      <c r="S1265" s="15"/>
      <c r="T1265" s="29">
        <f t="shared" si="103"/>
        <v>58</v>
      </c>
      <c r="U1265" s="61">
        <v>10459.19</v>
      </c>
    </row>
    <row r="1266" spans="1:21" x14ac:dyDescent="0.25">
      <c r="A1266" t="s">
        <v>1297</v>
      </c>
      <c r="B1266">
        <v>1969</v>
      </c>
      <c r="C1266" t="s">
        <v>20</v>
      </c>
      <c r="D1266">
        <v>22</v>
      </c>
      <c r="E1266">
        <v>1</v>
      </c>
      <c r="F1266" s="54">
        <v>10461.98</v>
      </c>
      <c r="G1266" t="s">
        <v>12</v>
      </c>
      <c r="H1266" t="s">
        <v>16</v>
      </c>
      <c r="I1266" t="s">
        <v>23</v>
      </c>
      <c r="J1266" s="20"/>
      <c r="K1266" s="20"/>
      <c r="L1266" s="17" t="str">
        <f t="shared" si="99"/>
        <v>Sep</v>
      </c>
      <c r="M1266" s="17">
        <f t="shared" si="100"/>
        <v>1969</v>
      </c>
      <c r="N1266" s="17" t="str" cm="1">
        <f t="array" ref="N1266">IF(G1266="?",INDEX($G$2:$G$2344,MODE(MATCH($G$2:$G$2344,$G$2:$G$2344,0))),G1266)</f>
        <v>tier - 3</v>
      </c>
      <c r="O1266" s="17" t="str" cm="1">
        <f t="array" ref="O1266">IF(H1266="?",INDEX($H$2:$H$2344,MODE(MATCH($H$2:$H$2344,$H$2:$H$2344,0))),H1266)</f>
        <v>tier - 1</v>
      </c>
      <c r="P1266" s="17" t="str">
        <f t="shared" si="101"/>
        <v>R1012</v>
      </c>
      <c r="Q1266" s="47" t="str">
        <f t="shared" si="102"/>
        <v>22-Sep-1969</v>
      </c>
      <c r="R1266" s="48">
        <v>25468</v>
      </c>
      <c r="S1266" s="17"/>
      <c r="T1266" s="30">
        <f t="shared" si="103"/>
        <v>53</v>
      </c>
      <c r="U1266" s="62">
        <v>10461.98</v>
      </c>
    </row>
    <row r="1267" spans="1:21" x14ac:dyDescent="0.25">
      <c r="A1267" t="s">
        <v>1298</v>
      </c>
      <c r="B1267">
        <v>1987</v>
      </c>
      <c r="C1267" t="s">
        <v>18</v>
      </c>
      <c r="D1267">
        <v>28</v>
      </c>
      <c r="E1267">
        <v>3</v>
      </c>
      <c r="F1267" s="54">
        <v>10464.83</v>
      </c>
      <c r="G1267" t="s">
        <v>12</v>
      </c>
      <c r="H1267" t="s">
        <v>16</v>
      </c>
      <c r="I1267" t="s">
        <v>23</v>
      </c>
      <c r="J1267" s="19"/>
      <c r="K1267" s="19"/>
      <c r="L1267" s="15" t="str">
        <f t="shared" si="99"/>
        <v>Jun</v>
      </c>
      <c r="M1267" s="15">
        <f t="shared" si="100"/>
        <v>1987</v>
      </c>
      <c r="N1267" s="15" t="str" cm="1">
        <f t="array" ref="N1267">IF(G1267="?",INDEX($G$2:$G$2344,MODE(MATCH($G$2:$G$2344,$G$2:$G$2344,0))),G1267)</f>
        <v>tier - 3</v>
      </c>
      <c r="O1267" s="15" t="str" cm="1">
        <f t="array" ref="O1267">IF(H1267="?",INDEX($H$2:$H$2344,MODE(MATCH($H$2:$H$2344,$H$2:$H$2344,0))),H1267)</f>
        <v>tier - 1</v>
      </c>
      <c r="P1267" s="15" t="str">
        <f t="shared" si="101"/>
        <v>R1012</v>
      </c>
      <c r="Q1267" s="49" t="str">
        <f t="shared" si="102"/>
        <v>28-Jun-1987</v>
      </c>
      <c r="R1267" s="46">
        <v>31956</v>
      </c>
      <c r="S1267" s="15"/>
      <c r="T1267" s="29">
        <f t="shared" si="103"/>
        <v>35</v>
      </c>
      <c r="U1267" s="61">
        <v>10464.83</v>
      </c>
    </row>
    <row r="1268" spans="1:21" x14ac:dyDescent="0.25">
      <c r="A1268" t="s">
        <v>1299</v>
      </c>
      <c r="B1268">
        <v>1978</v>
      </c>
      <c r="C1268" t="s">
        <v>35</v>
      </c>
      <c r="D1268">
        <v>21</v>
      </c>
      <c r="E1268">
        <v>2</v>
      </c>
      <c r="F1268" s="54">
        <v>10486.55</v>
      </c>
      <c r="G1268" t="s">
        <v>12</v>
      </c>
      <c r="H1268" t="s">
        <v>12</v>
      </c>
      <c r="I1268" t="s">
        <v>200</v>
      </c>
      <c r="J1268" s="20"/>
      <c r="K1268" s="20"/>
      <c r="L1268" s="17" t="str">
        <f t="shared" si="99"/>
        <v>Aug</v>
      </c>
      <c r="M1268" s="17">
        <f t="shared" si="100"/>
        <v>1978</v>
      </c>
      <c r="N1268" s="17" t="str" cm="1">
        <f t="array" ref="N1268">IF(G1268="?",INDEX($G$2:$G$2344,MODE(MATCH($G$2:$G$2344,$G$2:$G$2344,0))),G1268)</f>
        <v>tier - 3</v>
      </c>
      <c r="O1268" s="17" t="str" cm="1">
        <f t="array" ref="O1268">IF(H1268="?",INDEX($H$2:$H$2344,MODE(MATCH($H$2:$H$2344,$H$2:$H$2344,0))),H1268)</f>
        <v>tier - 3</v>
      </c>
      <c r="P1268" s="17" t="str">
        <f t="shared" si="101"/>
        <v>R1025</v>
      </c>
      <c r="Q1268" s="47" t="str">
        <f t="shared" si="102"/>
        <v>21-Aug-1978</v>
      </c>
      <c r="R1268" s="48">
        <v>28723</v>
      </c>
      <c r="S1268" s="17"/>
      <c r="T1268" s="30">
        <f t="shared" si="103"/>
        <v>44</v>
      </c>
      <c r="U1268" s="62">
        <v>10486.55</v>
      </c>
    </row>
    <row r="1269" spans="1:21" x14ac:dyDescent="0.25">
      <c r="A1269" t="s">
        <v>1300</v>
      </c>
      <c r="B1269">
        <v>1972</v>
      </c>
      <c r="C1269" t="s">
        <v>37</v>
      </c>
      <c r="D1269">
        <v>19</v>
      </c>
      <c r="E1269">
        <v>2</v>
      </c>
      <c r="F1269" s="54">
        <v>10493.95</v>
      </c>
      <c r="G1269" t="s">
        <v>12</v>
      </c>
      <c r="H1269" t="s">
        <v>16</v>
      </c>
      <c r="I1269" t="s">
        <v>23</v>
      </c>
      <c r="J1269" s="19"/>
      <c r="K1269" s="19"/>
      <c r="L1269" s="15" t="str">
        <f t="shared" si="99"/>
        <v>Oct</v>
      </c>
      <c r="M1269" s="15">
        <f t="shared" si="100"/>
        <v>1972</v>
      </c>
      <c r="N1269" s="15" t="str" cm="1">
        <f t="array" ref="N1269">IF(G1269="?",INDEX($G$2:$G$2344,MODE(MATCH($G$2:$G$2344,$G$2:$G$2344,0))),G1269)</f>
        <v>tier - 3</v>
      </c>
      <c r="O1269" s="15" t="str" cm="1">
        <f t="array" ref="O1269">IF(H1269="?",INDEX($H$2:$H$2344,MODE(MATCH($H$2:$H$2344,$H$2:$H$2344,0))),H1269)</f>
        <v>tier - 1</v>
      </c>
      <c r="P1269" s="15" t="str">
        <f t="shared" si="101"/>
        <v>R1012</v>
      </c>
      <c r="Q1269" s="49" t="str">
        <f t="shared" si="102"/>
        <v>19-Oct-1972</v>
      </c>
      <c r="R1269" s="46">
        <v>26591</v>
      </c>
      <c r="S1269" s="15"/>
      <c r="T1269" s="29">
        <f t="shared" si="103"/>
        <v>50</v>
      </c>
      <c r="U1269" s="61">
        <v>10493.95</v>
      </c>
    </row>
    <row r="1270" spans="1:21" x14ac:dyDescent="0.25">
      <c r="A1270" t="s">
        <v>1301</v>
      </c>
      <c r="B1270">
        <v>1977</v>
      </c>
      <c r="C1270" t="s">
        <v>37</v>
      </c>
      <c r="D1270">
        <v>25</v>
      </c>
      <c r="E1270">
        <v>2</v>
      </c>
      <c r="F1270" s="54">
        <v>10495.6</v>
      </c>
      <c r="G1270" t="s">
        <v>12</v>
      </c>
      <c r="H1270" t="s">
        <v>16</v>
      </c>
      <c r="I1270" t="s">
        <v>23</v>
      </c>
      <c r="J1270" s="20"/>
      <c r="K1270" s="20"/>
      <c r="L1270" s="17" t="str">
        <f t="shared" si="99"/>
        <v>Oct</v>
      </c>
      <c r="M1270" s="17">
        <f t="shared" si="100"/>
        <v>1977</v>
      </c>
      <c r="N1270" s="17" t="str" cm="1">
        <f t="array" ref="N1270">IF(G1270="?",INDEX($G$2:$G$2344,MODE(MATCH($G$2:$G$2344,$G$2:$G$2344,0))),G1270)</f>
        <v>tier - 3</v>
      </c>
      <c r="O1270" s="17" t="str" cm="1">
        <f t="array" ref="O1270">IF(H1270="?",INDEX($H$2:$H$2344,MODE(MATCH($H$2:$H$2344,$H$2:$H$2344,0))),H1270)</f>
        <v>tier - 1</v>
      </c>
      <c r="P1270" s="17" t="str">
        <f t="shared" si="101"/>
        <v>R1012</v>
      </c>
      <c r="Q1270" s="47" t="str">
        <f t="shared" si="102"/>
        <v>25-Oct-1977</v>
      </c>
      <c r="R1270" s="48">
        <v>28423</v>
      </c>
      <c r="S1270" s="17"/>
      <c r="T1270" s="30">
        <f t="shared" si="103"/>
        <v>45</v>
      </c>
      <c r="U1270" s="62">
        <v>10495.6</v>
      </c>
    </row>
    <row r="1271" spans="1:21" x14ac:dyDescent="0.25">
      <c r="A1271" t="s">
        <v>1302</v>
      </c>
      <c r="B1271">
        <v>1971</v>
      </c>
      <c r="C1271" t="s">
        <v>20</v>
      </c>
      <c r="D1271">
        <v>26</v>
      </c>
      <c r="E1271">
        <v>0</v>
      </c>
      <c r="F1271" s="54">
        <v>10546.48</v>
      </c>
      <c r="G1271" t="s">
        <v>12</v>
      </c>
      <c r="H1271" t="s">
        <v>12</v>
      </c>
      <c r="I1271" t="s">
        <v>42</v>
      </c>
      <c r="J1271" s="19"/>
      <c r="K1271" s="19"/>
      <c r="L1271" s="15" t="str">
        <f t="shared" si="99"/>
        <v>Sep</v>
      </c>
      <c r="M1271" s="15">
        <f t="shared" si="100"/>
        <v>1971</v>
      </c>
      <c r="N1271" s="15" t="str" cm="1">
        <f t="array" ref="N1271">IF(G1271="?",INDEX($G$2:$G$2344,MODE(MATCH($G$2:$G$2344,$G$2:$G$2344,0))),G1271)</f>
        <v>tier - 3</v>
      </c>
      <c r="O1271" s="15" t="str" cm="1">
        <f t="array" ref="O1271">IF(H1271="?",INDEX($H$2:$H$2344,MODE(MATCH($H$2:$H$2344,$H$2:$H$2344,0))),H1271)</f>
        <v>tier - 3</v>
      </c>
      <c r="P1271" s="15" t="str">
        <f t="shared" si="101"/>
        <v>R1011</v>
      </c>
      <c r="Q1271" s="49" t="str">
        <f t="shared" si="102"/>
        <v>26-Sep-1971</v>
      </c>
      <c r="R1271" s="46">
        <v>26202</v>
      </c>
      <c r="S1271" s="15"/>
      <c r="T1271" s="29">
        <f t="shared" si="103"/>
        <v>51</v>
      </c>
      <c r="U1271" s="61">
        <v>10546.48</v>
      </c>
    </row>
    <row r="1272" spans="1:21" x14ac:dyDescent="0.25">
      <c r="A1272" t="s">
        <v>1303</v>
      </c>
      <c r="B1272">
        <v>1971</v>
      </c>
      <c r="C1272" t="s">
        <v>18</v>
      </c>
      <c r="D1272">
        <v>29</v>
      </c>
      <c r="E1272">
        <v>3</v>
      </c>
      <c r="F1272" s="54">
        <v>10560.49</v>
      </c>
      <c r="G1272" t="s">
        <v>12</v>
      </c>
      <c r="H1272" t="s">
        <v>11</v>
      </c>
      <c r="I1272" t="s">
        <v>13</v>
      </c>
      <c r="J1272" s="20"/>
      <c r="K1272" s="20"/>
      <c r="L1272" s="17" t="str">
        <f t="shared" si="99"/>
        <v>Jun</v>
      </c>
      <c r="M1272" s="17">
        <f t="shared" si="100"/>
        <v>1971</v>
      </c>
      <c r="N1272" s="17" t="str" cm="1">
        <f t="array" ref="N1272">IF(G1272="?",INDEX($G$2:$G$2344,MODE(MATCH($G$2:$G$2344,$G$2:$G$2344,0))),G1272)</f>
        <v>tier - 3</v>
      </c>
      <c r="O1272" s="17" t="str" cm="1">
        <f t="array" ref="O1272">IF(H1272="?",INDEX($H$2:$H$2344,MODE(MATCH($H$2:$H$2344,$H$2:$H$2344,0))),H1272)</f>
        <v>tier - 2</v>
      </c>
      <c r="P1272" s="17" t="str">
        <f t="shared" si="101"/>
        <v>R1013</v>
      </c>
      <c r="Q1272" s="47" t="str">
        <f t="shared" si="102"/>
        <v>29-Jun-1971</v>
      </c>
      <c r="R1272" s="48">
        <v>26113</v>
      </c>
      <c r="S1272" s="17"/>
      <c r="T1272" s="30">
        <f t="shared" si="103"/>
        <v>51</v>
      </c>
      <c r="U1272" s="62">
        <v>10560.49</v>
      </c>
    </row>
    <row r="1273" spans="1:21" x14ac:dyDescent="0.25">
      <c r="A1273" t="s">
        <v>1304</v>
      </c>
      <c r="B1273">
        <v>1969</v>
      </c>
      <c r="C1273" t="s">
        <v>10</v>
      </c>
      <c r="D1273">
        <v>17</v>
      </c>
      <c r="E1273">
        <v>0</v>
      </c>
      <c r="F1273" s="54">
        <v>10564.88</v>
      </c>
      <c r="G1273" t="s">
        <v>12</v>
      </c>
      <c r="H1273" t="s">
        <v>16</v>
      </c>
      <c r="I1273" t="s">
        <v>247</v>
      </c>
      <c r="J1273" s="19"/>
      <c r="K1273" s="19"/>
      <c r="L1273" s="15" t="str">
        <f t="shared" si="99"/>
        <v>Jul</v>
      </c>
      <c r="M1273" s="15">
        <f t="shared" si="100"/>
        <v>1969</v>
      </c>
      <c r="N1273" s="15" t="str" cm="1">
        <f t="array" ref="N1273">IF(G1273="?",INDEX($G$2:$G$2344,MODE(MATCH($G$2:$G$2344,$G$2:$G$2344,0))),G1273)</f>
        <v>tier - 3</v>
      </c>
      <c r="O1273" s="15" t="str" cm="1">
        <f t="array" ref="O1273">IF(H1273="?",INDEX($H$2:$H$2344,MODE(MATCH($H$2:$H$2344,$H$2:$H$2344,0))),H1273)</f>
        <v>tier - 1</v>
      </c>
      <c r="P1273" s="15" t="str">
        <f t="shared" si="101"/>
        <v>R1024</v>
      </c>
      <c r="Q1273" s="49" t="str">
        <f t="shared" si="102"/>
        <v>17-Jul-1969</v>
      </c>
      <c r="R1273" s="46">
        <v>25401</v>
      </c>
      <c r="S1273" s="15"/>
      <c r="T1273" s="29">
        <f t="shared" si="103"/>
        <v>53</v>
      </c>
      <c r="U1273" s="61">
        <v>10564.88</v>
      </c>
    </row>
    <row r="1274" spans="1:21" x14ac:dyDescent="0.25">
      <c r="A1274" t="s">
        <v>1305</v>
      </c>
      <c r="B1274">
        <v>1966</v>
      </c>
      <c r="C1274" t="s">
        <v>30</v>
      </c>
      <c r="D1274">
        <v>11</v>
      </c>
      <c r="E1274">
        <v>0</v>
      </c>
      <c r="F1274" s="54">
        <v>10577.09</v>
      </c>
      <c r="G1274" t="s">
        <v>12</v>
      </c>
      <c r="H1274" t="s">
        <v>12</v>
      </c>
      <c r="I1274" t="s">
        <v>42</v>
      </c>
      <c r="J1274" s="20"/>
      <c r="K1274" s="20"/>
      <c r="L1274" s="17" t="str">
        <f t="shared" si="99"/>
        <v>Dec</v>
      </c>
      <c r="M1274" s="17">
        <f t="shared" si="100"/>
        <v>1966</v>
      </c>
      <c r="N1274" s="17" t="str" cm="1">
        <f t="array" ref="N1274">IF(G1274="?",INDEX($G$2:$G$2344,MODE(MATCH($G$2:$G$2344,$G$2:$G$2344,0))),G1274)</f>
        <v>tier - 3</v>
      </c>
      <c r="O1274" s="17" t="str" cm="1">
        <f t="array" ref="O1274">IF(H1274="?",INDEX($H$2:$H$2344,MODE(MATCH($H$2:$H$2344,$H$2:$H$2344,0))),H1274)</f>
        <v>tier - 3</v>
      </c>
      <c r="P1274" s="17" t="str">
        <f t="shared" si="101"/>
        <v>R1011</v>
      </c>
      <c r="Q1274" s="47" t="str">
        <f t="shared" si="102"/>
        <v>11-Dec-1966</v>
      </c>
      <c r="R1274" s="48">
        <v>24452</v>
      </c>
      <c r="S1274" s="17"/>
      <c r="T1274" s="30">
        <f t="shared" si="103"/>
        <v>56</v>
      </c>
      <c r="U1274" s="62">
        <v>10577.09</v>
      </c>
    </row>
    <row r="1275" spans="1:21" x14ac:dyDescent="0.25">
      <c r="A1275" t="s">
        <v>1306</v>
      </c>
      <c r="B1275">
        <v>1969</v>
      </c>
      <c r="C1275" t="s">
        <v>30</v>
      </c>
      <c r="D1275">
        <v>25</v>
      </c>
      <c r="E1275">
        <v>1</v>
      </c>
      <c r="F1275" s="54">
        <v>10579.71</v>
      </c>
      <c r="G1275" t="s">
        <v>12</v>
      </c>
      <c r="H1275" t="s">
        <v>12</v>
      </c>
      <c r="I1275" t="s">
        <v>13</v>
      </c>
      <c r="J1275" s="19"/>
      <c r="K1275" s="19"/>
      <c r="L1275" s="15" t="str">
        <f t="shared" si="99"/>
        <v>Dec</v>
      </c>
      <c r="M1275" s="15">
        <f t="shared" si="100"/>
        <v>1969</v>
      </c>
      <c r="N1275" s="15" t="str" cm="1">
        <f t="array" ref="N1275">IF(G1275="?",INDEX($G$2:$G$2344,MODE(MATCH($G$2:$G$2344,$G$2:$G$2344,0))),G1275)</f>
        <v>tier - 3</v>
      </c>
      <c r="O1275" s="15" t="str" cm="1">
        <f t="array" ref="O1275">IF(H1275="?",INDEX($H$2:$H$2344,MODE(MATCH($H$2:$H$2344,$H$2:$H$2344,0))),H1275)</f>
        <v>tier - 3</v>
      </c>
      <c r="P1275" s="15" t="str">
        <f t="shared" si="101"/>
        <v>R1013</v>
      </c>
      <c r="Q1275" s="49" t="str">
        <f t="shared" si="102"/>
        <v>25-Dec-1969</v>
      </c>
      <c r="R1275" s="46">
        <v>25562</v>
      </c>
      <c r="S1275" s="15"/>
      <c r="T1275" s="29">
        <f t="shared" si="103"/>
        <v>53</v>
      </c>
      <c r="U1275" s="61">
        <v>10579.71</v>
      </c>
    </row>
    <row r="1276" spans="1:21" x14ac:dyDescent="0.25">
      <c r="A1276" t="s">
        <v>1307</v>
      </c>
      <c r="B1276">
        <v>1966</v>
      </c>
      <c r="C1276" t="s">
        <v>15</v>
      </c>
      <c r="D1276">
        <v>3</v>
      </c>
      <c r="E1276">
        <v>0</v>
      </c>
      <c r="F1276" s="54">
        <v>10594.23</v>
      </c>
      <c r="G1276" t="s">
        <v>12</v>
      </c>
      <c r="H1276" t="s">
        <v>12</v>
      </c>
      <c r="I1276" t="s">
        <v>13</v>
      </c>
      <c r="J1276" s="20"/>
      <c r="K1276" s="20"/>
      <c r="L1276" s="17" t="str">
        <f t="shared" si="99"/>
        <v>Nov</v>
      </c>
      <c r="M1276" s="17">
        <f t="shared" si="100"/>
        <v>1966</v>
      </c>
      <c r="N1276" s="17" t="str" cm="1">
        <f t="array" ref="N1276">IF(G1276="?",INDEX($G$2:$G$2344,MODE(MATCH($G$2:$G$2344,$G$2:$G$2344,0))),G1276)</f>
        <v>tier - 3</v>
      </c>
      <c r="O1276" s="17" t="str" cm="1">
        <f t="array" ref="O1276">IF(H1276="?",INDEX($H$2:$H$2344,MODE(MATCH($H$2:$H$2344,$H$2:$H$2344,0))),H1276)</f>
        <v>tier - 3</v>
      </c>
      <c r="P1276" s="17" t="str">
        <f t="shared" si="101"/>
        <v>R1013</v>
      </c>
      <c r="Q1276" s="47" t="str">
        <f t="shared" si="102"/>
        <v>3-Nov-1966</v>
      </c>
      <c r="R1276" s="48">
        <v>24414</v>
      </c>
      <c r="S1276" s="17"/>
      <c r="T1276" s="30">
        <f t="shared" si="103"/>
        <v>56</v>
      </c>
      <c r="U1276" s="62">
        <v>10594.23</v>
      </c>
    </row>
    <row r="1277" spans="1:21" x14ac:dyDescent="0.25">
      <c r="A1277" t="s">
        <v>1308</v>
      </c>
      <c r="B1277">
        <v>1967</v>
      </c>
      <c r="C1277" t="s">
        <v>15</v>
      </c>
      <c r="D1277">
        <v>29</v>
      </c>
      <c r="E1277">
        <v>0</v>
      </c>
      <c r="F1277" s="54">
        <v>10594.5</v>
      </c>
      <c r="G1277" t="s">
        <v>12</v>
      </c>
      <c r="H1277" t="s">
        <v>16</v>
      </c>
      <c r="I1277" t="s">
        <v>23</v>
      </c>
      <c r="J1277" s="19"/>
      <c r="K1277" s="19"/>
      <c r="L1277" s="15" t="str">
        <f t="shared" si="99"/>
        <v>Nov</v>
      </c>
      <c r="M1277" s="15">
        <f t="shared" si="100"/>
        <v>1967</v>
      </c>
      <c r="N1277" s="15" t="str" cm="1">
        <f t="array" ref="N1277">IF(G1277="?",INDEX($G$2:$G$2344,MODE(MATCH($G$2:$G$2344,$G$2:$G$2344,0))),G1277)</f>
        <v>tier - 3</v>
      </c>
      <c r="O1277" s="15" t="str" cm="1">
        <f t="array" ref="O1277">IF(H1277="?",INDEX($H$2:$H$2344,MODE(MATCH($H$2:$H$2344,$H$2:$H$2344,0))),H1277)</f>
        <v>tier - 1</v>
      </c>
      <c r="P1277" s="15" t="str">
        <f t="shared" si="101"/>
        <v>R1012</v>
      </c>
      <c r="Q1277" s="49" t="str">
        <f t="shared" si="102"/>
        <v>29-Nov-1967</v>
      </c>
      <c r="R1277" s="46">
        <v>24805</v>
      </c>
      <c r="S1277" s="15"/>
      <c r="T1277" s="29">
        <f t="shared" si="103"/>
        <v>55</v>
      </c>
      <c r="U1277" s="61">
        <v>10594.5</v>
      </c>
    </row>
    <row r="1278" spans="1:21" x14ac:dyDescent="0.25">
      <c r="A1278" t="s">
        <v>1309</v>
      </c>
      <c r="B1278">
        <v>1972</v>
      </c>
      <c r="C1278" t="s">
        <v>30</v>
      </c>
      <c r="D1278">
        <v>14</v>
      </c>
      <c r="E1278">
        <v>3</v>
      </c>
      <c r="F1278" s="54">
        <v>10600.55</v>
      </c>
      <c r="G1278" t="s">
        <v>12</v>
      </c>
      <c r="H1278" t="s">
        <v>16</v>
      </c>
      <c r="I1278" t="s">
        <v>23</v>
      </c>
      <c r="J1278" s="20"/>
      <c r="K1278" s="20"/>
      <c r="L1278" s="17" t="str">
        <f t="shared" si="99"/>
        <v>Dec</v>
      </c>
      <c r="M1278" s="17">
        <f t="shared" si="100"/>
        <v>1972</v>
      </c>
      <c r="N1278" s="17" t="str" cm="1">
        <f t="array" ref="N1278">IF(G1278="?",INDEX($G$2:$G$2344,MODE(MATCH($G$2:$G$2344,$G$2:$G$2344,0))),G1278)</f>
        <v>tier - 3</v>
      </c>
      <c r="O1278" s="17" t="str" cm="1">
        <f t="array" ref="O1278">IF(H1278="?",INDEX($H$2:$H$2344,MODE(MATCH($H$2:$H$2344,$H$2:$H$2344,0))),H1278)</f>
        <v>tier - 1</v>
      </c>
      <c r="P1278" s="17" t="str">
        <f t="shared" si="101"/>
        <v>R1012</v>
      </c>
      <c r="Q1278" s="47" t="str">
        <f t="shared" si="102"/>
        <v>14-Dec-1972</v>
      </c>
      <c r="R1278" s="48">
        <v>26647</v>
      </c>
      <c r="S1278" s="17"/>
      <c r="T1278" s="30">
        <f t="shared" si="103"/>
        <v>50</v>
      </c>
      <c r="U1278" s="62">
        <v>10600.55</v>
      </c>
    </row>
    <row r="1279" spans="1:21" x14ac:dyDescent="0.25">
      <c r="A1279" t="s">
        <v>1310</v>
      </c>
      <c r="B1279">
        <v>1966</v>
      </c>
      <c r="C1279" t="s">
        <v>10</v>
      </c>
      <c r="D1279">
        <v>20</v>
      </c>
      <c r="E1279">
        <v>0</v>
      </c>
      <c r="F1279" s="54">
        <v>10601.41</v>
      </c>
      <c r="G1279" t="s">
        <v>12</v>
      </c>
      <c r="H1279" t="s">
        <v>11</v>
      </c>
      <c r="I1279" t="s">
        <v>42</v>
      </c>
      <c r="J1279" s="19"/>
      <c r="K1279" s="19"/>
      <c r="L1279" s="15" t="str">
        <f t="shared" si="99"/>
        <v>Jul</v>
      </c>
      <c r="M1279" s="15">
        <f t="shared" si="100"/>
        <v>1966</v>
      </c>
      <c r="N1279" s="15" t="str" cm="1">
        <f t="array" ref="N1279">IF(G1279="?",INDEX($G$2:$G$2344,MODE(MATCH($G$2:$G$2344,$G$2:$G$2344,0))),G1279)</f>
        <v>tier - 3</v>
      </c>
      <c r="O1279" s="15" t="str" cm="1">
        <f t="array" ref="O1279">IF(H1279="?",INDEX($H$2:$H$2344,MODE(MATCH($H$2:$H$2344,$H$2:$H$2344,0))),H1279)</f>
        <v>tier - 2</v>
      </c>
      <c r="P1279" s="15" t="str">
        <f t="shared" si="101"/>
        <v>R1011</v>
      </c>
      <c r="Q1279" s="49" t="str">
        <f t="shared" si="102"/>
        <v>20-Jul-1966</v>
      </c>
      <c r="R1279" s="46">
        <v>24308</v>
      </c>
      <c r="S1279" s="15"/>
      <c r="T1279" s="29">
        <f t="shared" si="103"/>
        <v>56</v>
      </c>
      <c r="U1279" s="61">
        <v>10601.41</v>
      </c>
    </row>
    <row r="1280" spans="1:21" x14ac:dyDescent="0.25">
      <c r="A1280" t="s">
        <v>1311</v>
      </c>
      <c r="B1280">
        <v>1967</v>
      </c>
      <c r="C1280" t="s">
        <v>18</v>
      </c>
      <c r="D1280">
        <v>23</v>
      </c>
      <c r="E1280">
        <v>0</v>
      </c>
      <c r="F1280" s="54">
        <v>10601.63</v>
      </c>
      <c r="G1280" t="s">
        <v>12</v>
      </c>
      <c r="H1280" t="s">
        <v>11</v>
      </c>
      <c r="I1280" t="s">
        <v>23</v>
      </c>
      <c r="J1280" s="20"/>
      <c r="K1280" s="20"/>
      <c r="L1280" s="17" t="str">
        <f t="shared" si="99"/>
        <v>Jun</v>
      </c>
      <c r="M1280" s="17">
        <f t="shared" si="100"/>
        <v>1967</v>
      </c>
      <c r="N1280" s="17" t="str" cm="1">
        <f t="array" ref="N1280">IF(G1280="?",INDEX($G$2:$G$2344,MODE(MATCH($G$2:$G$2344,$G$2:$G$2344,0))),G1280)</f>
        <v>tier - 3</v>
      </c>
      <c r="O1280" s="17" t="str" cm="1">
        <f t="array" ref="O1280">IF(H1280="?",INDEX($H$2:$H$2344,MODE(MATCH($H$2:$H$2344,$H$2:$H$2344,0))),H1280)</f>
        <v>tier - 2</v>
      </c>
      <c r="P1280" s="17" t="str">
        <f t="shared" si="101"/>
        <v>R1012</v>
      </c>
      <c r="Q1280" s="47" t="str">
        <f t="shared" si="102"/>
        <v>23-Jun-1967</v>
      </c>
      <c r="R1280" s="48">
        <v>24646</v>
      </c>
      <c r="S1280" s="17"/>
      <c r="T1280" s="30">
        <f t="shared" si="103"/>
        <v>55</v>
      </c>
      <c r="U1280" s="62">
        <v>10601.63</v>
      </c>
    </row>
    <row r="1281" spans="1:21" x14ac:dyDescent="0.25">
      <c r="A1281" t="s">
        <v>1312</v>
      </c>
      <c r="B1281">
        <v>1966</v>
      </c>
      <c r="C1281" t="s">
        <v>10</v>
      </c>
      <c r="D1281">
        <v>2</v>
      </c>
      <c r="E1281">
        <v>0</v>
      </c>
      <c r="F1281" s="54">
        <v>10602.39</v>
      </c>
      <c r="G1281" t="s">
        <v>12</v>
      </c>
      <c r="H1281" t="s">
        <v>12</v>
      </c>
      <c r="I1281" t="s">
        <v>42</v>
      </c>
      <c r="J1281" s="19"/>
      <c r="K1281" s="19"/>
      <c r="L1281" s="15" t="str">
        <f t="shared" si="99"/>
        <v>Jul</v>
      </c>
      <c r="M1281" s="15">
        <f t="shared" si="100"/>
        <v>1966</v>
      </c>
      <c r="N1281" s="15" t="str" cm="1">
        <f t="array" ref="N1281">IF(G1281="?",INDEX($G$2:$G$2344,MODE(MATCH($G$2:$G$2344,$G$2:$G$2344,0))),G1281)</f>
        <v>tier - 3</v>
      </c>
      <c r="O1281" s="15" t="str" cm="1">
        <f t="array" ref="O1281">IF(H1281="?",INDEX($H$2:$H$2344,MODE(MATCH($H$2:$H$2344,$H$2:$H$2344,0))),H1281)</f>
        <v>tier - 3</v>
      </c>
      <c r="P1281" s="15" t="str">
        <f t="shared" si="101"/>
        <v>R1011</v>
      </c>
      <c r="Q1281" s="49" t="str">
        <f t="shared" si="102"/>
        <v>2-Jul-1966</v>
      </c>
      <c r="R1281" s="46">
        <v>24290</v>
      </c>
      <c r="S1281" s="15"/>
      <c r="T1281" s="29">
        <f t="shared" si="103"/>
        <v>56</v>
      </c>
      <c r="U1281" s="61">
        <v>10602.39</v>
      </c>
    </row>
    <row r="1282" spans="1:21" x14ac:dyDescent="0.25">
      <c r="A1282" t="s">
        <v>1313</v>
      </c>
      <c r="B1282">
        <v>1965</v>
      </c>
      <c r="C1282" t="s">
        <v>18</v>
      </c>
      <c r="D1282">
        <v>27</v>
      </c>
      <c r="E1282">
        <v>0</v>
      </c>
      <c r="F1282" s="54">
        <v>10608.67</v>
      </c>
      <c r="G1282" t="s">
        <v>12</v>
      </c>
      <c r="H1282" t="s">
        <v>12</v>
      </c>
      <c r="I1282" t="s">
        <v>23</v>
      </c>
      <c r="J1282" s="20"/>
      <c r="K1282" s="20"/>
      <c r="L1282" s="17" t="str">
        <f t="shared" ref="L1282:L1345" si="104">IF(C1282="?","Sep",C1282)</f>
        <v>Jun</v>
      </c>
      <c r="M1282" s="17">
        <f t="shared" ref="M1282:M1345" si="105">IF(B1282="?",ROUND(AVERAGE($B$2:$B$2344),0),B1282)</f>
        <v>1965</v>
      </c>
      <c r="N1282" s="17" t="str" cm="1">
        <f t="array" ref="N1282">IF(G1282="?",INDEX($G$2:$G$2344,MODE(MATCH($G$2:$G$2344,$G$2:$G$2344,0))),G1282)</f>
        <v>tier - 3</v>
      </c>
      <c r="O1282" s="17" t="str" cm="1">
        <f t="array" ref="O1282">IF(H1282="?",INDEX($H$2:$H$2344,MODE(MATCH($H$2:$H$2344,$H$2:$H$2344,0))),H1282)</f>
        <v>tier - 3</v>
      </c>
      <c r="P1282" s="17" t="str">
        <f t="shared" ref="P1282:P1345" si="106">IF(I1282="?","Unknown",I1282)</f>
        <v>R1012</v>
      </c>
      <c r="Q1282" s="47" t="str">
        <f t="shared" ref="Q1282:Q1345" si="107">CONCATENATE(D1282,"-",L1282,"-",M1282)</f>
        <v>27-Jun-1965</v>
      </c>
      <c r="R1282" s="48">
        <v>23920</v>
      </c>
      <c r="S1282" s="17"/>
      <c r="T1282" s="30">
        <f t="shared" ref="T1282:T1345" si="108">DATEDIF(R1282,$S$2,"Y")</f>
        <v>57</v>
      </c>
      <c r="U1282" s="62">
        <v>10608.67</v>
      </c>
    </row>
    <row r="1283" spans="1:21" x14ac:dyDescent="0.25">
      <c r="A1283" t="s">
        <v>1314</v>
      </c>
      <c r="B1283">
        <v>1992</v>
      </c>
      <c r="C1283" t="s">
        <v>10</v>
      </c>
      <c r="D1283">
        <v>23</v>
      </c>
      <c r="E1283">
        <v>0</v>
      </c>
      <c r="F1283" s="54">
        <v>10617.04</v>
      </c>
      <c r="G1283" t="s">
        <v>12</v>
      </c>
      <c r="H1283" t="s">
        <v>12</v>
      </c>
      <c r="I1283" t="s">
        <v>535</v>
      </c>
      <c r="J1283" s="19"/>
      <c r="K1283" s="19"/>
      <c r="L1283" s="15" t="str">
        <f t="shared" si="104"/>
        <v>Jul</v>
      </c>
      <c r="M1283" s="15">
        <f t="shared" si="105"/>
        <v>1992</v>
      </c>
      <c r="N1283" s="15" t="str" cm="1">
        <f t="array" ref="N1283">IF(G1283="?",INDEX($G$2:$G$2344,MODE(MATCH($G$2:$G$2344,$G$2:$G$2344,0))),G1283)</f>
        <v>tier - 3</v>
      </c>
      <c r="O1283" s="15" t="str" cm="1">
        <f t="array" ref="O1283">IF(H1283="?",INDEX($H$2:$H$2344,MODE(MATCH($H$2:$H$2344,$H$2:$H$2344,0))),H1283)</f>
        <v>tier - 3</v>
      </c>
      <c r="P1283" s="15" t="str">
        <f t="shared" si="106"/>
        <v>R1026</v>
      </c>
      <c r="Q1283" s="49" t="str">
        <f t="shared" si="107"/>
        <v>23-Jul-1992</v>
      </c>
      <c r="R1283" s="46">
        <v>33808</v>
      </c>
      <c r="S1283" s="15"/>
      <c r="T1283" s="29">
        <f t="shared" si="108"/>
        <v>30</v>
      </c>
      <c r="U1283" s="61">
        <v>10617.04</v>
      </c>
    </row>
    <row r="1284" spans="1:21" x14ac:dyDescent="0.25">
      <c r="A1284" t="s">
        <v>1315</v>
      </c>
      <c r="B1284">
        <v>1990</v>
      </c>
      <c r="C1284" t="s">
        <v>10</v>
      </c>
      <c r="D1284">
        <v>6</v>
      </c>
      <c r="E1284">
        <v>3</v>
      </c>
      <c r="F1284" s="54">
        <v>10620.26</v>
      </c>
      <c r="G1284" t="s">
        <v>12</v>
      </c>
      <c r="H1284" t="s">
        <v>12</v>
      </c>
      <c r="I1284" t="s">
        <v>23</v>
      </c>
      <c r="J1284" s="20"/>
      <c r="K1284" s="20"/>
      <c r="L1284" s="17" t="str">
        <f t="shared" si="104"/>
        <v>Jul</v>
      </c>
      <c r="M1284" s="17">
        <f t="shared" si="105"/>
        <v>1990</v>
      </c>
      <c r="N1284" s="17" t="str" cm="1">
        <f t="array" ref="N1284">IF(G1284="?",INDEX($G$2:$G$2344,MODE(MATCH($G$2:$G$2344,$G$2:$G$2344,0))),G1284)</f>
        <v>tier - 3</v>
      </c>
      <c r="O1284" s="17" t="str" cm="1">
        <f t="array" ref="O1284">IF(H1284="?",INDEX($H$2:$H$2344,MODE(MATCH($H$2:$H$2344,$H$2:$H$2344,0))),H1284)</f>
        <v>tier - 3</v>
      </c>
      <c r="P1284" s="17" t="str">
        <f t="shared" si="106"/>
        <v>R1012</v>
      </c>
      <c r="Q1284" s="47" t="str">
        <f t="shared" si="107"/>
        <v>6-Jul-1990</v>
      </c>
      <c r="R1284" s="48">
        <v>33060</v>
      </c>
      <c r="S1284" s="17"/>
      <c r="T1284" s="30">
        <f t="shared" si="108"/>
        <v>32</v>
      </c>
      <c r="U1284" s="62">
        <v>10620.26</v>
      </c>
    </row>
    <row r="1285" spans="1:21" x14ac:dyDescent="0.25">
      <c r="A1285" t="s">
        <v>1316</v>
      </c>
      <c r="B1285">
        <v>1964</v>
      </c>
      <c r="C1285" t="s">
        <v>35</v>
      </c>
      <c r="D1285">
        <v>8</v>
      </c>
      <c r="E1285">
        <v>0</v>
      </c>
      <c r="F1285" s="54">
        <v>10627.81</v>
      </c>
      <c r="G1285" t="s">
        <v>12</v>
      </c>
      <c r="H1285" t="s">
        <v>12</v>
      </c>
      <c r="I1285" t="s">
        <v>13</v>
      </c>
      <c r="J1285" s="19"/>
      <c r="K1285" s="19"/>
      <c r="L1285" s="15" t="str">
        <f t="shared" si="104"/>
        <v>Aug</v>
      </c>
      <c r="M1285" s="15">
        <f t="shared" si="105"/>
        <v>1964</v>
      </c>
      <c r="N1285" s="15" t="str" cm="1">
        <f t="array" ref="N1285">IF(G1285="?",INDEX($G$2:$G$2344,MODE(MATCH($G$2:$G$2344,$G$2:$G$2344,0))),G1285)</f>
        <v>tier - 3</v>
      </c>
      <c r="O1285" s="15" t="str" cm="1">
        <f t="array" ref="O1285">IF(H1285="?",INDEX($H$2:$H$2344,MODE(MATCH($H$2:$H$2344,$H$2:$H$2344,0))),H1285)</f>
        <v>tier - 3</v>
      </c>
      <c r="P1285" s="15" t="str">
        <f t="shared" si="106"/>
        <v>R1013</v>
      </c>
      <c r="Q1285" s="49" t="str">
        <f t="shared" si="107"/>
        <v>8-Aug-1964</v>
      </c>
      <c r="R1285" s="46">
        <v>23597</v>
      </c>
      <c r="S1285" s="15"/>
      <c r="T1285" s="29">
        <f t="shared" si="108"/>
        <v>58</v>
      </c>
      <c r="U1285" s="61">
        <v>10627.81</v>
      </c>
    </row>
    <row r="1286" spans="1:21" x14ac:dyDescent="0.25">
      <c r="A1286" t="s">
        <v>1317</v>
      </c>
      <c r="B1286">
        <v>1976</v>
      </c>
      <c r="C1286" t="s">
        <v>15</v>
      </c>
      <c r="D1286">
        <v>22</v>
      </c>
      <c r="E1286">
        <v>2</v>
      </c>
      <c r="F1286" s="54">
        <v>10665.44</v>
      </c>
      <c r="G1286" t="s">
        <v>12</v>
      </c>
      <c r="H1286" t="s">
        <v>11</v>
      </c>
      <c r="I1286" t="s">
        <v>300</v>
      </c>
      <c r="J1286" s="20"/>
      <c r="K1286" s="20"/>
      <c r="L1286" s="17" t="str">
        <f t="shared" si="104"/>
        <v>Nov</v>
      </c>
      <c r="M1286" s="17">
        <f t="shared" si="105"/>
        <v>1976</v>
      </c>
      <c r="N1286" s="17" t="str" cm="1">
        <f t="array" ref="N1286">IF(G1286="?",INDEX($G$2:$G$2344,MODE(MATCH($G$2:$G$2344,$G$2:$G$2344,0))),G1286)</f>
        <v>tier - 3</v>
      </c>
      <c r="O1286" s="17" t="str" cm="1">
        <f t="array" ref="O1286">IF(H1286="?",INDEX($H$2:$H$2344,MODE(MATCH($H$2:$H$2344,$H$2:$H$2344,0))),H1286)</f>
        <v>tier - 2</v>
      </c>
      <c r="P1286" s="17" t="str">
        <f t="shared" si="106"/>
        <v>R1021</v>
      </c>
      <c r="Q1286" s="47" t="str">
        <f t="shared" si="107"/>
        <v>22-Nov-1976</v>
      </c>
      <c r="R1286" s="48">
        <v>28086</v>
      </c>
      <c r="S1286" s="17"/>
      <c r="T1286" s="30">
        <f t="shared" si="108"/>
        <v>46</v>
      </c>
      <c r="U1286" s="62">
        <v>10665.44</v>
      </c>
    </row>
    <row r="1287" spans="1:21" x14ac:dyDescent="0.25">
      <c r="A1287" t="s">
        <v>1318</v>
      </c>
      <c r="B1287">
        <v>1962</v>
      </c>
      <c r="C1287" t="s">
        <v>20</v>
      </c>
      <c r="D1287">
        <v>7</v>
      </c>
      <c r="E1287">
        <v>0</v>
      </c>
      <c r="F1287" s="54">
        <v>10676.83</v>
      </c>
      <c r="G1287" t="s">
        <v>12</v>
      </c>
      <c r="H1287" t="s">
        <v>12</v>
      </c>
      <c r="I1287" t="s">
        <v>13</v>
      </c>
      <c r="J1287" s="19"/>
      <c r="K1287" s="19"/>
      <c r="L1287" s="15" t="str">
        <f t="shared" si="104"/>
        <v>Sep</v>
      </c>
      <c r="M1287" s="15">
        <f t="shared" si="105"/>
        <v>1962</v>
      </c>
      <c r="N1287" s="15" t="str" cm="1">
        <f t="array" ref="N1287">IF(G1287="?",INDEX($G$2:$G$2344,MODE(MATCH($G$2:$G$2344,$G$2:$G$2344,0))),G1287)</f>
        <v>tier - 3</v>
      </c>
      <c r="O1287" s="15" t="str" cm="1">
        <f t="array" ref="O1287">IF(H1287="?",INDEX($H$2:$H$2344,MODE(MATCH($H$2:$H$2344,$H$2:$H$2344,0))),H1287)</f>
        <v>tier - 3</v>
      </c>
      <c r="P1287" s="15" t="str">
        <f t="shared" si="106"/>
        <v>R1013</v>
      </c>
      <c r="Q1287" s="49" t="str">
        <f t="shared" si="107"/>
        <v>7-Sep-1962</v>
      </c>
      <c r="R1287" s="46">
        <v>22896</v>
      </c>
      <c r="S1287" s="15"/>
      <c r="T1287" s="29">
        <f t="shared" si="108"/>
        <v>60</v>
      </c>
      <c r="U1287" s="61">
        <v>10676.83</v>
      </c>
    </row>
    <row r="1288" spans="1:21" x14ac:dyDescent="0.25">
      <c r="A1288" t="s">
        <v>1319</v>
      </c>
      <c r="B1288">
        <v>1977</v>
      </c>
      <c r="C1288" t="s">
        <v>35</v>
      </c>
      <c r="D1288">
        <v>2</v>
      </c>
      <c r="E1288">
        <v>2</v>
      </c>
      <c r="F1288" s="54">
        <v>10690.11</v>
      </c>
      <c r="G1288" t="s">
        <v>12</v>
      </c>
      <c r="H1288" t="s">
        <v>11</v>
      </c>
      <c r="I1288" t="s">
        <v>300</v>
      </c>
      <c r="J1288" s="20"/>
      <c r="K1288" s="20"/>
      <c r="L1288" s="17" t="str">
        <f t="shared" si="104"/>
        <v>Aug</v>
      </c>
      <c r="M1288" s="17">
        <f t="shared" si="105"/>
        <v>1977</v>
      </c>
      <c r="N1288" s="17" t="str" cm="1">
        <f t="array" ref="N1288">IF(G1288="?",INDEX($G$2:$G$2344,MODE(MATCH($G$2:$G$2344,$G$2:$G$2344,0))),G1288)</f>
        <v>tier - 3</v>
      </c>
      <c r="O1288" s="17" t="str" cm="1">
        <f t="array" ref="O1288">IF(H1288="?",INDEX($H$2:$H$2344,MODE(MATCH($H$2:$H$2344,$H$2:$H$2344,0))),H1288)</f>
        <v>tier - 2</v>
      </c>
      <c r="P1288" s="17" t="str">
        <f t="shared" si="106"/>
        <v>R1021</v>
      </c>
      <c r="Q1288" s="47" t="str">
        <f t="shared" si="107"/>
        <v>2-Aug-1977</v>
      </c>
      <c r="R1288" s="48">
        <v>28339</v>
      </c>
      <c r="S1288" s="17"/>
      <c r="T1288" s="30">
        <f t="shared" si="108"/>
        <v>45</v>
      </c>
      <c r="U1288" s="62">
        <v>10690.11</v>
      </c>
    </row>
    <row r="1289" spans="1:21" x14ac:dyDescent="0.25">
      <c r="A1289" t="s">
        <v>1320</v>
      </c>
      <c r="B1289">
        <v>1976</v>
      </c>
      <c r="C1289" t="s">
        <v>20</v>
      </c>
      <c r="D1289">
        <v>30</v>
      </c>
      <c r="E1289">
        <v>2</v>
      </c>
      <c r="F1289" s="54">
        <v>10698.38</v>
      </c>
      <c r="G1289" t="s">
        <v>12</v>
      </c>
      <c r="H1289" t="s">
        <v>16</v>
      </c>
      <c r="I1289" t="s">
        <v>200</v>
      </c>
      <c r="J1289" s="19"/>
      <c r="K1289" s="19"/>
      <c r="L1289" s="15" t="str">
        <f t="shared" si="104"/>
        <v>Sep</v>
      </c>
      <c r="M1289" s="15">
        <f t="shared" si="105"/>
        <v>1976</v>
      </c>
      <c r="N1289" s="15" t="str" cm="1">
        <f t="array" ref="N1289">IF(G1289="?",INDEX($G$2:$G$2344,MODE(MATCH($G$2:$G$2344,$G$2:$G$2344,0))),G1289)</f>
        <v>tier - 3</v>
      </c>
      <c r="O1289" s="15" t="str" cm="1">
        <f t="array" ref="O1289">IF(H1289="?",INDEX($H$2:$H$2344,MODE(MATCH($H$2:$H$2344,$H$2:$H$2344,0))),H1289)</f>
        <v>tier - 1</v>
      </c>
      <c r="P1289" s="15" t="str">
        <f t="shared" si="106"/>
        <v>R1025</v>
      </c>
      <c r="Q1289" s="49" t="str">
        <f t="shared" si="107"/>
        <v>30-Sep-1976</v>
      </c>
      <c r="R1289" s="46">
        <v>28033</v>
      </c>
      <c r="S1289" s="15"/>
      <c r="T1289" s="29">
        <f t="shared" si="108"/>
        <v>46</v>
      </c>
      <c r="U1289" s="61">
        <v>10698.38</v>
      </c>
    </row>
    <row r="1290" spans="1:21" x14ac:dyDescent="0.25">
      <c r="A1290" t="s">
        <v>1321</v>
      </c>
      <c r="B1290">
        <v>1972</v>
      </c>
      <c r="C1290" t="s">
        <v>37</v>
      </c>
      <c r="D1290">
        <v>24</v>
      </c>
      <c r="E1290">
        <v>3</v>
      </c>
      <c r="F1290" s="54">
        <v>10702.64</v>
      </c>
      <c r="G1290" t="s">
        <v>12</v>
      </c>
      <c r="H1290" t="s">
        <v>12</v>
      </c>
      <c r="I1290" t="s">
        <v>13</v>
      </c>
      <c r="J1290" s="20"/>
      <c r="K1290" s="20"/>
      <c r="L1290" s="17" t="str">
        <f t="shared" si="104"/>
        <v>Oct</v>
      </c>
      <c r="M1290" s="17">
        <f t="shared" si="105"/>
        <v>1972</v>
      </c>
      <c r="N1290" s="17" t="str" cm="1">
        <f t="array" ref="N1290">IF(G1290="?",INDEX($G$2:$G$2344,MODE(MATCH($G$2:$G$2344,$G$2:$G$2344,0))),G1290)</f>
        <v>tier - 3</v>
      </c>
      <c r="O1290" s="17" t="str" cm="1">
        <f t="array" ref="O1290">IF(H1290="?",INDEX($H$2:$H$2344,MODE(MATCH($H$2:$H$2344,$H$2:$H$2344,0))),H1290)</f>
        <v>tier - 3</v>
      </c>
      <c r="P1290" s="17" t="str">
        <f t="shared" si="106"/>
        <v>R1013</v>
      </c>
      <c r="Q1290" s="47" t="str">
        <f t="shared" si="107"/>
        <v>24-Oct-1972</v>
      </c>
      <c r="R1290" s="48">
        <v>26596</v>
      </c>
      <c r="S1290" s="17"/>
      <c r="T1290" s="30">
        <f t="shared" si="108"/>
        <v>50</v>
      </c>
      <c r="U1290" s="62">
        <v>10702.64</v>
      </c>
    </row>
    <row r="1291" spans="1:21" x14ac:dyDescent="0.25">
      <c r="A1291" t="s">
        <v>1322</v>
      </c>
      <c r="B1291">
        <v>1967</v>
      </c>
      <c r="C1291" t="s">
        <v>10</v>
      </c>
      <c r="D1291">
        <v>30</v>
      </c>
      <c r="E1291">
        <v>0</v>
      </c>
      <c r="F1291" s="54">
        <v>10704.47</v>
      </c>
      <c r="G1291" t="s">
        <v>12</v>
      </c>
      <c r="H1291" t="s">
        <v>11</v>
      </c>
      <c r="I1291" t="s">
        <v>42</v>
      </c>
      <c r="J1291" s="19"/>
      <c r="K1291" s="19"/>
      <c r="L1291" s="15" t="str">
        <f t="shared" si="104"/>
        <v>Jul</v>
      </c>
      <c r="M1291" s="15">
        <f t="shared" si="105"/>
        <v>1967</v>
      </c>
      <c r="N1291" s="15" t="str" cm="1">
        <f t="array" ref="N1291">IF(G1291="?",INDEX($G$2:$G$2344,MODE(MATCH($G$2:$G$2344,$G$2:$G$2344,0))),G1291)</f>
        <v>tier - 3</v>
      </c>
      <c r="O1291" s="15" t="str" cm="1">
        <f t="array" ref="O1291">IF(H1291="?",INDEX($H$2:$H$2344,MODE(MATCH($H$2:$H$2344,$H$2:$H$2344,0))),H1291)</f>
        <v>tier - 2</v>
      </c>
      <c r="P1291" s="15" t="str">
        <f t="shared" si="106"/>
        <v>R1011</v>
      </c>
      <c r="Q1291" s="49" t="str">
        <f t="shared" si="107"/>
        <v>30-Jul-1967</v>
      </c>
      <c r="R1291" s="46">
        <v>24683</v>
      </c>
      <c r="S1291" s="15"/>
      <c r="T1291" s="29">
        <f t="shared" si="108"/>
        <v>55</v>
      </c>
      <c r="U1291" s="61">
        <v>10704.47</v>
      </c>
    </row>
    <row r="1292" spans="1:21" x14ac:dyDescent="0.25">
      <c r="A1292" t="s">
        <v>1323</v>
      </c>
      <c r="B1292">
        <v>1967</v>
      </c>
      <c r="C1292" t="s">
        <v>37</v>
      </c>
      <c r="D1292">
        <v>5</v>
      </c>
      <c r="E1292">
        <v>0</v>
      </c>
      <c r="F1292" s="54">
        <v>10713.64</v>
      </c>
      <c r="G1292" t="s">
        <v>12</v>
      </c>
      <c r="H1292" t="s">
        <v>12</v>
      </c>
      <c r="I1292" t="s">
        <v>42</v>
      </c>
      <c r="J1292" s="20"/>
      <c r="K1292" s="20"/>
      <c r="L1292" s="17" t="str">
        <f t="shared" si="104"/>
        <v>Oct</v>
      </c>
      <c r="M1292" s="17">
        <f t="shared" si="105"/>
        <v>1967</v>
      </c>
      <c r="N1292" s="17" t="str" cm="1">
        <f t="array" ref="N1292">IF(G1292="?",INDEX($G$2:$G$2344,MODE(MATCH($G$2:$G$2344,$G$2:$G$2344,0))),G1292)</f>
        <v>tier - 3</v>
      </c>
      <c r="O1292" s="17" t="str" cm="1">
        <f t="array" ref="O1292">IF(H1292="?",INDEX($H$2:$H$2344,MODE(MATCH($H$2:$H$2344,$H$2:$H$2344,0))),H1292)</f>
        <v>tier - 3</v>
      </c>
      <c r="P1292" s="17" t="str">
        <f t="shared" si="106"/>
        <v>R1011</v>
      </c>
      <c r="Q1292" s="47" t="str">
        <f t="shared" si="107"/>
        <v>5-Oct-1967</v>
      </c>
      <c r="R1292" s="48">
        <v>24750</v>
      </c>
      <c r="S1292" s="17"/>
      <c r="T1292" s="30">
        <f t="shared" si="108"/>
        <v>55</v>
      </c>
      <c r="U1292" s="62">
        <v>10713.64</v>
      </c>
    </row>
    <row r="1293" spans="1:21" x14ac:dyDescent="0.25">
      <c r="A1293" t="s">
        <v>1324</v>
      </c>
      <c r="B1293">
        <v>1992</v>
      </c>
      <c r="C1293" t="s">
        <v>18</v>
      </c>
      <c r="D1293">
        <v>25</v>
      </c>
      <c r="E1293">
        <v>0</v>
      </c>
      <c r="F1293" s="54">
        <v>10719.57</v>
      </c>
      <c r="G1293" t="s">
        <v>12</v>
      </c>
      <c r="H1293" t="s">
        <v>16</v>
      </c>
      <c r="I1293" t="s">
        <v>23</v>
      </c>
      <c r="J1293" s="19"/>
      <c r="K1293" s="19"/>
      <c r="L1293" s="15" t="str">
        <f t="shared" si="104"/>
        <v>Jun</v>
      </c>
      <c r="M1293" s="15">
        <f t="shared" si="105"/>
        <v>1992</v>
      </c>
      <c r="N1293" s="15" t="str" cm="1">
        <f t="array" ref="N1293">IF(G1293="?",INDEX($G$2:$G$2344,MODE(MATCH($G$2:$G$2344,$G$2:$G$2344,0))),G1293)</f>
        <v>tier - 3</v>
      </c>
      <c r="O1293" s="15" t="str" cm="1">
        <f t="array" ref="O1293">IF(H1293="?",INDEX($H$2:$H$2344,MODE(MATCH($H$2:$H$2344,$H$2:$H$2344,0))),H1293)</f>
        <v>tier - 1</v>
      </c>
      <c r="P1293" s="15" t="str">
        <f t="shared" si="106"/>
        <v>R1012</v>
      </c>
      <c r="Q1293" s="49" t="str">
        <f t="shared" si="107"/>
        <v>25-Jun-1992</v>
      </c>
      <c r="R1293" s="46">
        <v>33780</v>
      </c>
      <c r="S1293" s="15"/>
      <c r="T1293" s="29">
        <f t="shared" si="108"/>
        <v>30</v>
      </c>
      <c r="U1293" s="61">
        <v>10719.57</v>
      </c>
    </row>
    <row r="1294" spans="1:21" x14ac:dyDescent="0.25">
      <c r="A1294" t="s">
        <v>1325</v>
      </c>
      <c r="B1294">
        <v>1974</v>
      </c>
      <c r="C1294" t="s">
        <v>30</v>
      </c>
      <c r="D1294">
        <v>9</v>
      </c>
      <c r="E1294">
        <v>4</v>
      </c>
      <c r="F1294" s="54">
        <v>10736.87</v>
      </c>
      <c r="G1294" t="s">
        <v>12</v>
      </c>
      <c r="H1294" t="s">
        <v>16</v>
      </c>
      <c r="I1294" t="s">
        <v>168</v>
      </c>
      <c r="J1294" s="20"/>
      <c r="K1294" s="20"/>
      <c r="L1294" s="17" t="str">
        <f t="shared" si="104"/>
        <v>Dec</v>
      </c>
      <c r="M1294" s="17">
        <f t="shared" si="105"/>
        <v>1974</v>
      </c>
      <c r="N1294" s="17" t="str" cm="1">
        <f t="array" ref="N1294">IF(G1294="?",INDEX($G$2:$G$2344,MODE(MATCH($G$2:$G$2344,$G$2:$G$2344,0))),G1294)</f>
        <v>tier - 3</v>
      </c>
      <c r="O1294" s="17" t="str" cm="1">
        <f t="array" ref="O1294">IF(H1294="?",INDEX($H$2:$H$2344,MODE(MATCH($H$2:$H$2344,$H$2:$H$2344,0))),H1294)</f>
        <v>tier - 1</v>
      </c>
      <c r="P1294" s="17" t="str">
        <f t="shared" si="106"/>
        <v>R1016</v>
      </c>
      <c r="Q1294" s="47" t="str">
        <f t="shared" si="107"/>
        <v>9-Dec-1974</v>
      </c>
      <c r="R1294" s="48">
        <v>27372</v>
      </c>
      <c r="S1294" s="17"/>
      <c r="T1294" s="30">
        <f t="shared" si="108"/>
        <v>48</v>
      </c>
      <c r="U1294" s="62">
        <v>10736.87</v>
      </c>
    </row>
    <row r="1295" spans="1:21" x14ac:dyDescent="0.25">
      <c r="A1295" t="s">
        <v>1326</v>
      </c>
      <c r="B1295">
        <v>1986</v>
      </c>
      <c r="C1295" t="s">
        <v>35</v>
      </c>
      <c r="D1295">
        <v>29</v>
      </c>
      <c r="E1295">
        <v>3</v>
      </c>
      <c r="F1295" s="54">
        <v>10749.02</v>
      </c>
      <c r="G1295" t="s">
        <v>12</v>
      </c>
      <c r="H1295" t="s">
        <v>16</v>
      </c>
      <c r="I1295" t="s">
        <v>535</v>
      </c>
      <c r="J1295" s="19"/>
      <c r="K1295" s="19"/>
      <c r="L1295" s="15" t="str">
        <f t="shared" si="104"/>
        <v>Aug</v>
      </c>
      <c r="M1295" s="15">
        <f t="shared" si="105"/>
        <v>1986</v>
      </c>
      <c r="N1295" s="15" t="str" cm="1">
        <f t="array" ref="N1295">IF(G1295="?",INDEX($G$2:$G$2344,MODE(MATCH($G$2:$G$2344,$G$2:$G$2344,0))),G1295)</f>
        <v>tier - 3</v>
      </c>
      <c r="O1295" s="15" t="str" cm="1">
        <f t="array" ref="O1295">IF(H1295="?",INDEX($H$2:$H$2344,MODE(MATCH($H$2:$H$2344,$H$2:$H$2344,0))),H1295)</f>
        <v>tier - 1</v>
      </c>
      <c r="P1295" s="15" t="str">
        <f t="shared" si="106"/>
        <v>R1026</v>
      </c>
      <c r="Q1295" s="49" t="str">
        <f t="shared" si="107"/>
        <v>29-Aug-1986</v>
      </c>
      <c r="R1295" s="46">
        <v>31653</v>
      </c>
      <c r="S1295" s="15"/>
      <c r="T1295" s="29">
        <f t="shared" si="108"/>
        <v>36</v>
      </c>
      <c r="U1295" s="61">
        <v>10749.02</v>
      </c>
    </row>
    <row r="1296" spans="1:21" x14ac:dyDescent="0.25">
      <c r="A1296" t="s">
        <v>1327</v>
      </c>
      <c r="B1296">
        <v>1989</v>
      </c>
      <c r="C1296" t="s">
        <v>15</v>
      </c>
      <c r="D1296">
        <v>25</v>
      </c>
      <c r="E1296">
        <v>3</v>
      </c>
      <c r="F1296" s="54">
        <v>10769.75</v>
      </c>
      <c r="G1296" t="s">
        <v>12</v>
      </c>
      <c r="H1296" t="s">
        <v>11</v>
      </c>
      <c r="I1296" t="s">
        <v>632</v>
      </c>
      <c r="J1296" s="20"/>
      <c r="K1296" s="20"/>
      <c r="L1296" s="17" t="str">
        <f t="shared" si="104"/>
        <v>Nov</v>
      </c>
      <c r="M1296" s="17">
        <f t="shared" si="105"/>
        <v>1989</v>
      </c>
      <c r="N1296" s="17" t="str" cm="1">
        <f t="array" ref="N1296">IF(G1296="?",INDEX($G$2:$G$2344,MODE(MATCH($G$2:$G$2344,$G$2:$G$2344,0))),G1296)</f>
        <v>tier - 3</v>
      </c>
      <c r="O1296" s="17" t="str" cm="1">
        <f t="array" ref="O1296">IF(H1296="?",INDEX($H$2:$H$2344,MODE(MATCH($H$2:$H$2344,$H$2:$H$2344,0))),H1296)</f>
        <v>tier - 2</v>
      </c>
      <c r="P1296" s="17" t="str">
        <f t="shared" si="106"/>
        <v>R1022</v>
      </c>
      <c r="Q1296" s="47" t="str">
        <f t="shared" si="107"/>
        <v>25-Nov-1989</v>
      </c>
      <c r="R1296" s="48">
        <v>32837</v>
      </c>
      <c r="S1296" s="17"/>
      <c r="T1296" s="30">
        <f t="shared" si="108"/>
        <v>33</v>
      </c>
      <c r="U1296" s="62">
        <v>10769.75</v>
      </c>
    </row>
    <row r="1297" spans="1:21" x14ac:dyDescent="0.25">
      <c r="A1297" t="s">
        <v>1328</v>
      </c>
      <c r="B1297">
        <v>1967</v>
      </c>
      <c r="C1297" t="s">
        <v>15</v>
      </c>
      <c r="D1297">
        <v>11</v>
      </c>
      <c r="E1297">
        <v>1</v>
      </c>
      <c r="F1297" s="54">
        <v>10791.96</v>
      </c>
      <c r="G1297" t="s">
        <v>12</v>
      </c>
      <c r="H1297" t="s">
        <v>11</v>
      </c>
      <c r="I1297" t="s">
        <v>42</v>
      </c>
      <c r="J1297" s="19"/>
      <c r="K1297" s="19"/>
      <c r="L1297" s="15" t="str">
        <f t="shared" si="104"/>
        <v>Nov</v>
      </c>
      <c r="M1297" s="15">
        <f t="shared" si="105"/>
        <v>1967</v>
      </c>
      <c r="N1297" s="15" t="str" cm="1">
        <f t="array" ref="N1297">IF(G1297="?",INDEX($G$2:$G$2344,MODE(MATCH($G$2:$G$2344,$G$2:$G$2344,0))),G1297)</f>
        <v>tier - 3</v>
      </c>
      <c r="O1297" s="15" t="str" cm="1">
        <f t="array" ref="O1297">IF(H1297="?",INDEX($H$2:$H$2344,MODE(MATCH($H$2:$H$2344,$H$2:$H$2344,0))),H1297)</f>
        <v>tier - 2</v>
      </c>
      <c r="P1297" s="15" t="str">
        <f t="shared" si="106"/>
        <v>R1011</v>
      </c>
      <c r="Q1297" s="49" t="str">
        <f t="shared" si="107"/>
        <v>11-Nov-1967</v>
      </c>
      <c r="R1297" s="46">
        <v>24787</v>
      </c>
      <c r="S1297" s="15"/>
      <c r="T1297" s="29">
        <f t="shared" si="108"/>
        <v>55</v>
      </c>
      <c r="U1297" s="61">
        <v>10791.96</v>
      </c>
    </row>
    <row r="1298" spans="1:21" x14ac:dyDescent="0.25">
      <c r="A1298" t="s">
        <v>1329</v>
      </c>
      <c r="B1298">
        <v>1999</v>
      </c>
      <c r="C1298" t="s">
        <v>30</v>
      </c>
      <c r="D1298">
        <v>24</v>
      </c>
      <c r="E1298">
        <v>0</v>
      </c>
      <c r="F1298" s="54">
        <v>10795.94</v>
      </c>
      <c r="G1298" t="s">
        <v>12</v>
      </c>
      <c r="H1298" t="s">
        <v>16</v>
      </c>
      <c r="I1298" t="s">
        <v>42</v>
      </c>
      <c r="J1298" s="20"/>
      <c r="K1298" s="20"/>
      <c r="L1298" s="17" t="str">
        <f t="shared" si="104"/>
        <v>Dec</v>
      </c>
      <c r="M1298" s="17">
        <f t="shared" si="105"/>
        <v>1999</v>
      </c>
      <c r="N1298" s="17" t="str" cm="1">
        <f t="array" ref="N1298">IF(G1298="?",INDEX($G$2:$G$2344,MODE(MATCH($G$2:$G$2344,$G$2:$G$2344,0))),G1298)</f>
        <v>tier - 3</v>
      </c>
      <c r="O1298" s="17" t="str" cm="1">
        <f t="array" ref="O1298">IF(H1298="?",INDEX($H$2:$H$2344,MODE(MATCH($H$2:$H$2344,$H$2:$H$2344,0))),H1298)</f>
        <v>tier - 1</v>
      </c>
      <c r="P1298" s="17" t="str">
        <f t="shared" si="106"/>
        <v>R1011</v>
      </c>
      <c r="Q1298" s="47" t="str">
        <f t="shared" si="107"/>
        <v>24-Dec-1999</v>
      </c>
      <c r="R1298" s="48">
        <v>36518</v>
      </c>
      <c r="S1298" s="17"/>
      <c r="T1298" s="30">
        <f t="shared" si="108"/>
        <v>23</v>
      </c>
      <c r="U1298" s="62">
        <v>10795.94</v>
      </c>
    </row>
    <row r="1299" spans="1:21" x14ac:dyDescent="0.25">
      <c r="A1299" t="s">
        <v>1330</v>
      </c>
      <c r="B1299">
        <v>1967</v>
      </c>
      <c r="C1299" t="s">
        <v>37</v>
      </c>
      <c r="D1299">
        <v>23</v>
      </c>
      <c r="E1299">
        <v>0</v>
      </c>
      <c r="F1299" s="54">
        <v>10796.35</v>
      </c>
      <c r="G1299" t="s">
        <v>12</v>
      </c>
      <c r="H1299" t="s">
        <v>16</v>
      </c>
      <c r="I1299" t="s">
        <v>166</v>
      </c>
      <c r="J1299" s="19"/>
      <c r="K1299" s="19"/>
      <c r="L1299" s="15" t="str">
        <f t="shared" si="104"/>
        <v>Oct</v>
      </c>
      <c r="M1299" s="15">
        <f t="shared" si="105"/>
        <v>1967</v>
      </c>
      <c r="N1299" s="15" t="str" cm="1">
        <f t="array" ref="N1299">IF(G1299="?",INDEX($G$2:$G$2344,MODE(MATCH($G$2:$G$2344,$G$2:$G$2344,0))),G1299)</f>
        <v>tier - 3</v>
      </c>
      <c r="O1299" s="15" t="str" cm="1">
        <f t="array" ref="O1299">IF(H1299="?",INDEX($H$2:$H$2344,MODE(MATCH($H$2:$H$2344,$H$2:$H$2344,0))),H1299)</f>
        <v>tier - 1</v>
      </c>
      <c r="P1299" s="15" t="str">
        <f t="shared" si="106"/>
        <v>R1019</v>
      </c>
      <c r="Q1299" s="49" t="str">
        <f t="shared" si="107"/>
        <v>23-Oct-1967</v>
      </c>
      <c r="R1299" s="46">
        <v>24768</v>
      </c>
      <c r="S1299" s="15"/>
      <c r="T1299" s="29">
        <f t="shared" si="108"/>
        <v>55</v>
      </c>
      <c r="U1299" s="61">
        <v>10796.35</v>
      </c>
    </row>
    <row r="1300" spans="1:21" x14ac:dyDescent="0.25">
      <c r="A1300" t="s">
        <v>1331</v>
      </c>
      <c r="B1300">
        <v>1970</v>
      </c>
      <c r="C1300" t="s">
        <v>37</v>
      </c>
      <c r="D1300">
        <v>28</v>
      </c>
      <c r="E1300">
        <v>1</v>
      </c>
      <c r="F1300" s="54">
        <v>10797.34</v>
      </c>
      <c r="G1300" t="s">
        <v>12</v>
      </c>
      <c r="H1300" t="s">
        <v>11</v>
      </c>
      <c r="I1300" t="s">
        <v>249</v>
      </c>
      <c r="J1300" s="20"/>
      <c r="K1300" s="20"/>
      <c r="L1300" s="17" t="str">
        <f t="shared" si="104"/>
        <v>Oct</v>
      </c>
      <c r="M1300" s="17">
        <f t="shared" si="105"/>
        <v>1970</v>
      </c>
      <c r="N1300" s="17" t="str" cm="1">
        <f t="array" ref="N1300">IF(G1300="?",INDEX($G$2:$G$2344,MODE(MATCH($G$2:$G$2344,$G$2:$G$2344,0))),G1300)</f>
        <v>tier - 3</v>
      </c>
      <c r="O1300" s="17" t="str" cm="1">
        <f t="array" ref="O1300">IF(H1300="?",INDEX($H$2:$H$2344,MODE(MATCH($H$2:$H$2344,$H$2:$H$2344,0))),H1300)</f>
        <v>tier - 2</v>
      </c>
      <c r="P1300" s="17" t="str">
        <f t="shared" si="106"/>
        <v>R1023</v>
      </c>
      <c r="Q1300" s="47" t="str">
        <f t="shared" si="107"/>
        <v>28-Oct-1970</v>
      </c>
      <c r="R1300" s="48">
        <v>25869</v>
      </c>
      <c r="S1300" s="17"/>
      <c r="T1300" s="30">
        <f t="shared" si="108"/>
        <v>52</v>
      </c>
      <c r="U1300" s="62">
        <v>10797.34</v>
      </c>
    </row>
    <row r="1301" spans="1:21" x14ac:dyDescent="0.25">
      <c r="A1301" t="s">
        <v>1332</v>
      </c>
      <c r="B1301">
        <v>1970</v>
      </c>
      <c r="C1301" t="s">
        <v>30</v>
      </c>
      <c r="D1301">
        <v>18</v>
      </c>
      <c r="E1301">
        <v>2</v>
      </c>
      <c r="F1301" s="54">
        <v>10806.84</v>
      </c>
      <c r="G1301" t="s">
        <v>12</v>
      </c>
      <c r="H1301" t="s">
        <v>11</v>
      </c>
      <c r="I1301" t="s">
        <v>42</v>
      </c>
      <c r="J1301" s="19"/>
      <c r="K1301" s="19"/>
      <c r="L1301" s="15" t="str">
        <f t="shared" si="104"/>
        <v>Dec</v>
      </c>
      <c r="M1301" s="15">
        <f t="shared" si="105"/>
        <v>1970</v>
      </c>
      <c r="N1301" s="15" t="str" cm="1">
        <f t="array" ref="N1301">IF(G1301="?",INDEX($G$2:$G$2344,MODE(MATCH($G$2:$G$2344,$G$2:$G$2344,0))),G1301)</f>
        <v>tier - 3</v>
      </c>
      <c r="O1301" s="15" t="str" cm="1">
        <f t="array" ref="O1301">IF(H1301="?",INDEX($H$2:$H$2344,MODE(MATCH($H$2:$H$2344,$H$2:$H$2344,0))),H1301)</f>
        <v>tier - 2</v>
      </c>
      <c r="P1301" s="15" t="str">
        <f t="shared" si="106"/>
        <v>R1011</v>
      </c>
      <c r="Q1301" s="49" t="str">
        <f t="shared" si="107"/>
        <v>18-Dec-1970</v>
      </c>
      <c r="R1301" s="46">
        <v>25920</v>
      </c>
      <c r="S1301" s="15"/>
      <c r="T1301" s="29">
        <f t="shared" si="108"/>
        <v>52</v>
      </c>
      <c r="U1301" s="61">
        <v>10806.84</v>
      </c>
    </row>
    <row r="1302" spans="1:21" x14ac:dyDescent="0.25">
      <c r="A1302" t="s">
        <v>1333</v>
      </c>
      <c r="B1302">
        <v>1967</v>
      </c>
      <c r="C1302" t="s">
        <v>37</v>
      </c>
      <c r="D1302">
        <v>2</v>
      </c>
      <c r="E1302">
        <v>1</v>
      </c>
      <c r="F1302" s="54">
        <v>10807.49</v>
      </c>
      <c r="G1302" t="s">
        <v>12</v>
      </c>
      <c r="H1302" t="s">
        <v>11</v>
      </c>
      <c r="I1302" t="s">
        <v>13</v>
      </c>
      <c r="J1302" s="20"/>
      <c r="K1302" s="20"/>
      <c r="L1302" s="17" t="str">
        <f t="shared" si="104"/>
        <v>Oct</v>
      </c>
      <c r="M1302" s="17">
        <f t="shared" si="105"/>
        <v>1967</v>
      </c>
      <c r="N1302" s="17" t="str" cm="1">
        <f t="array" ref="N1302">IF(G1302="?",INDEX($G$2:$G$2344,MODE(MATCH($G$2:$G$2344,$G$2:$G$2344,0))),G1302)</f>
        <v>tier - 3</v>
      </c>
      <c r="O1302" s="17" t="str" cm="1">
        <f t="array" ref="O1302">IF(H1302="?",INDEX($H$2:$H$2344,MODE(MATCH($H$2:$H$2344,$H$2:$H$2344,0))),H1302)</f>
        <v>tier - 2</v>
      </c>
      <c r="P1302" s="17" t="str">
        <f t="shared" si="106"/>
        <v>R1013</v>
      </c>
      <c r="Q1302" s="47" t="str">
        <f t="shared" si="107"/>
        <v>2-Oct-1967</v>
      </c>
      <c r="R1302" s="48">
        <v>24747</v>
      </c>
      <c r="S1302" s="17"/>
      <c r="T1302" s="30">
        <f t="shared" si="108"/>
        <v>55</v>
      </c>
      <c r="U1302" s="62">
        <v>10807.49</v>
      </c>
    </row>
    <row r="1303" spans="1:21" x14ac:dyDescent="0.25">
      <c r="A1303" t="s">
        <v>1334</v>
      </c>
      <c r="B1303">
        <v>1968</v>
      </c>
      <c r="C1303" t="s">
        <v>10</v>
      </c>
      <c r="D1303">
        <v>28</v>
      </c>
      <c r="E1303">
        <v>1</v>
      </c>
      <c r="F1303" s="54">
        <v>10825.25</v>
      </c>
      <c r="G1303" t="s">
        <v>12</v>
      </c>
      <c r="H1303" t="s">
        <v>12</v>
      </c>
      <c r="I1303" t="s">
        <v>23</v>
      </c>
      <c r="J1303" s="19"/>
      <c r="K1303" s="19"/>
      <c r="L1303" s="15" t="str">
        <f t="shared" si="104"/>
        <v>Jul</v>
      </c>
      <c r="M1303" s="15">
        <f t="shared" si="105"/>
        <v>1968</v>
      </c>
      <c r="N1303" s="15" t="str" cm="1">
        <f t="array" ref="N1303">IF(G1303="?",INDEX($G$2:$G$2344,MODE(MATCH($G$2:$G$2344,$G$2:$G$2344,0))),G1303)</f>
        <v>tier - 3</v>
      </c>
      <c r="O1303" s="15" t="str" cm="1">
        <f t="array" ref="O1303">IF(H1303="?",INDEX($H$2:$H$2344,MODE(MATCH($H$2:$H$2344,$H$2:$H$2344,0))),H1303)</f>
        <v>tier - 3</v>
      </c>
      <c r="P1303" s="15" t="str">
        <f t="shared" si="106"/>
        <v>R1012</v>
      </c>
      <c r="Q1303" s="49" t="str">
        <f t="shared" si="107"/>
        <v>28-Jul-1968</v>
      </c>
      <c r="R1303" s="46">
        <v>25047</v>
      </c>
      <c r="S1303" s="15"/>
      <c r="T1303" s="29">
        <f t="shared" si="108"/>
        <v>54</v>
      </c>
      <c r="U1303" s="61">
        <v>10825.25</v>
      </c>
    </row>
    <row r="1304" spans="1:21" x14ac:dyDescent="0.25">
      <c r="A1304" t="s">
        <v>1335</v>
      </c>
      <c r="B1304">
        <v>1971</v>
      </c>
      <c r="C1304" t="s">
        <v>30</v>
      </c>
      <c r="D1304">
        <v>20</v>
      </c>
      <c r="E1304">
        <v>2</v>
      </c>
      <c r="F1304" s="54">
        <v>10848.13</v>
      </c>
      <c r="G1304" t="s">
        <v>12</v>
      </c>
      <c r="H1304" t="s">
        <v>12</v>
      </c>
      <c r="I1304" t="s">
        <v>23</v>
      </c>
      <c r="J1304" s="20"/>
      <c r="K1304" s="20"/>
      <c r="L1304" s="17" t="str">
        <f t="shared" si="104"/>
        <v>Dec</v>
      </c>
      <c r="M1304" s="17">
        <f t="shared" si="105"/>
        <v>1971</v>
      </c>
      <c r="N1304" s="17" t="str" cm="1">
        <f t="array" ref="N1304">IF(G1304="?",INDEX($G$2:$G$2344,MODE(MATCH($G$2:$G$2344,$G$2:$G$2344,0))),G1304)</f>
        <v>tier - 3</v>
      </c>
      <c r="O1304" s="17" t="str" cm="1">
        <f t="array" ref="O1304">IF(H1304="?",INDEX($H$2:$H$2344,MODE(MATCH($H$2:$H$2344,$H$2:$H$2344,0))),H1304)</f>
        <v>tier - 3</v>
      </c>
      <c r="P1304" s="17" t="str">
        <f t="shared" si="106"/>
        <v>R1012</v>
      </c>
      <c r="Q1304" s="47" t="str">
        <f t="shared" si="107"/>
        <v>20-Dec-1971</v>
      </c>
      <c r="R1304" s="48">
        <v>26287</v>
      </c>
      <c r="S1304" s="17"/>
      <c r="T1304" s="30">
        <f t="shared" si="108"/>
        <v>51</v>
      </c>
      <c r="U1304" s="62">
        <v>10848.13</v>
      </c>
    </row>
    <row r="1305" spans="1:21" x14ac:dyDescent="0.25">
      <c r="A1305" t="s">
        <v>1336</v>
      </c>
      <c r="B1305">
        <v>1994</v>
      </c>
      <c r="C1305" t="s">
        <v>20</v>
      </c>
      <c r="D1305">
        <v>6</v>
      </c>
      <c r="E1305">
        <v>0</v>
      </c>
      <c r="F1305" s="54">
        <v>10886.66</v>
      </c>
      <c r="G1305" t="s">
        <v>12</v>
      </c>
      <c r="H1305" t="s">
        <v>12</v>
      </c>
      <c r="I1305" t="s">
        <v>23</v>
      </c>
      <c r="J1305" s="19"/>
      <c r="K1305" s="19"/>
      <c r="L1305" s="15" t="str">
        <f t="shared" si="104"/>
        <v>Sep</v>
      </c>
      <c r="M1305" s="15">
        <f t="shared" si="105"/>
        <v>1994</v>
      </c>
      <c r="N1305" s="15" t="str" cm="1">
        <f t="array" ref="N1305">IF(G1305="?",INDEX($G$2:$G$2344,MODE(MATCH($G$2:$G$2344,$G$2:$G$2344,0))),G1305)</f>
        <v>tier - 3</v>
      </c>
      <c r="O1305" s="15" t="str" cm="1">
        <f t="array" ref="O1305">IF(H1305="?",INDEX($H$2:$H$2344,MODE(MATCH($H$2:$H$2344,$H$2:$H$2344,0))),H1305)</f>
        <v>tier - 3</v>
      </c>
      <c r="P1305" s="15" t="str">
        <f t="shared" si="106"/>
        <v>R1012</v>
      </c>
      <c r="Q1305" s="49" t="str">
        <f t="shared" si="107"/>
        <v>6-Sep-1994</v>
      </c>
      <c r="R1305" s="46">
        <v>34583</v>
      </c>
      <c r="S1305" s="15"/>
      <c r="T1305" s="29">
        <f t="shared" si="108"/>
        <v>28</v>
      </c>
      <c r="U1305" s="61">
        <v>10886.66</v>
      </c>
    </row>
    <row r="1306" spans="1:21" x14ac:dyDescent="0.25">
      <c r="A1306" t="s">
        <v>1337</v>
      </c>
      <c r="B1306">
        <v>1968</v>
      </c>
      <c r="C1306" t="s">
        <v>15</v>
      </c>
      <c r="D1306">
        <v>13</v>
      </c>
      <c r="E1306">
        <v>0</v>
      </c>
      <c r="F1306" s="54">
        <v>10923.93</v>
      </c>
      <c r="G1306" t="s">
        <v>12</v>
      </c>
      <c r="H1306" t="s">
        <v>16</v>
      </c>
      <c r="I1306" t="s">
        <v>247</v>
      </c>
      <c r="J1306" s="20"/>
      <c r="K1306" s="20"/>
      <c r="L1306" s="17" t="str">
        <f t="shared" si="104"/>
        <v>Nov</v>
      </c>
      <c r="M1306" s="17">
        <f t="shared" si="105"/>
        <v>1968</v>
      </c>
      <c r="N1306" s="17" t="str" cm="1">
        <f t="array" ref="N1306">IF(G1306="?",INDEX($G$2:$G$2344,MODE(MATCH($G$2:$G$2344,$G$2:$G$2344,0))),G1306)</f>
        <v>tier - 3</v>
      </c>
      <c r="O1306" s="17" t="str" cm="1">
        <f t="array" ref="O1306">IF(H1306="?",INDEX($H$2:$H$2344,MODE(MATCH($H$2:$H$2344,$H$2:$H$2344,0))),H1306)</f>
        <v>tier - 1</v>
      </c>
      <c r="P1306" s="17" t="str">
        <f t="shared" si="106"/>
        <v>R1024</v>
      </c>
      <c r="Q1306" s="47" t="str">
        <f t="shared" si="107"/>
        <v>13-Nov-1968</v>
      </c>
      <c r="R1306" s="48">
        <v>25155</v>
      </c>
      <c r="S1306" s="17"/>
      <c r="T1306" s="30">
        <f t="shared" si="108"/>
        <v>54</v>
      </c>
      <c r="U1306" s="62">
        <v>10923.93</v>
      </c>
    </row>
    <row r="1307" spans="1:21" x14ac:dyDescent="0.25">
      <c r="A1307" t="s">
        <v>1338</v>
      </c>
      <c r="B1307">
        <v>1968</v>
      </c>
      <c r="C1307" t="s">
        <v>15</v>
      </c>
      <c r="D1307">
        <v>12</v>
      </c>
      <c r="E1307">
        <v>1</v>
      </c>
      <c r="F1307" s="54">
        <v>10928.85</v>
      </c>
      <c r="G1307" t="s">
        <v>12</v>
      </c>
      <c r="H1307" t="s">
        <v>12</v>
      </c>
      <c r="I1307" t="s">
        <v>13</v>
      </c>
      <c r="J1307" s="19"/>
      <c r="K1307" s="19"/>
      <c r="L1307" s="15" t="str">
        <f t="shared" si="104"/>
        <v>Nov</v>
      </c>
      <c r="M1307" s="15">
        <f t="shared" si="105"/>
        <v>1968</v>
      </c>
      <c r="N1307" s="15" t="str" cm="1">
        <f t="array" ref="N1307">IF(G1307="?",INDEX($G$2:$G$2344,MODE(MATCH($G$2:$G$2344,$G$2:$G$2344,0))),G1307)</f>
        <v>tier - 3</v>
      </c>
      <c r="O1307" s="15" t="str" cm="1">
        <f t="array" ref="O1307">IF(H1307="?",INDEX($H$2:$H$2344,MODE(MATCH($H$2:$H$2344,$H$2:$H$2344,0))),H1307)</f>
        <v>tier - 3</v>
      </c>
      <c r="P1307" s="15" t="str">
        <f t="shared" si="106"/>
        <v>R1013</v>
      </c>
      <c r="Q1307" s="49" t="str">
        <f t="shared" si="107"/>
        <v>12-Nov-1968</v>
      </c>
      <c r="R1307" s="46">
        <v>25154</v>
      </c>
      <c r="S1307" s="15"/>
      <c r="T1307" s="29">
        <f t="shared" si="108"/>
        <v>54</v>
      </c>
      <c r="U1307" s="61">
        <v>10928.85</v>
      </c>
    </row>
    <row r="1308" spans="1:21" x14ac:dyDescent="0.25">
      <c r="A1308" t="s">
        <v>1339</v>
      </c>
      <c r="B1308">
        <v>1969</v>
      </c>
      <c r="C1308" t="s">
        <v>15</v>
      </c>
      <c r="D1308">
        <v>10</v>
      </c>
      <c r="E1308">
        <v>1</v>
      </c>
      <c r="F1308" s="54">
        <v>10942.13</v>
      </c>
      <c r="G1308" t="s">
        <v>12</v>
      </c>
      <c r="H1308" t="s">
        <v>12</v>
      </c>
      <c r="I1308" t="s">
        <v>23</v>
      </c>
      <c r="J1308" s="20"/>
      <c r="K1308" s="20"/>
      <c r="L1308" s="17" t="str">
        <f t="shared" si="104"/>
        <v>Nov</v>
      </c>
      <c r="M1308" s="17">
        <f t="shared" si="105"/>
        <v>1969</v>
      </c>
      <c r="N1308" s="17" t="str" cm="1">
        <f t="array" ref="N1308">IF(G1308="?",INDEX($G$2:$G$2344,MODE(MATCH($G$2:$G$2344,$G$2:$G$2344,0))),G1308)</f>
        <v>tier - 3</v>
      </c>
      <c r="O1308" s="17" t="str" cm="1">
        <f t="array" ref="O1308">IF(H1308="?",INDEX($H$2:$H$2344,MODE(MATCH($H$2:$H$2344,$H$2:$H$2344,0))),H1308)</f>
        <v>tier - 3</v>
      </c>
      <c r="P1308" s="17" t="str">
        <f t="shared" si="106"/>
        <v>R1012</v>
      </c>
      <c r="Q1308" s="47" t="str">
        <f t="shared" si="107"/>
        <v>10-Nov-1969</v>
      </c>
      <c r="R1308" s="48">
        <v>25517</v>
      </c>
      <c r="S1308" s="17"/>
      <c r="T1308" s="30">
        <f t="shared" si="108"/>
        <v>53</v>
      </c>
      <c r="U1308" s="62">
        <v>10942.13</v>
      </c>
    </row>
    <row r="1309" spans="1:21" x14ac:dyDescent="0.25">
      <c r="A1309" t="s">
        <v>1340</v>
      </c>
      <c r="B1309">
        <v>1965</v>
      </c>
      <c r="C1309" t="s">
        <v>30</v>
      </c>
      <c r="D1309">
        <v>4</v>
      </c>
      <c r="E1309">
        <v>0</v>
      </c>
      <c r="F1309" s="54">
        <v>10959.33</v>
      </c>
      <c r="G1309" t="s">
        <v>12</v>
      </c>
      <c r="H1309" t="s">
        <v>12</v>
      </c>
      <c r="I1309" t="s">
        <v>42</v>
      </c>
      <c r="J1309" s="19"/>
      <c r="K1309" s="19"/>
      <c r="L1309" s="15" t="str">
        <f t="shared" si="104"/>
        <v>Dec</v>
      </c>
      <c r="M1309" s="15">
        <f t="shared" si="105"/>
        <v>1965</v>
      </c>
      <c r="N1309" s="15" t="str" cm="1">
        <f t="array" ref="N1309">IF(G1309="?",INDEX($G$2:$G$2344,MODE(MATCH($G$2:$G$2344,$G$2:$G$2344,0))),G1309)</f>
        <v>tier - 3</v>
      </c>
      <c r="O1309" s="15" t="str" cm="1">
        <f t="array" ref="O1309">IF(H1309="?",INDEX($H$2:$H$2344,MODE(MATCH($H$2:$H$2344,$H$2:$H$2344,0))),H1309)</f>
        <v>tier - 3</v>
      </c>
      <c r="P1309" s="15" t="str">
        <f t="shared" si="106"/>
        <v>R1011</v>
      </c>
      <c r="Q1309" s="49" t="str">
        <f t="shared" si="107"/>
        <v>4-Dec-1965</v>
      </c>
      <c r="R1309" s="46">
        <v>24080</v>
      </c>
      <c r="S1309" s="15"/>
      <c r="T1309" s="29">
        <f t="shared" si="108"/>
        <v>57</v>
      </c>
      <c r="U1309" s="61">
        <v>10959.33</v>
      </c>
    </row>
    <row r="1310" spans="1:21" x14ac:dyDescent="0.25">
      <c r="A1310" t="s">
        <v>1341</v>
      </c>
      <c r="B1310">
        <v>1969</v>
      </c>
      <c r="C1310" t="s">
        <v>35</v>
      </c>
      <c r="D1310">
        <v>14</v>
      </c>
      <c r="E1310">
        <v>1</v>
      </c>
      <c r="F1310" s="54">
        <v>10959.69</v>
      </c>
      <c r="G1310" t="s">
        <v>12</v>
      </c>
      <c r="H1310" t="s">
        <v>12</v>
      </c>
      <c r="I1310" t="s">
        <v>23</v>
      </c>
      <c r="J1310" s="20"/>
      <c r="K1310" s="20"/>
      <c r="L1310" s="17" t="str">
        <f t="shared" si="104"/>
        <v>Aug</v>
      </c>
      <c r="M1310" s="17">
        <f t="shared" si="105"/>
        <v>1969</v>
      </c>
      <c r="N1310" s="17" t="str" cm="1">
        <f t="array" ref="N1310">IF(G1310="?",INDEX($G$2:$G$2344,MODE(MATCH($G$2:$G$2344,$G$2:$G$2344,0))),G1310)</f>
        <v>tier - 3</v>
      </c>
      <c r="O1310" s="17" t="str" cm="1">
        <f t="array" ref="O1310">IF(H1310="?",INDEX($H$2:$H$2344,MODE(MATCH($H$2:$H$2344,$H$2:$H$2344,0))),H1310)</f>
        <v>tier - 3</v>
      </c>
      <c r="P1310" s="17" t="str">
        <f t="shared" si="106"/>
        <v>R1012</v>
      </c>
      <c r="Q1310" s="47" t="str">
        <f t="shared" si="107"/>
        <v>14-Aug-1969</v>
      </c>
      <c r="R1310" s="48">
        <v>25429</v>
      </c>
      <c r="S1310" s="17"/>
      <c r="T1310" s="30">
        <f t="shared" si="108"/>
        <v>53</v>
      </c>
      <c r="U1310" s="62">
        <v>10959.69</v>
      </c>
    </row>
    <row r="1311" spans="1:21" x14ac:dyDescent="0.25">
      <c r="A1311" t="s">
        <v>1342</v>
      </c>
      <c r="B1311">
        <v>1965</v>
      </c>
      <c r="C1311" t="s">
        <v>18</v>
      </c>
      <c r="D1311">
        <v>19</v>
      </c>
      <c r="E1311">
        <v>0</v>
      </c>
      <c r="F1311" s="54">
        <v>10965.45</v>
      </c>
      <c r="G1311" t="s">
        <v>12</v>
      </c>
      <c r="H1311" t="s">
        <v>11</v>
      </c>
      <c r="I1311" t="s">
        <v>42</v>
      </c>
      <c r="J1311" s="19"/>
      <c r="K1311" s="19"/>
      <c r="L1311" s="15" t="str">
        <f t="shared" si="104"/>
        <v>Jun</v>
      </c>
      <c r="M1311" s="15">
        <f t="shared" si="105"/>
        <v>1965</v>
      </c>
      <c r="N1311" s="15" t="str" cm="1">
        <f t="array" ref="N1311">IF(G1311="?",INDEX($G$2:$G$2344,MODE(MATCH($G$2:$G$2344,$G$2:$G$2344,0))),G1311)</f>
        <v>tier - 3</v>
      </c>
      <c r="O1311" s="15" t="str" cm="1">
        <f t="array" ref="O1311">IF(H1311="?",INDEX($H$2:$H$2344,MODE(MATCH($H$2:$H$2344,$H$2:$H$2344,0))),H1311)</f>
        <v>tier - 2</v>
      </c>
      <c r="P1311" s="15" t="str">
        <f t="shared" si="106"/>
        <v>R1011</v>
      </c>
      <c r="Q1311" s="49" t="str">
        <f t="shared" si="107"/>
        <v>19-Jun-1965</v>
      </c>
      <c r="R1311" s="46">
        <v>23912</v>
      </c>
      <c r="S1311" s="15"/>
      <c r="T1311" s="29">
        <f t="shared" si="108"/>
        <v>57</v>
      </c>
      <c r="U1311" s="61">
        <v>10965.45</v>
      </c>
    </row>
    <row r="1312" spans="1:21" x14ac:dyDescent="0.25">
      <c r="A1312" t="s">
        <v>1343</v>
      </c>
      <c r="B1312">
        <v>1966</v>
      </c>
      <c r="C1312" t="s">
        <v>10</v>
      </c>
      <c r="D1312">
        <v>9</v>
      </c>
      <c r="E1312">
        <v>0</v>
      </c>
      <c r="F1312" s="54">
        <v>10976.25</v>
      </c>
      <c r="G1312" t="s">
        <v>12</v>
      </c>
      <c r="H1312" t="s">
        <v>11</v>
      </c>
      <c r="I1312" t="s">
        <v>23</v>
      </c>
      <c r="J1312" s="20"/>
      <c r="K1312" s="20"/>
      <c r="L1312" s="17" t="str">
        <f t="shared" si="104"/>
        <v>Jul</v>
      </c>
      <c r="M1312" s="17">
        <f t="shared" si="105"/>
        <v>1966</v>
      </c>
      <c r="N1312" s="17" t="str" cm="1">
        <f t="array" ref="N1312">IF(G1312="?",INDEX($G$2:$G$2344,MODE(MATCH($G$2:$G$2344,$G$2:$G$2344,0))),G1312)</f>
        <v>tier - 3</v>
      </c>
      <c r="O1312" s="17" t="str" cm="1">
        <f t="array" ref="O1312">IF(H1312="?",INDEX($H$2:$H$2344,MODE(MATCH($H$2:$H$2344,$H$2:$H$2344,0))),H1312)</f>
        <v>tier - 2</v>
      </c>
      <c r="P1312" s="17" t="str">
        <f t="shared" si="106"/>
        <v>R1012</v>
      </c>
      <c r="Q1312" s="47" t="str">
        <f t="shared" si="107"/>
        <v>9-Jul-1966</v>
      </c>
      <c r="R1312" s="48">
        <v>24297</v>
      </c>
      <c r="S1312" s="17"/>
      <c r="T1312" s="30">
        <f t="shared" si="108"/>
        <v>56</v>
      </c>
      <c r="U1312" s="62">
        <v>10976.25</v>
      </c>
    </row>
    <row r="1313" spans="1:21" x14ac:dyDescent="0.25">
      <c r="A1313" t="s">
        <v>1344</v>
      </c>
      <c r="B1313">
        <v>1973</v>
      </c>
      <c r="C1313" t="s">
        <v>37</v>
      </c>
      <c r="D1313">
        <v>21</v>
      </c>
      <c r="E1313">
        <v>4</v>
      </c>
      <c r="F1313" s="54">
        <v>10977.21</v>
      </c>
      <c r="G1313" t="s">
        <v>12</v>
      </c>
      <c r="H1313" t="s">
        <v>16</v>
      </c>
      <c r="I1313" t="s">
        <v>13</v>
      </c>
      <c r="J1313" s="19"/>
      <c r="K1313" s="19"/>
      <c r="L1313" s="15" t="str">
        <f t="shared" si="104"/>
        <v>Oct</v>
      </c>
      <c r="M1313" s="15">
        <f t="shared" si="105"/>
        <v>1973</v>
      </c>
      <c r="N1313" s="15" t="str" cm="1">
        <f t="array" ref="N1313">IF(G1313="?",INDEX($G$2:$G$2344,MODE(MATCH($G$2:$G$2344,$G$2:$G$2344,0))),G1313)</f>
        <v>tier - 3</v>
      </c>
      <c r="O1313" s="15" t="str" cm="1">
        <f t="array" ref="O1313">IF(H1313="?",INDEX($H$2:$H$2344,MODE(MATCH($H$2:$H$2344,$H$2:$H$2344,0))),H1313)</f>
        <v>tier - 1</v>
      </c>
      <c r="P1313" s="15" t="str">
        <f t="shared" si="106"/>
        <v>R1013</v>
      </c>
      <c r="Q1313" s="49" t="str">
        <f t="shared" si="107"/>
        <v>21-Oct-1973</v>
      </c>
      <c r="R1313" s="46">
        <v>26958</v>
      </c>
      <c r="S1313" s="15"/>
      <c r="T1313" s="29">
        <f t="shared" si="108"/>
        <v>49</v>
      </c>
      <c r="U1313" s="61">
        <v>10977.21</v>
      </c>
    </row>
    <row r="1314" spans="1:21" x14ac:dyDescent="0.25">
      <c r="A1314" t="s">
        <v>1345</v>
      </c>
      <c r="B1314">
        <v>1965</v>
      </c>
      <c r="C1314" t="s">
        <v>30</v>
      </c>
      <c r="D1314">
        <v>18</v>
      </c>
      <c r="E1314">
        <v>0</v>
      </c>
      <c r="F1314" s="54">
        <v>10982.5</v>
      </c>
      <c r="G1314" t="s">
        <v>12</v>
      </c>
      <c r="H1314" t="s">
        <v>12</v>
      </c>
      <c r="I1314" t="s">
        <v>13</v>
      </c>
      <c r="J1314" s="20"/>
      <c r="K1314" s="20"/>
      <c r="L1314" s="17" t="str">
        <f t="shared" si="104"/>
        <v>Dec</v>
      </c>
      <c r="M1314" s="17">
        <f t="shared" si="105"/>
        <v>1965</v>
      </c>
      <c r="N1314" s="17" t="str" cm="1">
        <f t="array" ref="N1314">IF(G1314="?",INDEX($G$2:$G$2344,MODE(MATCH($G$2:$G$2344,$G$2:$G$2344,0))),G1314)</f>
        <v>tier - 3</v>
      </c>
      <c r="O1314" s="17" t="str" cm="1">
        <f t="array" ref="O1314">IF(H1314="?",INDEX($H$2:$H$2344,MODE(MATCH($H$2:$H$2344,$H$2:$H$2344,0))),H1314)</f>
        <v>tier - 3</v>
      </c>
      <c r="P1314" s="17" t="str">
        <f t="shared" si="106"/>
        <v>R1013</v>
      </c>
      <c r="Q1314" s="47" t="str">
        <f t="shared" si="107"/>
        <v>18-Dec-1965</v>
      </c>
      <c r="R1314" s="48">
        <v>24094</v>
      </c>
      <c r="S1314" s="17"/>
      <c r="T1314" s="30">
        <f t="shared" si="108"/>
        <v>57</v>
      </c>
      <c r="U1314" s="62">
        <v>10982.5</v>
      </c>
    </row>
    <row r="1315" spans="1:21" x14ac:dyDescent="0.25">
      <c r="A1315" t="s">
        <v>1346</v>
      </c>
      <c r="B1315">
        <v>2000</v>
      </c>
      <c r="C1315" t="s">
        <v>20</v>
      </c>
      <c r="D1315">
        <v>17</v>
      </c>
      <c r="E1315">
        <v>0</v>
      </c>
      <c r="F1315" s="54">
        <v>10991.58</v>
      </c>
      <c r="G1315" t="s">
        <v>12</v>
      </c>
      <c r="H1315" t="s">
        <v>12</v>
      </c>
      <c r="I1315" t="s">
        <v>23</v>
      </c>
      <c r="J1315" s="19"/>
      <c r="K1315" s="19"/>
      <c r="L1315" s="15" t="str">
        <f t="shared" si="104"/>
        <v>Sep</v>
      </c>
      <c r="M1315" s="15">
        <f t="shared" si="105"/>
        <v>2000</v>
      </c>
      <c r="N1315" s="15" t="str" cm="1">
        <f t="array" ref="N1315">IF(G1315="?",INDEX($G$2:$G$2344,MODE(MATCH($G$2:$G$2344,$G$2:$G$2344,0))),G1315)</f>
        <v>tier - 3</v>
      </c>
      <c r="O1315" s="15" t="str" cm="1">
        <f t="array" ref="O1315">IF(H1315="?",INDEX($H$2:$H$2344,MODE(MATCH($H$2:$H$2344,$H$2:$H$2344,0))),H1315)</f>
        <v>tier - 3</v>
      </c>
      <c r="P1315" s="15" t="str">
        <f t="shared" si="106"/>
        <v>R1012</v>
      </c>
      <c r="Q1315" s="49" t="str">
        <f t="shared" si="107"/>
        <v>17-Sep-2000</v>
      </c>
      <c r="R1315" s="46">
        <v>36786</v>
      </c>
      <c r="S1315" s="15"/>
      <c r="T1315" s="29">
        <f t="shared" si="108"/>
        <v>22</v>
      </c>
      <c r="U1315" s="61">
        <v>10991.58</v>
      </c>
    </row>
    <row r="1316" spans="1:21" x14ac:dyDescent="0.25">
      <c r="A1316" t="s">
        <v>1347</v>
      </c>
      <c r="B1316">
        <v>1968</v>
      </c>
      <c r="C1316" t="s">
        <v>37</v>
      </c>
      <c r="D1316">
        <v>24</v>
      </c>
      <c r="E1316">
        <v>2</v>
      </c>
      <c r="F1316" s="54">
        <v>11013.71</v>
      </c>
      <c r="G1316" t="s">
        <v>12</v>
      </c>
      <c r="H1316" t="s">
        <v>16</v>
      </c>
      <c r="I1316" t="s">
        <v>13</v>
      </c>
      <c r="J1316" s="20"/>
      <c r="K1316" s="20"/>
      <c r="L1316" s="17" t="str">
        <f t="shared" si="104"/>
        <v>Oct</v>
      </c>
      <c r="M1316" s="17">
        <f t="shared" si="105"/>
        <v>1968</v>
      </c>
      <c r="N1316" s="17" t="str" cm="1">
        <f t="array" ref="N1316">IF(G1316="?",INDEX($G$2:$G$2344,MODE(MATCH($G$2:$G$2344,$G$2:$G$2344,0))),G1316)</f>
        <v>tier - 3</v>
      </c>
      <c r="O1316" s="17" t="str" cm="1">
        <f t="array" ref="O1316">IF(H1316="?",INDEX($H$2:$H$2344,MODE(MATCH($H$2:$H$2344,$H$2:$H$2344,0))),H1316)</f>
        <v>tier - 1</v>
      </c>
      <c r="P1316" s="17" t="str">
        <f t="shared" si="106"/>
        <v>R1013</v>
      </c>
      <c r="Q1316" s="47" t="str">
        <f t="shared" si="107"/>
        <v>24-Oct-1968</v>
      </c>
      <c r="R1316" s="48">
        <v>25135</v>
      </c>
      <c r="S1316" s="17"/>
      <c r="T1316" s="30">
        <f t="shared" si="108"/>
        <v>54</v>
      </c>
      <c r="U1316" s="62">
        <v>11013.71</v>
      </c>
    </row>
    <row r="1317" spans="1:21" x14ac:dyDescent="0.25">
      <c r="A1317" t="s">
        <v>1348</v>
      </c>
      <c r="B1317">
        <v>1974</v>
      </c>
      <c r="C1317" t="s">
        <v>30</v>
      </c>
      <c r="D1317">
        <v>15</v>
      </c>
      <c r="E1317">
        <v>4</v>
      </c>
      <c r="F1317" s="54">
        <v>11015.17</v>
      </c>
      <c r="G1317" t="s">
        <v>12</v>
      </c>
      <c r="H1317" t="s">
        <v>16</v>
      </c>
      <c r="I1317" t="s">
        <v>23</v>
      </c>
      <c r="J1317" s="19"/>
      <c r="K1317" s="19"/>
      <c r="L1317" s="15" t="str">
        <f t="shared" si="104"/>
        <v>Dec</v>
      </c>
      <c r="M1317" s="15">
        <f t="shared" si="105"/>
        <v>1974</v>
      </c>
      <c r="N1317" s="15" t="str" cm="1">
        <f t="array" ref="N1317">IF(G1317="?",INDEX($G$2:$G$2344,MODE(MATCH($G$2:$G$2344,$G$2:$G$2344,0))),G1317)</f>
        <v>tier - 3</v>
      </c>
      <c r="O1317" s="15" t="str" cm="1">
        <f t="array" ref="O1317">IF(H1317="?",INDEX($H$2:$H$2344,MODE(MATCH($H$2:$H$2344,$H$2:$H$2344,0))),H1317)</f>
        <v>tier - 1</v>
      </c>
      <c r="P1317" s="15" t="str">
        <f t="shared" si="106"/>
        <v>R1012</v>
      </c>
      <c r="Q1317" s="49" t="str">
        <f t="shared" si="107"/>
        <v>15-Dec-1974</v>
      </c>
      <c r="R1317" s="46">
        <v>27378</v>
      </c>
      <c r="S1317" s="15"/>
      <c r="T1317" s="29">
        <f t="shared" si="108"/>
        <v>48</v>
      </c>
      <c r="U1317" s="61">
        <v>11015.17</v>
      </c>
    </row>
    <row r="1318" spans="1:21" x14ac:dyDescent="0.25">
      <c r="A1318" t="s">
        <v>1349</v>
      </c>
      <c r="B1318">
        <v>1991</v>
      </c>
      <c r="C1318" t="s">
        <v>18</v>
      </c>
      <c r="D1318">
        <v>26</v>
      </c>
      <c r="E1318">
        <v>3</v>
      </c>
      <c r="F1318" s="54">
        <v>11018.05</v>
      </c>
      <c r="G1318" t="s">
        <v>12</v>
      </c>
      <c r="H1318" t="s">
        <v>11</v>
      </c>
      <c r="I1318" t="s">
        <v>23</v>
      </c>
      <c r="J1318" s="20"/>
      <c r="K1318" s="20"/>
      <c r="L1318" s="17" t="str">
        <f t="shared" si="104"/>
        <v>Jun</v>
      </c>
      <c r="M1318" s="17">
        <f t="shared" si="105"/>
        <v>1991</v>
      </c>
      <c r="N1318" s="17" t="str" cm="1">
        <f t="array" ref="N1318">IF(G1318="?",INDEX($G$2:$G$2344,MODE(MATCH($G$2:$G$2344,$G$2:$G$2344,0))),G1318)</f>
        <v>tier - 3</v>
      </c>
      <c r="O1318" s="17" t="str" cm="1">
        <f t="array" ref="O1318">IF(H1318="?",INDEX($H$2:$H$2344,MODE(MATCH($H$2:$H$2344,$H$2:$H$2344,0))),H1318)</f>
        <v>tier - 2</v>
      </c>
      <c r="P1318" s="17" t="str">
        <f t="shared" si="106"/>
        <v>R1012</v>
      </c>
      <c r="Q1318" s="47" t="str">
        <f t="shared" si="107"/>
        <v>26-Jun-1991</v>
      </c>
      <c r="R1318" s="48">
        <v>33415</v>
      </c>
      <c r="S1318" s="17"/>
      <c r="T1318" s="30">
        <f t="shared" si="108"/>
        <v>31</v>
      </c>
      <c r="U1318" s="62">
        <v>11018.05</v>
      </c>
    </row>
    <row r="1319" spans="1:21" x14ac:dyDescent="0.25">
      <c r="A1319" t="s">
        <v>1350</v>
      </c>
      <c r="B1319">
        <v>1996</v>
      </c>
      <c r="C1319" t="s">
        <v>10</v>
      </c>
      <c r="D1319">
        <v>21</v>
      </c>
      <c r="E1319">
        <v>0</v>
      </c>
      <c r="F1319" s="54">
        <v>11028.56</v>
      </c>
      <c r="G1319" t="s">
        <v>12</v>
      </c>
      <c r="H1319" t="s">
        <v>12</v>
      </c>
      <c r="I1319" t="s">
        <v>23</v>
      </c>
      <c r="J1319" s="19"/>
      <c r="K1319" s="19"/>
      <c r="L1319" s="15" t="str">
        <f t="shared" si="104"/>
        <v>Jul</v>
      </c>
      <c r="M1319" s="15">
        <f t="shared" si="105"/>
        <v>1996</v>
      </c>
      <c r="N1319" s="15" t="str" cm="1">
        <f t="array" ref="N1319">IF(G1319="?",INDEX($G$2:$G$2344,MODE(MATCH($G$2:$G$2344,$G$2:$G$2344,0))),G1319)</f>
        <v>tier - 3</v>
      </c>
      <c r="O1319" s="15" t="str" cm="1">
        <f t="array" ref="O1319">IF(H1319="?",INDEX($H$2:$H$2344,MODE(MATCH($H$2:$H$2344,$H$2:$H$2344,0))),H1319)</f>
        <v>tier - 3</v>
      </c>
      <c r="P1319" s="15" t="str">
        <f t="shared" si="106"/>
        <v>R1012</v>
      </c>
      <c r="Q1319" s="49" t="str">
        <f t="shared" si="107"/>
        <v>21-Jul-1996</v>
      </c>
      <c r="R1319" s="46">
        <v>35267</v>
      </c>
      <c r="S1319" s="15"/>
      <c r="T1319" s="29">
        <f t="shared" si="108"/>
        <v>26</v>
      </c>
      <c r="U1319" s="61">
        <v>11028.56</v>
      </c>
    </row>
    <row r="1320" spans="1:21" x14ac:dyDescent="0.25">
      <c r="A1320" t="s">
        <v>1351</v>
      </c>
      <c r="B1320">
        <v>1974</v>
      </c>
      <c r="C1320" t="s">
        <v>30</v>
      </c>
      <c r="D1320">
        <v>10</v>
      </c>
      <c r="E1320">
        <v>4</v>
      </c>
      <c r="F1320" s="54">
        <v>11033.66</v>
      </c>
      <c r="G1320" t="s">
        <v>12</v>
      </c>
      <c r="H1320" t="s">
        <v>12</v>
      </c>
      <c r="I1320" t="s">
        <v>23</v>
      </c>
      <c r="J1320" s="20"/>
      <c r="K1320" s="20"/>
      <c r="L1320" s="17" t="str">
        <f t="shared" si="104"/>
        <v>Dec</v>
      </c>
      <c r="M1320" s="17">
        <f t="shared" si="105"/>
        <v>1974</v>
      </c>
      <c r="N1320" s="17" t="str" cm="1">
        <f t="array" ref="N1320">IF(G1320="?",INDEX($G$2:$G$2344,MODE(MATCH($G$2:$G$2344,$G$2:$G$2344,0))),G1320)</f>
        <v>tier - 3</v>
      </c>
      <c r="O1320" s="17" t="str" cm="1">
        <f t="array" ref="O1320">IF(H1320="?",INDEX($H$2:$H$2344,MODE(MATCH($H$2:$H$2344,$H$2:$H$2344,0))),H1320)</f>
        <v>tier - 3</v>
      </c>
      <c r="P1320" s="17" t="str">
        <f t="shared" si="106"/>
        <v>R1012</v>
      </c>
      <c r="Q1320" s="47" t="str">
        <f t="shared" si="107"/>
        <v>10-Dec-1974</v>
      </c>
      <c r="R1320" s="48">
        <v>27373</v>
      </c>
      <c r="S1320" s="17"/>
      <c r="T1320" s="30">
        <f t="shared" si="108"/>
        <v>48</v>
      </c>
      <c r="U1320" s="62">
        <v>11033.66</v>
      </c>
    </row>
    <row r="1321" spans="1:21" x14ac:dyDescent="0.25">
      <c r="A1321" t="s">
        <v>1352</v>
      </c>
      <c r="B1321">
        <v>1989</v>
      </c>
      <c r="C1321" t="s">
        <v>37</v>
      </c>
      <c r="D1321">
        <v>25</v>
      </c>
      <c r="E1321">
        <v>3</v>
      </c>
      <c r="F1321" s="54">
        <v>11037.51</v>
      </c>
      <c r="G1321" t="s">
        <v>12</v>
      </c>
      <c r="H1321" t="s">
        <v>16</v>
      </c>
      <c r="I1321" t="s">
        <v>23</v>
      </c>
      <c r="J1321" s="19"/>
      <c r="K1321" s="19"/>
      <c r="L1321" s="15" t="str">
        <f t="shared" si="104"/>
        <v>Oct</v>
      </c>
      <c r="M1321" s="15">
        <f t="shared" si="105"/>
        <v>1989</v>
      </c>
      <c r="N1321" s="15" t="str" cm="1">
        <f t="array" ref="N1321">IF(G1321="?",INDEX($G$2:$G$2344,MODE(MATCH($G$2:$G$2344,$G$2:$G$2344,0))),G1321)</f>
        <v>tier - 3</v>
      </c>
      <c r="O1321" s="15" t="str" cm="1">
        <f t="array" ref="O1321">IF(H1321="?",INDEX($H$2:$H$2344,MODE(MATCH($H$2:$H$2344,$H$2:$H$2344,0))),H1321)</f>
        <v>tier - 1</v>
      </c>
      <c r="P1321" s="15" t="str">
        <f t="shared" si="106"/>
        <v>R1012</v>
      </c>
      <c r="Q1321" s="49" t="str">
        <f t="shared" si="107"/>
        <v>25-Oct-1989</v>
      </c>
      <c r="R1321" s="46">
        <v>32806</v>
      </c>
      <c r="S1321" s="15"/>
      <c r="T1321" s="29">
        <f t="shared" si="108"/>
        <v>33</v>
      </c>
      <c r="U1321" s="61">
        <v>11037.51</v>
      </c>
    </row>
    <row r="1322" spans="1:21" x14ac:dyDescent="0.25">
      <c r="A1322" t="s">
        <v>1353</v>
      </c>
      <c r="B1322">
        <v>1974</v>
      </c>
      <c r="C1322" t="s">
        <v>35</v>
      </c>
      <c r="D1322">
        <v>30</v>
      </c>
      <c r="E1322">
        <v>0</v>
      </c>
      <c r="F1322" s="54">
        <v>11037.85</v>
      </c>
      <c r="G1322" t="s">
        <v>12</v>
      </c>
      <c r="H1322" t="s">
        <v>11</v>
      </c>
      <c r="I1322" t="s">
        <v>200</v>
      </c>
      <c r="J1322" s="20"/>
      <c r="K1322" s="20"/>
      <c r="L1322" s="17" t="str">
        <f t="shared" si="104"/>
        <v>Aug</v>
      </c>
      <c r="M1322" s="17">
        <f t="shared" si="105"/>
        <v>1974</v>
      </c>
      <c r="N1322" s="17" t="str" cm="1">
        <f t="array" ref="N1322">IF(G1322="?",INDEX($G$2:$G$2344,MODE(MATCH($G$2:$G$2344,$G$2:$G$2344,0))),G1322)</f>
        <v>tier - 3</v>
      </c>
      <c r="O1322" s="17" t="str" cm="1">
        <f t="array" ref="O1322">IF(H1322="?",INDEX($H$2:$H$2344,MODE(MATCH($H$2:$H$2344,$H$2:$H$2344,0))),H1322)</f>
        <v>tier - 2</v>
      </c>
      <c r="P1322" s="17" t="str">
        <f t="shared" si="106"/>
        <v>R1025</v>
      </c>
      <c r="Q1322" s="47" t="str">
        <f t="shared" si="107"/>
        <v>30-Aug-1974</v>
      </c>
      <c r="R1322" s="48">
        <v>27271</v>
      </c>
      <c r="S1322" s="17"/>
      <c r="T1322" s="30">
        <f t="shared" si="108"/>
        <v>48</v>
      </c>
      <c r="U1322" s="62">
        <v>11037.85</v>
      </c>
    </row>
    <row r="1323" spans="1:21" x14ac:dyDescent="0.25">
      <c r="A1323" t="s">
        <v>1354</v>
      </c>
      <c r="B1323">
        <v>2001</v>
      </c>
      <c r="C1323" t="s">
        <v>30</v>
      </c>
      <c r="D1323">
        <v>17</v>
      </c>
      <c r="E1323">
        <v>0</v>
      </c>
      <c r="F1323" s="54">
        <v>11046.02</v>
      </c>
      <c r="G1323" t="s">
        <v>12</v>
      </c>
      <c r="H1323" t="s">
        <v>16</v>
      </c>
      <c r="I1323" t="s">
        <v>535</v>
      </c>
      <c r="J1323" s="19"/>
      <c r="K1323" s="19"/>
      <c r="L1323" s="15" t="str">
        <f t="shared" si="104"/>
        <v>Dec</v>
      </c>
      <c r="M1323" s="15">
        <f t="shared" si="105"/>
        <v>2001</v>
      </c>
      <c r="N1323" s="15" t="str" cm="1">
        <f t="array" ref="N1323">IF(G1323="?",INDEX($G$2:$G$2344,MODE(MATCH($G$2:$G$2344,$G$2:$G$2344,0))),G1323)</f>
        <v>tier - 3</v>
      </c>
      <c r="O1323" s="15" t="str" cm="1">
        <f t="array" ref="O1323">IF(H1323="?",INDEX($H$2:$H$2344,MODE(MATCH($H$2:$H$2344,$H$2:$H$2344,0))),H1323)</f>
        <v>tier - 1</v>
      </c>
      <c r="P1323" s="15" t="str">
        <f t="shared" si="106"/>
        <v>R1026</v>
      </c>
      <c r="Q1323" s="49" t="str">
        <f t="shared" si="107"/>
        <v>17-Dec-2001</v>
      </c>
      <c r="R1323" s="46">
        <v>37242</v>
      </c>
      <c r="S1323" s="15"/>
      <c r="T1323" s="29">
        <f t="shared" si="108"/>
        <v>21</v>
      </c>
      <c r="U1323" s="61">
        <v>11046.02</v>
      </c>
    </row>
    <row r="1324" spans="1:21" x14ac:dyDescent="0.25">
      <c r="A1324" t="s">
        <v>1355</v>
      </c>
      <c r="B1324">
        <v>2000</v>
      </c>
      <c r="C1324" t="s">
        <v>20</v>
      </c>
      <c r="D1324">
        <v>18</v>
      </c>
      <c r="E1324">
        <v>0</v>
      </c>
      <c r="F1324" s="54">
        <v>11068.7</v>
      </c>
      <c r="G1324" t="s">
        <v>12</v>
      </c>
      <c r="H1324" t="s">
        <v>16</v>
      </c>
      <c r="I1324" t="s">
        <v>42</v>
      </c>
      <c r="J1324" s="20"/>
      <c r="K1324" s="20"/>
      <c r="L1324" s="17" t="str">
        <f t="shared" si="104"/>
        <v>Sep</v>
      </c>
      <c r="M1324" s="17">
        <f t="shared" si="105"/>
        <v>2000</v>
      </c>
      <c r="N1324" s="17" t="str" cm="1">
        <f t="array" ref="N1324">IF(G1324="?",INDEX($G$2:$G$2344,MODE(MATCH($G$2:$G$2344,$G$2:$G$2344,0))),G1324)</f>
        <v>tier - 3</v>
      </c>
      <c r="O1324" s="17" t="str" cm="1">
        <f t="array" ref="O1324">IF(H1324="?",INDEX($H$2:$H$2344,MODE(MATCH($H$2:$H$2344,$H$2:$H$2344,0))),H1324)</f>
        <v>tier - 1</v>
      </c>
      <c r="P1324" s="17" t="str">
        <f t="shared" si="106"/>
        <v>R1011</v>
      </c>
      <c r="Q1324" s="47" t="str">
        <f t="shared" si="107"/>
        <v>18-Sep-2000</v>
      </c>
      <c r="R1324" s="48">
        <v>36787</v>
      </c>
      <c r="S1324" s="17"/>
      <c r="T1324" s="30">
        <f t="shared" si="108"/>
        <v>22</v>
      </c>
      <c r="U1324" s="62">
        <v>11068.7</v>
      </c>
    </row>
    <row r="1325" spans="1:21" x14ac:dyDescent="0.25">
      <c r="A1325" t="s">
        <v>1356</v>
      </c>
      <c r="B1325">
        <v>1971</v>
      </c>
      <c r="C1325" t="s">
        <v>15</v>
      </c>
      <c r="D1325">
        <v>9</v>
      </c>
      <c r="E1325">
        <v>0</v>
      </c>
      <c r="F1325" s="54">
        <v>11068.77</v>
      </c>
      <c r="G1325" t="s">
        <v>12</v>
      </c>
      <c r="H1325" t="s">
        <v>11</v>
      </c>
      <c r="I1325" t="s">
        <v>23</v>
      </c>
      <c r="J1325" s="19"/>
      <c r="K1325" s="19"/>
      <c r="L1325" s="15" t="str">
        <f t="shared" si="104"/>
        <v>Nov</v>
      </c>
      <c r="M1325" s="15">
        <f t="shared" si="105"/>
        <v>1971</v>
      </c>
      <c r="N1325" s="15" t="str" cm="1">
        <f t="array" ref="N1325">IF(G1325="?",INDEX($G$2:$G$2344,MODE(MATCH($G$2:$G$2344,$G$2:$G$2344,0))),G1325)</f>
        <v>tier - 3</v>
      </c>
      <c r="O1325" s="15" t="str" cm="1">
        <f t="array" ref="O1325">IF(H1325="?",INDEX($H$2:$H$2344,MODE(MATCH($H$2:$H$2344,$H$2:$H$2344,0))),H1325)</f>
        <v>tier - 2</v>
      </c>
      <c r="P1325" s="15" t="str">
        <f t="shared" si="106"/>
        <v>R1012</v>
      </c>
      <c r="Q1325" s="49" t="str">
        <f t="shared" si="107"/>
        <v>9-Nov-1971</v>
      </c>
      <c r="R1325" s="46">
        <v>26246</v>
      </c>
      <c r="S1325" s="15"/>
      <c r="T1325" s="29">
        <f t="shared" si="108"/>
        <v>51</v>
      </c>
      <c r="U1325" s="61">
        <v>11068.77</v>
      </c>
    </row>
    <row r="1326" spans="1:21" x14ac:dyDescent="0.25">
      <c r="A1326" t="s">
        <v>1357</v>
      </c>
      <c r="B1326">
        <v>1966</v>
      </c>
      <c r="C1326" t="s">
        <v>15</v>
      </c>
      <c r="D1326">
        <v>7</v>
      </c>
      <c r="E1326">
        <v>0</v>
      </c>
      <c r="F1326" s="54">
        <v>11070.54</v>
      </c>
      <c r="G1326" t="s">
        <v>12</v>
      </c>
      <c r="H1326" t="s">
        <v>12</v>
      </c>
      <c r="I1326" t="s">
        <v>42</v>
      </c>
      <c r="J1326" s="20"/>
      <c r="K1326" s="20"/>
      <c r="L1326" s="17" t="str">
        <f t="shared" si="104"/>
        <v>Nov</v>
      </c>
      <c r="M1326" s="17">
        <f t="shared" si="105"/>
        <v>1966</v>
      </c>
      <c r="N1326" s="17" t="str" cm="1">
        <f t="array" ref="N1326">IF(G1326="?",INDEX($G$2:$G$2344,MODE(MATCH($G$2:$G$2344,$G$2:$G$2344,0))),G1326)</f>
        <v>tier - 3</v>
      </c>
      <c r="O1326" s="17" t="str" cm="1">
        <f t="array" ref="O1326">IF(H1326="?",INDEX($H$2:$H$2344,MODE(MATCH($H$2:$H$2344,$H$2:$H$2344,0))),H1326)</f>
        <v>tier - 3</v>
      </c>
      <c r="P1326" s="17" t="str">
        <f t="shared" si="106"/>
        <v>R1011</v>
      </c>
      <c r="Q1326" s="47" t="str">
        <f t="shared" si="107"/>
        <v>7-Nov-1966</v>
      </c>
      <c r="R1326" s="48">
        <v>24418</v>
      </c>
      <c r="S1326" s="17"/>
      <c r="T1326" s="30">
        <f t="shared" si="108"/>
        <v>56</v>
      </c>
      <c r="U1326" s="62">
        <v>11070.54</v>
      </c>
    </row>
    <row r="1327" spans="1:21" x14ac:dyDescent="0.25">
      <c r="A1327" t="s">
        <v>1358</v>
      </c>
      <c r="B1327">
        <v>1966</v>
      </c>
      <c r="C1327" t="s">
        <v>15</v>
      </c>
      <c r="D1327">
        <v>20</v>
      </c>
      <c r="E1327">
        <v>0</v>
      </c>
      <c r="F1327" s="54">
        <v>11073.18</v>
      </c>
      <c r="G1327" t="s">
        <v>12</v>
      </c>
      <c r="H1327" t="s">
        <v>12</v>
      </c>
      <c r="I1327" t="s">
        <v>42</v>
      </c>
      <c r="J1327" s="19"/>
      <c r="K1327" s="19"/>
      <c r="L1327" s="15" t="str">
        <f t="shared" si="104"/>
        <v>Nov</v>
      </c>
      <c r="M1327" s="15">
        <f t="shared" si="105"/>
        <v>1966</v>
      </c>
      <c r="N1327" s="15" t="str" cm="1">
        <f t="array" ref="N1327">IF(G1327="?",INDEX($G$2:$G$2344,MODE(MATCH($G$2:$G$2344,$G$2:$G$2344,0))),G1327)</f>
        <v>tier - 3</v>
      </c>
      <c r="O1327" s="15" t="str" cm="1">
        <f t="array" ref="O1327">IF(H1327="?",INDEX($H$2:$H$2344,MODE(MATCH($H$2:$H$2344,$H$2:$H$2344,0))),H1327)</f>
        <v>tier - 3</v>
      </c>
      <c r="P1327" s="15" t="str">
        <f t="shared" si="106"/>
        <v>R1011</v>
      </c>
      <c r="Q1327" s="49" t="str">
        <f t="shared" si="107"/>
        <v>20-Nov-1966</v>
      </c>
      <c r="R1327" s="46">
        <v>24431</v>
      </c>
      <c r="S1327" s="15"/>
      <c r="T1327" s="29">
        <f t="shared" si="108"/>
        <v>56</v>
      </c>
      <c r="U1327" s="61">
        <v>11073.18</v>
      </c>
    </row>
    <row r="1328" spans="1:21" x14ac:dyDescent="0.25">
      <c r="A1328" t="s">
        <v>1359</v>
      </c>
      <c r="B1328">
        <v>1967</v>
      </c>
      <c r="C1328" t="s">
        <v>20</v>
      </c>
      <c r="D1328">
        <v>4</v>
      </c>
      <c r="E1328">
        <v>0</v>
      </c>
      <c r="F1328" s="54">
        <v>11082.58</v>
      </c>
      <c r="G1328" t="s">
        <v>12</v>
      </c>
      <c r="H1328" t="s">
        <v>11</v>
      </c>
      <c r="I1328" t="s">
        <v>23</v>
      </c>
      <c r="J1328" s="20"/>
      <c r="K1328" s="20"/>
      <c r="L1328" s="17" t="str">
        <f t="shared" si="104"/>
        <v>Sep</v>
      </c>
      <c r="M1328" s="17">
        <f t="shared" si="105"/>
        <v>1967</v>
      </c>
      <c r="N1328" s="17" t="str" cm="1">
        <f t="array" ref="N1328">IF(G1328="?",INDEX($G$2:$G$2344,MODE(MATCH($G$2:$G$2344,$G$2:$G$2344,0))),G1328)</f>
        <v>tier - 3</v>
      </c>
      <c r="O1328" s="17" t="str" cm="1">
        <f t="array" ref="O1328">IF(H1328="?",INDEX($H$2:$H$2344,MODE(MATCH($H$2:$H$2344,$H$2:$H$2344,0))),H1328)</f>
        <v>tier - 2</v>
      </c>
      <c r="P1328" s="17" t="str">
        <f t="shared" si="106"/>
        <v>R1012</v>
      </c>
      <c r="Q1328" s="47" t="str">
        <f t="shared" si="107"/>
        <v>4-Sep-1967</v>
      </c>
      <c r="R1328" s="48">
        <v>24719</v>
      </c>
      <c r="S1328" s="17"/>
      <c r="T1328" s="30">
        <f t="shared" si="108"/>
        <v>55</v>
      </c>
      <c r="U1328" s="62">
        <v>11082.58</v>
      </c>
    </row>
    <row r="1329" spans="1:21" x14ac:dyDescent="0.25">
      <c r="A1329" t="s">
        <v>1360</v>
      </c>
      <c r="B1329">
        <v>1972</v>
      </c>
      <c r="C1329" t="s">
        <v>37</v>
      </c>
      <c r="D1329">
        <v>7</v>
      </c>
      <c r="E1329">
        <v>3</v>
      </c>
      <c r="F1329" s="54">
        <v>11085.59</v>
      </c>
      <c r="G1329" t="s">
        <v>12</v>
      </c>
      <c r="H1329" t="s">
        <v>11</v>
      </c>
      <c r="I1329" t="s">
        <v>23</v>
      </c>
      <c r="J1329" s="19"/>
      <c r="K1329" s="19"/>
      <c r="L1329" s="15" t="str">
        <f t="shared" si="104"/>
        <v>Oct</v>
      </c>
      <c r="M1329" s="15">
        <f t="shared" si="105"/>
        <v>1972</v>
      </c>
      <c r="N1329" s="15" t="str" cm="1">
        <f t="array" ref="N1329">IF(G1329="?",INDEX($G$2:$G$2344,MODE(MATCH($G$2:$G$2344,$G$2:$G$2344,0))),G1329)</f>
        <v>tier - 3</v>
      </c>
      <c r="O1329" s="15" t="str" cm="1">
        <f t="array" ref="O1329">IF(H1329="?",INDEX($H$2:$H$2344,MODE(MATCH($H$2:$H$2344,$H$2:$H$2344,0))),H1329)</f>
        <v>tier - 2</v>
      </c>
      <c r="P1329" s="15" t="str">
        <f t="shared" si="106"/>
        <v>R1012</v>
      </c>
      <c r="Q1329" s="49" t="str">
        <f t="shared" si="107"/>
        <v>7-Oct-1972</v>
      </c>
      <c r="R1329" s="46">
        <v>26579</v>
      </c>
      <c r="S1329" s="15"/>
      <c r="T1329" s="29">
        <f t="shared" si="108"/>
        <v>50</v>
      </c>
      <c r="U1329" s="61">
        <v>11085.59</v>
      </c>
    </row>
    <row r="1330" spans="1:21" x14ac:dyDescent="0.25">
      <c r="A1330" t="s">
        <v>1361</v>
      </c>
      <c r="B1330">
        <v>1966</v>
      </c>
      <c r="C1330" t="s">
        <v>20</v>
      </c>
      <c r="D1330">
        <v>9</v>
      </c>
      <c r="E1330">
        <v>0</v>
      </c>
      <c r="F1330" s="54">
        <v>11090.72</v>
      </c>
      <c r="G1330" t="s">
        <v>12</v>
      </c>
      <c r="H1330" t="s">
        <v>16</v>
      </c>
      <c r="I1330" t="s">
        <v>13</v>
      </c>
      <c r="J1330" s="20"/>
      <c r="K1330" s="20"/>
      <c r="L1330" s="17" t="str">
        <f t="shared" si="104"/>
        <v>Sep</v>
      </c>
      <c r="M1330" s="17">
        <f t="shared" si="105"/>
        <v>1966</v>
      </c>
      <c r="N1330" s="17" t="str" cm="1">
        <f t="array" ref="N1330">IF(G1330="?",INDEX($G$2:$G$2344,MODE(MATCH($G$2:$G$2344,$G$2:$G$2344,0))),G1330)</f>
        <v>tier - 3</v>
      </c>
      <c r="O1330" s="17" t="str" cm="1">
        <f t="array" ref="O1330">IF(H1330="?",INDEX($H$2:$H$2344,MODE(MATCH($H$2:$H$2344,$H$2:$H$2344,0))),H1330)</f>
        <v>tier - 1</v>
      </c>
      <c r="P1330" s="17" t="str">
        <f t="shared" si="106"/>
        <v>R1013</v>
      </c>
      <c r="Q1330" s="47" t="str">
        <f t="shared" si="107"/>
        <v>9-Sep-1966</v>
      </c>
      <c r="R1330" s="48">
        <v>24359</v>
      </c>
      <c r="S1330" s="17"/>
      <c r="T1330" s="30">
        <f t="shared" si="108"/>
        <v>56</v>
      </c>
      <c r="U1330" s="62">
        <v>11090.72</v>
      </c>
    </row>
    <row r="1331" spans="1:21" x14ac:dyDescent="0.25">
      <c r="A1331" t="s">
        <v>1362</v>
      </c>
      <c r="B1331">
        <v>1966</v>
      </c>
      <c r="C1331" t="s">
        <v>10</v>
      </c>
      <c r="D1331">
        <v>5</v>
      </c>
      <c r="E1331">
        <v>0</v>
      </c>
      <c r="F1331" s="54">
        <v>11093.62</v>
      </c>
      <c r="G1331" t="s">
        <v>12</v>
      </c>
      <c r="H1331" t="s">
        <v>16</v>
      </c>
      <c r="I1331" t="s">
        <v>13</v>
      </c>
      <c r="J1331" s="19"/>
      <c r="K1331" s="19"/>
      <c r="L1331" s="15" t="str">
        <f t="shared" si="104"/>
        <v>Jul</v>
      </c>
      <c r="M1331" s="15">
        <f t="shared" si="105"/>
        <v>1966</v>
      </c>
      <c r="N1331" s="15" t="str" cm="1">
        <f t="array" ref="N1331">IF(G1331="?",INDEX($G$2:$G$2344,MODE(MATCH($G$2:$G$2344,$G$2:$G$2344,0))),G1331)</f>
        <v>tier - 3</v>
      </c>
      <c r="O1331" s="15" t="str" cm="1">
        <f t="array" ref="O1331">IF(H1331="?",INDEX($H$2:$H$2344,MODE(MATCH($H$2:$H$2344,$H$2:$H$2344,0))),H1331)</f>
        <v>tier - 1</v>
      </c>
      <c r="P1331" s="15" t="str">
        <f t="shared" si="106"/>
        <v>R1013</v>
      </c>
      <c r="Q1331" s="49" t="str">
        <f t="shared" si="107"/>
        <v>5-Jul-1966</v>
      </c>
      <c r="R1331" s="46">
        <v>24293</v>
      </c>
      <c r="S1331" s="15"/>
      <c r="T1331" s="29">
        <f t="shared" si="108"/>
        <v>56</v>
      </c>
      <c r="U1331" s="61">
        <v>11093.62</v>
      </c>
    </row>
    <row r="1332" spans="1:21" x14ac:dyDescent="0.25">
      <c r="A1332" t="s">
        <v>1363</v>
      </c>
      <c r="B1332">
        <v>1980</v>
      </c>
      <c r="C1332" t="s">
        <v>35</v>
      </c>
      <c r="D1332">
        <v>20</v>
      </c>
      <c r="E1332">
        <v>2</v>
      </c>
      <c r="F1332" s="54">
        <v>11103.33</v>
      </c>
      <c r="G1332" t="s">
        <v>12</v>
      </c>
      <c r="H1332" t="s">
        <v>16</v>
      </c>
      <c r="I1332" t="s">
        <v>300</v>
      </c>
      <c r="J1332" s="20"/>
      <c r="K1332" s="20"/>
      <c r="L1332" s="17" t="str">
        <f t="shared" si="104"/>
        <v>Aug</v>
      </c>
      <c r="M1332" s="17">
        <f t="shared" si="105"/>
        <v>1980</v>
      </c>
      <c r="N1332" s="17" t="str" cm="1">
        <f t="array" ref="N1332">IF(G1332="?",INDEX($G$2:$G$2344,MODE(MATCH($G$2:$G$2344,$G$2:$G$2344,0))),G1332)</f>
        <v>tier - 3</v>
      </c>
      <c r="O1332" s="17" t="str" cm="1">
        <f t="array" ref="O1332">IF(H1332="?",INDEX($H$2:$H$2344,MODE(MATCH($H$2:$H$2344,$H$2:$H$2344,0))),H1332)</f>
        <v>tier - 1</v>
      </c>
      <c r="P1332" s="17" t="str">
        <f t="shared" si="106"/>
        <v>R1021</v>
      </c>
      <c r="Q1332" s="47" t="str">
        <f t="shared" si="107"/>
        <v>20-Aug-1980</v>
      </c>
      <c r="R1332" s="48">
        <v>29453</v>
      </c>
      <c r="S1332" s="17"/>
      <c r="T1332" s="30">
        <f t="shared" si="108"/>
        <v>42</v>
      </c>
      <c r="U1332" s="62">
        <v>11103.33</v>
      </c>
    </row>
    <row r="1333" spans="1:21" x14ac:dyDescent="0.25">
      <c r="A1333" t="s">
        <v>1364</v>
      </c>
      <c r="B1333">
        <v>1969</v>
      </c>
      <c r="C1333" t="s">
        <v>15</v>
      </c>
      <c r="D1333">
        <v>30</v>
      </c>
      <c r="E1333">
        <v>2</v>
      </c>
      <c r="F1333" s="54">
        <v>11150.78</v>
      </c>
      <c r="G1333" t="s">
        <v>12</v>
      </c>
      <c r="H1333" t="s">
        <v>11</v>
      </c>
      <c r="I1333" t="s">
        <v>42</v>
      </c>
      <c r="J1333" s="19"/>
      <c r="K1333" s="19"/>
      <c r="L1333" s="15" t="str">
        <f t="shared" si="104"/>
        <v>Nov</v>
      </c>
      <c r="M1333" s="15">
        <f t="shared" si="105"/>
        <v>1969</v>
      </c>
      <c r="N1333" s="15" t="str" cm="1">
        <f t="array" ref="N1333">IF(G1333="?",INDEX($G$2:$G$2344,MODE(MATCH($G$2:$G$2344,$G$2:$G$2344,0))),G1333)</f>
        <v>tier - 3</v>
      </c>
      <c r="O1333" s="15" t="str" cm="1">
        <f t="array" ref="O1333">IF(H1333="?",INDEX($H$2:$H$2344,MODE(MATCH($H$2:$H$2344,$H$2:$H$2344,0))),H1333)</f>
        <v>tier - 2</v>
      </c>
      <c r="P1333" s="15" t="str">
        <f t="shared" si="106"/>
        <v>R1011</v>
      </c>
      <c r="Q1333" s="49" t="str">
        <f t="shared" si="107"/>
        <v>30-Nov-1969</v>
      </c>
      <c r="R1333" s="46">
        <v>25537</v>
      </c>
      <c r="S1333" s="15"/>
      <c r="T1333" s="29">
        <f t="shared" si="108"/>
        <v>53</v>
      </c>
      <c r="U1333" s="61">
        <v>11150.78</v>
      </c>
    </row>
    <row r="1334" spans="1:21" x14ac:dyDescent="0.25">
      <c r="A1334" t="s">
        <v>1365</v>
      </c>
      <c r="B1334">
        <v>1969</v>
      </c>
      <c r="C1334" t="s">
        <v>18</v>
      </c>
      <c r="D1334">
        <v>25</v>
      </c>
      <c r="E1334">
        <v>2</v>
      </c>
      <c r="F1334" s="54">
        <v>11163.57</v>
      </c>
      <c r="G1334" t="s">
        <v>12</v>
      </c>
      <c r="H1334" t="s">
        <v>11</v>
      </c>
      <c r="I1334" t="s">
        <v>42</v>
      </c>
      <c r="J1334" s="20"/>
      <c r="K1334" s="20"/>
      <c r="L1334" s="17" t="str">
        <f t="shared" si="104"/>
        <v>Jun</v>
      </c>
      <c r="M1334" s="17">
        <f t="shared" si="105"/>
        <v>1969</v>
      </c>
      <c r="N1334" s="17" t="str" cm="1">
        <f t="array" ref="N1334">IF(G1334="?",INDEX($G$2:$G$2344,MODE(MATCH($G$2:$G$2344,$G$2:$G$2344,0))),G1334)</f>
        <v>tier - 3</v>
      </c>
      <c r="O1334" s="17" t="str" cm="1">
        <f t="array" ref="O1334">IF(H1334="?",INDEX($H$2:$H$2344,MODE(MATCH($H$2:$H$2344,$H$2:$H$2344,0))),H1334)</f>
        <v>tier - 2</v>
      </c>
      <c r="P1334" s="17" t="str">
        <f t="shared" si="106"/>
        <v>R1011</v>
      </c>
      <c r="Q1334" s="47" t="str">
        <f t="shared" si="107"/>
        <v>25-Jun-1969</v>
      </c>
      <c r="R1334" s="48">
        <v>25379</v>
      </c>
      <c r="S1334" s="17"/>
      <c r="T1334" s="30">
        <f t="shared" si="108"/>
        <v>53</v>
      </c>
      <c r="U1334" s="62">
        <v>11163.57</v>
      </c>
    </row>
    <row r="1335" spans="1:21" x14ac:dyDescent="0.25">
      <c r="A1335" t="s">
        <v>1366</v>
      </c>
      <c r="B1335">
        <v>1966</v>
      </c>
      <c r="C1335" t="s">
        <v>35</v>
      </c>
      <c r="D1335">
        <v>6</v>
      </c>
      <c r="E1335">
        <v>0</v>
      </c>
      <c r="F1335" s="54">
        <v>11165.42</v>
      </c>
      <c r="G1335" t="s">
        <v>12</v>
      </c>
      <c r="H1335" t="s">
        <v>16</v>
      </c>
      <c r="I1335" t="s">
        <v>168</v>
      </c>
      <c r="J1335" s="19"/>
      <c r="K1335" s="19"/>
      <c r="L1335" s="15" t="str">
        <f t="shared" si="104"/>
        <v>Aug</v>
      </c>
      <c r="M1335" s="15">
        <f t="shared" si="105"/>
        <v>1966</v>
      </c>
      <c r="N1335" s="15" t="str" cm="1">
        <f t="array" ref="N1335">IF(G1335="?",INDEX($G$2:$G$2344,MODE(MATCH($G$2:$G$2344,$G$2:$G$2344,0))),G1335)</f>
        <v>tier - 3</v>
      </c>
      <c r="O1335" s="15" t="str" cm="1">
        <f t="array" ref="O1335">IF(H1335="?",INDEX($H$2:$H$2344,MODE(MATCH($H$2:$H$2344,$H$2:$H$2344,0))),H1335)</f>
        <v>tier - 1</v>
      </c>
      <c r="P1335" s="15" t="str">
        <f t="shared" si="106"/>
        <v>R1016</v>
      </c>
      <c r="Q1335" s="49" t="str">
        <f t="shared" si="107"/>
        <v>6-Aug-1966</v>
      </c>
      <c r="R1335" s="46">
        <v>24325</v>
      </c>
      <c r="S1335" s="15"/>
      <c r="T1335" s="29">
        <f t="shared" si="108"/>
        <v>56</v>
      </c>
      <c r="U1335" s="61">
        <v>11165.42</v>
      </c>
    </row>
    <row r="1336" spans="1:21" x14ac:dyDescent="0.25">
      <c r="A1336" t="s">
        <v>1367</v>
      </c>
      <c r="B1336">
        <v>1972</v>
      </c>
      <c r="C1336" t="s">
        <v>20</v>
      </c>
      <c r="D1336">
        <v>3</v>
      </c>
      <c r="E1336">
        <v>0</v>
      </c>
      <c r="F1336" s="54">
        <v>11186.2</v>
      </c>
      <c r="G1336" t="s">
        <v>12</v>
      </c>
      <c r="H1336" t="s">
        <v>11</v>
      </c>
      <c r="I1336" t="s">
        <v>300</v>
      </c>
      <c r="J1336" s="20"/>
      <c r="K1336" s="20"/>
      <c r="L1336" s="17" t="str">
        <f t="shared" si="104"/>
        <v>Sep</v>
      </c>
      <c r="M1336" s="17">
        <f t="shared" si="105"/>
        <v>1972</v>
      </c>
      <c r="N1336" s="17" t="str" cm="1">
        <f t="array" ref="N1336">IF(G1336="?",INDEX($G$2:$G$2344,MODE(MATCH($G$2:$G$2344,$G$2:$G$2344,0))),G1336)</f>
        <v>tier - 3</v>
      </c>
      <c r="O1336" s="17" t="str" cm="1">
        <f t="array" ref="O1336">IF(H1336="?",INDEX($H$2:$H$2344,MODE(MATCH($H$2:$H$2344,$H$2:$H$2344,0))),H1336)</f>
        <v>tier - 2</v>
      </c>
      <c r="P1336" s="17" t="str">
        <f t="shared" si="106"/>
        <v>R1021</v>
      </c>
      <c r="Q1336" s="47" t="str">
        <f t="shared" si="107"/>
        <v>3-Sep-1972</v>
      </c>
      <c r="R1336" s="48">
        <v>26545</v>
      </c>
      <c r="S1336" s="17"/>
      <c r="T1336" s="30">
        <f t="shared" si="108"/>
        <v>50</v>
      </c>
      <c r="U1336" s="62">
        <v>11186.2</v>
      </c>
    </row>
    <row r="1337" spans="1:21" x14ac:dyDescent="0.25">
      <c r="A1337" t="s">
        <v>1368</v>
      </c>
      <c r="B1337">
        <v>1970</v>
      </c>
      <c r="C1337" t="s">
        <v>18</v>
      </c>
      <c r="D1337">
        <v>14</v>
      </c>
      <c r="E1337">
        <v>2</v>
      </c>
      <c r="F1337" s="54">
        <v>11187.66</v>
      </c>
      <c r="G1337" t="s">
        <v>12</v>
      </c>
      <c r="H1337" t="s">
        <v>11</v>
      </c>
      <c r="I1337" t="s">
        <v>23</v>
      </c>
      <c r="J1337" s="19"/>
      <c r="K1337" s="19"/>
      <c r="L1337" s="15" t="str">
        <f t="shared" si="104"/>
        <v>Jun</v>
      </c>
      <c r="M1337" s="15">
        <f t="shared" si="105"/>
        <v>1970</v>
      </c>
      <c r="N1337" s="15" t="str" cm="1">
        <f t="array" ref="N1337">IF(G1337="?",INDEX($G$2:$G$2344,MODE(MATCH($G$2:$G$2344,$G$2:$G$2344,0))),G1337)</f>
        <v>tier - 3</v>
      </c>
      <c r="O1337" s="15" t="str" cm="1">
        <f t="array" ref="O1337">IF(H1337="?",INDEX($H$2:$H$2344,MODE(MATCH($H$2:$H$2344,$H$2:$H$2344,0))),H1337)</f>
        <v>tier - 2</v>
      </c>
      <c r="P1337" s="15" t="str">
        <f t="shared" si="106"/>
        <v>R1012</v>
      </c>
      <c r="Q1337" s="49" t="str">
        <f t="shared" si="107"/>
        <v>14-Jun-1970</v>
      </c>
      <c r="R1337" s="46">
        <v>25733</v>
      </c>
      <c r="S1337" s="15"/>
      <c r="T1337" s="29">
        <f t="shared" si="108"/>
        <v>52</v>
      </c>
      <c r="U1337" s="61">
        <v>11187.66</v>
      </c>
    </row>
    <row r="1338" spans="1:21" x14ac:dyDescent="0.25">
      <c r="A1338" t="s">
        <v>1369</v>
      </c>
      <c r="B1338">
        <v>1976</v>
      </c>
      <c r="C1338" t="s">
        <v>18</v>
      </c>
      <c r="D1338">
        <v>28</v>
      </c>
      <c r="E1338">
        <v>2</v>
      </c>
      <c r="F1338" s="54">
        <v>11217.35</v>
      </c>
      <c r="G1338" t="s">
        <v>12</v>
      </c>
      <c r="H1338" t="s">
        <v>11</v>
      </c>
      <c r="I1338" t="s">
        <v>200</v>
      </c>
      <c r="J1338" s="20"/>
      <c r="K1338" s="20"/>
      <c r="L1338" s="17" t="str">
        <f t="shared" si="104"/>
        <v>Jun</v>
      </c>
      <c r="M1338" s="17">
        <f t="shared" si="105"/>
        <v>1976</v>
      </c>
      <c r="N1338" s="17" t="str" cm="1">
        <f t="array" ref="N1338">IF(G1338="?",INDEX($G$2:$G$2344,MODE(MATCH($G$2:$G$2344,$G$2:$G$2344,0))),G1338)</f>
        <v>tier - 3</v>
      </c>
      <c r="O1338" s="17" t="str" cm="1">
        <f t="array" ref="O1338">IF(H1338="?",INDEX($H$2:$H$2344,MODE(MATCH($H$2:$H$2344,$H$2:$H$2344,0))),H1338)</f>
        <v>tier - 2</v>
      </c>
      <c r="P1338" s="17" t="str">
        <f t="shared" si="106"/>
        <v>R1025</v>
      </c>
      <c r="Q1338" s="47" t="str">
        <f t="shared" si="107"/>
        <v>28-Jun-1976</v>
      </c>
      <c r="R1338" s="48">
        <v>27939</v>
      </c>
      <c r="S1338" s="17"/>
      <c r="T1338" s="30">
        <f t="shared" si="108"/>
        <v>46</v>
      </c>
      <c r="U1338" s="62">
        <v>11217.35</v>
      </c>
    </row>
    <row r="1339" spans="1:21" x14ac:dyDescent="0.25">
      <c r="A1339" t="s">
        <v>1370</v>
      </c>
      <c r="B1339">
        <v>1969</v>
      </c>
      <c r="C1339" t="s">
        <v>30</v>
      </c>
      <c r="D1339">
        <v>30</v>
      </c>
      <c r="E1339">
        <v>2</v>
      </c>
      <c r="F1339" s="54">
        <v>11244.38</v>
      </c>
      <c r="G1339" t="s">
        <v>12</v>
      </c>
      <c r="H1339" t="s">
        <v>16</v>
      </c>
      <c r="I1339" t="s">
        <v>168</v>
      </c>
      <c r="J1339" s="19"/>
      <c r="K1339" s="19"/>
      <c r="L1339" s="15" t="str">
        <f t="shared" si="104"/>
        <v>Dec</v>
      </c>
      <c r="M1339" s="15">
        <f t="shared" si="105"/>
        <v>1969</v>
      </c>
      <c r="N1339" s="15" t="str" cm="1">
        <f t="array" ref="N1339">IF(G1339="?",INDEX($G$2:$G$2344,MODE(MATCH($G$2:$G$2344,$G$2:$G$2344,0))),G1339)</f>
        <v>tier - 3</v>
      </c>
      <c r="O1339" s="15" t="str" cm="1">
        <f t="array" ref="O1339">IF(H1339="?",INDEX($H$2:$H$2344,MODE(MATCH($H$2:$H$2344,$H$2:$H$2344,0))),H1339)</f>
        <v>tier - 1</v>
      </c>
      <c r="P1339" s="15" t="str">
        <f t="shared" si="106"/>
        <v>R1016</v>
      </c>
      <c r="Q1339" s="49" t="str">
        <f t="shared" si="107"/>
        <v>30-Dec-1969</v>
      </c>
      <c r="R1339" s="46">
        <v>25567</v>
      </c>
      <c r="S1339" s="15"/>
      <c r="T1339" s="29">
        <f t="shared" si="108"/>
        <v>53</v>
      </c>
      <c r="U1339" s="61">
        <v>11244.38</v>
      </c>
    </row>
    <row r="1340" spans="1:21" x14ac:dyDescent="0.25">
      <c r="A1340" t="s">
        <v>1371</v>
      </c>
      <c r="B1340">
        <v>1989</v>
      </c>
      <c r="C1340" t="s">
        <v>30</v>
      </c>
      <c r="D1340">
        <v>17</v>
      </c>
      <c r="E1340">
        <v>3</v>
      </c>
      <c r="F1340" s="54">
        <v>11250.43</v>
      </c>
      <c r="G1340" t="s">
        <v>12</v>
      </c>
      <c r="H1340" t="s">
        <v>11</v>
      </c>
      <c r="I1340" t="s">
        <v>535</v>
      </c>
      <c r="J1340" s="20"/>
      <c r="K1340" s="20"/>
      <c r="L1340" s="17" t="str">
        <f t="shared" si="104"/>
        <v>Dec</v>
      </c>
      <c r="M1340" s="17">
        <f t="shared" si="105"/>
        <v>1989</v>
      </c>
      <c r="N1340" s="17" t="str" cm="1">
        <f t="array" ref="N1340">IF(G1340="?",INDEX($G$2:$G$2344,MODE(MATCH($G$2:$G$2344,$G$2:$G$2344,0))),G1340)</f>
        <v>tier - 3</v>
      </c>
      <c r="O1340" s="17" t="str" cm="1">
        <f t="array" ref="O1340">IF(H1340="?",INDEX($H$2:$H$2344,MODE(MATCH($H$2:$H$2344,$H$2:$H$2344,0))),H1340)</f>
        <v>tier - 2</v>
      </c>
      <c r="P1340" s="17" t="str">
        <f t="shared" si="106"/>
        <v>R1026</v>
      </c>
      <c r="Q1340" s="47" t="str">
        <f t="shared" si="107"/>
        <v>17-Dec-1989</v>
      </c>
      <c r="R1340" s="48">
        <v>32859</v>
      </c>
      <c r="S1340" s="17"/>
      <c r="T1340" s="30">
        <f t="shared" si="108"/>
        <v>33</v>
      </c>
      <c r="U1340" s="62">
        <v>11250.43</v>
      </c>
    </row>
    <row r="1341" spans="1:21" x14ac:dyDescent="0.25">
      <c r="A1341" t="s">
        <v>1372</v>
      </c>
      <c r="B1341">
        <v>1969</v>
      </c>
      <c r="C1341" t="s">
        <v>35</v>
      </c>
      <c r="D1341">
        <v>20</v>
      </c>
      <c r="E1341">
        <v>3</v>
      </c>
      <c r="F1341" s="54">
        <v>11253.42</v>
      </c>
      <c r="G1341" t="s">
        <v>12</v>
      </c>
      <c r="H1341" t="s">
        <v>16</v>
      </c>
      <c r="I1341" t="s">
        <v>42</v>
      </c>
      <c r="J1341" s="19"/>
      <c r="K1341" s="19"/>
      <c r="L1341" s="15" t="str">
        <f t="shared" si="104"/>
        <v>Aug</v>
      </c>
      <c r="M1341" s="15">
        <f t="shared" si="105"/>
        <v>1969</v>
      </c>
      <c r="N1341" s="15" t="str" cm="1">
        <f t="array" ref="N1341">IF(G1341="?",INDEX($G$2:$G$2344,MODE(MATCH($G$2:$G$2344,$G$2:$G$2344,0))),G1341)</f>
        <v>tier - 3</v>
      </c>
      <c r="O1341" s="15" t="str" cm="1">
        <f t="array" ref="O1341">IF(H1341="?",INDEX($H$2:$H$2344,MODE(MATCH($H$2:$H$2344,$H$2:$H$2344,0))),H1341)</f>
        <v>tier - 1</v>
      </c>
      <c r="P1341" s="15" t="str">
        <f t="shared" si="106"/>
        <v>R1011</v>
      </c>
      <c r="Q1341" s="49" t="str">
        <f t="shared" si="107"/>
        <v>20-Aug-1969</v>
      </c>
      <c r="R1341" s="46">
        <v>25435</v>
      </c>
      <c r="S1341" s="15"/>
      <c r="T1341" s="29">
        <f t="shared" si="108"/>
        <v>53</v>
      </c>
      <c r="U1341" s="61">
        <v>11253.42</v>
      </c>
    </row>
    <row r="1342" spans="1:21" x14ac:dyDescent="0.25">
      <c r="A1342" t="s">
        <v>1373</v>
      </c>
      <c r="B1342">
        <v>1981</v>
      </c>
      <c r="C1342" t="s">
        <v>37</v>
      </c>
      <c r="D1342">
        <v>2</v>
      </c>
      <c r="E1342">
        <v>1</v>
      </c>
      <c r="F1342" s="54">
        <v>11255.29</v>
      </c>
      <c r="G1342" t="s">
        <v>12</v>
      </c>
      <c r="H1342" t="s">
        <v>16</v>
      </c>
      <c r="I1342" t="s">
        <v>535</v>
      </c>
      <c r="J1342" s="20"/>
      <c r="K1342" s="20"/>
      <c r="L1342" s="17" t="str">
        <f t="shared" si="104"/>
        <v>Oct</v>
      </c>
      <c r="M1342" s="17">
        <f t="shared" si="105"/>
        <v>1981</v>
      </c>
      <c r="N1342" s="17" t="str" cm="1">
        <f t="array" ref="N1342">IF(G1342="?",INDEX($G$2:$G$2344,MODE(MATCH($G$2:$G$2344,$G$2:$G$2344,0))),G1342)</f>
        <v>tier - 3</v>
      </c>
      <c r="O1342" s="17" t="str" cm="1">
        <f t="array" ref="O1342">IF(H1342="?",INDEX($H$2:$H$2344,MODE(MATCH($H$2:$H$2344,$H$2:$H$2344,0))),H1342)</f>
        <v>tier - 1</v>
      </c>
      <c r="P1342" s="17" t="str">
        <f t="shared" si="106"/>
        <v>R1026</v>
      </c>
      <c r="Q1342" s="47" t="str">
        <f t="shared" si="107"/>
        <v>2-Oct-1981</v>
      </c>
      <c r="R1342" s="48">
        <v>29861</v>
      </c>
      <c r="S1342" s="17"/>
      <c r="T1342" s="30">
        <f t="shared" si="108"/>
        <v>41</v>
      </c>
      <c r="U1342" s="62">
        <v>11255.29</v>
      </c>
    </row>
    <row r="1343" spans="1:21" x14ac:dyDescent="0.25">
      <c r="A1343" t="s">
        <v>1374</v>
      </c>
      <c r="B1343">
        <v>1969</v>
      </c>
      <c r="C1343" t="s">
        <v>37</v>
      </c>
      <c r="D1343">
        <v>11</v>
      </c>
      <c r="E1343">
        <v>3</v>
      </c>
      <c r="F1343" s="54">
        <v>11264.54</v>
      </c>
      <c r="G1343" t="s">
        <v>12</v>
      </c>
      <c r="H1343" t="s">
        <v>11</v>
      </c>
      <c r="I1343" t="s">
        <v>42</v>
      </c>
      <c r="J1343" s="19"/>
      <c r="K1343" s="19"/>
      <c r="L1343" s="15" t="str">
        <f t="shared" si="104"/>
        <v>Oct</v>
      </c>
      <c r="M1343" s="15">
        <f t="shared" si="105"/>
        <v>1969</v>
      </c>
      <c r="N1343" s="15" t="str" cm="1">
        <f t="array" ref="N1343">IF(G1343="?",INDEX($G$2:$G$2344,MODE(MATCH($G$2:$G$2344,$G$2:$G$2344,0))),G1343)</f>
        <v>tier - 3</v>
      </c>
      <c r="O1343" s="15" t="str" cm="1">
        <f t="array" ref="O1343">IF(H1343="?",INDEX($H$2:$H$2344,MODE(MATCH($H$2:$H$2344,$H$2:$H$2344,0))),H1343)</f>
        <v>tier - 2</v>
      </c>
      <c r="P1343" s="15" t="str">
        <f t="shared" si="106"/>
        <v>R1011</v>
      </c>
      <c r="Q1343" s="49" t="str">
        <f t="shared" si="107"/>
        <v>11-Oct-1969</v>
      </c>
      <c r="R1343" s="46">
        <v>25487</v>
      </c>
      <c r="S1343" s="15"/>
      <c r="T1343" s="29">
        <f t="shared" si="108"/>
        <v>53</v>
      </c>
      <c r="U1343" s="61">
        <v>11264.54</v>
      </c>
    </row>
    <row r="1344" spans="1:21" x14ac:dyDescent="0.25">
      <c r="A1344" t="s">
        <v>1375</v>
      </c>
      <c r="B1344">
        <v>1971</v>
      </c>
      <c r="C1344" t="s">
        <v>30</v>
      </c>
      <c r="D1344">
        <v>26</v>
      </c>
      <c r="E1344">
        <v>0</v>
      </c>
      <c r="F1344" s="54">
        <v>11265.71</v>
      </c>
      <c r="G1344" t="s">
        <v>12</v>
      </c>
      <c r="H1344" t="s">
        <v>16</v>
      </c>
      <c r="I1344" t="s">
        <v>200</v>
      </c>
      <c r="J1344" s="20"/>
      <c r="K1344" s="20"/>
      <c r="L1344" s="17" t="str">
        <f t="shared" si="104"/>
        <v>Dec</v>
      </c>
      <c r="M1344" s="17">
        <f t="shared" si="105"/>
        <v>1971</v>
      </c>
      <c r="N1344" s="17" t="str" cm="1">
        <f t="array" ref="N1344">IF(G1344="?",INDEX($G$2:$G$2344,MODE(MATCH($G$2:$G$2344,$G$2:$G$2344,0))),G1344)</f>
        <v>tier - 3</v>
      </c>
      <c r="O1344" s="17" t="str" cm="1">
        <f t="array" ref="O1344">IF(H1344="?",INDEX($H$2:$H$2344,MODE(MATCH($H$2:$H$2344,$H$2:$H$2344,0))),H1344)</f>
        <v>tier - 1</v>
      </c>
      <c r="P1344" s="17" t="str">
        <f t="shared" si="106"/>
        <v>R1025</v>
      </c>
      <c r="Q1344" s="47" t="str">
        <f t="shared" si="107"/>
        <v>26-Dec-1971</v>
      </c>
      <c r="R1344" s="48">
        <v>26293</v>
      </c>
      <c r="S1344" s="17"/>
      <c r="T1344" s="30">
        <f t="shared" si="108"/>
        <v>51</v>
      </c>
      <c r="U1344" s="62">
        <v>11265.71</v>
      </c>
    </row>
    <row r="1345" spans="1:21" x14ac:dyDescent="0.25">
      <c r="A1345" t="s">
        <v>1376</v>
      </c>
      <c r="B1345">
        <v>2004</v>
      </c>
      <c r="C1345" t="s">
        <v>37</v>
      </c>
      <c r="D1345">
        <v>4</v>
      </c>
      <c r="E1345">
        <v>1</v>
      </c>
      <c r="F1345" s="54">
        <v>11272.33</v>
      </c>
      <c r="G1345" t="s">
        <v>12</v>
      </c>
      <c r="H1345" t="s">
        <v>11</v>
      </c>
      <c r="I1345" t="s">
        <v>166</v>
      </c>
      <c r="J1345" s="19"/>
      <c r="K1345" s="19"/>
      <c r="L1345" s="15" t="str">
        <f t="shared" si="104"/>
        <v>Oct</v>
      </c>
      <c r="M1345" s="15">
        <f t="shared" si="105"/>
        <v>2004</v>
      </c>
      <c r="N1345" s="15" t="str" cm="1">
        <f t="array" ref="N1345">IF(G1345="?",INDEX($G$2:$G$2344,MODE(MATCH($G$2:$G$2344,$G$2:$G$2344,0))),G1345)</f>
        <v>tier - 3</v>
      </c>
      <c r="O1345" s="15" t="str" cm="1">
        <f t="array" ref="O1345">IF(H1345="?",INDEX($H$2:$H$2344,MODE(MATCH($H$2:$H$2344,$H$2:$H$2344,0))),H1345)</f>
        <v>tier - 2</v>
      </c>
      <c r="P1345" s="15" t="str">
        <f t="shared" si="106"/>
        <v>R1019</v>
      </c>
      <c r="Q1345" s="49" t="str">
        <f t="shared" si="107"/>
        <v>4-Oct-2004</v>
      </c>
      <c r="R1345" s="46">
        <v>38264</v>
      </c>
      <c r="S1345" s="15"/>
      <c r="T1345" s="29">
        <f t="shared" si="108"/>
        <v>18</v>
      </c>
      <c r="U1345" s="61">
        <v>11272.33</v>
      </c>
    </row>
    <row r="1346" spans="1:21" x14ac:dyDescent="0.25">
      <c r="A1346" t="s">
        <v>1377</v>
      </c>
      <c r="B1346">
        <v>1967</v>
      </c>
      <c r="C1346" t="s">
        <v>18</v>
      </c>
      <c r="D1346">
        <v>14</v>
      </c>
      <c r="E1346">
        <v>0</v>
      </c>
      <c r="F1346" s="54">
        <v>11286.54</v>
      </c>
      <c r="G1346" t="s">
        <v>12</v>
      </c>
      <c r="H1346" t="s">
        <v>12</v>
      </c>
      <c r="I1346" t="s">
        <v>247</v>
      </c>
      <c r="J1346" s="20"/>
      <c r="K1346" s="20"/>
      <c r="L1346" s="17" t="str">
        <f t="shared" ref="L1346:L1409" si="109">IF(C1346="?","Sep",C1346)</f>
        <v>Jun</v>
      </c>
      <c r="M1346" s="17">
        <f t="shared" ref="M1346:M1409" si="110">IF(B1346="?",ROUND(AVERAGE($B$2:$B$2344),0),B1346)</f>
        <v>1967</v>
      </c>
      <c r="N1346" s="17" t="str" cm="1">
        <f t="array" ref="N1346">IF(G1346="?",INDEX($G$2:$G$2344,MODE(MATCH($G$2:$G$2344,$G$2:$G$2344,0))),G1346)</f>
        <v>tier - 3</v>
      </c>
      <c r="O1346" s="17" t="str" cm="1">
        <f t="array" ref="O1346">IF(H1346="?",INDEX($H$2:$H$2344,MODE(MATCH($H$2:$H$2344,$H$2:$H$2344,0))),H1346)</f>
        <v>tier - 3</v>
      </c>
      <c r="P1346" s="17" t="str">
        <f t="shared" ref="P1346:P1409" si="111">IF(I1346="?","Unknown",I1346)</f>
        <v>R1024</v>
      </c>
      <c r="Q1346" s="47" t="str">
        <f t="shared" ref="Q1346:Q1409" si="112">CONCATENATE(D1346,"-",L1346,"-",M1346)</f>
        <v>14-Jun-1967</v>
      </c>
      <c r="R1346" s="48">
        <v>24637</v>
      </c>
      <c r="S1346" s="17"/>
      <c r="T1346" s="30">
        <f t="shared" ref="T1346:T1409" si="113">DATEDIF(R1346,$S$2,"Y")</f>
        <v>55</v>
      </c>
      <c r="U1346" s="62">
        <v>11286.54</v>
      </c>
    </row>
    <row r="1347" spans="1:21" x14ac:dyDescent="0.25">
      <c r="A1347" t="s">
        <v>1378</v>
      </c>
      <c r="B1347">
        <v>1970</v>
      </c>
      <c r="C1347" t="s">
        <v>18</v>
      </c>
      <c r="D1347">
        <v>22</v>
      </c>
      <c r="E1347">
        <v>3</v>
      </c>
      <c r="F1347" s="54">
        <v>11289.11</v>
      </c>
      <c r="G1347" t="s">
        <v>12</v>
      </c>
      <c r="H1347" t="s">
        <v>16</v>
      </c>
      <c r="I1347" t="s">
        <v>23</v>
      </c>
      <c r="J1347" s="19"/>
      <c r="K1347" s="19"/>
      <c r="L1347" s="15" t="str">
        <f t="shared" si="109"/>
        <v>Jun</v>
      </c>
      <c r="M1347" s="15">
        <f t="shared" si="110"/>
        <v>1970</v>
      </c>
      <c r="N1347" s="15" t="str" cm="1">
        <f t="array" ref="N1347">IF(G1347="?",INDEX($G$2:$G$2344,MODE(MATCH($G$2:$G$2344,$G$2:$G$2344,0))),G1347)</f>
        <v>tier - 3</v>
      </c>
      <c r="O1347" s="15" t="str" cm="1">
        <f t="array" ref="O1347">IF(H1347="?",INDEX($H$2:$H$2344,MODE(MATCH($H$2:$H$2344,$H$2:$H$2344,0))),H1347)</f>
        <v>tier - 1</v>
      </c>
      <c r="P1347" s="15" t="str">
        <f t="shared" si="111"/>
        <v>R1012</v>
      </c>
      <c r="Q1347" s="49" t="str">
        <f t="shared" si="112"/>
        <v>22-Jun-1970</v>
      </c>
      <c r="R1347" s="46">
        <v>25741</v>
      </c>
      <c r="S1347" s="15"/>
      <c r="T1347" s="29">
        <f t="shared" si="113"/>
        <v>52</v>
      </c>
      <c r="U1347" s="61">
        <v>11289.11</v>
      </c>
    </row>
    <row r="1348" spans="1:21" x14ac:dyDescent="0.25">
      <c r="A1348" t="s">
        <v>1379</v>
      </c>
      <c r="B1348">
        <v>1988</v>
      </c>
      <c r="C1348" t="s">
        <v>15</v>
      </c>
      <c r="D1348">
        <v>14</v>
      </c>
      <c r="E1348">
        <v>3</v>
      </c>
      <c r="F1348" s="54">
        <v>11294.57</v>
      </c>
      <c r="G1348" t="s">
        <v>12</v>
      </c>
      <c r="H1348" t="s">
        <v>16</v>
      </c>
      <c r="I1348" t="s">
        <v>632</v>
      </c>
      <c r="J1348" s="20"/>
      <c r="K1348" s="20"/>
      <c r="L1348" s="17" t="str">
        <f t="shared" si="109"/>
        <v>Nov</v>
      </c>
      <c r="M1348" s="17">
        <f t="shared" si="110"/>
        <v>1988</v>
      </c>
      <c r="N1348" s="17" t="str" cm="1">
        <f t="array" ref="N1348">IF(G1348="?",INDEX($G$2:$G$2344,MODE(MATCH($G$2:$G$2344,$G$2:$G$2344,0))),G1348)</f>
        <v>tier - 3</v>
      </c>
      <c r="O1348" s="17" t="str" cm="1">
        <f t="array" ref="O1348">IF(H1348="?",INDEX($H$2:$H$2344,MODE(MATCH($H$2:$H$2344,$H$2:$H$2344,0))),H1348)</f>
        <v>tier - 1</v>
      </c>
      <c r="P1348" s="17" t="str">
        <f t="shared" si="111"/>
        <v>R1022</v>
      </c>
      <c r="Q1348" s="47" t="str">
        <f t="shared" si="112"/>
        <v>14-Nov-1988</v>
      </c>
      <c r="R1348" s="48">
        <v>32461</v>
      </c>
      <c r="S1348" s="17"/>
      <c r="T1348" s="30">
        <f t="shared" si="113"/>
        <v>34</v>
      </c>
      <c r="U1348" s="62">
        <v>11294.57</v>
      </c>
    </row>
    <row r="1349" spans="1:21" x14ac:dyDescent="0.25">
      <c r="A1349" t="s">
        <v>1380</v>
      </c>
      <c r="B1349">
        <v>1972</v>
      </c>
      <c r="C1349" t="s">
        <v>20</v>
      </c>
      <c r="D1349">
        <v>25</v>
      </c>
      <c r="E1349">
        <v>4</v>
      </c>
      <c r="F1349" s="54">
        <v>11299.34</v>
      </c>
      <c r="G1349" t="s">
        <v>12</v>
      </c>
      <c r="H1349" t="s">
        <v>11</v>
      </c>
      <c r="I1349" t="s">
        <v>42</v>
      </c>
      <c r="J1349" s="19"/>
      <c r="K1349" s="19"/>
      <c r="L1349" s="15" t="str">
        <f t="shared" si="109"/>
        <v>Sep</v>
      </c>
      <c r="M1349" s="15">
        <f t="shared" si="110"/>
        <v>1972</v>
      </c>
      <c r="N1349" s="15" t="str" cm="1">
        <f t="array" ref="N1349">IF(G1349="?",INDEX($G$2:$G$2344,MODE(MATCH($G$2:$G$2344,$G$2:$G$2344,0))),G1349)</f>
        <v>tier - 3</v>
      </c>
      <c r="O1349" s="15" t="str" cm="1">
        <f t="array" ref="O1349">IF(H1349="?",INDEX($H$2:$H$2344,MODE(MATCH($H$2:$H$2344,$H$2:$H$2344,0))),H1349)</f>
        <v>tier - 2</v>
      </c>
      <c r="P1349" s="15" t="str">
        <f t="shared" si="111"/>
        <v>R1011</v>
      </c>
      <c r="Q1349" s="49" t="str">
        <f t="shared" si="112"/>
        <v>25-Sep-1972</v>
      </c>
      <c r="R1349" s="46">
        <v>26567</v>
      </c>
      <c r="S1349" s="15"/>
      <c r="T1349" s="29">
        <f t="shared" si="113"/>
        <v>50</v>
      </c>
      <c r="U1349" s="61">
        <v>11299.34</v>
      </c>
    </row>
    <row r="1350" spans="1:21" x14ac:dyDescent="0.25">
      <c r="A1350" t="s">
        <v>1381</v>
      </c>
      <c r="B1350">
        <v>1968</v>
      </c>
      <c r="C1350" t="s">
        <v>37</v>
      </c>
      <c r="D1350">
        <v>6</v>
      </c>
      <c r="E1350">
        <v>1</v>
      </c>
      <c r="F1350" s="54">
        <v>11305.93</v>
      </c>
      <c r="G1350" t="s">
        <v>12</v>
      </c>
      <c r="H1350" t="s">
        <v>16</v>
      </c>
      <c r="I1350" t="s">
        <v>23</v>
      </c>
      <c r="J1350" s="20"/>
      <c r="K1350" s="20"/>
      <c r="L1350" s="17" t="str">
        <f t="shared" si="109"/>
        <v>Oct</v>
      </c>
      <c r="M1350" s="17">
        <f t="shared" si="110"/>
        <v>1968</v>
      </c>
      <c r="N1350" s="17" t="str" cm="1">
        <f t="array" ref="N1350">IF(G1350="?",INDEX($G$2:$G$2344,MODE(MATCH($G$2:$G$2344,$G$2:$G$2344,0))),G1350)</f>
        <v>tier - 3</v>
      </c>
      <c r="O1350" s="17" t="str" cm="1">
        <f t="array" ref="O1350">IF(H1350="?",INDEX($H$2:$H$2344,MODE(MATCH($H$2:$H$2344,$H$2:$H$2344,0))),H1350)</f>
        <v>tier - 1</v>
      </c>
      <c r="P1350" s="17" t="str">
        <f t="shared" si="111"/>
        <v>R1012</v>
      </c>
      <c r="Q1350" s="47" t="str">
        <f t="shared" si="112"/>
        <v>6-Oct-1968</v>
      </c>
      <c r="R1350" s="48">
        <v>25117</v>
      </c>
      <c r="S1350" s="17"/>
      <c r="T1350" s="30">
        <f t="shared" si="113"/>
        <v>54</v>
      </c>
      <c r="U1350" s="62">
        <v>11305.93</v>
      </c>
    </row>
    <row r="1351" spans="1:21" x14ac:dyDescent="0.25">
      <c r="A1351" t="s">
        <v>1382</v>
      </c>
      <c r="B1351">
        <v>1963</v>
      </c>
      <c r="C1351" t="s">
        <v>15</v>
      </c>
      <c r="D1351">
        <v>22</v>
      </c>
      <c r="E1351">
        <v>0</v>
      </c>
      <c r="F1351" s="54">
        <v>11312.33</v>
      </c>
      <c r="G1351" t="s">
        <v>12</v>
      </c>
      <c r="H1351" t="s">
        <v>12</v>
      </c>
      <c r="I1351" t="s">
        <v>23</v>
      </c>
      <c r="J1351" s="19"/>
      <c r="K1351" s="19"/>
      <c r="L1351" s="15" t="str">
        <f t="shared" si="109"/>
        <v>Nov</v>
      </c>
      <c r="M1351" s="15">
        <f t="shared" si="110"/>
        <v>1963</v>
      </c>
      <c r="N1351" s="15" t="str" cm="1">
        <f t="array" ref="N1351">IF(G1351="?",INDEX($G$2:$G$2344,MODE(MATCH($G$2:$G$2344,$G$2:$G$2344,0))),G1351)</f>
        <v>tier - 3</v>
      </c>
      <c r="O1351" s="15" t="str" cm="1">
        <f t="array" ref="O1351">IF(H1351="?",INDEX($H$2:$H$2344,MODE(MATCH($H$2:$H$2344,$H$2:$H$2344,0))),H1351)</f>
        <v>tier - 3</v>
      </c>
      <c r="P1351" s="15" t="str">
        <f t="shared" si="111"/>
        <v>R1012</v>
      </c>
      <c r="Q1351" s="49" t="str">
        <f t="shared" si="112"/>
        <v>22-Nov-1963</v>
      </c>
      <c r="R1351" s="46">
        <v>23337</v>
      </c>
      <c r="S1351" s="15"/>
      <c r="T1351" s="29">
        <f t="shared" si="113"/>
        <v>59</v>
      </c>
      <c r="U1351" s="61">
        <v>11312.33</v>
      </c>
    </row>
    <row r="1352" spans="1:21" x14ac:dyDescent="0.25">
      <c r="A1352" t="s">
        <v>1383</v>
      </c>
      <c r="B1352">
        <v>1995</v>
      </c>
      <c r="C1352" t="s">
        <v>30</v>
      </c>
      <c r="D1352">
        <v>10</v>
      </c>
      <c r="E1352">
        <v>0</v>
      </c>
      <c r="F1352" s="54">
        <v>11318.57</v>
      </c>
      <c r="G1352" t="s">
        <v>12</v>
      </c>
      <c r="H1352" t="s">
        <v>11</v>
      </c>
      <c r="I1352" t="s">
        <v>535</v>
      </c>
      <c r="J1352" s="20"/>
      <c r="K1352" s="20"/>
      <c r="L1352" s="17" t="str">
        <f t="shared" si="109"/>
        <v>Dec</v>
      </c>
      <c r="M1352" s="17">
        <f t="shared" si="110"/>
        <v>1995</v>
      </c>
      <c r="N1352" s="17" t="str" cm="1">
        <f t="array" ref="N1352">IF(G1352="?",INDEX($G$2:$G$2344,MODE(MATCH($G$2:$G$2344,$G$2:$G$2344,0))),G1352)</f>
        <v>tier - 3</v>
      </c>
      <c r="O1352" s="17" t="str" cm="1">
        <f t="array" ref="O1352">IF(H1352="?",INDEX($H$2:$H$2344,MODE(MATCH($H$2:$H$2344,$H$2:$H$2344,0))),H1352)</f>
        <v>tier - 2</v>
      </c>
      <c r="P1352" s="17" t="str">
        <f t="shared" si="111"/>
        <v>R1026</v>
      </c>
      <c r="Q1352" s="47" t="str">
        <f t="shared" si="112"/>
        <v>10-Dec-1995</v>
      </c>
      <c r="R1352" s="48">
        <v>35043</v>
      </c>
      <c r="S1352" s="17"/>
      <c r="T1352" s="30">
        <f t="shared" si="113"/>
        <v>27</v>
      </c>
      <c r="U1352" s="62">
        <v>11318.57</v>
      </c>
    </row>
    <row r="1353" spans="1:21" x14ac:dyDescent="0.25">
      <c r="A1353" t="s">
        <v>1384</v>
      </c>
      <c r="B1353">
        <v>1963</v>
      </c>
      <c r="C1353" t="s">
        <v>10</v>
      </c>
      <c r="D1353">
        <v>11</v>
      </c>
      <c r="E1353">
        <v>0</v>
      </c>
      <c r="F1353" s="54">
        <v>11319.12</v>
      </c>
      <c r="G1353" t="s">
        <v>12</v>
      </c>
      <c r="H1353" t="s">
        <v>16</v>
      </c>
      <c r="I1353" t="s">
        <v>23</v>
      </c>
      <c r="J1353" s="19"/>
      <c r="K1353" s="19"/>
      <c r="L1353" s="15" t="str">
        <f t="shared" si="109"/>
        <v>Jul</v>
      </c>
      <c r="M1353" s="15">
        <f t="shared" si="110"/>
        <v>1963</v>
      </c>
      <c r="N1353" s="15" t="str" cm="1">
        <f t="array" ref="N1353">IF(G1353="?",INDEX($G$2:$G$2344,MODE(MATCH($G$2:$G$2344,$G$2:$G$2344,0))),G1353)</f>
        <v>tier - 3</v>
      </c>
      <c r="O1353" s="15" t="str" cm="1">
        <f t="array" ref="O1353">IF(H1353="?",INDEX($H$2:$H$2344,MODE(MATCH($H$2:$H$2344,$H$2:$H$2344,0))),H1353)</f>
        <v>tier - 1</v>
      </c>
      <c r="P1353" s="15" t="str">
        <f t="shared" si="111"/>
        <v>R1012</v>
      </c>
      <c r="Q1353" s="49" t="str">
        <f t="shared" si="112"/>
        <v>11-Jul-1963</v>
      </c>
      <c r="R1353" s="46">
        <v>23203</v>
      </c>
      <c r="S1353" s="15"/>
      <c r="T1353" s="29">
        <f t="shared" si="113"/>
        <v>59</v>
      </c>
      <c r="U1353" s="61">
        <v>11319.12</v>
      </c>
    </row>
    <row r="1354" spans="1:21" x14ac:dyDescent="0.25">
      <c r="A1354" t="s">
        <v>1385</v>
      </c>
      <c r="B1354">
        <v>2002</v>
      </c>
      <c r="C1354" t="s">
        <v>20</v>
      </c>
      <c r="D1354">
        <v>20</v>
      </c>
      <c r="E1354">
        <v>0</v>
      </c>
      <c r="F1354" s="54">
        <v>11321.49</v>
      </c>
      <c r="G1354" t="s">
        <v>12</v>
      </c>
      <c r="H1354" t="s">
        <v>12</v>
      </c>
      <c r="I1354" t="s">
        <v>23</v>
      </c>
      <c r="J1354" s="20"/>
      <c r="K1354" s="20"/>
      <c r="L1354" s="17" t="str">
        <f t="shared" si="109"/>
        <v>Sep</v>
      </c>
      <c r="M1354" s="17">
        <f t="shared" si="110"/>
        <v>2002</v>
      </c>
      <c r="N1354" s="17" t="str" cm="1">
        <f t="array" ref="N1354">IF(G1354="?",INDEX($G$2:$G$2344,MODE(MATCH($G$2:$G$2344,$G$2:$G$2344,0))),G1354)</f>
        <v>tier - 3</v>
      </c>
      <c r="O1354" s="17" t="str" cm="1">
        <f t="array" ref="O1354">IF(H1354="?",INDEX($H$2:$H$2344,MODE(MATCH($H$2:$H$2344,$H$2:$H$2344,0))),H1354)</f>
        <v>tier - 3</v>
      </c>
      <c r="P1354" s="17" t="str">
        <f t="shared" si="111"/>
        <v>R1012</v>
      </c>
      <c r="Q1354" s="47" t="str">
        <f t="shared" si="112"/>
        <v>20-Sep-2002</v>
      </c>
      <c r="R1354" s="48">
        <v>37519</v>
      </c>
      <c r="S1354" s="17"/>
      <c r="T1354" s="30">
        <f t="shared" si="113"/>
        <v>20</v>
      </c>
      <c r="U1354" s="62">
        <v>11321.49</v>
      </c>
    </row>
    <row r="1355" spans="1:21" x14ac:dyDescent="0.25">
      <c r="A1355" t="s">
        <v>1386</v>
      </c>
      <c r="B1355">
        <v>1989</v>
      </c>
      <c r="C1355" t="s">
        <v>35</v>
      </c>
      <c r="D1355">
        <v>19</v>
      </c>
      <c r="E1355">
        <v>1</v>
      </c>
      <c r="F1355" s="54">
        <v>11326.71</v>
      </c>
      <c r="G1355" t="s">
        <v>12</v>
      </c>
      <c r="H1355" t="s">
        <v>12</v>
      </c>
      <c r="I1355" t="s">
        <v>13</v>
      </c>
      <c r="J1355" s="19"/>
      <c r="K1355" s="19"/>
      <c r="L1355" s="15" t="str">
        <f t="shared" si="109"/>
        <v>Aug</v>
      </c>
      <c r="M1355" s="15">
        <f t="shared" si="110"/>
        <v>1989</v>
      </c>
      <c r="N1355" s="15" t="str" cm="1">
        <f t="array" ref="N1355">IF(G1355="?",INDEX($G$2:$G$2344,MODE(MATCH($G$2:$G$2344,$G$2:$G$2344,0))),G1355)</f>
        <v>tier - 3</v>
      </c>
      <c r="O1355" s="15" t="str" cm="1">
        <f t="array" ref="O1355">IF(H1355="?",INDEX($H$2:$H$2344,MODE(MATCH($H$2:$H$2344,$H$2:$H$2344,0))),H1355)</f>
        <v>tier - 3</v>
      </c>
      <c r="P1355" s="15" t="str">
        <f t="shared" si="111"/>
        <v>R1013</v>
      </c>
      <c r="Q1355" s="49" t="str">
        <f t="shared" si="112"/>
        <v>19-Aug-1989</v>
      </c>
      <c r="R1355" s="46">
        <v>32739</v>
      </c>
      <c r="S1355" s="15"/>
      <c r="T1355" s="29">
        <f t="shared" si="113"/>
        <v>33</v>
      </c>
      <c r="U1355" s="61">
        <v>11326.71</v>
      </c>
    </row>
    <row r="1356" spans="1:21" x14ac:dyDescent="0.25">
      <c r="A1356" t="s">
        <v>1387</v>
      </c>
      <c r="B1356">
        <v>1968</v>
      </c>
      <c r="C1356" t="s">
        <v>15</v>
      </c>
      <c r="D1356">
        <v>2</v>
      </c>
      <c r="E1356">
        <v>0</v>
      </c>
      <c r="F1356" s="54">
        <v>11344.32</v>
      </c>
      <c r="G1356" t="s">
        <v>12</v>
      </c>
      <c r="H1356" t="s">
        <v>11</v>
      </c>
      <c r="I1356" t="s">
        <v>200</v>
      </c>
      <c r="J1356" s="20"/>
      <c r="K1356" s="20"/>
      <c r="L1356" s="17" t="str">
        <f t="shared" si="109"/>
        <v>Nov</v>
      </c>
      <c r="M1356" s="17">
        <f t="shared" si="110"/>
        <v>1968</v>
      </c>
      <c r="N1356" s="17" t="str" cm="1">
        <f t="array" ref="N1356">IF(G1356="?",INDEX($G$2:$G$2344,MODE(MATCH($G$2:$G$2344,$G$2:$G$2344,0))),G1356)</f>
        <v>tier - 3</v>
      </c>
      <c r="O1356" s="17" t="str" cm="1">
        <f t="array" ref="O1356">IF(H1356="?",INDEX($H$2:$H$2344,MODE(MATCH($H$2:$H$2344,$H$2:$H$2344,0))),H1356)</f>
        <v>tier - 2</v>
      </c>
      <c r="P1356" s="17" t="str">
        <f t="shared" si="111"/>
        <v>R1025</v>
      </c>
      <c r="Q1356" s="47" t="str">
        <f t="shared" si="112"/>
        <v>2-Nov-1968</v>
      </c>
      <c r="R1356" s="48">
        <v>25144</v>
      </c>
      <c r="S1356" s="17"/>
      <c r="T1356" s="30">
        <f t="shared" si="113"/>
        <v>54</v>
      </c>
      <c r="U1356" s="62">
        <v>11344.32</v>
      </c>
    </row>
    <row r="1357" spans="1:21" x14ac:dyDescent="0.25">
      <c r="A1357" t="s">
        <v>1388</v>
      </c>
      <c r="B1357">
        <v>1964</v>
      </c>
      <c r="C1357" t="s">
        <v>10</v>
      </c>
      <c r="D1357">
        <v>12</v>
      </c>
      <c r="E1357">
        <v>0</v>
      </c>
      <c r="F1357" s="54">
        <v>11345.52</v>
      </c>
      <c r="G1357" t="s">
        <v>12</v>
      </c>
      <c r="H1357" t="s">
        <v>12</v>
      </c>
      <c r="I1357" t="s">
        <v>42</v>
      </c>
      <c r="J1357" s="19"/>
      <c r="K1357" s="19"/>
      <c r="L1357" s="15" t="str">
        <f t="shared" si="109"/>
        <v>Jul</v>
      </c>
      <c r="M1357" s="15">
        <f t="shared" si="110"/>
        <v>1964</v>
      </c>
      <c r="N1357" s="15" t="str" cm="1">
        <f t="array" ref="N1357">IF(G1357="?",INDEX($G$2:$G$2344,MODE(MATCH($G$2:$G$2344,$G$2:$G$2344,0))),G1357)</f>
        <v>tier - 3</v>
      </c>
      <c r="O1357" s="15" t="str" cm="1">
        <f t="array" ref="O1357">IF(H1357="?",INDEX($H$2:$H$2344,MODE(MATCH($H$2:$H$2344,$H$2:$H$2344,0))),H1357)</f>
        <v>tier - 3</v>
      </c>
      <c r="P1357" s="15" t="str">
        <f t="shared" si="111"/>
        <v>R1011</v>
      </c>
      <c r="Q1357" s="49" t="str">
        <f t="shared" si="112"/>
        <v>12-Jul-1964</v>
      </c>
      <c r="R1357" s="46">
        <v>23570</v>
      </c>
      <c r="S1357" s="15"/>
      <c r="T1357" s="29">
        <f t="shared" si="113"/>
        <v>58</v>
      </c>
      <c r="U1357" s="61">
        <v>11345.52</v>
      </c>
    </row>
    <row r="1358" spans="1:21" x14ac:dyDescent="0.25">
      <c r="A1358" t="s">
        <v>1389</v>
      </c>
      <c r="B1358">
        <v>1965</v>
      </c>
      <c r="C1358" t="s">
        <v>15</v>
      </c>
      <c r="D1358">
        <v>29</v>
      </c>
      <c r="E1358">
        <v>0</v>
      </c>
      <c r="F1358" s="54">
        <v>11353.23</v>
      </c>
      <c r="G1358" t="s">
        <v>12</v>
      </c>
      <c r="H1358" t="s">
        <v>16</v>
      </c>
      <c r="I1358" t="s">
        <v>23</v>
      </c>
      <c r="J1358" s="20"/>
      <c r="K1358" s="20"/>
      <c r="L1358" s="17" t="str">
        <f t="shared" si="109"/>
        <v>Nov</v>
      </c>
      <c r="M1358" s="17">
        <f t="shared" si="110"/>
        <v>1965</v>
      </c>
      <c r="N1358" s="17" t="str" cm="1">
        <f t="array" ref="N1358">IF(G1358="?",INDEX($G$2:$G$2344,MODE(MATCH($G$2:$G$2344,$G$2:$G$2344,0))),G1358)</f>
        <v>tier - 3</v>
      </c>
      <c r="O1358" s="17" t="str" cm="1">
        <f t="array" ref="O1358">IF(H1358="?",INDEX($H$2:$H$2344,MODE(MATCH($H$2:$H$2344,$H$2:$H$2344,0))),H1358)</f>
        <v>tier - 1</v>
      </c>
      <c r="P1358" s="17" t="str">
        <f t="shared" si="111"/>
        <v>R1012</v>
      </c>
      <c r="Q1358" s="47" t="str">
        <f t="shared" si="112"/>
        <v>29-Nov-1965</v>
      </c>
      <c r="R1358" s="48">
        <v>24075</v>
      </c>
      <c r="S1358" s="17"/>
      <c r="T1358" s="30">
        <f t="shared" si="113"/>
        <v>57</v>
      </c>
      <c r="U1358" s="62">
        <v>11353.23</v>
      </c>
    </row>
    <row r="1359" spans="1:21" x14ac:dyDescent="0.25">
      <c r="A1359" t="s">
        <v>1390</v>
      </c>
      <c r="B1359">
        <v>1965</v>
      </c>
      <c r="C1359" t="s">
        <v>20</v>
      </c>
      <c r="D1359">
        <v>26</v>
      </c>
      <c r="E1359">
        <v>0</v>
      </c>
      <c r="F1359" s="54">
        <v>11356.66</v>
      </c>
      <c r="G1359" t="s">
        <v>12</v>
      </c>
      <c r="H1359" t="s">
        <v>12</v>
      </c>
      <c r="I1359" t="s">
        <v>23</v>
      </c>
      <c r="J1359" s="19"/>
      <c r="K1359" s="19"/>
      <c r="L1359" s="15" t="str">
        <f t="shared" si="109"/>
        <v>Sep</v>
      </c>
      <c r="M1359" s="15">
        <f t="shared" si="110"/>
        <v>1965</v>
      </c>
      <c r="N1359" s="15" t="str" cm="1">
        <f t="array" ref="N1359">IF(G1359="?",INDEX($G$2:$G$2344,MODE(MATCH($G$2:$G$2344,$G$2:$G$2344,0))),G1359)</f>
        <v>tier - 3</v>
      </c>
      <c r="O1359" s="15" t="str" cm="1">
        <f t="array" ref="O1359">IF(H1359="?",INDEX($H$2:$H$2344,MODE(MATCH($H$2:$H$2344,$H$2:$H$2344,0))),H1359)</f>
        <v>tier - 3</v>
      </c>
      <c r="P1359" s="15" t="str">
        <f t="shared" si="111"/>
        <v>R1012</v>
      </c>
      <c r="Q1359" s="49" t="str">
        <f t="shared" si="112"/>
        <v>26-Sep-1965</v>
      </c>
      <c r="R1359" s="46">
        <v>24011</v>
      </c>
      <c r="S1359" s="15"/>
      <c r="T1359" s="29">
        <f t="shared" si="113"/>
        <v>57</v>
      </c>
      <c r="U1359" s="61">
        <v>11356.66</v>
      </c>
    </row>
    <row r="1360" spans="1:21" x14ac:dyDescent="0.25">
      <c r="A1360" t="s">
        <v>1391</v>
      </c>
      <c r="B1360">
        <v>1964</v>
      </c>
      <c r="C1360" t="s">
        <v>10</v>
      </c>
      <c r="D1360">
        <v>4</v>
      </c>
      <c r="E1360">
        <v>0</v>
      </c>
      <c r="F1360" s="54">
        <v>11362.76</v>
      </c>
      <c r="G1360" t="s">
        <v>12</v>
      </c>
      <c r="H1360" t="s">
        <v>16</v>
      </c>
      <c r="I1360" t="s">
        <v>42</v>
      </c>
      <c r="J1360" s="20"/>
      <c r="K1360" s="20"/>
      <c r="L1360" s="17" t="str">
        <f t="shared" si="109"/>
        <v>Jul</v>
      </c>
      <c r="M1360" s="17">
        <f t="shared" si="110"/>
        <v>1964</v>
      </c>
      <c r="N1360" s="17" t="str" cm="1">
        <f t="array" ref="N1360">IF(G1360="?",INDEX($G$2:$G$2344,MODE(MATCH($G$2:$G$2344,$G$2:$G$2344,0))),G1360)</f>
        <v>tier - 3</v>
      </c>
      <c r="O1360" s="17" t="str" cm="1">
        <f t="array" ref="O1360">IF(H1360="?",INDEX($H$2:$H$2344,MODE(MATCH($H$2:$H$2344,$H$2:$H$2344,0))),H1360)</f>
        <v>tier - 1</v>
      </c>
      <c r="P1360" s="17" t="str">
        <f t="shared" si="111"/>
        <v>R1011</v>
      </c>
      <c r="Q1360" s="47" t="str">
        <f t="shared" si="112"/>
        <v>4-Jul-1964</v>
      </c>
      <c r="R1360" s="48">
        <v>23562</v>
      </c>
      <c r="S1360" s="17"/>
      <c r="T1360" s="30">
        <f t="shared" si="113"/>
        <v>58</v>
      </c>
      <c r="U1360" s="62">
        <v>11362.76</v>
      </c>
    </row>
    <row r="1361" spans="1:21" x14ac:dyDescent="0.25">
      <c r="A1361" t="s">
        <v>1392</v>
      </c>
      <c r="B1361">
        <v>1964</v>
      </c>
      <c r="C1361" t="s">
        <v>10</v>
      </c>
      <c r="D1361">
        <v>3</v>
      </c>
      <c r="E1361">
        <v>0</v>
      </c>
      <c r="F1361" s="54">
        <v>11363.28</v>
      </c>
      <c r="G1361" t="s">
        <v>12</v>
      </c>
      <c r="H1361" t="s">
        <v>16</v>
      </c>
      <c r="I1361" t="s">
        <v>13</v>
      </c>
      <c r="J1361" s="19"/>
      <c r="K1361" s="19"/>
      <c r="L1361" s="15" t="str">
        <f t="shared" si="109"/>
        <v>Jul</v>
      </c>
      <c r="M1361" s="15">
        <f t="shared" si="110"/>
        <v>1964</v>
      </c>
      <c r="N1361" s="15" t="str" cm="1">
        <f t="array" ref="N1361">IF(G1361="?",INDEX($G$2:$G$2344,MODE(MATCH($G$2:$G$2344,$G$2:$G$2344,0))),G1361)</f>
        <v>tier - 3</v>
      </c>
      <c r="O1361" s="15" t="str" cm="1">
        <f t="array" ref="O1361">IF(H1361="?",INDEX($H$2:$H$2344,MODE(MATCH($H$2:$H$2344,$H$2:$H$2344,0))),H1361)</f>
        <v>tier - 1</v>
      </c>
      <c r="P1361" s="15" t="str">
        <f t="shared" si="111"/>
        <v>R1013</v>
      </c>
      <c r="Q1361" s="49" t="str">
        <f t="shared" si="112"/>
        <v>3-Jul-1964</v>
      </c>
      <c r="R1361" s="46">
        <v>23561</v>
      </c>
      <c r="S1361" s="15"/>
      <c r="T1361" s="29">
        <f t="shared" si="113"/>
        <v>58</v>
      </c>
      <c r="U1361" s="61">
        <v>11363.28</v>
      </c>
    </row>
    <row r="1362" spans="1:21" x14ac:dyDescent="0.25">
      <c r="A1362" t="s">
        <v>1393</v>
      </c>
      <c r="B1362">
        <v>1964</v>
      </c>
      <c r="C1362" t="s">
        <v>30</v>
      </c>
      <c r="D1362">
        <v>13</v>
      </c>
      <c r="E1362">
        <v>0</v>
      </c>
      <c r="F1362" s="54">
        <v>11365.95</v>
      </c>
      <c r="G1362" t="s">
        <v>12</v>
      </c>
      <c r="H1362" t="s">
        <v>11</v>
      </c>
      <c r="I1362" t="s">
        <v>42</v>
      </c>
      <c r="J1362" s="20"/>
      <c r="K1362" s="20"/>
      <c r="L1362" s="17" t="str">
        <f t="shared" si="109"/>
        <v>Dec</v>
      </c>
      <c r="M1362" s="17">
        <f t="shared" si="110"/>
        <v>1964</v>
      </c>
      <c r="N1362" s="17" t="str" cm="1">
        <f t="array" ref="N1362">IF(G1362="?",INDEX($G$2:$G$2344,MODE(MATCH($G$2:$G$2344,$G$2:$G$2344,0))),G1362)</f>
        <v>tier - 3</v>
      </c>
      <c r="O1362" s="17" t="str" cm="1">
        <f t="array" ref="O1362">IF(H1362="?",INDEX($H$2:$H$2344,MODE(MATCH($H$2:$H$2344,$H$2:$H$2344,0))),H1362)</f>
        <v>tier - 2</v>
      </c>
      <c r="P1362" s="17" t="str">
        <f t="shared" si="111"/>
        <v>R1011</v>
      </c>
      <c r="Q1362" s="47" t="str">
        <f t="shared" si="112"/>
        <v>13-Dec-1964</v>
      </c>
      <c r="R1362" s="48">
        <v>23724</v>
      </c>
      <c r="S1362" s="17"/>
      <c r="T1362" s="30">
        <f t="shared" si="113"/>
        <v>58</v>
      </c>
      <c r="U1362" s="62">
        <v>11365.95</v>
      </c>
    </row>
    <row r="1363" spans="1:21" x14ac:dyDescent="0.25">
      <c r="A1363" t="s">
        <v>1394</v>
      </c>
      <c r="B1363">
        <v>1979</v>
      </c>
      <c r="C1363" t="s">
        <v>18</v>
      </c>
      <c r="D1363">
        <v>7</v>
      </c>
      <c r="E1363">
        <v>2</v>
      </c>
      <c r="F1363" s="54">
        <v>11369.39</v>
      </c>
      <c r="G1363" t="s">
        <v>12</v>
      </c>
      <c r="H1363" t="s">
        <v>16</v>
      </c>
      <c r="I1363" t="s">
        <v>535</v>
      </c>
      <c r="J1363" s="19"/>
      <c r="K1363" s="19"/>
      <c r="L1363" s="15" t="str">
        <f t="shared" si="109"/>
        <v>Jun</v>
      </c>
      <c r="M1363" s="15">
        <f t="shared" si="110"/>
        <v>1979</v>
      </c>
      <c r="N1363" s="15" t="str" cm="1">
        <f t="array" ref="N1363">IF(G1363="?",INDEX($G$2:$G$2344,MODE(MATCH($G$2:$G$2344,$G$2:$G$2344,0))),G1363)</f>
        <v>tier - 3</v>
      </c>
      <c r="O1363" s="15" t="str" cm="1">
        <f t="array" ref="O1363">IF(H1363="?",INDEX($H$2:$H$2344,MODE(MATCH($H$2:$H$2344,$H$2:$H$2344,0))),H1363)</f>
        <v>tier - 1</v>
      </c>
      <c r="P1363" s="15" t="str">
        <f t="shared" si="111"/>
        <v>R1026</v>
      </c>
      <c r="Q1363" s="49" t="str">
        <f t="shared" si="112"/>
        <v>7-Jun-1979</v>
      </c>
      <c r="R1363" s="46">
        <v>29013</v>
      </c>
      <c r="S1363" s="15"/>
      <c r="T1363" s="29">
        <f t="shared" si="113"/>
        <v>44</v>
      </c>
      <c r="U1363" s="61">
        <v>11369.39</v>
      </c>
    </row>
    <row r="1364" spans="1:21" x14ac:dyDescent="0.25">
      <c r="A1364" t="s">
        <v>1395</v>
      </c>
      <c r="B1364">
        <v>1972</v>
      </c>
      <c r="C1364" t="s">
        <v>30</v>
      </c>
      <c r="D1364">
        <v>6</v>
      </c>
      <c r="E1364">
        <v>0</v>
      </c>
      <c r="F1364" s="54">
        <v>11378.57</v>
      </c>
      <c r="G1364" t="s">
        <v>12</v>
      </c>
      <c r="H1364" t="s">
        <v>11</v>
      </c>
      <c r="I1364" t="s">
        <v>200</v>
      </c>
      <c r="J1364" s="20"/>
      <c r="K1364" s="20"/>
      <c r="L1364" s="17" t="str">
        <f t="shared" si="109"/>
        <v>Dec</v>
      </c>
      <c r="M1364" s="17">
        <f t="shared" si="110"/>
        <v>1972</v>
      </c>
      <c r="N1364" s="17" t="str" cm="1">
        <f t="array" ref="N1364">IF(G1364="?",INDEX($G$2:$G$2344,MODE(MATCH($G$2:$G$2344,$G$2:$G$2344,0))),G1364)</f>
        <v>tier - 3</v>
      </c>
      <c r="O1364" s="17" t="str" cm="1">
        <f t="array" ref="O1364">IF(H1364="?",INDEX($H$2:$H$2344,MODE(MATCH($H$2:$H$2344,$H$2:$H$2344,0))),H1364)</f>
        <v>tier - 2</v>
      </c>
      <c r="P1364" s="17" t="str">
        <f t="shared" si="111"/>
        <v>R1025</v>
      </c>
      <c r="Q1364" s="47" t="str">
        <f t="shared" si="112"/>
        <v>6-Dec-1972</v>
      </c>
      <c r="R1364" s="48">
        <v>26639</v>
      </c>
      <c r="S1364" s="17"/>
      <c r="T1364" s="30">
        <f t="shared" si="113"/>
        <v>50</v>
      </c>
      <c r="U1364" s="62">
        <v>11378.57</v>
      </c>
    </row>
    <row r="1365" spans="1:21" x14ac:dyDescent="0.25">
      <c r="A1365" t="s">
        <v>1396</v>
      </c>
      <c r="B1365">
        <v>1964</v>
      </c>
      <c r="C1365" t="s">
        <v>18</v>
      </c>
      <c r="D1365">
        <v>13</v>
      </c>
      <c r="E1365">
        <v>0</v>
      </c>
      <c r="F1365" s="54">
        <v>11381.33</v>
      </c>
      <c r="G1365" t="s">
        <v>12</v>
      </c>
      <c r="H1365" t="s">
        <v>11</v>
      </c>
      <c r="I1365" t="s">
        <v>13</v>
      </c>
      <c r="J1365" s="19"/>
      <c r="K1365" s="19"/>
      <c r="L1365" s="15" t="str">
        <f t="shared" si="109"/>
        <v>Jun</v>
      </c>
      <c r="M1365" s="15">
        <f t="shared" si="110"/>
        <v>1964</v>
      </c>
      <c r="N1365" s="15" t="str" cm="1">
        <f t="array" ref="N1365">IF(G1365="?",INDEX($G$2:$G$2344,MODE(MATCH($G$2:$G$2344,$G$2:$G$2344,0))),G1365)</f>
        <v>tier - 3</v>
      </c>
      <c r="O1365" s="15" t="str" cm="1">
        <f t="array" ref="O1365">IF(H1365="?",INDEX($H$2:$H$2344,MODE(MATCH($H$2:$H$2344,$H$2:$H$2344,0))),H1365)</f>
        <v>tier - 2</v>
      </c>
      <c r="P1365" s="15" t="str">
        <f t="shared" si="111"/>
        <v>R1013</v>
      </c>
      <c r="Q1365" s="49" t="str">
        <f t="shared" si="112"/>
        <v>13-Jun-1964</v>
      </c>
      <c r="R1365" s="46">
        <v>23541</v>
      </c>
      <c r="S1365" s="15"/>
      <c r="T1365" s="29">
        <f t="shared" si="113"/>
        <v>58</v>
      </c>
      <c r="U1365" s="61">
        <v>11381.33</v>
      </c>
    </row>
    <row r="1366" spans="1:21" x14ac:dyDescent="0.25">
      <c r="A1366" t="s">
        <v>1397</v>
      </c>
      <c r="B1366">
        <v>1997</v>
      </c>
      <c r="C1366" t="s">
        <v>10</v>
      </c>
      <c r="D1366">
        <v>28</v>
      </c>
      <c r="E1366">
        <v>0</v>
      </c>
      <c r="F1366" s="54">
        <v>11388.27</v>
      </c>
      <c r="G1366" t="s">
        <v>12</v>
      </c>
      <c r="H1366" t="s">
        <v>11</v>
      </c>
      <c r="I1366" t="s">
        <v>535</v>
      </c>
      <c r="J1366" s="20"/>
      <c r="K1366" s="20"/>
      <c r="L1366" s="17" t="str">
        <f t="shared" si="109"/>
        <v>Jul</v>
      </c>
      <c r="M1366" s="17">
        <f t="shared" si="110"/>
        <v>1997</v>
      </c>
      <c r="N1366" s="17" t="str" cm="1">
        <f t="array" ref="N1366">IF(G1366="?",INDEX($G$2:$G$2344,MODE(MATCH($G$2:$G$2344,$G$2:$G$2344,0))),G1366)</f>
        <v>tier - 3</v>
      </c>
      <c r="O1366" s="17" t="str" cm="1">
        <f t="array" ref="O1366">IF(H1366="?",INDEX($H$2:$H$2344,MODE(MATCH($H$2:$H$2344,$H$2:$H$2344,0))),H1366)</f>
        <v>tier - 2</v>
      </c>
      <c r="P1366" s="17" t="str">
        <f t="shared" si="111"/>
        <v>R1026</v>
      </c>
      <c r="Q1366" s="47" t="str">
        <f t="shared" si="112"/>
        <v>28-Jul-1997</v>
      </c>
      <c r="R1366" s="48">
        <v>35639</v>
      </c>
      <c r="S1366" s="17"/>
      <c r="T1366" s="30">
        <f t="shared" si="113"/>
        <v>25</v>
      </c>
      <c r="U1366" s="62">
        <v>11388.27</v>
      </c>
    </row>
    <row r="1367" spans="1:21" x14ac:dyDescent="0.25">
      <c r="A1367" t="s">
        <v>1398</v>
      </c>
      <c r="B1367">
        <v>1967</v>
      </c>
      <c r="C1367" t="s">
        <v>30</v>
      </c>
      <c r="D1367">
        <v>19</v>
      </c>
      <c r="E1367">
        <v>1</v>
      </c>
      <c r="F1367" s="54">
        <v>11394.07</v>
      </c>
      <c r="G1367" t="s">
        <v>12</v>
      </c>
      <c r="H1367" t="s">
        <v>16</v>
      </c>
      <c r="I1367" t="s">
        <v>170</v>
      </c>
      <c r="J1367" s="19"/>
      <c r="K1367" s="19"/>
      <c r="L1367" s="15" t="str">
        <f t="shared" si="109"/>
        <v>Dec</v>
      </c>
      <c r="M1367" s="15">
        <f t="shared" si="110"/>
        <v>1967</v>
      </c>
      <c r="N1367" s="15" t="str" cm="1">
        <f t="array" ref="N1367">IF(G1367="?",INDEX($G$2:$G$2344,MODE(MATCH($G$2:$G$2344,$G$2:$G$2344,0))),G1367)</f>
        <v>tier - 3</v>
      </c>
      <c r="O1367" s="15" t="str" cm="1">
        <f t="array" ref="O1367">IF(H1367="?",INDEX($H$2:$H$2344,MODE(MATCH($H$2:$H$2344,$H$2:$H$2344,0))),H1367)</f>
        <v>tier - 1</v>
      </c>
      <c r="P1367" s="15" t="str">
        <f t="shared" si="111"/>
        <v>R1018</v>
      </c>
      <c r="Q1367" s="49" t="str">
        <f t="shared" si="112"/>
        <v>19-Dec-1967</v>
      </c>
      <c r="R1367" s="46">
        <v>24825</v>
      </c>
      <c r="S1367" s="15"/>
      <c r="T1367" s="29">
        <f t="shared" si="113"/>
        <v>55</v>
      </c>
      <c r="U1367" s="61">
        <v>11394.07</v>
      </c>
    </row>
    <row r="1368" spans="1:21" x14ac:dyDescent="0.25">
      <c r="A1368" t="s">
        <v>1399</v>
      </c>
      <c r="B1368">
        <v>1970</v>
      </c>
      <c r="C1368" t="s">
        <v>37</v>
      </c>
      <c r="D1368">
        <v>2</v>
      </c>
      <c r="E1368">
        <v>2</v>
      </c>
      <c r="F1368" s="54">
        <v>11396.9</v>
      </c>
      <c r="G1368" t="s">
        <v>12</v>
      </c>
      <c r="H1368" t="s">
        <v>12</v>
      </c>
      <c r="I1368" t="s">
        <v>247</v>
      </c>
      <c r="J1368" s="20"/>
      <c r="K1368" s="20"/>
      <c r="L1368" s="17" t="str">
        <f t="shared" si="109"/>
        <v>Oct</v>
      </c>
      <c r="M1368" s="17">
        <f t="shared" si="110"/>
        <v>1970</v>
      </c>
      <c r="N1368" s="17" t="str" cm="1">
        <f t="array" ref="N1368">IF(G1368="?",INDEX($G$2:$G$2344,MODE(MATCH($G$2:$G$2344,$G$2:$G$2344,0))),G1368)</f>
        <v>tier - 3</v>
      </c>
      <c r="O1368" s="17" t="str" cm="1">
        <f t="array" ref="O1368">IF(H1368="?",INDEX($H$2:$H$2344,MODE(MATCH($H$2:$H$2344,$H$2:$H$2344,0))),H1368)</f>
        <v>tier - 3</v>
      </c>
      <c r="P1368" s="17" t="str">
        <f t="shared" si="111"/>
        <v>R1024</v>
      </c>
      <c r="Q1368" s="47" t="str">
        <f t="shared" si="112"/>
        <v>2-Oct-1970</v>
      </c>
      <c r="R1368" s="48">
        <v>25843</v>
      </c>
      <c r="S1368" s="17"/>
      <c r="T1368" s="30">
        <f t="shared" si="113"/>
        <v>52</v>
      </c>
      <c r="U1368" s="62">
        <v>11396.9</v>
      </c>
    </row>
    <row r="1369" spans="1:21" x14ac:dyDescent="0.25">
      <c r="A1369" t="s">
        <v>1400</v>
      </c>
      <c r="B1369">
        <v>1970</v>
      </c>
      <c r="C1369" t="s">
        <v>37</v>
      </c>
      <c r="D1369">
        <v>7</v>
      </c>
      <c r="E1369">
        <v>3</v>
      </c>
      <c r="F1369" s="54">
        <v>11411.69</v>
      </c>
      <c r="G1369" t="s">
        <v>12</v>
      </c>
      <c r="H1369" t="s">
        <v>11</v>
      </c>
      <c r="I1369" t="s">
        <v>42</v>
      </c>
      <c r="J1369" s="19"/>
      <c r="K1369" s="19"/>
      <c r="L1369" s="15" t="str">
        <f t="shared" si="109"/>
        <v>Oct</v>
      </c>
      <c r="M1369" s="15">
        <f t="shared" si="110"/>
        <v>1970</v>
      </c>
      <c r="N1369" s="15" t="str" cm="1">
        <f t="array" ref="N1369">IF(G1369="?",INDEX($G$2:$G$2344,MODE(MATCH($G$2:$G$2344,$G$2:$G$2344,0))),G1369)</f>
        <v>tier - 3</v>
      </c>
      <c r="O1369" s="15" t="str" cm="1">
        <f t="array" ref="O1369">IF(H1369="?",INDEX($H$2:$H$2344,MODE(MATCH($H$2:$H$2344,$H$2:$H$2344,0))),H1369)</f>
        <v>tier - 2</v>
      </c>
      <c r="P1369" s="15" t="str">
        <f t="shared" si="111"/>
        <v>R1011</v>
      </c>
      <c r="Q1369" s="49" t="str">
        <f t="shared" si="112"/>
        <v>7-Oct-1970</v>
      </c>
      <c r="R1369" s="46">
        <v>25848</v>
      </c>
      <c r="S1369" s="15"/>
      <c r="T1369" s="29">
        <f t="shared" si="113"/>
        <v>52</v>
      </c>
      <c r="U1369" s="61">
        <v>11411.69</v>
      </c>
    </row>
    <row r="1370" spans="1:21" x14ac:dyDescent="0.25">
      <c r="A1370" t="s">
        <v>1401</v>
      </c>
      <c r="B1370">
        <v>1983</v>
      </c>
      <c r="C1370" t="s">
        <v>37</v>
      </c>
      <c r="D1370">
        <v>23</v>
      </c>
      <c r="E1370">
        <v>3</v>
      </c>
      <c r="F1370" s="54">
        <v>11412.02</v>
      </c>
      <c r="G1370" t="s">
        <v>12</v>
      </c>
      <c r="H1370" t="s">
        <v>16</v>
      </c>
      <c r="I1370" t="s">
        <v>300</v>
      </c>
      <c r="J1370" s="20"/>
      <c r="K1370" s="20"/>
      <c r="L1370" s="17" t="str">
        <f t="shared" si="109"/>
        <v>Oct</v>
      </c>
      <c r="M1370" s="17">
        <f t="shared" si="110"/>
        <v>1983</v>
      </c>
      <c r="N1370" s="17" t="str" cm="1">
        <f t="array" ref="N1370">IF(G1370="?",INDEX($G$2:$G$2344,MODE(MATCH($G$2:$G$2344,$G$2:$G$2344,0))),G1370)</f>
        <v>tier - 3</v>
      </c>
      <c r="O1370" s="17" t="str" cm="1">
        <f t="array" ref="O1370">IF(H1370="?",INDEX($H$2:$H$2344,MODE(MATCH($H$2:$H$2344,$H$2:$H$2344,0))),H1370)</f>
        <v>tier - 1</v>
      </c>
      <c r="P1370" s="17" t="str">
        <f t="shared" si="111"/>
        <v>R1021</v>
      </c>
      <c r="Q1370" s="47" t="str">
        <f t="shared" si="112"/>
        <v>23-Oct-1983</v>
      </c>
      <c r="R1370" s="48">
        <v>30612</v>
      </c>
      <c r="S1370" s="17"/>
      <c r="T1370" s="30">
        <f t="shared" si="113"/>
        <v>39</v>
      </c>
      <c r="U1370" s="62">
        <v>11412.02</v>
      </c>
    </row>
    <row r="1371" spans="1:21" x14ac:dyDescent="0.25">
      <c r="A1371" t="s">
        <v>1402</v>
      </c>
      <c r="B1371">
        <v>1985</v>
      </c>
      <c r="C1371" t="s">
        <v>18</v>
      </c>
      <c r="D1371">
        <v>9</v>
      </c>
      <c r="E1371">
        <v>3</v>
      </c>
      <c r="F1371" s="54">
        <v>11419.49</v>
      </c>
      <c r="G1371" t="s">
        <v>12</v>
      </c>
      <c r="H1371" t="s">
        <v>16</v>
      </c>
      <c r="I1371" t="s">
        <v>23</v>
      </c>
      <c r="J1371" s="19"/>
      <c r="K1371" s="19"/>
      <c r="L1371" s="15" t="str">
        <f t="shared" si="109"/>
        <v>Jun</v>
      </c>
      <c r="M1371" s="15">
        <f t="shared" si="110"/>
        <v>1985</v>
      </c>
      <c r="N1371" s="15" t="str" cm="1">
        <f t="array" ref="N1371">IF(G1371="?",INDEX($G$2:$G$2344,MODE(MATCH($G$2:$G$2344,$G$2:$G$2344,0))),G1371)</f>
        <v>tier - 3</v>
      </c>
      <c r="O1371" s="15" t="str" cm="1">
        <f t="array" ref="O1371">IF(H1371="?",INDEX($H$2:$H$2344,MODE(MATCH($H$2:$H$2344,$H$2:$H$2344,0))),H1371)</f>
        <v>tier - 1</v>
      </c>
      <c r="P1371" s="15" t="str">
        <f t="shared" si="111"/>
        <v>R1012</v>
      </c>
      <c r="Q1371" s="49" t="str">
        <f t="shared" si="112"/>
        <v>9-Jun-1985</v>
      </c>
      <c r="R1371" s="46">
        <v>31207</v>
      </c>
      <c r="S1371" s="15"/>
      <c r="T1371" s="29">
        <f t="shared" si="113"/>
        <v>37</v>
      </c>
      <c r="U1371" s="61">
        <v>11419.49</v>
      </c>
    </row>
    <row r="1372" spans="1:21" x14ac:dyDescent="0.25">
      <c r="A1372" t="s">
        <v>1403</v>
      </c>
      <c r="B1372">
        <v>1980</v>
      </c>
      <c r="C1372" t="s">
        <v>10</v>
      </c>
      <c r="D1372">
        <v>17</v>
      </c>
      <c r="E1372">
        <v>2</v>
      </c>
      <c r="F1372" s="54">
        <v>11435.74</v>
      </c>
      <c r="G1372" t="s">
        <v>12</v>
      </c>
      <c r="H1372" t="s">
        <v>12</v>
      </c>
      <c r="I1372" t="s">
        <v>300</v>
      </c>
      <c r="J1372" s="20"/>
      <c r="K1372" s="20"/>
      <c r="L1372" s="17" t="str">
        <f t="shared" si="109"/>
        <v>Jul</v>
      </c>
      <c r="M1372" s="17">
        <f t="shared" si="110"/>
        <v>1980</v>
      </c>
      <c r="N1372" s="17" t="str" cm="1">
        <f t="array" ref="N1372">IF(G1372="?",INDEX($G$2:$G$2344,MODE(MATCH($G$2:$G$2344,$G$2:$G$2344,0))),G1372)</f>
        <v>tier - 3</v>
      </c>
      <c r="O1372" s="17" t="str" cm="1">
        <f t="array" ref="O1372">IF(H1372="?",INDEX($H$2:$H$2344,MODE(MATCH($H$2:$H$2344,$H$2:$H$2344,0))),H1372)</f>
        <v>tier - 3</v>
      </c>
      <c r="P1372" s="17" t="str">
        <f t="shared" si="111"/>
        <v>R1021</v>
      </c>
      <c r="Q1372" s="47" t="str">
        <f t="shared" si="112"/>
        <v>17-Jul-1980</v>
      </c>
      <c r="R1372" s="48">
        <v>29419</v>
      </c>
      <c r="S1372" s="17"/>
      <c r="T1372" s="30">
        <f t="shared" si="113"/>
        <v>42</v>
      </c>
      <c r="U1372" s="62">
        <v>11435.74</v>
      </c>
    </row>
    <row r="1373" spans="1:21" x14ac:dyDescent="0.25">
      <c r="A1373" t="s">
        <v>1404</v>
      </c>
      <c r="B1373">
        <v>1971</v>
      </c>
      <c r="C1373" t="s">
        <v>20</v>
      </c>
      <c r="D1373">
        <v>12</v>
      </c>
      <c r="E1373">
        <v>3</v>
      </c>
      <c r="F1373" s="54">
        <v>11436.74</v>
      </c>
      <c r="G1373" t="s">
        <v>12</v>
      </c>
      <c r="H1373" t="s">
        <v>12</v>
      </c>
      <c r="I1373" t="s">
        <v>23</v>
      </c>
      <c r="J1373" s="19"/>
      <c r="K1373" s="19"/>
      <c r="L1373" s="15" t="str">
        <f t="shared" si="109"/>
        <v>Sep</v>
      </c>
      <c r="M1373" s="15">
        <f t="shared" si="110"/>
        <v>1971</v>
      </c>
      <c r="N1373" s="15" t="str" cm="1">
        <f t="array" ref="N1373">IF(G1373="?",INDEX($G$2:$G$2344,MODE(MATCH($G$2:$G$2344,$G$2:$G$2344,0))),G1373)</f>
        <v>tier - 3</v>
      </c>
      <c r="O1373" s="15" t="str" cm="1">
        <f t="array" ref="O1373">IF(H1373="?",INDEX($H$2:$H$2344,MODE(MATCH($H$2:$H$2344,$H$2:$H$2344,0))),H1373)</f>
        <v>tier - 3</v>
      </c>
      <c r="P1373" s="15" t="str">
        <f t="shared" si="111"/>
        <v>R1012</v>
      </c>
      <c r="Q1373" s="49" t="str">
        <f t="shared" si="112"/>
        <v>12-Sep-1971</v>
      </c>
      <c r="R1373" s="46">
        <v>26188</v>
      </c>
      <c r="S1373" s="15"/>
      <c r="T1373" s="29">
        <f t="shared" si="113"/>
        <v>51</v>
      </c>
      <c r="U1373" s="61">
        <v>11436.74</v>
      </c>
    </row>
    <row r="1374" spans="1:21" x14ac:dyDescent="0.25">
      <c r="A1374" t="s">
        <v>1405</v>
      </c>
      <c r="B1374">
        <v>1966</v>
      </c>
      <c r="C1374" t="s">
        <v>18</v>
      </c>
      <c r="D1374">
        <v>14</v>
      </c>
      <c r="E1374">
        <v>0</v>
      </c>
      <c r="F1374" s="54">
        <v>11454.02</v>
      </c>
      <c r="G1374" t="s">
        <v>12</v>
      </c>
      <c r="H1374" t="s">
        <v>16</v>
      </c>
      <c r="I1374" t="s">
        <v>23</v>
      </c>
      <c r="J1374" s="20"/>
      <c r="K1374" s="20"/>
      <c r="L1374" s="17" t="str">
        <f t="shared" si="109"/>
        <v>Jun</v>
      </c>
      <c r="M1374" s="17">
        <f t="shared" si="110"/>
        <v>1966</v>
      </c>
      <c r="N1374" s="17" t="str" cm="1">
        <f t="array" ref="N1374">IF(G1374="?",INDEX($G$2:$G$2344,MODE(MATCH($G$2:$G$2344,$G$2:$G$2344,0))),G1374)</f>
        <v>tier - 3</v>
      </c>
      <c r="O1374" s="17" t="str" cm="1">
        <f t="array" ref="O1374">IF(H1374="?",INDEX($H$2:$H$2344,MODE(MATCH($H$2:$H$2344,$H$2:$H$2344,0))),H1374)</f>
        <v>tier - 1</v>
      </c>
      <c r="P1374" s="17" t="str">
        <f t="shared" si="111"/>
        <v>R1012</v>
      </c>
      <c r="Q1374" s="47" t="str">
        <f t="shared" si="112"/>
        <v>14-Jun-1966</v>
      </c>
      <c r="R1374" s="48">
        <v>24272</v>
      </c>
      <c r="S1374" s="17"/>
      <c r="T1374" s="30">
        <f t="shared" si="113"/>
        <v>56</v>
      </c>
      <c r="U1374" s="62">
        <v>11454.02</v>
      </c>
    </row>
    <row r="1375" spans="1:21" x14ac:dyDescent="0.25">
      <c r="A1375" t="s">
        <v>1406</v>
      </c>
      <c r="B1375">
        <v>1965</v>
      </c>
      <c r="C1375" t="s">
        <v>18</v>
      </c>
      <c r="D1375">
        <v>23</v>
      </c>
      <c r="E1375">
        <v>0</v>
      </c>
      <c r="F1375" s="54">
        <v>11455.28</v>
      </c>
      <c r="G1375" t="s">
        <v>12</v>
      </c>
      <c r="H1375" t="s">
        <v>11</v>
      </c>
      <c r="I1375" t="s">
        <v>42</v>
      </c>
      <c r="J1375" s="19"/>
      <c r="K1375" s="19"/>
      <c r="L1375" s="15" t="str">
        <f t="shared" si="109"/>
        <v>Jun</v>
      </c>
      <c r="M1375" s="15">
        <f t="shared" si="110"/>
        <v>1965</v>
      </c>
      <c r="N1375" s="15" t="str" cm="1">
        <f t="array" ref="N1375">IF(G1375="?",INDEX($G$2:$G$2344,MODE(MATCH($G$2:$G$2344,$G$2:$G$2344,0))),G1375)</f>
        <v>tier - 3</v>
      </c>
      <c r="O1375" s="15" t="str" cm="1">
        <f t="array" ref="O1375">IF(H1375="?",INDEX($H$2:$H$2344,MODE(MATCH($H$2:$H$2344,$H$2:$H$2344,0))),H1375)</f>
        <v>tier - 2</v>
      </c>
      <c r="P1375" s="15" t="str">
        <f t="shared" si="111"/>
        <v>R1011</v>
      </c>
      <c r="Q1375" s="49" t="str">
        <f t="shared" si="112"/>
        <v>23-Jun-1965</v>
      </c>
      <c r="R1375" s="46">
        <v>23916</v>
      </c>
      <c r="S1375" s="15"/>
      <c r="T1375" s="29">
        <f t="shared" si="113"/>
        <v>57</v>
      </c>
      <c r="U1375" s="61">
        <v>11455.28</v>
      </c>
    </row>
    <row r="1376" spans="1:21" x14ac:dyDescent="0.25">
      <c r="A1376" t="s">
        <v>1407</v>
      </c>
      <c r="B1376">
        <v>1966</v>
      </c>
      <c r="C1376" t="s">
        <v>20</v>
      </c>
      <c r="D1376">
        <v>7</v>
      </c>
      <c r="E1376">
        <v>0</v>
      </c>
      <c r="F1376" s="54">
        <v>11478.14</v>
      </c>
      <c r="G1376" t="s">
        <v>12</v>
      </c>
      <c r="H1376" t="s">
        <v>11</v>
      </c>
      <c r="I1376" t="s">
        <v>200</v>
      </c>
      <c r="J1376" s="20"/>
      <c r="K1376" s="20"/>
      <c r="L1376" s="17" t="str">
        <f t="shared" si="109"/>
        <v>Sep</v>
      </c>
      <c r="M1376" s="17">
        <f t="shared" si="110"/>
        <v>1966</v>
      </c>
      <c r="N1376" s="17" t="str" cm="1">
        <f t="array" ref="N1376">IF(G1376="?",INDEX($G$2:$G$2344,MODE(MATCH($G$2:$G$2344,$G$2:$G$2344,0))),G1376)</f>
        <v>tier - 3</v>
      </c>
      <c r="O1376" s="17" t="str" cm="1">
        <f t="array" ref="O1376">IF(H1376="?",INDEX($H$2:$H$2344,MODE(MATCH($H$2:$H$2344,$H$2:$H$2344,0))),H1376)</f>
        <v>tier - 2</v>
      </c>
      <c r="P1376" s="17" t="str">
        <f t="shared" si="111"/>
        <v>R1025</v>
      </c>
      <c r="Q1376" s="47" t="str">
        <f t="shared" si="112"/>
        <v>7-Sep-1966</v>
      </c>
      <c r="R1376" s="48">
        <v>24357</v>
      </c>
      <c r="S1376" s="17"/>
      <c r="T1376" s="30">
        <f t="shared" si="113"/>
        <v>56</v>
      </c>
      <c r="U1376" s="62">
        <v>11478.14</v>
      </c>
    </row>
    <row r="1377" spans="1:21" x14ac:dyDescent="0.25">
      <c r="A1377" t="s">
        <v>1408</v>
      </c>
      <c r="B1377">
        <v>2004</v>
      </c>
      <c r="C1377" t="s">
        <v>20</v>
      </c>
      <c r="D1377">
        <v>10</v>
      </c>
      <c r="E1377">
        <v>0</v>
      </c>
      <c r="F1377" s="54">
        <v>11482.63</v>
      </c>
      <c r="G1377" t="s">
        <v>12</v>
      </c>
      <c r="H1377" t="s">
        <v>11</v>
      </c>
      <c r="I1377" t="s">
        <v>13</v>
      </c>
      <c r="J1377" s="19"/>
      <c r="K1377" s="19"/>
      <c r="L1377" s="15" t="str">
        <f t="shared" si="109"/>
        <v>Sep</v>
      </c>
      <c r="M1377" s="15">
        <f t="shared" si="110"/>
        <v>2004</v>
      </c>
      <c r="N1377" s="15" t="str" cm="1">
        <f t="array" ref="N1377">IF(G1377="?",INDEX($G$2:$G$2344,MODE(MATCH($G$2:$G$2344,$G$2:$G$2344,0))),G1377)</f>
        <v>tier - 3</v>
      </c>
      <c r="O1377" s="15" t="str" cm="1">
        <f t="array" ref="O1377">IF(H1377="?",INDEX($H$2:$H$2344,MODE(MATCH($H$2:$H$2344,$H$2:$H$2344,0))),H1377)</f>
        <v>tier - 2</v>
      </c>
      <c r="P1377" s="15" t="str">
        <f t="shared" si="111"/>
        <v>R1013</v>
      </c>
      <c r="Q1377" s="49" t="str">
        <f t="shared" si="112"/>
        <v>10-Sep-2004</v>
      </c>
      <c r="R1377" s="46">
        <v>38240</v>
      </c>
      <c r="S1377" s="15"/>
      <c r="T1377" s="29">
        <f t="shared" si="113"/>
        <v>18</v>
      </c>
      <c r="U1377" s="61">
        <v>11482.63</v>
      </c>
    </row>
    <row r="1378" spans="1:21" x14ac:dyDescent="0.25">
      <c r="A1378" t="s">
        <v>1409</v>
      </c>
      <c r="B1378">
        <v>1970</v>
      </c>
      <c r="C1378" t="s">
        <v>37</v>
      </c>
      <c r="D1378">
        <v>13</v>
      </c>
      <c r="E1378">
        <v>3</v>
      </c>
      <c r="F1378" s="54">
        <v>11488.32</v>
      </c>
      <c r="G1378" t="s">
        <v>12</v>
      </c>
      <c r="H1378" t="s">
        <v>16</v>
      </c>
      <c r="I1378" t="s">
        <v>276</v>
      </c>
      <c r="J1378" s="20"/>
      <c r="K1378" s="20"/>
      <c r="L1378" s="17" t="str">
        <f t="shared" si="109"/>
        <v>Oct</v>
      </c>
      <c r="M1378" s="17">
        <f t="shared" si="110"/>
        <v>1970</v>
      </c>
      <c r="N1378" s="17" t="str" cm="1">
        <f t="array" ref="N1378">IF(G1378="?",INDEX($G$2:$G$2344,MODE(MATCH($G$2:$G$2344,$G$2:$G$2344,0))),G1378)</f>
        <v>tier - 3</v>
      </c>
      <c r="O1378" s="17" t="str" cm="1">
        <f t="array" ref="O1378">IF(H1378="?",INDEX($H$2:$H$2344,MODE(MATCH($H$2:$H$2344,$H$2:$H$2344,0))),H1378)</f>
        <v>tier - 1</v>
      </c>
      <c r="P1378" s="17" t="str">
        <f t="shared" si="111"/>
        <v>R1014</v>
      </c>
      <c r="Q1378" s="47" t="str">
        <f t="shared" si="112"/>
        <v>13-Oct-1970</v>
      </c>
      <c r="R1378" s="48">
        <v>25854</v>
      </c>
      <c r="S1378" s="17"/>
      <c r="T1378" s="30">
        <f t="shared" si="113"/>
        <v>52</v>
      </c>
      <c r="U1378" s="62">
        <v>11488.32</v>
      </c>
    </row>
    <row r="1379" spans="1:21" x14ac:dyDescent="0.25">
      <c r="A1379" t="s">
        <v>1410</v>
      </c>
      <c r="B1379">
        <v>1983</v>
      </c>
      <c r="C1379" t="s">
        <v>18</v>
      </c>
      <c r="D1379">
        <v>7</v>
      </c>
      <c r="E1379">
        <v>3</v>
      </c>
      <c r="F1379" s="54">
        <v>11492.46</v>
      </c>
      <c r="G1379" t="s">
        <v>12</v>
      </c>
      <c r="H1379" t="s">
        <v>12</v>
      </c>
      <c r="I1379" t="s">
        <v>535</v>
      </c>
      <c r="J1379" s="19"/>
      <c r="K1379" s="19"/>
      <c r="L1379" s="15" t="str">
        <f t="shared" si="109"/>
        <v>Jun</v>
      </c>
      <c r="M1379" s="15">
        <f t="shared" si="110"/>
        <v>1983</v>
      </c>
      <c r="N1379" s="15" t="str" cm="1">
        <f t="array" ref="N1379">IF(G1379="?",INDEX($G$2:$G$2344,MODE(MATCH($G$2:$G$2344,$G$2:$G$2344,0))),G1379)</f>
        <v>tier - 3</v>
      </c>
      <c r="O1379" s="15" t="str" cm="1">
        <f t="array" ref="O1379">IF(H1379="?",INDEX($H$2:$H$2344,MODE(MATCH($H$2:$H$2344,$H$2:$H$2344,0))),H1379)</f>
        <v>tier - 3</v>
      </c>
      <c r="P1379" s="15" t="str">
        <f t="shared" si="111"/>
        <v>R1026</v>
      </c>
      <c r="Q1379" s="49" t="str">
        <f t="shared" si="112"/>
        <v>7-Jun-1983</v>
      </c>
      <c r="R1379" s="46">
        <v>30474</v>
      </c>
      <c r="S1379" s="15"/>
      <c r="T1379" s="29">
        <f t="shared" si="113"/>
        <v>40</v>
      </c>
      <c r="U1379" s="61">
        <v>11492.46</v>
      </c>
    </row>
    <row r="1380" spans="1:21" x14ac:dyDescent="0.25">
      <c r="A1380" t="s">
        <v>1411</v>
      </c>
      <c r="B1380">
        <v>1969</v>
      </c>
      <c r="C1380" t="s">
        <v>35</v>
      </c>
      <c r="D1380">
        <v>11</v>
      </c>
      <c r="E1380">
        <v>0</v>
      </c>
      <c r="F1380" s="54">
        <v>11497.69</v>
      </c>
      <c r="G1380" t="s">
        <v>12</v>
      </c>
      <c r="H1380" t="s">
        <v>16</v>
      </c>
      <c r="I1380" t="s">
        <v>23</v>
      </c>
      <c r="J1380" s="20"/>
      <c r="K1380" s="20"/>
      <c r="L1380" s="17" t="str">
        <f t="shared" si="109"/>
        <v>Aug</v>
      </c>
      <c r="M1380" s="17">
        <f t="shared" si="110"/>
        <v>1969</v>
      </c>
      <c r="N1380" s="17" t="str" cm="1">
        <f t="array" ref="N1380">IF(G1380="?",INDEX($G$2:$G$2344,MODE(MATCH($G$2:$G$2344,$G$2:$G$2344,0))),G1380)</f>
        <v>tier - 3</v>
      </c>
      <c r="O1380" s="17" t="str" cm="1">
        <f t="array" ref="O1380">IF(H1380="?",INDEX($H$2:$H$2344,MODE(MATCH($H$2:$H$2344,$H$2:$H$2344,0))),H1380)</f>
        <v>tier - 1</v>
      </c>
      <c r="P1380" s="17" t="str">
        <f t="shared" si="111"/>
        <v>R1012</v>
      </c>
      <c r="Q1380" s="47" t="str">
        <f t="shared" si="112"/>
        <v>11-Aug-1969</v>
      </c>
      <c r="R1380" s="48">
        <v>25426</v>
      </c>
      <c r="S1380" s="17"/>
      <c r="T1380" s="30">
        <f t="shared" si="113"/>
        <v>53</v>
      </c>
      <c r="U1380" s="62">
        <v>11497.69</v>
      </c>
    </row>
    <row r="1381" spans="1:21" x14ac:dyDescent="0.25">
      <c r="A1381" t="s">
        <v>1412</v>
      </c>
      <c r="B1381">
        <v>1989</v>
      </c>
      <c r="C1381" t="s">
        <v>37</v>
      </c>
      <c r="D1381">
        <v>6</v>
      </c>
      <c r="E1381">
        <v>3</v>
      </c>
      <c r="F1381" s="54">
        <v>11511.61</v>
      </c>
      <c r="G1381" t="s">
        <v>12</v>
      </c>
      <c r="H1381" t="s">
        <v>12</v>
      </c>
      <c r="I1381" t="s">
        <v>535</v>
      </c>
      <c r="J1381" s="19"/>
      <c r="K1381" s="19"/>
      <c r="L1381" s="15" t="str">
        <f t="shared" si="109"/>
        <v>Oct</v>
      </c>
      <c r="M1381" s="15">
        <f t="shared" si="110"/>
        <v>1989</v>
      </c>
      <c r="N1381" s="15" t="str" cm="1">
        <f t="array" ref="N1381">IF(G1381="?",INDEX($G$2:$G$2344,MODE(MATCH($G$2:$G$2344,$G$2:$G$2344,0))),G1381)</f>
        <v>tier - 3</v>
      </c>
      <c r="O1381" s="15" t="str" cm="1">
        <f t="array" ref="O1381">IF(H1381="?",INDEX($H$2:$H$2344,MODE(MATCH($H$2:$H$2344,$H$2:$H$2344,0))),H1381)</f>
        <v>tier - 3</v>
      </c>
      <c r="P1381" s="15" t="str">
        <f t="shared" si="111"/>
        <v>R1026</v>
      </c>
      <c r="Q1381" s="49" t="str">
        <f t="shared" si="112"/>
        <v>6-Oct-1989</v>
      </c>
      <c r="R1381" s="46">
        <v>32787</v>
      </c>
      <c r="S1381" s="15"/>
      <c r="T1381" s="29">
        <f t="shared" si="113"/>
        <v>33</v>
      </c>
      <c r="U1381" s="61">
        <v>11511.61</v>
      </c>
    </row>
    <row r="1382" spans="1:21" x14ac:dyDescent="0.25">
      <c r="A1382" t="s">
        <v>1413</v>
      </c>
      <c r="B1382">
        <v>1968</v>
      </c>
      <c r="C1382" t="s">
        <v>18</v>
      </c>
      <c r="D1382">
        <v>24</v>
      </c>
      <c r="E1382">
        <v>1</v>
      </c>
      <c r="F1382" s="54">
        <v>11512.41</v>
      </c>
      <c r="G1382" t="s">
        <v>12</v>
      </c>
      <c r="H1382" t="s">
        <v>16</v>
      </c>
      <c r="I1382" t="s">
        <v>247</v>
      </c>
      <c r="J1382" s="20"/>
      <c r="K1382" s="20"/>
      <c r="L1382" s="17" t="str">
        <f t="shared" si="109"/>
        <v>Jun</v>
      </c>
      <c r="M1382" s="17">
        <f t="shared" si="110"/>
        <v>1968</v>
      </c>
      <c r="N1382" s="17" t="str" cm="1">
        <f t="array" ref="N1382">IF(G1382="?",INDEX($G$2:$G$2344,MODE(MATCH($G$2:$G$2344,$G$2:$G$2344,0))),G1382)</f>
        <v>tier - 3</v>
      </c>
      <c r="O1382" s="17" t="str" cm="1">
        <f t="array" ref="O1382">IF(H1382="?",INDEX($H$2:$H$2344,MODE(MATCH($H$2:$H$2344,$H$2:$H$2344,0))),H1382)</f>
        <v>tier - 1</v>
      </c>
      <c r="P1382" s="17" t="str">
        <f t="shared" si="111"/>
        <v>R1024</v>
      </c>
      <c r="Q1382" s="47" t="str">
        <f t="shared" si="112"/>
        <v>24-Jun-1968</v>
      </c>
      <c r="R1382" s="48">
        <v>25013</v>
      </c>
      <c r="S1382" s="17"/>
      <c r="T1382" s="30">
        <f t="shared" si="113"/>
        <v>54</v>
      </c>
      <c r="U1382" s="62">
        <v>11512.41</v>
      </c>
    </row>
    <row r="1383" spans="1:21" x14ac:dyDescent="0.25">
      <c r="A1383" t="s">
        <v>1414</v>
      </c>
      <c r="B1383">
        <v>1971</v>
      </c>
      <c r="C1383" t="s">
        <v>30</v>
      </c>
      <c r="D1383">
        <v>19</v>
      </c>
      <c r="E1383">
        <v>4</v>
      </c>
      <c r="F1383" s="54">
        <v>11520.1</v>
      </c>
      <c r="G1383" t="s">
        <v>12</v>
      </c>
      <c r="H1383" t="s">
        <v>16</v>
      </c>
      <c r="I1383" t="s">
        <v>23</v>
      </c>
      <c r="J1383" s="19"/>
      <c r="K1383" s="19"/>
      <c r="L1383" s="15" t="str">
        <f t="shared" si="109"/>
        <v>Dec</v>
      </c>
      <c r="M1383" s="15">
        <f t="shared" si="110"/>
        <v>1971</v>
      </c>
      <c r="N1383" s="15" t="str" cm="1">
        <f t="array" ref="N1383">IF(G1383="?",INDEX($G$2:$G$2344,MODE(MATCH($G$2:$G$2344,$G$2:$G$2344,0))),G1383)</f>
        <v>tier - 3</v>
      </c>
      <c r="O1383" s="15" t="str" cm="1">
        <f t="array" ref="O1383">IF(H1383="?",INDEX($H$2:$H$2344,MODE(MATCH($H$2:$H$2344,$H$2:$H$2344,0))),H1383)</f>
        <v>tier - 1</v>
      </c>
      <c r="P1383" s="15" t="str">
        <f t="shared" si="111"/>
        <v>R1012</v>
      </c>
      <c r="Q1383" s="49" t="str">
        <f t="shared" si="112"/>
        <v>19-Dec-1971</v>
      </c>
      <c r="R1383" s="46">
        <v>26286</v>
      </c>
      <c r="S1383" s="15"/>
      <c r="T1383" s="29">
        <f t="shared" si="113"/>
        <v>51</v>
      </c>
      <c r="U1383" s="61">
        <v>11520.1</v>
      </c>
    </row>
    <row r="1384" spans="1:21" x14ac:dyDescent="0.25">
      <c r="A1384" t="s">
        <v>1415</v>
      </c>
      <c r="B1384">
        <v>1988</v>
      </c>
      <c r="C1384" t="s">
        <v>18</v>
      </c>
      <c r="D1384">
        <v>12</v>
      </c>
      <c r="E1384">
        <v>3</v>
      </c>
      <c r="F1384" s="54">
        <v>11524.25</v>
      </c>
      <c r="G1384" t="s">
        <v>12</v>
      </c>
      <c r="H1384" t="s">
        <v>16</v>
      </c>
      <c r="I1384" t="s">
        <v>535</v>
      </c>
      <c r="J1384" s="20"/>
      <c r="K1384" s="20"/>
      <c r="L1384" s="17" t="str">
        <f t="shared" si="109"/>
        <v>Jun</v>
      </c>
      <c r="M1384" s="17">
        <f t="shared" si="110"/>
        <v>1988</v>
      </c>
      <c r="N1384" s="17" t="str" cm="1">
        <f t="array" ref="N1384">IF(G1384="?",INDEX($G$2:$G$2344,MODE(MATCH($G$2:$G$2344,$G$2:$G$2344,0))),G1384)</f>
        <v>tier - 3</v>
      </c>
      <c r="O1384" s="17" t="str" cm="1">
        <f t="array" ref="O1384">IF(H1384="?",INDEX($H$2:$H$2344,MODE(MATCH($H$2:$H$2344,$H$2:$H$2344,0))),H1384)</f>
        <v>tier - 1</v>
      </c>
      <c r="P1384" s="17" t="str">
        <f t="shared" si="111"/>
        <v>R1026</v>
      </c>
      <c r="Q1384" s="47" t="str">
        <f t="shared" si="112"/>
        <v>12-Jun-1988</v>
      </c>
      <c r="R1384" s="48">
        <v>32306</v>
      </c>
      <c r="S1384" s="17"/>
      <c r="T1384" s="30">
        <f t="shared" si="113"/>
        <v>34</v>
      </c>
      <c r="U1384" s="62">
        <v>11524.25</v>
      </c>
    </row>
    <row r="1385" spans="1:21" x14ac:dyDescent="0.25">
      <c r="A1385" t="s">
        <v>1416</v>
      </c>
      <c r="B1385">
        <v>1970</v>
      </c>
      <c r="C1385" t="s">
        <v>10</v>
      </c>
      <c r="D1385">
        <v>23</v>
      </c>
      <c r="E1385">
        <v>0</v>
      </c>
      <c r="F1385" s="54">
        <v>11530.12</v>
      </c>
      <c r="G1385" t="s">
        <v>12</v>
      </c>
      <c r="H1385" t="s">
        <v>16</v>
      </c>
      <c r="I1385" t="s">
        <v>23</v>
      </c>
      <c r="J1385" s="19"/>
      <c r="K1385" s="19"/>
      <c r="L1385" s="15" t="str">
        <f t="shared" si="109"/>
        <v>Jul</v>
      </c>
      <c r="M1385" s="15">
        <f t="shared" si="110"/>
        <v>1970</v>
      </c>
      <c r="N1385" s="15" t="str" cm="1">
        <f t="array" ref="N1385">IF(G1385="?",INDEX($G$2:$G$2344,MODE(MATCH($G$2:$G$2344,$G$2:$G$2344,0))),G1385)</f>
        <v>tier - 3</v>
      </c>
      <c r="O1385" s="15" t="str" cm="1">
        <f t="array" ref="O1385">IF(H1385="?",INDEX($H$2:$H$2344,MODE(MATCH($H$2:$H$2344,$H$2:$H$2344,0))),H1385)</f>
        <v>tier - 1</v>
      </c>
      <c r="P1385" s="15" t="str">
        <f t="shared" si="111"/>
        <v>R1012</v>
      </c>
      <c r="Q1385" s="49" t="str">
        <f t="shared" si="112"/>
        <v>23-Jul-1970</v>
      </c>
      <c r="R1385" s="46">
        <v>25772</v>
      </c>
      <c r="S1385" s="15"/>
      <c r="T1385" s="29">
        <f t="shared" si="113"/>
        <v>52</v>
      </c>
      <c r="U1385" s="61">
        <v>11530.12</v>
      </c>
    </row>
    <row r="1386" spans="1:21" x14ac:dyDescent="0.25">
      <c r="A1386" t="s">
        <v>1417</v>
      </c>
      <c r="B1386">
        <v>1965</v>
      </c>
      <c r="C1386" t="s">
        <v>37</v>
      </c>
      <c r="D1386">
        <v>3</v>
      </c>
      <c r="E1386">
        <v>0</v>
      </c>
      <c r="F1386" s="54">
        <v>11534.87</v>
      </c>
      <c r="G1386" t="s">
        <v>12</v>
      </c>
      <c r="H1386" t="s">
        <v>16</v>
      </c>
      <c r="I1386" t="s">
        <v>356</v>
      </c>
      <c r="J1386" s="20"/>
      <c r="K1386" s="20"/>
      <c r="L1386" s="17" t="str">
        <f t="shared" si="109"/>
        <v>Oct</v>
      </c>
      <c r="M1386" s="17">
        <f t="shared" si="110"/>
        <v>1965</v>
      </c>
      <c r="N1386" s="17" t="str" cm="1">
        <f t="array" ref="N1386">IF(G1386="?",INDEX($G$2:$G$2344,MODE(MATCH($G$2:$G$2344,$G$2:$G$2344,0))),G1386)</f>
        <v>tier - 3</v>
      </c>
      <c r="O1386" s="17" t="str" cm="1">
        <f t="array" ref="O1386">IF(H1386="?",INDEX($H$2:$H$2344,MODE(MATCH($H$2:$H$2344,$H$2:$H$2344,0))),H1386)</f>
        <v>tier - 1</v>
      </c>
      <c r="P1386" s="17" t="str">
        <f t="shared" si="111"/>
        <v>R1017</v>
      </c>
      <c r="Q1386" s="47" t="str">
        <f t="shared" si="112"/>
        <v>3-Oct-1965</v>
      </c>
      <c r="R1386" s="48">
        <v>24018</v>
      </c>
      <c r="S1386" s="17"/>
      <c r="T1386" s="30">
        <f t="shared" si="113"/>
        <v>57</v>
      </c>
      <c r="U1386" s="62">
        <v>11534.87</v>
      </c>
    </row>
    <row r="1387" spans="1:21" x14ac:dyDescent="0.25">
      <c r="A1387" t="s">
        <v>1418</v>
      </c>
      <c r="B1387">
        <v>1968</v>
      </c>
      <c r="C1387" t="s">
        <v>15</v>
      </c>
      <c r="D1387">
        <v>14</v>
      </c>
      <c r="E1387">
        <v>2</v>
      </c>
      <c r="F1387" s="54">
        <v>11538.42</v>
      </c>
      <c r="G1387" t="s">
        <v>12</v>
      </c>
      <c r="H1387" t="s">
        <v>16</v>
      </c>
      <c r="I1387" t="s">
        <v>42</v>
      </c>
      <c r="J1387" s="19"/>
      <c r="K1387" s="19"/>
      <c r="L1387" s="15" t="str">
        <f t="shared" si="109"/>
        <v>Nov</v>
      </c>
      <c r="M1387" s="15">
        <f t="shared" si="110"/>
        <v>1968</v>
      </c>
      <c r="N1387" s="15" t="str" cm="1">
        <f t="array" ref="N1387">IF(G1387="?",INDEX($G$2:$G$2344,MODE(MATCH($G$2:$G$2344,$G$2:$G$2344,0))),G1387)</f>
        <v>tier - 3</v>
      </c>
      <c r="O1387" s="15" t="str" cm="1">
        <f t="array" ref="O1387">IF(H1387="?",INDEX($H$2:$H$2344,MODE(MATCH($H$2:$H$2344,$H$2:$H$2344,0))),H1387)</f>
        <v>tier - 1</v>
      </c>
      <c r="P1387" s="15" t="str">
        <f t="shared" si="111"/>
        <v>R1011</v>
      </c>
      <c r="Q1387" s="49" t="str">
        <f t="shared" si="112"/>
        <v>14-Nov-1968</v>
      </c>
      <c r="R1387" s="46">
        <v>25156</v>
      </c>
      <c r="S1387" s="15"/>
      <c r="T1387" s="29">
        <f t="shared" si="113"/>
        <v>54</v>
      </c>
      <c r="U1387" s="61">
        <v>11538.42</v>
      </c>
    </row>
    <row r="1388" spans="1:21" x14ac:dyDescent="0.25">
      <c r="A1388" t="s">
        <v>1419</v>
      </c>
      <c r="B1388">
        <v>1971</v>
      </c>
      <c r="C1388" t="s">
        <v>30</v>
      </c>
      <c r="D1388">
        <v>1</v>
      </c>
      <c r="E1388">
        <v>0</v>
      </c>
      <c r="F1388" s="54">
        <v>11540.25</v>
      </c>
      <c r="G1388" t="s">
        <v>12</v>
      </c>
      <c r="H1388" t="s">
        <v>16</v>
      </c>
      <c r="I1388" t="s">
        <v>23</v>
      </c>
      <c r="J1388" s="20"/>
      <c r="K1388" s="20"/>
      <c r="L1388" s="17" t="str">
        <f t="shared" si="109"/>
        <v>Dec</v>
      </c>
      <c r="M1388" s="17">
        <f t="shared" si="110"/>
        <v>1971</v>
      </c>
      <c r="N1388" s="17" t="str" cm="1">
        <f t="array" ref="N1388">IF(G1388="?",INDEX($G$2:$G$2344,MODE(MATCH($G$2:$G$2344,$G$2:$G$2344,0))),G1388)</f>
        <v>tier - 3</v>
      </c>
      <c r="O1388" s="17" t="str" cm="1">
        <f t="array" ref="O1388">IF(H1388="?",INDEX($H$2:$H$2344,MODE(MATCH($H$2:$H$2344,$H$2:$H$2344,0))),H1388)</f>
        <v>tier - 1</v>
      </c>
      <c r="P1388" s="17" t="str">
        <f t="shared" si="111"/>
        <v>R1012</v>
      </c>
      <c r="Q1388" s="47" t="str">
        <f t="shared" si="112"/>
        <v>1-Dec-1971</v>
      </c>
      <c r="R1388" s="48">
        <v>26268</v>
      </c>
      <c r="S1388" s="17"/>
      <c r="T1388" s="30">
        <f t="shared" si="113"/>
        <v>51</v>
      </c>
      <c r="U1388" s="62">
        <v>11540.25</v>
      </c>
    </row>
    <row r="1389" spans="1:21" x14ac:dyDescent="0.25">
      <c r="A1389" t="s">
        <v>1420</v>
      </c>
      <c r="B1389">
        <v>1973</v>
      </c>
      <c r="C1389" t="s">
        <v>10</v>
      </c>
      <c r="D1389">
        <v>23</v>
      </c>
      <c r="E1389">
        <v>5</v>
      </c>
      <c r="F1389" s="54">
        <v>11552.9</v>
      </c>
      <c r="G1389" t="s">
        <v>12</v>
      </c>
      <c r="H1389" t="s">
        <v>11</v>
      </c>
      <c r="I1389" t="s">
        <v>42</v>
      </c>
      <c r="J1389" s="19"/>
      <c r="K1389" s="19"/>
      <c r="L1389" s="15" t="str">
        <f t="shared" si="109"/>
        <v>Jul</v>
      </c>
      <c r="M1389" s="15">
        <f t="shared" si="110"/>
        <v>1973</v>
      </c>
      <c r="N1389" s="15" t="str" cm="1">
        <f t="array" ref="N1389">IF(G1389="?",INDEX($G$2:$G$2344,MODE(MATCH($G$2:$G$2344,$G$2:$G$2344,0))),G1389)</f>
        <v>tier - 3</v>
      </c>
      <c r="O1389" s="15" t="str" cm="1">
        <f t="array" ref="O1389">IF(H1389="?",INDEX($H$2:$H$2344,MODE(MATCH($H$2:$H$2344,$H$2:$H$2344,0))),H1389)</f>
        <v>tier - 2</v>
      </c>
      <c r="P1389" s="15" t="str">
        <f t="shared" si="111"/>
        <v>R1011</v>
      </c>
      <c r="Q1389" s="49" t="str">
        <f t="shared" si="112"/>
        <v>23-Jul-1973</v>
      </c>
      <c r="R1389" s="46">
        <v>26868</v>
      </c>
      <c r="S1389" s="15"/>
      <c r="T1389" s="29">
        <f t="shared" si="113"/>
        <v>49</v>
      </c>
      <c r="U1389" s="61">
        <v>11552.9</v>
      </c>
    </row>
    <row r="1390" spans="1:21" x14ac:dyDescent="0.25">
      <c r="A1390" t="s">
        <v>1421</v>
      </c>
      <c r="B1390">
        <v>1965</v>
      </c>
      <c r="C1390" t="s">
        <v>37</v>
      </c>
      <c r="D1390">
        <v>27</v>
      </c>
      <c r="E1390">
        <v>1</v>
      </c>
      <c r="F1390" s="54">
        <v>11554.22</v>
      </c>
      <c r="G1390" t="s">
        <v>12</v>
      </c>
      <c r="H1390" t="s">
        <v>16</v>
      </c>
      <c r="I1390" t="s">
        <v>13</v>
      </c>
      <c r="J1390" s="20"/>
      <c r="K1390" s="20"/>
      <c r="L1390" s="17" t="str">
        <f t="shared" si="109"/>
        <v>Oct</v>
      </c>
      <c r="M1390" s="17">
        <f t="shared" si="110"/>
        <v>1965</v>
      </c>
      <c r="N1390" s="17" t="str" cm="1">
        <f t="array" ref="N1390">IF(G1390="?",INDEX($G$2:$G$2344,MODE(MATCH($G$2:$G$2344,$G$2:$G$2344,0))),G1390)</f>
        <v>tier - 3</v>
      </c>
      <c r="O1390" s="17" t="str" cm="1">
        <f t="array" ref="O1390">IF(H1390="?",INDEX($H$2:$H$2344,MODE(MATCH($H$2:$H$2344,$H$2:$H$2344,0))),H1390)</f>
        <v>tier - 1</v>
      </c>
      <c r="P1390" s="17" t="str">
        <f t="shared" si="111"/>
        <v>R1013</v>
      </c>
      <c r="Q1390" s="47" t="str">
        <f t="shared" si="112"/>
        <v>27-Oct-1965</v>
      </c>
      <c r="R1390" s="48">
        <v>24042</v>
      </c>
      <c r="S1390" s="17"/>
      <c r="T1390" s="30">
        <f t="shared" si="113"/>
        <v>57</v>
      </c>
      <c r="U1390" s="62">
        <v>11554.22</v>
      </c>
    </row>
    <row r="1391" spans="1:21" x14ac:dyDescent="0.25">
      <c r="A1391" t="s">
        <v>1422</v>
      </c>
      <c r="B1391">
        <v>1965</v>
      </c>
      <c r="C1391" t="s">
        <v>30</v>
      </c>
      <c r="D1391">
        <v>25</v>
      </c>
      <c r="E1391">
        <v>0</v>
      </c>
      <c r="F1391" s="54">
        <v>11566.3</v>
      </c>
      <c r="G1391" t="s">
        <v>12</v>
      </c>
      <c r="H1391" t="s">
        <v>12</v>
      </c>
      <c r="I1391" t="s">
        <v>168</v>
      </c>
      <c r="J1391" s="19"/>
      <c r="K1391" s="19"/>
      <c r="L1391" s="15" t="str">
        <f t="shared" si="109"/>
        <v>Dec</v>
      </c>
      <c r="M1391" s="15">
        <f t="shared" si="110"/>
        <v>1965</v>
      </c>
      <c r="N1391" s="15" t="str" cm="1">
        <f t="array" ref="N1391">IF(G1391="?",INDEX($G$2:$G$2344,MODE(MATCH($G$2:$G$2344,$G$2:$G$2344,0))),G1391)</f>
        <v>tier - 3</v>
      </c>
      <c r="O1391" s="15" t="str" cm="1">
        <f t="array" ref="O1391">IF(H1391="?",INDEX($H$2:$H$2344,MODE(MATCH($H$2:$H$2344,$H$2:$H$2344,0))),H1391)</f>
        <v>tier - 3</v>
      </c>
      <c r="P1391" s="15" t="str">
        <f t="shared" si="111"/>
        <v>R1016</v>
      </c>
      <c r="Q1391" s="49" t="str">
        <f t="shared" si="112"/>
        <v>25-Dec-1965</v>
      </c>
      <c r="R1391" s="46">
        <v>24101</v>
      </c>
      <c r="S1391" s="15"/>
      <c r="T1391" s="29">
        <f t="shared" si="113"/>
        <v>57</v>
      </c>
      <c r="U1391" s="61">
        <v>11566.3</v>
      </c>
    </row>
    <row r="1392" spans="1:21" x14ac:dyDescent="0.25">
      <c r="A1392" t="s">
        <v>1423</v>
      </c>
      <c r="B1392">
        <v>1965</v>
      </c>
      <c r="C1392" t="s">
        <v>15</v>
      </c>
      <c r="D1392">
        <v>6</v>
      </c>
      <c r="E1392">
        <v>1</v>
      </c>
      <c r="F1392" s="54">
        <v>11576.13</v>
      </c>
      <c r="G1392" t="s">
        <v>12</v>
      </c>
      <c r="H1392" t="s">
        <v>12</v>
      </c>
      <c r="I1392" t="s">
        <v>42</v>
      </c>
      <c r="J1392" s="20"/>
      <c r="K1392" s="20"/>
      <c r="L1392" s="17" t="str">
        <f t="shared" si="109"/>
        <v>Nov</v>
      </c>
      <c r="M1392" s="17">
        <f t="shared" si="110"/>
        <v>1965</v>
      </c>
      <c r="N1392" s="17" t="str" cm="1">
        <f t="array" ref="N1392">IF(G1392="?",INDEX($G$2:$G$2344,MODE(MATCH($G$2:$G$2344,$G$2:$G$2344,0))),G1392)</f>
        <v>tier - 3</v>
      </c>
      <c r="O1392" s="17" t="str" cm="1">
        <f t="array" ref="O1392">IF(H1392="?",INDEX($H$2:$H$2344,MODE(MATCH($H$2:$H$2344,$H$2:$H$2344,0))),H1392)</f>
        <v>tier - 3</v>
      </c>
      <c r="P1392" s="17" t="str">
        <f t="shared" si="111"/>
        <v>R1011</v>
      </c>
      <c r="Q1392" s="47" t="str">
        <f t="shared" si="112"/>
        <v>6-Nov-1965</v>
      </c>
      <c r="R1392" s="48">
        <v>24052</v>
      </c>
      <c r="S1392" s="17"/>
      <c r="T1392" s="30">
        <f t="shared" si="113"/>
        <v>57</v>
      </c>
      <c r="U1392" s="62">
        <v>11576.13</v>
      </c>
    </row>
    <row r="1393" spans="1:21" x14ac:dyDescent="0.25">
      <c r="A1393" t="s">
        <v>1424</v>
      </c>
      <c r="B1393">
        <v>1964</v>
      </c>
      <c r="C1393" t="s">
        <v>18</v>
      </c>
      <c r="D1393">
        <v>20</v>
      </c>
      <c r="E1393">
        <v>0</v>
      </c>
      <c r="F1393" s="54">
        <v>11602.75</v>
      </c>
      <c r="G1393" t="s">
        <v>12</v>
      </c>
      <c r="H1393" t="s">
        <v>16</v>
      </c>
      <c r="I1393" t="s">
        <v>516</v>
      </c>
      <c r="J1393" s="19"/>
      <c r="K1393" s="19"/>
      <c r="L1393" s="15" t="str">
        <f t="shared" si="109"/>
        <v>Jun</v>
      </c>
      <c r="M1393" s="15">
        <f t="shared" si="110"/>
        <v>1964</v>
      </c>
      <c r="N1393" s="15" t="str" cm="1">
        <f t="array" ref="N1393">IF(G1393="?",INDEX($G$2:$G$2344,MODE(MATCH($G$2:$G$2344,$G$2:$G$2344,0))),G1393)</f>
        <v>tier - 3</v>
      </c>
      <c r="O1393" s="15" t="str" cm="1">
        <f t="array" ref="O1393">IF(H1393="?",INDEX($H$2:$H$2344,MODE(MATCH($H$2:$H$2344,$H$2:$H$2344,0))),H1393)</f>
        <v>tier - 1</v>
      </c>
      <c r="P1393" s="15" t="str">
        <f t="shared" si="111"/>
        <v>R1020</v>
      </c>
      <c r="Q1393" s="49" t="str">
        <f t="shared" si="112"/>
        <v>20-Jun-1964</v>
      </c>
      <c r="R1393" s="46">
        <v>23548</v>
      </c>
      <c r="S1393" s="15"/>
      <c r="T1393" s="29">
        <f t="shared" si="113"/>
        <v>58</v>
      </c>
      <c r="U1393" s="61">
        <v>11602.75</v>
      </c>
    </row>
    <row r="1394" spans="1:21" x14ac:dyDescent="0.25">
      <c r="A1394" t="s">
        <v>1425</v>
      </c>
      <c r="B1394">
        <v>1986</v>
      </c>
      <c r="C1394" t="s">
        <v>10</v>
      </c>
      <c r="D1394">
        <v>17</v>
      </c>
      <c r="E1394">
        <v>3</v>
      </c>
      <c r="F1394" s="54">
        <v>11625.11</v>
      </c>
      <c r="G1394" t="s">
        <v>12</v>
      </c>
      <c r="H1394" t="s">
        <v>12</v>
      </c>
      <c r="I1394" t="s">
        <v>632</v>
      </c>
      <c r="J1394" s="20"/>
      <c r="K1394" s="20"/>
      <c r="L1394" s="17" t="str">
        <f t="shared" si="109"/>
        <v>Jul</v>
      </c>
      <c r="M1394" s="17">
        <f t="shared" si="110"/>
        <v>1986</v>
      </c>
      <c r="N1394" s="17" t="str" cm="1">
        <f t="array" ref="N1394">IF(G1394="?",INDEX($G$2:$G$2344,MODE(MATCH($G$2:$G$2344,$G$2:$G$2344,0))),G1394)</f>
        <v>tier - 3</v>
      </c>
      <c r="O1394" s="17" t="str" cm="1">
        <f t="array" ref="O1394">IF(H1394="?",INDEX($H$2:$H$2344,MODE(MATCH($H$2:$H$2344,$H$2:$H$2344,0))),H1394)</f>
        <v>tier - 3</v>
      </c>
      <c r="P1394" s="17" t="str">
        <f t="shared" si="111"/>
        <v>R1022</v>
      </c>
      <c r="Q1394" s="47" t="str">
        <f t="shared" si="112"/>
        <v>17-Jul-1986</v>
      </c>
      <c r="R1394" s="48">
        <v>31610</v>
      </c>
      <c r="S1394" s="17"/>
      <c r="T1394" s="30">
        <f t="shared" si="113"/>
        <v>36</v>
      </c>
      <c r="U1394" s="62">
        <v>11625.11</v>
      </c>
    </row>
    <row r="1395" spans="1:21" x14ac:dyDescent="0.25">
      <c r="A1395" t="s">
        <v>1426</v>
      </c>
      <c r="B1395">
        <v>1966</v>
      </c>
      <c r="C1395" t="s">
        <v>37</v>
      </c>
      <c r="D1395">
        <v>4</v>
      </c>
      <c r="E1395">
        <v>0</v>
      </c>
      <c r="F1395" s="54">
        <v>11657.72</v>
      </c>
      <c r="G1395" t="s">
        <v>12</v>
      </c>
      <c r="H1395" t="s">
        <v>11</v>
      </c>
      <c r="I1395" t="s">
        <v>247</v>
      </c>
      <c r="J1395" s="19"/>
      <c r="K1395" s="19"/>
      <c r="L1395" s="15" t="str">
        <f t="shared" si="109"/>
        <v>Oct</v>
      </c>
      <c r="M1395" s="15">
        <f t="shared" si="110"/>
        <v>1966</v>
      </c>
      <c r="N1395" s="15" t="str" cm="1">
        <f t="array" ref="N1395">IF(G1395="?",INDEX($G$2:$G$2344,MODE(MATCH($G$2:$G$2344,$G$2:$G$2344,0))),G1395)</f>
        <v>tier - 3</v>
      </c>
      <c r="O1395" s="15" t="str" cm="1">
        <f t="array" ref="O1395">IF(H1395="?",INDEX($H$2:$H$2344,MODE(MATCH($H$2:$H$2344,$H$2:$H$2344,0))),H1395)</f>
        <v>tier - 2</v>
      </c>
      <c r="P1395" s="15" t="str">
        <f t="shared" si="111"/>
        <v>R1024</v>
      </c>
      <c r="Q1395" s="49" t="str">
        <f t="shared" si="112"/>
        <v>4-Oct-1966</v>
      </c>
      <c r="R1395" s="46">
        <v>24384</v>
      </c>
      <c r="S1395" s="15"/>
      <c r="T1395" s="29">
        <f t="shared" si="113"/>
        <v>56</v>
      </c>
      <c r="U1395" s="61">
        <v>11657.72</v>
      </c>
    </row>
    <row r="1396" spans="1:21" x14ac:dyDescent="0.25">
      <c r="A1396" t="s">
        <v>1427</v>
      </c>
      <c r="B1396">
        <v>1994</v>
      </c>
      <c r="C1396" t="s">
        <v>10</v>
      </c>
      <c r="D1396">
        <v>20</v>
      </c>
      <c r="E1396">
        <v>0</v>
      </c>
      <c r="F1396" s="54">
        <v>11657.81</v>
      </c>
      <c r="G1396" t="s">
        <v>12</v>
      </c>
      <c r="H1396" t="s">
        <v>11</v>
      </c>
      <c r="I1396" t="s">
        <v>249</v>
      </c>
      <c r="J1396" s="20"/>
      <c r="K1396" s="20"/>
      <c r="L1396" s="17" t="str">
        <f t="shared" si="109"/>
        <v>Jul</v>
      </c>
      <c r="M1396" s="17">
        <f t="shared" si="110"/>
        <v>1994</v>
      </c>
      <c r="N1396" s="17" t="str" cm="1">
        <f t="array" ref="N1396">IF(G1396="?",INDEX($G$2:$G$2344,MODE(MATCH($G$2:$G$2344,$G$2:$G$2344,0))),G1396)</f>
        <v>tier - 3</v>
      </c>
      <c r="O1396" s="17" t="str" cm="1">
        <f t="array" ref="O1396">IF(H1396="?",INDEX($H$2:$H$2344,MODE(MATCH($H$2:$H$2344,$H$2:$H$2344,0))),H1396)</f>
        <v>tier - 2</v>
      </c>
      <c r="P1396" s="17" t="str">
        <f t="shared" si="111"/>
        <v>R1023</v>
      </c>
      <c r="Q1396" s="47" t="str">
        <f t="shared" si="112"/>
        <v>20-Jul-1994</v>
      </c>
      <c r="R1396" s="48">
        <v>34535</v>
      </c>
      <c r="S1396" s="17"/>
      <c r="T1396" s="30">
        <f t="shared" si="113"/>
        <v>28</v>
      </c>
      <c r="U1396" s="62">
        <v>11657.81</v>
      </c>
    </row>
    <row r="1397" spans="1:21" x14ac:dyDescent="0.25">
      <c r="A1397" t="s">
        <v>1428</v>
      </c>
      <c r="B1397">
        <v>1966</v>
      </c>
      <c r="C1397" t="s">
        <v>10</v>
      </c>
      <c r="D1397">
        <v>6</v>
      </c>
      <c r="E1397">
        <v>0</v>
      </c>
      <c r="F1397" s="54">
        <v>11658.12</v>
      </c>
      <c r="G1397" t="s">
        <v>12</v>
      </c>
      <c r="H1397" t="s">
        <v>16</v>
      </c>
      <c r="I1397" t="s">
        <v>247</v>
      </c>
      <c r="J1397" s="19"/>
      <c r="K1397" s="19"/>
      <c r="L1397" s="15" t="str">
        <f t="shared" si="109"/>
        <v>Jul</v>
      </c>
      <c r="M1397" s="15">
        <f t="shared" si="110"/>
        <v>1966</v>
      </c>
      <c r="N1397" s="15" t="str" cm="1">
        <f t="array" ref="N1397">IF(G1397="?",INDEX($G$2:$G$2344,MODE(MATCH($G$2:$G$2344,$G$2:$G$2344,0))),G1397)</f>
        <v>tier - 3</v>
      </c>
      <c r="O1397" s="15" t="str" cm="1">
        <f t="array" ref="O1397">IF(H1397="?",INDEX($H$2:$H$2344,MODE(MATCH($H$2:$H$2344,$H$2:$H$2344,0))),H1397)</f>
        <v>tier - 1</v>
      </c>
      <c r="P1397" s="15" t="str">
        <f t="shared" si="111"/>
        <v>R1024</v>
      </c>
      <c r="Q1397" s="49" t="str">
        <f t="shared" si="112"/>
        <v>6-Jul-1966</v>
      </c>
      <c r="R1397" s="46">
        <v>24294</v>
      </c>
      <c r="S1397" s="15"/>
      <c r="T1397" s="29">
        <f t="shared" si="113"/>
        <v>56</v>
      </c>
      <c r="U1397" s="61">
        <v>11658.12</v>
      </c>
    </row>
    <row r="1398" spans="1:21" x14ac:dyDescent="0.25">
      <c r="A1398" t="s">
        <v>1429</v>
      </c>
      <c r="B1398">
        <v>1966</v>
      </c>
      <c r="C1398" t="s">
        <v>35</v>
      </c>
      <c r="D1398">
        <v>23</v>
      </c>
      <c r="E1398">
        <v>0</v>
      </c>
      <c r="F1398" s="54">
        <v>11658.38</v>
      </c>
      <c r="G1398" t="s">
        <v>12</v>
      </c>
      <c r="H1398" t="s">
        <v>12</v>
      </c>
      <c r="I1398" t="s">
        <v>247</v>
      </c>
      <c r="J1398" s="20"/>
      <c r="K1398" s="20"/>
      <c r="L1398" s="17" t="str">
        <f t="shared" si="109"/>
        <v>Aug</v>
      </c>
      <c r="M1398" s="17">
        <f t="shared" si="110"/>
        <v>1966</v>
      </c>
      <c r="N1398" s="17" t="str" cm="1">
        <f t="array" ref="N1398">IF(G1398="?",INDEX($G$2:$G$2344,MODE(MATCH($G$2:$G$2344,$G$2:$G$2344,0))),G1398)</f>
        <v>tier - 3</v>
      </c>
      <c r="O1398" s="17" t="str" cm="1">
        <f t="array" ref="O1398">IF(H1398="?",INDEX($H$2:$H$2344,MODE(MATCH($H$2:$H$2344,$H$2:$H$2344,0))),H1398)</f>
        <v>tier - 3</v>
      </c>
      <c r="P1398" s="17" t="str">
        <f t="shared" si="111"/>
        <v>R1024</v>
      </c>
      <c r="Q1398" s="47" t="str">
        <f t="shared" si="112"/>
        <v>23-Aug-1966</v>
      </c>
      <c r="R1398" s="48">
        <v>24342</v>
      </c>
      <c r="S1398" s="17"/>
      <c r="T1398" s="30">
        <f t="shared" si="113"/>
        <v>56</v>
      </c>
      <c r="U1398" s="62">
        <v>11658.38</v>
      </c>
    </row>
    <row r="1399" spans="1:21" x14ac:dyDescent="0.25">
      <c r="A1399" t="s">
        <v>1430</v>
      </c>
      <c r="B1399">
        <v>1966</v>
      </c>
      <c r="C1399" t="s">
        <v>15</v>
      </c>
      <c r="D1399">
        <v>9</v>
      </c>
      <c r="E1399">
        <v>1</v>
      </c>
      <c r="F1399" s="54">
        <v>11674.13</v>
      </c>
      <c r="G1399" t="s">
        <v>12</v>
      </c>
      <c r="H1399" t="s">
        <v>16</v>
      </c>
      <c r="I1399" t="s">
        <v>42</v>
      </c>
      <c r="J1399" s="19"/>
      <c r="K1399" s="19"/>
      <c r="L1399" s="15" t="str">
        <f t="shared" si="109"/>
        <v>Nov</v>
      </c>
      <c r="M1399" s="15">
        <f t="shared" si="110"/>
        <v>1966</v>
      </c>
      <c r="N1399" s="15" t="str" cm="1">
        <f t="array" ref="N1399">IF(G1399="?",INDEX($G$2:$G$2344,MODE(MATCH($G$2:$G$2344,$G$2:$G$2344,0))),G1399)</f>
        <v>tier - 3</v>
      </c>
      <c r="O1399" s="15" t="str" cm="1">
        <f t="array" ref="O1399">IF(H1399="?",INDEX($H$2:$H$2344,MODE(MATCH($H$2:$H$2344,$H$2:$H$2344,0))),H1399)</f>
        <v>tier - 1</v>
      </c>
      <c r="P1399" s="15" t="str">
        <f t="shared" si="111"/>
        <v>R1011</v>
      </c>
      <c r="Q1399" s="49" t="str">
        <f t="shared" si="112"/>
        <v>9-Nov-1966</v>
      </c>
      <c r="R1399" s="46">
        <v>24420</v>
      </c>
      <c r="S1399" s="15"/>
      <c r="T1399" s="29">
        <f t="shared" si="113"/>
        <v>56</v>
      </c>
      <c r="U1399" s="61">
        <v>11674.13</v>
      </c>
    </row>
    <row r="1400" spans="1:21" x14ac:dyDescent="0.25">
      <c r="A1400" t="s">
        <v>1431</v>
      </c>
      <c r="B1400">
        <v>1970</v>
      </c>
      <c r="C1400" t="s">
        <v>30</v>
      </c>
      <c r="D1400">
        <v>1</v>
      </c>
      <c r="E1400">
        <v>0</v>
      </c>
      <c r="F1400" s="54">
        <v>11696.52</v>
      </c>
      <c r="G1400" t="s">
        <v>12</v>
      </c>
      <c r="H1400" t="s">
        <v>16</v>
      </c>
      <c r="I1400" t="s">
        <v>300</v>
      </c>
      <c r="J1400" s="20"/>
      <c r="K1400" s="20"/>
      <c r="L1400" s="17" t="str">
        <f t="shared" si="109"/>
        <v>Dec</v>
      </c>
      <c r="M1400" s="17">
        <f t="shared" si="110"/>
        <v>1970</v>
      </c>
      <c r="N1400" s="17" t="str" cm="1">
        <f t="array" ref="N1400">IF(G1400="?",INDEX($G$2:$G$2344,MODE(MATCH($G$2:$G$2344,$G$2:$G$2344,0))),G1400)</f>
        <v>tier - 3</v>
      </c>
      <c r="O1400" s="17" t="str" cm="1">
        <f t="array" ref="O1400">IF(H1400="?",INDEX($H$2:$H$2344,MODE(MATCH($H$2:$H$2344,$H$2:$H$2344,0))),H1400)</f>
        <v>tier - 1</v>
      </c>
      <c r="P1400" s="17" t="str">
        <f t="shared" si="111"/>
        <v>R1021</v>
      </c>
      <c r="Q1400" s="47" t="str">
        <f t="shared" si="112"/>
        <v>1-Dec-1970</v>
      </c>
      <c r="R1400" s="48">
        <v>25903</v>
      </c>
      <c r="S1400" s="17"/>
      <c r="T1400" s="30">
        <f t="shared" si="113"/>
        <v>52</v>
      </c>
      <c r="U1400" s="62">
        <v>11696.52</v>
      </c>
    </row>
    <row r="1401" spans="1:21" x14ac:dyDescent="0.25">
      <c r="A1401" t="s">
        <v>1432</v>
      </c>
      <c r="B1401">
        <v>1982</v>
      </c>
      <c r="C1401" t="s">
        <v>37</v>
      </c>
      <c r="D1401">
        <v>21</v>
      </c>
      <c r="E1401">
        <v>3</v>
      </c>
      <c r="F1401" s="54">
        <v>11712.97</v>
      </c>
      <c r="G1401" t="s">
        <v>12</v>
      </c>
      <c r="H1401" t="s">
        <v>11</v>
      </c>
      <c r="I1401" t="s">
        <v>300</v>
      </c>
      <c r="J1401" s="19"/>
      <c r="K1401" s="19"/>
      <c r="L1401" s="15" t="str">
        <f t="shared" si="109"/>
        <v>Oct</v>
      </c>
      <c r="M1401" s="15">
        <f t="shared" si="110"/>
        <v>1982</v>
      </c>
      <c r="N1401" s="15" t="str" cm="1">
        <f t="array" ref="N1401">IF(G1401="?",INDEX($G$2:$G$2344,MODE(MATCH($G$2:$G$2344,$G$2:$G$2344,0))),G1401)</f>
        <v>tier - 3</v>
      </c>
      <c r="O1401" s="15" t="str" cm="1">
        <f t="array" ref="O1401">IF(H1401="?",INDEX($H$2:$H$2344,MODE(MATCH($H$2:$H$2344,$H$2:$H$2344,0))),H1401)</f>
        <v>tier - 2</v>
      </c>
      <c r="P1401" s="15" t="str">
        <f t="shared" si="111"/>
        <v>R1021</v>
      </c>
      <c r="Q1401" s="49" t="str">
        <f t="shared" si="112"/>
        <v>21-Oct-1982</v>
      </c>
      <c r="R1401" s="46">
        <v>30245</v>
      </c>
      <c r="S1401" s="15"/>
      <c r="T1401" s="29">
        <f t="shared" si="113"/>
        <v>40</v>
      </c>
      <c r="U1401" s="61">
        <v>11712.97</v>
      </c>
    </row>
    <row r="1402" spans="1:21" x14ac:dyDescent="0.25">
      <c r="A1402" t="s">
        <v>1433</v>
      </c>
      <c r="B1402">
        <v>1969</v>
      </c>
      <c r="C1402" t="s">
        <v>37</v>
      </c>
      <c r="D1402">
        <v>12</v>
      </c>
      <c r="E1402">
        <v>2</v>
      </c>
      <c r="F1402" s="54">
        <v>11729.68</v>
      </c>
      <c r="G1402" t="s">
        <v>12</v>
      </c>
      <c r="H1402" t="s">
        <v>16</v>
      </c>
      <c r="I1402" t="s">
        <v>247</v>
      </c>
      <c r="J1402" s="20"/>
      <c r="K1402" s="20"/>
      <c r="L1402" s="17" t="str">
        <f t="shared" si="109"/>
        <v>Oct</v>
      </c>
      <c r="M1402" s="17">
        <f t="shared" si="110"/>
        <v>1969</v>
      </c>
      <c r="N1402" s="17" t="str" cm="1">
        <f t="array" ref="N1402">IF(G1402="?",INDEX($G$2:$G$2344,MODE(MATCH($G$2:$G$2344,$G$2:$G$2344,0))),G1402)</f>
        <v>tier - 3</v>
      </c>
      <c r="O1402" s="17" t="str" cm="1">
        <f t="array" ref="O1402">IF(H1402="?",INDEX($H$2:$H$2344,MODE(MATCH($H$2:$H$2344,$H$2:$H$2344,0))),H1402)</f>
        <v>tier - 1</v>
      </c>
      <c r="P1402" s="17" t="str">
        <f t="shared" si="111"/>
        <v>R1024</v>
      </c>
      <c r="Q1402" s="47" t="str">
        <f t="shared" si="112"/>
        <v>12-Oct-1969</v>
      </c>
      <c r="R1402" s="48">
        <v>25488</v>
      </c>
      <c r="S1402" s="17"/>
      <c r="T1402" s="30">
        <f t="shared" si="113"/>
        <v>53</v>
      </c>
      <c r="U1402" s="62">
        <v>11729.68</v>
      </c>
    </row>
    <row r="1403" spans="1:21" x14ac:dyDescent="0.25">
      <c r="A1403" t="s">
        <v>1434</v>
      </c>
      <c r="B1403">
        <v>1984</v>
      </c>
      <c r="C1403" t="s">
        <v>15</v>
      </c>
      <c r="D1403">
        <v>26</v>
      </c>
      <c r="E1403">
        <v>3</v>
      </c>
      <c r="F1403" s="54">
        <v>11730.82</v>
      </c>
      <c r="G1403" t="s">
        <v>12</v>
      </c>
      <c r="H1403" t="s">
        <v>12</v>
      </c>
      <c r="I1403" t="s">
        <v>535</v>
      </c>
      <c r="J1403" s="19"/>
      <c r="K1403" s="19"/>
      <c r="L1403" s="15" t="str">
        <f t="shared" si="109"/>
        <v>Nov</v>
      </c>
      <c r="M1403" s="15">
        <f t="shared" si="110"/>
        <v>1984</v>
      </c>
      <c r="N1403" s="15" t="str" cm="1">
        <f t="array" ref="N1403">IF(G1403="?",INDEX($G$2:$G$2344,MODE(MATCH($G$2:$G$2344,$G$2:$G$2344,0))),G1403)</f>
        <v>tier - 3</v>
      </c>
      <c r="O1403" s="15" t="str" cm="1">
        <f t="array" ref="O1403">IF(H1403="?",INDEX($H$2:$H$2344,MODE(MATCH($H$2:$H$2344,$H$2:$H$2344,0))),H1403)</f>
        <v>tier - 3</v>
      </c>
      <c r="P1403" s="15" t="str">
        <f t="shared" si="111"/>
        <v>R1026</v>
      </c>
      <c r="Q1403" s="49" t="str">
        <f t="shared" si="112"/>
        <v>26-Nov-1984</v>
      </c>
      <c r="R1403" s="46">
        <v>31012</v>
      </c>
      <c r="S1403" s="15"/>
      <c r="T1403" s="29">
        <f t="shared" si="113"/>
        <v>38</v>
      </c>
      <c r="U1403" s="61">
        <v>11730.82</v>
      </c>
    </row>
    <row r="1404" spans="1:21" x14ac:dyDescent="0.25">
      <c r="A1404" t="s">
        <v>1435</v>
      </c>
      <c r="B1404">
        <v>1964</v>
      </c>
      <c r="C1404" t="s">
        <v>15</v>
      </c>
      <c r="D1404">
        <v>9</v>
      </c>
      <c r="E1404">
        <v>0</v>
      </c>
      <c r="F1404" s="54">
        <v>11735.88</v>
      </c>
      <c r="G1404" t="s">
        <v>12</v>
      </c>
      <c r="H1404" t="s">
        <v>16</v>
      </c>
      <c r="I1404" t="s">
        <v>23</v>
      </c>
      <c r="J1404" s="20"/>
      <c r="K1404" s="20"/>
      <c r="L1404" s="17" t="str">
        <f t="shared" si="109"/>
        <v>Nov</v>
      </c>
      <c r="M1404" s="17">
        <f t="shared" si="110"/>
        <v>1964</v>
      </c>
      <c r="N1404" s="17" t="str" cm="1">
        <f t="array" ref="N1404">IF(G1404="?",INDEX($G$2:$G$2344,MODE(MATCH($G$2:$G$2344,$G$2:$G$2344,0))),G1404)</f>
        <v>tier - 3</v>
      </c>
      <c r="O1404" s="17" t="str" cm="1">
        <f t="array" ref="O1404">IF(H1404="?",INDEX($H$2:$H$2344,MODE(MATCH($H$2:$H$2344,$H$2:$H$2344,0))),H1404)</f>
        <v>tier - 1</v>
      </c>
      <c r="P1404" s="17" t="str">
        <f t="shared" si="111"/>
        <v>R1012</v>
      </c>
      <c r="Q1404" s="47" t="str">
        <f t="shared" si="112"/>
        <v>9-Nov-1964</v>
      </c>
      <c r="R1404" s="48">
        <v>23690</v>
      </c>
      <c r="S1404" s="17"/>
      <c r="T1404" s="30">
        <f t="shared" si="113"/>
        <v>58</v>
      </c>
      <c r="U1404" s="62">
        <v>11735.88</v>
      </c>
    </row>
    <row r="1405" spans="1:21" x14ac:dyDescent="0.25">
      <c r="A1405" t="s">
        <v>1436</v>
      </c>
      <c r="B1405">
        <v>1988</v>
      </c>
      <c r="C1405" t="s">
        <v>20</v>
      </c>
      <c r="D1405">
        <v>5</v>
      </c>
      <c r="E1405">
        <v>2</v>
      </c>
      <c r="F1405" s="54">
        <v>11737.85</v>
      </c>
      <c r="G1405" t="s">
        <v>12</v>
      </c>
      <c r="H1405" t="s">
        <v>16</v>
      </c>
      <c r="I1405" t="s">
        <v>42</v>
      </c>
      <c r="J1405" s="19"/>
      <c r="K1405" s="19"/>
      <c r="L1405" s="15" t="str">
        <f t="shared" si="109"/>
        <v>Sep</v>
      </c>
      <c r="M1405" s="15">
        <f t="shared" si="110"/>
        <v>1988</v>
      </c>
      <c r="N1405" s="15" t="str" cm="1">
        <f t="array" ref="N1405">IF(G1405="?",INDEX($G$2:$G$2344,MODE(MATCH($G$2:$G$2344,$G$2:$G$2344,0))),G1405)</f>
        <v>tier - 3</v>
      </c>
      <c r="O1405" s="15" t="str" cm="1">
        <f t="array" ref="O1405">IF(H1405="?",INDEX($H$2:$H$2344,MODE(MATCH($H$2:$H$2344,$H$2:$H$2344,0))),H1405)</f>
        <v>tier - 1</v>
      </c>
      <c r="P1405" s="15" t="str">
        <f t="shared" si="111"/>
        <v>R1011</v>
      </c>
      <c r="Q1405" s="49" t="str">
        <f t="shared" si="112"/>
        <v>5-Sep-1988</v>
      </c>
      <c r="R1405" s="46">
        <v>32391</v>
      </c>
      <c r="S1405" s="15"/>
      <c r="T1405" s="29">
        <f t="shared" si="113"/>
        <v>34</v>
      </c>
      <c r="U1405" s="61">
        <v>11737.85</v>
      </c>
    </row>
    <row r="1406" spans="1:21" x14ac:dyDescent="0.25">
      <c r="A1406" t="s">
        <v>1437</v>
      </c>
      <c r="B1406">
        <v>1969</v>
      </c>
      <c r="C1406" t="s">
        <v>15</v>
      </c>
      <c r="D1406">
        <v>12</v>
      </c>
      <c r="E1406">
        <v>3</v>
      </c>
      <c r="F1406" s="54">
        <v>11741.73</v>
      </c>
      <c r="G1406" t="s">
        <v>12</v>
      </c>
      <c r="H1406" t="s">
        <v>16</v>
      </c>
      <c r="I1406" t="s">
        <v>42</v>
      </c>
      <c r="J1406" s="20"/>
      <c r="K1406" s="20"/>
      <c r="L1406" s="17" t="str">
        <f t="shared" si="109"/>
        <v>Nov</v>
      </c>
      <c r="M1406" s="17">
        <f t="shared" si="110"/>
        <v>1969</v>
      </c>
      <c r="N1406" s="17" t="str" cm="1">
        <f t="array" ref="N1406">IF(G1406="?",INDEX($G$2:$G$2344,MODE(MATCH($G$2:$G$2344,$G$2:$G$2344,0))),G1406)</f>
        <v>tier - 3</v>
      </c>
      <c r="O1406" s="17" t="str" cm="1">
        <f t="array" ref="O1406">IF(H1406="?",INDEX($H$2:$H$2344,MODE(MATCH($H$2:$H$2344,$H$2:$H$2344,0))),H1406)</f>
        <v>tier - 1</v>
      </c>
      <c r="P1406" s="17" t="str">
        <f t="shared" si="111"/>
        <v>R1011</v>
      </c>
      <c r="Q1406" s="47" t="str">
        <f t="shared" si="112"/>
        <v>12-Nov-1969</v>
      </c>
      <c r="R1406" s="48">
        <v>25519</v>
      </c>
      <c r="S1406" s="17"/>
      <c r="T1406" s="30">
        <f t="shared" si="113"/>
        <v>53</v>
      </c>
      <c r="U1406" s="62">
        <v>11741.73</v>
      </c>
    </row>
    <row r="1407" spans="1:21" x14ac:dyDescent="0.25">
      <c r="A1407" t="s">
        <v>1438</v>
      </c>
      <c r="B1407">
        <v>1963</v>
      </c>
      <c r="C1407" t="s">
        <v>18</v>
      </c>
      <c r="D1407">
        <v>9</v>
      </c>
      <c r="E1407">
        <v>0</v>
      </c>
      <c r="F1407" s="54">
        <v>11743.3</v>
      </c>
      <c r="G1407" t="s">
        <v>12</v>
      </c>
      <c r="H1407" t="s">
        <v>12</v>
      </c>
      <c r="I1407" t="s">
        <v>13</v>
      </c>
      <c r="J1407" s="19"/>
      <c r="K1407" s="19"/>
      <c r="L1407" s="15" t="str">
        <f t="shared" si="109"/>
        <v>Jun</v>
      </c>
      <c r="M1407" s="15">
        <f t="shared" si="110"/>
        <v>1963</v>
      </c>
      <c r="N1407" s="15" t="str" cm="1">
        <f t="array" ref="N1407">IF(G1407="?",INDEX($G$2:$G$2344,MODE(MATCH($G$2:$G$2344,$G$2:$G$2344,0))),G1407)</f>
        <v>tier - 3</v>
      </c>
      <c r="O1407" s="15" t="str" cm="1">
        <f t="array" ref="O1407">IF(H1407="?",INDEX($H$2:$H$2344,MODE(MATCH($H$2:$H$2344,$H$2:$H$2344,0))),H1407)</f>
        <v>tier - 3</v>
      </c>
      <c r="P1407" s="15" t="str">
        <f t="shared" si="111"/>
        <v>R1013</v>
      </c>
      <c r="Q1407" s="49" t="str">
        <f t="shared" si="112"/>
        <v>9-Jun-1963</v>
      </c>
      <c r="R1407" s="46">
        <v>23171</v>
      </c>
      <c r="S1407" s="15"/>
      <c r="T1407" s="29">
        <f t="shared" si="113"/>
        <v>59</v>
      </c>
      <c r="U1407" s="61">
        <v>11743.3</v>
      </c>
    </row>
    <row r="1408" spans="1:21" x14ac:dyDescent="0.25">
      <c r="A1408" t="s">
        <v>1439</v>
      </c>
      <c r="B1408">
        <v>1964</v>
      </c>
      <c r="C1408" t="s">
        <v>30</v>
      </c>
      <c r="D1408">
        <v>2</v>
      </c>
      <c r="E1408">
        <v>0</v>
      </c>
      <c r="F1408" s="54">
        <v>11743.93</v>
      </c>
      <c r="G1408" t="s">
        <v>12</v>
      </c>
      <c r="H1408" t="s">
        <v>16</v>
      </c>
      <c r="I1408" t="s">
        <v>23</v>
      </c>
      <c r="J1408" s="20"/>
      <c r="K1408" s="20"/>
      <c r="L1408" s="17" t="str">
        <f t="shared" si="109"/>
        <v>Dec</v>
      </c>
      <c r="M1408" s="17">
        <f t="shared" si="110"/>
        <v>1964</v>
      </c>
      <c r="N1408" s="17" t="str" cm="1">
        <f t="array" ref="N1408">IF(G1408="?",INDEX($G$2:$G$2344,MODE(MATCH($G$2:$G$2344,$G$2:$G$2344,0))),G1408)</f>
        <v>tier - 3</v>
      </c>
      <c r="O1408" s="17" t="str" cm="1">
        <f t="array" ref="O1408">IF(H1408="?",INDEX($H$2:$H$2344,MODE(MATCH($H$2:$H$2344,$H$2:$H$2344,0))),H1408)</f>
        <v>tier - 1</v>
      </c>
      <c r="P1408" s="17" t="str">
        <f t="shared" si="111"/>
        <v>R1012</v>
      </c>
      <c r="Q1408" s="47" t="str">
        <f t="shared" si="112"/>
        <v>2-Dec-1964</v>
      </c>
      <c r="R1408" s="48">
        <v>23713</v>
      </c>
      <c r="S1408" s="17"/>
      <c r="T1408" s="30">
        <f t="shared" si="113"/>
        <v>58</v>
      </c>
      <c r="U1408" s="62">
        <v>11743.93</v>
      </c>
    </row>
    <row r="1409" spans="1:21" x14ac:dyDescent="0.25">
      <c r="A1409" t="s">
        <v>1440</v>
      </c>
      <c r="B1409">
        <v>1979</v>
      </c>
      <c r="C1409" t="s">
        <v>15</v>
      </c>
      <c r="D1409">
        <v>6</v>
      </c>
      <c r="E1409">
        <v>2</v>
      </c>
      <c r="F1409" s="54">
        <v>11752.68</v>
      </c>
      <c r="G1409" t="s">
        <v>12</v>
      </c>
      <c r="H1409" t="s">
        <v>16</v>
      </c>
      <c r="I1409" t="s">
        <v>535</v>
      </c>
      <c r="J1409" s="19"/>
      <c r="K1409" s="19"/>
      <c r="L1409" s="15" t="str">
        <f t="shared" si="109"/>
        <v>Nov</v>
      </c>
      <c r="M1409" s="15">
        <f t="shared" si="110"/>
        <v>1979</v>
      </c>
      <c r="N1409" s="15" t="str" cm="1">
        <f t="array" ref="N1409">IF(G1409="?",INDEX($G$2:$G$2344,MODE(MATCH($G$2:$G$2344,$G$2:$G$2344,0))),G1409)</f>
        <v>tier - 3</v>
      </c>
      <c r="O1409" s="15" t="str" cm="1">
        <f t="array" ref="O1409">IF(H1409="?",INDEX($H$2:$H$2344,MODE(MATCH($H$2:$H$2344,$H$2:$H$2344,0))),H1409)</f>
        <v>tier - 1</v>
      </c>
      <c r="P1409" s="15" t="str">
        <f t="shared" si="111"/>
        <v>R1026</v>
      </c>
      <c r="Q1409" s="49" t="str">
        <f t="shared" si="112"/>
        <v>6-Nov-1979</v>
      </c>
      <c r="R1409" s="46">
        <v>29165</v>
      </c>
      <c r="S1409" s="15"/>
      <c r="T1409" s="29">
        <f t="shared" si="113"/>
        <v>43</v>
      </c>
      <c r="U1409" s="61">
        <v>11752.68</v>
      </c>
    </row>
    <row r="1410" spans="1:21" x14ac:dyDescent="0.25">
      <c r="A1410" t="s">
        <v>1441</v>
      </c>
      <c r="B1410">
        <v>1966</v>
      </c>
      <c r="C1410" t="s">
        <v>10</v>
      </c>
      <c r="D1410">
        <v>25</v>
      </c>
      <c r="E1410">
        <v>1</v>
      </c>
      <c r="F1410" s="54">
        <v>11763</v>
      </c>
      <c r="G1410" t="s">
        <v>12</v>
      </c>
      <c r="H1410" t="s">
        <v>12</v>
      </c>
      <c r="I1410" t="s">
        <v>168</v>
      </c>
      <c r="J1410" s="20"/>
      <c r="K1410" s="20"/>
      <c r="L1410" s="17" t="str">
        <f t="shared" ref="L1410:L1473" si="114">IF(C1410="?","Sep",C1410)</f>
        <v>Jul</v>
      </c>
      <c r="M1410" s="17">
        <f t="shared" ref="M1410:M1473" si="115">IF(B1410="?",ROUND(AVERAGE($B$2:$B$2344),0),B1410)</f>
        <v>1966</v>
      </c>
      <c r="N1410" s="17" t="str" cm="1">
        <f t="array" ref="N1410">IF(G1410="?",INDEX($G$2:$G$2344,MODE(MATCH($G$2:$G$2344,$G$2:$G$2344,0))),G1410)</f>
        <v>tier - 3</v>
      </c>
      <c r="O1410" s="17" t="str" cm="1">
        <f t="array" ref="O1410">IF(H1410="?",INDEX($H$2:$H$2344,MODE(MATCH($H$2:$H$2344,$H$2:$H$2344,0))),H1410)</f>
        <v>tier - 3</v>
      </c>
      <c r="P1410" s="17" t="str">
        <f t="shared" ref="P1410:P1473" si="116">IF(I1410="?","Unknown",I1410)</f>
        <v>R1016</v>
      </c>
      <c r="Q1410" s="47" t="str">
        <f t="shared" ref="Q1410:Q1473" si="117">CONCATENATE(D1410,"-",L1410,"-",M1410)</f>
        <v>25-Jul-1966</v>
      </c>
      <c r="R1410" s="48">
        <v>24313</v>
      </c>
      <c r="S1410" s="17"/>
      <c r="T1410" s="30">
        <f t="shared" ref="T1410:T1473" si="118">DATEDIF(R1410,$S$2,"Y")</f>
        <v>56</v>
      </c>
      <c r="U1410" s="62">
        <v>11763</v>
      </c>
    </row>
    <row r="1411" spans="1:21" x14ac:dyDescent="0.25">
      <c r="A1411" t="s">
        <v>1442</v>
      </c>
      <c r="B1411">
        <v>1982</v>
      </c>
      <c r="C1411" t="s">
        <v>15</v>
      </c>
      <c r="D1411">
        <v>20</v>
      </c>
      <c r="E1411">
        <v>3</v>
      </c>
      <c r="F1411" s="54">
        <v>11773.06</v>
      </c>
      <c r="G1411" t="s">
        <v>12</v>
      </c>
      <c r="H1411" t="s">
        <v>12</v>
      </c>
      <c r="I1411" t="s">
        <v>535</v>
      </c>
      <c r="J1411" s="19"/>
      <c r="K1411" s="19"/>
      <c r="L1411" s="15" t="str">
        <f t="shared" si="114"/>
        <v>Nov</v>
      </c>
      <c r="M1411" s="15">
        <f t="shared" si="115"/>
        <v>1982</v>
      </c>
      <c r="N1411" s="15" t="str" cm="1">
        <f t="array" ref="N1411">IF(G1411="?",INDEX($G$2:$G$2344,MODE(MATCH($G$2:$G$2344,$G$2:$G$2344,0))),G1411)</f>
        <v>tier - 3</v>
      </c>
      <c r="O1411" s="15" t="str" cm="1">
        <f t="array" ref="O1411">IF(H1411="?",INDEX($H$2:$H$2344,MODE(MATCH($H$2:$H$2344,$H$2:$H$2344,0))),H1411)</f>
        <v>tier - 3</v>
      </c>
      <c r="P1411" s="15" t="str">
        <f t="shared" si="116"/>
        <v>R1026</v>
      </c>
      <c r="Q1411" s="49" t="str">
        <f t="shared" si="117"/>
        <v>20-Nov-1982</v>
      </c>
      <c r="R1411" s="46">
        <v>30275</v>
      </c>
      <c r="S1411" s="15"/>
      <c r="T1411" s="29">
        <f t="shared" si="118"/>
        <v>40</v>
      </c>
      <c r="U1411" s="61">
        <v>11773.06</v>
      </c>
    </row>
    <row r="1412" spans="1:21" x14ac:dyDescent="0.25">
      <c r="A1412" t="s">
        <v>1443</v>
      </c>
      <c r="B1412">
        <v>1965</v>
      </c>
      <c r="C1412" t="s">
        <v>37</v>
      </c>
      <c r="D1412">
        <v>3</v>
      </c>
      <c r="E1412">
        <v>0</v>
      </c>
      <c r="F1412" s="54">
        <v>11830.61</v>
      </c>
      <c r="G1412" t="s">
        <v>12</v>
      </c>
      <c r="H1412" t="s">
        <v>16</v>
      </c>
      <c r="I1412" t="s">
        <v>23</v>
      </c>
      <c r="J1412" s="20"/>
      <c r="K1412" s="20"/>
      <c r="L1412" s="17" t="str">
        <f t="shared" si="114"/>
        <v>Oct</v>
      </c>
      <c r="M1412" s="17">
        <f t="shared" si="115"/>
        <v>1965</v>
      </c>
      <c r="N1412" s="17" t="str" cm="1">
        <f t="array" ref="N1412">IF(G1412="?",INDEX($G$2:$G$2344,MODE(MATCH($G$2:$G$2344,$G$2:$G$2344,0))),G1412)</f>
        <v>tier - 3</v>
      </c>
      <c r="O1412" s="17" t="str" cm="1">
        <f t="array" ref="O1412">IF(H1412="?",INDEX($H$2:$H$2344,MODE(MATCH($H$2:$H$2344,$H$2:$H$2344,0))),H1412)</f>
        <v>tier - 1</v>
      </c>
      <c r="P1412" s="17" t="str">
        <f t="shared" si="116"/>
        <v>R1012</v>
      </c>
      <c r="Q1412" s="47" t="str">
        <f t="shared" si="117"/>
        <v>3-Oct-1965</v>
      </c>
      <c r="R1412" s="48">
        <v>24018</v>
      </c>
      <c r="S1412" s="17"/>
      <c r="T1412" s="30">
        <f t="shared" si="118"/>
        <v>57</v>
      </c>
      <c r="U1412" s="62">
        <v>11830.61</v>
      </c>
    </row>
    <row r="1413" spans="1:21" x14ac:dyDescent="0.25">
      <c r="A1413" t="s">
        <v>1444</v>
      </c>
      <c r="B1413">
        <v>1964</v>
      </c>
      <c r="C1413" t="s">
        <v>18</v>
      </c>
      <c r="D1413">
        <v>27</v>
      </c>
      <c r="E1413">
        <v>0</v>
      </c>
      <c r="F1413" s="54">
        <v>11833.78</v>
      </c>
      <c r="G1413" t="s">
        <v>12</v>
      </c>
      <c r="H1413" t="s">
        <v>12</v>
      </c>
      <c r="I1413" t="s">
        <v>13</v>
      </c>
      <c r="J1413" s="19"/>
      <c r="K1413" s="19"/>
      <c r="L1413" s="15" t="str">
        <f t="shared" si="114"/>
        <v>Jun</v>
      </c>
      <c r="M1413" s="15">
        <f t="shared" si="115"/>
        <v>1964</v>
      </c>
      <c r="N1413" s="15" t="str" cm="1">
        <f t="array" ref="N1413">IF(G1413="?",INDEX($G$2:$G$2344,MODE(MATCH($G$2:$G$2344,$G$2:$G$2344,0))),G1413)</f>
        <v>tier - 3</v>
      </c>
      <c r="O1413" s="15" t="str" cm="1">
        <f t="array" ref="O1413">IF(H1413="?",INDEX($H$2:$H$2344,MODE(MATCH($H$2:$H$2344,$H$2:$H$2344,0))),H1413)</f>
        <v>tier - 3</v>
      </c>
      <c r="P1413" s="15" t="str">
        <f t="shared" si="116"/>
        <v>R1013</v>
      </c>
      <c r="Q1413" s="49" t="str">
        <f t="shared" si="117"/>
        <v>27-Jun-1964</v>
      </c>
      <c r="R1413" s="46">
        <v>23555</v>
      </c>
      <c r="S1413" s="15"/>
      <c r="T1413" s="29">
        <f t="shared" si="118"/>
        <v>58</v>
      </c>
      <c r="U1413" s="61">
        <v>11833.78</v>
      </c>
    </row>
    <row r="1414" spans="1:21" x14ac:dyDescent="0.25">
      <c r="A1414" t="s">
        <v>1445</v>
      </c>
      <c r="B1414">
        <v>1964</v>
      </c>
      <c r="C1414" t="s">
        <v>20</v>
      </c>
      <c r="D1414">
        <v>11</v>
      </c>
      <c r="E1414">
        <v>0</v>
      </c>
      <c r="F1414" s="54">
        <v>11837.16</v>
      </c>
      <c r="G1414" t="s">
        <v>12</v>
      </c>
      <c r="H1414" t="s">
        <v>12</v>
      </c>
      <c r="I1414" t="s">
        <v>42</v>
      </c>
      <c r="J1414" s="20"/>
      <c r="K1414" s="20"/>
      <c r="L1414" s="17" t="str">
        <f t="shared" si="114"/>
        <v>Sep</v>
      </c>
      <c r="M1414" s="17">
        <f t="shared" si="115"/>
        <v>1964</v>
      </c>
      <c r="N1414" s="17" t="str" cm="1">
        <f t="array" ref="N1414">IF(G1414="?",INDEX($G$2:$G$2344,MODE(MATCH($G$2:$G$2344,$G$2:$G$2344,0))),G1414)</f>
        <v>tier - 3</v>
      </c>
      <c r="O1414" s="17" t="str" cm="1">
        <f t="array" ref="O1414">IF(H1414="?",INDEX($H$2:$H$2344,MODE(MATCH($H$2:$H$2344,$H$2:$H$2344,0))),H1414)</f>
        <v>tier - 3</v>
      </c>
      <c r="P1414" s="17" t="str">
        <f t="shared" si="116"/>
        <v>R1011</v>
      </c>
      <c r="Q1414" s="47" t="str">
        <f t="shared" si="117"/>
        <v>11-Sep-1964</v>
      </c>
      <c r="R1414" s="48">
        <v>23631</v>
      </c>
      <c r="S1414" s="17"/>
      <c r="T1414" s="30">
        <f t="shared" si="118"/>
        <v>58</v>
      </c>
      <c r="U1414" s="62">
        <v>11837.16</v>
      </c>
    </row>
    <row r="1415" spans="1:21" x14ac:dyDescent="0.25">
      <c r="A1415" t="s">
        <v>1446</v>
      </c>
      <c r="B1415">
        <v>1965</v>
      </c>
      <c r="C1415" t="s">
        <v>20</v>
      </c>
      <c r="D1415">
        <v>25</v>
      </c>
      <c r="E1415">
        <v>0</v>
      </c>
      <c r="F1415" s="54">
        <v>11840.78</v>
      </c>
      <c r="G1415" t="s">
        <v>12</v>
      </c>
      <c r="H1415" t="s">
        <v>11</v>
      </c>
      <c r="I1415" t="s">
        <v>23</v>
      </c>
      <c r="J1415" s="19"/>
      <c r="K1415" s="19"/>
      <c r="L1415" s="15" t="str">
        <f t="shared" si="114"/>
        <v>Sep</v>
      </c>
      <c r="M1415" s="15">
        <f t="shared" si="115"/>
        <v>1965</v>
      </c>
      <c r="N1415" s="15" t="str" cm="1">
        <f t="array" ref="N1415">IF(G1415="?",INDEX($G$2:$G$2344,MODE(MATCH($G$2:$G$2344,$G$2:$G$2344,0))),G1415)</f>
        <v>tier - 3</v>
      </c>
      <c r="O1415" s="15" t="str" cm="1">
        <f t="array" ref="O1415">IF(H1415="?",INDEX($H$2:$H$2344,MODE(MATCH($H$2:$H$2344,$H$2:$H$2344,0))),H1415)</f>
        <v>tier - 2</v>
      </c>
      <c r="P1415" s="15" t="str">
        <f t="shared" si="116"/>
        <v>R1012</v>
      </c>
      <c r="Q1415" s="49" t="str">
        <f t="shared" si="117"/>
        <v>25-Sep-1965</v>
      </c>
      <c r="R1415" s="46">
        <v>24010</v>
      </c>
      <c r="S1415" s="15"/>
      <c r="T1415" s="29">
        <f t="shared" si="118"/>
        <v>57</v>
      </c>
      <c r="U1415" s="61">
        <v>11840.78</v>
      </c>
    </row>
    <row r="1416" spans="1:21" x14ac:dyDescent="0.25">
      <c r="A1416" t="s">
        <v>1447</v>
      </c>
      <c r="B1416">
        <v>1964</v>
      </c>
      <c r="C1416" t="s">
        <v>10</v>
      </c>
      <c r="D1416">
        <v>11</v>
      </c>
      <c r="E1416">
        <v>0</v>
      </c>
      <c r="F1416" s="54">
        <v>11842.44</v>
      </c>
      <c r="G1416" t="s">
        <v>12</v>
      </c>
      <c r="H1416" t="s">
        <v>11</v>
      </c>
      <c r="I1416" t="s">
        <v>42</v>
      </c>
      <c r="J1416" s="20"/>
      <c r="K1416" s="20"/>
      <c r="L1416" s="17" t="str">
        <f t="shared" si="114"/>
        <v>Jul</v>
      </c>
      <c r="M1416" s="17">
        <f t="shared" si="115"/>
        <v>1964</v>
      </c>
      <c r="N1416" s="17" t="str" cm="1">
        <f t="array" ref="N1416">IF(G1416="?",INDEX($G$2:$G$2344,MODE(MATCH($G$2:$G$2344,$G$2:$G$2344,0))),G1416)</f>
        <v>tier - 3</v>
      </c>
      <c r="O1416" s="17" t="str" cm="1">
        <f t="array" ref="O1416">IF(H1416="?",INDEX($H$2:$H$2344,MODE(MATCH($H$2:$H$2344,$H$2:$H$2344,0))),H1416)</f>
        <v>tier - 2</v>
      </c>
      <c r="P1416" s="17" t="str">
        <f t="shared" si="116"/>
        <v>R1011</v>
      </c>
      <c r="Q1416" s="47" t="str">
        <f t="shared" si="117"/>
        <v>11-Jul-1964</v>
      </c>
      <c r="R1416" s="48">
        <v>23569</v>
      </c>
      <c r="S1416" s="17"/>
      <c r="T1416" s="30">
        <f t="shared" si="118"/>
        <v>58</v>
      </c>
      <c r="U1416" s="62">
        <v>11842.44</v>
      </c>
    </row>
    <row r="1417" spans="1:21" x14ac:dyDescent="0.25">
      <c r="A1417" t="s">
        <v>1448</v>
      </c>
      <c r="B1417">
        <v>1965</v>
      </c>
      <c r="C1417" t="s">
        <v>15</v>
      </c>
      <c r="D1417">
        <v>10</v>
      </c>
      <c r="E1417">
        <v>0</v>
      </c>
      <c r="F1417" s="54">
        <v>11842.62</v>
      </c>
      <c r="G1417" t="s">
        <v>12</v>
      </c>
      <c r="H1417" t="s">
        <v>12</v>
      </c>
      <c r="I1417" t="s">
        <v>23</v>
      </c>
      <c r="J1417" s="19"/>
      <c r="K1417" s="19"/>
      <c r="L1417" s="15" t="str">
        <f t="shared" si="114"/>
        <v>Nov</v>
      </c>
      <c r="M1417" s="15">
        <f t="shared" si="115"/>
        <v>1965</v>
      </c>
      <c r="N1417" s="15" t="str" cm="1">
        <f t="array" ref="N1417">IF(G1417="?",INDEX($G$2:$G$2344,MODE(MATCH($G$2:$G$2344,$G$2:$G$2344,0))),G1417)</f>
        <v>tier - 3</v>
      </c>
      <c r="O1417" s="15" t="str" cm="1">
        <f t="array" ref="O1417">IF(H1417="?",INDEX($H$2:$H$2344,MODE(MATCH($H$2:$H$2344,$H$2:$H$2344,0))),H1417)</f>
        <v>tier - 3</v>
      </c>
      <c r="P1417" s="15" t="str">
        <f t="shared" si="116"/>
        <v>R1012</v>
      </c>
      <c r="Q1417" s="49" t="str">
        <f t="shared" si="117"/>
        <v>10-Nov-1965</v>
      </c>
      <c r="R1417" s="46">
        <v>24056</v>
      </c>
      <c r="S1417" s="15"/>
      <c r="T1417" s="29">
        <f t="shared" si="118"/>
        <v>57</v>
      </c>
      <c r="U1417" s="61">
        <v>11842.62</v>
      </c>
    </row>
    <row r="1418" spans="1:21" x14ac:dyDescent="0.25">
      <c r="A1418" t="s">
        <v>1449</v>
      </c>
      <c r="B1418">
        <v>1964</v>
      </c>
      <c r="C1418" t="s">
        <v>18</v>
      </c>
      <c r="D1418">
        <v>27</v>
      </c>
      <c r="E1418">
        <v>0</v>
      </c>
      <c r="F1418" s="54">
        <v>11848.14</v>
      </c>
      <c r="G1418" t="s">
        <v>12</v>
      </c>
      <c r="H1418" t="s">
        <v>11</v>
      </c>
      <c r="I1418" t="s">
        <v>42</v>
      </c>
      <c r="J1418" s="20"/>
      <c r="K1418" s="20"/>
      <c r="L1418" s="17" t="str">
        <f t="shared" si="114"/>
        <v>Jun</v>
      </c>
      <c r="M1418" s="17">
        <f t="shared" si="115"/>
        <v>1964</v>
      </c>
      <c r="N1418" s="17" t="str" cm="1">
        <f t="array" ref="N1418">IF(G1418="?",INDEX($G$2:$G$2344,MODE(MATCH($G$2:$G$2344,$G$2:$G$2344,0))),G1418)</f>
        <v>tier - 3</v>
      </c>
      <c r="O1418" s="17" t="str" cm="1">
        <f t="array" ref="O1418">IF(H1418="?",INDEX($H$2:$H$2344,MODE(MATCH($H$2:$H$2344,$H$2:$H$2344,0))),H1418)</f>
        <v>tier - 2</v>
      </c>
      <c r="P1418" s="17" t="str">
        <f t="shared" si="116"/>
        <v>R1011</v>
      </c>
      <c r="Q1418" s="47" t="str">
        <f t="shared" si="117"/>
        <v>27-Jun-1964</v>
      </c>
      <c r="R1418" s="48">
        <v>23555</v>
      </c>
      <c r="S1418" s="17"/>
      <c r="T1418" s="30">
        <f t="shared" si="118"/>
        <v>58</v>
      </c>
      <c r="U1418" s="62">
        <v>11848.14</v>
      </c>
    </row>
    <row r="1419" spans="1:21" x14ac:dyDescent="0.25">
      <c r="A1419" t="s">
        <v>1450</v>
      </c>
      <c r="B1419">
        <v>1964</v>
      </c>
      <c r="C1419" t="s">
        <v>20</v>
      </c>
      <c r="D1419">
        <v>29</v>
      </c>
      <c r="E1419">
        <v>0</v>
      </c>
      <c r="F1419" s="54">
        <v>11856.41</v>
      </c>
      <c r="G1419" t="s">
        <v>12</v>
      </c>
      <c r="H1419" t="s">
        <v>11</v>
      </c>
      <c r="I1419" t="s">
        <v>13</v>
      </c>
      <c r="J1419" s="19"/>
      <c r="K1419" s="19"/>
      <c r="L1419" s="15" t="str">
        <f t="shared" si="114"/>
        <v>Sep</v>
      </c>
      <c r="M1419" s="15">
        <f t="shared" si="115"/>
        <v>1964</v>
      </c>
      <c r="N1419" s="15" t="str" cm="1">
        <f t="array" ref="N1419">IF(G1419="?",INDEX($G$2:$G$2344,MODE(MATCH($G$2:$G$2344,$G$2:$G$2344,0))),G1419)</f>
        <v>tier - 3</v>
      </c>
      <c r="O1419" s="15" t="str" cm="1">
        <f t="array" ref="O1419">IF(H1419="?",INDEX($H$2:$H$2344,MODE(MATCH($H$2:$H$2344,$H$2:$H$2344,0))),H1419)</f>
        <v>tier - 2</v>
      </c>
      <c r="P1419" s="15" t="str">
        <f t="shared" si="116"/>
        <v>R1013</v>
      </c>
      <c r="Q1419" s="49" t="str">
        <f t="shared" si="117"/>
        <v>29-Sep-1964</v>
      </c>
      <c r="R1419" s="46">
        <v>23649</v>
      </c>
      <c r="S1419" s="15"/>
      <c r="T1419" s="29">
        <f t="shared" si="118"/>
        <v>58</v>
      </c>
      <c r="U1419" s="61">
        <v>11856.41</v>
      </c>
    </row>
    <row r="1420" spans="1:21" x14ac:dyDescent="0.25">
      <c r="A1420" t="s">
        <v>1451</v>
      </c>
      <c r="B1420">
        <v>1974</v>
      </c>
      <c r="C1420" t="s">
        <v>10</v>
      </c>
      <c r="D1420">
        <v>7</v>
      </c>
      <c r="E1420">
        <v>0</v>
      </c>
      <c r="F1420" s="54">
        <v>11858.56</v>
      </c>
      <c r="G1420" t="s">
        <v>12</v>
      </c>
      <c r="H1420" t="s">
        <v>12</v>
      </c>
      <c r="I1420" t="s">
        <v>42</v>
      </c>
      <c r="J1420" s="20"/>
      <c r="K1420" s="20"/>
      <c r="L1420" s="17" t="str">
        <f t="shared" si="114"/>
        <v>Jul</v>
      </c>
      <c r="M1420" s="17">
        <f t="shared" si="115"/>
        <v>1974</v>
      </c>
      <c r="N1420" s="17" t="str" cm="1">
        <f t="array" ref="N1420">IF(G1420="?",INDEX($G$2:$G$2344,MODE(MATCH($G$2:$G$2344,$G$2:$G$2344,0))),G1420)</f>
        <v>tier - 3</v>
      </c>
      <c r="O1420" s="17" t="str" cm="1">
        <f t="array" ref="O1420">IF(H1420="?",INDEX($H$2:$H$2344,MODE(MATCH($H$2:$H$2344,$H$2:$H$2344,0))),H1420)</f>
        <v>tier - 3</v>
      </c>
      <c r="P1420" s="17" t="str">
        <f t="shared" si="116"/>
        <v>R1011</v>
      </c>
      <c r="Q1420" s="47" t="str">
        <f t="shared" si="117"/>
        <v>7-Jul-1974</v>
      </c>
      <c r="R1420" s="48">
        <v>27217</v>
      </c>
      <c r="S1420" s="17"/>
      <c r="T1420" s="30">
        <f t="shared" si="118"/>
        <v>48</v>
      </c>
      <c r="U1420" s="62">
        <v>11858.56</v>
      </c>
    </row>
    <row r="1421" spans="1:21" x14ac:dyDescent="0.25">
      <c r="A1421" t="s">
        <v>1452</v>
      </c>
      <c r="B1421">
        <v>1967</v>
      </c>
      <c r="C1421" t="s">
        <v>35</v>
      </c>
      <c r="D1421">
        <v>24</v>
      </c>
      <c r="E1421">
        <v>1</v>
      </c>
      <c r="F1421" s="54">
        <v>11879.1</v>
      </c>
      <c r="G1421" t="s">
        <v>12</v>
      </c>
      <c r="H1421" t="s">
        <v>12</v>
      </c>
      <c r="I1421" t="s">
        <v>247</v>
      </c>
      <c r="J1421" s="19"/>
      <c r="K1421" s="19"/>
      <c r="L1421" s="15" t="str">
        <f t="shared" si="114"/>
        <v>Aug</v>
      </c>
      <c r="M1421" s="15">
        <f t="shared" si="115"/>
        <v>1967</v>
      </c>
      <c r="N1421" s="15" t="str" cm="1">
        <f t="array" ref="N1421">IF(G1421="?",INDEX($G$2:$G$2344,MODE(MATCH($G$2:$G$2344,$G$2:$G$2344,0))),G1421)</f>
        <v>tier - 3</v>
      </c>
      <c r="O1421" s="15" t="str" cm="1">
        <f t="array" ref="O1421">IF(H1421="?",INDEX($H$2:$H$2344,MODE(MATCH($H$2:$H$2344,$H$2:$H$2344,0))),H1421)</f>
        <v>tier - 3</v>
      </c>
      <c r="P1421" s="15" t="str">
        <f t="shared" si="116"/>
        <v>R1024</v>
      </c>
      <c r="Q1421" s="49" t="str">
        <f t="shared" si="117"/>
        <v>24-Aug-1967</v>
      </c>
      <c r="R1421" s="46">
        <v>24708</v>
      </c>
      <c r="S1421" s="15"/>
      <c r="T1421" s="29">
        <f t="shared" si="118"/>
        <v>55</v>
      </c>
      <c r="U1421" s="61">
        <v>11879.1</v>
      </c>
    </row>
    <row r="1422" spans="1:21" x14ac:dyDescent="0.25">
      <c r="A1422" t="s">
        <v>1453</v>
      </c>
      <c r="B1422">
        <v>1967</v>
      </c>
      <c r="C1422" t="s">
        <v>10</v>
      </c>
      <c r="D1422">
        <v>14</v>
      </c>
      <c r="E1422">
        <v>2</v>
      </c>
      <c r="F1422" s="54">
        <v>11881.36</v>
      </c>
      <c r="G1422" t="s">
        <v>12</v>
      </c>
      <c r="H1422" t="s">
        <v>11</v>
      </c>
      <c r="I1422" t="s">
        <v>42</v>
      </c>
      <c r="J1422" s="20"/>
      <c r="K1422" s="20"/>
      <c r="L1422" s="17" t="str">
        <f t="shared" si="114"/>
        <v>Jul</v>
      </c>
      <c r="M1422" s="17">
        <f t="shared" si="115"/>
        <v>1967</v>
      </c>
      <c r="N1422" s="17" t="str" cm="1">
        <f t="array" ref="N1422">IF(G1422="?",INDEX($G$2:$G$2344,MODE(MATCH($G$2:$G$2344,$G$2:$G$2344,0))),G1422)</f>
        <v>tier - 3</v>
      </c>
      <c r="O1422" s="17" t="str" cm="1">
        <f t="array" ref="O1422">IF(H1422="?",INDEX($H$2:$H$2344,MODE(MATCH($H$2:$H$2344,$H$2:$H$2344,0))),H1422)</f>
        <v>tier - 2</v>
      </c>
      <c r="P1422" s="17" t="str">
        <f t="shared" si="116"/>
        <v>R1011</v>
      </c>
      <c r="Q1422" s="47" t="str">
        <f t="shared" si="117"/>
        <v>14-Jul-1967</v>
      </c>
      <c r="R1422" s="48">
        <v>24667</v>
      </c>
      <c r="S1422" s="17"/>
      <c r="T1422" s="30">
        <f t="shared" si="118"/>
        <v>55</v>
      </c>
      <c r="U1422" s="62">
        <v>11881.36</v>
      </c>
    </row>
    <row r="1423" spans="1:21" x14ac:dyDescent="0.25">
      <c r="A1423" t="s">
        <v>1454</v>
      </c>
      <c r="B1423">
        <v>1967</v>
      </c>
      <c r="C1423" t="s">
        <v>37</v>
      </c>
      <c r="D1423">
        <v>29</v>
      </c>
      <c r="E1423">
        <v>2</v>
      </c>
      <c r="F1423" s="54">
        <v>11881.97</v>
      </c>
      <c r="G1423" t="s">
        <v>12</v>
      </c>
      <c r="H1423" t="s">
        <v>16</v>
      </c>
      <c r="I1423" t="s">
        <v>13</v>
      </c>
      <c r="J1423" s="19"/>
      <c r="K1423" s="19"/>
      <c r="L1423" s="15" t="str">
        <f t="shared" si="114"/>
        <v>Oct</v>
      </c>
      <c r="M1423" s="15">
        <f t="shared" si="115"/>
        <v>1967</v>
      </c>
      <c r="N1423" s="15" t="str" cm="1">
        <f t="array" ref="N1423">IF(G1423="?",INDEX($G$2:$G$2344,MODE(MATCH($G$2:$G$2344,$G$2:$G$2344,0))),G1423)</f>
        <v>tier - 3</v>
      </c>
      <c r="O1423" s="15" t="str" cm="1">
        <f t="array" ref="O1423">IF(H1423="?",INDEX($H$2:$H$2344,MODE(MATCH($H$2:$H$2344,$H$2:$H$2344,0))),H1423)</f>
        <v>tier - 1</v>
      </c>
      <c r="P1423" s="15" t="str">
        <f t="shared" si="116"/>
        <v>R1013</v>
      </c>
      <c r="Q1423" s="49" t="str">
        <f t="shared" si="117"/>
        <v>29-Oct-1967</v>
      </c>
      <c r="R1423" s="46">
        <v>24774</v>
      </c>
      <c r="S1423" s="15"/>
      <c r="T1423" s="29">
        <f t="shared" si="118"/>
        <v>55</v>
      </c>
      <c r="U1423" s="61">
        <v>11881.97</v>
      </c>
    </row>
    <row r="1424" spans="1:21" x14ac:dyDescent="0.25">
      <c r="A1424" t="s">
        <v>1455</v>
      </c>
      <c r="B1424">
        <v>2004</v>
      </c>
      <c r="C1424" t="s">
        <v>18</v>
      </c>
      <c r="D1424">
        <v>2</v>
      </c>
      <c r="E1424">
        <v>2</v>
      </c>
      <c r="F1424" s="54">
        <v>11884.05</v>
      </c>
      <c r="G1424" t="s">
        <v>12</v>
      </c>
      <c r="H1424" t="s">
        <v>12</v>
      </c>
      <c r="I1424" t="s">
        <v>13</v>
      </c>
      <c r="J1424" s="20"/>
      <c r="K1424" s="20"/>
      <c r="L1424" s="17" t="str">
        <f t="shared" si="114"/>
        <v>Jun</v>
      </c>
      <c r="M1424" s="17">
        <f t="shared" si="115"/>
        <v>2004</v>
      </c>
      <c r="N1424" s="17" t="str" cm="1">
        <f t="array" ref="N1424">IF(G1424="?",INDEX($G$2:$G$2344,MODE(MATCH($G$2:$G$2344,$G$2:$G$2344,0))),G1424)</f>
        <v>tier - 3</v>
      </c>
      <c r="O1424" s="17" t="str" cm="1">
        <f t="array" ref="O1424">IF(H1424="?",INDEX($H$2:$H$2344,MODE(MATCH($H$2:$H$2344,$H$2:$H$2344,0))),H1424)</f>
        <v>tier - 3</v>
      </c>
      <c r="P1424" s="17" t="str">
        <f t="shared" si="116"/>
        <v>R1013</v>
      </c>
      <c r="Q1424" s="47" t="str">
        <f t="shared" si="117"/>
        <v>2-Jun-2004</v>
      </c>
      <c r="R1424" s="48">
        <v>38140</v>
      </c>
      <c r="S1424" s="17"/>
      <c r="T1424" s="30">
        <f t="shared" si="118"/>
        <v>19</v>
      </c>
      <c r="U1424" s="62">
        <v>11884.05</v>
      </c>
    </row>
    <row r="1425" spans="1:21" x14ac:dyDescent="0.25">
      <c r="A1425" t="s">
        <v>1456</v>
      </c>
      <c r="B1425">
        <v>1964</v>
      </c>
      <c r="C1425" t="s">
        <v>15</v>
      </c>
      <c r="D1425">
        <v>19</v>
      </c>
      <c r="E1425">
        <v>0</v>
      </c>
      <c r="F1425" s="54">
        <v>11918.2</v>
      </c>
      <c r="G1425" t="s">
        <v>12</v>
      </c>
      <c r="H1425" t="s">
        <v>16</v>
      </c>
      <c r="I1425" t="s">
        <v>300</v>
      </c>
      <c r="J1425" s="19"/>
      <c r="K1425" s="19"/>
      <c r="L1425" s="15" t="str">
        <f t="shared" si="114"/>
        <v>Nov</v>
      </c>
      <c r="M1425" s="15">
        <f t="shared" si="115"/>
        <v>1964</v>
      </c>
      <c r="N1425" s="15" t="str" cm="1">
        <f t="array" ref="N1425">IF(G1425="?",INDEX($G$2:$G$2344,MODE(MATCH($G$2:$G$2344,$G$2:$G$2344,0))),G1425)</f>
        <v>tier - 3</v>
      </c>
      <c r="O1425" s="15" t="str" cm="1">
        <f t="array" ref="O1425">IF(H1425="?",INDEX($H$2:$H$2344,MODE(MATCH($H$2:$H$2344,$H$2:$H$2344,0))),H1425)</f>
        <v>tier - 1</v>
      </c>
      <c r="P1425" s="15" t="str">
        <f t="shared" si="116"/>
        <v>R1021</v>
      </c>
      <c r="Q1425" s="49" t="str">
        <f t="shared" si="117"/>
        <v>19-Nov-1964</v>
      </c>
      <c r="R1425" s="46">
        <v>23700</v>
      </c>
      <c r="S1425" s="15"/>
      <c r="T1425" s="29">
        <f t="shared" si="118"/>
        <v>58</v>
      </c>
      <c r="U1425" s="61">
        <v>11918.2</v>
      </c>
    </row>
    <row r="1426" spans="1:21" x14ac:dyDescent="0.25">
      <c r="A1426" t="s">
        <v>1457</v>
      </c>
      <c r="B1426">
        <v>1964</v>
      </c>
      <c r="C1426" t="s">
        <v>30</v>
      </c>
      <c r="D1426">
        <v>20</v>
      </c>
      <c r="E1426">
        <v>0</v>
      </c>
      <c r="F1426" s="54">
        <v>11931.13</v>
      </c>
      <c r="G1426" t="s">
        <v>12</v>
      </c>
      <c r="H1426" t="s">
        <v>16</v>
      </c>
      <c r="I1426" t="s">
        <v>166</v>
      </c>
      <c r="J1426" s="20"/>
      <c r="K1426" s="20"/>
      <c r="L1426" s="17" t="str">
        <f t="shared" si="114"/>
        <v>Dec</v>
      </c>
      <c r="M1426" s="17">
        <f t="shared" si="115"/>
        <v>1964</v>
      </c>
      <c r="N1426" s="17" t="str" cm="1">
        <f t="array" ref="N1426">IF(G1426="?",INDEX($G$2:$G$2344,MODE(MATCH($G$2:$G$2344,$G$2:$G$2344,0))),G1426)</f>
        <v>tier - 3</v>
      </c>
      <c r="O1426" s="17" t="str" cm="1">
        <f t="array" ref="O1426">IF(H1426="?",INDEX($H$2:$H$2344,MODE(MATCH($H$2:$H$2344,$H$2:$H$2344,0))),H1426)</f>
        <v>tier - 1</v>
      </c>
      <c r="P1426" s="17" t="str">
        <f t="shared" si="116"/>
        <v>R1019</v>
      </c>
      <c r="Q1426" s="47" t="str">
        <f t="shared" si="117"/>
        <v>20-Dec-1964</v>
      </c>
      <c r="R1426" s="48">
        <v>23731</v>
      </c>
      <c r="S1426" s="17"/>
      <c r="T1426" s="30">
        <f t="shared" si="118"/>
        <v>58</v>
      </c>
      <c r="U1426" s="62">
        <v>11931.13</v>
      </c>
    </row>
    <row r="1427" spans="1:21" x14ac:dyDescent="0.25">
      <c r="A1427" t="s">
        <v>1458</v>
      </c>
      <c r="B1427">
        <v>1964</v>
      </c>
      <c r="C1427" t="s">
        <v>35</v>
      </c>
      <c r="D1427">
        <v>2</v>
      </c>
      <c r="E1427">
        <v>0</v>
      </c>
      <c r="F1427" s="54">
        <v>11938.26</v>
      </c>
      <c r="G1427" t="s">
        <v>12</v>
      </c>
      <c r="H1427" t="s">
        <v>12</v>
      </c>
      <c r="I1427" t="s">
        <v>166</v>
      </c>
      <c r="J1427" s="19"/>
      <c r="K1427" s="19"/>
      <c r="L1427" s="15" t="str">
        <f t="shared" si="114"/>
        <v>Aug</v>
      </c>
      <c r="M1427" s="15">
        <f t="shared" si="115"/>
        <v>1964</v>
      </c>
      <c r="N1427" s="15" t="str" cm="1">
        <f t="array" ref="N1427">IF(G1427="?",INDEX($G$2:$G$2344,MODE(MATCH($G$2:$G$2344,$G$2:$G$2344,0))),G1427)</f>
        <v>tier - 3</v>
      </c>
      <c r="O1427" s="15" t="str" cm="1">
        <f t="array" ref="O1427">IF(H1427="?",INDEX($H$2:$H$2344,MODE(MATCH($H$2:$H$2344,$H$2:$H$2344,0))),H1427)</f>
        <v>tier - 3</v>
      </c>
      <c r="P1427" s="15" t="str">
        <f t="shared" si="116"/>
        <v>R1019</v>
      </c>
      <c r="Q1427" s="49" t="str">
        <f t="shared" si="117"/>
        <v>2-Aug-1964</v>
      </c>
      <c r="R1427" s="46">
        <v>23591</v>
      </c>
      <c r="S1427" s="15"/>
      <c r="T1427" s="29">
        <f t="shared" si="118"/>
        <v>58</v>
      </c>
      <c r="U1427" s="61">
        <v>11938.26</v>
      </c>
    </row>
    <row r="1428" spans="1:21" x14ac:dyDescent="0.25">
      <c r="A1428" t="s">
        <v>1459</v>
      </c>
      <c r="B1428">
        <v>1991</v>
      </c>
      <c r="C1428" t="s">
        <v>37</v>
      </c>
      <c r="D1428">
        <v>19</v>
      </c>
      <c r="E1428">
        <v>3</v>
      </c>
      <c r="F1428" s="54">
        <v>11941.83</v>
      </c>
      <c r="G1428" t="s">
        <v>12</v>
      </c>
      <c r="H1428" t="s">
        <v>16</v>
      </c>
      <c r="I1428" t="s">
        <v>249</v>
      </c>
      <c r="J1428" s="20"/>
      <c r="K1428" s="20"/>
      <c r="L1428" s="17" t="str">
        <f t="shared" si="114"/>
        <v>Oct</v>
      </c>
      <c r="M1428" s="17">
        <f t="shared" si="115"/>
        <v>1991</v>
      </c>
      <c r="N1428" s="17" t="str" cm="1">
        <f t="array" ref="N1428">IF(G1428="?",INDEX($G$2:$G$2344,MODE(MATCH($G$2:$G$2344,$G$2:$G$2344,0))),G1428)</f>
        <v>tier - 3</v>
      </c>
      <c r="O1428" s="17" t="str" cm="1">
        <f t="array" ref="O1428">IF(H1428="?",INDEX($H$2:$H$2344,MODE(MATCH($H$2:$H$2344,$H$2:$H$2344,0))),H1428)</f>
        <v>tier - 1</v>
      </c>
      <c r="P1428" s="17" t="str">
        <f t="shared" si="116"/>
        <v>R1023</v>
      </c>
      <c r="Q1428" s="47" t="str">
        <f t="shared" si="117"/>
        <v>19-Oct-1991</v>
      </c>
      <c r="R1428" s="48">
        <v>33530</v>
      </c>
      <c r="S1428" s="17"/>
      <c r="T1428" s="30">
        <f t="shared" si="118"/>
        <v>31</v>
      </c>
      <c r="U1428" s="62">
        <v>11941.83</v>
      </c>
    </row>
    <row r="1429" spans="1:21" x14ac:dyDescent="0.25">
      <c r="A1429" t="s">
        <v>1460</v>
      </c>
      <c r="B1429">
        <v>1964</v>
      </c>
      <c r="C1429" t="s">
        <v>30</v>
      </c>
      <c r="D1429">
        <v>25</v>
      </c>
      <c r="E1429">
        <v>0</v>
      </c>
      <c r="F1429" s="54">
        <v>11944.59</v>
      </c>
      <c r="G1429" t="s">
        <v>12</v>
      </c>
      <c r="H1429" t="s">
        <v>11</v>
      </c>
      <c r="I1429" t="s">
        <v>168</v>
      </c>
      <c r="J1429" s="19"/>
      <c r="K1429" s="19"/>
      <c r="L1429" s="15" t="str">
        <f t="shared" si="114"/>
        <v>Dec</v>
      </c>
      <c r="M1429" s="15">
        <f t="shared" si="115"/>
        <v>1964</v>
      </c>
      <c r="N1429" s="15" t="str" cm="1">
        <f t="array" ref="N1429">IF(G1429="?",INDEX($G$2:$G$2344,MODE(MATCH($G$2:$G$2344,$G$2:$G$2344,0))),G1429)</f>
        <v>tier - 3</v>
      </c>
      <c r="O1429" s="15" t="str" cm="1">
        <f t="array" ref="O1429">IF(H1429="?",INDEX($H$2:$H$2344,MODE(MATCH($H$2:$H$2344,$H$2:$H$2344,0))),H1429)</f>
        <v>tier - 2</v>
      </c>
      <c r="P1429" s="15" t="str">
        <f t="shared" si="116"/>
        <v>R1016</v>
      </c>
      <c r="Q1429" s="49" t="str">
        <f t="shared" si="117"/>
        <v>25-Dec-1964</v>
      </c>
      <c r="R1429" s="46">
        <v>23736</v>
      </c>
      <c r="S1429" s="15"/>
      <c r="T1429" s="29">
        <f t="shared" si="118"/>
        <v>58</v>
      </c>
      <c r="U1429" s="61">
        <v>11944.59</v>
      </c>
    </row>
    <row r="1430" spans="1:21" x14ac:dyDescent="0.25">
      <c r="A1430" t="s">
        <v>1461</v>
      </c>
      <c r="B1430">
        <v>1965</v>
      </c>
      <c r="C1430" t="s">
        <v>15</v>
      </c>
      <c r="D1430">
        <v>1</v>
      </c>
      <c r="E1430">
        <v>1</v>
      </c>
      <c r="F1430" s="54">
        <v>11945.13</v>
      </c>
      <c r="G1430" t="s">
        <v>12</v>
      </c>
      <c r="H1430" t="s">
        <v>11</v>
      </c>
      <c r="I1430" t="s">
        <v>23</v>
      </c>
      <c r="J1430" s="20"/>
      <c r="K1430" s="20"/>
      <c r="L1430" s="17" t="str">
        <f t="shared" si="114"/>
        <v>Nov</v>
      </c>
      <c r="M1430" s="17">
        <f t="shared" si="115"/>
        <v>1965</v>
      </c>
      <c r="N1430" s="17" t="str" cm="1">
        <f t="array" ref="N1430">IF(G1430="?",INDEX($G$2:$G$2344,MODE(MATCH($G$2:$G$2344,$G$2:$G$2344,0))),G1430)</f>
        <v>tier - 3</v>
      </c>
      <c r="O1430" s="17" t="str" cm="1">
        <f t="array" ref="O1430">IF(H1430="?",INDEX($H$2:$H$2344,MODE(MATCH($H$2:$H$2344,$H$2:$H$2344,0))),H1430)</f>
        <v>tier - 2</v>
      </c>
      <c r="P1430" s="17" t="str">
        <f t="shared" si="116"/>
        <v>R1012</v>
      </c>
      <c r="Q1430" s="47" t="str">
        <f t="shared" si="117"/>
        <v>1-Nov-1965</v>
      </c>
      <c r="R1430" s="48">
        <v>24047</v>
      </c>
      <c r="S1430" s="17"/>
      <c r="T1430" s="30">
        <f t="shared" si="118"/>
        <v>57</v>
      </c>
      <c r="U1430" s="62">
        <v>11945.13</v>
      </c>
    </row>
    <row r="1431" spans="1:21" x14ac:dyDescent="0.25">
      <c r="A1431" t="s">
        <v>1462</v>
      </c>
      <c r="B1431">
        <v>1964</v>
      </c>
      <c r="C1431" t="s">
        <v>20</v>
      </c>
      <c r="D1431">
        <v>29</v>
      </c>
      <c r="E1431">
        <v>1</v>
      </c>
      <c r="F1431" s="54">
        <v>11946.63</v>
      </c>
      <c r="G1431" t="s">
        <v>12</v>
      </c>
      <c r="H1431" t="s">
        <v>11</v>
      </c>
      <c r="I1431" t="s">
        <v>13</v>
      </c>
      <c r="J1431" s="19"/>
      <c r="K1431" s="19"/>
      <c r="L1431" s="15" t="str">
        <f t="shared" si="114"/>
        <v>Sep</v>
      </c>
      <c r="M1431" s="15">
        <f t="shared" si="115"/>
        <v>1964</v>
      </c>
      <c r="N1431" s="15" t="str" cm="1">
        <f t="array" ref="N1431">IF(G1431="?",INDEX($G$2:$G$2344,MODE(MATCH($G$2:$G$2344,$G$2:$G$2344,0))),G1431)</f>
        <v>tier - 3</v>
      </c>
      <c r="O1431" s="15" t="str" cm="1">
        <f t="array" ref="O1431">IF(H1431="?",INDEX($H$2:$H$2344,MODE(MATCH($H$2:$H$2344,$H$2:$H$2344,0))),H1431)</f>
        <v>tier - 2</v>
      </c>
      <c r="P1431" s="15" t="str">
        <f t="shared" si="116"/>
        <v>R1013</v>
      </c>
      <c r="Q1431" s="49" t="str">
        <f t="shared" si="117"/>
        <v>29-Sep-1964</v>
      </c>
      <c r="R1431" s="46">
        <v>23649</v>
      </c>
      <c r="S1431" s="15"/>
      <c r="T1431" s="29">
        <f t="shared" si="118"/>
        <v>58</v>
      </c>
      <c r="U1431" s="61">
        <v>11946.63</v>
      </c>
    </row>
    <row r="1432" spans="1:21" x14ac:dyDescent="0.25">
      <c r="A1432" t="s">
        <v>1463</v>
      </c>
      <c r="B1432">
        <v>1967</v>
      </c>
      <c r="C1432" t="s">
        <v>30</v>
      </c>
      <c r="D1432">
        <v>22</v>
      </c>
      <c r="E1432">
        <v>3</v>
      </c>
      <c r="F1432" s="54">
        <v>11987.17</v>
      </c>
      <c r="G1432" t="s">
        <v>12</v>
      </c>
      <c r="H1432" t="s">
        <v>12</v>
      </c>
      <c r="I1432" t="s">
        <v>13</v>
      </c>
      <c r="J1432" s="20"/>
      <c r="K1432" s="20"/>
      <c r="L1432" s="17" t="str">
        <f t="shared" si="114"/>
        <v>Dec</v>
      </c>
      <c r="M1432" s="17">
        <f t="shared" si="115"/>
        <v>1967</v>
      </c>
      <c r="N1432" s="17" t="str" cm="1">
        <f t="array" ref="N1432">IF(G1432="?",INDEX($G$2:$G$2344,MODE(MATCH($G$2:$G$2344,$G$2:$G$2344,0))),G1432)</f>
        <v>tier - 3</v>
      </c>
      <c r="O1432" s="17" t="str" cm="1">
        <f t="array" ref="O1432">IF(H1432="?",INDEX($H$2:$H$2344,MODE(MATCH($H$2:$H$2344,$H$2:$H$2344,0))),H1432)</f>
        <v>tier - 3</v>
      </c>
      <c r="P1432" s="17" t="str">
        <f t="shared" si="116"/>
        <v>R1013</v>
      </c>
      <c r="Q1432" s="47" t="str">
        <f t="shared" si="117"/>
        <v>22-Dec-1967</v>
      </c>
      <c r="R1432" s="48">
        <v>24828</v>
      </c>
      <c r="S1432" s="17"/>
      <c r="T1432" s="30">
        <f t="shared" si="118"/>
        <v>55</v>
      </c>
      <c r="U1432" s="62">
        <v>11987.17</v>
      </c>
    </row>
    <row r="1433" spans="1:21" x14ac:dyDescent="0.25">
      <c r="A1433" t="s">
        <v>1464</v>
      </c>
      <c r="B1433">
        <v>1983</v>
      </c>
      <c r="C1433" t="s">
        <v>10</v>
      </c>
      <c r="D1433">
        <v>4</v>
      </c>
      <c r="E1433">
        <v>3</v>
      </c>
      <c r="F1433" s="54">
        <v>11987.68</v>
      </c>
      <c r="G1433" t="s">
        <v>12</v>
      </c>
      <c r="H1433" t="s">
        <v>11</v>
      </c>
      <c r="I1433" t="s">
        <v>535</v>
      </c>
      <c r="J1433" s="19"/>
      <c r="K1433" s="19"/>
      <c r="L1433" s="15" t="str">
        <f t="shared" si="114"/>
        <v>Jul</v>
      </c>
      <c r="M1433" s="15">
        <f t="shared" si="115"/>
        <v>1983</v>
      </c>
      <c r="N1433" s="15" t="str" cm="1">
        <f t="array" ref="N1433">IF(G1433="?",INDEX($G$2:$G$2344,MODE(MATCH($G$2:$G$2344,$G$2:$G$2344,0))),G1433)</f>
        <v>tier - 3</v>
      </c>
      <c r="O1433" s="15" t="str" cm="1">
        <f t="array" ref="O1433">IF(H1433="?",INDEX($H$2:$H$2344,MODE(MATCH($H$2:$H$2344,$H$2:$H$2344,0))),H1433)</f>
        <v>tier - 2</v>
      </c>
      <c r="P1433" s="15" t="str">
        <f t="shared" si="116"/>
        <v>R1026</v>
      </c>
      <c r="Q1433" s="49" t="str">
        <f t="shared" si="117"/>
        <v>4-Jul-1983</v>
      </c>
      <c r="R1433" s="46">
        <v>30501</v>
      </c>
      <c r="S1433" s="15"/>
      <c r="T1433" s="29">
        <f t="shared" si="118"/>
        <v>39</v>
      </c>
      <c r="U1433" s="61">
        <v>11987.68</v>
      </c>
    </row>
    <row r="1434" spans="1:21" x14ac:dyDescent="0.25">
      <c r="A1434" t="s">
        <v>1465</v>
      </c>
      <c r="B1434">
        <v>1993</v>
      </c>
      <c r="C1434" t="s">
        <v>30</v>
      </c>
      <c r="D1434">
        <v>12</v>
      </c>
      <c r="E1434">
        <v>0</v>
      </c>
      <c r="F1434" s="54">
        <v>11994.89</v>
      </c>
      <c r="G1434" t="s">
        <v>12</v>
      </c>
      <c r="H1434" t="s">
        <v>11</v>
      </c>
      <c r="I1434" t="s">
        <v>23</v>
      </c>
      <c r="J1434" s="20"/>
      <c r="K1434" s="20"/>
      <c r="L1434" s="17" t="str">
        <f t="shared" si="114"/>
        <v>Dec</v>
      </c>
      <c r="M1434" s="17">
        <f t="shared" si="115"/>
        <v>1993</v>
      </c>
      <c r="N1434" s="17" t="str" cm="1">
        <f t="array" ref="N1434">IF(G1434="?",INDEX($G$2:$G$2344,MODE(MATCH($G$2:$G$2344,$G$2:$G$2344,0))),G1434)</f>
        <v>tier - 3</v>
      </c>
      <c r="O1434" s="17" t="str" cm="1">
        <f t="array" ref="O1434">IF(H1434="?",INDEX($H$2:$H$2344,MODE(MATCH($H$2:$H$2344,$H$2:$H$2344,0))),H1434)</f>
        <v>tier - 2</v>
      </c>
      <c r="P1434" s="17" t="str">
        <f t="shared" si="116"/>
        <v>R1012</v>
      </c>
      <c r="Q1434" s="47" t="str">
        <f t="shared" si="117"/>
        <v>12-Dec-1993</v>
      </c>
      <c r="R1434" s="48">
        <v>34315</v>
      </c>
      <c r="S1434" s="17"/>
      <c r="T1434" s="30">
        <f t="shared" si="118"/>
        <v>29</v>
      </c>
      <c r="U1434" s="62">
        <v>11994.89</v>
      </c>
    </row>
    <row r="1435" spans="1:21" x14ac:dyDescent="0.25">
      <c r="A1435" t="s">
        <v>1466</v>
      </c>
      <c r="B1435">
        <v>1982</v>
      </c>
      <c r="C1435" t="s">
        <v>37</v>
      </c>
      <c r="D1435">
        <v>17</v>
      </c>
      <c r="E1435">
        <v>3</v>
      </c>
      <c r="F1435" s="54">
        <v>12001.29</v>
      </c>
      <c r="G1435" t="s">
        <v>12</v>
      </c>
      <c r="H1435" t="s">
        <v>12</v>
      </c>
      <c r="I1435" t="s">
        <v>300</v>
      </c>
      <c r="J1435" s="19"/>
      <c r="K1435" s="19"/>
      <c r="L1435" s="15" t="str">
        <f t="shared" si="114"/>
        <v>Oct</v>
      </c>
      <c r="M1435" s="15">
        <f t="shared" si="115"/>
        <v>1982</v>
      </c>
      <c r="N1435" s="15" t="str" cm="1">
        <f t="array" ref="N1435">IF(G1435="?",INDEX($G$2:$G$2344,MODE(MATCH($G$2:$G$2344,$G$2:$G$2344,0))),G1435)</f>
        <v>tier - 3</v>
      </c>
      <c r="O1435" s="15" t="str" cm="1">
        <f t="array" ref="O1435">IF(H1435="?",INDEX($H$2:$H$2344,MODE(MATCH($H$2:$H$2344,$H$2:$H$2344,0))),H1435)</f>
        <v>tier - 3</v>
      </c>
      <c r="P1435" s="15" t="str">
        <f t="shared" si="116"/>
        <v>R1021</v>
      </c>
      <c r="Q1435" s="49" t="str">
        <f t="shared" si="117"/>
        <v>17-Oct-1982</v>
      </c>
      <c r="R1435" s="46">
        <v>30241</v>
      </c>
      <c r="S1435" s="15"/>
      <c r="T1435" s="29">
        <f t="shared" si="118"/>
        <v>40</v>
      </c>
      <c r="U1435" s="61">
        <v>12001.29</v>
      </c>
    </row>
    <row r="1436" spans="1:21" x14ac:dyDescent="0.25">
      <c r="A1436" t="s">
        <v>1467</v>
      </c>
      <c r="B1436">
        <v>1965</v>
      </c>
      <c r="C1436" t="s">
        <v>18</v>
      </c>
      <c r="D1436">
        <v>9</v>
      </c>
      <c r="E1436">
        <v>0</v>
      </c>
      <c r="F1436" s="54">
        <v>12029.29</v>
      </c>
      <c r="G1436" t="s">
        <v>12</v>
      </c>
      <c r="H1436" t="s">
        <v>11</v>
      </c>
      <c r="I1436" t="s">
        <v>247</v>
      </c>
      <c r="J1436" s="20"/>
      <c r="K1436" s="20"/>
      <c r="L1436" s="17" t="str">
        <f t="shared" si="114"/>
        <v>Jun</v>
      </c>
      <c r="M1436" s="17">
        <f t="shared" si="115"/>
        <v>1965</v>
      </c>
      <c r="N1436" s="17" t="str" cm="1">
        <f t="array" ref="N1436">IF(G1436="?",INDEX($G$2:$G$2344,MODE(MATCH($G$2:$G$2344,$G$2:$G$2344,0))),G1436)</f>
        <v>tier - 3</v>
      </c>
      <c r="O1436" s="17" t="str" cm="1">
        <f t="array" ref="O1436">IF(H1436="?",INDEX($H$2:$H$2344,MODE(MATCH($H$2:$H$2344,$H$2:$H$2344,0))),H1436)</f>
        <v>tier - 2</v>
      </c>
      <c r="P1436" s="17" t="str">
        <f t="shared" si="116"/>
        <v>R1024</v>
      </c>
      <c r="Q1436" s="47" t="str">
        <f t="shared" si="117"/>
        <v>9-Jun-1965</v>
      </c>
      <c r="R1436" s="48">
        <v>23902</v>
      </c>
      <c r="S1436" s="17"/>
      <c r="T1436" s="30">
        <f t="shared" si="118"/>
        <v>57</v>
      </c>
      <c r="U1436" s="62">
        <v>12029.29</v>
      </c>
    </row>
    <row r="1437" spans="1:21" x14ac:dyDescent="0.25">
      <c r="A1437" t="s">
        <v>1468</v>
      </c>
      <c r="B1437">
        <v>1965</v>
      </c>
      <c r="C1437" t="s">
        <v>37</v>
      </c>
      <c r="D1437">
        <v>29</v>
      </c>
      <c r="E1437">
        <v>1</v>
      </c>
      <c r="F1437" s="54">
        <v>12032.33</v>
      </c>
      <c r="G1437" t="s">
        <v>12</v>
      </c>
      <c r="H1437" t="s">
        <v>16</v>
      </c>
      <c r="I1437" t="s">
        <v>42</v>
      </c>
      <c r="J1437" s="19"/>
      <c r="K1437" s="19"/>
      <c r="L1437" s="15" t="str">
        <f t="shared" si="114"/>
        <v>Oct</v>
      </c>
      <c r="M1437" s="15">
        <f t="shared" si="115"/>
        <v>1965</v>
      </c>
      <c r="N1437" s="15" t="str" cm="1">
        <f t="array" ref="N1437">IF(G1437="?",INDEX($G$2:$G$2344,MODE(MATCH($G$2:$G$2344,$G$2:$G$2344,0))),G1437)</f>
        <v>tier - 3</v>
      </c>
      <c r="O1437" s="15" t="str" cm="1">
        <f t="array" ref="O1437">IF(H1437="?",INDEX($H$2:$H$2344,MODE(MATCH($H$2:$H$2344,$H$2:$H$2344,0))),H1437)</f>
        <v>tier - 1</v>
      </c>
      <c r="P1437" s="15" t="str">
        <f t="shared" si="116"/>
        <v>R1011</v>
      </c>
      <c r="Q1437" s="49" t="str">
        <f t="shared" si="117"/>
        <v>29-Oct-1965</v>
      </c>
      <c r="R1437" s="46">
        <v>24044</v>
      </c>
      <c r="S1437" s="15"/>
      <c r="T1437" s="29">
        <f t="shared" si="118"/>
        <v>57</v>
      </c>
      <c r="U1437" s="61">
        <v>12032.33</v>
      </c>
    </row>
    <row r="1438" spans="1:21" x14ac:dyDescent="0.25">
      <c r="A1438" t="s">
        <v>1469</v>
      </c>
      <c r="B1438">
        <v>1979</v>
      </c>
      <c r="C1438" t="s">
        <v>37</v>
      </c>
      <c r="D1438">
        <v>16</v>
      </c>
      <c r="E1438">
        <v>2</v>
      </c>
      <c r="F1438" s="54">
        <v>12035.18</v>
      </c>
      <c r="G1438" t="s">
        <v>12</v>
      </c>
      <c r="H1438" t="s">
        <v>12</v>
      </c>
      <c r="I1438" t="s">
        <v>300</v>
      </c>
      <c r="J1438" s="20"/>
      <c r="K1438" s="20"/>
      <c r="L1438" s="17" t="str">
        <f t="shared" si="114"/>
        <v>Oct</v>
      </c>
      <c r="M1438" s="17">
        <f t="shared" si="115"/>
        <v>1979</v>
      </c>
      <c r="N1438" s="17" t="str" cm="1">
        <f t="array" ref="N1438">IF(G1438="?",INDEX($G$2:$G$2344,MODE(MATCH($G$2:$G$2344,$G$2:$G$2344,0))),G1438)</f>
        <v>tier - 3</v>
      </c>
      <c r="O1438" s="17" t="str" cm="1">
        <f t="array" ref="O1438">IF(H1438="?",INDEX($H$2:$H$2344,MODE(MATCH($H$2:$H$2344,$H$2:$H$2344,0))),H1438)</f>
        <v>tier - 3</v>
      </c>
      <c r="P1438" s="17" t="str">
        <f t="shared" si="116"/>
        <v>R1021</v>
      </c>
      <c r="Q1438" s="47" t="str">
        <f t="shared" si="117"/>
        <v>16-Oct-1979</v>
      </c>
      <c r="R1438" s="48">
        <v>29144</v>
      </c>
      <c r="S1438" s="17"/>
      <c r="T1438" s="30">
        <f t="shared" si="118"/>
        <v>43</v>
      </c>
      <c r="U1438" s="62">
        <v>12035.18</v>
      </c>
    </row>
    <row r="1439" spans="1:21" x14ac:dyDescent="0.25">
      <c r="A1439" t="s">
        <v>1470</v>
      </c>
      <c r="B1439">
        <v>1966</v>
      </c>
      <c r="C1439" t="s">
        <v>15</v>
      </c>
      <c r="D1439">
        <v>24</v>
      </c>
      <c r="E1439">
        <v>1</v>
      </c>
      <c r="F1439" s="54">
        <v>12044.34</v>
      </c>
      <c r="G1439" t="s">
        <v>12</v>
      </c>
      <c r="H1439" t="s">
        <v>16</v>
      </c>
      <c r="I1439" t="s">
        <v>23</v>
      </c>
      <c r="J1439" s="19"/>
      <c r="K1439" s="19"/>
      <c r="L1439" s="15" t="str">
        <f t="shared" si="114"/>
        <v>Nov</v>
      </c>
      <c r="M1439" s="15">
        <f t="shared" si="115"/>
        <v>1966</v>
      </c>
      <c r="N1439" s="15" t="str" cm="1">
        <f t="array" ref="N1439">IF(G1439="?",INDEX($G$2:$G$2344,MODE(MATCH($G$2:$G$2344,$G$2:$G$2344,0))),G1439)</f>
        <v>tier - 3</v>
      </c>
      <c r="O1439" s="15" t="str" cm="1">
        <f t="array" ref="O1439">IF(H1439="?",INDEX($H$2:$H$2344,MODE(MATCH($H$2:$H$2344,$H$2:$H$2344,0))),H1439)</f>
        <v>tier - 1</v>
      </c>
      <c r="P1439" s="15" t="str">
        <f t="shared" si="116"/>
        <v>R1012</v>
      </c>
      <c r="Q1439" s="49" t="str">
        <f t="shared" si="117"/>
        <v>24-Nov-1966</v>
      </c>
      <c r="R1439" s="46">
        <v>24435</v>
      </c>
      <c r="S1439" s="15"/>
      <c r="T1439" s="29">
        <f t="shared" si="118"/>
        <v>56</v>
      </c>
      <c r="U1439" s="61">
        <v>12044.34</v>
      </c>
    </row>
    <row r="1440" spans="1:21" x14ac:dyDescent="0.25">
      <c r="A1440" t="s">
        <v>1471</v>
      </c>
      <c r="B1440">
        <v>1986</v>
      </c>
      <c r="C1440" t="s">
        <v>20</v>
      </c>
      <c r="D1440">
        <v>7</v>
      </c>
      <c r="E1440">
        <v>3</v>
      </c>
      <c r="F1440" s="54">
        <v>12048.13</v>
      </c>
      <c r="G1440" t="s">
        <v>12</v>
      </c>
      <c r="H1440" t="s">
        <v>11</v>
      </c>
      <c r="I1440" t="s">
        <v>535</v>
      </c>
      <c r="J1440" s="20"/>
      <c r="K1440" s="20"/>
      <c r="L1440" s="17" t="str">
        <f t="shared" si="114"/>
        <v>Sep</v>
      </c>
      <c r="M1440" s="17">
        <f t="shared" si="115"/>
        <v>1986</v>
      </c>
      <c r="N1440" s="17" t="str" cm="1">
        <f t="array" ref="N1440">IF(G1440="?",INDEX($G$2:$G$2344,MODE(MATCH($G$2:$G$2344,$G$2:$G$2344,0))),G1440)</f>
        <v>tier - 3</v>
      </c>
      <c r="O1440" s="17" t="str" cm="1">
        <f t="array" ref="O1440">IF(H1440="?",INDEX($H$2:$H$2344,MODE(MATCH($H$2:$H$2344,$H$2:$H$2344,0))),H1440)</f>
        <v>tier - 2</v>
      </c>
      <c r="P1440" s="17" t="str">
        <f t="shared" si="116"/>
        <v>R1026</v>
      </c>
      <c r="Q1440" s="47" t="str">
        <f t="shared" si="117"/>
        <v>7-Sep-1986</v>
      </c>
      <c r="R1440" s="48">
        <v>31662</v>
      </c>
      <c r="S1440" s="17"/>
      <c r="T1440" s="30">
        <f t="shared" si="118"/>
        <v>36</v>
      </c>
      <c r="U1440" s="62">
        <v>12048.13</v>
      </c>
    </row>
    <row r="1441" spans="1:21" x14ac:dyDescent="0.25">
      <c r="A1441" t="s">
        <v>1472</v>
      </c>
      <c r="B1441">
        <v>1984</v>
      </c>
      <c r="C1441" t="s">
        <v>20</v>
      </c>
      <c r="D1441">
        <v>2</v>
      </c>
      <c r="E1441">
        <v>3</v>
      </c>
      <c r="F1441" s="54">
        <v>12091.34</v>
      </c>
      <c r="G1441" t="s">
        <v>12</v>
      </c>
      <c r="H1441" t="s">
        <v>11</v>
      </c>
      <c r="I1441" t="s">
        <v>632</v>
      </c>
      <c r="J1441" s="19"/>
      <c r="K1441" s="19"/>
      <c r="L1441" s="15" t="str">
        <f t="shared" si="114"/>
        <v>Sep</v>
      </c>
      <c r="M1441" s="15">
        <f t="shared" si="115"/>
        <v>1984</v>
      </c>
      <c r="N1441" s="15" t="str" cm="1">
        <f t="array" ref="N1441">IF(G1441="?",INDEX($G$2:$G$2344,MODE(MATCH($G$2:$G$2344,$G$2:$G$2344,0))),G1441)</f>
        <v>tier - 3</v>
      </c>
      <c r="O1441" s="15" t="str" cm="1">
        <f t="array" ref="O1441">IF(H1441="?",INDEX($H$2:$H$2344,MODE(MATCH($H$2:$H$2344,$H$2:$H$2344,0))),H1441)</f>
        <v>tier - 2</v>
      </c>
      <c r="P1441" s="15" t="str">
        <f t="shared" si="116"/>
        <v>R1022</v>
      </c>
      <c r="Q1441" s="49" t="str">
        <f t="shared" si="117"/>
        <v>2-Sep-1984</v>
      </c>
      <c r="R1441" s="46">
        <v>30927</v>
      </c>
      <c r="S1441" s="15"/>
      <c r="T1441" s="29">
        <f t="shared" si="118"/>
        <v>38</v>
      </c>
      <c r="U1441" s="61">
        <v>12091.34</v>
      </c>
    </row>
    <row r="1442" spans="1:21" x14ac:dyDescent="0.25">
      <c r="A1442" t="s">
        <v>1473</v>
      </c>
      <c r="B1442">
        <v>1968</v>
      </c>
      <c r="C1442" t="s">
        <v>18</v>
      </c>
      <c r="D1442">
        <v>21</v>
      </c>
      <c r="E1442">
        <v>3</v>
      </c>
      <c r="F1442" s="54">
        <v>12094.48</v>
      </c>
      <c r="G1442" t="s">
        <v>12</v>
      </c>
      <c r="H1442" t="s">
        <v>12</v>
      </c>
      <c r="I1442" t="s">
        <v>42</v>
      </c>
      <c r="J1442" s="20"/>
      <c r="K1442" s="20"/>
      <c r="L1442" s="17" t="str">
        <f t="shared" si="114"/>
        <v>Jun</v>
      </c>
      <c r="M1442" s="17">
        <f t="shared" si="115"/>
        <v>1968</v>
      </c>
      <c r="N1442" s="17" t="str" cm="1">
        <f t="array" ref="N1442">IF(G1442="?",INDEX($G$2:$G$2344,MODE(MATCH($G$2:$G$2344,$G$2:$G$2344,0))),G1442)</f>
        <v>tier - 3</v>
      </c>
      <c r="O1442" s="17" t="str" cm="1">
        <f t="array" ref="O1442">IF(H1442="?",INDEX($H$2:$H$2344,MODE(MATCH($H$2:$H$2344,$H$2:$H$2344,0))),H1442)</f>
        <v>tier - 3</v>
      </c>
      <c r="P1442" s="17" t="str">
        <f t="shared" si="116"/>
        <v>R1011</v>
      </c>
      <c r="Q1442" s="47" t="str">
        <f t="shared" si="117"/>
        <v>21-Jun-1968</v>
      </c>
      <c r="R1442" s="48">
        <v>25010</v>
      </c>
      <c r="S1442" s="17"/>
      <c r="T1442" s="30">
        <f t="shared" si="118"/>
        <v>54</v>
      </c>
      <c r="U1442" s="62">
        <v>12094.48</v>
      </c>
    </row>
    <row r="1443" spans="1:21" x14ac:dyDescent="0.25">
      <c r="A1443" t="s">
        <v>1474</v>
      </c>
      <c r="B1443">
        <v>1968</v>
      </c>
      <c r="C1443" t="s">
        <v>30</v>
      </c>
      <c r="D1443">
        <v>9</v>
      </c>
      <c r="E1443">
        <v>2</v>
      </c>
      <c r="F1443" s="54">
        <v>12096.65</v>
      </c>
      <c r="G1443" t="s">
        <v>12</v>
      </c>
      <c r="H1443" t="s">
        <v>16</v>
      </c>
      <c r="I1443" t="s">
        <v>247</v>
      </c>
      <c r="J1443" s="19"/>
      <c r="K1443" s="19"/>
      <c r="L1443" s="15" t="str">
        <f t="shared" si="114"/>
        <v>Dec</v>
      </c>
      <c r="M1443" s="15">
        <f t="shared" si="115"/>
        <v>1968</v>
      </c>
      <c r="N1443" s="15" t="str" cm="1">
        <f t="array" ref="N1443">IF(G1443="?",INDEX($G$2:$G$2344,MODE(MATCH($G$2:$G$2344,$G$2:$G$2344,0))),G1443)</f>
        <v>tier - 3</v>
      </c>
      <c r="O1443" s="15" t="str" cm="1">
        <f t="array" ref="O1443">IF(H1443="?",INDEX($H$2:$H$2344,MODE(MATCH($H$2:$H$2344,$H$2:$H$2344,0))),H1443)</f>
        <v>tier - 1</v>
      </c>
      <c r="P1443" s="15" t="str">
        <f t="shared" si="116"/>
        <v>R1024</v>
      </c>
      <c r="Q1443" s="49" t="str">
        <f t="shared" si="117"/>
        <v>9-Dec-1968</v>
      </c>
      <c r="R1443" s="46">
        <v>25181</v>
      </c>
      <c r="S1443" s="15"/>
      <c r="T1443" s="29">
        <f t="shared" si="118"/>
        <v>54</v>
      </c>
      <c r="U1443" s="61">
        <v>12096.65</v>
      </c>
    </row>
    <row r="1444" spans="1:21" x14ac:dyDescent="0.25">
      <c r="A1444" t="s">
        <v>1475</v>
      </c>
      <c r="B1444">
        <v>1968</v>
      </c>
      <c r="C1444" t="s">
        <v>37</v>
      </c>
      <c r="D1444">
        <v>25</v>
      </c>
      <c r="E1444">
        <v>3</v>
      </c>
      <c r="F1444" s="54">
        <v>12105.32</v>
      </c>
      <c r="G1444" t="s">
        <v>12</v>
      </c>
      <c r="H1444" t="s">
        <v>12</v>
      </c>
      <c r="I1444" t="s">
        <v>42</v>
      </c>
      <c r="J1444" s="20"/>
      <c r="K1444" s="20"/>
      <c r="L1444" s="17" t="str">
        <f t="shared" si="114"/>
        <v>Oct</v>
      </c>
      <c r="M1444" s="17">
        <f t="shared" si="115"/>
        <v>1968</v>
      </c>
      <c r="N1444" s="17" t="str" cm="1">
        <f t="array" ref="N1444">IF(G1444="?",INDEX($G$2:$G$2344,MODE(MATCH($G$2:$G$2344,$G$2:$G$2344,0))),G1444)</f>
        <v>tier - 3</v>
      </c>
      <c r="O1444" s="17" t="str" cm="1">
        <f t="array" ref="O1444">IF(H1444="?",INDEX($H$2:$H$2344,MODE(MATCH($H$2:$H$2344,$H$2:$H$2344,0))),H1444)</f>
        <v>tier - 3</v>
      </c>
      <c r="P1444" s="17" t="str">
        <f t="shared" si="116"/>
        <v>R1011</v>
      </c>
      <c r="Q1444" s="47" t="str">
        <f t="shared" si="117"/>
        <v>25-Oct-1968</v>
      </c>
      <c r="R1444" s="48">
        <v>25136</v>
      </c>
      <c r="S1444" s="17"/>
      <c r="T1444" s="30">
        <f t="shared" si="118"/>
        <v>54</v>
      </c>
      <c r="U1444" s="62">
        <v>12105.32</v>
      </c>
    </row>
    <row r="1445" spans="1:21" x14ac:dyDescent="0.25">
      <c r="A1445" t="s">
        <v>1476</v>
      </c>
      <c r="B1445">
        <v>1963</v>
      </c>
      <c r="C1445" t="s">
        <v>10</v>
      </c>
      <c r="D1445">
        <v>20</v>
      </c>
      <c r="E1445">
        <v>0</v>
      </c>
      <c r="F1445" s="54">
        <v>12124.99</v>
      </c>
      <c r="G1445" t="s">
        <v>12</v>
      </c>
      <c r="H1445" t="s">
        <v>16</v>
      </c>
      <c r="I1445" t="s">
        <v>23</v>
      </c>
      <c r="J1445" s="19"/>
      <c r="K1445" s="19"/>
      <c r="L1445" s="15" t="str">
        <f t="shared" si="114"/>
        <v>Jul</v>
      </c>
      <c r="M1445" s="15">
        <f t="shared" si="115"/>
        <v>1963</v>
      </c>
      <c r="N1445" s="15" t="str" cm="1">
        <f t="array" ref="N1445">IF(G1445="?",INDEX($G$2:$G$2344,MODE(MATCH($G$2:$G$2344,$G$2:$G$2344,0))),G1445)</f>
        <v>tier - 3</v>
      </c>
      <c r="O1445" s="15" t="str" cm="1">
        <f t="array" ref="O1445">IF(H1445="?",INDEX($H$2:$H$2344,MODE(MATCH($H$2:$H$2344,$H$2:$H$2344,0))),H1445)</f>
        <v>tier - 1</v>
      </c>
      <c r="P1445" s="15" t="str">
        <f t="shared" si="116"/>
        <v>R1012</v>
      </c>
      <c r="Q1445" s="49" t="str">
        <f t="shared" si="117"/>
        <v>20-Jul-1963</v>
      </c>
      <c r="R1445" s="46">
        <v>23212</v>
      </c>
      <c r="S1445" s="15"/>
      <c r="T1445" s="29">
        <f t="shared" si="118"/>
        <v>59</v>
      </c>
      <c r="U1445" s="61">
        <v>12124.99</v>
      </c>
    </row>
    <row r="1446" spans="1:21" x14ac:dyDescent="0.25">
      <c r="A1446" t="s">
        <v>1477</v>
      </c>
      <c r="B1446">
        <v>1963</v>
      </c>
      <c r="C1446" t="s">
        <v>18</v>
      </c>
      <c r="D1446">
        <v>4</v>
      </c>
      <c r="E1446">
        <v>0</v>
      </c>
      <c r="F1446" s="54">
        <v>12129.61</v>
      </c>
      <c r="G1446" t="s">
        <v>12</v>
      </c>
      <c r="H1446" t="s">
        <v>16</v>
      </c>
      <c r="I1446" t="s">
        <v>23</v>
      </c>
      <c r="J1446" s="20"/>
      <c r="K1446" s="20"/>
      <c r="L1446" s="17" t="str">
        <f t="shared" si="114"/>
        <v>Jun</v>
      </c>
      <c r="M1446" s="17">
        <f t="shared" si="115"/>
        <v>1963</v>
      </c>
      <c r="N1446" s="17" t="str" cm="1">
        <f t="array" ref="N1446">IF(G1446="?",INDEX($G$2:$G$2344,MODE(MATCH($G$2:$G$2344,$G$2:$G$2344,0))),G1446)</f>
        <v>tier - 3</v>
      </c>
      <c r="O1446" s="17" t="str" cm="1">
        <f t="array" ref="O1446">IF(H1446="?",INDEX($H$2:$H$2344,MODE(MATCH($H$2:$H$2344,$H$2:$H$2344,0))),H1446)</f>
        <v>tier - 1</v>
      </c>
      <c r="P1446" s="17" t="str">
        <f t="shared" si="116"/>
        <v>R1012</v>
      </c>
      <c r="Q1446" s="47" t="str">
        <f t="shared" si="117"/>
        <v>4-Jun-1963</v>
      </c>
      <c r="R1446" s="48">
        <v>23166</v>
      </c>
      <c r="S1446" s="17"/>
      <c r="T1446" s="30">
        <f t="shared" si="118"/>
        <v>60</v>
      </c>
      <c r="U1446" s="62">
        <v>12129.61</v>
      </c>
    </row>
    <row r="1447" spans="1:21" x14ac:dyDescent="0.25">
      <c r="A1447" t="s">
        <v>1478</v>
      </c>
      <c r="B1447">
        <v>1991</v>
      </c>
      <c r="C1447" t="s">
        <v>15</v>
      </c>
      <c r="D1447">
        <v>6</v>
      </c>
      <c r="E1447">
        <v>3</v>
      </c>
      <c r="F1447" s="54">
        <v>12130.8</v>
      </c>
      <c r="G1447" t="s">
        <v>12</v>
      </c>
      <c r="H1447" t="s">
        <v>12</v>
      </c>
      <c r="I1447" t="s">
        <v>535</v>
      </c>
      <c r="J1447" s="19"/>
      <c r="K1447" s="19"/>
      <c r="L1447" s="15" t="str">
        <f t="shared" si="114"/>
        <v>Nov</v>
      </c>
      <c r="M1447" s="15">
        <f t="shared" si="115"/>
        <v>1991</v>
      </c>
      <c r="N1447" s="15" t="str" cm="1">
        <f t="array" ref="N1447">IF(G1447="?",INDEX($G$2:$G$2344,MODE(MATCH($G$2:$G$2344,$G$2:$G$2344,0))),G1447)</f>
        <v>tier - 3</v>
      </c>
      <c r="O1447" s="15" t="str" cm="1">
        <f t="array" ref="O1447">IF(H1447="?",INDEX($H$2:$H$2344,MODE(MATCH($H$2:$H$2344,$H$2:$H$2344,0))),H1447)</f>
        <v>tier - 3</v>
      </c>
      <c r="P1447" s="15" t="str">
        <f t="shared" si="116"/>
        <v>R1026</v>
      </c>
      <c r="Q1447" s="49" t="str">
        <f t="shared" si="117"/>
        <v>6-Nov-1991</v>
      </c>
      <c r="R1447" s="46">
        <v>33548</v>
      </c>
      <c r="S1447" s="15"/>
      <c r="T1447" s="29">
        <f t="shared" si="118"/>
        <v>31</v>
      </c>
      <c r="U1447" s="61">
        <v>12130.8</v>
      </c>
    </row>
    <row r="1448" spans="1:21" x14ac:dyDescent="0.25">
      <c r="A1448" t="s">
        <v>1479</v>
      </c>
      <c r="B1448">
        <v>1974</v>
      </c>
      <c r="C1448" t="s">
        <v>20</v>
      </c>
      <c r="D1448">
        <v>16</v>
      </c>
      <c r="E1448">
        <v>0</v>
      </c>
      <c r="F1448" s="54">
        <v>12137.6</v>
      </c>
      <c r="G1448" t="s">
        <v>12</v>
      </c>
      <c r="H1448" t="s">
        <v>12</v>
      </c>
      <c r="I1448" t="s">
        <v>23</v>
      </c>
      <c r="J1448" s="20"/>
      <c r="K1448" s="20"/>
      <c r="L1448" s="17" t="str">
        <f t="shared" si="114"/>
        <v>Sep</v>
      </c>
      <c r="M1448" s="17">
        <f t="shared" si="115"/>
        <v>1974</v>
      </c>
      <c r="N1448" s="17" t="str" cm="1">
        <f t="array" ref="N1448">IF(G1448="?",INDEX($G$2:$G$2344,MODE(MATCH($G$2:$G$2344,$G$2:$G$2344,0))),G1448)</f>
        <v>tier - 3</v>
      </c>
      <c r="O1448" s="17" t="str" cm="1">
        <f t="array" ref="O1448">IF(H1448="?",INDEX($H$2:$H$2344,MODE(MATCH($H$2:$H$2344,$H$2:$H$2344,0))),H1448)</f>
        <v>tier - 3</v>
      </c>
      <c r="P1448" s="17" t="str">
        <f t="shared" si="116"/>
        <v>R1012</v>
      </c>
      <c r="Q1448" s="47" t="str">
        <f t="shared" si="117"/>
        <v>16-Sep-1974</v>
      </c>
      <c r="R1448" s="48">
        <v>27288</v>
      </c>
      <c r="S1448" s="17"/>
      <c r="T1448" s="30">
        <f t="shared" si="118"/>
        <v>48</v>
      </c>
      <c r="U1448" s="62">
        <v>12137.6</v>
      </c>
    </row>
    <row r="1449" spans="1:21" x14ac:dyDescent="0.25">
      <c r="A1449" t="s">
        <v>1480</v>
      </c>
      <c r="B1449">
        <v>1962</v>
      </c>
      <c r="C1449" t="s">
        <v>15</v>
      </c>
      <c r="D1449">
        <v>4</v>
      </c>
      <c r="E1449">
        <v>0</v>
      </c>
      <c r="F1449" s="54">
        <v>12142.58</v>
      </c>
      <c r="G1449" t="s">
        <v>12</v>
      </c>
      <c r="H1449" t="s">
        <v>11</v>
      </c>
      <c r="I1449" t="s">
        <v>13</v>
      </c>
      <c r="J1449" s="19"/>
      <c r="K1449" s="19"/>
      <c r="L1449" s="15" t="str">
        <f t="shared" si="114"/>
        <v>Nov</v>
      </c>
      <c r="M1449" s="15">
        <f t="shared" si="115"/>
        <v>1962</v>
      </c>
      <c r="N1449" s="15" t="str" cm="1">
        <f t="array" ref="N1449">IF(G1449="?",INDEX($G$2:$G$2344,MODE(MATCH($G$2:$G$2344,$G$2:$G$2344,0))),G1449)</f>
        <v>tier - 3</v>
      </c>
      <c r="O1449" s="15" t="str" cm="1">
        <f t="array" ref="O1449">IF(H1449="?",INDEX($H$2:$H$2344,MODE(MATCH($H$2:$H$2344,$H$2:$H$2344,0))),H1449)</f>
        <v>tier - 2</v>
      </c>
      <c r="P1449" s="15" t="str">
        <f t="shared" si="116"/>
        <v>R1013</v>
      </c>
      <c r="Q1449" s="49" t="str">
        <f t="shared" si="117"/>
        <v>4-Nov-1962</v>
      </c>
      <c r="R1449" s="46">
        <v>22954</v>
      </c>
      <c r="S1449" s="15"/>
      <c r="T1449" s="29">
        <f t="shared" si="118"/>
        <v>60</v>
      </c>
      <c r="U1449" s="61">
        <v>12142.58</v>
      </c>
    </row>
    <row r="1450" spans="1:21" x14ac:dyDescent="0.25">
      <c r="A1450" t="s">
        <v>1481</v>
      </c>
      <c r="B1450">
        <v>1962</v>
      </c>
      <c r="C1450" t="s">
        <v>20</v>
      </c>
      <c r="D1450">
        <v>15</v>
      </c>
      <c r="E1450">
        <v>0</v>
      </c>
      <c r="F1450" s="54">
        <v>12146.97</v>
      </c>
      <c r="G1450" t="s">
        <v>12</v>
      </c>
      <c r="H1450" t="s">
        <v>12</v>
      </c>
      <c r="I1450" t="s">
        <v>42</v>
      </c>
      <c r="J1450" s="20"/>
      <c r="K1450" s="20"/>
      <c r="L1450" s="17" t="str">
        <f t="shared" si="114"/>
        <v>Sep</v>
      </c>
      <c r="M1450" s="17">
        <f t="shared" si="115"/>
        <v>1962</v>
      </c>
      <c r="N1450" s="17" t="str" cm="1">
        <f t="array" ref="N1450">IF(G1450="?",INDEX($G$2:$G$2344,MODE(MATCH($G$2:$G$2344,$G$2:$G$2344,0))),G1450)</f>
        <v>tier - 3</v>
      </c>
      <c r="O1450" s="17" t="str" cm="1">
        <f t="array" ref="O1450">IF(H1450="?",INDEX($H$2:$H$2344,MODE(MATCH($H$2:$H$2344,$H$2:$H$2344,0))),H1450)</f>
        <v>tier - 3</v>
      </c>
      <c r="P1450" s="17" t="str">
        <f t="shared" si="116"/>
        <v>R1011</v>
      </c>
      <c r="Q1450" s="47" t="str">
        <f t="shared" si="117"/>
        <v>15-Sep-1962</v>
      </c>
      <c r="R1450" s="48">
        <v>22904</v>
      </c>
      <c r="S1450" s="17"/>
      <c r="T1450" s="30">
        <f t="shared" si="118"/>
        <v>60</v>
      </c>
      <c r="U1450" s="62">
        <v>12146.97</v>
      </c>
    </row>
    <row r="1451" spans="1:21" x14ac:dyDescent="0.25">
      <c r="A1451" t="s">
        <v>1482</v>
      </c>
      <c r="B1451">
        <v>1987</v>
      </c>
      <c r="C1451" t="s">
        <v>37</v>
      </c>
      <c r="D1451">
        <v>5</v>
      </c>
      <c r="E1451">
        <v>3</v>
      </c>
      <c r="F1451" s="54">
        <v>12148.2</v>
      </c>
      <c r="G1451" t="s">
        <v>12</v>
      </c>
      <c r="H1451" t="s">
        <v>12</v>
      </c>
      <c r="I1451" t="s">
        <v>23</v>
      </c>
      <c r="J1451" s="19"/>
      <c r="K1451" s="19"/>
      <c r="L1451" s="15" t="str">
        <f t="shared" si="114"/>
        <v>Oct</v>
      </c>
      <c r="M1451" s="15">
        <f t="shared" si="115"/>
        <v>1987</v>
      </c>
      <c r="N1451" s="15" t="str" cm="1">
        <f t="array" ref="N1451">IF(G1451="?",INDEX($G$2:$G$2344,MODE(MATCH($G$2:$G$2344,$G$2:$G$2344,0))),G1451)</f>
        <v>tier - 3</v>
      </c>
      <c r="O1451" s="15" t="str" cm="1">
        <f t="array" ref="O1451">IF(H1451="?",INDEX($H$2:$H$2344,MODE(MATCH($H$2:$H$2344,$H$2:$H$2344,0))),H1451)</f>
        <v>tier - 3</v>
      </c>
      <c r="P1451" s="15" t="str">
        <f t="shared" si="116"/>
        <v>R1012</v>
      </c>
      <c r="Q1451" s="49" t="str">
        <f t="shared" si="117"/>
        <v>5-Oct-1987</v>
      </c>
      <c r="R1451" s="46">
        <v>32055</v>
      </c>
      <c r="S1451" s="15"/>
      <c r="T1451" s="29">
        <f t="shared" si="118"/>
        <v>35</v>
      </c>
      <c r="U1451" s="61">
        <v>12148.2</v>
      </c>
    </row>
    <row r="1452" spans="1:21" x14ac:dyDescent="0.25">
      <c r="A1452" t="s">
        <v>1483</v>
      </c>
      <c r="B1452">
        <v>1991</v>
      </c>
      <c r="C1452" t="s">
        <v>35</v>
      </c>
      <c r="D1452">
        <v>29</v>
      </c>
      <c r="E1452">
        <v>3</v>
      </c>
      <c r="F1452" s="54">
        <v>12198.64</v>
      </c>
      <c r="G1452" t="s">
        <v>12</v>
      </c>
      <c r="H1452" t="s">
        <v>12</v>
      </c>
      <c r="I1452" t="s">
        <v>535</v>
      </c>
      <c r="J1452" s="20"/>
      <c r="K1452" s="20"/>
      <c r="L1452" s="17" t="str">
        <f t="shared" si="114"/>
        <v>Aug</v>
      </c>
      <c r="M1452" s="17">
        <f t="shared" si="115"/>
        <v>1991</v>
      </c>
      <c r="N1452" s="17" t="str" cm="1">
        <f t="array" ref="N1452">IF(G1452="?",INDEX($G$2:$G$2344,MODE(MATCH($G$2:$G$2344,$G$2:$G$2344,0))),G1452)</f>
        <v>tier - 3</v>
      </c>
      <c r="O1452" s="17" t="str" cm="1">
        <f t="array" ref="O1452">IF(H1452="?",INDEX($H$2:$H$2344,MODE(MATCH($H$2:$H$2344,$H$2:$H$2344,0))),H1452)</f>
        <v>tier - 3</v>
      </c>
      <c r="P1452" s="17" t="str">
        <f t="shared" si="116"/>
        <v>R1026</v>
      </c>
      <c r="Q1452" s="47" t="str">
        <f t="shared" si="117"/>
        <v>29-Aug-1991</v>
      </c>
      <c r="R1452" s="48">
        <v>33479</v>
      </c>
      <c r="S1452" s="17"/>
      <c r="T1452" s="30">
        <f t="shared" si="118"/>
        <v>31</v>
      </c>
      <c r="U1452" s="62">
        <v>12198.64</v>
      </c>
    </row>
    <row r="1453" spans="1:21" x14ac:dyDescent="0.25">
      <c r="A1453" t="s">
        <v>1484</v>
      </c>
      <c r="B1453">
        <v>1977</v>
      </c>
      <c r="C1453" t="s">
        <v>35</v>
      </c>
      <c r="D1453">
        <v>14</v>
      </c>
      <c r="E1453">
        <v>2</v>
      </c>
      <c r="F1453" s="54">
        <v>12218.7</v>
      </c>
      <c r="G1453" t="s">
        <v>12</v>
      </c>
      <c r="H1453" t="s">
        <v>16</v>
      </c>
      <c r="I1453" t="s">
        <v>23</v>
      </c>
      <c r="J1453" s="19"/>
      <c r="K1453" s="19"/>
      <c r="L1453" s="15" t="str">
        <f t="shared" si="114"/>
        <v>Aug</v>
      </c>
      <c r="M1453" s="15">
        <f t="shared" si="115"/>
        <v>1977</v>
      </c>
      <c r="N1453" s="15" t="str" cm="1">
        <f t="array" ref="N1453">IF(G1453="?",INDEX($G$2:$G$2344,MODE(MATCH($G$2:$G$2344,$G$2:$G$2344,0))),G1453)</f>
        <v>tier - 3</v>
      </c>
      <c r="O1453" s="15" t="str" cm="1">
        <f t="array" ref="O1453">IF(H1453="?",INDEX($H$2:$H$2344,MODE(MATCH($H$2:$H$2344,$H$2:$H$2344,0))),H1453)</f>
        <v>tier - 1</v>
      </c>
      <c r="P1453" s="15" t="str">
        <f t="shared" si="116"/>
        <v>R1012</v>
      </c>
      <c r="Q1453" s="49" t="str">
        <f t="shared" si="117"/>
        <v>14-Aug-1977</v>
      </c>
      <c r="R1453" s="46">
        <v>28351</v>
      </c>
      <c r="S1453" s="15"/>
      <c r="T1453" s="29">
        <f t="shared" si="118"/>
        <v>45</v>
      </c>
      <c r="U1453" s="61">
        <v>12218.7</v>
      </c>
    </row>
    <row r="1454" spans="1:21" x14ac:dyDescent="0.25">
      <c r="A1454" t="s">
        <v>1485</v>
      </c>
      <c r="B1454">
        <v>1964</v>
      </c>
      <c r="C1454" t="s">
        <v>10</v>
      </c>
      <c r="D1454">
        <v>20</v>
      </c>
      <c r="E1454">
        <v>0</v>
      </c>
      <c r="F1454" s="54">
        <v>12222.9</v>
      </c>
      <c r="G1454" t="s">
        <v>12</v>
      </c>
      <c r="H1454" t="s">
        <v>11</v>
      </c>
      <c r="I1454" t="s">
        <v>23</v>
      </c>
      <c r="J1454" s="20"/>
      <c r="K1454" s="20"/>
      <c r="L1454" s="17" t="str">
        <f t="shared" si="114"/>
        <v>Jul</v>
      </c>
      <c r="M1454" s="17">
        <f t="shared" si="115"/>
        <v>1964</v>
      </c>
      <c r="N1454" s="17" t="str" cm="1">
        <f t="array" ref="N1454">IF(G1454="?",INDEX($G$2:$G$2344,MODE(MATCH($G$2:$G$2344,$G$2:$G$2344,0))),G1454)</f>
        <v>tier - 3</v>
      </c>
      <c r="O1454" s="17" t="str" cm="1">
        <f t="array" ref="O1454">IF(H1454="?",INDEX($H$2:$H$2344,MODE(MATCH($H$2:$H$2344,$H$2:$H$2344,0))),H1454)</f>
        <v>tier - 2</v>
      </c>
      <c r="P1454" s="17" t="str">
        <f t="shared" si="116"/>
        <v>R1012</v>
      </c>
      <c r="Q1454" s="47" t="str">
        <f t="shared" si="117"/>
        <v>20-Jul-1964</v>
      </c>
      <c r="R1454" s="48">
        <v>23578</v>
      </c>
      <c r="S1454" s="17"/>
      <c r="T1454" s="30">
        <f t="shared" si="118"/>
        <v>58</v>
      </c>
      <c r="U1454" s="62">
        <v>12222.9</v>
      </c>
    </row>
    <row r="1455" spans="1:21" x14ac:dyDescent="0.25">
      <c r="A1455" t="s">
        <v>1486</v>
      </c>
      <c r="B1455">
        <v>1964</v>
      </c>
      <c r="C1455" t="s">
        <v>10</v>
      </c>
      <c r="D1455">
        <v>2</v>
      </c>
      <c r="E1455">
        <v>0</v>
      </c>
      <c r="F1455" s="54">
        <v>12224.35</v>
      </c>
      <c r="G1455" t="s">
        <v>12</v>
      </c>
      <c r="H1455" t="s">
        <v>16</v>
      </c>
      <c r="I1455" t="s">
        <v>23</v>
      </c>
      <c r="J1455" s="19"/>
      <c r="K1455" s="19"/>
      <c r="L1455" s="15" t="str">
        <f t="shared" si="114"/>
        <v>Jul</v>
      </c>
      <c r="M1455" s="15">
        <f t="shared" si="115"/>
        <v>1964</v>
      </c>
      <c r="N1455" s="15" t="str" cm="1">
        <f t="array" ref="N1455">IF(G1455="?",INDEX($G$2:$G$2344,MODE(MATCH($G$2:$G$2344,$G$2:$G$2344,0))),G1455)</f>
        <v>tier - 3</v>
      </c>
      <c r="O1455" s="15" t="str" cm="1">
        <f t="array" ref="O1455">IF(H1455="?",INDEX($H$2:$H$2344,MODE(MATCH($H$2:$H$2344,$H$2:$H$2344,0))),H1455)</f>
        <v>tier - 1</v>
      </c>
      <c r="P1455" s="15" t="str">
        <f t="shared" si="116"/>
        <v>R1012</v>
      </c>
      <c r="Q1455" s="49" t="str">
        <f t="shared" si="117"/>
        <v>2-Jul-1964</v>
      </c>
      <c r="R1455" s="46">
        <v>23560</v>
      </c>
      <c r="S1455" s="15"/>
      <c r="T1455" s="29">
        <f t="shared" si="118"/>
        <v>58</v>
      </c>
      <c r="U1455" s="61">
        <v>12224.35</v>
      </c>
    </row>
    <row r="1456" spans="1:21" x14ac:dyDescent="0.25">
      <c r="A1456" t="s">
        <v>1487</v>
      </c>
      <c r="B1456">
        <v>1964</v>
      </c>
      <c r="C1456" t="s">
        <v>18</v>
      </c>
      <c r="D1456">
        <v>24</v>
      </c>
      <c r="E1456">
        <v>0</v>
      </c>
      <c r="F1456" s="54">
        <v>12231.61</v>
      </c>
      <c r="G1456" t="s">
        <v>12</v>
      </c>
      <c r="H1456" t="s">
        <v>12</v>
      </c>
      <c r="I1456" t="s">
        <v>23</v>
      </c>
      <c r="J1456" s="20"/>
      <c r="K1456" s="20"/>
      <c r="L1456" s="17" t="str">
        <f t="shared" si="114"/>
        <v>Jun</v>
      </c>
      <c r="M1456" s="17">
        <f t="shared" si="115"/>
        <v>1964</v>
      </c>
      <c r="N1456" s="17" t="str" cm="1">
        <f t="array" ref="N1456">IF(G1456="?",INDEX($G$2:$G$2344,MODE(MATCH($G$2:$G$2344,$G$2:$G$2344,0))),G1456)</f>
        <v>tier - 3</v>
      </c>
      <c r="O1456" s="17" t="str" cm="1">
        <f t="array" ref="O1456">IF(H1456="?",INDEX($H$2:$H$2344,MODE(MATCH($H$2:$H$2344,$H$2:$H$2344,0))),H1456)</f>
        <v>tier - 3</v>
      </c>
      <c r="P1456" s="17" t="str">
        <f t="shared" si="116"/>
        <v>R1012</v>
      </c>
      <c r="Q1456" s="47" t="str">
        <f t="shared" si="117"/>
        <v>24-Jun-1964</v>
      </c>
      <c r="R1456" s="48">
        <v>23552</v>
      </c>
      <c r="S1456" s="17"/>
      <c r="T1456" s="30">
        <f t="shared" si="118"/>
        <v>58</v>
      </c>
      <c r="U1456" s="62">
        <v>12231.61</v>
      </c>
    </row>
    <row r="1457" spans="1:21" x14ac:dyDescent="0.25">
      <c r="A1457" t="s">
        <v>1488</v>
      </c>
      <c r="B1457">
        <v>1963</v>
      </c>
      <c r="C1457" t="s">
        <v>10</v>
      </c>
      <c r="D1457">
        <v>19</v>
      </c>
      <c r="E1457">
        <v>0</v>
      </c>
      <c r="F1457" s="54">
        <v>12233.83</v>
      </c>
      <c r="G1457" t="s">
        <v>12</v>
      </c>
      <c r="H1457" t="s">
        <v>16</v>
      </c>
      <c r="I1457" t="s">
        <v>42</v>
      </c>
      <c r="J1457" s="19"/>
      <c r="K1457" s="19"/>
      <c r="L1457" s="15" t="str">
        <f t="shared" si="114"/>
        <v>Jul</v>
      </c>
      <c r="M1457" s="15">
        <f t="shared" si="115"/>
        <v>1963</v>
      </c>
      <c r="N1457" s="15" t="str" cm="1">
        <f t="array" ref="N1457">IF(G1457="?",INDEX($G$2:$G$2344,MODE(MATCH($G$2:$G$2344,$G$2:$G$2344,0))),G1457)</f>
        <v>tier - 3</v>
      </c>
      <c r="O1457" s="15" t="str" cm="1">
        <f t="array" ref="O1457">IF(H1457="?",INDEX($H$2:$H$2344,MODE(MATCH($H$2:$H$2344,$H$2:$H$2344,0))),H1457)</f>
        <v>tier - 1</v>
      </c>
      <c r="P1457" s="15" t="str">
        <f t="shared" si="116"/>
        <v>R1011</v>
      </c>
      <c r="Q1457" s="49" t="str">
        <f t="shared" si="117"/>
        <v>19-Jul-1963</v>
      </c>
      <c r="R1457" s="46">
        <v>23211</v>
      </c>
      <c r="S1457" s="15"/>
      <c r="T1457" s="29">
        <f t="shared" si="118"/>
        <v>59</v>
      </c>
      <c r="U1457" s="61">
        <v>12233.83</v>
      </c>
    </row>
    <row r="1458" spans="1:21" x14ac:dyDescent="0.25">
      <c r="A1458" t="s">
        <v>1489</v>
      </c>
      <c r="B1458">
        <v>1964</v>
      </c>
      <c r="C1458" t="s">
        <v>37</v>
      </c>
      <c r="D1458">
        <v>15</v>
      </c>
      <c r="E1458">
        <v>0</v>
      </c>
      <c r="F1458" s="54">
        <v>12235.84</v>
      </c>
      <c r="G1458" t="s">
        <v>12</v>
      </c>
      <c r="H1458" t="s">
        <v>12</v>
      </c>
      <c r="I1458" t="s">
        <v>23</v>
      </c>
      <c r="J1458" s="20"/>
      <c r="K1458" s="20"/>
      <c r="L1458" s="17" t="str">
        <f t="shared" si="114"/>
        <v>Oct</v>
      </c>
      <c r="M1458" s="17">
        <f t="shared" si="115"/>
        <v>1964</v>
      </c>
      <c r="N1458" s="17" t="str" cm="1">
        <f t="array" ref="N1458">IF(G1458="?",INDEX($G$2:$G$2344,MODE(MATCH($G$2:$G$2344,$G$2:$G$2344,0))),G1458)</f>
        <v>tier - 3</v>
      </c>
      <c r="O1458" s="17" t="str" cm="1">
        <f t="array" ref="O1458">IF(H1458="?",INDEX($H$2:$H$2344,MODE(MATCH($H$2:$H$2344,$H$2:$H$2344,0))),H1458)</f>
        <v>tier - 3</v>
      </c>
      <c r="P1458" s="17" t="str">
        <f t="shared" si="116"/>
        <v>R1012</v>
      </c>
      <c r="Q1458" s="47" t="str">
        <f t="shared" si="117"/>
        <v>15-Oct-1964</v>
      </c>
      <c r="R1458" s="48">
        <v>23665</v>
      </c>
      <c r="S1458" s="17"/>
      <c r="T1458" s="30">
        <f t="shared" si="118"/>
        <v>58</v>
      </c>
      <c r="U1458" s="62">
        <v>12235.84</v>
      </c>
    </row>
    <row r="1459" spans="1:21" x14ac:dyDescent="0.25">
      <c r="A1459" t="s">
        <v>1490</v>
      </c>
      <c r="B1459">
        <v>1966</v>
      </c>
      <c r="C1459" t="s">
        <v>10</v>
      </c>
      <c r="D1459">
        <v>29</v>
      </c>
      <c r="E1459">
        <v>0</v>
      </c>
      <c r="F1459" s="54">
        <v>12237.73</v>
      </c>
      <c r="G1459" t="s">
        <v>12</v>
      </c>
      <c r="H1459" t="s">
        <v>12</v>
      </c>
      <c r="I1459" t="s">
        <v>23</v>
      </c>
      <c r="J1459" s="19"/>
      <c r="K1459" s="19"/>
      <c r="L1459" s="15" t="str">
        <f t="shared" si="114"/>
        <v>Jul</v>
      </c>
      <c r="M1459" s="15">
        <f t="shared" si="115"/>
        <v>1966</v>
      </c>
      <c r="N1459" s="15" t="str" cm="1">
        <f t="array" ref="N1459">IF(G1459="?",INDEX($G$2:$G$2344,MODE(MATCH($G$2:$G$2344,$G$2:$G$2344,0))),G1459)</f>
        <v>tier - 3</v>
      </c>
      <c r="O1459" s="15" t="str" cm="1">
        <f t="array" ref="O1459">IF(H1459="?",INDEX($H$2:$H$2344,MODE(MATCH($H$2:$H$2344,$H$2:$H$2344,0))),H1459)</f>
        <v>tier - 3</v>
      </c>
      <c r="P1459" s="15" t="str">
        <f t="shared" si="116"/>
        <v>R1012</v>
      </c>
      <c r="Q1459" s="49" t="str">
        <f t="shared" si="117"/>
        <v>29-Jul-1966</v>
      </c>
      <c r="R1459" s="46">
        <v>24317</v>
      </c>
      <c r="S1459" s="15"/>
      <c r="T1459" s="29">
        <f t="shared" si="118"/>
        <v>56</v>
      </c>
      <c r="U1459" s="61">
        <v>12237.73</v>
      </c>
    </row>
    <row r="1460" spans="1:21" x14ac:dyDescent="0.25">
      <c r="A1460" t="s">
        <v>1491</v>
      </c>
      <c r="B1460">
        <v>1963</v>
      </c>
      <c r="C1460" t="s">
        <v>10</v>
      </c>
      <c r="D1460">
        <v>17</v>
      </c>
      <c r="E1460">
        <v>0</v>
      </c>
      <c r="F1460" s="54">
        <v>12244.53</v>
      </c>
      <c r="G1460" t="s">
        <v>12</v>
      </c>
      <c r="H1460" t="s">
        <v>16</v>
      </c>
      <c r="I1460" t="s">
        <v>13</v>
      </c>
      <c r="J1460" s="20"/>
      <c r="K1460" s="20"/>
      <c r="L1460" s="17" t="str">
        <f t="shared" si="114"/>
        <v>Jul</v>
      </c>
      <c r="M1460" s="17">
        <f t="shared" si="115"/>
        <v>1963</v>
      </c>
      <c r="N1460" s="17" t="str" cm="1">
        <f t="array" ref="N1460">IF(G1460="?",INDEX($G$2:$G$2344,MODE(MATCH($G$2:$G$2344,$G$2:$G$2344,0))),G1460)</f>
        <v>tier - 3</v>
      </c>
      <c r="O1460" s="17" t="str" cm="1">
        <f t="array" ref="O1460">IF(H1460="?",INDEX($H$2:$H$2344,MODE(MATCH($H$2:$H$2344,$H$2:$H$2344,0))),H1460)</f>
        <v>tier - 1</v>
      </c>
      <c r="P1460" s="17" t="str">
        <f t="shared" si="116"/>
        <v>R1013</v>
      </c>
      <c r="Q1460" s="47" t="str">
        <f t="shared" si="117"/>
        <v>17-Jul-1963</v>
      </c>
      <c r="R1460" s="48">
        <v>23209</v>
      </c>
      <c r="S1460" s="17"/>
      <c r="T1460" s="30">
        <f t="shared" si="118"/>
        <v>59</v>
      </c>
      <c r="U1460" s="62">
        <v>12244.53</v>
      </c>
    </row>
    <row r="1461" spans="1:21" x14ac:dyDescent="0.25">
      <c r="A1461" t="s">
        <v>1492</v>
      </c>
      <c r="B1461">
        <v>1974</v>
      </c>
      <c r="C1461" t="s">
        <v>18</v>
      </c>
      <c r="D1461">
        <v>23</v>
      </c>
      <c r="E1461">
        <v>0</v>
      </c>
      <c r="F1461" s="54">
        <v>12245.17</v>
      </c>
      <c r="G1461" t="s">
        <v>12</v>
      </c>
      <c r="H1461" t="s">
        <v>16</v>
      </c>
      <c r="I1461" t="s">
        <v>23</v>
      </c>
      <c r="J1461" s="19"/>
      <c r="K1461" s="19"/>
      <c r="L1461" s="15" t="str">
        <f t="shared" si="114"/>
        <v>Jun</v>
      </c>
      <c r="M1461" s="15">
        <f t="shared" si="115"/>
        <v>1974</v>
      </c>
      <c r="N1461" s="15" t="str" cm="1">
        <f t="array" ref="N1461">IF(G1461="?",INDEX($G$2:$G$2344,MODE(MATCH($G$2:$G$2344,$G$2:$G$2344,0))),G1461)</f>
        <v>tier - 3</v>
      </c>
      <c r="O1461" s="15" t="str" cm="1">
        <f t="array" ref="O1461">IF(H1461="?",INDEX($H$2:$H$2344,MODE(MATCH($H$2:$H$2344,$H$2:$H$2344,0))),H1461)</f>
        <v>tier - 1</v>
      </c>
      <c r="P1461" s="15" t="str">
        <f t="shared" si="116"/>
        <v>R1012</v>
      </c>
      <c r="Q1461" s="49" t="str">
        <f t="shared" si="117"/>
        <v>23-Jun-1974</v>
      </c>
      <c r="R1461" s="46">
        <v>27203</v>
      </c>
      <c r="S1461" s="15"/>
      <c r="T1461" s="29">
        <f t="shared" si="118"/>
        <v>48</v>
      </c>
      <c r="U1461" s="61">
        <v>12245.17</v>
      </c>
    </row>
    <row r="1462" spans="1:21" x14ac:dyDescent="0.25">
      <c r="A1462" t="s">
        <v>1493</v>
      </c>
      <c r="B1462">
        <v>1989</v>
      </c>
      <c r="C1462" t="s">
        <v>15</v>
      </c>
      <c r="D1462">
        <v>23</v>
      </c>
      <c r="E1462">
        <v>3</v>
      </c>
      <c r="F1462" s="54">
        <v>12254.44</v>
      </c>
      <c r="G1462" t="s">
        <v>12</v>
      </c>
      <c r="H1462" t="s">
        <v>12</v>
      </c>
      <c r="I1462" t="s">
        <v>535</v>
      </c>
      <c r="J1462" s="20"/>
      <c r="K1462" s="20"/>
      <c r="L1462" s="17" t="str">
        <f t="shared" si="114"/>
        <v>Nov</v>
      </c>
      <c r="M1462" s="17">
        <f t="shared" si="115"/>
        <v>1989</v>
      </c>
      <c r="N1462" s="17" t="str" cm="1">
        <f t="array" ref="N1462">IF(G1462="?",INDEX($G$2:$G$2344,MODE(MATCH($G$2:$G$2344,$G$2:$G$2344,0))),G1462)</f>
        <v>tier - 3</v>
      </c>
      <c r="O1462" s="17" t="str" cm="1">
        <f t="array" ref="O1462">IF(H1462="?",INDEX($H$2:$H$2344,MODE(MATCH($H$2:$H$2344,$H$2:$H$2344,0))),H1462)</f>
        <v>tier - 3</v>
      </c>
      <c r="P1462" s="17" t="str">
        <f t="shared" si="116"/>
        <v>R1026</v>
      </c>
      <c r="Q1462" s="47" t="str">
        <f t="shared" si="117"/>
        <v>23-Nov-1989</v>
      </c>
      <c r="R1462" s="48">
        <v>32835</v>
      </c>
      <c r="S1462" s="17"/>
      <c r="T1462" s="30">
        <f t="shared" si="118"/>
        <v>33</v>
      </c>
      <c r="U1462" s="62">
        <v>12254.44</v>
      </c>
    </row>
    <row r="1463" spans="1:21" x14ac:dyDescent="0.25">
      <c r="A1463" t="s">
        <v>1494</v>
      </c>
      <c r="B1463">
        <v>1986</v>
      </c>
      <c r="C1463" t="s">
        <v>35</v>
      </c>
      <c r="D1463">
        <v>13</v>
      </c>
      <c r="E1463">
        <v>3</v>
      </c>
      <c r="F1463" s="54">
        <v>12255.04</v>
      </c>
      <c r="G1463" t="s">
        <v>12</v>
      </c>
      <c r="H1463" t="s">
        <v>11</v>
      </c>
      <c r="I1463" t="s">
        <v>535</v>
      </c>
      <c r="J1463" s="19"/>
      <c r="K1463" s="19"/>
      <c r="L1463" s="15" t="str">
        <f t="shared" si="114"/>
        <v>Aug</v>
      </c>
      <c r="M1463" s="15">
        <f t="shared" si="115"/>
        <v>1986</v>
      </c>
      <c r="N1463" s="15" t="str" cm="1">
        <f t="array" ref="N1463">IF(G1463="?",INDEX($G$2:$G$2344,MODE(MATCH($G$2:$G$2344,$G$2:$G$2344,0))),G1463)</f>
        <v>tier - 3</v>
      </c>
      <c r="O1463" s="15" t="str" cm="1">
        <f t="array" ref="O1463">IF(H1463="?",INDEX($H$2:$H$2344,MODE(MATCH($H$2:$H$2344,$H$2:$H$2344,0))),H1463)</f>
        <v>tier - 2</v>
      </c>
      <c r="P1463" s="15" t="str">
        <f t="shared" si="116"/>
        <v>R1026</v>
      </c>
      <c r="Q1463" s="49" t="str">
        <f t="shared" si="117"/>
        <v>13-Aug-1986</v>
      </c>
      <c r="R1463" s="46">
        <v>31637</v>
      </c>
      <c r="S1463" s="15"/>
      <c r="T1463" s="29">
        <f t="shared" si="118"/>
        <v>36</v>
      </c>
      <c r="U1463" s="61">
        <v>12255.04</v>
      </c>
    </row>
    <row r="1464" spans="1:21" x14ac:dyDescent="0.25">
      <c r="A1464" t="s">
        <v>1495</v>
      </c>
      <c r="B1464">
        <v>1966</v>
      </c>
      <c r="C1464" t="s">
        <v>30</v>
      </c>
      <c r="D1464">
        <v>6</v>
      </c>
      <c r="E1464">
        <v>2</v>
      </c>
      <c r="F1464" s="54">
        <v>12265.51</v>
      </c>
      <c r="G1464" t="s">
        <v>12</v>
      </c>
      <c r="H1464" t="s">
        <v>12</v>
      </c>
      <c r="I1464" t="s">
        <v>13</v>
      </c>
      <c r="J1464" s="20"/>
      <c r="K1464" s="20"/>
      <c r="L1464" s="17" t="str">
        <f t="shared" si="114"/>
        <v>Dec</v>
      </c>
      <c r="M1464" s="17">
        <f t="shared" si="115"/>
        <v>1966</v>
      </c>
      <c r="N1464" s="17" t="str" cm="1">
        <f t="array" ref="N1464">IF(G1464="?",INDEX($G$2:$G$2344,MODE(MATCH($G$2:$G$2344,$G$2:$G$2344,0))),G1464)</f>
        <v>tier - 3</v>
      </c>
      <c r="O1464" s="17" t="str" cm="1">
        <f t="array" ref="O1464">IF(H1464="?",INDEX($H$2:$H$2344,MODE(MATCH($H$2:$H$2344,$H$2:$H$2344,0))),H1464)</f>
        <v>tier - 3</v>
      </c>
      <c r="P1464" s="17" t="str">
        <f t="shared" si="116"/>
        <v>R1013</v>
      </c>
      <c r="Q1464" s="47" t="str">
        <f t="shared" si="117"/>
        <v>6-Dec-1966</v>
      </c>
      <c r="R1464" s="48">
        <v>24447</v>
      </c>
      <c r="S1464" s="17"/>
      <c r="T1464" s="30">
        <f t="shared" si="118"/>
        <v>56</v>
      </c>
      <c r="U1464" s="62">
        <v>12265.51</v>
      </c>
    </row>
    <row r="1465" spans="1:21" x14ac:dyDescent="0.25">
      <c r="A1465" t="s">
        <v>1496</v>
      </c>
      <c r="B1465">
        <v>1967</v>
      </c>
      <c r="C1465" t="s">
        <v>30</v>
      </c>
      <c r="D1465">
        <v>30</v>
      </c>
      <c r="E1465">
        <v>2</v>
      </c>
      <c r="F1465" s="54">
        <v>12268.63</v>
      </c>
      <c r="G1465" t="s">
        <v>12</v>
      </c>
      <c r="H1465" t="s">
        <v>16</v>
      </c>
      <c r="I1465" t="s">
        <v>23</v>
      </c>
      <c r="J1465" s="19"/>
      <c r="K1465" s="19"/>
      <c r="L1465" s="15" t="str">
        <f t="shared" si="114"/>
        <v>Dec</v>
      </c>
      <c r="M1465" s="15">
        <f t="shared" si="115"/>
        <v>1967</v>
      </c>
      <c r="N1465" s="15" t="str" cm="1">
        <f t="array" ref="N1465">IF(G1465="?",INDEX($G$2:$G$2344,MODE(MATCH($G$2:$G$2344,$G$2:$G$2344,0))),G1465)</f>
        <v>tier - 3</v>
      </c>
      <c r="O1465" s="15" t="str" cm="1">
        <f t="array" ref="O1465">IF(H1465="?",INDEX($H$2:$H$2344,MODE(MATCH($H$2:$H$2344,$H$2:$H$2344,0))),H1465)</f>
        <v>tier - 1</v>
      </c>
      <c r="P1465" s="15" t="str">
        <f t="shared" si="116"/>
        <v>R1012</v>
      </c>
      <c r="Q1465" s="49" t="str">
        <f t="shared" si="117"/>
        <v>30-Dec-1967</v>
      </c>
      <c r="R1465" s="46">
        <v>24836</v>
      </c>
      <c r="S1465" s="15"/>
      <c r="T1465" s="29">
        <f t="shared" si="118"/>
        <v>55</v>
      </c>
      <c r="U1465" s="61">
        <v>12268.63</v>
      </c>
    </row>
    <row r="1466" spans="1:21" x14ac:dyDescent="0.25">
      <c r="A1466" t="s">
        <v>1497</v>
      </c>
      <c r="B1466">
        <v>1967</v>
      </c>
      <c r="C1466" t="s">
        <v>35</v>
      </c>
      <c r="D1466">
        <v>28</v>
      </c>
      <c r="E1466">
        <v>2</v>
      </c>
      <c r="F1466" s="54">
        <v>12269.69</v>
      </c>
      <c r="G1466" t="s">
        <v>12</v>
      </c>
      <c r="H1466" t="s">
        <v>11</v>
      </c>
      <c r="I1466" t="s">
        <v>23</v>
      </c>
      <c r="J1466" s="20"/>
      <c r="K1466" s="20"/>
      <c r="L1466" s="17" t="str">
        <f t="shared" si="114"/>
        <v>Aug</v>
      </c>
      <c r="M1466" s="17">
        <f t="shared" si="115"/>
        <v>1967</v>
      </c>
      <c r="N1466" s="17" t="str" cm="1">
        <f t="array" ref="N1466">IF(G1466="?",INDEX($G$2:$G$2344,MODE(MATCH($G$2:$G$2344,$G$2:$G$2344,0))),G1466)</f>
        <v>tier - 3</v>
      </c>
      <c r="O1466" s="17" t="str" cm="1">
        <f t="array" ref="O1466">IF(H1466="?",INDEX($H$2:$H$2344,MODE(MATCH($H$2:$H$2344,$H$2:$H$2344,0))),H1466)</f>
        <v>tier - 2</v>
      </c>
      <c r="P1466" s="17" t="str">
        <f t="shared" si="116"/>
        <v>R1012</v>
      </c>
      <c r="Q1466" s="47" t="str">
        <f t="shared" si="117"/>
        <v>28-Aug-1967</v>
      </c>
      <c r="R1466" s="48">
        <v>24712</v>
      </c>
      <c r="S1466" s="17"/>
      <c r="T1466" s="30">
        <f t="shared" si="118"/>
        <v>55</v>
      </c>
      <c r="U1466" s="62">
        <v>12269.69</v>
      </c>
    </row>
    <row r="1467" spans="1:21" x14ac:dyDescent="0.25">
      <c r="A1467" t="s">
        <v>1498</v>
      </c>
      <c r="B1467">
        <v>1966</v>
      </c>
      <c r="C1467" t="s">
        <v>15</v>
      </c>
      <c r="D1467">
        <v>16</v>
      </c>
      <c r="E1467">
        <v>0</v>
      </c>
      <c r="F1467" s="54">
        <v>12282.03</v>
      </c>
      <c r="G1467" t="s">
        <v>12</v>
      </c>
      <c r="H1467" t="s">
        <v>16</v>
      </c>
      <c r="I1467" t="s">
        <v>200</v>
      </c>
      <c r="J1467" s="19"/>
      <c r="K1467" s="19"/>
      <c r="L1467" s="15" t="str">
        <f t="shared" si="114"/>
        <v>Nov</v>
      </c>
      <c r="M1467" s="15">
        <f t="shared" si="115"/>
        <v>1966</v>
      </c>
      <c r="N1467" s="15" t="str" cm="1">
        <f t="array" ref="N1467">IF(G1467="?",INDEX($G$2:$G$2344,MODE(MATCH($G$2:$G$2344,$G$2:$G$2344,0))),G1467)</f>
        <v>tier - 3</v>
      </c>
      <c r="O1467" s="15" t="str" cm="1">
        <f t="array" ref="O1467">IF(H1467="?",INDEX($H$2:$H$2344,MODE(MATCH($H$2:$H$2344,$H$2:$H$2344,0))),H1467)</f>
        <v>tier - 1</v>
      </c>
      <c r="P1467" s="15" t="str">
        <f t="shared" si="116"/>
        <v>R1025</v>
      </c>
      <c r="Q1467" s="49" t="str">
        <f t="shared" si="117"/>
        <v>16-Nov-1966</v>
      </c>
      <c r="R1467" s="46">
        <v>24427</v>
      </c>
      <c r="S1467" s="15"/>
      <c r="T1467" s="29">
        <f t="shared" si="118"/>
        <v>56</v>
      </c>
      <c r="U1467" s="61">
        <v>12282.03</v>
      </c>
    </row>
    <row r="1468" spans="1:21" x14ac:dyDescent="0.25">
      <c r="A1468" t="s">
        <v>1499</v>
      </c>
      <c r="B1468">
        <v>1990</v>
      </c>
      <c r="C1468" t="s">
        <v>37</v>
      </c>
      <c r="D1468">
        <v>29</v>
      </c>
      <c r="E1468">
        <v>3</v>
      </c>
      <c r="F1468" s="54">
        <v>12282.38</v>
      </c>
      <c r="G1468" t="s">
        <v>12</v>
      </c>
      <c r="H1468" t="s">
        <v>16</v>
      </c>
      <c r="I1468" t="s">
        <v>42</v>
      </c>
      <c r="J1468" s="20"/>
      <c r="K1468" s="20"/>
      <c r="L1468" s="17" t="str">
        <f t="shared" si="114"/>
        <v>Oct</v>
      </c>
      <c r="M1468" s="17">
        <f t="shared" si="115"/>
        <v>1990</v>
      </c>
      <c r="N1468" s="17" t="str" cm="1">
        <f t="array" ref="N1468">IF(G1468="?",INDEX($G$2:$G$2344,MODE(MATCH($G$2:$G$2344,$G$2:$G$2344,0))),G1468)</f>
        <v>tier - 3</v>
      </c>
      <c r="O1468" s="17" t="str" cm="1">
        <f t="array" ref="O1468">IF(H1468="?",INDEX($H$2:$H$2344,MODE(MATCH($H$2:$H$2344,$H$2:$H$2344,0))),H1468)</f>
        <v>tier - 1</v>
      </c>
      <c r="P1468" s="17" t="str">
        <f t="shared" si="116"/>
        <v>R1011</v>
      </c>
      <c r="Q1468" s="47" t="str">
        <f t="shared" si="117"/>
        <v>29-Oct-1990</v>
      </c>
      <c r="R1468" s="48">
        <v>33175</v>
      </c>
      <c r="S1468" s="17"/>
      <c r="T1468" s="30">
        <f t="shared" si="118"/>
        <v>32</v>
      </c>
      <c r="U1468" s="62">
        <v>12282.38</v>
      </c>
    </row>
    <row r="1469" spans="1:21" x14ac:dyDescent="0.25">
      <c r="A1469" t="s">
        <v>1500</v>
      </c>
      <c r="B1469">
        <v>1963</v>
      </c>
      <c r="C1469" t="s">
        <v>37</v>
      </c>
      <c r="D1469">
        <v>28</v>
      </c>
      <c r="E1469">
        <v>0</v>
      </c>
      <c r="F1469" s="54">
        <v>12299.59</v>
      </c>
      <c r="G1469" t="s">
        <v>12</v>
      </c>
      <c r="H1469" t="s">
        <v>16</v>
      </c>
      <c r="I1469" t="s">
        <v>200</v>
      </c>
      <c r="J1469" s="19"/>
      <c r="K1469" s="19"/>
      <c r="L1469" s="15" t="str">
        <f t="shared" si="114"/>
        <v>Oct</v>
      </c>
      <c r="M1469" s="15">
        <f t="shared" si="115"/>
        <v>1963</v>
      </c>
      <c r="N1469" s="15" t="str" cm="1">
        <f t="array" ref="N1469">IF(G1469="?",INDEX($G$2:$G$2344,MODE(MATCH($G$2:$G$2344,$G$2:$G$2344,0))),G1469)</f>
        <v>tier - 3</v>
      </c>
      <c r="O1469" s="15" t="str" cm="1">
        <f t="array" ref="O1469">IF(H1469="?",INDEX($H$2:$H$2344,MODE(MATCH($H$2:$H$2344,$H$2:$H$2344,0))),H1469)</f>
        <v>tier - 1</v>
      </c>
      <c r="P1469" s="15" t="str">
        <f t="shared" si="116"/>
        <v>R1025</v>
      </c>
      <c r="Q1469" s="49" t="str">
        <f t="shared" si="117"/>
        <v>28-Oct-1963</v>
      </c>
      <c r="R1469" s="46">
        <v>23312</v>
      </c>
      <c r="S1469" s="15"/>
      <c r="T1469" s="29">
        <f t="shared" si="118"/>
        <v>59</v>
      </c>
      <c r="U1469" s="61">
        <v>12299.59</v>
      </c>
    </row>
    <row r="1470" spans="1:21" x14ac:dyDescent="0.25">
      <c r="A1470" t="s">
        <v>1501</v>
      </c>
      <c r="B1470">
        <v>1963</v>
      </c>
      <c r="C1470" t="s">
        <v>35</v>
      </c>
      <c r="D1470">
        <v>29</v>
      </c>
      <c r="E1470">
        <v>0</v>
      </c>
      <c r="F1470" s="54">
        <v>12323.94</v>
      </c>
      <c r="G1470" t="s">
        <v>12</v>
      </c>
      <c r="H1470" t="s">
        <v>12</v>
      </c>
      <c r="I1470" t="s">
        <v>356</v>
      </c>
      <c r="J1470" s="20"/>
      <c r="K1470" s="20"/>
      <c r="L1470" s="17" t="str">
        <f t="shared" si="114"/>
        <v>Aug</v>
      </c>
      <c r="M1470" s="17">
        <f t="shared" si="115"/>
        <v>1963</v>
      </c>
      <c r="N1470" s="17" t="str" cm="1">
        <f t="array" ref="N1470">IF(G1470="?",INDEX($G$2:$G$2344,MODE(MATCH($G$2:$G$2344,$G$2:$G$2344,0))),G1470)</f>
        <v>tier - 3</v>
      </c>
      <c r="O1470" s="17" t="str" cm="1">
        <f t="array" ref="O1470">IF(H1470="?",INDEX($H$2:$H$2344,MODE(MATCH($H$2:$H$2344,$H$2:$H$2344,0))),H1470)</f>
        <v>tier - 3</v>
      </c>
      <c r="P1470" s="17" t="str">
        <f t="shared" si="116"/>
        <v>R1017</v>
      </c>
      <c r="Q1470" s="47" t="str">
        <f t="shared" si="117"/>
        <v>29-Aug-1963</v>
      </c>
      <c r="R1470" s="48">
        <v>23252</v>
      </c>
      <c r="S1470" s="17"/>
      <c r="T1470" s="30">
        <f t="shared" si="118"/>
        <v>59</v>
      </c>
      <c r="U1470" s="62">
        <v>12323.94</v>
      </c>
    </row>
    <row r="1471" spans="1:21" x14ac:dyDescent="0.25">
      <c r="A1471" t="s">
        <v>1502</v>
      </c>
      <c r="B1471">
        <v>1963</v>
      </c>
      <c r="C1471" t="s">
        <v>35</v>
      </c>
      <c r="D1471">
        <v>2</v>
      </c>
      <c r="E1471">
        <v>1</v>
      </c>
      <c r="F1471" s="54">
        <v>12333.83</v>
      </c>
      <c r="G1471" t="s">
        <v>12</v>
      </c>
      <c r="H1471" t="s">
        <v>11</v>
      </c>
      <c r="I1471" t="s">
        <v>42</v>
      </c>
      <c r="J1471" s="19"/>
      <c r="K1471" s="19"/>
      <c r="L1471" s="15" t="str">
        <f t="shared" si="114"/>
        <v>Aug</v>
      </c>
      <c r="M1471" s="15">
        <f t="shared" si="115"/>
        <v>1963</v>
      </c>
      <c r="N1471" s="15" t="str" cm="1">
        <f t="array" ref="N1471">IF(G1471="?",INDEX($G$2:$G$2344,MODE(MATCH($G$2:$G$2344,$G$2:$G$2344,0))),G1471)</f>
        <v>tier - 3</v>
      </c>
      <c r="O1471" s="15" t="str" cm="1">
        <f t="array" ref="O1471">IF(H1471="?",INDEX($H$2:$H$2344,MODE(MATCH($H$2:$H$2344,$H$2:$H$2344,0))),H1471)</f>
        <v>tier - 2</v>
      </c>
      <c r="P1471" s="15" t="str">
        <f t="shared" si="116"/>
        <v>R1011</v>
      </c>
      <c r="Q1471" s="49" t="str">
        <f t="shared" si="117"/>
        <v>2-Aug-1963</v>
      </c>
      <c r="R1471" s="46">
        <v>23225</v>
      </c>
      <c r="S1471" s="15"/>
      <c r="T1471" s="29">
        <f t="shared" si="118"/>
        <v>59</v>
      </c>
      <c r="U1471" s="61">
        <v>12333.83</v>
      </c>
    </row>
    <row r="1472" spans="1:21" x14ac:dyDescent="0.25">
      <c r="A1472" t="s">
        <v>1503</v>
      </c>
      <c r="B1472">
        <v>1963</v>
      </c>
      <c r="C1472" t="s">
        <v>20</v>
      </c>
      <c r="D1472">
        <v>22</v>
      </c>
      <c r="E1472">
        <v>1</v>
      </c>
      <c r="F1472" s="54">
        <v>12347.17</v>
      </c>
      <c r="G1472" t="s">
        <v>12</v>
      </c>
      <c r="H1472" t="s">
        <v>12</v>
      </c>
      <c r="I1472" t="s">
        <v>42</v>
      </c>
      <c r="J1472" s="20"/>
      <c r="K1472" s="20"/>
      <c r="L1472" s="17" t="str">
        <f t="shared" si="114"/>
        <v>Sep</v>
      </c>
      <c r="M1472" s="17">
        <f t="shared" si="115"/>
        <v>1963</v>
      </c>
      <c r="N1472" s="17" t="str" cm="1">
        <f t="array" ref="N1472">IF(G1472="?",INDEX($G$2:$G$2344,MODE(MATCH($G$2:$G$2344,$G$2:$G$2344,0))),G1472)</f>
        <v>tier - 3</v>
      </c>
      <c r="O1472" s="17" t="str" cm="1">
        <f t="array" ref="O1472">IF(H1472="?",INDEX($H$2:$H$2344,MODE(MATCH($H$2:$H$2344,$H$2:$H$2344,0))),H1472)</f>
        <v>tier - 3</v>
      </c>
      <c r="P1472" s="17" t="str">
        <f t="shared" si="116"/>
        <v>R1011</v>
      </c>
      <c r="Q1472" s="47" t="str">
        <f t="shared" si="117"/>
        <v>22-Sep-1963</v>
      </c>
      <c r="R1472" s="48">
        <v>23276</v>
      </c>
      <c r="S1472" s="17"/>
      <c r="T1472" s="30">
        <f t="shared" si="118"/>
        <v>59</v>
      </c>
      <c r="U1472" s="62">
        <v>12347.17</v>
      </c>
    </row>
    <row r="1473" spans="1:21" x14ac:dyDescent="0.25">
      <c r="A1473" t="s">
        <v>1504</v>
      </c>
      <c r="B1473">
        <v>1966</v>
      </c>
      <c r="C1473" t="s">
        <v>30</v>
      </c>
      <c r="D1473">
        <v>29</v>
      </c>
      <c r="E1473">
        <v>3</v>
      </c>
      <c r="F1473" s="54">
        <v>12363.55</v>
      </c>
      <c r="G1473" t="s">
        <v>12</v>
      </c>
      <c r="H1473" t="s">
        <v>12</v>
      </c>
      <c r="I1473" t="s">
        <v>42</v>
      </c>
      <c r="J1473" s="19"/>
      <c r="K1473" s="19"/>
      <c r="L1473" s="15" t="str">
        <f t="shared" si="114"/>
        <v>Dec</v>
      </c>
      <c r="M1473" s="15">
        <f t="shared" si="115"/>
        <v>1966</v>
      </c>
      <c r="N1473" s="15" t="str" cm="1">
        <f t="array" ref="N1473">IF(G1473="?",INDEX($G$2:$G$2344,MODE(MATCH($G$2:$G$2344,$G$2:$G$2344,0))),G1473)</f>
        <v>tier - 3</v>
      </c>
      <c r="O1473" s="15" t="str" cm="1">
        <f t="array" ref="O1473">IF(H1473="?",INDEX($H$2:$H$2344,MODE(MATCH($H$2:$H$2344,$H$2:$H$2344,0))),H1473)</f>
        <v>tier - 3</v>
      </c>
      <c r="P1473" s="15" t="str">
        <f t="shared" si="116"/>
        <v>R1011</v>
      </c>
      <c r="Q1473" s="49" t="str">
        <f t="shared" si="117"/>
        <v>29-Dec-1966</v>
      </c>
      <c r="R1473" s="46">
        <v>24470</v>
      </c>
      <c r="S1473" s="15"/>
      <c r="T1473" s="29">
        <f t="shared" si="118"/>
        <v>56</v>
      </c>
      <c r="U1473" s="61">
        <v>12363.55</v>
      </c>
    </row>
    <row r="1474" spans="1:21" x14ac:dyDescent="0.25">
      <c r="A1474" t="s">
        <v>1505</v>
      </c>
      <c r="B1474">
        <v>1962</v>
      </c>
      <c r="C1474" t="s">
        <v>20</v>
      </c>
      <c r="D1474">
        <v>26</v>
      </c>
      <c r="E1474">
        <v>0</v>
      </c>
      <c r="F1474" s="54">
        <v>12369.89</v>
      </c>
      <c r="G1474" t="s">
        <v>12</v>
      </c>
      <c r="H1474" t="s">
        <v>11</v>
      </c>
      <c r="I1474" t="s">
        <v>247</v>
      </c>
      <c r="J1474" s="20"/>
      <c r="K1474" s="20"/>
      <c r="L1474" s="17" t="str">
        <f t="shared" ref="L1474:L1537" si="119">IF(C1474="?","Sep",C1474)</f>
        <v>Sep</v>
      </c>
      <c r="M1474" s="17">
        <f t="shared" ref="M1474:M1537" si="120">IF(B1474="?",ROUND(AVERAGE($B$2:$B$2344),0),B1474)</f>
        <v>1962</v>
      </c>
      <c r="N1474" s="17" t="str" cm="1">
        <f t="array" ref="N1474">IF(G1474="?",INDEX($G$2:$G$2344,MODE(MATCH($G$2:$G$2344,$G$2:$G$2344,0))),G1474)</f>
        <v>tier - 3</v>
      </c>
      <c r="O1474" s="17" t="str" cm="1">
        <f t="array" ref="O1474">IF(H1474="?",INDEX($H$2:$H$2344,MODE(MATCH($H$2:$H$2344,$H$2:$H$2344,0))),H1474)</f>
        <v>tier - 2</v>
      </c>
      <c r="P1474" s="17" t="str">
        <f t="shared" ref="P1474:P1537" si="121">IF(I1474="?","Unknown",I1474)</f>
        <v>R1024</v>
      </c>
      <c r="Q1474" s="47" t="str">
        <f t="shared" ref="Q1474:Q1537" si="122">CONCATENATE(D1474,"-",L1474,"-",M1474)</f>
        <v>26-Sep-1962</v>
      </c>
      <c r="R1474" s="48">
        <v>22915</v>
      </c>
      <c r="S1474" s="17"/>
      <c r="T1474" s="30">
        <f t="shared" ref="T1474:T1537" si="123">DATEDIF(R1474,$S$2,"Y")</f>
        <v>60</v>
      </c>
      <c r="U1474" s="62">
        <v>12369.89</v>
      </c>
    </row>
    <row r="1475" spans="1:21" x14ac:dyDescent="0.25">
      <c r="A1475" t="s">
        <v>1506</v>
      </c>
      <c r="B1475">
        <v>1989</v>
      </c>
      <c r="C1475" t="s">
        <v>30</v>
      </c>
      <c r="D1475">
        <v>29</v>
      </c>
      <c r="E1475">
        <v>0</v>
      </c>
      <c r="F1475" s="54">
        <v>12404.88</v>
      </c>
      <c r="G1475" t="s">
        <v>12</v>
      </c>
      <c r="H1475" t="s">
        <v>12</v>
      </c>
      <c r="I1475" t="s">
        <v>168</v>
      </c>
      <c r="J1475" s="19"/>
      <c r="K1475" s="19"/>
      <c r="L1475" s="15" t="str">
        <f t="shared" si="119"/>
        <v>Dec</v>
      </c>
      <c r="M1475" s="15">
        <f t="shared" si="120"/>
        <v>1989</v>
      </c>
      <c r="N1475" s="15" t="str" cm="1">
        <f t="array" ref="N1475">IF(G1475="?",INDEX($G$2:$G$2344,MODE(MATCH($G$2:$G$2344,$G$2:$G$2344,0))),G1475)</f>
        <v>tier - 3</v>
      </c>
      <c r="O1475" s="15" t="str" cm="1">
        <f t="array" ref="O1475">IF(H1475="?",INDEX($H$2:$H$2344,MODE(MATCH($H$2:$H$2344,$H$2:$H$2344,0))),H1475)</f>
        <v>tier - 3</v>
      </c>
      <c r="P1475" s="15" t="str">
        <f t="shared" si="121"/>
        <v>R1016</v>
      </c>
      <c r="Q1475" s="49" t="str">
        <f t="shared" si="122"/>
        <v>29-Dec-1989</v>
      </c>
      <c r="R1475" s="46">
        <v>32871</v>
      </c>
      <c r="S1475" s="15"/>
      <c r="T1475" s="29">
        <f t="shared" si="123"/>
        <v>33</v>
      </c>
      <c r="U1475" s="61">
        <v>12404.88</v>
      </c>
    </row>
    <row r="1476" spans="1:21" x14ac:dyDescent="0.25">
      <c r="A1476" t="s">
        <v>1507</v>
      </c>
      <c r="B1476">
        <v>1972</v>
      </c>
      <c r="C1476" t="s">
        <v>35</v>
      </c>
      <c r="D1476">
        <v>21</v>
      </c>
      <c r="E1476">
        <v>0</v>
      </c>
      <c r="F1476" s="54">
        <v>12407.3</v>
      </c>
      <c r="G1476" t="s">
        <v>12</v>
      </c>
      <c r="H1476" t="s">
        <v>11</v>
      </c>
      <c r="I1476" t="s">
        <v>300</v>
      </c>
      <c r="J1476" s="20"/>
      <c r="K1476" s="20"/>
      <c r="L1476" s="17" t="str">
        <f t="shared" si="119"/>
        <v>Aug</v>
      </c>
      <c r="M1476" s="17">
        <f t="shared" si="120"/>
        <v>1972</v>
      </c>
      <c r="N1476" s="17" t="str" cm="1">
        <f t="array" ref="N1476">IF(G1476="?",INDEX($G$2:$G$2344,MODE(MATCH($G$2:$G$2344,$G$2:$G$2344,0))),G1476)</f>
        <v>tier - 3</v>
      </c>
      <c r="O1476" s="17" t="str" cm="1">
        <f t="array" ref="O1476">IF(H1476="?",INDEX($H$2:$H$2344,MODE(MATCH($H$2:$H$2344,$H$2:$H$2344,0))),H1476)</f>
        <v>tier - 2</v>
      </c>
      <c r="P1476" s="17" t="str">
        <f t="shared" si="121"/>
        <v>R1021</v>
      </c>
      <c r="Q1476" s="47" t="str">
        <f t="shared" si="122"/>
        <v>21-Aug-1972</v>
      </c>
      <c r="R1476" s="48">
        <v>26532</v>
      </c>
      <c r="S1476" s="17"/>
      <c r="T1476" s="30">
        <f t="shared" si="123"/>
        <v>50</v>
      </c>
      <c r="U1476" s="62">
        <v>12407.3</v>
      </c>
    </row>
    <row r="1477" spans="1:21" x14ac:dyDescent="0.25">
      <c r="A1477" t="s">
        <v>1508</v>
      </c>
      <c r="B1477">
        <v>1979</v>
      </c>
      <c r="C1477" t="s">
        <v>10</v>
      </c>
      <c r="D1477">
        <v>14</v>
      </c>
      <c r="E1477">
        <v>2</v>
      </c>
      <c r="F1477" s="54">
        <v>12408.29</v>
      </c>
      <c r="G1477" t="s">
        <v>12</v>
      </c>
      <c r="H1477" t="s">
        <v>16</v>
      </c>
      <c r="I1477" t="s">
        <v>632</v>
      </c>
      <c r="J1477" s="19"/>
      <c r="K1477" s="19"/>
      <c r="L1477" s="15" t="str">
        <f t="shared" si="119"/>
        <v>Jul</v>
      </c>
      <c r="M1477" s="15">
        <f t="shared" si="120"/>
        <v>1979</v>
      </c>
      <c r="N1477" s="15" t="str" cm="1">
        <f t="array" ref="N1477">IF(G1477="?",INDEX($G$2:$G$2344,MODE(MATCH($G$2:$G$2344,$G$2:$G$2344,0))),G1477)</f>
        <v>tier - 3</v>
      </c>
      <c r="O1477" s="15" t="str" cm="1">
        <f t="array" ref="O1477">IF(H1477="?",INDEX($H$2:$H$2344,MODE(MATCH($H$2:$H$2344,$H$2:$H$2344,0))),H1477)</f>
        <v>tier - 1</v>
      </c>
      <c r="P1477" s="15" t="str">
        <f t="shared" si="121"/>
        <v>R1022</v>
      </c>
      <c r="Q1477" s="49" t="str">
        <f t="shared" si="122"/>
        <v>14-Jul-1979</v>
      </c>
      <c r="R1477" s="46">
        <v>29050</v>
      </c>
      <c r="S1477" s="15"/>
      <c r="T1477" s="29">
        <f t="shared" si="123"/>
        <v>43</v>
      </c>
      <c r="U1477" s="61">
        <v>12408.29</v>
      </c>
    </row>
    <row r="1478" spans="1:21" x14ac:dyDescent="0.25">
      <c r="A1478" t="s">
        <v>1509</v>
      </c>
      <c r="B1478">
        <v>1964</v>
      </c>
      <c r="C1478" t="s">
        <v>35</v>
      </c>
      <c r="D1478">
        <v>4</v>
      </c>
      <c r="E1478">
        <v>0</v>
      </c>
      <c r="F1478" s="54">
        <v>12430.95</v>
      </c>
      <c r="G1478" t="s">
        <v>12</v>
      </c>
      <c r="H1478" t="s">
        <v>12</v>
      </c>
      <c r="I1478" t="s">
        <v>247</v>
      </c>
      <c r="J1478" s="20"/>
      <c r="K1478" s="20"/>
      <c r="L1478" s="17" t="str">
        <f t="shared" si="119"/>
        <v>Aug</v>
      </c>
      <c r="M1478" s="17">
        <f t="shared" si="120"/>
        <v>1964</v>
      </c>
      <c r="N1478" s="17" t="str" cm="1">
        <f t="array" ref="N1478">IF(G1478="?",INDEX($G$2:$G$2344,MODE(MATCH($G$2:$G$2344,$G$2:$G$2344,0))),G1478)</f>
        <v>tier - 3</v>
      </c>
      <c r="O1478" s="17" t="str" cm="1">
        <f t="array" ref="O1478">IF(H1478="?",INDEX($H$2:$H$2344,MODE(MATCH($H$2:$H$2344,$H$2:$H$2344,0))),H1478)</f>
        <v>tier - 3</v>
      </c>
      <c r="P1478" s="17" t="str">
        <f t="shared" si="121"/>
        <v>R1024</v>
      </c>
      <c r="Q1478" s="47" t="str">
        <f t="shared" si="122"/>
        <v>4-Aug-1964</v>
      </c>
      <c r="R1478" s="48">
        <v>23593</v>
      </c>
      <c r="S1478" s="17"/>
      <c r="T1478" s="30">
        <f t="shared" si="123"/>
        <v>58</v>
      </c>
      <c r="U1478" s="62">
        <v>12430.95</v>
      </c>
    </row>
    <row r="1479" spans="1:21" x14ac:dyDescent="0.25">
      <c r="A1479" t="s">
        <v>1510</v>
      </c>
      <c r="B1479">
        <v>1995</v>
      </c>
      <c r="C1479" t="s">
        <v>35</v>
      </c>
      <c r="D1479">
        <v>9</v>
      </c>
      <c r="E1479">
        <v>0</v>
      </c>
      <c r="F1479" s="54">
        <v>12452.25</v>
      </c>
      <c r="G1479" t="s">
        <v>12</v>
      </c>
      <c r="H1479" t="s">
        <v>12</v>
      </c>
      <c r="I1479" t="s">
        <v>23</v>
      </c>
      <c r="J1479" s="19"/>
      <c r="K1479" s="19"/>
      <c r="L1479" s="15" t="str">
        <f t="shared" si="119"/>
        <v>Aug</v>
      </c>
      <c r="M1479" s="15">
        <f t="shared" si="120"/>
        <v>1995</v>
      </c>
      <c r="N1479" s="15" t="str" cm="1">
        <f t="array" ref="N1479">IF(G1479="?",INDEX($G$2:$G$2344,MODE(MATCH($G$2:$G$2344,$G$2:$G$2344,0))),G1479)</f>
        <v>tier - 3</v>
      </c>
      <c r="O1479" s="15" t="str" cm="1">
        <f t="array" ref="O1479">IF(H1479="?",INDEX($H$2:$H$2344,MODE(MATCH($H$2:$H$2344,$H$2:$H$2344,0))),H1479)</f>
        <v>tier - 3</v>
      </c>
      <c r="P1479" s="15" t="str">
        <f t="shared" si="121"/>
        <v>R1012</v>
      </c>
      <c r="Q1479" s="49" t="str">
        <f t="shared" si="122"/>
        <v>9-Aug-1995</v>
      </c>
      <c r="R1479" s="46">
        <v>34920</v>
      </c>
      <c r="S1479" s="15"/>
      <c r="T1479" s="29">
        <f t="shared" si="123"/>
        <v>27</v>
      </c>
      <c r="U1479" s="61">
        <v>12452.25</v>
      </c>
    </row>
    <row r="1480" spans="1:21" x14ac:dyDescent="0.25">
      <c r="A1480" t="s">
        <v>1511</v>
      </c>
      <c r="B1480">
        <v>1968</v>
      </c>
      <c r="C1480" t="s">
        <v>15</v>
      </c>
      <c r="D1480">
        <v>26</v>
      </c>
      <c r="E1480">
        <v>3</v>
      </c>
      <c r="F1480" s="54">
        <v>12475.35</v>
      </c>
      <c r="G1480" t="s">
        <v>12</v>
      </c>
      <c r="H1480" t="s">
        <v>16</v>
      </c>
      <c r="I1480" t="s">
        <v>23</v>
      </c>
      <c r="J1480" s="20"/>
      <c r="K1480" s="20"/>
      <c r="L1480" s="17" t="str">
        <f t="shared" si="119"/>
        <v>Nov</v>
      </c>
      <c r="M1480" s="17">
        <f t="shared" si="120"/>
        <v>1968</v>
      </c>
      <c r="N1480" s="17" t="str" cm="1">
        <f t="array" ref="N1480">IF(G1480="?",INDEX($G$2:$G$2344,MODE(MATCH($G$2:$G$2344,$G$2:$G$2344,0))),G1480)</f>
        <v>tier - 3</v>
      </c>
      <c r="O1480" s="17" t="str" cm="1">
        <f t="array" ref="O1480">IF(H1480="?",INDEX($H$2:$H$2344,MODE(MATCH($H$2:$H$2344,$H$2:$H$2344,0))),H1480)</f>
        <v>tier - 1</v>
      </c>
      <c r="P1480" s="17" t="str">
        <f t="shared" si="121"/>
        <v>R1012</v>
      </c>
      <c r="Q1480" s="47" t="str">
        <f t="shared" si="122"/>
        <v>26-Nov-1968</v>
      </c>
      <c r="R1480" s="48">
        <v>25168</v>
      </c>
      <c r="S1480" s="17"/>
      <c r="T1480" s="30">
        <f t="shared" si="123"/>
        <v>54</v>
      </c>
      <c r="U1480" s="62">
        <v>12475.35</v>
      </c>
    </row>
    <row r="1481" spans="1:21" x14ac:dyDescent="0.25">
      <c r="A1481" t="s">
        <v>1512</v>
      </c>
      <c r="B1481">
        <v>1968</v>
      </c>
      <c r="C1481" t="s">
        <v>15</v>
      </c>
      <c r="D1481">
        <v>12</v>
      </c>
      <c r="E1481">
        <v>3</v>
      </c>
      <c r="F1481" s="54">
        <v>12479.71</v>
      </c>
      <c r="G1481" t="s">
        <v>12</v>
      </c>
      <c r="H1481" t="s">
        <v>12</v>
      </c>
      <c r="I1481" t="s">
        <v>23</v>
      </c>
      <c r="J1481" s="19"/>
      <c r="K1481" s="19"/>
      <c r="L1481" s="15" t="str">
        <f t="shared" si="119"/>
        <v>Nov</v>
      </c>
      <c r="M1481" s="15">
        <f t="shared" si="120"/>
        <v>1968</v>
      </c>
      <c r="N1481" s="15" t="str" cm="1">
        <f t="array" ref="N1481">IF(G1481="?",INDEX($G$2:$G$2344,MODE(MATCH($G$2:$G$2344,$G$2:$G$2344,0))),G1481)</f>
        <v>tier - 3</v>
      </c>
      <c r="O1481" s="15" t="str" cm="1">
        <f t="array" ref="O1481">IF(H1481="?",INDEX($H$2:$H$2344,MODE(MATCH($H$2:$H$2344,$H$2:$H$2344,0))),H1481)</f>
        <v>tier - 3</v>
      </c>
      <c r="P1481" s="15" t="str">
        <f t="shared" si="121"/>
        <v>R1012</v>
      </c>
      <c r="Q1481" s="49" t="str">
        <f t="shared" si="122"/>
        <v>12-Nov-1968</v>
      </c>
      <c r="R1481" s="46">
        <v>25154</v>
      </c>
      <c r="S1481" s="15"/>
      <c r="T1481" s="29">
        <f t="shared" si="123"/>
        <v>54</v>
      </c>
      <c r="U1481" s="61">
        <v>12479.71</v>
      </c>
    </row>
    <row r="1482" spans="1:21" x14ac:dyDescent="0.25">
      <c r="A1482" t="s">
        <v>1513</v>
      </c>
      <c r="B1482">
        <v>1967</v>
      </c>
      <c r="C1482" t="s">
        <v>20</v>
      </c>
      <c r="D1482">
        <v>1</v>
      </c>
      <c r="E1482">
        <v>3</v>
      </c>
      <c r="F1482" s="54">
        <v>12485.8</v>
      </c>
      <c r="G1482" t="s">
        <v>12</v>
      </c>
      <c r="H1482" t="s">
        <v>12</v>
      </c>
      <c r="I1482" t="s">
        <v>13</v>
      </c>
      <c r="J1482" s="20"/>
      <c r="K1482" s="20"/>
      <c r="L1482" s="17" t="str">
        <f t="shared" si="119"/>
        <v>Sep</v>
      </c>
      <c r="M1482" s="17">
        <f t="shared" si="120"/>
        <v>1967</v>
      </c>
      <c r="N1482" s="17" t="str" cm="1">
        <f t="array" ref="N1482">IF(G1482="?",INDEX($G$2:$G$2344,MODE(MATCH($G$2:$G$2344,$G$2:$G$2344,0))),G1482)</f>
        <v>tier - 3</v>
      </c>
      <c r="O1482" s="17" t="str" cm="1">
        <f t="array" ref="O1482">IF(H1482="?",INDEX($H$2:$H$2344,MODE(MATCH($H$2:$H$2344,$H$2:$H$2344,0))),H1482)</f>
        <v>tier - 3</v>
      </c>
      <c r="P1482" s="17" t="str">
        <f t="shared" si="121"/>
        <v>R1013</v>
      </c>
      <c r="Q1482" s="47" t="str">
        <f t="shared" si="122"/>
        <v>1-Sep-1967</v>
      </c>
      <c r="R1482" s="48">
        <v>24716</v>
      </c>
      <c r="S1482" s="17"/>
      <c r="T1482" s="30">
        <f t="shared" si="123"/>
        <v>55</v>
      </c>
      <c r="U1482" s="62">
        <v>12485.8</v>
      </c>
    </row>
    <row r="1483" spans="1:21" x14ac:dyDescent="0.25">
      <c r="A1483" t="s">
        <v>1514</v>
      </c>
      <c r="B1483">
        <v>1968</v>
      </c>
      <c r="C1483" t="s">
        <v>30</v>
      </c>
      <c r="D1483">
        <v>3</v>
      </c>
      <c r="E1483">
        <v>3</v>
      </c>
      <c r="F1483" s="54">
        <v>12495.29</v>
      </c>
      <c r="G1483" t="s">
        <v>12</v>
      </c>
      <c r="H1483" t="s">
        <v>12</v>
      </c>
      <c r="I1483" t="s">
        <v>23</v>
      </c>
      <c r="J1483" s="19"/>
      <c r="K1483" s="19"/>
      <c r="L1483" s="15" t="str">
        <f t="shared" si="119"/>
        <v>Dec</v>
      </c>
      <c r="M1483" s="15">
        <f t="shared" si="120"/>
        <v>1968</v>
      </c>
      <c r="N1483" s="15" t="str" cm="1">
        <f t="array" ref="N1483">IF(G1483="?",INDEX($G$2:$G$2344,MODE(MATCH($G$2:$G$2344,$G$2:$G$2344,0))),G1483)</f>
        <v>tier - 3</v>
      </c>
      <c r="O1483" s="15" t="str" cm="1">
        <f t="array" ref="O1483">IF(H1483="?",INDEX($H$2:$H$2344,MODE(MATCH($H$2:$H$2344,$H$2:$H$2344,0))),H1483)</f>
        <v>tier - 3</v>
      </c>
      <c r="P1483" s="15" t="str">
        <f t="shared" si="121"/>
        <v>R1012</v>
      </c>
      <c r="Q1483" s="49" t="str">
        <f t="shared" si="122"/>
        <v>3-Dec-1968</v>
      </c>
      <c r="R1483" s="46">
        <v>25175</v>
      </c>
      <c r="S1483" s="15"/>
      <c r="T1483" s="29">
        <f t="shared" si="123"/>
        <v>54</v>
      </c>
      <c r="U1483" s="61">
        <v>12495.29</v>
      </c>
    </row>
    <row r="1484" spans="1:21" x14ac:dyDescent="0.25">
      <c r="A1484" t="s">
        <v>1515</v>
      </c>
      <c r="B1484">
        <v>1966</v>
      </c>
      <c r="C1484" t="s">
        <v>10</v>
      </c>
      <c r="D1484">
        <v>12</v>
      </c>
      <c r="E1484">
        <v>0</v>
      </c>
      <c r="F1484" s="54">
        <v>12499.88</v>
      </c>
      <c r="G1484" t="s">
        <v>12</v>
      </c>
      <c r="H1484" t="s">
        <v>11</v>
      </c>
      <c r="I1484" t="s">
        <v>23</v>
      </c>
      <c r="J1484" s="20"/>
      <c r="K1484" s="20"/>
      <c r="L1484" s="17" t="str">
        <f t="shared" si="119"/>
        <v>Jul</v>
      </c>
      <c r="M1484" s="17">
        <f t="shared" si="120"/>
        <v>1966</v>
      </c>
      <c r="N1484" s="17" t="str" cm="1">
        <f t="array" ref="N1484">IF(G1484="?",INDEX($G$2:$G$2344,MODE(MATCH($G$2:$G$2344,$G$2:$G$2344,0))),G1484)</f>
        <v>tier - 3</v>
      </c>
      <c r="O1484" s="17" t="str" cm="1">
        <f t="array" ref="O1484">IF(H1484="?",INDEX($H$2:$H$2344,MODE(MATCH($H$2:$H$2344,$H$2:$H$2344,0))),H1484)</f>
        <v>tier - 2</v>
      </c>
      <c r="P1484" s="17" t="str">
        <f t="shared" si="121"/>
        <v>R1012</v>
      </c>
      <c r="Q1484" s="47" t="str">
        <f t="shared" si="122"/>
        <v>12-Jul-1966</v>
      </c>
      <c r="R1484" s="48">
        <v>24300</v>
      </c>
      <c r="S1484" s="17"/>
      <c r="T1484" s="30">
        <f t="shared" si="123"/>
        <v>56</v>
      </c>
      <c r="U1484" s="62">
        <v>12499.88</v>
      </c>
    </row>
    <row r="1485" spans="1:21" x14ac:dyDescent="0.25">
      <c r="A1485" t="s">
        <v>1516</v>
      </c>
      <c r="B1485">
        <v>1962</v>
      </c>
      <c r="C1485" t="s">
        <v>37</v>
      </c>
      <c r="D1485">
        <v>16</v>
      </c>
      <c r="E1485">
        <v>0</v>
      </c>
      <c r="F1485" s="54">
        <v>12523.6</v>
      </c>
      <c r="G1485" t="s">
        <v>12</v>
      </c>
      <c r="H1485" t="s">
        <v>12</v>
      </c>
      <c r="I1485" t="s">
        <v>23</v>
      </c>
      <c r="J1485" s="19"/>
      <c r="K1485" s="19"/>
      <c r="L1485" s="15" t="str">
        <f t="shared" si="119"/>
        <v>Oct</v>
      </c>
      <c r="M1485" s="15">
        <f t="shared" si="120"/>
        <v>1962</v>
      </c>
      <c r="N1485" s="15" t="str" cm="1">
        <f t="array" ref="N1485">IF(G1485="?",INDEX($G$2:$G$2344,MODE(MATCH($G$2:$G$2344,$G$2:$G$2344,0))),G1485)</f>
        <v>tier - 3</v>
      </c>
      <c r="O1485" s="15" t="str" cm="1">
        <f t="array" ref="O1485">IF(H1485="?",INDEX($H$2:$H$2344,MODE(MATCH($H$2:$H$2344,$H$2:$H$2344,0))),H1485)</f>
        <v>tier - 3</v>
      </c>
      <c r="P1485" s="15" t="str">
        <f t="shared" si="121"/>
        <v>R1012</v>
      </c>
      <c r="Q1485" s="49" t="str">
        <f t="shared" si="122"/>
        <v>16-Oct-1962</v>
      </c>
      <c r="R1485" s="46">
        <v>22935</v>
      </c>
      <c r="S1485" s="15"/>
      <c r="T1485" s="29">
        <f t="shared" si="123"/>
        <v>60</v>
      </c>
      <c r="U1485" s="61">
        <v>12523.6</v>
      </c>
    </row>
    <row r="1486" spans="1:21" x14ac:dyDescent="0.25">
      <c r="A1486" t="s">
        <v>1517</v>
      </c>
      <c r="B1486">
        <v>1961</v>
      </c>
      <c r="C1486" t="s">
        <v>15</v>
      </c>
      <c r="D1486">
        <v>28</v>
      </c>
      <c r="E1486">
        <v>0</v>
      </c>
      <c r="F1486" s="54">
        <v>12557.61</v>
      </c>
      <c r="G1486" t="s">
        <v>12</v>
      </c>
      <c r="H1486" t="s">
        <v>12</v>
      </c>
      <c r="I1486" t="s">
        <v>13</v>
      </c>
      <c r="J1486" s="20"/>
      <c r="K1486" s="20"/>
      <c r="L1486" s="17" t="str">
        <f t="shared" si="119"/>
        <v>Nov</v>
      </c>
      <c r="M1486" s="17">
        <f t="shared" si="120"/>
        <v>1961</v>
      </c>
      <c r="N1486" s="17" t="str" cm="1">
        <f t="array" ref="N1486">IF(G1486="?",INDEX($G$2:$G$2344,MODE(MATCH($G$2:$G$2344,$G$2:$G$2344,0))),G1486)</f>
        <v>tier - 3</v>
      </c>
      <c r="O1486" s="17" t="str" cm="1">
        <f t="array" ref="O1486">IF(H1486="?",INDEX($H$2:$H$2344,MODE(MATCH($H$2:$H$2344,$H$2:$H$2344,0))),H1486)</f>
        <v>tier - 3</v>
      </c>
      <c r="P1486" s="17" t="str">
        <f t="shared" si="121"/>
        <v>R1013</v>
      </c>
      <c r="Q1486" s="47" t="str">
        <f t="shared" si="122"/>
        <v>28-Nov-1961</v>
      </c>
      <c r="R1486" s="48">
        <v>22613</v>
      </c>
      <c r="S1486" s="17"/>
      <c r="T1486" s="30">
        <f t="shared" si="123"/>
        <v>61</v>
      </c>
      <c r="U1486" s="62">
        <v>12557.61</v>
      </c>
    </row>
    <row r="1487" spans="1:21" x14ac:dyDescent="0.25">
      <c r="A1487" t="s">
        <v>1518</v>
      </c>
      <c r="B1487">
        <v>1961</v>
      </c>
      <c r="C1487" t="s">
        <v>15</v>
      </c>
      <c r="D1487">
        <v>28</v>
      </c>
      <c r="E1487">
        <v>0</v>
      </c>
      <c r="F1487" s="54">
        <v>12574.05</v>
      </c>
      <c r="G1487" t="s">
        <v>12</v>
      </c>
      <c r="H1487" t="s">
        <v>16</v>
      </c>
      <c r="I1487" t="s">
        <v>42</v>
      </c>
      <c r="J1487" s="19"/>
      <c r="K1487" s="19"/>
      <c r="L1487" s="15" t="str">
        <f t="shared" si="119"/>
        <v>Nov</v>
      </c>
      <c r="M1487" s="15">
        <f t="shared" si="120"/>
        <v>1961</v>
      </c>
      <c r="N1487" s="15" t="str" cm="1">
        <f t="array" ref="N1487">IF(G1487="?",INDEX($G$2:$G$2344,MODE(MATCH($G$2:$G$2344,$G$2:$G$2344,0))),G1487)</f>
        <v>tier - 3</v>
      </c>
      <c r="O1487" s="15" t="str" cm="1">
        <f t="array" ref="O1487">IF(H1487="?",INDEX($H$2:$H$2344,MODE(MATCH($H$2:$H$2344,$H$2:$H$2344,0))),H1487)</f>
        <v>tier - 1</v>
      </c>
      <c r="P1487" s="15" t="str">
        <f t="shared" si="121"/>
        <v>R1011</v>
      </c>
      <c r="Q1487" s="49" t="str">
        <f t="shared" si="122"/>
        <v>28-Nov-1961</v>
      </c>
      <c r="R1487" s="46">
        <v>22613</v>
      </c>
      <c r="S1487" s="15"/>
      <c r="T1487" s="29">
        <f t="shared" si="123"/>
        <v>61</v>
      </c>
      <c r="U1487" s="61">
        <v>12574.05</v>
      </c>
    </row>
    <row r="1488" spans="1:21" x14ac:dyDescent="0.25">
      <c r="A1488" t="s">
        <v>1519</v>
      </c>
      <c r="B1488">
        <v>1969</v>
      </c>
      <c r="C1488" t="s">
        <v>15</v>
      </c>
      <c r="D1488">
        <v>26</v>
      </c>
      <c r="E1488">
        <v>0</v>
      </c>
      <c r="F1488" s="54">
        <v>12579.92</v>
      </c>
      <c r="G1488" t="s">
        <v>12</v>
      </c>
      <c r="H1488" t="s">
        <v>16</v>
      </c>
      <c r="I1488" t="s">
        <v>200</v>
      </c>
      <c r="J1488" s="20"/>
      <c r="K1488" s="20"/>
      <c r="L1488" s="17" t="str">
        <f t="shared" si="119"/>
        <v>Nov</v>
      </c>
      <c r="M1488" s="17">
        <f t="shared" si="120"/>
        <v>1969</v>
      </c>
      <c r="N1488" s="17" t="str" cm="1">
        <f t="array" ref="N1488">IF(G1488="?",INDEX($G$2:$G$2344,MODE(MATCH($G$2:$G$2344,$G$2:$G$2344,0))),G1488)</f>
        <v>tier - 3</v>
      </c>
      <c r="O1488" s="17" t="str" cm="1">
        <f t="array" ref="O1488">IF(H1488="?",INDEX($H$2:$H$2344,MODE(MATCH($H$2:$H$2344,$H$2:$H$2344,0))),H1488)</f>
        <v>tier - 1</v>
      </c>
      <c r="P1488" s="17" t="str">
        <f t="shared" si="121"/>
        <v>R1025</v>
      </c>
      <c r="Q1488" s="47" t="str">
        <f t="shared" si="122"/>
        <v>26-Nov-1969</v>
      </c>
      <c r="R1488" s="48">
        <v>25533</v>
      </c>
      <c r="S1488" s="17"/>
      <c r="T1488" s="30">
        <f t="shared" si="123"/>
        <v>53</v>
      </c>
      <c r="U1488" s="62">
        <v>12579.92</v>
      </c>
    </row>
    <row r="1489" spans="1:21" x14ac:dyDescent="0.25">
      <c r="A1489" t="s">
        <v>1520</v>
      </c>
      <c r="B1489">
        <v>1970</v>
      </c>
      <c r="C1489" t="s">
        <v>18</v>
      </c>
      <c r="D1489">
        <v>18</v>
      </c>
      <c r="E1489">
        <v>5</v>
      </c>
      <c r="F1489" s="54">
        <v>12592.53</v>
      </c>
      <c r="G1489" t="s">
        <v>12</v>
      </c>
      <c r="H1489" t="s">
        <v>11</v>
      </c>
      <c r="I1489" t="s">
        <v>13</v>
      </c>
      <c r="J1489" s="19"/>
      <c r="K1489" s="19"/>
      <c r="L1489" s="15" t="str">
        <f t="shared" si="119"/>
        <v>Jun</v>
      </c>
      <c r="M1489" s="15">
        <f t="shared" si="120"/>
        <v>1970</v>
      </c>
      <c r="N1489" s="15" t="str" cm="1">
        <f t="array" ref="N1489">IF(G1489="?",INDEX($G$2:$G$2344,MODE(MATCH($G$2:$G$2344,$G$2:$G$2344,0))),G1489)</f>
        <v>tier - 3</v>
      </c>
      <c r="O1489" s="15" t="str" cm="1">
        <f t="array" ref="O1489">IF(H1489="?",INDEX($H$2:$H$2344,MODE(MATCH($H$2:$H$2344,$H$2:$H$2344,0))),H1489)</f>
        <v>tier - 2</v>
      </c>
      <c r="P1489" s="15" t="str">
        <f t="shared" si="121"/>
        <v>R1013</v>
      </c>
      <c r="Q1489" s="49" t="str">
        <f t="shared" si="122"/>
        <v>18-Jun-1970</v>
      </c>
      <c r="R1489" s="46">
        <v>25737</v>
      </c>
      <c r="S1489" s="15"/>
      <c r="T1489" s="29">
        <f t="shared" si="123"/>
        <v>52</v>
      </c>
      <c r="U1489" s="61">
        <v>12592.53</v>
      </c>
    </row>
    <row r="1490" spans="1:21" x14ac:dyDescent="0.25">
      <c r="A1490" t="s">
        <v>1521</v>
      </c>
      <c r="B1490">
        <v>1988</v>
      </c>
      <c r="C1490" t="s">
        <v>35</v>
      </c>
      <c r="D1490">
        <v>11</v>
      </c>
      <c r="E1490">
        <v>3</v>
      </c>
      <c r="F1490" s="54">
        <v>12600.46</v>
      </c>
      <c r="G1490" t="s">
        <v>12</v>
      </c>
      <c r="H1490" t="s">
        <v>16</v>
      </c>
      <c r="I1490" t="s">
        <v>249</v>
      </c>
      <c r="J1490" s="20"/>
      <c r="K1490" s="20"/>
      <c r="L1490" s="17" t="str">
        <f t="shared" si="119"/>
        <v>Aug</v>
      </c>
      <c r="M1490" s="17">
        <f t="shared" si="120"/>
        <v>1988</v>
      </c>
      <c r="N1490" s="17" t="str" cm="1">
        <f t="array" ref="N1490">IF(G1490="?",INDEX($G$2:$G$2344,MODE(MATCH($G$2:$G$2344,$G$2:$G$2344,0))),G1490)</f>
        <v>tier - 3</v>
      </c>
      <c r="O1490" s="17" t="str" cm="1">
        <f t="array" ref="O1490">IF(H1490="?",INDEX($H$2:$H$2344,MODE(MATCH($H$2:$H$2344,$H$2:$H$2344,0))),H1490)</f>
        <v>tier - 1</v>
      </c>
      <c r="P1490" s="17" t="str">
        <f t="shared" si="121"/>
        <v>R1023</v>
      </c>
      <c r="Q1490" s="47" t="str">
        <f t="shared" si="122"/>
        <v>11-Aug-1988</v>
      </c>
      <c r="R1490" s="48">
        <v>32366</v>
      </c>
      <c r="S1490" s="17"/>
      <c r="T1490" s="30">
        <f t="shared" si="123"/>
        <v>34</v>
      </c>
      <c r="U1490" s="62">
        <v>12600.46</v>
      </c>
    </row>
    <row r="1491" spans="1:21" x14ac:dyDescent="0.25">
      <c r="A1491" t="s">
        <v>1522</v>
      </c>
      <c r="B1491">
        <v>1998</v>
      </c>
      <c r="C1491" t="s">
        <v>15</v>
      </c>
      <c r="D1491">
        <v>18</v>
      </c>
      <c r="E1491">
        <v>1</v>
      </c>
      <c r="F1491" s="54">
        <v>12609.89</v>
      </c>
      <c r="G1491" t="s">
        <v>12</v>
      </c>
      <c r="H1491" t="s">
        <v>12</v>
      </c>
      <c r="I1491" t="s">
        <v>23</v>
      </c>
      <c r="J1491" s="19"/>
      <c r="K1491" s="19"/>
      <c r="L1491" s="15" t="str">
        <f t="shared" si="119"/>
        <v>Nov</v>
      </c>
      <c r="M1491" s="15">
        <f t="shared" si="120"/>
        <v>1998</v>
      </c>
      <c r="N1491" s="15" t="str" cm="1">
        <f t="array" ref="N1491">IF(G1491="?",INDEX($G$2:$G$2344,MODE(MATCH($G$2:$G$2344,$G$2:$G$2344,0))),G1491)</f>
        <v>tier - 3</v>
      </c>
      <c r="O1491" s="15" t="str" cm="1">
        <f t="array" ref="O1491">IF(H1491="?",INDEX($H$2:$H$2344,MODE(MATCH($H$2:$H$2344,$H$2:$H$2344,0))),H1491)</f>
        <v>tier - 3</v>
      </c>
      <c r="P1491" s="15" t="str">
        <f t="shared" si="121"/>
        <v>R1012</v>
      </c>
      <c r="Q1491" s="49" t="str">
        <f t="shared" si="122"/>
        <v>18-Nov-1998</v>
      </c>
      <c r="R1491" s="46">
        <v>36117</v>
      </c>
      <c r="S1491" s="15"/>
      <c r="T1491" s="29">
        <f t="shared" si="123"/>
        <v>24</v>
      </c>
      <c r="U1491" s="61">
        <v>12609.89</v>
      </c>
    </row>
    <row r="1492" spans="1:21" x14ac:dyDescent="0.25">
      <c r="A1492" t="s">
        <v>1523</v>
      </c>
      <c r="B1492">
        <v>1963</v>
      </c>
      <c r="C1492" t="s">
        <v>35</v>
      </c>
      <c r="D1492">
        <v>19</v>
      </c>
      <c r="E1492">
        <v>0</v>
      </c>
      <c r="F1492" s="54">
        <v>12622.18</v>
      </c>
      <c r="G1492" t="s">
        <v>12</v>
      </c>
      <c r="H1492" t="s">
        <v>16</v>
      </c>
      <c r="I1492" t="s">
        <v>23</v>
      </c>
      <c r="J1492" s="20"/>
      <c r="K1492" s="20"/>
      <c r="L1492" s="17" t="str">
        <f t="shared" si="119"/>
        <v>Aug</v>
      </c>
      <c r="M1492" s="17">
        <f t="shared" si="120"/>
        <v>1963</v>
      </c>
      <c r="N1492" s="17" t="str" cm="1">
        <f t="array" ref="N1492">IF(G1492="?",INDEX($G$2:$G$2344,MODE(MATCH($G$2:$G$2344,$G$2:$G$2344,0))),G1492)</f>
        <v>tier - 3</v>
      </c>
      <c r="O1492" s="17" t="str" cm="1">
        <f t="array" ref="O1492">IF(H1492="?",INDEX($H$2:$H$2344,MODE(MATCH($H$2:$H$2344,$H$2:$H$2344,0))),H1492)</f>
        <v>tier - 1</v>
      </c>
      <c r="P1492" s="17" t="str">
        <f t="shared" si="121"/>
        <v>R1012</v>
      </c>
      <c r="Q1492" s="47" t="str">
        <f t="shared" si="122"/>
        <v>19-Aug-1963</v>
      </c>
      <c r="R1492" s="48">
        <v>23242</v>
      </c>
      <c r="S1492" s="17"/>
      <c r="T1492" s="30">
        <f t="shared" si="123"/>
        <v>59</v>
      </c>
      <c r="U1492" s="62">
        <v>12622.18</v>
      </c>
    </row>
    <row r="1493" spans="1:21" x14ac:dyDescent="0.25">
      <c r="A1493" t="s">
        <v>1524</v>
      </c>
      <c r="B1493">
        <v>1970</v>
      </c>
      <c r="C1493" t="s">
        <v>30</v>
      </c>
      <c r="D1493">
        <v>28</v>
      </c>
      <c r="E1493">
        <v>0</v>
      </c>
      <c r="F1493" s="54">
        <v>12624.74</v>
      </c>
      <c r="G1493" t="s">
        <v>12</v>
      </c>
      <c r="H1493" t="s">
        <v>16</v>
      </c>
      <c r="I1493" t="s">
        <v>23</v>
      </c>
      <c r="J1493" s="19"/>
      <c r="K1493" s="19"/>
      <c r="L1493" s="15" t="str">
        <f t="shared" si="119"/>
        <v>Dec</v>
      </c>
      <c r="M1493" s="15">
        <f t="shared" si="120"/>
        <v>1970</v>
      </c>
      <c r="N1493" s="15" t="str" cm="1">
        <f t="array" ref="N1493">IF(G1493="?",INDEX($G$2:$G$2344,MODE(MATCH($G$2:$G$2344,$G$2:$G$2344,0))),G1493)</f>
        <v>tier - 3</v>
      </c>
      <c r="O1493" s="15" t="str" cm="1">
        <f t="array" ref="O1493">IF(H1493="?",INDEX($H$2:$H$2344,MODE(MATCH($H$2:$H$2344,$H$2:$H$2344,0))),H1493)</f>
        <v>tier - 1</v>
      </c>
      <c r="P1493" s="15" t="str">
        <f t="shared" si="121"/>
        <v>R1012</v>
      </c>
      <c r="Q1493" s="49" t="str">
        <f t="shared" si="122"/>
        <v>28-Dec-1970</v>
      </c>
      <c r="R1493" s="46">
        <v>25930</v>
      </c>
      <c r="S1493" s="15"/>
      <c r="T1493" s="29">
        <f t="shared" si="123"/>
        <v>52</v>
      </c>
      <c r="U1493" s="61">
        <v>12624.74</v>
      </c>
    </row>
    <row r="1494" spans="1:21" x14ac:dyDescent="0.25">
      <c r="A1494" t="s">
        <v>1525</v>
      </c>
      <c r="B1494">
        <v>1965</v>
      </c>
      <c r="C1494" t="s">
        <v>37</v>
      </c>
      <c r="D1494">
        <v>4</v>
      </c>
      <c r="E1494">
        <v>2</v>
      </c>
      <c r="F1494" s="54">
        <v>12629.17</v>
      </c>
      <c r="G1494" t="s">
        <v>12</v>
      </c>
      <c r="H1494" t="s">
        <v>16</v>
      </c>
      <c r="I1494" t="s">
        <v>13</v>
      </c>
      <c r="J1494" s="20"/>
      <c r="K1494" s="20"/>
      <c r="L1494" s="17" t="str">
        <f t="shared" si="119"/>
        <v>Oct</v>
      </c>
      <c r="M1494" s="17">
        <f t="shared" si="120"/>
        <v>1965</v>
      </c>
      <c r="N1494" s="17" t="str" cm="1">
        <f t="array" ref="N1494">IF(G1494="?",INDEX($G$2:$G$2344,MODE(MATCH($G$2:$G$2344,$G$2:$G$2344,0))),G1494)</f>
        <v>tier - 3</v>
      </c>
      <c r="O1494" s="17" t="str" cm="1">
        <f t="array" ref="O1494">IF(H1494="?",INDEX($H$2:$H$2344,MODE(MATCH($H$2:$H$2344,$H$2:$H$2344,0))),H1494)</f>
        <v>tier - 1</v>
      </c>
      <c r="P1494" s="17" t="str">
        <f t="shared" si="121"/>
        <v>R1013</v>
      </c>
      <c r="Q1494" s="47" t="str">
        <f t="shared" si="122"/>
        <v>4-Oct-1965</v>
      </c>
      <c r="R1494" s="48">
        <v>24019</v>
      </c>
      <c r="S1494" s="17"/>
      <c r="T1494" s="30">
        <f t="shared" si="123"/>
        <v>57</v>
      </c>
      <c r="U1494" s="62">
        <v>12629.17</v>
      </c>
    </row>
    <row r="1495" spans="1:21" x14ac:dyDescent="0.25">
      <c r="A1495" t="s">
        <v>1526</v>
      </c>
      <c r="B1495">
        <v>1962</v>
      </c>
      <c r="C1495" t="s">
        <v>15</v>
      </c>
      <c r="D1495">
        <v>22</v>
      </c>
      <c r="E1495">
        <v>0</v>
      </c>
      <c r="F1495" s="54">
        <v>12629.9</v>
      </c>
      <c r="G1495" t="s">
        <v>12</v>
      </c>
      <c r="H1495" t="s">
        <v>12</v>
      </c>
      <c r="I1495" t="s">
        <v>13</v>
      </c>
      <c r="J1495" s="19"/>
      <c r="K1495" s="19"/>
      <c r="L1495" s="15" t="str">
        <f t="shared" si="119"/>
        <v>Nov</v>
      </c>
      <c r="M1495" s="15">
        <f t="shared" si="120"/>
        <v>1962</v>
      </c>
      <c r="N1495" s="15" t="str" cm="1">
        <f t="array" ref="N1495">IF(G1495="?",INDEX($G$2:$G$2344,MODE(MATCH($G$2:$G$2344,$G$2:$G$2344,0))),G1495)</f>
        <v>tier - 3</v>
      </c>
      <c r="O1495" s="15" t="str" cm="1">
        <f t="array" ref="O1495">IF(H1495="?",INDEX($H$2:$H$2344,MODE(MATCH($H$2:$H$2344,$H$2:$H$2344,0))),H1495)</f>
        <v>tier - 3</v>
      </c>
      <c r="P1495" s="15" t="str">
        <f t="shared" si="121"/>
        <v>R1013</v>
      </c>
      <c r="Q1495" s="49" t="str">
        <f t="shared" si="122"/>
        <v>22-Nov-1962</v>
      </c>
      <c r="R1495" s="46">
        <v>22972</v>
      </c>
      <c r="S1495" s="15"/>
      <c r="T1495" s="29">
        <f t="shared" si="123"/>
        <v>60</v>
      </c>
      <c r="U1495" s="61">
        <v>12629.9</v>
      </c>
    </row>
    <row r="1496" spans="1:21" x14ac:dyDescent="0.25">
      <c r="A1496" t="s">
        <v>1527</v>
      </c>
      <c r="B1496">
        <v>1962</v>
      </c>
      <c r="C1496" t="s">
        <v>10</v>
      </c>
      <c r="D1496">
        <v>22</v>
      </c>
      <c r="E1496">
        <v>0</v>
      </c>
      <c r="F1496" s="54">
        <v>12638.2</v>
      </c>
      <c r="G1496" t="s">
        <v>12</v>
      </c>
      <c r="H1496" t="s">
        <v>16</v>
      </c>
      <c r="I1496" t="s">
        <v>42</v>
      </c>
      <c r="J1496" s="20"/>
      <c r="K1496" s="20"/>
      <c r="L1496" s="17" t="str">
        <f t="shared" si="119"/>
        <v>Jul</v>
      </c>
      <c r="M1496" s="17">
        <f t="shared" si="120"/>
        <v>1962</v>
      </c>
      <c r="N1496" s="17" t="str" cm="1">
        <f t="array" ref="N1496">IF(G1496="?",INDEX($G$2:$G$2344,MODE(MATCH($G$2:$G$2344,$G$2:$G$2344,0))),G1496)</f>
        <v>tier - 3</v>
      </c>
      <c r="O1496" s="17" t="str" cm="1">
        <f t="array" ref="O1496">IF(H1496="?",INDEX($H$2:$H$2344,MODE(MATCH($H$2:$H$2344,$H$2:$H$2344,0))),H1496)</f>
        <v>tier - 1</v>
      </c>
      <c r="P1496" s="17" t="str">
        <f t="shared" si="121"/>
        <v>R1011</v>
      </c>
      <c r="Q1496" s="47" t="str">
        <f t="shared" si="122"/>
        <v>22-Jul-1962</v>
      </c>
      <c r="R1496" s="48">
        <v>22849</v>
      </c>
      <c r="S1496" s="17"/>
      <c r="T1496" s="30">
        <f t="shared" si="123"/>
        <v>60</v>
      </c>
      <c r="U1496" s="62">
        <v>12638.2</v>
      </c>
    </row>
    <row r="1497" spans="1:21" x14ac:dyDescent="0.25">
      <c r="A1497" t="s">
        <v>1528</v>
      </c>
      <c r="B1497">
        <v>1972</v>
      </c>
      <c r="C1497" t="s">
        <v>20</v>
      </c>
      <c r="D1497">
        <v>5</v>
      </c>
      <c r="E1497">
        <v>0</v>
      </c>
      <c r="F1497" s="54">
        <v>12640.24</v>
      </c>
      <c r="G1497" t="s">
        <v>12</v>
      </c>
      <c r="H1497" t="s">
        <v>16</v>
      </c>
      <c r="I1497" t="s">
        <v>42</v>
      </c>
      <c r="J1497" s="19"/>
      <c r="K1497" s="19"/>
      <c r="L1497" s="15" t="str">
        <f t="shared" si="119"/>
        <v>Sep</v>
      </c>
      <c r="M1497" s="15">
        <f t="shared" si="120"/>
        <v>1972</v>
      </c>
      <c r="N1497" s="15" t="str" cm="1">
        <f t="array" ref="N1497">IF(G1497="?",INDEX($G$2:$G$2344,MODE(MATCH($G$2:$G$2344,$G$2:$G$2344,0))),G1497)</f>
        <v>tier - 3</v>
      </c>
      <c r="O1497" s="15" t="str" cm="1">
        <f t="array" ref="O1497">IF(H1497="?",INDEX($H$2:$H$2344,MODE(MATCH($H$2:$H$2344,$H$2:$H$2344,0))),H1497)</f>
        <v>tier - 1</v>
      </c>
      <c r="P1497" s="15" t="str">
        <f t="shared" si="121"/>
        <v>R1011</v>
      </c>
      <c r="Q1497" s="49" t="str">
        <f t="shared" si="122"/>
        <v>5-Sep-1972</v>
      </c>
      <c r="R1497" s="46">
        <v>26547</v>
      </c>
      <c r="S1497" s="15"/>
      <c r="T1497" s="29">
        <f t="shared" si="123"/>
        <v>50</v>
      </c>
      <c r="U1497" s="61">
        <v>12640.24</v>
      </c>
    </row>
    <row r="1498" spans="1:21" x14ac:dyDescent="0.25">
      <c r="A1498" t="s">
        <v>1529</v>
      </c>
      <c r="B1498">
        <v>1966</v>
      </c>
      <c r="C1498" t="s">
        <v>30</v>
      </c>
      <c r="D1498">
        <v>17</v>
      </c>
      <c r="E1498">
        <v>2</v>
      </c>
      <c r="F1498" s="54">
        <v>12643.38</v>
      </c>
      <c r="G1498" t="s">
        <v>12</v>
      </c>
      <c r="H1498" t="s">
        <v>16</v>
      </c>
      <c r="I1498" t="s">
        <v>23</v>
      </c>
      <c r="J1498" s="20"/>
      <c r="K1498" s="20"/>
      <c r="L1498" s="17" t="str">
        <f t="shared" si="119"/>
        <v>Dec</v>
      </c>
      <c r="M1498" s="17">
        <f t="shared" si="120"/>
        <v>1966</v>
      </c>
      <c r="N1498" s="17" t="str" cm="1">
        <f t="array" ref="N1498">IF(G1498="?",INDEX($G$2:$G$2344,MODE(MATCH($G$2:$G$2344,$G$2:$G$2344,0))),G1498)</f>
        <v>tier - 3</v>
      </c>
      <c r="O1498" s="17" t="str" cm="1">
        <f t="array" ref="O1498">IF(H1498="?",INDEX($H$2:$H$2344,MODE(MATCH($H$2:$H$2344,$H$2:$H$2344,0))),H1498)</f>
        <v>tier - 1</v>
      </c>
      <c r="P1498" s="17" t="str">
        <f t="shared" si="121"/>
        <v>R1012</v>
      </c>
      <c r="Q1498" s="47" t="str">
        <f t="shared" si="122"/>
        <v>17-Dec-1966</v>
      </c>
      <c r="R1498" s="48">
        <v>24458</v>
      </c>
      <c r="S1498" s="17"/>
      <c r="T1498" s="30">
        <f t="shared" si="123"/>
        <v>56</v>
      </c>
      <c r="U1498" s="62">
        <v>12643.38</v>
      </c>
    </row>
    <row r="1499" spans="1:21" x14ac:dyDescent="0.25">
      <c r="A1499" t="s">
        <v>1530</v>
      </c>
      <c r="B1499">
        <v>1962</v>
      </c>
      <c r="C1499" t="s">
        <v>10</v>
      </c>
      <c r="D1499">
        <v>11</v>
      </c>
      <c r="E1499">
        <v>0</v>
      </c>
      <c r="F1499" s="54">
        <v>12644.59</v>
      </c>
      <c r="G1499" t="s">
        <v>12</v>
      </c>
      <c r="H1499" t="s">
        <v>11</v>
      </c>
      <c r="I1499" t="s">
        <v>42</v>
      </c>
      <c r="J1499" s="19"/>
      <c r="K1499" s="19"/>
      <c r="L1499" s="15" t="str">
        <f t="shared" si="119"/>
        <v>Jul</v>
      </c>
      <c r="M1499" s="15">
        <f t="shared" si="120"/>
        <v>1962</v>
      </c>
      <c r="N1499" s="15" t="str" cm="1">
        <f t="array" ref="N1499">IF(G1499="?",INDEX($G$2:$G$2344,MODE(MATCH($G$2:$G$2344,$G$2:$G$2344,0))),G1499)</f>
        <v>tier - 3</v>
      </c>
      <c r="O1499" s="15" t="str" cm="1">
        <f t="array" ref="O1499">IF(H1499="?",INDEX($H$2:$H$2344,MODE(MATCH($H$2:$H$2344,$H$2:$H$2344,0))),H1499)</f>
        <v>tier - 2</v>
      </c>
      <c r="P1499" s="15" t="str">
        <f t="shared" si="121"/>
        <v>R1011</v>
      </c>
      <c r="Q1499" s="49" t="str">
        <f t="shared" si="122"/>
        <v>11-Jul-1962</v>
      </c>
      <c r="R1499" s="46">
        <v>22838</v>
      </c>
      <c r="S1499" s="15"/>
      <c r="T1499" s="29">
        <f t="shared" si="123"/>
        <v>60</v>
      </c>
      <c r="U1499" s="61">
        <v>12644.59</v>
      </c>
    </row>
    <row r="1500" spans="1:21" x14ac:dyDescent="0.25">
      <c r="A1500" t="s">
        <v>1531</v>
      </c>
      <c r="B1500">
        <v>1965</v>
      </c>
      <c r="C1500" t="s">
        <v>20</v>
      </c>
      <c r="D1500">
        <v>14</v>
      </c>
      <c r="E1500">
        <v>2</v>
      </c>
      <c r="F1500" s="54">
        <v>12646.21</v>
      </c>
      <c r="G1500" t="s">
        <v>12</v>
      </c>
      <c r="H1500" t="s">
        <v>11</v>
      </c>
      <c r="I1500" t="s">
        <v>42</v>
      </c>
      <c r="J1500" s="20"/>
      <c r="K1500" s="20"/>
      <c r="L1500" s="17" t="str">
        <f t="shared" si="119"/>
        <v>Sep</v>
      </c>
      <c r="M1500" s="17">
        <f t="shared" si="120"/>
        <v>1965</v>
      </c>
      <c r="N1500" s="17" t="str" cm="1">
        <f t="array" ref="N1500">IF(G1500="?",INDEX($G$2:$G$2344,MODE(MATCH($G$2:$G$2344,$G$2:$G$2344,0))),G1500)</f>
        <v>tier - 3</v>
      </c>
      <c r="O1500" s="17" t="str" cm="1">
        <f t="array" ref="O1500">IF(H1500="?",INDEX($H$2:$H$2344,MODE(MATCH($H$2:$H$2344,$H$2:$H$2344,0))),H1500)</f>
        <v>tier - 2</v>
      </c>
      <c r="P1500" s="17" t="str">
        <f t="shared" si="121"/>
        <v>R1011</v>
      </c>
      <c r="Q1500" s="47" t="str">
        <f t="shared" si="122"/>
        <v>14-Sep-1965</v>
      </c>
      <c r="R1500" s="48">
        <v>23999</v>
      </c>
      <c r="S1500" s="17"/>
      <c r="T1500" s="30">
        <f t="shared" si="123"/>
        <v>57</v>
      </c>
      <c r="U1500" s="62">
        <v>12646.21</v>
      </c>
    </row>
    <row r="1501" spans="1:21" x14ac:dyDescent="0.25">
      <c r="A1501" t="s">
        <v>1532</v>
      </c>
      <c r="B1501">
        <v>1962</v>
      </c>
      <c r="C1501" t="s">
        <v>35</v>
      </c>
      <c r="D1501">
        <v>27</v>
      </c>
      <c r="E1501">
        <v>0</v>
      </c>
      <c r="F1501" s="54">
        <v>12648.7</v>
      </c>
      <c r="G1501" t="s">
        <v>12</v>
      </c>
      <c r="H1501" t="s">
        <v>11</v>
      </c>
      <c r="I1501" t="s">
        <v>13</v>
      </c>
      <c r="J1501" s="19"/>
      <c r="K1501" s="19"/>
      <c r="L1501" s="15" t="str">
        <f t="shared" si="119"/>
        <v>Aug</v>
      </c>
      <c r="M1501" s="15">
        <f t="shared" si="120"/>
        <v>1962</v>
      </c>
      <c r="N1501" s="15" t="str" cm="1">
        <f t="array" ref="N1501">IF(G1501="?",INDEX($G$2:$G$2344,MODE(MATCH($G$2:$G$2344,$G$2:$G$2344,0))),G1501)</f>
        <v>tier - 3</v>
      </c>
      <c r="O1501" s="15" t="str" cm="1">
        <f t="array" ref="O1501">IF(H1501="?",INDEX($H$2:$H$2344,MODE(MATCH($H$2:$H$2344,$H$2:$H$2344,0))),H1501)</f>
        <v>tier - 2</v>
      </c>
      <c r="P1501" s="15" t="str">
        <f t="shared" si="121"/>
        <v>R1013</v>
      </c>
      <c r="Q1501" s="49" t="str">
        <f t="shared" si="122"/>
        <v>27-Aug-1962</v>
      </c>
      <c r="R1501" s="46">
        <v>22885</v>
      </c>
      <c r="S1501" s="15"/>
      <c r="T1501" s="29">
        <f t="shared" si="123"/>
        <v>60</v>
      </c>
      <c r="U1501" s="61">
        <v>12648.7</v>
      </c>
    </row>
    <row r="1502" spans="1:21" x14ac:dyDescent="0.25">
      <c r="A1502" t="s">
        <v>1533</v>
      </c>
      <c r="B1502">
        <v>1974</v>
      </c>
      <c r="C1502" t="s">
        <v>20</v>
      </c>
      <c r="D1502">
        <v>24</v>
      </c>
      <c r="E1502">
        <v>0</v>
      </c>
      <c r="F1502" s="54">
        <v>12697.48</v>
      </c>
      <c r="G1502" t="s">
        <v>12</v>
      </c>
      <c r="H1502" t="s">
        <v>12</v>
      </c>
      <c r="I1502" t="s">
        <v>300</v>
      </c>
      <c r="J1502" s="20"/>
      <c r="K1502" s="20"/>
      <c r="L1502" s="17" t="str">
        <f t="shared" si="119"/>
        <v>Sep</v>
      </c>
      <c r="M1502" s="17">
        <f t="shared" si="120"/>
        <v>1974</v>
      </c>
      <c r="N1502" s="17" t="str" cm="1">
        <f t="array" ref="N1502">IF(G1502="?",INDEX($G$2:$G$2344,MODE(MATCH($G$2:$G$2344,$G$2:$G$2344,0))),G1502)</f>
        <v>tier - 3</v>
      </c>
      <c r="O1502" s="17" t="str" cm="1">
        <f t="array" ref="O1502">IF(H1502="?",INDEX($H$2:$H$2344,MODE(MATCH($H$2:$H$2344,$H$2:$H$2344,0))),H1502)</f>
        <v>tier - 3</v>
      </c>
      <c r="P1502" s="17" t="str">
        <f t="shared" si="121"/>
        <v>R1021</v>
      </c>
      <c r="Q1502" s="47" t="str">
        <f t="shared" si="122"/>
        <v>24-Sep-1974</v>
      </c>
      <c r="R1502" s="48">
        <v>27296</v>
      </c>
      <c r="S1502" s="17"/>
      <c r="T1502" s="30">
        <f t="shared" si="123"/>
        <v>48</v>
      </c>
      <c r="U1502" s="62">
        <v>12697.48</v>
      </c>
    </row>
    <row r="1503" spans="1:21" x14ac:dyDescent="0.25">
      <c r="A1503" t="s">
        <v>1534</v>
      </c>
      <c r="B1503">
        <v>1992</v>
      </c>
      <c r="C1503" t="s">
        <v>10</v>
      </c>
      <c r="D1503">
        <v>7</v>
      </c>
      <c r="E1503">
        <v>0</v>
      </c>
      <c r="F1503" s="54">
        <v>12699.56</v>
      </c>
      <c r="G1503" t="s">
        <v>12</v>
      </c>
      <c r="H1503" t="s">
        <v>11</v>
      </c>
      <c r="I1503" t="s">
        <v>42</v>
      </c>
      <c r="J1503" s="19"/>
      <c r="K1503" s="19"/>
      <c r="L1503" s="15" t="str">
        <f t="shared" si="119"/>
        <v>Jul</v>
      </c>
      <c r="M1503" s="15">
        <f t="shared" si="120"/>
        <v>1992</v>
      </c>
      <c r="N1503" s="15" t="str" cm="1">
        <f t="array" ref="N1503">IF(G1503="?",INDEX($G$2:$G$2344,MODE(MATCH($G$2:$G$2344,$G$2:$G$2344,0))),G1503)</f>
        <v>tier - 3</v>
      </c>
      <c r="O1503" s="15" t="str" cm="1">
        <f t="array" ref="O1503">IF(H1503="?",INDEX($H$2:$H$2344,MODE(MATCH($H$2:$H$2344,$H$2:$H$2344,0))),H1503)</f>
        <v>tier - 2</v>
      </c>
      <c r="P1503" s="15" t="str">
        <f t="shared" si="121"/>
        <v>R1011</v>
      </c>
      <c r="Q1503" s="49" t="str">
        <f t="shared" si="122"/>
        <v>7-Jul-1992</v>
      </c>
      <c r="R1503" s="46">
        <v>33792</v>
      </c>
      <c r="S1503" s="15"/>
      <c r="T1503" s="29">
        <f t="shared" si="123"/>
        <v>30</v>
      </c>
      <c r="U1503" s="61">
        <v>12699.56</v>
      </c>
    </row>
    <row r="1504" spans="1:21" x14ac:dyDescent="0.25">
      <c r="A1504" t="s">
        <v>1535</v>
      </c>
      <c r="B1504">
        <v>1964</v>
      </c>
      <c r="C1504" t="s">
        <v>15</v>
      </c>
      <c r="D1504">
        <v>28</v>
      </c>
      <c r="E1504">
        <v>0</v>
      </c>
      <c r="F1504" s="54">
        <v>12700.63</v>
      </c>
      <c r="G1504" t="s">
        <v>12</v>
      </c>
      <c r="H1504" t="s">
        <v>12</v>
      </c>
      <c r="I1504" t="s">
        <v>42</v>
      </c>
      <c r="J1504" s="20"/>
      <c r="K1504" s="20"/>
      <c r="L1504" s="17" t="str">
        <f t="shared" si="119"/>
        <v>Nov</v>
      </c>
      <c r="M1504" s="17">
        <f t="shared" si="120"/>
        <v>1964</v>
      </c>
      <c r="N1504" s="17" t="str" cm="1">
        <f t="array" ref="N1504">IF(G1504="?",INDEX($G$2:$G$2344,MODE(MATCH($G$2:$G$2344,$G$2:$G$2344,0))),G1504)</f>
        <v>tier - 3</v>
      </c>
      <c r="O1504" s="17" t="str" cm="1">
        <f t="array" ref="O1504">IF(H1504="?",INDEX($H$2:$H$2344,MODE(MATCH($H$2:$H$2344,$H$2:$H$2344,0))),H1504)</f>
        <v>tier - 3</v>
      </c>
      <c r="P1504" s="17" t="str">
        <f t="shared" si="121"/>
        <v>R1011</v>
      </c>
      <c r="Q1504" s="47" t="str">
        <f t="shared" si="122"/>
        <v>28-Nov-1964</v>
      </c>
      <c r="R1504" s="48">
        <v>23709</v>
      </c>
      <c r="S1504" s="17"/>
      <c r="T1504" s="30">
        <f t="shared" si="123"/>
        <v>58</v>
      </c>
      <c r="U1504" s="62">
        <v>12700.63</v>
      </c>
    </row>
    <row r="1505" spans="1:21" x14ac:dyDescent="0.25">
      <c r="A1505" t="s">
        <v>1536</v>
      </c>
      <c r="B1505">
        <v>1970</v>
      </c>
      <c r="C1505" t="s">
        <v>10</v>
      </c>
      <c r="D1505">
        <v>8</v>
      </c>
      <c r="E1505">
        <v>0</v>
      </c>
      <c r="F1505" s="54">
        <v>12713</v>
      </c>
      <c r="G1505" t="s">
        <v>12</v>
      </c>
      <c r="H1505" t="s">
        <v>16</v>
      </c>
      <c r="I1505" t="s">
        <v>42</v>
      </c>
      <c r="J1505" s="19"/>
      <c r="K1505" s="19"/>
      <c r="L1505" s="15" t="str">
        <f t="shared" si="119"/>
        <v>Jul</v>
      </c>
      <c r="M1505" s="15">
        <f t="shared" si="120"/>
        <v>1970</v>
      </c>
      <c r="N1505" s="15" t="str" cm="1">
        <f t="array" ref="N1505">IF(G1505="?",INDEX($G$2:$G$2344,MODE(MATCH($G$2:$G$2344,$G$2:$G$2344,0))),G1505)</f>
        <v>tier - 3</v>
      </c>
      <c r="O1505" s="15" t="str" cm="1">
        <f t="array" ref="O1505">IF(H1505="?",INDEX($H$2:$H$2344,MODE(MATCH($H$2:$H$2344,$H$2:$H$2344,0))),H1505)</f>
        <v>tier - 1</v>
      </c>
      <c r="P1505" s="15" t="str">
        <f t="shared" si="121"/>
        <v>R1011</v>
      </c>
      <c r="Q1505" s="49" t="str">
        <f t="shared" si="122"/>
        <v>8-Jul-1970</v>
      </c>
      <c r="R1505" s="46">
        <v>25757</v>
      </c>
      <c r="S1505" s="15"/>
      <c r="T1505" s="29">
        <f t="shared" si="123"/>
        <v>52</v>
      </c>
      <c r="U1505" s="61">
        <v>12713</v>
      </c>
    </row>
    <row r="1506" spans="1:21" x14ac:dyDescent="0.25">
      <c r="A1506" t="s">
        <v>1537</v>
      </c>
      <c r="B1506">
        <v>1988</v>
      </c>
      <c r="C1506" t="s">
        <v>10</v>
      </c>
      <c r="D1506">
        <v>17</v>
      </c>
      <c r="E1506">
        <v>3</v>
      </c>
      <c r="F1506" s="54">
        <v>12718.21</v>
      </c>
      <c r="G1506" t="s">
        <v>12</v>
      </c>
      <c r="H1506" t="s">
        <v>16</v>
      </c>
      <c r="I1506" t="s">
        <v>535</v>
      </c>
      <c r="J1506" s="20"/>
      <c r="K1506" s="20"/>
      <c r="L1506" s="17" t="str">
        <f t="shared" si="119"/>
        <v>Jul</v>
      </c>
      <c r="M1506" s="17">
        <f t="shared" si="120"/>
        <v>1988</v>
      </c>
      <c r="N1506" s="17" t="str" cm="1">
        <f t="array" ref="N1506">IF(G1506="?",INDEX($G$2:$G$2344,MODE(MATCH($G$2:$G$2344,$G$2:$G$2344,0))),G1506)</f>
        <v>tier - 3</v>
      </c>
      <c r="O1506" s="17" t="str" cm="1">
        <f t="array" ref="O1506">IF(H1506="?",INDEX($H$2:$H$2344,MODE(MATCH($H$2:$H$2344,$H$2:$H$2344,0))),H1506)</f>
        <v>tier - 1</v>
      </c>
      <c r="P1506" s="17" t="str">
        <f t="shared" si="121"/>
        <v>R1026</v>
      </c>
      <c r="Q1506" s="47" t="str">
        <f t="shared" si="122"/>
        <v>17-Jul-1988</v>
      </c>
      <c r="R1506" s="48">
        <v>32341</v>
      </c>
      <c r="S1506" s="17"/>
      <c r="T1506" s="30">
        <f t="shared" si="123"/>
        <v>34</v>
      </c>
      <c r="U1506" s="62">
        <v>12718.21</v>
      </c>
    </row>
    <row r="1507" spans="1:21" x14ac:dyDescent="0.25">
      <c r="A1507" t="s">
        <v>1538</v>
      </c>
      <c r="B1507">
        <v>1962</v>
      </c>
      <c r="C1507" t="s">
        <v>20</v>
      </c>
      <c r="D1507">
        <v>2</v>
      </c>
      <c r="E1507">
        <v>0</v>
      </c>
      <c r="F1507" s="54">
        <v>12731</v>
      </c>
      <c r="G1507" t="s">
        <v>12</v>
      </c>
      <c r="H1507" t="s">
        <v>12</v>
      </c>
      <c r="I1507" t="s">
        <v>168</v>
      </c>
      <c r="J1507" s="19"/>
      <c r="K1507" s="19"/>
      <c r="L1507" s="15" t="str">
        <f t="shared" si="119"/>
        <v>Sep</v>
      </c>
      <c r="M1507" s="15">
        <f t="shared" si="120"/>
        <v>1962</v>
      </c>
      <c r="N1507" s="15" t="str" cm="1">
        <f t="array" ref="N1507">IF(G1507="?",INDEX($G$2:$G$2344,MODE(MATCH($G$2:$G$2344,$G$2:$G$2344,0))),G1507)</f>
        <v>tier - 3</v>
      </c>
      <c r="O1507" s="15" t="str" cm="1">
        <f t="array" ref="O1507">IF(H1507="?",INDEX($H$2:$H$2344,MODE(MATCH($H$2:$H$2344,$H$2:$H$2344,0))),H1507)</f>
        <v>tier - 3</v>
      </c>
      <c r="P1507" s="15" t="str">
        <f t="shared" si="121"/>
        <v>R1016</v>
      </c>
      <c r="Q1507" s="49" t="str">
        <f t="shared" si="122"/>
        <v>2-Sep-1962</v>
      </c>
      <c r="R1507" s="46">
        <v>22891</v>
      </c>
      <c r="S1507" s="15"/>
      <c r="T1507" s="29">
        <f t="shared" si="123"/>
        <v>60</v>
      </c>
      <c r="U1507" s="61">
        <v>12731</v>
      </c>
    </row>
    <row r="1508" spans="1:21" x14ac:dyDescent="0.25">
      <c r="A1508" t="s">
        <v>1539</v>
      </c>
      <c r="B1508">
        <v>1962</v>
      </c>
      <c r="C1508" t="s">
        <v>37</v>
      </c>
      <c r="D1508">
        <v>1</v>
      </c>
      <c r="E1508">
        <v>0</v>
      </c>
      <c r="F1508" s="54">
        <v>12741.17</v>
      </c>
      <c r="G1508" t="s">
        <v>12</v>
      </c>
      <c r="H1508" t="s">
        <v>16</v>
      </c>
      <c r="I1508" t="s">
        <v>356</v>
      </c>
      <c r="J1508" s="20"/>
      <c r="K1508" s="20"/>
      <c r="L1508" s="17" t="str">
        <f t="shared" si="119"/>
        <v>Oct</v>
      </c>
      <c r="M1508" s="17">
        <f t="shared" si="120"/>
        <v>1962</v>
      </c>
      <c r="N1508" s="17" t="str" cm="1">
        <f t="array" ref="N1508">IF(G1508="?",INDEX($G$2:$G$2344,MODE(MATCH($G$2:$G$2344,$G$2:$G$2344,0))),G1508)</f>
        <v>tier - 3</v>
      </c>
      <c r="O1508" s="17" t="str" cm="1">
        <f t="array" ref="O1508">IF(H1508="?",INDEX($H$2:$H$2344,MODE(MATCH($H$2:$H$2344,$H$2:$H$2344,0))),H1508)</f>
        <v>tier - 1</v>
      </c>
      <c r="P1508" s="17" t="str">
        <f t="shared" si="121"/>
        <v>R1017</v>
      </c>
      <c r="Q1508" s="47" t="str">
        <f t="shared" si="122"/>
        <v>1-Oct-1962</v>
      </c>
      <c r="R1508" s="48">
        <v>22920</v>
      </c>
      <c r="S1508" s="17"/>
      <c r="T1508" s="30">
        <f t="shared" si="123"/>
        <v>60</v>
      </c>
      <c r="U1508" s="62">
        <v>12741.17</v>
      </c>
    </row>
    <row r="1509" spans="1:21" x14ac:dyDescent="0.25">
      <c r="A1509" t="s">
        <v>1540</v>
      </c>
      <c r="B1509">
        <v>1975</v>
      </c>
      <c r="C1509" t="s">
        <v>20</v>
      </c>
      <c r="D1509">
        <v>25</v>
      </c>
      <c r="E1509">
        <v>1</v>
      </c>
      <c r="F1509" s="54">
        <v>12770.27</v>
      </c>
      <c r="G1509" t="s">
        <v>12</v>
      </c>
      <c r="H1509" t="s">
        <v>12</v>
      </c>
      <c r="I1509" t="s">
        <v>300</v>
      </c>
      <c r="J1509" s="19"/>
      <c r="K1509" s="19"/>
      <c r="L1509" s="15" t="str">
        <f t="shared" si="119"/>
        <v>Sep</v>
      </c>
      <c r="M1509" s="15">
        <f t="shared" si="120"/>
        <v>1975</v>
      </c>
      <c r="N1509" s="15" t="str" cm="1">
        <f t="array" ref="N1509">IF(G1509="?",INDEX($G$2:$G$2344,MODE(MATCH($G$2:$G$2344,$G$2:$G$2344,0))),G1509)</f>
        <v>tier - 3</v>
      </c>
      <c r="O1509" s="15" t="str" cm="1">
        <f t="array" ref="O1509">IF(H1509="?",INDEX($H$2:$H$2344,MODE(MATCH($H$2:$H$2344,$H$2:$H$2344,0))),H1509)</f>
        <v>tier - 3</v>
      </c>
      <c r="P1509" s="15" t="str">
        <f t="shared" si="121"/>
        <v>R1021</v>
      </c>
      <c r="Q1509" s="49" t="str">
        <f t="shared" si="122"/>
        <v>25-Sep-1975</v>
      </c>
      <c r="R1509" s="46">
        <v>27662</v>
      </c>
      <c r="S1509" s="15"/>
      <c r="T1509" s="29">
        <f t="shared" si="123"/>
        <v>47</v>
      </c>
      <c r="U1509" s="61">
        <v>12770.27</v>
      </c>
    </row>
    <row r="1510" spans="1:21" x14ac:dyDescent="0.25">
      <c r="A1510" t="s">
        <v>1541</v>
      </c>
      <c r="B1510">
        <v>1972</v>
      </c>
      <c r="C1510" t="s">
        <v>37</v>
      </c>
      <c r="D1510">
        <v>7</v>
      </c>
      <c r="E1510">
        <v>0</v>
      </c>
      <c r="F1510" s="54">
        <v>12776.05</v>
      </c>
      <c r="G1510" t="s">
        <v>12</v>
      </c>
      <c r="H1510" t="s">
        <v>12</v>
      </c>
      <c r="I1510" t="s">
        <v>535</v>
      </c>
      <c r="J1510" s="20"/>
      <c r="K1510" s="20"/>
      <c r="L1510" s="17" t="str">
        <f t="shared" si="119"/>
        <v>Oct</v>
      </c>
      <c r="M1510" s="17">
        <f t="shared" si="120"/>
        <v>1972</v>
      </c>
      <c r="N1510" s="17" t="str" cm="1">
        <f t="array" ref="N1510">IF(G1510="?",INDEX($G$2:$G$2344,MODE(MATCH($G$2:$G$2344,$G$2:$G$2344,0))),G1510)</f>
        <v>tier - 3</v>
      </c>
      <c r="O1510" s="17" t="str" cm="1">
        <f t="array" ref="O1510">IF(H1510="?",INDEX($H$2:$H$2344,MODE(MATCH($H$2:$H$2344,$H$2:$H$2344,0))),H1510)</f>
        <v>tier - 3</v>
      </c>
      <c r="P1510" s="17" t="str">
        <f t="shared" si="121"/>
        <v>R1026</v>
      </c>
      <c r="Q1510" s="47" t="str">
        <f t="shared" si="122"/>
        <v>7-Oct-1972</v>
      </c>
      <c r="R1510" s="48">
        <v>26579</v>
      </c>
      <c r="S1510" s="17"/>
      <c r="T1510" s="30">
        <f t="shared" si="123"/>
        <v>50</v>
      </c>
      <c r="U1510" s="62">
        <v>12776.05</v>
      </c>
    </row>
    <row r="1511" spans="1:21" x14ac:dyDescent="0.25">
      <c r="A1511" t="s">
        <v>1542</v>
      </c>
      <c r="B1511">
        <v>1963</v>
      </c>
      <c r="C1511" t="s">
        <v>30</v>
      </c>
      <c r="D1511">
        <v>5</v>
      </c>
      <c r="E1511">
        <v>0</v>
      </c>
      <c r="F1511" s="54">
        <v>12788.03</v>
      </c>
      <c r="G1511" t="s">
        <v>12</v>
      </c>
      <c r="H1511" t="s">
        <v>12</v>
      </c>
      <c r="I1511" t="s">
        <v>200</v>
      </c>
      <c r="J1511" s="19"/>
      <c r="K1511" s="19"/>
      <c r="L1511" s="15" t="str">
        <f t="shared" si="119"/>
        <v>Dec</v>
      </c>
      <c r="M1511" s="15">
        <f t="shared" si="120"/>
        <v>1963</v>
      </c>
      <c r="N1511" s="15" t="str" cm="1">
        <f t="array" ref="N1511">IF(G1511="?",INDEX($G$2:$G$2344,MODE(MATCH($G$2:$G$2344,$G$2:$G$2344,0))),G1511)</f>
        <v>tier - 3</v>
      </c>
      <c r="O1511" s="15" t="str" cm="1">
        <f t="array" ref="O1511">IF(H1511="?",INDEX($H$2:$H$2344,MODE(MATCH($H$2:$H$2344,$H$2:$H$2344,0))),H1511)</f>
        <v>tier - 3</v>
      </c>
      <c r="P1511" s="15" t="str">
        <f t="shared" si="121"/>
        <v>R1025</v>
      </c>
      <c r="Q1511" s="49" t="str">
        <f t="shared" si="122"/>
        <v>5-Dec-1963</v>
      </c>
      <c r="R1511" s="46">
        <v>23350</v>
      </c>
      <c r="S1511" s="15"/>
      <c r="T1511" s="29">
        <f t="shared" si="123"/>
        <v>59</v>
      </c>
      <c r="U1511" s="61">
        <v>12788.03</v>
      </c>
    </row>
    <row r="1512" spans="1:21" x14ac:dyDescent="0.25">
      <c r="A1512" t="s">
        <v>1543</v>
      </c>
      <c r="B1512">
        <v>1983</v>
      </c>
      <c r="C1512" t="s">
        <v>37</v>
      </c>
      <c r="D1512">
        <v>29</v>
      </c>
      <c r="E1512">
        <v>3</v>
      </c>
      <c r="F1512" s="54">
        <v>12788.18</v>
      </c>
      <c r="G1512" t="s">
        <v>12</v>
      </c>
      <c r="H1512" t="s">
        <v>16</v>
      </c>
      <c r="I1512" t="s">
        <v>535</v>
      </c>
      <c r="J1512" s="20"/>
      <c r="K1512" s="20"/>
      <c r="L1512" s="17" t="str">
        <f t="shared" si="119"/>
        <v>Oct</v>
      </c>
      <c r="M1512" s="17">
        <f t="shared" si="120"/>
        <v>1983</v>
      </c>
      <c r="N1512" s="17" t="str" cm="1">
        <f t="array" ref="N1512">IF(G1512="?",INDEX($G$2:$G$2344,MODE(MATCH($G$2:$G$2344,$G$2:$G$2344,0))),G1512)</f>
        <v>tier - 3</v>
      </c>
      <c r="O1512" s="17" t="str" cm="1">
        <f t="array" ref="O1512">IF(H1512="?",INDEX($H$2:$H$2344,MODE(MATCH($H$2:$H$2344,$H$2:$H$2344,0))),H1512)</f>
        <v>tier - 1</v>
      </c>
      <c r="P1512" s="17" t="str">
        <f t="shared" si="121"/>
        <v>R1026</v>
      </c>
      <c r="Q1512" s="47" t="str">
        <f t="shared" si="122"/>
        <v>29-Oct-1983</v>
      </c>
      <c r="R1512" s="48">
        <v>30618</v>
      </c>
      <c r="S1512" s="17"/>
      <c r="T1512" s="30">
        <f t="shared" si="123"/>
        <v>39</v>
      </c>
      <c r="U1512" s="62">
        <v>12788.18</v>
      </c>
    </row>
    <row r="1513" spans="1:21" x14ac:dyDescent="0.25">
      <c r="A1513" t="s">
        <v>1544</v>
      </c>
      <c r="B1513">
        <v>1978</v>
      </c>
      <c r="C1513" t="s">
        <v>10</v>
      </c>
      <c r="D1513">
        <v>24</v>
      </c>
      <c r="E1513">
        <v>0</v>
      </c>
      <c r="F1513" s="54">
        <v>12797.21</v>
      </c>
      <c r="G1513" t="s">
        <v>12</v>
      </c>
      <c r="H1513" t="s">
        <v>16</v>
      </c>
      <c r="I1513" t="s">
        <v>247</v>
      </c>
      <c r="J1513" s="19"/>
      <c r="K1513" s="19"/>
      <c r="L1513" s="15" t="str">
        <f t="shared" si="119"/>
        <v>Jul</v>
      </c>
      <c r="M1513" s="15">
        <f t="shared" si="120"/>
        <v>1978</v>
      </c>
      <c r="N1513" s="15" t="str" cm="1">
        <f t="array" ref="N1513">IF(G1513="?",INDEX($G$2:$G$2344,MODE(MATCH($G$2:$G$2344,$G$2:$G$2344,0))),G1513)</f>
        <v>tier - 3</v>
      </c>
      <c r="O1513" s="15" t="str" cm="1">
        <f t="array" ref="O1513">IF(H1513="?",INDEX($H$2:$H$2344,MODE(MATCH($H$2:$H$2344,$H$2:$H$2344,0))),H1513)</f>
        <v>tier - 1</v>
      </c>
      <c r="P1513" s="15" t="str">
        <f t="shared" si="121"/>
        <v>R1024</v>
      </c>
      <c r="Q1513" s="49" t="str">
        <f t="shared" si="122"/>
        <v>24-Jul-1978</v>
      </c>
      <c r="R1513" s="46">
        <v>28695</v>
      </c>
      <c r="S1513" s="15"/>
      <c r="T1513" s="29">
        <f t="shared" si="123"/>
        <v>44</v>
      </c>
      <c r="U1513" s="61">
        <v>12797.21</v>
      </c>
    </row>
    <row r="1514" spans="1:21" x14ac:dyDescent="0.25">
      <c r="A1514" t="s">
        <v>1545</v>
      </c>
      <c r="B1514">
        <v>1963</v>
      </c>
      <c r="C1514" t="s">
        <v>10</v>
      </c>
      <c r="D1514">
        <v>20</v>
      </c>
      <c r="E1514">
        <v>0</v>
      </c>
      <c r="F1514" s="54">
        <v>12815.44</v>
      </c>
      <c r="G1514" t="s">
        <v>12</v>
      </c>
      <c r="H1514" t="s">
        <v>12</v>
      </c>
      <c r="I1514" t="s">
        <v>247</v>
      </c>
      <c r="J1514" s="20"/>
      <c r="K1514" s="20"/>
      <c r="L1514" s="17" t="str">
        <f t="shared" si="119"/>
        <v>Jul</v>
      </c>
      <c r="M1514" s="17">
        <f t="shared" si="120"/>
        <v>1963</v>
      </c>
      <c r="N1514" s="17" t="str" cm="1">
        <f t="array" ref="N1514">IF(G1514="?",INDEX($G$2:$G$2344,MODE(MATCH($G$2:$G$2344,$G$2:$G$2344,0))),G1514)</f>
        <v>tier - 3</v>
      </c>
      <c r="O1514" s="17" t="str" cm="1">
        <f t="array" ref="O1514">IF(H1514="?",INDEX($H$2:$H$2344,MODE(MATCH($H$2:$H$2344,$H$2:$H$2344,0))),H1514)</f>
        <v>tier - 3</v>
      </c>
      <c r="P1514" s="17" t="str">
        <f t="shared" si="121"/>
        <v>R1024</v>
      </c>
      <c r="Q1514" s="47" t="str">
        <f t="shared" si="122"/>
        <v>20-Jul-1963</v>
      </c>
      <c r="R1514" s="48">
        <v>23212</v>
      </c>
      <c r="S1514" s="17"/>
      <c r="T1514" s="30">
        <f t="shared" si="123"/>
        <v>59</v>
      </c>
      <c r="U1514" s="62">
        <v>12815.44</v>
      </c>
    </row>
    <row r="1515" spans="1:21" x14ac:dyDescent="0.25">
      <c r="A1515" t="s">
        <v>1546</v>
      </c>
      <c r="B1515">
        <v>1967</v>
      </c>
      <c r="C1515" t="s">
        <v>20</v>
      </c>
      <c r="D1515">
        <v>25</v>
      </c>
      <c r="E1515">
        <v>0</v>
      </c>
      <c r="F1515" s="54">
        <v>12823.25</v>
      </c>
      <c r="G1515" t="s">
        <v>12</v>
      </c>
      <c r="H1515" t="s">
        <v>12</v>
      </c>
      <c r="I1515" t="s">
        <v>300</v>
      </c>
      <c r="J1515" s="19"/>
      <c r="K1515" s="19"/>
      <c r="L1515" s="15" t="str">
        <f t="shared" si="119"/>
        <v>Sep</v>
      </c>
      <c r="M1515" s="15">
        <f t="shared" si="120"/>
        <v>1967</v>
      </c>
      <c r="N1515" s="15" t="str" cm="1">
        <f t="array" ref="N1515">IF(G1515="?",INDEX($G$2:$G$2344,MODE(MATCH($G$2:$G$2344,$G$2:$G$2344,0))),G1515)</f>
        <v>tier - 3</v>
      </c>
      <c r="O1515" s="15" t="str" cm="1">
        <f t="array" ref="O1515">IF(H1515="?",INDEX($H$2:$H$2344,MODE(MATCH($H$2:$H$2344,$H$2:$H$2344,0))),H1515)</f>
        <v>tier - 3</v>
      </c>
      <c r="P1515" s="15" t="str">
        <f t="shared" si="121"/>
        <v>R1021</v>
      </c>
      <c r="Q1515" s="49" t="str">
        <f t="shared" si="122"/>
        <v>25-Sep-1967</v>
      </c>
      <c r="R1515" s="46">
        <v>24740</v>
      </c>
      <c r="S1515" s="15"/>
      <c r="T1515" s="29">
        <f t="shared" si="123"/>
        <v>55</v>
      </c>
      <c r="U1515" s="61">
        <v>12823.25</v>
      </c>
    </row>
    <row r="1516" spans="1:21" x14ac:dyDescent="0.25">
      <c r="A1516" t="s">
        <v>1547</v>
      </c>
      <c r="B1516">
        <v>2004</v>
      </c>
      <c r="C1516" t="s">
        <v>15</v>
      </c>
      <c r="D1516">
        <v>9</v>
      </c>
      <c r="E1516">
        <v>2</v>
      </c>
      <c r="F1516" s="54">
        <v>12829.46</v>
      </c>
      <c r="G1516" t="s">
        <v>12</v>
      </c>
      <c r="H1516" t="s">
        <v>12</v>
      </c>
      <c r="I1516" t="s">
        <v>168</v>
      </c>
      <c r="J1516" s="20"/>
      <c r="K1516" s="20"/>
      <c r="L1516" s="17" t="str">
        <f t="shared" si="119"/>
        <v>Nov</v>
      </c>
      <c r="M1516" s="17">
        <f t="shared" si="120"/>
        <v>2004</v>
      </c>
      <c r="N1516" s="17" t="str" cm="1">
        <f t="array" ref="N1516">IF(G1516="?",INDEX($G$2:$G$2344,MODE(MATCH($G$2:$G$2344,$G$2:$G$2344,0))),G1516)</f>
        <v>tier - 3</v>
      </c>
      <c r="O1516" s="17" t="str" cm="1">
        <f t="array" ref="O1516">IF(H1516="?",INDEX($H$2:$H$2344,MODE(MATCH($H$2:$H$2344,$H$2:$H$2344,0))),H1516)</f>
        <v>tier - 3</v>
      </c>
      <c r="P1516" s="17" t="str">
        <f t="shared" si="121"/>
        <v>R1016</v>
      </c>
      <c r="Q1516" s="47" t="str">
        <f t="shared" si="122"/>
        <v>9-Nov-2004</v>
      </c>
      <c r="R1516" s="48">
        <v>38300</v>
      </c>
      <c r="S1516" s="17"/>
      <c r="T1516" s="30">
        <f t="shared" si="123"/>
        <v>18</v>
      </c>
      <c r="U1516" s="62">
        <v>12829.46</v>
      </c>
    </row>
    <row r="1517" spans="1:21" x14ac:dyDescent="0.25">
      <c r="A1517" t="s">
        <v>1548</v>
      </c>
      <c r="B1517">
        <v>1993</v>
      </c>
      <c r="C1517" t="s">
        <v>20</v>
      </c>
      <c r="D1517">
        <v>27</v>
      </c>
      <c r="E1517">
        <v>0</v>
      </c>
      <c r="F1517" s="54">
        <v>12847.24</v>
      </c>
      <c r="G1517" t="s">
        <v>12</v>
      </c>
      <c r="H1517" t="s">
        <v>11</v>
      </c>
      <c r="I1517" t="s">
        <v>23</v>
      </c>
      <c r="J1517" s="19"/>
      <c r="K1517" s="19"/>
      <c r="L1517" s="15" t="str">
        <f t="shared" si="119"/>
        <v>Sep</v>
      </c>
      <c r="M1517" s="15">
        <f t="shared" si="120"/>
        <v>1993</v>
      </c>
      <c r="N1517" s="15" t="str" cm="1">
        <f t="array" ref="N1517">IF(G1517="?",INDEX($G$2:$G$2344,MODE(MATCH($G$2:$G$2344,$G$2:$G$2344,0))),G1517)</f>
        <v>tier - 3</v>
      </c>
      <c r="O1517" s="15" t="str" cm="1">
        <f t="array" ref="O1517">IF(H1517="?",INDEX($H$2:$H$2344,MODE(MATCH($H$2:$H$2344,$H$2:$H$2344,0))),H1517)</f>
        <v>tier - 2</v>
      </c>
      <c r="P1517" s="15" t="str">
        <f t="shared" si="121"/>
        <v>R1012</v>
      </c>
      <c r="Q1517" s="49" t="str">
        <f t="shared" si="122"/>
        <v>27-Sep-1993</v>
      </c>
      <c r="R1517" s="46">
        <v>34239</v>
      </c>
      <c r="S1517" s="15"/>
      <c r="T1517" s="29">
        <f t="shared" si="123"/>
        <v>29</v>
      </c>
      <c r="U1517" s="61">
        <v>12847.24</v>
      </c>
    </row>
    <row r="1518" spans="1:21" x14ac:dyDescent="0.25">
      <c r="A1518" t="s">
        <v>1549</v>
      </c>
      <c r="B1518">
        <v>1973</v>
      </c>
      <c r="C1518" t="s">
        <v>20</v>
      </c>
      <c r="D1518">
        <v>22</v>
      </c>
      <c r="E1518">
        <v>0</v>
      </c>
      <c r="F1518" s="54">
        <v>12852.37</v>
      </c>
      <c r="G1518" t="s">
        <v>12</v>
      </c>
      <c r="H1518" t="s">
        <v>16</v>
      </c>
      <c r="I1518" t="s">
        <v>23</v>
      </c>
      <c r="J1518" s="20"/>
      <c r="K1518" s="20"/>
      <c r="L1518" s="17" t="str">
        <f t="shared" si="119"/>
        <v>Sep</v>
      </c>
      <c r="M1518" s="17">
        <f t="shared" si="120"/>
        <v>1973</v>
      </c>
      <c r="N1518" s="17" t="str" cm="1">
        <f t="array" ref="N1518">IF(G1518="?",INDEX($G$2:$G$2344,MODE(MATCH($G$2:$G$2344,$G$2:$G$2344,0))),G1518)</f>
        <v>tier - 3</v>
      </c>
      <c r="O1518" s="17" t="str" cm="1">
        <f t="array" ref="O1518">IF(H1518="?",INDEX($H$2:$H$2344,MODE(MATCH($H$2:$H$2344,$H$2:$H$2344,0))),H1518)</f>
        <v>tier - 1</v>
      </c>
      <c r="P1518" s="17" t="str">
        <f t="shared" si="121"/>
        <v>R1012</v>
      </c>
      <c r="Q1518" s="47" t="str">
        <f t="shared" si="122"/>
        <v>22-Sep-1973</v>
      </c>
      <c r="R1518" s="48">
        <v>26929</v>
      </c>
      <c r="S1518" s="17"/>
      <c r="T1518" s="30">
        <f t="shared" si="123"/>
        <v>49</v>
      </c>
      <c r="U1518" s="62">
        <v>12852.37</v>
      </c>
    </row>
    <row r="1519" spans="1:21" x14ac:dyDescent="0.25">
      <c r="A1519" t="s">
        <v>1550</v>
      </c>
      <c r="B1519">
        <v>1963</v>
      </c>
      <c r="C1519" t="s">
        <v>20</v>
      </c>
      <c r="D1519">
        <v>27</v>
      </c>
      <c r="E1519">
        <v>0</v>
      </c>
      <c r="F1519" s="54">
        <v>12856.84</v>
      </c>
      <c r="G1519" t="s">
        <v>12</v>
      </c>
      <c r="H1519" t="s">
        <v>12</v>
      </c>
      <c r="I1519" t="s">
        <v>300</v>
      </c>
      <c r="J1519" s="19"/>
      <c r="K1519" s="19"/>
      <c r="L1519" s="15" t="str">
        <f t="shared" si="119"/>
        <v>Sep</v>
      </c>
      <c r="M1519" s="15">
        <f t="shared" si="120"/>
        <v>1963</v>
      </c>
      <c r="N1519" s="15" t="str" cm="1">
        <f t="array" ref="N1519">IF(G1519="?",INDEX($G$2:$G$2344,MODE(MATCH($G$2:$G$2344,$G$2:$G$2344,0))),G1519)</f>
        <v>tier - 3</v>
      </c>
      <c r="O1519" s="15" t="str" cm="1">
        <f t="array" ref="O1519">IF(H1519="?",INDEX($H$2:$H$2344,MODE(MATCH($H$2:$H$2344,$H$2:$H$2344,0))),H1519)</f>
        <v>tier - 3</v>
      </c>
      <c r="P1519" s="15" t="str">
        <f t="shared" si="121"/>
        <v>R1021</v>
      </c>
      <c r="Q1519" s="49" t="str">
        <f t="shared" si="122"/>
        <v>27-Sep-1963</v>
      </c>
      <c r="R1519" s="46">
        <v>23281</v>
      </c>
      <c r="S1519" s="15"/>
      <c r="T1519" s="29">
        <f t="shared" si="123"/>
        <v>59</v>
      </c>
      <c r="U1519" s="61">
        <v>12856.84</v>
      </c>
    </row>
    <row r="1520" spans="1:21" x14ac:dyDescent="0.25">
      <c r="A1520" t="s">
        <v>1551</v>
      </c>
      <c r="B1520">
        <v>1984</v>
      </c>
      <c r="C1520" t="s">
        <v>35</v>
      </c>
      <c r="D1520">
        <v>6</v>
      </c>
      <c r="E1520">
        <v>3</v>
      </c>
      <c r="F1520" s="54">
        <v>12870.31</v>
      </c>
      <c r="G1520" t="s">
        <v>12</v>
      </c>
      <c r="H1520" t="s">
        <v>12</v>
      </c>
      <c r="I1520" t="s">
        <v>23</v>
      </c>
      <c r="J1520" s="20"/>
      <c r="K1520" s="20"/>
      <c r="L1520" s="17" t="str">
        <f t="shared" si="119"/>
        <v>Aug</v>
      </c>
      <c r="M1520" s="17">
        <f t="shared" si="120"/>
        <v>1984</v>
      </c>
      <c r="N1520" s="17" t="str" cm="1">
        <f t="array" ref="N1520">IF(G1520="?",INDEX($G$2:$G$2344,MODE(MATCH($G$2:$G$2344,$G$2:$G$2344,0))),G1520)</f>
        <v>tier - 3</v>
      </c>
      <c r="O1520" s="17" t="str" cm="1">
        <f t="array" ref="O1520">IF(H1520="?",INDEX($H$2:$H$2344,MODE(MATCH($H$2:$H$2344,$H$2:$H$2344,0))),H1520)</f>
        <v>tier - 3</v>
      </c>
      <c r="P1520" s="17" t="str">
        <f t="shared" si="121"/>
        <v>R1012</v>
      </c>
      <c r="Q1520" s="47" t="str">
        <f t="shared" si="122"/>
        <v>6-Aug-1984</v>
      </c>
      <c r="R1520" s="48">
        <v>30900</v>
      </c>
      <c r="S1520" s="17"/>
      <c r="T1520" s="30">
        <f t="shared" si="123"/>
        <v>38</v>
      </c>
      <c r="U1520" s="62">
        <v>12870.31</v>
      </c>
    </row>
    <row r="1521" spans="1:21" x14ac:dyDescent="0.25">
      <c r="A1521" t="s">
        <v>1552</v>
      </c>
      <c r="B1521">
        <v>2004</v>
      </c>
      <c r="C1521" t="s">
        <v>10</v>
      </c>
      <c r="D1521">
        <v>9</v>
      </c>
      <c r="E1521">
        <v>0</v>
      </c>
      <c r="F1521" s="54">
        <v>12890.06</v>
      </c>
      <c r="G1521" t="s">
        <v>12</v>
      </c>
      <c r="H1521" t="s">
        <v>16</v>
      </c>
      <c r="I1521" t="s">
        <v>166</v>
      </c>
      <c r="J1521" s="19"/>
      <c r="K1521" s="19"/>
      <c r="L1521" s="15" t="str">
        <f t="shared" si="119"/>
        <v>Jul</v>
      </c>
      <c r="M1521" s="15">
        <f t="shared" si="120"/>
        <v>2004</v>
      </c>
      <c r="N1521" s="15" t="str" cm="1">
        <f t="array" ref="N1521">IF(G1521="?",INDEX($G$2:$G$2344,MODE(MATCH($G$2:$G$2344,$G$2:$G$2344,0))),G1521)</f>
        <v>tier - 3</v>
      </c>
      <c r="O1521" s="15" t="str" cm="1">
        <f t="array" ref="O1521">IF(H1521="?",INDEX($H$2:$H$2344,MODE(MATCH($H$2:$H$2344,$H$2:$H$2344,0))),H1521)</f>
        <v>tier - 1</v>
      </c>
      <c r="P1521" s="15" t="str">
        <f t="shared" si="121"/>
        <v>R1019</v>
      </c>
      <c r="Q1521" s="49" t="str">
        <f t="shared" si="122"/>
        <v>9-Jul-2004</v>
      </c>
      <c r="R1521" s="46">
        <v>38177</v>
      </c>
      <c r="S1521" s="15"/>
      <c r="T1521" s="29">
        <f t="shared" si="123"/>
        <v>18</v>
      </c>
      <c r="U1521" s="61">
        <v>12890.06</v>
      </c>
    </row>
    <row r="1522" spans="1:21" x14ac:dyDescent="0.25">
      <c r="A1522" t="s">
        <v>1553</v>
      </c>
      <c r="B1522">
        <v>1963</v>
      </c>
      <c r="C1522" t="s">
        <v>35</v>
      </c>
      <c r="D1522">
        <v>16</v>
      </c>
      <c r="E1522">
        <v>1</v>
      </c>
      <c r="F1522" s="54">
        <v>12913.99</v>
      </c>
      <c r="G1522" t="s">
        <v>12</v>
      </c>
      <c r="H1522" t="s">
        <v>11</v>
      </c>
      <c r="I1522" t="s">
        <v>168</v>
      </c>
      <c r="J1522" s="20"/>
      <c r="K1522" s="20"/>
      <c r="L1522" s="17" t="str">
        <f t="shared" si="119"/>
        <v>Aug</v>
      </c>
      <c r="M1522" s="17">
        <f t="shared" si="120"/>
        <v>1963</v>
      </c>
      <c r="N1522" s="17" t="str" cm="1">
        <f t="array" ref="N1522">IF(G1522="?",INDEX($G$2:$G$2344,MODE(MATCH($G$2:$G$2344,$G$2:$G$2344,0))),G1522)</f>
        <v>tier - 3</v>
      </c>
      <c r="O1522" s="17" t="str" cm="1">
        <f t="array" ref="O1522">IF(H1522="?",INDEX($H$2:$H$2344,MODE(MATCH($H$2:$H$2344,$H$2:$H$2344,0))),H1522)</f>
        <v>tier - 2</v>
      </c>
      <c r="P1522" s="17" t="str">
        <f t="shared" si="121"/>
        <v>R1016</v>
      </c>
      <c r="Q1522" s="47" t="str">
        <f t="shared" si="122"/>
        <v>16-Aug-1963</v>
      </c>
      <c r="R1522" s="48">
        <v>23239</v>
      </c>
      <c r="S1522" s="17"/>
      <c r="T1522" s="30">
        <f t="shared" si="123"/>
        <v>59</v>
      </c>
      <c r="U1522" s="62">
        <v>12913.99</v>
      </c>
    </row>
    <row r="1523" spans="1:21" x14ac:dyDescent="0.25">
      <c r="A1523" t="s">
        <v>1554</v>
      </c>
      <c r="B1523">
        <v>1963</v>
      </c>
      <c r="C1523" t="s">
        <v>20</v>
      </c>
      <c r="D1523">
        <v>1</v>
      </c>
      <c r="E1523">
        <v>2</v>
      </c>
      <c r="F1523" s="54">
        <v>12925.89</v>
      </c>
      <c r="G1523" t="s">
        <v>12</v>
      </c>
      <c r="H1523" t="s">
        <v>11</v>
      </c>
      <c r="I1523" t="s">
        <v>13</v>
      </c>
      <c r="J1523" s="19"/>
      <c r="K1523" s="19"/>
      <c r="L1523" s="15" t="str">
        <f t="shared" si="119"/>
        <v>Sep</v>
      </c>
      <c r="M1523" s="15">
        <f t="shared" si="120"/>
        <v>1963</v>
      </c>
      <c r="N1523" s="15" t="str" cm="1">
        <f t="array" ref="N1523">IF(G1523="?",INDEX($G$2:$G$2344,MODE(MATCH($G$2:$G$2344,$G$2:$G$2344,0))),G1523)</f>
        <v>tier - 3</v>
      </c>
      <c r="O1523" s="15" t="str" cm="1">
        <f t="array" ref="O1523">IF(H1523="?",INDEX($H$2:$H$2344,MODE(MATCH($H$2:$H$2344,$H$2:$H$2344,0))),H1523)</f>
        <v>tier - 2</v>
      </c>
      <c r="P1523" s="15" t="str">
        <f t="shared" si="121"/>
        <v>R1013</v>
      </c>
      <c r="Q1523" s="49" t="str">
        <f t="shared" si="122"/>
        <v>1-Sep-1963</v>
      </c>
      <c r="R1523" s="46">
        <v>23255</v>
      </c>
      <c r="S1523" s="15"/>
      <c r="T1523" s="29">
        <f t="shared" si="123"/>
        <v>59</v>
      </c>
      <c r="U1523" s="61">
        <v>12925.89</v>
      </c>
    </row>
    <row r="1524" spans="1:21" x14ac:dyDescent="0.25">
      <c r="A1524" t="s">
        <v>1555</v>
      </c>
      <c r="B1524">
        <v>1963</v>
      </c>
      <c r="C1524" t="s">
        <v>35</v>
      </c>
      <c r="D1524">
        <v>14</v>
      </c>
      <c r="E1524">
        <v>2</v>
      </c>
      <c r="F1524" s="54">
        <v>12928.79</v>
      </c>
      <c r="G1524" t="s">
        <v>12</v>
      </c>
      <c r="H1524" t="s">
        <v>11</v>
      </c>
      <c r="I1524" t="s">
        <v>13</v>
      </c>
      <c r="J1524" s="20"/>
      <c r="K1524" s="20"/>
      <c r="L1524" s="17" t="str">
        <f t="shared" si="119"/>
        <v>Aug</v>
      </c>
      <c r="M1524" s="17">
        <f t="shared" si="120"/>
        <v>1963</v>
      </c>
      <c r="N1524" s="17" t="str" cm="1">
        <f t="array" ref="N1524">IF(G1524="?",INDEX($G$2:$G$2344,MODE(MATCH($G$2:$G$2344,$G$2:$G$2344,0))),G1524)</f>
        <v>tier - 3</v>
      </c>
      <c r="O1524" s="17" t="str" cm="1">
        <f t="array" ref="O1524">IF(H1524="?",INDEX($H$2:$H$2344,MODE(MATCH($H$2:$H$2344,$H$2:$H$2344,0))),H1524)</f>
        <v>tier - 2</v>
      </c>
      <c r="P1524" s="17" t="str">
        <f t="shared" si="121"/>
        <v>R1013</v>
      </c>
      <c r="Q1524" s="47" t="str">
        <f t="shared" si="122"/>
        <v>14-Aug-1963</v>
      </c>
      <c r="R1524" s="48">
        <v>23237</v>
      </c>
      <c r="S1524" s="17"/>
      <c r="T1524" s="30">
        <f t="shared" si="123"/>
        <v>59</v>
      </c>
      <c r="U1524" s="62">
        <v>12928.79</v>
      </c>
    </row>
    <row r="1525" spans="1:21" x14ac:dyDescent="0.25">
      <c r="A1525" t="s">
        <v>1556</v>
      </c>
      <c r="B1525">
        <v>1966</v>
      </c>
      <c r="C1525" t="s">
        <v>30</v>
      </c>
      <c r="D1525">
        <v>22</v>
      </c>
      <c r="E1525">
        <v>4</v>
      </c>
      <c r="F1525" s="54">
        <v>12949.16</v>
      </c>
      <c r="G1525" t="s">
        <v>12</v>
      </c>
      <c r="H1525" t="s">
        <v>12</v>
      </c>
      <c r="I1525" t="s">
        <v>13</v>
      </c>
      <c r="J1525" s="19"/>
      <c r="K1525" s="19"/>
      <c r="L1525" s="15" t="str">
        <f t="shared" si="119"/>
        <v>Dec</v>
      </c>
      <c r="M1525" s="15">
        <f t="shared" si="120"/>
        <v>1966</v>
      </c>
      <c r="N1525" s="15" t="str" cm="1">
        <f t="array" ref="N1525">IF(G1525="?",INDEX($G$2:$G$2344,MODE(MATCH($G$2:$G$2344,$G$2:$G$2344,0))),G1525)</f>
        <v>tier - 3</v>
      </c>
      <c r="O1525" s="15" t="str" cm="1">
        <f t="array" ref="O1525">IF(H1525="?",INDEX($H$2:$H$2344,MODE(MATCH($H$2:$H$2344,$H$2:$H$2344,0))),H1525)</f>
        <v>tier - 3</v>
      </c>
      <c r="P1525" s="15" t="str">
        <f t="shared" si="121"/>
        <v>R1013</v>
      </c>
      <c r="Q1525" s="49" t="str">
        <f t="shared" si="122"/>
        <v>22-Dec-1966</v>
      </c>
      <c r="R1525" s="46">
        <v>24463</v>
      </c>
      <c r="S1525" s="15"/>
      <c r="T1525" s="29">
        <f t="shared" si="123"/>
        <v>56</v>
      </c>
      <c r="U1525" s="61">
        <v>12949.16</v>
      </c>
    </row>
    <row r="1526" spans="1:21" x14ac:dyDescent="0.25">
      <c r="A1526" t="s">
        <v>1557</v>
      </c>
      <c r="B1526">
        <v>1961</v>
      </c>
      <c r="C1526" t="s">
        <v>35</v>
      </c>
      <c r="D1526">
        <v>20</v>
      </c>
      <c r="E1526">
        <v>0</v>
      </c>
      <c r="F1526" s="54">
        <v>12950.07</v>
      </c>
      <c r="G1526" t="s">
        <v>12</v>
      </c>
      <c r="H1526" t="s">
        <v>16</v>
      </c>
      <c r="I1526" t="s">
        <v>23</v>
      </c>
      <c r="J1526" s="20"/>
      <c r="K1526" s="20"/>
      <c r="L1526" s="17" t="str">
        <f t="shared" si="119"/>
        <v>Aug</v>
      </c>
      <c r="M1526" s="17">
        <f t="shared" si="120"/>
        <v>1961</v>
      </c>
      <c r="N1526" s="17" t="str" cm="1">
        <f t="array" ref="N1526">IF(G1526="?",INDEX($G$2:$G$2344,MODE(MATCH($G$2:$G$2344,$G$2:$G$2344,0))),G1526)</f>
        <v>tier - 3</v>
      </c>
      <c r="O1526" s="17" t="str" cm="1">
        <f t="array" ref="O1526">IF(H1526="?",INDEX($H$2:$H$2344,MODE(MATCH($H$2:$H$2344,$H$2:$H$2344,0))),H1526)</f>
        <v>tier - 1</v>
      </c>
      <c r="P1526" s="17" t="str">
        <f t="shared" si="121"/>
        <v>R1012</v>
      </c>
      <c r="Q1526" s="47" t="str">
        <f t="shared" si="122"/>
        <v>20-Aug-1961</v>
      </c>
      <c r="R1526" s="48">
        <v>22513</v>
      </c>
      <c r="S1526" s="17"/>
      <c r="T1526" s="30">
        <f t="shared" si="123"/>
        <v>61</v>
      </c>
      <c r="U1526" s="62">
        <v>12950.07</v>
      </c>
    </row>
    <row r="1527" spans="1:21" x14ac:dyDescent="0.25">
      <c r="A1527" t="s">
        <v>1558</v>
      </c>
      <c r="B1527">
        <v>1960</v>
      </c>
      <c r="C1527" t="s">
        <v>15</v>
      </c>
      <c r="D1527">
        <v>4</v>
      </c>
      <c r="E1527">
        <v>0</v>
      </c>
      <c r="F1527" s="54">
        <v>12957.12</v>
      </c>
      <c r="G1527" t="s">
        <v>12</v>
      </c>
      <c r="H1527" t="s">
        <v>16</v>
      </c>
      <c r="I1527" t="s">
        <v>42</v>
      </c>
      <c r="J1527" s="19"/>
      <c r="K1527" s="19"/>
      <c r="L1527" s="15" t="str">
        <f t="shared" si="119"/>
        <v>Nov</v>
      </c>
      <c r="M1527" s="15">
        <f t="shared" si="120"/>
        <v>1960</v>
      </c>
      <c r="N1527" s="15" t="str" cm="1">
        <f t="array" ref="N1527">IF(G1527="?",INDEX($G$2:$G$2344,MODE(MATCH($G$2:$G$2344,$G$2:$G$2344,0))),G1527)</f>
        <v>tier - 3</v>
      </c>
      <c r="O1527" s="15" t="str" cm="1">
        <f t="array" ref="O1527">IF(H1527="?",INDEX($H$2:$H$2344,MODE(MATCH($H$2:$H$2344,$H$2:$H$2344,0))),H1527)</f>
        <v>tier - 1</v>
      </c>
      <c r="P1527" s="15" t="str">
        <f t="shared" si="121"/>
        <v>R1011</v>
      </c>
      <c r="Q1527" s="49" t="str">
        <f t="shared" si="122"/>
        <v>4-Nov-1960</v>
      </c>
      <c r="R1527" s="46">
        <v>22224</v>
      </c>
      <c r="S1527" s="15"/>
      <c r="T1527" s="29">
        <f t="shared" si="123"/>
        <v>62</v>
      </c>
      <c r="U1527" s="61">
        <v>12957.12</v>
      </c>
    </row>
    <row r="1528" spans="1:21" x14ac:dyDescent="0.25">
      <c r="A1528" t="s">
        <v>1559</v>
      </c>
      <c r="B1528">
        <v>1960</v>
      </c>
      <c r="C1528" t="s">
        <v>18</v>
      </c>
      <c r="D1528">
        <v>22</v>
      </c>
      <c r="E1528">
        <v>0</v>
      </c>
      <c r="F1528" s="54">
        <v>12979.36</v>
      </c>
      <c r="G1528" t="s">
        <v>12</v>
      </c>
      <c r="H1528" t="s">
        <v>16</v>
      </c>
      <c r="I1528" t="s">
        <v>42</v>
      </c>
      <c r="J1528" s="20"/>
      <c r="K1528" s="20"/>
      <c r="L1528" s="17" t="str">
        <f t="shared" si="119"/>
        <v>Jun</v>
      </c>
      <c r="M1528" s="17">
        <f t="shared" si="120"/>
        <v>1960</v>
      </c>
      <c r="N1528" s="17" t="str" cm="1">
        <f t="array" ref="N1528">IF(G1528="?",INDEX($G$2:$G$2344,MODE(MATCH($G$2:$G$2344,$G$2:$G$2344,0))),G1528)</f>
        <v>tier - 3</v>
      </c>
      <c r="O1528" s="17" t="str" cm="1">
        <f t="array" ref="O1528">IF(H1528="?",INDEX($H$2:$H$2344,MODE(MATCH($H$2:$H$2344,$H$2:$H$2344,0))),H1528)</f>
        <v>tier - 1</v>
      </c>
      <c r="P1528" s="17" t="str">
        <f t="shared" si="121"/>
        <v>R1011</v>
      </c>
      <c r="Q1528" s="47" t="str">
        <f t="shared" si="122"/>
        <v>22-Jun-1960</v>
      </c>
      <c r="R1528" s="48">
        <v>22089</v>
      </c>
      <c r="S1528" s="17"/>
      <c r="T1528" s="30">
        <f t="shared" si="123"/>
        <v>62</v>
      </c>
      <c r="U1528" s="62">
        <v>12979.36</v>
      </c>
    </row>
    <row r="1529" spans="1:21" x14ac:dyDescent="0.25">
      <c r="A1529" t="s">
        <v>1560</v>
      </c>
      <c r="B1529">
        <v>1960</v>
      </c>
      <c r="C1529" t="s">
        <v>20</v>
      </c>
      <c r="D1529">
        <v>23</v>
      </c>
      <c r="E1529">
        <v>0</v>
      </c>
      <c r="F1529" s="54">
        <v>12981.35</v>
      </c>
      <c r="G1529" t="s">
        <v>12</v>
      </c>
      <c r="H1529" t="s">
        <v>12</v>
      </c>
      <c r="I1529" t="s">
        <v>13</v>
      </c>
      <c r="J1529" s="19"/>
      <c r="K1529" s="19"/>
      <c r="L1529" s="15" t="str">
        <f t="shared" si="119"/>
        <v>Sep</v>
      </c>
      <c r="M1529" s="15">
        <f t="shared" si="120"/>
        <v>1960</v>
      </c>
      <c r="N1529" s="15" t="str" cm="1">
        <f t="array" ref="N1529">IF(G1529="?",INDEX($G$2:$G$2344,MODE(MATCH($G$2:$G$2344,$G$2:$G$2344,0))),G1529)</f>
        <v>tier - 3</v>
      </c>
      <c r="O1529" s="15" t="str" cm="1">
        <f t="array" ref="O1529">IF(H1529="?",INDEX($H$2:$H$2344,MODE(MATCH($H$2:$H$2344,$H$2:$H$2344,0))),H1529)</f>
        <v>tier - 3</v>
      </c>
      <c r="P1529" s="15" t="str">
        <f t="shared" si="121"/>
        <v>R1013</v>
      </c>
      <c r="Q1529" s="49" t="str">
        <f t="shared" si="122"/>
        <v>23-Sep-1960</v>
      </c>
      <c r="R1529" s="46">
        <v>22182</v>
      </c>
      <c r="S1529" s="15"/>
      <c r="T1529" s="29">
        <f t="shared" si="123"/>
        <v>62</v>
      </c>
      <c r="U1529" s="61">
        <v>12981.35</v>
      </c>
    </row>
    <row r="1530" spans="1:21" x14ac:dyDescent="0.25">
      <c r="A1530" t="s">
        <v>1561</v>
      </c>
      <c r="B1530">
        <v>1960</v>
      </c>
      <c r="C1530" t="s">
        <v>15</v>
      </c>
      <c r="D1530">
        <v>28</v>
      </c>
      <c r="E1530">
        <v>0</v>
      </c>
      <c r="F1530" s="54">
        <v>12982.87</v>
      </c>
      <c r="G1530" t="s">
        <v>12</v>
      </c>
      <c r="H1530" t="s">
        <v>16</v>
      </c>
      <c r="I1530" t="s">
        <v>13</v>
      </c>
      <c r="J1530" s="20"/>
      <c r="K1530" s="20"/>
      <c r="L1530" s="17" t="str">
        <f t="shared" si="119"/>
        <v>Nov</v>
      </c>
      <c r="M1530" s="17">
        <f t="shared" si="120"/>
        <v>1960</v>
      </c>
      <c r="N1530" s="17" t="str" cm="1">
        <f t="array" ref="N1530">IF(G1530="?",INDEX($G$2:$G$2344,MODE(MATCH($G$2:$G$2344,$G$2:$G$2344,0))),G1530)</f>
        <v>tier - 3</v>
      </c>
      <c r="O1530" s="17" t="str" cm="1">
        <f t="array" ref="O1530">IF(H1530="?",INDEX($H$2:$H$2344,MODE(MATCH($H$2:$H$2344,$H$2:$H$2344,0))),H1530)</f>
        <v>tier - 1</v>
      </c>
      <c r="P1530" s="17" t="str">
        <f t="shared" si="121"/>
        <v>R1013</v>
      </c>
      <c r="Q1530" s="47" t="str">
        <f t="shared" si="122"/>
        <v>28-Nov-1960</v>
      </c>
      <c r="R1530" s="48">
        <v>22248</v>
      </c>
      <c r="S1530" s="17"/>
      <c r="T1530" s="30">
        <f t="shared" si="123"/>
        <v>62</v>
      </c>
      <c r="U1530" s="62">
        <v>12982.87</v>
      </c>
    </row>
    <row r="1531" spans="1:21" x14ac:dyDescent="0.25">
      <c r="A1531" t="s">
        <v>1562</v>
      </c>
      <c r="B1531">
        <v>1979</v>
      </c>
      <c r="C1531" t="s">
        <v>15</v>
      </c>
      <c r="D1531">
        <v>27</v>
      </c>
      <c r="E1531">
        <v>2</v>
      </c>
      <c r="F1531" s="54">
        <v>12994.12</v>
      </c>
      <c r="G1531" t="s">
        <v>12</v>
      </c>
      <c r="H1531" t="s">
        <v>11</v>
      </c>
      <c r="I1531" t="s">
        <v>535</v>
      </c>
      <c r="J1531" s="19"/>
      <c r="K1531" s="19"/>
      <c r="L1531" s="15" t="str">
        <f t="shared" si="119"/>
        <v>Nov</v>
      </c>
      <c r="M1531" s="15">
        <f t="shared" si="120"/>
        <v>1979</v>
      </c>
      <c r="N1531" s="15" t="str" cm="1">
        <f t="array" ref="N1531">IF(G1531="?",INDEX($G$2:$G$2344,MODE(MATCH($G$2:$G$2344,$G$2:$G$2344,0))),G1531)</f>
        <v>tier - 3</v>
      </c>
      <c r="O1531" s="15" t="str" cm="1">
        <f t="array" ref="O1531">IF(H1531="?",INDEX($H$2:$H$2344,MODE(MATCH($H$2:$H$2344,$H$2:$H$2344,0))),H1531)</f>
        <v>tier - 2</v>
      </c>
      <c r="P1531" s="15" t="str">
        <f t="shared" si="121"/>
        <v>R1026</v>
      </c>
      <c r="Q1531" s="49" t="str">
        <f t="shared" si="122"/>
        <v>27-Nov-1979</v>
      </c>
      <c r="R1531" s="46">
        <v>29186</v>
      </c>
      <c r="S1531" s="15"/>
      <c r="T1531" s="29">
        <f t="shared" si="123"/>
        <v>43</v>
      </c>
      <c r="U1531" s="61">
        <v>12994.12</v>
      </c>
    </row>
    <row r="1532" spans="1:21" x14ac:dyDescent="0.25">
      <c r="A1532" t="s">
        <v>1563</v>
      </c>
      <c r="B1532">
        <v>1981</v>
      </c>
      <c r="C1532" t="s">
        <v>37</v>
      </c>
      <c r="D1532">
        <v>30</v>
      </c>
      <c r="E1532">
        <v>1</v>
      </c>
      <c r="F1532" s="54">
        <v>13002.91</v>
      </c>
      <c r="G1532" t="s">
        <v>12</v>
      </c>
      <c r="H1532" t="s">
        <v>16</v>
      </c>
      <c r="I1532" t="s">
        <v>23</v>
      </c>
      <c r="J1532" s="20"/>
      <c r="K1532" s="20"/>
      <c r="L1532" s="17" t="str">
        <f t="shared" si="119"/>
        <v>Oct</v>
      </c>
      <c r="M1532" s="17">
        <f t="shared" si="120"/>
        <v>1981</v>
      </c>
      <c r="N1532" s="17" t="str" cm="1">
        <f t="array" ref="N1532">IF(G1532="?",INDEX($G$2:$G$2344,MODE(MATCH($G$2:$G$2344,$G$2:$G$2344,0))),G1532)</f>
        <v>tier - 3</v>
      </c>
      <c r="O1532" s="17" t="str" cm="1">
        <f t="array" ref="O1532">IF(H1532="?",INDEX($H$2:$H$2344,MODE(MATCH($H$2:$H$2344,$H$2:$H$2344,0))),H1532)</f>
        <v>tier - 1</v>
      </c>
      <c r="P1532" s="17" t="str">
        <f t="shared" si="121"/>
        <v>R1012</v>
      </c>
      <c r="Q1532" s="47" t="str">
        <f t="shared" si="122"/>
        <v>30-Oct-1981</v>
      </c>
      <c r="R1532" s="48">
        <v>29889</v>
      </c>
      <c r="S1532" s="17"/>
      <c r="T1532" s="30">
        <f t="shared" si="123"/>
        <v>41</v>
      </c>
      <c r="U1532" s="62">
        <v>13002.91</v>
      </c>
    </row>
    <row r="1533" spans="1:21" x14ac:dyDescent="0.25">
      <c r="A1533" t="s">
        <v>1564</v>
      </c>
      <c r="B1533">
        <v>1962</v>
      </c>
      <c r="C1533" t="s">
        <v>18</v>
      </c>
      <c r="D1533">
        <v>24</v>
      </c>
      <c r="E1533">
        <v>0</v>
      </c>
      <c r="F1533" s="54">
        <v>13004.95</v>
      </c>
      <c r="G1533" t="s">
        <v>12</v>
      </c>
      <c r="H1533" t="s">
        <v>16</v>
      </c>
      <c r="I1533" t="s">
        <v>23</v>
      </c>
      <c r="J1533" s="19"/>
      <c r="K1533" s="19"/>
      <c r="L1533" s="15" t="str">
        <f t="shared" si="119"/>
        <v>Jun</v>
      </c>
      <c r="M1533" s="15">
        <f t="shared" si="120"/>
        <v>1962</v>
      </c>
      <c r="N1533" s="15" t="str" cm="1">
        <f t="array" ref="N1533">IF(G1533="?",INDEX($G$2:$G$2344,MODE(MATCH($G$2:$G$2344,$G$2:$G$2344,0))),G1533)</f>
        <v>tier - 3</v>
      </c>
      <c r="O1533" s="15" t="str" cm="1">
        <f t="array" ref="O1533">IF(H1533="?",INDEX($H$2:$H$2344,MODE(MATCH($H$2:$H$2344,$H$2:$H$2344,0))),H1533)</f>
        <v>tier - 1</v>
      </c>
      <c r="P1533" s="15" t="str">
        <f t="shared" si="121"/>
        <v>R1012</v>
      </c>
      <c r="Q1533" s="49" t="str">
        <f t="shared" si="122"/>
        <v>24-Jun-1962</v>
      </c>
      <c r="R1533" s="46">
        <v>22821</v>
      </c>
      <c r="S1533" s="15"/>
      <c r="T1533" s="29">
        <f t="shared" si="123"/>
        <v>60</v>
      </c>
      <c r="U1533" s="61">
        <v>13004.95</v>
      </c>
    </row>
    <row r="1534" spans="1:21" x14ac:dyDescent="0.25">
      <c r="A1534" t="s">
        <v>1565</v>
      </c>
      <c r="B1534">
        <v>1969</v>
      </c>
      <c r="C1534" t="s">
        <v>30</v>
      </c>
      <c r="D1534">
        <v>13</v>
      </c>
      <c r="E1534">
        <v>0</v>
      </c>
      <c r="F1534" s="54">
        <v>13008.07</v>
      </c>
      <c r="G1534" t="s">
        <v>12</v>
      </c>
      <c r="H1534" t="s">
        <v>12</v>
      </c>
      <c r="I1534" t="s">
        <v>23</v>
      </c>
      <c r="J1534" s="20"/>
      <c r="K1534" s="20"/>
      <c r="L1534" s="17" t="str">
        <f t="shared" si="119"/>
        <v>Dec</v>
      </c>
      <c r="M1534" s="17">
        <f t="shared" si="120"/>
        <v>1969</v>
      </c>
      <c r="N1534" s="17" t="str" cm="1">
        <f t="array" ref="N1534">IF(G1534="?",INDEX($G$2:$G$2344,MODE(MATCH($G$2:$G$2344,$G$2:$G$2344,0))),G1534)</f>
        <v>tier - 3</v>
      </c>
      <c r="O1534" s="17" t="str" cm="1">
        <f t="array" ref="O1534">IF(H1534="?",INDEX($H$2:$H$2344,MODE(MATCH($H$2:$H$2344,$H$2:$H$2344,0))),H1534)</f>
        <v>tier - 3</v>
      </c>
      <c r="P1534" s="17" t="str">
        <f t="shared" si="121"/>
        <v>R1012</v>
      </c>
      <c r="Q1534" s="47" t="str">
        <f t="shared" si="122"/>
        <v>13-Dec-1969</v>
      </c>
      <c r="R1534" s="48">
        <v>25550</v>
      </c>
      <c r="S1534" s="17"/>
      <c r="T1534" s="30">
        <f t="shared" si="123"/>
        <v>53</v>
      </c>
      <c r="U1534" s="62">
        <v>13008.07</v>
      </c>
    </row>
    <row r="1535" spans="1:21" x14ac:dyDescent="0.25">
      <c r="A1535" t="s">
        <v>1566</v>
      </c>
      <c r="B1535">
        <v>1972</v>
      </c>
      <c r="C1535" t="s">
        <v>20</v>
      </c>
      <c r="D1535">
        <v>27</v>
      </c>
      <c r="E1535">
        <v>0</v>
      </c>
      <c r="F1535" s="54">
        <v>13010.86</v>
      </c>
      <c r="G1535" t="s">
        <v>12</v>
      </c>
      <c r="H1535" t="s">
        <v>11</v>
      </c>
      <c r="I1535" t="s">
        <v>23</v>
      </c>
      <c r="J1535" s="19"/>
      <c r="K1535" s="19"/>
      <c r="L1535" s="15" t="str">
        <f t="shared" si="119"/>
        <v>Sep</v>
      </c>
      <c r="M1535" s="15">
        <f t="shared" si="120"/>
        <v>1972</v>
      </c>
      <c r="N1535" s="15" t="str" cm="1">
        <f t="array" ref="N1535">IF(G1535="?",INDEX($G$2:$G$2344,MODE(MATCH($G$2:$G$2344,$G$2:$G$2344,0))),G1535)</f>
        <v>tier - 3</v>
      </c>
      <c r="O1535" s="15" t="str" cm="1">
        <f t="array" ref="O1535">IF(H1535="?",INDEX($H$2:$H$2344,MODE(MATCH($H$2:$H$2344,$H$2:$H$2344,0))),H1535)</f>
        <v>tier - 2</v>
      </c>
      <c r="P1535" s="15" t="str">
        <f t="shared" si="121"/>
        <v>R1012</v>
      </c>
      <c r="Q1535" s="49" t="str">
        <f t="shared" si="122"/>
        <v>27-Sep-1972</v>
      </c>
      <c r="R1535" s="46">
        <v>26569</v>
      </c>
      <c r="S1535" s="15"/>
      <c r="T1535" s="29">
        <f t="shared" si="123"/>
        <v>50</v>
      </c>
      <c r="U1535" s="61">
        <v>13010.86</v>
      </c>
    </row>
    <row r="1536" spans="1:21" x14ac:dyDescent="0.25">
      <c r="A1536" t="s">
        <v>1567</v>
      </c>
      <c r="B1536">
        <v>1962</v>
      </c>
      <c r="C1536" t="s">
        <v>10</v>
      </c>
      <c r="D1536">
        <v>20</v>
      </c>
      <c r="E1536">
        <v>0</v>
      </c>
      <c r="F1536" s="54">
        <v>13012.21</v>
      </c>
      <c r="G1536" t="s">
        <v>12</v>
      </c>
      <c r="H1536" t="s">
        <v>16</v>
      </c>
      <c r="I1536" t="s">
        <v>23</v>
      </c>
      <c r="J1536" s="20"/>
      <c r="K1536" s="20"/>
      <c r="L1536" s="17" t="str">
        <f t="shared" si="119"/>
        <v>Jul</v>
      </c>
      <c r="M1536" s="17">
        <f t="shared" si="120"/>
        <v>1962</v>
      </c>
      <c r="N1536" s="17" t="str" cm="1">
        <f t="array" ref="N1536">IF(G1536="?",INDEX($G$2:$G$2344,MODE(MATCH($G$2:$G$2344,$G$2:$G$2344,0))),G1536)</f>
        <v>tier - 3</v>
      </c>
      <c r="O1536" s="17" t="str" cm="1">
        <f t="array" ref="O1536">IF(H1536="?",INDEX($H$2:$H$2344,MODE(MATCH($H$2:$H$2344,$H$2:$H$2344,0))),H1536)</f>
        <v>tier - 1</v>
      </c>
      <c r="P1536" s="17" t="str">
        <f t="shared" si="121"/>
        <v>R1012</v>
      </c>
      <c r="Q1536" s="47" t="str">
        <f t="shared" si="122"/>
        <v>20-Jul-1962</v>
      </c>
      <c r="R1536" s="48">
        <v>22847</v>
      </c>
      <c r="S1536" s="17"/>
      <c r="T1536" s="30">
        <f t="shared" si="123"/>
        <v>60</v>
      </c>
      <c r="U1536" s="62">
        <v>13012.21</v>
      </c>
    </row>
    <row r="1537" spans="1:21" x14ac:dyDescent="0.25">
      <c r="A1537" t="s">
        <v>1568</v>
      </c>
      <c r="B1537">
        <v>1964</v>
      </c>
      <c r="C1537" t="s">
        <v>20</v>
      </c>
      <c r="D1537">
        <v>23</v>
      </c>
      <c r="E1537">
        <v>1</v>
      </c>
      <c r="F1537" s="54">
        <v>13019.16</v>
      </c>
      <c r="G1537" t="s">
        <v>12</v>
      </c>
      <c r="H1537" t="s">
        <v>16</v>
      </c>
      <c r="I1537" t="s">
        <v>247</v>
      </c>
      <c r="J1537" s="19"/>
      <c r="K1537" s="19"/>
      <c r="L1537" s="15" t="str">
        <f t="shared" si="119"/>
        <v>Sep</v>
      </c>
      <c r="M1537" s="15">
        <f t="shared" si="120"/>
        <v>1964</v>
      </c>
      <c r="N1537" s="15" t="str" cm="1">
        <f t="array" ref="N1537">IF(G1537="?",INDEX($G$2:$G$2344,MODE(MATCH($G$2:$G$2344,$G$2:$G$2344,0))),G1537)</f>
        <v>tier - 3</v>
      </c>
      <c r="O1537" s="15" t="str" cm="1">
        <f t="array" ref="O1537">IF(H1537="?",INDEX($H$2:$H$2344,MODE(MATCH($H$2:$H$2344,$H$2:$H$2344,0))),H1537)</f>
        <v>tier - 1</v>
      </c>
      <c r="P1537" s="15" t="str">
        <f t="shared" si="121"/>
        <v>R1024</v>
      </c>
      <c r="Q1537" s="49" t="str">
        <f t="shared" si="122"/>
        <v>23-Sep-1964</v>
      </c>
      <c r="R1537" s="46">
        <v>23643</v>
      </c>
      <c r="S1537" s="15"/>
      <c r="T1537" s="29">
        <f t="shared" si="123"/>
        <v>58</v>
      </c>
      <c r="U1537" s="61">
        <v>13019.16</v>
      </c>
    </row>
    <row r="1538" spans="1:21" x14ac:dyDescent="0.25">
      <c r="A1538" t="s">
        <v>1569</v>
      </c>
      <c r="B1538">
        <v>1965</v>
      </c>
      <c r="C1538" t="s">
        <v>15</v>
      </c>
      <c r="D1538">
        <v>4</v>
      </c>
      <c r="E1538">
        <v>0</v>
      </c>
      <c r="F1538" s="54">
        <v>13023.93</v>
      </c>
      <c r="G1538" t="s">
        <v>12</v>
      </c>
      <c r="H1538" t="s">
        <v>11</v>
      </c>
      <c r="I1538" t="s">
        <v>200</v>
      </c>
      <c r="J1538" s="20"/>
      <c r="K1538" s="20"/>
      <c r="L1538" s="17" t="str">
        <f t="shared" ref="L1538:L1601" si="124">IF(C1538="?","Sep",C1538)</f>
        <v>Nov</v>
      </c>
      <c r="M1538" s="17">
        <f t="shared" ref="M1538:M1601" si="125">IF(B1538="?",ROUND(AVERAGE($B$2:$B$2344),0),B1538)</f>
        <v>1965</v>
      </c>
      <c r="N1538" s="17" t="str" cm="1">
        <f t="array" ref="N1538">IF(G1538="?",INDEX($G$2:$G$2344,MODE(MATCH($G$2:$G$2344,$G$2:$G$2344,0))),G1538)</f>
        <v>tier - 3</v>
      </c>
      <c r="O1538" s="17" t="str" cm="1">
        <f t="array" ref="O1538">IF(H1538="?",INDEX($H$2:$H$2344,MODE(MATCH($H$2:$H$2344,$H$2:$H$2344,0))),H1538)</f>
        <v>tier - 2</v>
      </c>
      <c r="P1538" s="17" t="str">
        <f t="shared" ref="P1538:P1601" si="126">IF(I1538="?","Unknown",I1538)</f>
        <v>R1025</v>
      </c>
      <c r="Q1538" s="47" t="str">
        <f t="shared" ref="Q1538:Q1601" si="127">CONCATENATE(D1538,"-",L1538,"-",M1538)</f>
        <v>4-Nov-1965</v>
      </c>
      <c r="R1538" s="48">
        <v>24050</v>
      </c>
      <c r="S1538" s="17"/>
      <c r="T1538" s="30">
        <f t="shared" ref="T1538:T1601" si="128">DATEDIF(R1538,$S$2,"Y")</f>
        <v>57</v>
      </c>
      <c r="U1538" s="62">
        <v>13023.93</v>
      </c>
    </row>
    <row r="1539" spans="1:21" x14ac:dyDescent="0.25">
      <c r="A1539" t="s">
        <v>1570</v>
      </c>
      <c r="B1539">
        <v>1961</v>
      </c>
      <c r="C1539" t="s">
        <v>15</v>
      </c>
      <c r="D1539">
        <v>9</v>
      </c>
      <c r="E1539">
        <v>0</v>
      </c>
      <c r="F1539" s="54">
        <v>13041.92</v>
      </c>
      <c r="G1539" t="s">
        <v>12</v>
      </c>
      <c r="H1539" t="s">
        <v>16</v>
      </c>
      <c r="I1539" t="s">
        <v>42</v>
      </c>
      <c r="J1539" s="19"/>
      <c r="K1539" s="19"/>
      <c r="L1539" s="15" t="str">
        <f t="shared" si="124"/>
        <v>Nov</v>
      </c>
      <c r="M1539" s="15">
        <f t="shared" si="125"/>
        <v>1961</v>
      </c>
      <c r="N1539" s="15" t="str" cm="1">
        <f t="array" ref="N1539">IF(G1539="?",INDEX($G$2:$G$2344,MODE(MATCH($G$2:$G$2344,$G$2:$G$2344,0))),G1539)</f>
        <v>tier - 3</v>
      </c>
      <c r="O1539" s="15" t="str" cm="1">
        <f t="array" ref="O1539">IF(H1539="?",INDEX($H$2:$H$2344,MODE(MATCH($H$2:$H$2344,$H$2:$H$2344,0))),H1539)</f>
        <v>tier - 1</v>
      </c>
      <c r="P1539" s="15" t="str">
        <f t="shared" si="126"/>
        <v>R1011</v>
      </c>
      <c r="Q1539" s="49" t="str">
        <f t="shared" si="127"/>
        <v>9-Nov-1961</v>
      </c>
      <c r="R1539" s="46">
        <v>22594</v>
      </c>
      <c r="S1539" s="15"/>
      <c r="T1539" s="29">
        <f t="shared" si="128"/>
        <v>61</v>
      </c>
      <c r="U1539" s="61">
        <v>13041.92</v>
      </c>
    </row>
    <row r="1540" spans="1:21" x14ac:dyDescent="0.25">
      <c r="A1540" t="s">
        <v>1571</v>
      </c>
      <c r="B1540">
        <v>1969</v>
      </c>
      <c r="C1540" t="s">
        <v>20</v>
      </c>
      <c r="D1540">
        <v>23</v>
      </c>
      <c r="E1540">
        <v>0</v>
      </c>
      <c r="F1540" s="54">
        <v>13044.41</v>
      </c>
      <c r="G1540" t="s">
        <v>12</v>
      </c>
      <c r="H1540" t="s">
        <v>16</v>
      </c>
      <c r="I1540" t="s">
        <v>23</v>
      </c>
      <c r="J1540" s="20"/>
      <c r="K1540" s="20"/>
      <c r="L1540" s="17" t="str">
        <f t="shared" si="124"/>
        <v>Sep</v>
      </c>
      <c r="M1540" s="17">
        <f t="shared" si="125"/>
        <v>1969</v>
      </c>
      <c r="N1540" s="17" t="str" cm="1">
        <f t="array" ref="N1540">IF(G1540="?",INDEX($G$2:$G$2344,MODE(MATCH($G$2:$G$2344,$G$2:$G$2344,0))),G1540)</f>
        <v>tier - 3</v>
      </c>
      <c r="O1540" s="17" t="str" cm="1">
        <f t="array" ref="O1540">IF(H1540="?",INDEX($H$2:$H$2344,MODE(MATCH($H$2:$H$2344,$H$2:$H$2344,0))),H1540)</f>
        <v>tier - 1</v>
      </c>
      <c r="P1540" s="17" t="str">
        <f t="shared" si="126"/>
        <v>R1012</v>
      </c>
      <c r="Q1540" s="47" t="str">
        <f t="shared" si="127"/>
        <v>23-Sep-1969</v>
      </c>
      <c r="R1540" s="48">
        <v>25469</v>
      </c>
      <c r="S1540" s="17"/>
      <c r="T1540" s="30">
        <f t="shared" si="128"/>
        <v>53</v>
      </c>
      <c r="U1540" s="62">
        <v>13044.41</v>
      </c>
    </row>
    <row r="1541" spans="1:21" x14ac:dyDescent="0.25">
      <c r="A1541" t="s">
        <v>1572</v>
      </c>
      <c r="B1541">
        <v>1967</v>
      </c>
      <c r="C1541" t="s">
        <v>35</v>
      </c>
      <c r="D1541">
        <v>6</v>
      </c>
      <c r="E1541">
        <v>3</v>
      </c>
      <c r="F1541" s="54">
        <v>13047.33</v>
      </c>
      <c r="G1541" t="s">
        <v>12</v>
      </c>
      <c r="H1541" t="s">
        <v>12</v>
      </c>
      <c r="I1541" t="s">
        <v>247</v>
      </c>
      <c r="J1541" s="19"/>
      <c r="K1541" s="19"/>
      <c r="L1541" s="15" t="str">
        <f t="shared" si="124"/>
        <v>Aug</v>
      </c>
      <c r="M1541" s="15">
        <f t="shared" si="125"/>
        <v>1967</v>
      </c>
      <c r="N1541" s="15" t="str" cm="1">
        <f t="array" ref="N1541">IF(G1541="?",INDEX($G$2:$G$2344,MODE(MATCH($G$2:$G$2344,$G$2:$G$2344,0))),G1541)</f>
        <v>tier - 3</v>
      </c>
      <c r="O1541" s="15" t="str" cm="1">
        <f t="array" ref="O1541">IF(H1541="?",INDEX($H$2:$H$2344,MODE(MATCH($H$2:$H$2344,$H$2:$H$2344,0))),H1541)</f>
        <v>tier - 3</v>
      </c>
      <c r="P1541" s="15" t="str">
        <f t="shared" si="126"/>
        <v>R1024</v>
      </c>
      <c r="Q1541" s="49" t="str">
        <f t="shared" si="127"/>
        <v>6-Aug-1967</v>
      </c>
      <c r="R1541" s="46">
        <v>24690</v>
      </c>
      <c r="S1541" s="15"/>
      <c r="T1541" s="29">
        <f t="shared" si="128"/>
        <v>55</v>
      </c>
      <c r="U1541" s="61">
        <v>13047.33</v>
      </c>
    </row>
    <row r="1542" spans="1:21" x14ac:dyDescent="0.25">
      <c r="A1542" t="s">
        <v>1573</v>
      </c>
      <c r="B1542">
        <v>1985</v>
      </c>
      <c r="C1542" t="s">
        <v>37</v>
      </c>
      <c r="D1542">
        <v>26</v>
      </c>
      <c r="E1542">
        <v>3</v>
      </c>
      <c r="F1542" s="54">
        <v>13051.22</v>
      </c>
      <c r="G1542" t="s">
        <v>12</v>
      </c>
      <c r="H1542" t="s">
        <v>16</v>
      </c>
      <c r="I1542" t="s">
        <v>535</v>
      </c>
      <c r="J1542" s="20"/>
      <c r="K1542" s="20"/>
      <c r="L1542" s="17" t="str">
        <f t="shared" si="124"/>
        <v>Oct</v>
      </c>
      <c r="M1542" s="17">
        <f t="shared" si="125"/>
        <v>1985</v>
      </c>
      <c r="N1542" s="17" t="str" cm="1">
        <f t="array" ref="N1542">IF(G1542="?",INDEX($G$2:$G$2344,MODE(MATCH($G$2:$G$2344,$G$2:$G$2344,0))),G1542)</f>
        <v>tier - 3</v>
      </c>
      <c r="O1542" s="17" t="str" cm="1">
        <f t="array" ref="O1542">IF(H1542="?",INDEX($H$2:$H$2344,MODE(MATCH($H$2:$H$2344,$H$2:$H$2344,0))),H1542)</f>
        <v>tier - 1</v>
      </c>
      <c r="P1542" s="17" t="str">
        <f t="shared" si="126"/>
        <v>R1026</v>
      </c>
      <c r="Q1542" s="47" t="str">
        <f t="shared" si="127"/>
        <v>26-Oct-1985</v>
      </c>
      <c r="R1542" s="48">
        <v>31346</v>
      </c>
      <c r="S1542" s="17"/>
      <c r="T1542" s="30">
        <f t="shared" si="128"/>
        <v>37</v>
      </c>
      <c r="U1542" s="62">
        <v>13051.22</v>
      </c>
    </row>
    <row r="1543" spans="1:21" x14ac:dyDescent="0.25">
      <c r="A1543" t="s">
        <v>1574</v>
      </c>
      <c r="B1543">
        <v>1961</v>
      </c>
      <c r="C1543" t="s">
        <v>15</v>
      </c>
      <c r="D1543">
        <v>6</v>
      </c>
      <c r="E1543">
        <v>0</v>
      </c>
      <c r="F1543" s="54">
        <v>13063.88</v>
      </c>
      <c r="G1543" t="s">
        <v>12</v>
      </c>
      <c r="H1543" t="s">
        <v>11</v>
      </c>
      <c r="I1543" t="s">
        <v>42</v>
      </c>
      <c r="J1543" s="19"/>
      <c r="K1543" s="19"/>
      <c r="L1543" s="15" t="str">
        <f t="shared" si="124"/>
        <v>Nov</v>
      </c>
      <c r="M1543" s="15">
        <f t="shared" si="125"/>
        <v>1961</v>
      </c>
      <c r="N1543" s="15" t="str" cm="1">
        <f t="array" ref="N1543">IF(G1543="?",INDEX($G$2:$G$2344,MODE(MATCH($G$2:$G$2344,$G$2:$G$2344,0))),G1543)</f>
        <v>tier - 3</v>
      </c>
      <c r="O1543" s="15" t="str" cm="1">
        <f t="array" ref="O1543">IF(H1543="?",INDEX($H$2:$H$2344,MODE(MATCH($H$2:$H$2344,$H$2:$H$2344,0))),H1543)</f>
        <v>tier - 2</v>
      </c>
      <c r="P1543" s="15" t="str">
        <f t="shared" si="126"/>
        <v>R1011</v>
      </c>
      <c r="Q1543" s="49" t="str">
        <f t="shared" si="127"/>
        <v>6-Nov-1961</v>
      </c>
      <c r="R1543" s="46">
        <v>22591</v>
      </c>
      <c r="S1543" s="15"/>
      <c r="T1543" s="29">
        <f t="shared" si="128"/>
        <v>61</v>
      </c>
      <c r="U1543" s="61">
        <v>13063.88</v>
      </c>
    </row>
    <row r="1544" spans="1:21" x14ac:dyDescent="0.25">
      <c r="A1544" t="s">
        <v>1575</v>
      </c>
      <c r="B1544">
        <v>1978</v>
      </c>
      <c r="C1544" t="s">
        <v>10</v>
      </c>
      <c r="D1544">
        <v>17</v>
      </c>
      <c r="E1544">
        <v>2</v>
      </c>
      <c r="F1544" s="54">
        <v>13101.74</v>
      </c>
      <c r="G1544" t="s">
        <v>12</v>
      </c>
      <c r="H1544" t="s">
        <v>11</v>
      </c>
      <c r="I1544" t="s">
        <v>535</v>
      </c>
      <c r="J1544" s="20"/>
      <c r="K1544" s="20"/>
      <c r="L1544" s="17" t="str">
        <f t="shared" si="124"/>
        <v>Jul</v>
      </c>
      <c r="M1544" s="17">
        <f t="shared" si="125"/>
        <v>1978</v>
      </c>
      <c r="N1544" s="17" t="str" cm="1">
        <f t="array" ref="N1544">IF(G1544="?",INDEX($G$2:$G$2344,MODE(MATCH($G$2:$G$2344,$G$2:$G$2344,0))),G1544)</f>
        <v>tier - 3</v>
      </c>
      <c r="O1544" s="17" t="str" cm="1">
        <f t="array" ref="O1544">IF(H1544="?",INDEX($H$2:$H$2344,MODE(MATCH($H$2:$H$2344,$H$2:$H$2344,0))),H1544)</f>
        <v>tier - 2</v>
      </c>
      <c r="P1544" s="17" t="str">
        <f t="shared" si="126"/>
        <v>R1026</v>
      </c>
      <c r="Q1544" s="47" t="str">
        <f t="shared" si="127"/>
        <v>17-Jul-1978</v>
      </c>
      <c r="R1544" s="48">
        <v>28688</v>
      </c>
      <c r="S1544" s="17"/>
      <c r="T1544" s="30">
        <f t="shared" si="128"/>
        <v>44</v>
      </c>
      <c r="U1544" s="62">
        <v>13101.74</v>
      </c>
    </row>
    <row r="1545" spans="1:21" x14ac:dyDescent="0.25">
      <c r="A1545" t="s">
        <v>1576</v>
      </c>
      <c r="B1545">
        <v>1971</v>
      </c>
      <c r="C1545" t="s">
        <v>37</v>
      </c>
      <c r="D1545">
        <v>30</v>
      </c>
      <c r="E1545">
        <v>0</v>
      </c>
      <c r="F1545" s="54">
        <v>13110.79</v>
      </c>
      <c r="G1545" t="s">
        <v>12</v>
      </c>
      <c r="H1545" t="s">
        <v>11</v>
      </c>
      <c r="I1545" t="s">
        <v>42</v>
      </c>
      <c r="J1545" s="19"/>
      <c r="K1545" s="19"/>
      <c r="L1545" s="15" t="str">
        <f t="shared" si="124"/>
        <v>Oct</v>
      </c>
      <c r="M1545" s="15">
        <f t="shared" si="125"/>
        <v>1971</v>
      </c>
      <c r="N1545" s="15" t="str" cm="1">
        <f t="array" ref="N1545">IF(G1545="?",INDEX($G$2:$G$2344,MODE(MATCH($G$2:$G$2344,$G$2:$G$2344,0))),G1545)</f>
        <v>tier - 3</v>
      </c>
      <c r="O1545" s="15" t="str" cm="1">
        <f t="array" ref="O1545">IF(H1545="?",INDEX($H$2:$H$2344,MODE(MATCH($H$2:$H$2344,$H$2:$H$2344,0))),H1545)</f>
        <v>tier - 2</v>
      </c>
      <c r="P1545" s="15" t="str">
        <f t="shared" si="126"/>
        <v>R1011</v>
      </c>
      <c r="Q1545" s="49" t="str">
        <f t="shared" si="127"/>
        <v>30-Oct-1971</v>
      </c>
      <c r="R1545" s="46">
        <v>26236</v>
      </c>
      <c r="S1545" s="15"/>
      <c r="T1545" s="29">
        <f t="shared" si="128"/>
        <v>51</v>
      </c>
      <c r="U1545" s="61">
        <v>13110.79</v>
      </c>
    </row>
    <row r="1546" spans="1:21" x14ac:dyDescent="0.25">
      <c r="A1546" t="s">
        <v>1577</v>
      </c>
      <c r="B1546">
        <v>1962</v>
      </c>
      <c r="C1546" t="s">
        <v>35</v>
      </c>
      <c r="D1546">
        <v>2</v>
      </c>
      <c r="E1546">
        <v>1</v>
      </c>
      <c r="F1546" s="54">
        <v>13112.6</v>
      </c>
      <c r="G1546" t="s">
        <v>12</v>
      </c>
      <c r="H1546" t="s">
        <v>12</v>
      </c>
      <c r="I1546" t="s">
        <v>23</v>
      </c>
      <c r="J1546" s="20"/>
      <c r="K1546" s="20"/>
      <c r="L1546" s="17" t="str">
        <f t="shared" si="124"/>
        <v>Aug</v>
      </c>
      <c r="M1546" s="17">
        <f t="shared" si="125"/>
        <v>1962</v>
      </c>
      <c r="N1546" s="17" t="str" cm="1">
        <f t="array" ref="N1546">IF(G1546="?",INDEX($G$2:$G$2344,MODE(MATCH($G$2:$G$2344,$G$2:$G$2344,0))),G1546)</f>
        <v>tier - 3</v>
      </c>
      <c r="O1546" s="17" t="str" cm="1">
        <f t="array" ref="O1546">IF(H1546="?",INDEX($H$2:$H$2344,MODE(MATCH($H$2:$H$2344,$H$2:$H$2344,0))),H1546)</f>
        <v>tier - 3</v>
      </c>
      <c r="P1546" s="17" t="str">
        <f t="shared" si="126"/>
        <v>R1012</v>
      </c>
      <c r="Q1546" s="47" t="str">
        <f t="shared" si="127"/>
        <v>2-Aug-1962</v>
      </c>
      <c r="R1546" s="48">
        <v>22860</v>
      </c>
      <c r="S1546" s="17"/>
      <c r="T1546" s="30">
        <f t="shared" si="128"/>
        <v>60</v>
      </c>
      <c r="U1546" s="62">
        <v>13112.6</v>
      </c>
    </row>
    <row r="1547" spans="1:21" x14ac:dyDescent="0.25">
      <c r="A1547" t="s">
        <v>1578</v>
      </c>
      <c r="B1547">
        <v>1992</v>
      </c>
      <c r="C1547" t="s">
        <v>35</v>
      </c>
      <c r="D1547">
        <v>12</v>
      </c>
      <c r="E1547">
        <v>0</v>
      </c>
      <c r="F1547" s="54">
        <v>13113.51</v>
      </c>
      <c r="G1547" t="s">
        <v>12</v>
      </c>
      <c r="H1547" t="s">
        <v>11</v>
      </c>
      <c r="I1547" t="s">
        <v>535</v>
      </c>
      <c r="J1547" s="19"/>
      <c r="K1547" s="19"/>
      <c r="L1547" s="15" t="str">
        <f t="shared" si="124"/>
        <v>Aug</v>
      </c>
      <c r="M1547" s="15">
        <f t="shared" si="125"/>
        <v>1992</v>
      </c>
      <c r="N1547" s="15" t="str" cm="1">
        <f t="array" ref="N1547">IF(G1547="?",INDEX($G$2:$G$2344,MODE(MATCH($G$2:$G$2344,$G$2:$G$2344,0))),G1547)</f>
        <v>tier - 3</v>
      </c>
      <c r="O1547" s="15" t="str" cm="1">
        <f t="array" ref="O1547">IF(H1547="?",INDEX($H$2:$H$2344,MODE(MATCH($H$2:$H$2344,$H$2:$H$2344,0))),H1547)</f>
        <v>tier - 2</v>
      </c>
      <c r="P1547" s="15" t="str">
        <f t="shared" si="126"/>
        <v>R1026</v>
      </c>
      <c r="Q1547" s="49" t="str">
        <f t="shared" si="127"/>
        <v>12-Aug-1992</v>
      </c>
      <c r="R1547" s="46">
        <v>33828</v>
      </c>
      <c r="S1547" s="15"/>
      <c r="T1547" s="29">
        <f t="shared" si="128"/>
        <v>30</v>
      </c>
      <c r="U1547" s="61">
        <v>13113.51</v>
      </c>
    </row>
    <row r="1548" spans="1:21" x14ac:dyDescent="0.25">
      <c r="A1548" t="s">
        <v>1579</v>
      </c>
      <c r="B1548">
        <v>1963</v>
      </c>
      <c r="C1548" t="s">
        <v>20</v>
      </c>
      <c r="D1548">
        <v>14</v>
      </c>
      <c r="E1548">
        <v>0</v>
      </c>
      <c r="F1548" s="54">
        <v>13116.84</v>
      </c>
      <c r="G1548" t="s">
        <v>12</v>
      </c>
      <c r="H1548" t="s">
        <v>16</v>
      </c>
      <c r="I1548" t="s">
        <v>23</v>
      </c>
      <c r="J1548" s="20"/>
      <c r="K1548" s="20"/>
      <c r="L1548" s="17" t="str">
        <f t="shared" si="124"/>
        <v>Sep</v>
      </c>
      <c r="M1548" s="17">
        <f t="shared" si="125"/>
        <v>1963</v>
      </c>
      <c r="N1548" s="17" t="str" cm="1">
        <f t="array" ref="N1548">IF(G1548="?",INDEX($G$2:$G$2344,MODE(MATCH($G$2:$G$2344,$G$2:$G$2344,0))),G1548)</f>
        <v>tier - 3</v>
      </c>
      <c r="O1548" s="17" t="str" cm="1">
        <f t="array" ref="O1548">IF(H1548="?",INDEX($H$2:$H$2344,MODE(MATCH($H$2:$H$2344,$H$2:$H$2344,0))),H1548)</f>
        <v>tier - 1</v>
      </c>
      <c r="P1548" s="17" t="str">
        <f t="shared" si="126"/>
        <v>R1012</v>
      </c>
      <c r="Q1548" s="47" t="str">
        <f t="shared" si="127"/>
        <v>14-Sep-1963</v>
      </c>
      <c r="R1548" s="48">
        <v>23268</v>
      </c>
      <c r="S1548" s="17"/>
      <c r="T1548" s="30">
        <f t="shared" si="128"/>
        <v>59</v>
      </c>
      <c r="U1548" s="62">
        <v>13116.84</v>
      </c>
    </row>
    <row r="1549" spans="1:21" x14ac:dyDescent="0.25">
      <c r="A1549" t="s">
        <v>1580</v>
      </c>
      <c r="B1549">
        <v>1999</v>
      </c>
      <c r="C1549" t="s">
        <v>35</v>
      </c>
      <c r="D1549">
        <v>16</v>
      </c>
      <c r="E1549">
        <v>0</v>
      </c>
      <c r="F1549" s="54">
        <v>13126.68</v>
      </c>
      <c r="G1549" t="s">
        <v>12</v>
      </c>
      <c r="H1549" t="s">
        <v>12</v>
      </c>
      <c r="I1549" t="s">
        <v>42</v>
      </c>
      <c r="J1549" s="19"/>
      <c r="K1549" s="19"/>
      <c r="L1549" s="15" t="str">
        <f t="shared" si="124"/>
        <v>Aug</v>
      </c>
      <c r="M1549" s="15">
        <f t="shared" si="125"/>
        <v>1999</v>
      </c>
      <c r="N1549" s="15" t="str" cm="1">
        <f t="array" ref="N1549">IF(G1549="?",INDEX($G$2:$G$2344,MODE(MATCH($G$2:$G$2344,$G$2:$G$2344,0))),G1549)</f>
        <v>tier - 3</v>
      </c>
      <c r="O1549" s="15" t="str" cm="1">
        <f t="array" ref="O1549">IF(H1549="?",INDEX($H$2:$H$2344,MODE(MATCH($H$2:$H$2344,$H$2:$H$2344,0))),H1549)</f>
        <v>tier - 3</v>
      </c>
      <c r="P1549" s="15" t="str">
        <f t="shared" si="126"/>
        <v>R1011</v>
      </c>
      <c r="Q1549" s="49" t="str">
        <f t="shared" si="127"/>
        <v>16-Aug-1999</v>
      </c>
      <c r="R1549" s="46">
        <v>36388</v>
      </c>
      <c r="S1549" s="15"/>
      <c r="T1549" s="29">
        <f t="shared" si="128"/>
        <v>23</v>
      </c>
      <c r="U1549" s="61">
        <v>13126.68</v>
      </c>
    </row>
    <row r="1550" spans="1:21" x14ac:dyDescent="0.25">
      <c r="A1550" t="s">
        <v>1581</v>
      </c>
      <c r="B1550">
        <v>1961</v>
      </c>
      <c r="C1550" t="s">
        <v>20</v>
      </c>
      <c r="D1550">
        <v>7</v>
      </c>
      <c r="E1550">
        <v>0</v>
      </c>
      <c r="F1550" s="54">
        <v>13129.6</v>
      </c>
      <c r="G1550" t="s">
        <v>12</v>
      </c>
      <c r="H1550" t="s">
        <v>11</v>
      </c>
      <c r="I1550" t="s">
        <v>356</v>
      </c>
      <c r="J1550" s="20"/>
      <c r="K1550" s="20"/>
      <c r="L1550" s="17" t="str">
        <f t="shared" si="124"/>
        <v>Sep</v>
      </c>
      <c r="M1550" s="17">
        <f t="shared" si="125"/>
        <v>1961</v>
      </c>
      <c r="N1550" s="17" t="str" cm="1">
        <f t="array" ref="N1550">IF(G1550="?",INDEX($G$2:$G$2344,MODE(MATCH($G$2:$G$2344,$G$2:$G$2344,0))),G1550)</f>
        <v>tier - 3</v>
      </c>
      <c r="O1550" s="17" t="str" cm="1">
        <f t="array" ref="O1550">IF(H1550="?",INDEX($H$2:$H$2344,MODE(MATCH($H$2:$H$2344,$H$2:$H$2344,0))),H1550)</f>
        <v>tier - 2</v>
      </c>
      <c r="P1550" s="17" t="str">
        <f t="shared" si="126"/>
        <v>R1017</v>
      </c>
      <c r="Q1550" s="47" t="str">
        <f t="shared" si="127"/>
        <v>7-Sep-1961</v>
      </c>
      <c r="R1550" s="48">
        <v>22531</v>
      </c>
      <c r="S1550" s="17"/>
      <c r="T1550" s="30">
        <f t="shared" si="128"/>
        <v>61</v>
      </c>
      <c r="U1550" s="62">
        <v>13129.6</v>
      </c>
    </row>
    <row r="1551" spans="1:21" x14ac:dyDescent="0.25">
      <c r="A1551" t="s">
        <v>1582</v>
      </c>
      <c r="B1551">
        <v>1961</v>
      </c>
      <c r="C1551" t="s">
        <v>30</v>
      </c>
      <c r="D1551">
        <v>6</v>
      </c>
      <c r="E1551">
        <v>0</v>
      </c>
      <c r="F1551" s="54">
        <v>13143.34</v>
      </c>
      <c r="G1551" t="s">
        <v>12</v>
      </c>
      <c r="H1551" t="s">
        <v>11</v>
      </c>
      <c r="I1551" t="s">
        <v>516</v>
      </c>
      <c r="J1551" s="19"/>
      <c r="K1551" s="19"/>
      <c r="L1551" s="15" t="str">
        <f t="shared" si="124"/>
        <v>Dec</v>
      </c>
      <c r="M1551" s="15">
        <f t="shared" si="125"/>
        <v>1961</v>
      </c>
      <c r="N1551" s="15" t="str" cm="1">
        <f t="array" ref="N1551">IF(G1551="?",INDEX($G$2:$G$2344,MODE(MATCH($G$2:$G$2344,$G$2:$G$2344,0))),G1551)</f>
        <v>tier - 3</v>
      </c>
      <c r="O1551" s="15" t="str" cm="1">
        <f t="array" ref="O1551">IF(H1551="?",INDEX($H$2:$H$2344,MODE(MATCH($H$2:$H$2344,$H$2:$H$2344,0))),H1551)</f>
        <v>tier - 2</v>
      </c>
      <c r="P1551" s="15" t="str">
        <f t="shared" si="126"/>
        <v>R1020</v>
      </c>
      <c r="Q1551" s="49" t="str">
        <f t="shared" si="127"/>
        <v>6-Dec-1961</v>
      </c>
      <c r="R1551" s="46">
        <v>22621</v>
      </c>
      <c r="S1551" s="15"/>
      <c r="T1551" s="29">
        <f t="shared" si="128"/>
        <v>61</v>
      </c>
      <c r="U1551" s="61">
        <v>13143.34</v>
      </c>
    </row>
    <row r="1552" spans="1:21" x14ac:dyDescent="0.25">
      <c r="A1552" t="s">
        <v>1583</v>
      </c>
      <c r="B1552">
        <v>1961</v>
      </c>
      <c r="C1552" t="s">
        <v>30</v>
      </c>
      <c r="D1552">
        <v>6</v>
      </c>
      <c r="E1552">
        <v>0</v>
      </c>
      <c r="F1552" s="54">
        <v>13143.86</v>
      </c>
      <c r="G1552" t="s">
        <v>12</v>
      </c>
      <c r="H1552" t="s">
        <v>11</v>
      </c>
      <c r="I1552" t="s">
        <v>168</v>
      </c>
      <c r="J1552" s="20"/>
      <c r="K1552" s="20"/>
      <c r="L1552" s="17" t="str">
        <f t="shared" si="124"/>
        <v>Dec</v>
      </c>
      <c r="M1552" s="17">
        <f t="shared" si="125"/>
        <v>1961</v>
      </c>
      <c r="N1552" s="17" t="str" cm="1">
        <f t="array" ref="N1552">IF(G1552="?",INDEX($G$2:$G$2344,MODE(MATCH($G$2:$G$2344,$G$2:$G$2344,0))),G1552)</f>
        <v>tier - 3</v>
      </c>
      <c r="O1552" s="17" t="str" cm="1">
        <f t="array" ref="O1552">IF(H1552="?",INDEX($H$2:$H$2344,MODE(MATCH($H$2:$H$2344,$H$2:$H$2344,0))),H1552)</f>
        <v>tier - 2</v>
      </c>
      <c r="P1552" s="17" t="str">
        <f t="shared" si="126"/>
        <v>R1016</v>
      </c>
      <c r="Q1552" s="47" t="str">
        <f t="shared" si="127"/>
        <v>6-Dec-1961</v>
      </c>
      <c r="R1552" s="48">
        <v>22621</v>
      </c>
      <c r="S1552" s="17"/>
      <c r="T1552" s="30">
        <f t="shared" si="128"/>
        <v>61</v>
      </c>
      <c r="U1552" s="62">
        <v>13143.86</v>
      </c>
    </row>
    <row r="1553" spans="1:21" x14ac:dyDescent="0.25">
      <c r="A1553" t="s">
        <v>1584</v>
      </c>
      <c r="B1553">
        <v>1962</v>
      </c>
      <c r="C1553" t="s">
        <v>35</v>
      </c>
      <c r="D1553">
        <v>5</v>
      </c>
      <c r="E1553">
        <v>0</v>
      </c>
      <c r="F1553" s="54">
        <v>13204.29</v>
      </c>
      <c r="G1553" t="s">
        <v>12</v>
      </c>
      <c r="H1553" t="s">
        <v>16</v>
      </c>
      <c r="I1553" t="s">
        <v>247</v>
      </c>
      <c r="J1553" s="19"/>
      <c r="K1553" s="19"/>
      <c r="L1553" s="15" t="str">
        <f t="shared" si="124"/>
        <v>Aug</v>
      </c>
      <c r="M1553" s="15">
        <f t="shared" si="125"/>
        <v>1962</v>
      </c>
      <c r="N1553" s="15" t="str" cm="1">
        <f t="array" ref="N1553">IF(G1553="?",INDEX($G$2:$G$2344,MODE(MATCH($G$2:$G$2344,$G$2:$G$2344,0))),G1553)</f>
        <v>tier - 3</v>
      </c>
      <c r="O1553" s="15" t="str" cm="1">
        <f t="array" ref="O1553">IF(H1553="?",INDEX($H$2:$H$2344,MODE(MATCH($H$2:$H$2344,$H$2:$H$2344,0))),H1553)</f>
        <v>tier - 1</v>
      </c>
      <c r="P1553" s="15" t="str">
        <f t="shared" si="126"/>
        <v>R1024</v>
      </c>
      <c r="Q1553" s="49" t="str">
        <f t="shared" si="127"/>
        <v>5-Aug-1962</v>
      </c>
      <c r="R1553" s="46">
        <v>22863</v>
      </c>
      <c r="S1553" s="15"/>
      <c r="T1553" s="29">
        <f t="shared" si="128"/>
        <v>60</v>
      </c>
      <c r="U1553" s="61">
        <v>13204.29</v>
      </c>
    </row>
    <row r="1554" spans="1:21" x14ac:dyDescent="0.25">
      <c r="A1554" t="s">
        <v>1585</v>
      </c>
      <c r="B1554">
        <v>1982</v>
      </c>
      <c r="C1554" t="s">
        <v>37</v>
      </c>
      <c r="D1554">
        <v>15</v>
      </c>
      <c r="E1554">
        <v>3</v>
      </c>
      <c r="F1554" s="54">
        <v>13214.43</v>
      </c>
      <c r="G1554" t="s">
        <v>12</v>
      </c>
      <c r="H1554" t="s">
        <v>11</v>
      </c>
      <c r="I1554" t="s">
        <v>23</v>
      </c>
      <c r="J1554" s="20"/>
      <c r="K1554" s="20"/>
      <c r="L1554" s="17" t="str">
        <f t="shared" si="124"/>
        <v>Oct</v>
      </c>
      <c r="M1554" s="17">
        <f t="shared" si="125"/>
        <v>1982</v>
      </c>
      <c r="N1554" s="17" t="str" cm="1">
        <f t="array" ref="N1554">IF(G1554="?",INDEX($G$2:$G$2344,MODE(MATCH($G$2:$G$2344,$G$2:$G$2344,0))),G1554)</f>
        <v>tier - 3</v>
      </c>
      <c r="O1554" s="17" t="str" cm="1">
        <f t="array" ref="O1554">IF(H1554="?",INDEX($H$2:$H$2344,MODE(MATCH($H$2:$H$2344,$H$2:$H$2344,0))),H1554)</f>
        <v>tier - 2</v>
      </c>
      <c r="P1554" s="17" t="str">
        <f t="shared" si="126"/>
        <v>R1012</v>
      </c>
      <c r="Q1554" s="47" t="str">
        <f t="shared" si="127"/>
        <v>15-Oct-1982</v>
      </c>
      <c r="R1554" s="48">
        <v>30239</v>
      </c>
      <c r="S1554" s="17"/>
      <c r="T1554" s="30">
        <f t="shared" si="128"/>
        <v>40</v>
      </c>
      <c r="U1554" s="62">
        <v>13214.43</v>
      </c>
    </row>
    <row r="1555" spans="1:21" x14ac:dyDescent="0.25">
      <c r="A1555" t="s">
        <v>1586</v>
      </c>
      <c r="B1555">
        <v>1962</v>
      </c>
      <c r="C1555" t="s">
        <v>30</v>
      </c>
      <c r="D1555">
        <v>7</v>
      </c>
      <c r="E1555">
        <v>0</v>
      </c>
      <c r="F1555" s="54">
        <v>13217.09</v>
      </c>
      <c r="G1555" t="s">
        <v>12</v>
      </c>
      <c r="H1555" t="s">
        <v>16</v>
      </c>
      <c r="I1555" t="s">
        <v>247</v>
      </c>
      <c r="J1555" s="19"/>
      <c r="K1555" s="19"/>
      <c r="L1555" s="15" t="str">
        <f t="shared" si="124"/>
        <v>Dec</v>
      </c>
      <c r="M1555" s="15">
        <f t="shared" si="125"/>
        <v>1962</v>
      </c>
      <c r="N1555" s="15" t="str" cm="1">
        <f t="array" ref="N1555">IF(G1555="?",INDEX($G$2:$G$2344,MODE(MATCH($G$2:$G$2344,$G$2:$G$2344,0))),G1555)</f>
        <v>tier - 3</v>
      </c>
      <c r="O1555" s="15" t="str" cm="1">
        <f t="array" ref="O1555">IF(H1555="?",INDEX($H$2:$H$2344,MODE(MATCH($H$2:$H$2344,$H$2:$H$2344,0))),H1555)</f>
        <v>tier - 1</v>
      </c>
      <c r="P1555" s="15" t="str">
        <f t="shared" si="126"/>
        <v>R1024</v>
      </c>
      <c r="Q1555" s="49" t="str">
        <f t="shared" si="127"/>
        <v>7-Dec-1962</v>
      </c>
      <c r="R1555" s="46">
        <v>22987</v>
      </c>
      <c r="S1555" s="15"/>
      <c r="T1555" s="29">
        <f t="shared" si="128"/>
        <v>60</v>
      </c>
      <c r="U1555" s="61">
        <v>13217.09</v>
      </c>
    </row>
    <row r="1556" spans="1:21" x14ac:dyDescent="0.25">
      <c r="A1556" t="s">
        <v>1587</v>
      </c>
      <c r="B1556">
        <v>1965</v>
      </c>
      <c r="C1556" t="s">
        <v>15</v>
      </c>
      <c r="D1556">
        <v>13</v>
      </c>
      <c r="E1556">
        <v>2</v>
      </c>
      <c r="F1556" s="54">
        <v>13224.06</v>
      </c>
      <c r="G1556" t="s">
        <v>12</v>
      </c>
      <c r="H1556" t="s">
        <v>12</v>
      </c>
      <c r="I1556" t="s">
        <v>247</v>
      </c>
      <c r="J1556" s="20"/>
      <c r="K1556" s="20"/>
      <c r="L1556" s="17" t="str">
        <f t="shared" si="124"/>
        <v>Nov</v>
      </c>
      <c r="M1556" s="17">
        <f t="shared" si="125"/>
        <v>1965</v>
      </c>
      <c r="N1556" s="17" t="str" cm="1">
        <f t="array" ref="N1556">IF(G1556="?",INDEX($G$2:$G$2344,MODE(MATCH($G$2:$G$2344,$G$2:$G$2344,0))),G1556)</f>
        <v>tier - 3</v>
      </c>
      <c r="O1556" s="17" t="str" cm="1">
        <f t="array" ref="O1556">IF(H1556="?",INDEX($H$2:$H$2344,MODE(MATCH($H$2:$H$2344,$H$2:$H$2344,0))),H1556)</f>
        <v>tier - 3</v>
      </c>
      <c r="P1556" s="17" t="str">
        <f t="shared" si="126"/>
        <v>R1024</v>
      </c>
      <c r="Q1556" s="47" t="str">
        <f t="shared" si="127"/>
        <v>13-Nov-1965</v>
      </c>
      <c r="R1556" s="48">
        <v>24059</v>
      </c>
      <c r="S1556" s="17"/>
      <c r="T1556" s="30">
        <f t="shared" si="128"/>
        <v>57</v>
      </c>
      <c r="U1556" s="62">
        <v>13224.06</v>
      </c>
    </row>
    <row r="1557" spans="1:21" x14ac:dyDescent="0.25">
      <c r="A1557" t="s">
        <v>1588</v>
      </c>
      <c r="B1557">
        <v>1962</v>
      </c>
      <c r="C1557" t="s">
        <v>15</v>
      </c>
      <c r="D1557">
        <v>24</v>
      </c>
      <c r="E1557">
        <v>1</v>
      </c>
      <c r="F1557" s="54">
        <v>13224.69</v>
      </c>
      <c r="G1557" t="s">
        <v>12</v>
      </c>
      <c r="H1557" t="s">
        <v>11</v>
      </c>
      <c r="I1557" t="s">
        <v>42</v>
      </c>
      <c r="J1557" s="19"/>
      <c r="K1557" s="19"/>
      <c r="L1557" s="15" t="str">
        <f t="shared" si="124"/>
        <v>Nov</v>
      </c>
      <c r="M1557" s="15">
        <f t="shared" si="125"/>
        <v>1962</v>
      </c>
      <c r="N1557" s="15" t="str" cm="1">
        <f t="array" ref="N1557">IF(G1557="?",INDEX($G$2:$G$2344,MODE(MATCH($G$2:$G$2344,$G$2:$G$2344,0))),G1557)</f>
        <v>tier - 3</v>
      </c>
      <c r="O1557" s="15" t="str" cm="1">
        <f t="array" ref="O1557">IF(H1557="?",INDEX($H$2:$H$2344,MODE(MATCH($H$2:$H$2344,$H$2:$H$2344,0))),H1557)</f>
        <v>tier - 2</v>
      </c>
      <c r="P1557" s="15" t="str">
        <f t="shared" si="126"/>
        <v>R1011</v>
      </c>
      <c r="Q1557" s="49" t="str">
        <f t="shared" si="127"/>
        <v>24-Nov-1962</v>
      </c>
      <c r="R1557" s="46">
        <v>22974</v>
      </c>
      <c r="S1557" s="15"/>
      <c r="T1557" s="29">
        <f t="shared" si="128"/>
        <v>60</v>
      </c>
      <c r="U1557" s="61">
        <v>13224.69</v>
      </c>
    </row>
    <row r="1558" spans="1:21" x14ac:dyDescent="0.25">
      <c r="A1558" t="s">
        <v>1589</v>
      </c>
      <c r="B1558">
        <v>1962</v>
      </c>
      <c r="C1558" t="s">
        <v>37</v>
      </c>
      <c r="D1558">
        <v>11</v>
      </c>
      <c r="E1558">
        <v>0</v>
      </c>
      <c r="F1558" s="54">
        <v>13228.85</v>
      </c>
      <c r="G1558" t="s">
        <v>12</v>
      </c>
      <c r="H1558" t="s">
        <v>12</v>
      </c>
      <c r="I1558" t="s">
        <v>249</v>
      </c>
      <c r="J1558" s="20"/>
      <c r="K1558" s="20"/>
      <c r="L1558" s="17" t="str">
        <f t="shared" si="124"/>
        <v>Oct</v>
      </c>
      <c r="M1558" s="17">
        <f t="shared" si="125"/>
        <v>1962</v>
      </c>
      <c r="N1558" s="17" t="str" cm="1">
        <f t="array" ref="N1558">IF(G1558="?",INDEX($G$2:$G$2344,MODE(MATCH($G$2:$G$2344,$G$2:$G$2344,0))),G1558)</f>
        <v>tier - 3</v>
      </c>
      <c r="O1558" s="17" t="str" cm="1">
        <f t="array" ref="O1558">IF(H1558="?",INDEX($H$2:$H$2344,MODE(MATCH($H$2:$H$2344,$H$2:$H$2344,0))),H1558)</f>
        <v>tier - 3</v>
      </c>
      <c r="P1558" s="17" t="str">
        <f t="shared" si="126"/>
        <v>R1023</v>
      </c>
      <c r="Q1558" s="47" t="str">
        <f t="shared" si="127"/>
        <v>11-Oct-1962</v>
      </c>
      <c r="R1558" s="48">
        <v>22930</v>
      </c>
      <c r="S1558" s="17"/>
      <c r="T1558" s="30">
        <f t="shared" si="128"/>
        <v>60</v>
      </c>
      <c r="U1558" s="62">
        <v>13228.85</v>
      </c>
    </row>
    <row r="1559" spans="1:21" x14ac:dyDescent="0.25">
      <c r="A1559" t="s">
        <v>1590</v>
      </c>
      <c r="B1559">
        <v>1994</v>
      </c>
      <c r="C1559" t="s">
        <v>10</v>
      </c>
      <c r="D1559">
        <v>1</v>
      </c>
      <c r="E1559">
        <v>0</v>
      </c>
      <c r="F1559" s="54">
        <v>13292.52</v>
      </c>
      <c r="G1559" t="s">
        <v>12</v>
      </c>
      <c r="H1559" t="s">
        <v>12</v>
      </c>
      <c r="I1559" t="s">
        <v>23</v>
      </c>
      <c r="J1559" s="19"/>
      <c r="K1559" s="19"/>
      <c r="L1559" s="15" t="str">
        <f t="shared" si="124"/>
        <v>Jul</v>
      </c>
      <c r="M1559" s="15">
        <f t="shared" si="125"/>
        <v>1994</v>
      </c>
      <c r="N1559" s="15" t="str" cm="1">
        <f t="array" ref="N1559">IF(G1559="?",INDEX($G$2:$G$2344,MODE(MATCH($G$2:$G$2344,$G$2:$G$2344,0))),G1559)</f>
        <v>tier - 3</v>
      </c>
      <c r="O1559" s="15" t="str" cm="1">
        <f t="array" ref="O1559">IF(H1559="?",INDEX($H$2:$H$2344,MODE(MATCH($H$2:$H$2344,$H$2:$H$2344,0))),H1559)</f>
        <v>tier - 3</v>
      </c>
      <c r="P1559" s="15" t="str">
        <f t="shared" si="126"/>
        <v>R1012</v>
      </c>
      <c r="Q1559" s="49" t="str">
        <f t="shared" si="127"/>
        <v>1-Jul-1994</v>
      </c>
      <c r="R1559" s="46">
        <v>34516</v>
      </c>
      <c r="S1559" s="15"/>
      <c r="T1559" s="29">
        <f t="shared" si="128"/>
        <v>28</v>
      </c>
      <c r="U1559" s="61">
        <v>13292.52</v>
      </c>
    </row>
    <row r="1560" spans="1:21" x14ac:dyDescent="0.25">
      <c r="A1560" t="s">
        <v>1591</v>
      </c>
      <c r="B1560">
        <v>1976</v>
      </c>
      <c r="C1560" t="s">
        <v>35</v>
      </c>
      <c r="D1560">
        <v>23</v>
      </c>
      <c r="E1560">
        <v>2</v>
      </c>
      <c r="F1560" s="54">
        <v>13333.71</v>
      </c>
      <c r="G1560" t="s">
        <v>12</v>
      </c>
      <c r="H1560" t="s">
        <v>11</v>
      </c>
      <c r="I1560" t="s">
        <v>23</v>
      </c>
      <c r="J1560" s="20"/>
      <c r="K1560" s="20"/>
      <c r="L1560" s="17" t="str">
        <f t="shared" si="124"/>
        <v>Aug</v>
      </c>
      <c r="M1560" s="17">
        <f t="shared" si="125"/>
        <v>1976</v>
      </c>
      <c r="N1560" s="17" t="str" cm="1">
        <f t="array" ref="N1560">IF(G1560="?",INDEX($G$2:$G$2344,MODE(MATCH($G$2:$G$2344,$G$2:$G$2344,0))),G1560)</f>
        <v>tier - 3</v>
      </c>
      <c r="O1560" s="17" t="str" cm="1">
        <f t="array" ref="O1560">IF(H1560="?",INDEX($H$2:$H$2344,MODE(MATCH($H$2:$H$2344,$H$2:$H$2344,0))),H1560)</f>
        <v>tier - 2</v>
      </c>
      <c r="P1560" s="17" t="str">
        <f t="shared" si="126"/>
        <v>R1012</v>
      </c>
      <c r="Q1560" s="47" t="str">
        <f t="shared" si="127"/>
        <v>23-Aug-1976</v>
      </c>
      <c r="R1560" s="48">
        <v>27995</v>
      </c>
      <c r="S1560" s="17"/>
      <c r="T1560" s="30">
        <f t="shared" si="128"/>
        <v>46</v>
      </c>
      <c r="U1560" s="62">
        <v>13333.71</v>
      </c>
    </row>
    <row r="1561" spans="1:21" x14ac:dyDescent="0.25">
      <c r="A1561" t="s">
        <v>1592</v>
      </c>
      <c r="B1561">
        <v>1960</v>
      </c>
      <c r="C1561" t="s">
        <v>15</v>
      </c>
      <c r="D1561">
        <v>11</v>
      </c>
      <c r="E1561">
        <v>0</v>
      </c>
      <c r="F1561" s="54">
        <v>13352.1</v>
      </c>
      <c r="G1561" t="s">
        <v>12</v>
      </c>
      <c r="H1561" t="s">
        <v>16</v>
      </c>
      <c r="I1561" t="s">
        <v>23</v>
      </c>
      <c r="J1561" s="19"/>
      <c r="K1561" s="19"/>
      <c r="L1561" s="15" t="str">
        <f t="shared" si="124"/>
        <v>Nov</v>
      </c>
      <c r="M1561" s="15">
        <f t="shared" si="125"/>
        <v>1960</v>
      </c>
      <c r="N1561" s="15" t="str" cm="1">
        <f t="array" ref="N1561">IF(G1561="?",INDEX($G$2:$G$2344,MODE(MATCH($G$2:$G$2344,$G$2:$G$2344,0))),G1561)</f>
        <v>tier - 3</v>
      </c>
      <c r="O1561" s="15" t="str" cm="1">
        <f t="array" ref="O1561">IF(H1561="?",INDEX($H$2:$H$2344,MODE(MATCH($H$2:$H$2344,$H$2:$H$2344,0))),H1561)</f>
        <v>tier - 1</v>
      </c>
      <c r="P1561" s="15" t="str">
        <f t="shared" si="126"/>
        <v>R1012</v>
      </c>
      <c r="Q1561" s="49" t="str">
        <f t="shared" si="127"/>
        <v>11-Nov-1960</v>
      </c>
      <c r="R1561" s="46">
        <v>22231</v>
      </c>
      <c r="S1561" s="15"/>
      <c r="T1561" s="29">
        <f t="shared" si="128"/>
        <v>62</v>
      </c>
      <c r="U1561" s="61">
        <v>13352.1</v>
      </c>
    </row>
    <row r="1562" spans="1:21" x14ac:dyDescent="0.25">
      <c r="A1562" t="s">
        <v>1593</v>
      </c>
      <c r="B1562">
        <v>1990</v>
      </c>
      <c r="C1562" t="s">
        <v>37</v>
      </c>
      <c r="D1562">
        <v>2</v>
      </c>
      <c r="E1562">
        <v>3</v>
      </c>
      <c r="F1562" s="54">
        <v>13360.94</v>
      </c>
      <c r="G1562" t="s">
        <v>12</v>
      </c>
      <c r="H1562" t="s">
        <v>16</v>
      </c>
      <c r="I1562" t="s">
        <v>23</v>
      </c>
      <c r="J1562" s="20"/>
      <c r="K1562" s="20"/>
      <c r="L1562" s="17" t="str">
        <f t="shared" si="124"/>
        <v>Oct</v>
      </c>
      <c r="M1562" s="17">
        <f t="shared" si="125"/>
        <v>1990</v>
      </c>
      <c r="N1562" s="17" t="str" cm="1">
        <f t="array" ref="N1562">IF(G1562="?",INDEX($G$2:$G$2344,MODE(MATCH($G$2:$G$2344,$G$2:$G$2344,0))),G1562)</f>
        <v>tier - 3</v>
      </c>
      <c r="O1562" s="17" t="str" cm="1">
        <f t="array" ref="O1562">IF(H1562="?",INDEX($H$2:$H$2344,MODE(MATCH($H$2:$H$2344,$H$2:$H$2344,0))),H1562)</f>
        <v>tier - 1</v>
      </c>
      <c r="P1562" s="17" t="str">
        <f t="shared" si="126"/>
        <v>R1012</v>
      </c>
      <c r="Q1562" s="47" t="str">
        <f t="shared" si="127"/>
        <v>2-Oct-1990</v>
      </c>
      <c r="R1562" s="48">
        <v>33148</v>
      </c>
      <c r="S1562" s="17"/>
      <c r="T1562" s="30">
        <f t="shared" si="128"/>
        <v>32</v>
      </c>
      <c r="U1562" s="62">
        <v>13360.94</v>
      </c>
    </row>
    <row r="1563" spans="1:21" x14ac:dyDescent="0.25">
      <c r="A1563" t="s">
        <v>1594</v>
      </c>
      <c r="B1563">
        <v>1964</v>
      </c>
      <c r="C1563" t="s">
        <v>20</v>
      </c>
      <c r="D1563">
        <v>24</v>
      </c>
      <c r="E1563">
        <v>0</v>
      </c>
      <c r="F1563" s="54">
        <v>13375.76</v>
      </c>
      <c r="G1563" t="s">
        <v>12</v>
      </c>
      <c r="H1563" t="s">
        <v>11</v>
      </c>
      <c r="I1563" t="s">
        <v>200</v>
      </c>
      <c r="J1563" s="19"/>
      <c r="K1563" s="19"/>
      <c r="L1563" s="15" t="str">
        <f t="shared" si="124"/>
        <v>Sep</v>
      </c>
      <c r="M1563" s="15">
        <f t="shared" si="125"/>
        <v>1964</v>
      </c>
      <c r="N1563" s="15" t="str" cm="1">
        <f t="array" ref="N1563">IF(G1563="?",INDEX($G$2:$G$2344,MODE(MATCH($G$2:$G$2344,$G$2:$G$2344,0))),G1563)</f>
        <v>tier - 3</v>
      </c>
      <c r="O1563" s="15" t="str" cm="1">
        <f t="array" ref="O1563">IF(H1563="?",INDEX($H$2:$H$2344,MODE(MATCH($H$2:$H$2344,$H$2:$H$2344,0))),H1563)</f>
        <v>tier - 2</v>
      </c>
      <c r="P1563" s="15" t="str">
        <f t="shared" si="126"/>
        <v>R1025</v>
      </c>
      <c r="Q1563" s="49" t="str">
        <f t="shared" si="127"/>
        <v>24-Sep-1964</v>
      </c>
      <c r="R1563" s="46">
        <v>23644</v>
      </c>
      <c r="S1563" s="15"/>
      <c r="T1563" s="29">
        <f t="shared" si="128"/>
        <v>58</v>
      </c>
      <c r="U1563" s="61">
        <v>13375.76</v>
      </c>
    </row>
    <row r="1564" spans="1:21" x14ac:dyDescent="0.25">
      <c r="A1564" t="s">
        <v>1595</v>
      </c>
      <c r="B1564">
        <v>1979</v>
      </c>
      <c r="C1564" t="s">
        <v>20</v>
      </c>
      <c r="D1564">
        <v>30</v>
      </c>
      <c r="E1564">
        <v>2</v>
      </c>
      <c r="F1564" s="54">
        <v>13377.41</v>
      </c>
      <c r="G1564" t="s">
        <v>12</v>
      </c>
      <c r="H1564" t="s">
        <v>12</v>
      </c>
      <c r="I1564" t="s">
        <v>535</v>
      </c>
      <c r="J1564" s="20"/>
      <c r="K1564" s="20"/>
      <c r="L1564" s="17" t="str">
        <f t="shared" si="124"/>
        <v>Sep</v>
      </c>
      <c r="M1564" s="17">
        <f t="shared" si="125"/>
        <v>1979</v>
      </c>
      <c r="N1564" s="17" t="str" cm="1">
        <f t="array" ref="N1564">IF(G1564="?",INDEX($G$2:$G$2344,MODE(MATCH($G$2:$G$2344,$G$2:$G$2344,0))),G1564)</f>
        <v>tier - 3</v>
      </c>
      <c r="O1564" s="17" t="str" cm="1">
        <f t="array" ref="O1564">IF(H1564="?",INDEX($H$2:$H$2344,MODE(MATCH($H$2:$H$2344,$H$2:$H$2344,0))),H1564)</f>
        <v>tier - 3</v>
      </c>
      <c r="P1564" s="17" t="str">
        <f t="shared" si="126"/>
        <v>R1026</v>
      </c>
      <c r="Q1564" s="47" t="str">
        <f t="shared" si="127"/>
        <v>30-Sep-1979</v>
      </c>
      <c r="R1564" s="48">
        <v>29128</v>
      </c>
      <c r="S1564" s="17"/>
      <c r="T1564" s="30">
        <f t="shared" si="128"/>
        <v>43</v>
      </c>
      <c r="U1564" s="62">
        <v>13377.41</v>
      </c>
    </row>
    <row r="1565" spans="1:21" x14ac:dyDescent="0.25">
      <c r="A1565" t="s">
        <v>1596</v>
      </c>
      <c r="B1565">
        <v>1984</v>
      </c>
      <c r="C1565" t="s">
        <v>18</v>
      </c>
      <c r="D1565">
        <v>6</v>
      </c>
      <c r="E1565">
        <v>3</v>
      </c>
      <c r="F1565" s="54">
        <v>13383.67</v>
      </c>
      <c r="G1565" t="s">
        <v>12</v>
      </c>
      <c r="H1565" t="s">
        <v>11</v>
      </c>
      <c r="I1565" t="s">
        <v>249</v>
      </c>
      <c r="J1565" s="19"/>
      <c r="K1565" s="19"/>
      <c r="L1565" s="15" t="str">
        <f t="shared" si="124"/>
        <v>Jun</v>
      </c>
      <c r="M1565" s="15">
        <f t="shared" si="125"/>
        <v>1984</v>
      </c>
      <c r="N1565" s="15" t="str" cm="1">
        <f t="array" ref="N1565">IF(G1565="?",INDEX($G$2:$G$2344,MODE(MATCH($G$2:$G$2344,$G$2:$G$2344,0))),G1565)</f>
        <v>tier - 3</v>
      </c>
      <c r="O1565" s="15" t="str" cm="1">
        <f t="array" ref="O1565">IF(H1565="?",INDEX($H$2:$H$2344,MODE(MATCH($H$2:$H$2344,$H$2:$H$2344,0))),H1565)</f>
        <v>tier - 2</v>
      </c>
      <c r="P1565" s="15" t="str">
        <f t="shared" si="126"/>
        <v>R1023</v>
      </c>
      <c r="Q1565" s="49" t="str">
        <f t="shared" si="127"/>
        <v>6-Jun-1984</v>
      </c>
      <c r="R1565" s="46">
        <v>30839</v>
      </c>
      <c r="S1565" s="15"/>
      <c r="T1565" s="29">
        <f t="shared" si="128"/>
        <v>39</v>
      </c>
      <c r="U1565" s="61">
        <v>13383.67</v>
      </c>
    </row>
    <row r="1566" spans="1:21" x14ac:dyDescent="0.25">
      <c r="A1566" t="s">
        <v>1597</v>
      </c>
      <c r="B1566">
        <v>1959</v>
      </c>
      <c r="C1566" t="s">
        <v>30</v>
      </c>
      <c r="D1566">
        <v>9</v>
      </c>
      <c r="E1566">
        <v>0</v>
      </c>
      <c r="F1566" s="54">
        <v>13390.56</v>
      </c>
      <c r="G1566" t="s">
        <v>12</v>
      </c>
      <c r="H1566" t="s">
        <v>12</v>
      </c>
      <c r="I1566" t="s">
        <v>42</v>
      </c>
      <c r="J1566" s="20"/>
      <c r="K1566" s="20"/>
      <c r="L1566" s="17" t="str">
        <f t="shared" si="124"/>
        <v>Dec</v>
      </c>
      <c r="M1566" s="17">
        <f t="shared" si="125"/>
        <v>1959</v>
      </c>
      <c r="N1566" s="17" t="str" cm="1">
        <f t="array" ref="N1566">IF(G1566="?",INDEX($G$2:$G$2344,MODE(MATCH($G$2:$G$2344,$G$2:$G$2344,0))),G1566)</f>
        <v>tier - 3</v>
      </c>
      <c r="O1566" s="17" t="str" cm="1">
        <f t="array" ref="O1566">IF(H1566="?",INDEX($H$2:$H$2344,MODE(MATCH($H$2:$H$2344,$H$2:$H$2344,0))),H1566)</f>
        <v>tier - 3</v>
      </c>
      <c r="P1566" s="17" t="str">
        <f t="shared" si="126"/>
        <v>R1011</v>
      </c>
      <c r="Q1566" s="47" t="str">
        <f t="shared" si="127"/>
        <v>9-Dec-1959</v>
      </c>
      <c r="R1566" s="48">
        <v>21893</v>
      </c>
      <c r="S1566" s="17"/>
      <c r="T1566" s="30">
        <f t="shared" si="128"/>
        <v>63</v>
      </c>
      <c r="U1566" s="62">
        <v>13390.56</v>
      </c>
    </row>
    <row r="1567" spans="1:21" x14ac:dyDescent="0.25">
      <c r="A1567" t="s">
        <v>1598</v>
      </c>
      <c r="B1567">
        <v>1959</v>
      </c>
      <c r="C1567" t="s">
        <v>15</v>
      </c>
      <c r="D1567">
        <v>25</v>
      </c>
      <c r="E1567">
        <v>0</v>
      </c>
      <c r="F1567" s="54">
        <v>13393.76</v>
      </c>
      <c r="G1567" t="s">
        <v>12</v>
      </c>
      <c r="H1567" t="s">
        <v>16</v>
      </c>
      <c r="I1567" t="s">
        <v>42</v>
      </c>
      <c r="J1567" s="19"/>
      <c r="K1567" s="19"/>
      <c r="L1567" s="15" t="str">
        <f t="shared" si="124"/>
        <v>Nov</v>
      </c>
      <c r="M1567" s="15">
        <f t="shared" si="125"/>
        <v>1959</v>
      </c>
      <c r="N1567" s="15" t="str" cm="1">
        <f t="array" ref="N1567">IF(G1567="?",INDEX($G$2:$G$2344,MODE(MATCH($G$2:$G$2344,$G$2:$G$2344,0))),G1567)</f>
        <v>tier - 3</v>
      </c>
      <c r="O1567" s="15" t="str" cm="1">
        <f t="array" ref="O1567">IF(H1567="?",INDEX($H$2:$H$2344,MODE(MATCH($H$2:$H$2344,$H$2:$H$2344,0))),H1567)</f>
        <v>tier - 1</v>
      </c>
      <c r="P1567" s="15" t="str">
        <f t="shared" si="126"/>
        <v>R1011</v>
      </c>
      <c r="Q1567" s="49" t="str">
        <f t="shared" si="127"/>
        <v>25-Nov-1959</v>
      </c>
      <c r="R1567" s="46">
        <v>21879</v>
      </c>
      <c r="S1567" s="15"/>
      <c r="T1567" s="29">
        <f t="shared" si="128"/>
        <v>63</v>
      </c>
      <c r="U1567" s="61">
        <v>13393.76</v>
      </c>
    </row>
    <row r="1568" spans="1:21" x14ac:dyDescent="0.25">
      <c r="A1568" t="s">
        <v>1599</v>
      </c>
      <c r="B1568">
        <v>1959</v>
      </c>
      <c r="C1568" t="s">
        <v>30</v>
      </c>
      <c r="D1568">
        <v>20</v>
      </c>
      <c r="E1568">
        <v>0</v>
      </c>
      <c r="F1568" s="54">
        <v>13405.39</v>
      </c>
      <c r="G1568" t="s">
        <v>12</v>
      </c>
      <c r="H1568" t="s">
        <v>12</v>
      </c>
      <c r="I1568" t="s">
        <v>13</v>
      </c>
      <c r="J1568" s="20"/>
      <c r="K1568" s="20"/>
      <c r="L1568" s="17" t="str">
        <f t="shared" si="124"/>
        <v>Dec</v>
      </c>
      <c r="M1568" s="17">
        <f t="shared" si="125"/>
        <v>1959</v>
      </c>
      <c r="N1568" s="17" t="str" cm="1">
        <f t="array" ref="N1568">IF(G1568="?",INDEX($G$2:$G$2344,MODE(MATCH($G$2:$G$2344,$G$2:$G$2344,0))),G1568)</f>
        <v>tier - 3</v>
      </c>
      <c r="O1568" s="17" t="str" cm="1">
        <f t="array" ref="O1568">IF(H1568="?",INDEX($H$2:$H$2344,MODE(MATCH($H$2:$H$2344,$H$2:$H$2344,0))),H1568)</f>
        <v>tier - 3</v>
      </c>
      <c r="P1568" s="17" t="str">
        <f t="shared" si="126"/>
        <v>R1013</v>
      </c>
      <c r="Q1568" s="47" t="str">
        <f t="shared" si="127"/>
        <v>20-Dec-1959</v>
      </c>
      <c r="R1568" s="48">
        <v>21904</v>
      </c>
      <c r="S1568" s="17"/>
      <c r="T1568" s="30">
        <f t="shared" si="128"/>
        <v>63</v>
      </c>
      <c r="U1568" s="62">
        <v>13405.39</v>
      </c>
    </row>
    <row r="1569" spans="1:21" x14ac:dyDescent="0.25">
      <c r="A1569" t="s">
        <v>1600</v>
      </c>
      <c r="B1569">
        <v>1992</v>
      </c>
      <c r="C1569" t="s">
        <v>30</v>
      </c>
      <c r="D1569">
        <v>19</v>
      </c>
      <c r="E1569">
        <v>0</v>
      </c>
      <c r="F1569" s="54">
        <v>13412.97</v>
      </c>
      <c r="G1569" t="s">
        <v>12</v>
      </c>
      <c r="H1569" t="s">
        <v>12</v>
      </c>
      <c r="I1569" t="s">
        <v>249</v>
      </c>
      <c r="J1569" s="19"/>
      <c r="K1569" s="19"/>
      <c r="L1569" s="15" t="str">
        <f t="shared" si="124"/>
        <v>Dec</v>
      </c>
      <c r="M1569" s="15">
        <f t="shared" si="125"/>
        <v>1992</v>
      </c>
      <c r="N1569" s="15" t="str" cm="1">
        <f t="array" ref="N1569">IF(G1569="?",INDEX($G$2:$G$2344,MODE(MATCH($G$2:$G$2344,$G$2:$G$2344,0))),G1569)</f>
        <v>tier - 3</v>
      </c>
      <c r="O1569" s="15" t="str" cm="1">
        <f t="array" ref="O1569">IF(H1569="?",INDEX($H$2:$H$2344,MODE(MATCH($H$2:$H$2344,$H$2:$H$2344,0))),H1569)</f>
        <v>tier - 3</v>
      </c>
      <c r="P1569" s="15" t="str">
        <f t="shared" si="126"/>
        <v>R1023</v>
      </c>
      <c r="Q1569" s="49" t="str">
        <f t="shared" si="127"/>
        <v>19-Dec-1992</v>
      </c>
      <c r="R1569" s="46">
        <v>33957</v>
      </c>
      <c r="S1569" s="15"/>
      <c r="T1569" s="29">
        <f t="shared" si="128"/>
        <v>30</v>
      </c>
      <c r="U1569" s="61">
        <v>13412.97</v>
      </c>
    </row>
    <row r="1570" spans="1:21" x14ac:dyDescent="0.25">
      <c r="A1570" t="s">
        <v>1601</v>
      </c>
      <c r="B1570">
        <v>1961</v>
      </c>
      <c r="C1570" t="s">
        <v>10</v>
      </c>
      <c r="D1570">
        <v>22</v>
      </c>
      <c r="E1570">
        <v>0</v>
      </c>
      <c r="F1570" s="54">
        <v>13415.04</v>
      </c>
      <c r="G1570" t="s">
        <v>12</v>
      </c>
      <c r="H1570" t="s">
        <v>11</v>
      </c>
      <c r="I1570" t="s">
        <v>23</v>
      </c>
      <c r="J1570" s="20"/>
      <c r="K1570" s="20"/>
      <c r="L1570" s="17" t="str">
        <f t="shared" si="124"/>
        <v>Jul</v>
      </c>
      <c r="M1570" s="17">
        <f t="shared" si="125"/>
        <v>1961</v>
      </c>
      <c r="N1570" s="17" t="str" cm="1">
        <f t="array" ref="N1570">IF(G1570="?",INDEX($G$2:$G$2344,MODE(MATCH($G$2:$G$2344,$G$2:$G$2344,0))),G1570)</f>
        <v>tier - 3</v>
      </c>
      <c r="O1570" s="17" t="str" cm="1">
        <f t="array" ref="O1570">IF(H1570="?",INDEX($H$2:$H$2344,MODE(MATCH($H$2:$H$2344,$H$2:$H$2344,0))),H1570)</f>
        <v>tier - 2</v>
      </c>
      <c r="P1570" s="17" t="str">
        <f t="shared" si="126"/>
        <v>R1012</v>
      </c>
      <c r="Q1570" s="47" t="str">
        <f t="shared" si="127"/>
        <v>22-Jul-1961</v>
      </c>
      <c r="R1570" s="48">
        <v>22484</v>
      </c>
      <c r="S1570" s="17"/>
      <c r="T1570" s="30">
        <f t="shared" si="128"/>
        <v>61</v>
      </c>
      <c r="U1570" s="62">
        <v>13415.04</v>
      </c>
    </row>
    <row r="1571" spans="1:21" x14ac:dyDescent="0.25">
      <c r="A1571" t="s">
        <v>1602</v>
      </c>
      <c r="B1571">
        <v>1994</v>
      </c>
      <c r="C1571" t="s">
        <v>18</v>
      </c>
      <c r="D1571">
        <v>17</v>
      </c>
      <c r="E1571">
        <v>0</v>
      </c>
      <c r="F1571" s="54">
        <v>13417.05</v>
      </c>
      <c r="G1571" t="s">
        <v>12</v>
      </c>
      <c r="H1571" t="s">
        <v>12</v>
      </c>
      <c r="I1571" t="s">
        <v>23</v>
      </c>
      <c r="J1571" s="19"/>
      <c r="K1571" s="19"/>
      <c r="L1571" s="15" t="str">
        <f t="shared" si="124"/>
        <v>Jun</v>
      </c>
      <c r="M1571" s="15">
        <f t="shared" si="125"/>
        <v>1994</v>
      </c>
      <c r="N1571" s="15" t="str" cm="1">
        <f t="array" ref="N1571">IF(G1571="?",INDEX($G$2:$G$2344,MODE(MATCH($G$2:$G$2344,$G$2:$G$2344,0))),G1571)</f>
        <v>tier - 3</v>
      </c>
      <c r="O1571" s="15" t="str" cm="1">
        <f t="array" ref="O1571">IF(H1571="?",INDEX($H$2:$H$2344,MODE(MATCH($H$2:$H$2344,$H$2:$H$2344,0))),H1571)</f>
        <v>tier - 3</v>
      </c>
      <c r="P1571" s="15" t="str">
        <f t="shared" si="126"/>
        <v>R1012</v>
      </c>
      <c r="Q1571" s="49" t="str">
        <f t="shared" si="127"/>
        <v>17-Jun-1994</v>
      </c>
      <c r="R1571" s="46">
        <v>34502</v>
      </c>
      <c r="S1571" s="15"/>
      <c r="T1571" s="29">
        <f t="shared" si="128"/>
        <v>28</v>
      </c>
      <c r="U1571" s="61">
        <v>13417.05</v>
      </c>
    </row>
    <row r="1572" spans="1:21" x14ac:dyDescent="0.25">
      <c r="A1572" t="s">
        <v>1603</v>
      </c>
      <c r="B1572">
        <v>1961</v>
      </c>
      <c r="C1572" t="s">
        <v>15</v>
      </c>
      <c r="D1572">
        <v>3</v>
      </c>
      <c r="E1572">
        <v>0</v>
      </c>
      <c r="F1572" s="54">
        <v>13429.04</v>
      </c>
      <c r="G1572" t="s">
        <v>12</v>
      </c>
      <c r="H1572" t="s">
        <v>12</v>
      </c>
      <c r="I1572" t="s">
        <v>23</v>
      </c>
      <c r="J1572" s="20"/>
      <c r="K1572" s="20"/>
      <c r="L1572" s="17" t="str">
        <f t="shared" si="124"/>
        <v>Nov</v>
      </c>
      <c r="M1572" s="17">
        <f t="shared" si="125"/>
        <v>1961</v>
      </c>
      <c r="N1572" s="17" t="str" cm="1">
        <f t="array" ref="N1572">IF(G1572="?",INDEX($G$2:$G$2344,MODE(MATCH($G$2:$G$2344,$G$2:$G$2344,0))),G1572)</f>
        <v>tier - 3</v>
      </c>
      <c r="O1572" s="17" t="str" cm="1">
        <f t="array" ref="O1572">IF(H1572="?",INDEX($H$2:$H$2344,MODE(MATCH($H$2:$H$2344,$H$2:$H$2344,0))),H1572)</f>
        <v>tier - 3</v>
      </c>
      <c r="P1572" s="17" t="str">
        <f t="shared" si="126"/>
        <v>R1012</v>
      </c>
      <c r="Q1572" s="47" t="str">
        <f t="shared" si="127"/>
        <v>3-Nov-1961</v>
      </c>
      <c r="R1572" s="48">
        <v>22588</v>
      </c>
      <c r="S1572" s="17"/>
      <c r="T1572" s="30">
        <f t="shared" si="128"/>
        <v>61</v>
      </c>
      <c r="U1572" s="62">
        <v>13429.04</v>
      </c>
    </row>
    <row r="1573" spans="1:21" x14ac:dyDescent="0.25">
      <c r="A1573" t="s">
        <v>1604</v>
      </c>
      <c r="B1573">
        <v>1966</v>
      </c>
      <c r="C1573" t="s">
        <v>15</v>
      </c>
      <c r="D1573">
        <v>14</v>
      </c>
      <c r="E1573">
        <v>3</v>
      </c>
      <c r="F1573" s="54">
        <v>13430.27</v>
      </c>
      <c r="G1573" t="s">
        <v>12</v>
      </c>
      <c r="H1573" t="s">
        <v>12</v>
      </c>
      <c r="I1573" t="s">
        <v>247</v>
      </c>
      <c r="J1573" s="19"/>
      <c r="K1573" s="19"/>
      <c r="L1573" s="15" t="str">
        <f t="shared" si="124"/>
        <v>Nov</v>
      </c>
      <c r="M1573" s="15">
        <f t="shared" si="125"/>
        <v>1966</v>
      </c>
      <c r="N1573" s="15" t="str" cm="1">
        <f t="array" ref="N1573">IF(G1573="?",INDEX($G$2:$G$2344,MODE(MATCH($G$2:$G$2344,$G$2:$G$2344,0))),G1573)</f>
        <v>tier - 3</v>
      </c>
      <c r="O1573" s="15" t="str" cm="1">
        <f t="array" ref="O1573">IF(H1573="?",INDEX($H$2:$H$2344,MODE(MATCH($H$2:$H$2344,$H$2:$H$2344,0))),H1573)</f>
        <v>tier - 3</v>
      </c>
      <c r="P1573" s="15" t="str">
        <f t="shared" si="126"/>
        <v>R1024</v>
      </c>
      <c r="Q1573" s="49" t="str">
        <f t="shared" si="127"/>
        <v>14-Nov-1966</v>
      </c>
      <c r="R1573" s="46">
        <v>24425</v>
      </c>
      <c r="S1573" s="15"/>
      <c r="T1573" s="29">
        <f t="shared" si="128"/>
        <v>56</v>
      </c>
      <c r="U1573" s="61">
        <v>13430.27</v>
      </c>
    </row>
    <row r="1574" spans="1:21" x14ac:dyDescent="0.25">
      <c r="A1574" t="s">
        <v>1605</v>
      </c>
      <c r="B1574">
        <v>1975</v>
      </c>
      <c r="C1574" t="s">
        <v>18</v>
      </c>
      <c r="D1574">
        <v>29</v>
      </c>
      <c r="E1574">
        <v>1</v>
      </c>
      <c r="F1574" s="54">
        <v>13440.7</v>
      </c>
      <c r="G1574" t="s">
        <v>12</v>
      </c>
      <c r="H1574" t="s">
        <v>11</v>
      </c>
      <c r="I1574" t="s">
        <v>23</v>
      </c>
      <c r="J1574" s="20"/>
      <c r="K1574" s="20"/>
      <c r="L1574" s="17" t="str">
        <f t="shared" si="124"/>
        <v>Jun</v>
      </c>
      <c r="M1574" s="17">
        <f t="shared" si="125"/>
        <v>1975</v>
      </c>
      <c r="N1574" s="17" t="str" cm="1">
        <f t="array" ref="N1574">IF(G1574="?",INDEX($G$2:$G$2344,MODE(MATCH($G$2:$G$2344,$G$2:$G$2344,0))),G1574)</f>
        <v>tier - 3</v>
      </c>
      <c r="O1574" s="17" t="str" cm="1">
        <f t="array" ref="O1574">IF(H1574="?",INDEX($H$2:$H$2344,MODE(MATCH($H$2:$H$2344,$H$2:$H$2344,0))),H1574)</f>
        <v>tier - 2</v>
      </c>
      <c r="P1574" s="17" t="str">
        <f t="shared" si="126"/>
        <v>R1012</v>
      </c>
      <c r="Q1574" s="47" t="str">
        <f t="shared" si="127"/>
        <v>29-Jun-1975</v>
      </c>
      <c r="R1574" s="48">
        <v>27574</v>
      </c>
      <c r="S1574" s="17"/>
      <c r="T1574" s="30">
        <f t="shared" si="128"/>
        <v>47</v>
      </c>
      <c r="U1574" s="62">
        <v>13440.7</v>
      </c>
    </row>
    <row r="1575" spans="1:21" x14ac:dyDescent="0.25">
      <c r="A1575" t="s">
        <v>1606</v>
      </c>
      <c r="B1575">
        <v>1960</v>
      </c>
      <c r="C1575" t="s">
        <v>35</v>
      </c>
      <c r="D1575">
        <v>13</v>
      </c>
      <c r="E1575">
        <v>0</v>
      </c>
      <c r="F1575" s="54">
        <v>13451.12</v>
      </c>
      <c r="G1575" t="s">
        <v>12</v>
      </c>
      <c r="H1575" t="s">
        <v>16</v>
      </c>
      <c r="I1575" t="s">
        <v>42</v>
      </c>
      <c r="J1575" s="19"/>
      <c r="K1575" s="19"/>
      <c r="L1575" s="15" t="str">
        <f t="shared" si="124"/>
        <v>Aug</v>
      </c>
      <c r="M1575" s="15">
        <f t="shared" si="125"/>
        <v>1960</v>
      </c>
      <c r="N1575" s="15" t="str" cm="1">
        <f t="array" ref="N1575">IF(G1575="?",INDEX($G$2:$G$2344,MODE(MATCH($G$2:$G$2344,$G$2:$G$2344,0))),G1575)</f>
        <v>tier - 3</v>
      </c>
      <c r="O1575" s="15" t="str" cm="1">
        <f t="array" ref="O1575">IF(H1575="?",INDEX($H$2:$H$2344,MODE(MATCH($H$2:$H$2344,$H$2:$H$2344,0))),H1575)</f>
        <v>tier - 1</v>
      </c>
      <c r="P1575" s="15" t="str">
        <f t="shared" si="126"/>
        <v>R1011</v>
      </c>
      <c r="Q1575" s="49" t="str">
        <f t="shared" si="127"/>
        <v>13-Aug-1960</v>
      </c>
      <c r="R1575" s="46">
        <v>22141</v>
      </c>
      <c r="S1575" s="15"/>
      <c r="T1575" s="29">
        <f t="shared" si="128"/>
        <v>62</v>
      </c>
      <c r="U1575" s="61">
        <v>13451.12</v>
      </c>
    </row>
    <row r="1576" spans="1:21" x14ac:dyDescent="0.25">
      <c r="A1576" t="s">
        <v>1607</v>
      </c>
      <c r="B1576">
        <v>1960</v>
      </c>
      <c r="C1576" t="s">
        <v>10</v>
      </c>
      <c r="D1576">
        <v>11</v>
      </c>
      <c r="E1576">
        <v>0</v>
      </c>
      <c r="F1576" s="54">
        <v>13457.96</v>
      </c>
      <c r="G1576" t="s">
        <v>12</v>
      </c>
      <c r="H1576" t="s">
        <v>16</v>
      </c>
      <c r="I1576" t="s">
        <v>13</v>
      </c>
      <c r="J1576" s="20"/>
      <c r="K1576" s="20"/>
      <c r="L1576" s="17" t="str">
        <f t="shared" si="124"/>
        <v>Jul</v>
      </c>
      <c r="M1576" s="17">
        <f t="shared" si="125"/>
        <v>1960</v>
      </c>
      <c r="N1576" s="17" t="str" cm="1">
        <f t="array" ref="N1576">IF(G1576="?",INDEX($G$2:$G$2344,MODE(MATCH($G$2:$G$2344,$G$2:$G$2344,0))),G1576)</f>
        <v>tier - 3</v>
      </c>
      <c r="O1576" s="17" t="str" cm="1">
        <f t="array" ref="O1576">IF(H1576="?",INDEX($H$2:$H$2344,MODE(MATCH($H$2:$H$2344,$H$2:$H$2344,0))),H1576)</f>
        <v>tier - 1</v>
      </c>
      <c r="P1576" s="17" t="str">
        <f t="shared" si="126"/>
        <v>R1013</v>
      </c>
      <c r="Q1576" s="47" t="str">
        <f t="shared" si="127"/>
        <v>11-Jul-1960</v>
      </c>
      <c r="R1576" s="48">
        <v>22108</v>
      </c>
      <c r="S1576" s="17"/>
      <c r="T1576" s="30">
        <f t="shared" si="128"/>
        <v>62</v>
      </c>
      <c r="U1576" s="62">
        <v>13457.96</v>
      </c>
    </row>
    <row r="1577" spans="1:21" x14ac:dyDescent="0.25">
      <c r="A1577" t="s">
        <v>1608</v>
      </c>
      <c r="B1577">
        <v>1960</v>
      </c>
      <c r="C1577" t="s">
        <v>30</v>
      </c>
      <c r="D1577">
        <v>16</v>
      </c>
      <c r="E1577">
        <v>0</v>
      </c>
      <c r="F1577" s="54">
        <v>13462.52</v>
      </c>
      <c r="G1577" t="s">
        <v>12</v>
      </c>
      <c r="H1577" t="s">
        <v>11</v>
      </c>
      <c r="I1577" t="s">
        <v>42</v>
      </c>
      <c r="J1577" s="19"/>
      <c r="K1577" s="19"/>
      <c r="L1577" s="15" t="str">
        <f t="shared" si="124"/>
        <v>Dec</v>
      </c>
      <c r="M1577" s="15">
        <f t="shared" si="125"/>
        <v>1960</v>
      </c>
      <c r="N1577" s="15" t="str" cm="1">
        <f t="array" ref="N1577">IF(G1577="?",INDEX($G$2:$G$2344,MODE(MATCH($G$2:$G$2344,$G$2:$G$2344,0))),G1577)</f>
        <v>tier - 3</v>
      </c>
      <c r="O1577" s="15" t="str" cm="1">
        <f t="array" ref="O1577">IF(H1577="?",INDEX($H$2:$H$2344,MODE(MATCH($H$2:$H$2344,$H$2:$H$2344,0))),H1577)</f>
        <v>tier - 2</v>
      </c>
      <c r="P1577" s="15" t="str">
        <f t="shared" si="126"/>
        <v>R1011</v>
      </c>
      <c r="Q1577" s="49" t="str">
        <f t="shared" si="127"/>
        <v>16-Dec-1960</v>
      </c>
      <c r="R1577" s="46">
        <v>22266</v>
      </c>
      <c r="S1577" s="15"/>
      <c r="T1577" s="29">
        <f t="shared" si="128"/>
        <v>62</v>
      </c>
      <c r="U1577" s="61">
        <v>13462.52</v>
      </c>
    </row>
    <row r="1578" spans="1:21" x14ac:dyDescent="0.25">
      <c r="A1578" t="s">
        <v>1609</v>
      </c>
      <c r="B1578">
        <v>1985</v>
      </c>
      <c r="C1578" t="s">
        <v>35</v>
      </c>
      <c r="D1578">
        <v>19</v>
      </c>
      <c r="E1578">
        <v>3</v>
      </c>
      <c r="F1578" s="54">
        <v>13465.8</v>
      </c>
      <c r="G1578" t="s">
        <v>12</v>
      </c>
      <c r="H1578" t="s">
        <v>16</v>
      </c>
      <c r="I1578" t="s">
        <v>23</v>
      </c>
      <c r="J1578" s="20"/>
      <c r="K1578" s="20"/>
      <c r="L1578" s="17" t="str">
        <f t="shared" si="124"/>
        <v>Aug</v>
      </c>
      <c r="M1578" s="17">
        <f t="shared" si="125"/>
        <v>1985</v>
      </c>
      <c r="N1578" s="17" t="str" cm="1">
        <f t="array" ref="N1578">IF(G1578="?",INDEX($G$2:$G$2344,MODE(MATCH($G$2:$G$2344,$G$2:$G$2344,0))),G1578)</f>
        <v>tier - 3</v>
      </c>
      <c r="O1578" s="17" t="str" cm="1">
        <f t="array" ref="O1578">IF(H1578="?",INDEX($H$2:$H$2344,MODE(MATCH($H$2:$H$2344,$H$2:$H$2344,0))),H1578)</f>
        <v>tier - 1</v>
      </c>
      <c r="P1578" s="17" t="str">
        <f t="shared" si="126"/>
        <v>R1012</v>
      </c>
      <c r="Q1578" s="47" t="str">
        <f t="shared" si="127"/>
        <v>19-Aug-1985</v>
      </c>
      <c r="R1578" s="48">
        <v>31278</v>
      </c>
      <c r="S1578" s="17"/>
      <c r="T1578" s="30">
        <f t="shared" si="128"/>
        <v>37</v>
      </c>
      <c r="U1578" s="62">
        <v>13465.8</v>
      </c>
    </row>
    <row r="1579" spans="1:21" x14ac:dyDescent="0.25">
      <c r="A1579" t="s">
        <v>1610</v>
      </c>
      <c r="B1579">
        <v>1960</v>
      </c>
      <c r="C1579" t="s">
        <v>10</v>
      </c>
      <c r="D1579">
        <v>28</v>
      </c>
      <c r="E1579">
        <v>0</v>
      </c>
      <c r="F1579" s="54">
        <v>13470.8</v>
      </c>
      <c r="G1579" t="s">
        <v>12</v>
      </c>
      <c r="H1579" t="s">
        <v>11</v>
      </c>
      <c r="I1579" t="s">
        <v>13</v>
      </c>
      <c r="J1579" s="19"/>
      <c r="K1579" s="19"/>
      <c r="L1579" s="15" t="str">
        <f t="shared" si="124"/>
        <v>Jul</v>
      </c>
      <c r="M1579" s="15">
        <f t="shared" si="125"/>
        <v>1960</v>
      </c>
      <c r="N1579" s="15" t="str" cm="1">
        <f t="array" ref="N1579">IF(G1579="?",INDEX($G$2:$G$2344,MODE(MATCH($G$2:$G$2344,$G$2:$G$2344,0))),G1579)</f>
        <v>tier - 3</v>
      </c>
      <c r="O1579" s="15" t="str" cm="1">
        <f t="array" ref="O1579">IF(H1579="?",INDEX($H$2:$H$2344,MODE(MATCH($H$2:$H$2344,$H$2:$H$2344,0))),H1579)</f>
        <v>tier - 2</v>
      </c>
      <c r="P1579" s="15" t="str">
        <f t="shared" si="126"/>
        <v>R1013</v>
      </c>
      <c r="Q1579" s="49" t="str">
        <f t="shared" si="127"/>
        <v>28-Jul-1960</v>
      </c>
      <c r="R1579" s="46">
        <v>22125</v>
      </c>
      <c r="S1579" s="15"/>
      <c r="T1579" s="29">
        <f t="shared" si="128"/>
        <v>62</v>
      </c>
      <c r="U1579" s="61">
        <v>13470.8</v>
      </c>
    </row>
    <row r="1580" spans="1:21" x14ac:dyDescent="0.25">
      <c r="A1580" t="s">
        <v>1611</v>
      </c>
      <c r="B1580">
        <v>1960</v>
      </c>
      <c r="C1580" t="s">
        <v>10</v>
      </c>
      <c r="D1580">
        <v>24</v>
      </c>
      <c r="E1580">
        <v>0</v>
      </c>
      <c r="F1580" s="54">
        <v>13470.86</v>
      </c>
      <c r="G1580" t="s">
        <v>12</v>
      </c>
      <c r="H1580" t="s">
        <v>12</v>
      </c>
      <c r="I1580" t="s">
        <v>42</v>
      </c>
      <c r="J1580" s="20"/>
      <c r="K1580" s="20"/>
      <c r="L1580" s="17" t="str">
        <f t="shared" si="124"/>
        <v>Jul</v>
      </c>
      <c r="M1580" s="17">
        <f t="shared" si="125"/>
        <v>1960</v>
      </c>
      <c r="N1580" s="17" t="str" cm="1">
        <f t="array" ref="N1580">IF(G1580="?",INDEX($G$2:$G$2344,MODE(MATCH($G$2:$G$2344,$G$2:$G$2344,0))),G1580)</f>
        <v>tier - 3</v>
      </c>
      <c r="O1580" s="17" t="str" cm="1">
        <f t="array" ref="O1580">IF(H1580="?",INDEX($H$2:$H$2344,MODE(MATCH($H$2:$H$2344,$H$2:$H$2344,0))),H1580)</f>
        <v>tier - 3</v>
      </c>
      <c r="P1580" s="17" t="str">
        <f t="shared" si="126"/>
        <v>R1011</v>
      </c>
      <c r="Q1580" s="47" t="str">
        <f t="shared" si="127"/>
        <v>24-Jul-1960</v>
      </c>
      <c r="R1580" s="48">
        <v>22121</v>
      </c>
      <c r="S1580" s="17"/>
      <c r="T1580" s="30">
        <f t="shared" si="128"/>
        <v>62</v>
      </c>
      <c r="U1580" s="62">
        <v>13470.86</v>
      </c>
    </row>
    <row r="1581" spans="1:21" x14ac:dyDescent="0.25">
      <c r="A1581" t="s">
        <v>1612</v>
      </c>
      <c r="B1581">
        <v>1975</v>
      </c>
      <c r="C1581" t="s">
        <v>35</v>
      </c>
      <c r="D1581">
        <v>7</v>
      </c>
      <c r="E1581">
        <v>1</v>
      </c>
      <c r="F1581" s="54">
        <v>13472.19</v>
      </c>
      <c r="G1581" t="s">
        <v>12</v>
      </c>
      <c r="H1581" t="s">
        <v>11</v>
      </c>
      <c r="I1581" t="s">
        <v>23</v>
      </c>
      <c r="J1581" s="19"/>
      <c r="K1581" s="19"/>
      <c r="L1581" s="15" t="str">
        <f t="shared" si="124"/>
        <v>Aug</v>
      </c>
      <c r="M1581" s="15">
        <f t="shared" si="125"/>
        <v>1975</v>
      </c>
      <c r="N1581" s="15" t="str" cm="1">
        <f t="array" ref="N1581">IF(G1581="?",INDEX($G$2:$G$2344,MODE(MATCH($G$2:$G$2344,$G$2:$G$2344,0))),G1581)</f>
        <v>tier - 3</v>
      </c>
      <c r="O1581" s="15" t="str" cm="1">
        <f t="array" ref="O1581">IF(H1581="?",INDEX($H$2:$H$2344,MODE(MATCH($H$2:$H$2344,$H$2:$H$2344,0))),H1581)</f>
        <v>tier - 2</v>
      </c>
      <c r="P1581" s="15" t="str">
        <f t="shared" si="126"/>
        <v>R1012</v>
      </c>
      <c r="Q1581" s="49" t="str">
        <f t="shared" si="127"/>
        <v>7-Aug-1975</v>
      </c>
      <c r="R1581" s="46">
        <v>27613</v>
      </c>
      <c r="S1581" s="15"/>
      <c r="T1581" s="29">
        <f t="shared" si="128"/>
        <v>47</v>
      </c>
      <c r="U1581" s="61">
        <v>13472.19</v>
      </c>
    </row>
    <row r="1582" spans="1:21" x14ac:dyDescent="0.25">
      <c r="A1582" t="s">
        <v>1613</v>
      </c>
      <c r="B1582">
        <v>1990</v>
      </c>
      <c r="C1582" t="s">
        <v>35</v>
      </c>
      <c r="D1582">
        <v>30</v>
      </c>
      <c r="E1582">
        <v>3</v>
      </c>
      <c r="F1582" s="54">
        <v>13480.83</v>
      </c>
      <c r="G1582" t="s">
        <v>12</v>
      </c>
      <c r="H1582" t="s">
        <v>11</v>
      </c>
      <c r="I1582" t="s">
        <v>249</v>
      </c>
      <c r="J1582" s="20"/>
      <c r="K1582" s="20"/>
      <c r="L1582" s="17" t="str">
        <f t="shared" si="124"/>
        <v>Aug</v>
      </c>
      <c r="M1582" s="17">
        <f t="shared" si="125"/>
        <v>1990</v>
      </c>
      <c r="N1582" s="17" t="str" cm="1">
        <f t="array" ref="N1582">IF(G1582="?",INDEX($G$2:$G$2344,MODE(MATCH($G$2:$G$2344,$G$2:$G$2344,0))),G1582)</f>
        <v>tier - 3</v>
      </c>
      <c r="O1582" s="17" t="str" cm="1">
        <f t="array" ref="O1582">IF(H1582="?",INDEX($H$2:$H$2344,MODE(MATCH($H$2:$H$2344,$H$2:$H$2344,0))),H1582)</f>
        <v>tier - 2</v>
      </c>
      <c r="P1582" s="17" t="str">
        <f t="shared" si="126"/>
        <v>R1023</v>
      </c>
      <c r="Q1582" s="47" t="str">
        <f t="shared" si="127"/>
        <v>30-Aug-1990</v>
      </c>
      <c r="R1582" s="48">
        <v>33115</v>
      </c>
      <c r="S1582" s="17"/>
      <c r="T1582" s="30">
        <f t="shared" si="128"/>
        <v>32</v>
      </c>
      <c r="U1582" s="62">
        <v>13480.83</v>
      </c>
    </row>
    <row r="1583" spans="1:21" x14ac:dyDescent="0.25">
      <c r="A1583" t="s">
        <v>1614</v>
      </c>
      <c r="B1583">
        <v>1963</v>
      </c>
      <c r="C1583" t="s">
        <v>37</v>
      </c>
      <c r="D1583">
        <v>14</v>
      </c>
      <c r="E1583">
        <v>0</v>
      </c>
      <c r="F1583" s="54">
        <v>13511.28</v>
      </c>
      <c r="G1583" t="s">
        <v>12</v>
      </c>
      <c r="H1583" t="s">
        <v>16</v>
      </c>
      <c r="I1583" t="s">
        <v>23</v>
      </c>
      <c r="J1583" s="19"/>
      <c r="K1583" s="19"/>
      <c r="L1583" s="15" t="str">
        <f t="shared" si="124"/>
        <v>Oct</v>
      </c>
      <c r="M1583" s="15">
        <f t="shared" si="125"/>
        <v>1963</v>
      </c>
      <c r="N1583" s="15" t="str" cm="1">
        <f t="array" ref="N1583">IF(G1583="?",INDEX($G$2:$G$2344,MODE(MATCH($G$2:$G$2344,$G$2:$G$2344,0))),G1583)</f>
        <v>tier - 3</v>
      </c>
      <c r="O1583" s="15" t="str" cm="1">
        <f t="array" ref="O1583">IF(H1583="?",INDEX($H$2:$H$2344,MODE(MATCH($H$2:$H$2344,$H$2:$H$2344,0))),H1583)</f>
        <v>tier - 1</v>
      </c>
      <c r="P1583" s="15" t="str">
        <f t="shared" si="126"/>
        <v>R1012</v>
      </c>
      <c r="Q1583" s="49" t="str">
        <f t="shared" si="127"/>
        <v>14-Oct-1963</v>
      </c>
      <c r="R1583" s="46">
        <v>23298</v>
      </c>
      <c r="S1583" s="15"/>
      <c r="T1583" s="29">
        <f t="shared" si="128"/>
        <v>59</v>
      </c>
      <c r="U1583" s="61">
        <v>13511.28</v>
      </c>
    </row>
    <row r="1584" spans="1:21" x14ac:dyDescent="0.25">
      <c r="A1584" t="s">
        <v>1615</v>
      </c>
      <c r="B1584">
        <v>1960</v>
      </c>
      <c r="C1584" t="s">
        <v>10</v>
      </c>
      <c r="D1584">
        <v>11</v>
      </c>
      <c r="E1584">
        <v>0</v>
      </c>
      <c r="F1584" s="54">
        <v>13555</v>
      </c>
      <c r="G1584" t="s">
        <v>12</v>
      </c>
      <c r="H1584" t="s">
        <v>12</v>
      </c>
      <c r="I1584" t="s">
        <v>356</v>
      </c>
      <c r="J1584" s="20"/>
      <c r="K1584" s="20"/>
      <c r="L1584" s="17" t="str">
        <f t="shared" si="124"/>
        <v>Jul</v>
      </c>
      <c r="M1584" s="17">
        <f t="shared" si="125"/>
        <v>1960</v>
      </c>
      <c r="N1584" s="17" t="str" cm="1">
        <f t="array" ref="N1584">IF(G1584="?",INDEX($G$2:$G$2344,MODE(MATCH($G$2:$G$2344,$G$2:$G$2344,0))),G1584)</f>
        <v>tier - 3</v>
      </c>
      <c r="O1584" s="17" t="str" cm="1">
        <f t="array" ref="O1584">IF(H1584="?",INDEX($H$2:$H$2344,MODE(MATCH($H$2:$H$2344,$H$2:$H$2344,0))),H1584)</f>
        <v>tier - 3</v>
      </c>
      <c r="P1584" s="17" t="str">
        <f t="shared" si="126"/>
        <v>R1017</v>
      </c>
      <c r="Q1584" s="47" t="str">
        <f t="shared" si="127"/>
        <v>11-Jul-1960</v>
      </c>
      <c r="R1584" s="48">
        <v>22108</v>
      </c>
      <c r="S1584" s="17"/>
      <c r="T1584" s="30">
        <f t="shared" si="128"/>
        <v>62</v>
      </c>
      <c r="U1584" s="62">
        <v>13555</v>
      </c>
    </row>
    <row r="1585" spans="1:21" x14ac:dyDescent="0.25">
      <c r="A1585" t="s">
        <v>1616</v>
      </c>
      <c r="B1585">
        <v>1968</v>
      </c>
      <c r="C1585" t="s">
        <v>10</v>
      </c>
      <c r="D1585">
        <v>15</v>
      </c>
      <c r="E1585">
        <v>0</v>
      </c>
      <c r="F1585" s="54">
        <v>13566.04</v>
      </c>
      <c r="G1585" t="s">
        <v>12</v>
      </c>
      <c r="H1585" t="s">
        <v>12</v>
      </c>
      <c r="I1585" t="s">
        <v>535</v>
      </c>
      <c r="J1585" s="19"/>
      <c r="K1585" s="19"/>
      <c r="L1585" s="15" t="str">
        <f t="shared" si="124"/>
        <v>Jul</v>
      </c>
      <c r="M1585" s="15">
        <f t="shared" si="125"/>
        <v>1968</v>
      </c>
      <c r="N1585" s="15" t="str" cm="1">
        <f t="array" ref="N1585">IF(G1585="?",INDEX($G$2:$G$2344,MODE(MATCH($G$2:$G$2344,$G$2:$G$2344,0))),G1585)</f>
        <v>tier - 3</v>
      </c>
      <c r="O1585" s="15" t="str" cm="1">
        <f t="array" ref="O1585">IF(H1585="?",INDEX($H$2:$H$2344,MODE(MATCH($H$2:$H$2344,$H$2:$H$2344,0))),H1585)</f>
        <v>tier - 3</v>
      </c>
      <c r="P1585" s="15" t="str">
        <f t="shared" si="126"/>
        <v>R1026</v>
      </c>
      <c r="Q1585" s="49" t="str">
        <f t="shared" si="127"/>
        <v>15-Jul-1968</v>
      </c>
      <c r="R1585" s="46">
        <v>25034</v>
      </c>
      <c r="S1585" s="15"/>
      <c r="T1585" s="29">
        <f t="shared" si="128"/>
        <v>54</v>
      </c>
      <c r="U1585" s="61">
        <v>13566.04</v>
      </c>
    </row>
    <row r="1586" spans="1:21" x14ac:dyDescent="0.25">
      <c r="A1586" t="s">
        <v>1617</v>
      </c>
      <c r="B1586">
        <v>1992</v>
      </c>
      <c r="C1586" t="s">
        <v>35</v>
      </c>
      <c r="D1586">
        <v>14</v>
      </c>
      <c r="E1586">
        <v>0</v>
      </c>
      <c r="F1586" s="54">
        <v>13588.17</v>
      </c>
      <c r="G1586" t="s">
        <v>12</v>
      </c>
      <c r="H1586" t="s">
        <v>16</v>
      </c>
      <c r="I1586" t="s">
        <v>23</v>
      </c>
      <c r="J1586" s="20"/>
      <c r="K1586" s="20"/>
      <c r="L1586" s="17" t="str">
        <f t="shared" si="124"/>
        <v>Aug</v>
      </c>
      <c r="M1586" s="17">
        <f t="shared" si="125"/>
        <v>1992</v>
      </c>
      <c r="N1586" s="17" t="str" cm="1">
        <f t="array" ref="N1586">IF(G1586="?",INDEX($G$2:$G$2344,MODE(MATCH($G$2:$G$2344,$G$2:$G$2344,0))),G1586)</f>
        <v>tier - 3</v>
      </c>
      <c r="O1586" s="17" t="str" cm="1">
        <f t="array" ref="O1586">IF(H1586="?",INDEX($H$2:$H$2344,MODE(MATCH($H$2:$H$2344,$H$2:$H$2344,0))),H1586)</f>
        <v>tier - 1</v>
      </c>
      <c r="P1586" s="17" t="str">
        <f t="shared" si="126"/>
        <v>R1012</v>
      </c>
      <c r="Q1586" s="47" t="str">
        <f t="shared" si="127"/>
        <v>14-Aug-1992</v>
      </c>
      <c r="R1586" s="48">
        <v>33830</v>
      </c>
      <c r="S1586" s="17"/>
      <c r="T1586" s="30">
        <f t="shared" si="128"/>
        <v>30</v>
      </c>
      <c r="U1586" s="62">
        <v>13588.17</v>
      </c>
    </row>
    <row r="1587" spans="1:21" x14ac:dyDescent="0.25">
      <c r="A1587" t="s">
        <v>1618</v>
      </c>
      <c r="B1587">
        <v>1964</v>
      </c>
      <c r="C1587" t="s">
        <v>20</v>
      </c>
      <c r="D1587">
        <v>10</v>
      </c>
      <c r="E1587">
        <v>2</v>
      </c>
      <c r="F1587" s="54">
        <v>13607.37</v>
      </c>
      <c r="G1587" t="s">
        <v>12</v>
      </c>
      <c r="H1587" t="s">
        <v>16</v>
      </c>
      <c r="I1587" t="s">
        <v>247</v>
      </c>
      <c r="J1587" s="19"/>
      <c r="K1587" s="19"/>
      <c r="L1587" s="15" t="str">
        <f t="shared" si="124"/>
        <v>Sep</v>
      </c>
      <c r="M1587" s="15">
        <f t="shared" si="125"/>
        <v>1964</v>
      </c>
      <c r="N1587" s="15" t="str" cm="1">
        <f t="array" ref="N1587">IF(G1587="?",INDEX($G$2:$G$2344,MODE(MATCH($G$2:$G$2344,$G$2:$G$2344,0))),G1587)</f>
        <v>tier - 3</v>
      </c>
      <c r="O1587" s="15" t="str" cm="1">
        <f t="array" ref="O1587">IF(H1587="?",INDEX($H$2:$H$2344,MODE(MATCH($H$2:$H$2344,$H$2:$H$2344,0))),H1587)</f>
        <v>tier - 1</v>
      </c>
      <c r="P1587" s="15" t="str">
        <f t="shared" si="126"/>
        <v>R1024</v>
      </c>
      <c r="Q1587" s="49" t="str">
        <f t="shared" si="127"/>
        <v>10-Sep-1964</v>
      </c>
      <c r="R1587" s="46">
        <v>23630</v>
      </c>
      <c r="S1587" s="15"/>
      <c r="T1587" s="29">
        <f t="shared" si="128"/>
        <v>58</v>
      </c>
      <c r="U1587" s="61">
        <v>13607.37</v>
      </c>
    </row>
    <row r="1588" spans="1:21" x14ac:dyDescent="0.25">
      <c r="A1588" t="s">
        <v>1619</v>
      </c>
      <c r="B1588">
        <v>1961</v>
      </c>
      <c r="C1588" t="s">
        <v>15</v>
      </c>
      <c r="D1588">
        <v>18</v>
      </c>
      <c r="E1588">
        <v>0</v>
      </c>
      <c r="F1588" s="54">
        <v>13616.36</v>
      </c>
      <c r="G1588" t="s">
        <v>12</v>
      </c>
      <c r="H1588" t="s">
        <v>12</v>
      </c>
      <c r="I1588" t="s">
        <v>247</v>
      </c>
      <c r="J1588" s="20"/>
      <c r="K1588" s="20"/>
      <c r="L1588" s="17" t="str">
        <f t="shared" si="124"/>
        <v>Nov</v>
      </c>
      <c r="M1588" s="17">
        <f t="shared" si="125"/>
        <v>1961</v>
      </c>
      <c r="N1588" s="17" t="str" cm="1">
        <f t="array" ref="N1588">IF(G1588="?",INDEX($G$2:$G$2344,MODE(MATCH($G$2:$G$2344,$G$2:$G$2344,0))),G1588)</f>
        <v>tier - 3</v>
      </c>
      <c r="O1588" s="17" t="str" cm="1">
        <f t="array" ref="O1588">IF(H1588="?",INDEX($H$2:$H$2344,MODE(MATCH($H$2:$H$2344,$H$2:$H$2344,0))),H1588)</f>
        <v>tier - 3</v>
      </c>
      <c r="P1588" s="17" t="str">
        <f t="shared" si="126"/>
        <v>R1024</v>
      </c>
      <c r="Q1588" s="47" t="str">
        <f t="shared" si="127"/>
        <v>18-Nov-1961</v>
      </c>
      <c r="R1588" s="48">
        <v>22603</v>
      </c>
      <c r="S1588" s="17"/>
      <c r="T1588" s="30">
        <f t="shared" si="128"/>
        <v>61</v>
      </c>
      <c r="U1588" s="62">
        <v>13616.36</v>
      </c>
    </row>
    <row r="1589" spans="1:21" x14ac:dyDescent="0.25">
      <c r="A1589" t="s">
        <v>1620</v>
      </c>
      <c r="B1589">
        <v>1969</v>
      </c>
      <c r="C1589" t="s">
        <v>10</v>
      </c>
      <c r="D1589">
        <v>26</v>
      </c>
      <c r="E1589">
        <v>0</v>
      </c>
      <c r="F1589" s="54">
        <v>13622.01</v>
      </c>
      <c r="G1589" t="s">
        <v>12</v>
      </c>
      <c r="H1589" t="s">
        <v>12</v>
      </c>
      <c r="I1589" t="s">
        <v>23</v>
      </c>
      <c r="J1589" s="19"/>
      <c r="K1589" s="19"/>
      <c r="L1589" s="15" t="str">
        <f t="shared" si="124"/>
        <v>Jul</v>
      </c>
      <c r="M1589" s="15">
        <f t="shared" si="125"/>
        <v>1969</v>
      </c>
      <c r="N1589" s="15" t="str" cm="1">
        <f t="array" ref="N1589">IF(G1589="?",INDEX($G$2:$G$2344,MODE(MATCH($G$2:$G$2344,$G$2:$G$2344,0))),G1589)</f>
        <v>tier - 3</v>
      </c>
      <c r="O1589" s="15" t="str" cm="1">
        <f t="array" ref="O1589">IF(H1589="?",INDEX($H$2:$H$2344,MODE(MATCH($H$2:$H$2344,$H$2:$H$2344,0))),H1589)</f>
        <v>tier - 3</v>
      </c>
      <c r="P1589" s="15" t="str">
        <f t="shared" si="126"/>
        <v>R1012</v>
      </c>
      <c r="Q1589" s="49" t="str">
        <f t="shared" si="127"/>
        <v>26-Jul-1969</v>
      </c>
      <c r="R1589" s="46">
        <v>25410</v>
      </c>
      <c r="S1589" s="15"/>
      <c r="T1589" s="29">
        <f t="shared" si="128"/>
        <v>53</v>
      </c>
      <c r="U1589" s="61">
        <v>13622.01</v>
      </c>
    </row>
    <row r="1590" spans="1:21" x14ac:dyDescent="0.25">
      <c r="A1590" t="s">
        <v>1621</v>
      </c>
      <c r="B1590">
        <v>1961</v>
      </c>
      <c r="C1590" t="s">
        <v>30</v>
      </c>
      <c r="D1590">
        <v>24</v>
      </c>
      <c r="E1590">
        <v>0</v>
      </c>
      <c r="F1590" s="54">
        <v>13635.64</v>
      </c>
      <c r="G1590" t="s">
        <v>12</v>
      </c>
      <c r="H1590" t="s">
        <v>12</v>
      </c>
      <c r="I1590" t="s">
        <v>247</v>
      </c>
      <c r="J1590" s="20"/>
      <c r="K1590" s="20"/>
      <c r="L1590" s="17" t="str">
        <f t="shared" si="124"/>
        <v>Dec</v>
      </c>
      <c r="M1590" s="17">
        <f t="shared" si="125"/>
        <v>1961</v>
      </c>
      <c r="N1590" s="17" t="str" cm="1">
        <f t="array" ref="N1590">IF(G1590="?",INDEX($G$2:$G$2344,MODE(MATCH($G$2:$G$2344,$G$2:$G$2344,0))),G1590)</f>
        <v>tier - 3</v>
      </c>
      <c r="O1590" s="17" t="str" cm="1">
        <f t="array" ref="O1590">IF(H1590="?",INDEX($H$2:$H$2344,MODE(MATCH($H$2:$H$2344,$H$2:$H$2344,0))),H1590)</f>
        <v>tier - 3</v>
      </c>
      <c r="P1590" s="17" t="str">
        <f t="shared" si="126"/>
        <v>R1024</v>
      </c>
      <c r="Q1590" s="47" t="str">
        <f t="shared" si="127"/>
        <v>24-Dec-1961</v>
      </c>
      <c r="R1590" s="48">
        <v>22639</v>
      </c>
      <c r="S1590" s="17"/>
      <c r="T1590" s="30">
        <f t="shared" si="128"/>
        <v>61</v>
      </c>
      <c r="U1590" s="62">
        <v>13635.64</v>
      </c>
    </row>
    <row r="1591" spans="1:21" x14ac:dyDescent="0.25">
      <c r="A1591" t="s">
        <v>1622</v>
      </c>
      <c r="B1591">
        <v>1984</v>
      </c>
      <c r="C1591" t="s">
        <v>10</v>
      </c>
      <c r="D1591">
        <v>20</v>
      </c>
      <c r="E1591">
        <v>3</v>
      </c>
      <c r="F1591" s="54">
        <v>13638.06</v>
      </c>
      <c r="G1591" t="s">
        <v>12</v>
      </c>
      <c r="H1591" t="s">
        <v>12</v>
      </c>
      <c r="I1591" t="s">
        <v>249</v>
      </c>
      <c r="J1591" s="19"/>
      <c r="K1591" s="19"/>
      <c r="L1591" s="15" t="str">
        <f t="shared" si="124"/>
        <v>Jul</v>
      </c>
      <c r="M1591" s="15">
        <f t="shared" si="125"/>
        <v>1984</v>
      </c>
      <c r="N1591" s="15" t="str" cm="1">
        <f t="array" ref="N1591">IF(G1591="?",INDEX($G$2:$G$2344,MODE(MATCH($G$2:$G$2344,$G$2:$G$2344,0))),G1591)</f>
        <v>tier - 3</v>
      </c>
      <c r="O1591" s="15" t="str" cm="1">
        <f t="array" ref="O1591">IF(H1591="?",INDEX($H$2:$H$2344,MODE(MATCH($H$2:$H$2344,$H$2:$H$2344,0))),H1591)</f>
        <v>tier - 3</v>
      </c>
      <c r="P1591" s="15" t="str">
        <f t="shared" si="126"/>
        <v>R1023</v>
      </c>
      <c r="Q1591" s="49" t="str">
        <f t="shared" si="127"/>
        <v>20-Jul-1984</v>
      </c>
      <c r="R1591" s="46">
        <v>30883</v>
      </c>
      <c r="S1591" s="15"/>
      <c r="T1591" s="29">
        <f t="shared" si="128"/>
        <v>38</v>
      </c>
      <c r="U1591" s="61">
        <v>13638.06</v>
      </c>
    </row>
    <row r="1592" spans="1:21" x14ac:dyDescent="0.25">
      <c r="A1592" t="s">
        <v>1623</v>
      </c>
      <c r="B1592">
        <v>1963</v>
      </c>
      <c r="C1592" t="s">
        <v>35</v>
      </c>
      <c r="D1592">
        <v>4</v>
      </c>
      <c r="E1592">
        <v>0</v>
      </c>
      <c r="F1592" s="54">
        <v>13677.68</v>
      </c>
      <c r="G1592" t="s">
        <v>12</v>
      </c>
      <c r="H1592" t="s">
        <v>11</v>
      </c>
      <c r="I1592" t="s">
        <v>300</v>
      </c>
      <c r="J1592" s="20"/>
      <c r="K1592" s="20"/>
      <c r="L1592" s="17" t="str">
        <f t="shared" si="124"/>
        <v>Aug</v>
      </c>
      <c r="M1592" s="17">
        <f t="shared" si="125"/>
        <v>1963</v>
      </c>
      <c r="N1592" s="17" t="str" cm="1">
        <f t="array" ref="N1592">IF(G1592="?",INDEX($G$2:$G$2344,MODE(MATCH($G$2:$G$2344,$G$2:$G$2344,0))),G1592)</f>
        <v>tier - 3</v>
      </c>
      <c r="O1592" s="17" t="str" cm="1">
        <f t="array" ref="O1592">IF(H1592="?",INDEX($H$2:$H$2344,MODE(MATCH($H$2:$H$2344,$H$2:$H$2344,0))),H1592)</f>
        <v>tier - 2</v>
      </c>
      <c r="P1592" s="17" t="str">
        <f t="shared" si="126"/>
        <v>R1021</v>
      </c>
      <c r="Q1592" s="47" t="str">
        <f t="shared" si="127"/>
        <v>4-Aug-1963</v>
      </c>
      <c r="R1592" s="48">
        <v>23227</v>
      </c>
      <c r="S1592" s="17"/>
      <c r="T1592" s="30">
        <f t="shared" si="128"/>
        <v>59</v>
      </c>
      <c r="U1592" s="62">
        <v>13677.68</v>
      </c>
    </row>
    <row r="1593" spans="1:21" x14ac:dyDescent="0.25">
      <c r="A1593" t="s">
        <v>1624</v>
      </c>
      <c r="B1593">
        <v>1985</v>
      </c>
      <c r="C1593" t="s">
        <v>20</v>
      </c>
      <c r="D1593">
        <v>14</v>
      </c>
      <c r="E1593">
        <v>3</v>
      </c>
      <c r="F1593" s="54">
        <v>13685.51</v>
      </c>
      <c r="G1593" t="s">
        <v>12</v>
      </c>
      <c r="H1593" t="s">
        <v>16</v>
      </c>
      <c r="I1593" t="s">
        <v>535</v>
      </c>
      <c r="J1593" s="19"/>
      <c r="K1593" s="19"/>
      <c r="L1593" s="15" t="str">
        <f t="shared" si="124"/>
        <v>Sep</v>
      </c>
      <c r="M1593" s="15">
        <f t="shared" si="125"/>
        <v>1985</v>
      </c>
      <c r="N1593" s="15" t="str" cm="1">
        <f t="array" ref="N1593">IF(G1593="?",INDEX($G$2:$G$2344,MODE(MATCH($G$2:$G$2344,$G$2:$G$2344,0))),G1593)</f>
        <v>tier - 3</v>
      </c>
      <c r="O1593" s="15" t="str" cm="1">
        <f t="array" ref="O1593">IF(H1593="?",INDEX($H$2:$H$2344,MODE(MATCH($H$2:$H$2344,$H$2:$H$2344,0))),H1593)</f>
        <v>tier - 1</v>
      </c>
      <c r="P1593" s="15" t="str">
        <f t="shared" si="126"/>
        <v>R1026</v>
      </c>
      <c r="Q1593" s="49" t="str">
        <f t="shared" si="127"/>
        <v>14-Sep-1985</v>
      </c>
      <c r="R1593" s="46">
        <v>31304</v>
      </c>
      <c r="S1593" s="15"/>
      <c r="T1593" s="29">
        <f t="shared" si="128"/>
        <v>37</v>
      </c>
      <c r="U1593" s="61">
        <v>13685.51</v>
      </c>
    </row>
    <row r="1594" spans="1:21" x14ac:dyDescent="0.25">
      <c r="A1594" t="s">
        <v>1625</v>
      </c>
      <c r="B1594">
        <v>1986</v>
      </c>
      <c r="C1594" t="s">
        <v>15</v>
      </c>
      <c r="D1594">
        <v>24</v>
      </c>
      <c r="E1594">
        <v>3</v>
      </c>
      <c r="F1594" s="54">
        <v>13714.55</v>
      </c>
      <c r="G1594" t="s">
        <v>12</v>
      </c>
      <c r="H1594" t="s">
        <v>11</v>
      </c>
      <c r="I1594" t="s">
        <v>249</v>
      </c>
      <c r="J1594" s="20"/>
      <c r="K1594" s="20"/>
      <c r="L1594" s="17" t="str">
        <f t="shared" si="124"/>
        <v>Nov</v>
      </c>
      <c r="M1594" s="17">
        <f t="shared" si="125"/>
        <v>1986</v>
      </c>
      <c r="N1594" s="17" t="str" cm="1">
        <f t="array" ref="N1594">IF(G1594="?",INDEX($G$2:$G$2344,MODE(MATCH($G$2:$G$2344,$G$2:$G$2344,0))),G1594)</f>
        <v>tier - 3</v>
      </c>
      <c r="O1594" s="17" t="str" cm="1">
        <f t="array" ref="O1594">IF(H1594="?",INDEX($H$2:$H$2344,MODE(MATCH($H$2:$H$2344,$H$2:$H$2344,0))),H1594)</f>
        <v>tier - 2</v>
      </c>
      <c r="P1594" s="17" t="str">
        <f t="shared" si="126"/>
        <v>R1023</v>
      </c>
      <c r="Q1594" s="47" t="str">
        <f t="shared" si="127"/>
        <v>24-Nov-1986</v>
      </c>
      <c r="R1594" s="48">
        <v>31740</v>
      </c>
      <c r="S1594" s="17"/>
      <c r="T1594" s="30">
        <f t="shared" si="128"/>
        <v>36</v>
      </c>
      <c r="U1594" s="62">
        <v>13714.55</v>
      </c>
    </row>
    <row r="1595" spans="1:21" x14ac:dyDescent="0.25">
      <c r="A1595" t="s">
        <v>1626</v>
      </c>
      <c r="B1595">
        <v>1981</v>
      </c>
      <c r="C1595" t="s">
        <v>35</v>
      </c>
      <c r="D1595">
        <v>2</v>
      </c>
      <c r="E1595">
        <v>1</v>
      </c>
      <c r="F1595" s="54">
        <v>13725.47</v>
      </c>
      <c r="G1595" t="s">
        <v>12</v>
      </c>
      <c r="H1595" t="s">
        <v>11</v>
      </c>
      <c r="I1595" t="s">
        <v>247</v>
      </c>
      <c r="J1595" s="19"/>
      <c r="K1595" s="19"/>
      <c r="L1595" s="15" t="str">
        <f t="shared" si="124"/>
        <v>Aug</v>
      </c>
      <c r="M1595" s="15">
        <f t="shared" si="125"/>
        <v>1981</v>
      </c>
      <c r="N1595" s="15" t="str" cm="1">
        <f t="array" ref="N1595">IF(G1595="?",INDEX($G$2:$G$2344,MODE(MATCH($G$2:$G$2344,$G$2:$G$2344,0))),G1595)</f>
        <v>tier - 3</v>
      </c>
      <c r="O1595" s="15" t="str" cm="1">
        <f t="array" ref="O1595">IF(H1595="?",INDEX($H$2:$H$2344,MODE(MATCH($H$2:$H$2344,$H$2:$H$2344,0))),H1595)</f>
        <v>tier - 2</v>
      </c>
      <c r="P1595" s="15" t="str">
        <f t="shared" si="126"/>
        <v>R1024</v>
      </c>
      <c r="Q1595" s="49" t="str">
        <f t="shared" si="127"/>
        <v>2-Aug-1981</v>
      </c>
      <c r="R1595" s="46">
        <v>29800</v>
      </c>
      <c r="S1595" s="15"/>
      <c r="T1595" s="29">
        <f t="shared" si="128"/>
        <v>41</v>
      </c>
      <c r="U1595" s="61">
        <v>13725.47</v>
      </c>
    </row>
    <row r="1596" spans="1:21" x14ac:dyDescent="0.25">
      <c r="A1596" t="s">
        <v>1627</v>
      </c>
      <c r="B1596">
        <v>1985</v>
      </c>
      <c r="C1596" t="s">
        <v>35</v>
      </c>
      <c r="D1596">
        <v>29</v>
      </c>
      <c r="E1596">
        <v>3</v>
      </c>
      <c r="F1596" s="54">
        <v>13726.21</v>
      </c>
      <c r="G1596" t="s">
        <v>12</v>
      </c>
      <c r="H1596" t="s">
        <v>12</v>
      </c>
      <c r="I1596" t="s">
        <v>535</v>
      </c>
      <c r="J1596" s="20"/>
      <c r="K1596" s="20"/>
      <c r="L1596" s="17" t="str">
        <f t="shared" si="124"/>
        <v>Aug</v>
      </c>
      <c r="M1596" s="17">
        <f t="shared" si="125"/>
        <v>1985</v>
      </c>
      <c r="N1596" s="17" t="str" cm="1">
        <f t="array" ref="N1596">IF(G1596="?",INDEX($G$2:$G$2344,MODE(MATCH($G$2:$G$2344,$G$2:$G$2344,0))),G1596)</f>
        <v>tier - 3</v>
      </c>
      <c r="O1596" s="17" t="str" cm="1">
        <f t="array" ref="O1596">IF(H1596="?",INDEX($H$2:$H$2344,MODE(MATCH($H$2:$H$2344,$H$2:$H$2344,0))),H1596)</f>
        <v>tier - 3</v>
      </c>
      <c r="P1596" s="17" t="str">
        <f t="shared" si="126"/>
        <v>R1026</v>
      </c>
      <c r="Q1596" s="47" t="str">
        <f t="shared" si="127"/>
        <v>29-Aug-1985</v>
      </c>
      <c r="R1596" s="48">
        <v>31288</v>
      </c>
      <c r="S1596" s="17"/>
      <c r="T1596" s="30">
        <f t="shared" si="128"/>
        <v>37</v>
      </c>
      <c r="U1596" s="62">
        <v>13726.21</v>
      </c>
    </row>
    <row r="1597" spans="1:21" x14ac:dyDescent="0.25">
      <c r="A1597" t="s">
        <v>1628</v>
      </c>
      <c r="B1597">
        <v>1969</v>
      </c>
      <c r="C1597" t="s">
        <v>37</v>
      </c>
      <c r="D1597">
        <v>23</v>
      </c>
      <c r="E1597">
        <v>0</v>
      </c>
      <c r="F1597" s="54">
        <v>13746.74</v>
      </c>
      <c r="G1597" t="s">
        <v>12</v>
      </c>
      <c r="H1597" t="s">
        <v>11</v>
      </c>
      <c r="I1597" t="s">
        <v>535</v>
      </c>
      <c r="J1597" s="19"/>
      <c r="K1597" s="19"/>
      <c r="L1597" s="15" t="str">
        <f t="shared" si="124"/>
        <v>Oct</v>
      </c>
      <c r="M1597" s="15">
        <f t="shared" si="125"/>
        <v>1969</v>
      </c>
      <c r="N1597" s="15" t="str" cm="1">
        <f t="array" ref="N1597">IF(G1597="?",INDEX($G$2:$G$2344,MODE(MATCH($G$2:$G$2344,$G$2:$G$2344,0))),G1597)</f>
        <v>tier - 3</v>
      </c>
      <c r="O1597" s="15" t="str" cm="1">
        <f t="array" ref="O1597">IF(H1597="?",INDEX($H$2:$H$2344,MODE(MATCH($H$2:$H$2344,$H$2:$H$2344,0))),H1597)</f>
        <v>tier - 2</v>
      </c>
      <c r="P1597" s="15" t="str">
        <f t="shared" si="126"/>
        <v>R1026</v>
      </c>
      <c r="Q1597" s="49" t="str">
        <f t="shared" si="127"/>
        <v>23-Oct-1969</v>
      </c>
      <c r="R1597" s="46">
        <v>25499</v>
      </c>
      <c r="S1597" s="15"/>
      <c r="T1597" s="29">
        <f t="shared" si="128"/>
        <v>53</v>
      </c>
      <c r="U1597" s="61">
        <v>13746.74</v>
      </c>
    </row>
    <row r="1598" spans="1:21" x14ac:dyDescent="0.25">
      <c r="A1598" t="s">
        <v>1629</v>
      </c>
      <c r="B1598">
        <v>2004</v>
      </c>
      <c r="C1598" t="s">
        <v>10</v>
      </c>
      <c r="D1598">
        <v>16</v>
      </c>
      <c r="E1598">
        <v>0</v>
      </c>
      <c r="F1598" s="54">
        <v>13747.87</v>
      </c>
      <c r="G1598" t="s">
        <v>12</v>
      </c>
      <c r="H1598" t="s">
        <v>11</v>
      </c>
      <c r="I1598" t="s">
        <v>170</v>
      </c>
      <c r="J1598" s="20"/>
      <c r="K1598" s="20"/>
      <c r="L1598" s="17" t="str">
        <f t="shared" si="124"/>
        <v>Jul</v>
      </c>
      <c r="M1598" s="17">
        <f t="shared" si="125"/>
        <v>2004</v>
      </c>
      <c r="N1598" s="17" t="str" cm="1">
        <f t="array" ref="N1598">IF(G1598="?",INDEX($G$2:$G$2344,MODE(MATCH($G$2:$G$2344,$G$2:$G$2344,0))),G1598)</f>
        <v>tier - 3</v>
      </c>
      <c r="O1598" s="17" t="str" cm="1">
        <f t="array" ref="O1598">IF(H1598="?",INDEX($H$2:$H$2344,MODE(MATCH($H$2:$H$2344,$H$2:$H$2344,0))),H1598)</f>
        <v>tier - 2</v>
      </c>
      <c r="P1598" s="17" t="str">
        <f t="shared" si="126"/>
        <v>R1018</v>
      </c>
      <c r="Q1598" s="47" t="str">
        <f t="shared" si="127"/>
        <v>16-Jul-2004</v>
      </c>
      <c r="R1598" s="48">
        <v>38184</v>
      </c>
      <c r="S1598" s="17"/>
      <c r="T1598" s="30">
        <f t="shared" si="128"/>
        <v>18</v>
      </c>
      <c r="U1598" s="62">
        <v>13747.87</v>
      </c>
    </row>
    <row r="1599" spans="1:21" x14ac:dyDescent="0.25">
      <c r="A1599" t="s">
        <v>1630</v>
      </c>
      <c r="B1599">
        <v>1959</v>
      </c>
      <c r="C1599" t="s">
        <v>35</v>
      </c>
      <c r="D1599">
        <v>6</v>
      </c>
      <c r="E1599">
        <v>0</v>
      </c>
      <c r="F1599" s="54">
        <v>13770.1</v>
      </c>
      <c r="G1599" t="s">
        <v>12</v>
      </c>
      <c r="H1599" t="s">
        <v>16</v>
      </c>
      <c r="I1599" t="s">
        <v>23</v>
      </c>
      <c r="J1599" s="19"/>
      <c r="K1599" s="19"/>
      <c r="L1599" s="15" t="str">
        <f t="shared" si="124"/>
        <v>Aug</v>
      </c>
      <c r="M1599" s="15">
        <f t="shared" si="125"/>
        <v>1959</v>
      </c>
      <c r="N1599" s="15" t="str" cm="1">
        <f t="array" ref="N1599">IF(G1599="?",INDEX($G$2:$G$2344,MODE(MATCH($G$2:$G$2344,$G$2:$G$2344,0))),G1599)</f>
        <v>tier - 3</v>
      </c>
      <c r="O1599" s="15" t="str" cm="1">
        <f t="array" ref="O1599">IF(H1599="?",INDEX($H$2:$H$2344,MODE(MATCH($H$2:$H$2344,$H$2:$H$2344,0))),H1599)</f>
        <v>tier - 1</v>
      </c>
      <c r="P1599" s="15" t="str">
        <f t="shared" si="126"/>
        <v>R1012</v>
      </c>
      <c r="Q1599" s="49" t="str">
        <f t="shared" si="127"/>
        <v>6-Aug-1959</v>
      </c>
      <c r="R1599" s="46">
        <v>21768</v>
      </c>
      <c r="S1599" s="15"/>
      <c r="T1599" s="29">
        <f t="shared" si="128"/>
        <v>63</v>
      </c>
      <c r="U1599" s="61">
        <v>13770.1</v>
      </c>
    </row>
    <row r="1600" spans="1:21" x14ac:dyDescent="0.25">
      <c r="A1600" t="s">
        <v>1631</v>
      </c>
      <c r="B1600">
        <v>1966</v>
      </c>
      <c r="C1600" t="s">
        <v>15</v>
      </c>
      <c r="D1600">
        <v>10</v>
      </c>
      <c r="E1600">
        <v>0</v>
      </c>
      <c r="F1600" s="54">
        <v>13801.61</v>
      </c>
      <c r="G1600" t="s">
        <v>12</v>
      </c>
      <c r="H1600" t="s">
        <v>12</v>
      </c>
      <c r="I1600" t="s">
        <v>535</v>
      </c>
      <c r="J1600" s="20"/>
      <c r="K1600" s="20"/>
      <c r="L1600" s="17" t="str">
        <f t="shared" si="124"/>
        <v>Nov</v>
      </c>
      <c r="M1600" s="17">
        <f t="shared" si="125"/>
        <v>1966</v>
      </c>
      <c r="N1600" s="17" t="str" cm="1">
        <f t="array" ref="N1600">IF(G1600="?",INDEX($G$2:$G$2344,MODE(MATCH($G$2:$G$2344,$G$2:$G$2344,0))),G1600)</f>
        <v>tier - 3</v>
      </c>
      <c r="O1600" s="17" t="str" cm="1">
        <f t="array" ref="O1600">IF(H1600="?",INDEX($H$2:$H$2344,MODE(MATCH($H$2:$H$2344,$H$2:$H$2344,0))),H1600)</f>
        <v>tier - 3</v>
      </c>
      <c r="P1600" s="17" t="str">
        <f t="shared" si="126"/>
        <v>R1026</v>
      </c>
      <c r="Q1600" s="47" t="str">
        <f t="shared" si="127"/>
        <v>10-Nov-1966</v>
      </c>
      <c r="R1600" s="48">
        <v>24421</v>
      </c>
      <c r="S1600" s="17"/>
      <c r="T1600" s="30">
        <f t="shared" si="128"/>
        <v>56</v>
      </c>
      <c r="U1600" s="62">
        <v>13801.61</v>
      </c>
    </row>
    <row r="1601" spans="1:21" x14ac:dyDescent="0.25">
      <c r="A1601" t="s">
        <v>1632</v>
      </c>
      <c r="B1601">
        <v>1986</v>
      </c>
      <c r="C1601" t="s">
        <v>30</v>
      </c>
      <c r="D1601">
        <v>8</v>
      </c>
      <c r="E1601">
        <v>3</v>
      </c>
      <c r="F1601" s="54">
        <v>13819.49</v>
      </c>
      <c r="G1601" t="s">
        <v>12</v>
      </c>
      <c r="H1601" t="s">
        <v>11</v>
      </c>
      <c r="I1601" t="s">
        <v>23</v>
      </c>
      <c r="J1601" s="19"/>
      <c r="K1601" s="19"/>
      <c r="L1601" s="15" t="str">
        <f t="shared" si="124"/>
        <v>Dec</v>
      </c>
      <c r="M1601" s="15">
        <f t="shared" si="125"/>
        <v>1986</v>
      </c>
      <c r="N1601" s="15" t="str" cm="1">
        <f t="array" ref="N1601">IF(G1601="?",INDEX($G$2:$G$2344,MODE(MATCH($G$2:$G$2344,$G$2:$G$2344,0))),G1601)</f>
        <v>tier - 3</v>
      </c>
      <c r="O1601" s="15" t="str" cm="1">
        <f t="array" ref="O1601">IF(H1601="?",INDEX($H$2:$H$2344,MODE(MATCH($H$2:$H$2344,$H$2:$H$2344,0))),H1601)</f>
        <v>tier - 2</v>
      </c>
      <c r="P1601" s="15" t="str">
        <f t="shared" si="126"/>
        <v>R1012</v>
      </c>
      <c r="Q1601" s="49" t="str">
        <f t="shared" si="127"/>
        <v>8-Dec-1986</v>
      </c>
      <c r="R1601" s="46">
        <v>31754</v>
      </c>
      <c r="S1601" s="15"/>
      <c r="T1601" s="29">
        <f t="shared" si="128"/>
        <v>36</v>
      </c>
      <c r="U1601" s="61">
        <v>13819.49</v>
      </c>
    </row>
    <row r="1602" spans="1:21" x14ac:dyDescent="0.25">
      <c r="A1602" t="s">
        <v>1633</v>
      </c>
      <c r="B1602">
        <v>1958</v>
      </c>
      <c r="C1602" t="s">
        <v>15</v>
      </c>
      <c r="D1602">
        <v>25</v>
      </c>
      <c r="E1602">
        <v>0</v>
      </c>
      <c r="F1602" s="54">
        <v>13822.8</v>
      </c>
      <c r="G1602" t="s">
        <v>12</v>
      </c>
      <c r="H1602" t="s">
        <v>12</v>
      </c>
      <c r="I1602" t="s">
        <v>42</v>
      </c>
      <c r="J1602" s="20"/>
      <c r="K1602" s="20"/>
      <c r="L1602" s="17" t="str">
        <f t="shared" ref="L1602:L1665" si="129">IF(C1602="?","Sep",C1602)</f>
        <v>Nov</v>
      </c>
      <c r="M1602" s="17">
        <f t="shared" ref="M1602:M1665" si="130">IF(B1602="?",ROUND(AVERAGE($B$2:$B$2344),0),B1602)</f>
        <v>1958</v>
      </c>
      <c r="N1602" s="17" t="str" cm="1">
        <f t="array" ref="N1602">IF(G1602="?",INDEX($G$2:$G$2344,MODE(MATCH($G$2:$G$2344,$G$2:$G$2344,0))),G1602)</f>
        <v>tier - 3</v>
      </c>
      <c r="O1602" s="17" t="str" cm="1">
        <f t="array" ref="O1602">IF(H1602="?",INDEX($H$2:$H$2344,MODE(MATCH($H$2:$H$2344,$H$2:$H$2344,0))),H1602)</f>
        <v>tier - 3</v>
      </c>
      <c r="P1602" s="17" t="str">
        <f t="shared" ref="P1602:P1665" si="131">IF(I1602="?","Unknown",I1602)</f>
        <v>R1011</v>
      </c>
      <c r="Q1602" s="47" t="str">
        <f t="shared" ref="Q1602:Q1665" si="132">CONCATENATE(D1602,"-",L1602,"-",M1602)</f>
        <v>25-Nov-1958</v>
      </c>
      <c r="R1602" s="48">
        <v>21514</v>
      </c>
      <c r="S1602" s="17"/>
      <c r="T1602" s="30">
        <f t="shared" ref="T1602:T1665" si="133">DATEDIF(R1602,$S$2,"Y")</f>
        <v>64</v>
      </c>
      <c r="U1602" s="62">
        <v>13822.8</v>
      </c>
    </row>
    <row r="1603" spans="1:21" x14ac:dyDescent="0.25">
      <c r="A1603" t="s">
        <v>1634</v>
      </c>
      <c r="B1603">
        <v>1958</v>
      </c>
      <c r="C1603" t="s">
        <v>30</v>
      </c>
      <c r="D1603">
        <v>10</v>
      </c>
      <c r="E1603">
        <v>0</v>
      </c>
      <c r="F1603" s="54">
        <v>13831.12</v>
      </c>
      <c r="G1603" t="s">
        <v>12</v>
      </c>
      <c r="H1603" t="s">
        <v>16</v>
      </c>
      <c r="I1603" t="s">
        <v>13</v>
      </c>
      <c r="J1603" s="19"/>
      <c r="K1603" s="19"/>
      <c r="L1603" s="15" t="str">
        <f t="shared" si="129"/>
        <v>Dec</v>
      </c>
      <c r="M1603" s="15">
        <f t="shared" si="130"/>
        <v>1958</v>
      </c>
      <c r="N1603" s="15" t="str" cm="1">
        <f t="array" ref="N1603">IF(G1603="?",INDEX($G$2:$G$2344,MODE(MATCH($G$2:$G$2344,$G$2:$G$2344,0))),G1603)</f>
        <v>tier - 3</v>
      </c>
      <c r="O1603" s="15" t="str" cm="1">
        <f t="array" ref="O1603">IF(H1603="?",INDEX($H$2:$H$2344,MODE(MATCH($H$2:$H$2344,$H$2:$H$2344,0))),H1603)</f>
        <v>tier - 1</v>
      </c>
      <c r="P1603" s="15" t="str">
        <f t="shared" si="131"/>
        <v>R1013</v>
      </c>
      <c r="Q1603" s="49" t="str">
        <f t="shared" si="132"/>
        <v>10-Dec-1958</v>
      </c>
      <c r="R1603" s="46">
        <v>21529</v>
      </c>
      <c r="S1603" s="15"/>
      <c r="T1603" s="29">
        <f t="shared" si="133"/>
        <v>64</v>
      </c>
      <c r="U1603" s="61">
        <v>13831.12</v>
      </c>
    </row>
    <row r="1604" spans="1:21" x14ac:dyDescent="0.25">
      <c r="A1604" t="s">
        <v>1635</v>
      </c>
      <c r="B1604">
        <v>2003</v>
      </c>
      <c r="C1604" t="s">
        <v>18</v>
      </c>
      <c r="D1604">
        <v>7</v>
      </c>
      <c r="E1604">
        <v>0</v>
      </c>
      <c r="F1604" s="54">
        <v>13844.51</v>
      </c>
      <c r="G1604" t="s">
        <v>11</v>
      </c>
      <c r="H1604" t="s">
        <v>16</v>
      </c>
      <c r="I1604" t="s">
        <v>42</v>
      </c>
      <c r="J1604" s="20"/>
      <c r="K1604" s="20"/>
      <c r="L1604" s="17" t="str">
        <f t="shared" si="129"/>
        <v>Jun</v>
      </c>
      <c r="M1604" s="17">
        <f t="shared" si="130"/>
        <v>2003</v>
      </c>
      <c r="N1604" s="17" t="str" cm="1">
        <f t="array" ref="N1604">IF(G1604="?",INDEX($G$2:$G$2344,MODE(MATCH($G$2:$G$2344,$G$2:$G$2344,0))),G1604)</f>
        <v>tier - 2</v>
      </c>
      <c r="O1604" s="17" t="str" cm="1">
        <f t="array" ref="O1604">IF(H1604="?",INDEX($H$2:$H$2344,MODE(MATCH($H$2:$H$2344,$H$2:$H$2344,0))),H1604)</f>
        <v>tier - 1</v>
      </c>
      <c r="P1604" s="17" t="str">
        <f t="shared" si="131"/>
        <v>R1011</v>
      </c>
      <c r="Q1604" s="47" t="str">
        <f t="shared" si="132"/>
        <v>7-Jun-2003</v>
      </c>
      <c r="R1604" s="48">
        <v>37779</v>
      </c>
      <c r="S1604" s="17"/>
      <c r="T1604" s="30">
        <f t="shared" si="133"/>
        <v>20</v>
      </c>
      <c r="U1604" s="62">
        <v>13844.51</v>
      </c>
    </row>
    <row r="1605" spans="1:21" x14ac:dyDescent="0.25">
      <c r="A1605" t="s">
        <v>1636</v>
      </c>
      <c r="B1605">
        <v>1960</v>
      </c>
      <c r="C1605" t="s">
        <v>10</v>
      </c>
      <c r="D1605">
        <v>21</v>
      </c>
      <c r="E1605">
        <v>0</v>
      </c>
      <c r="F1605" s="54">
        <v>13844.8</v>
      </c>
      <c r="G1605" t="s">
        <v>11</v>
      </c>
      <c r="H1605" t="s">
        <v>11</v>
      </c>
      <c r="I1605" t="s">
        <v>23</v>
      </c>
      <c r="J1605" s="19"/>
      <c r="K1605" s="19"/>
      <c r="L1605" s="15" t="str">
        <f t="shared" si="129"/>
        <v>Jul</v>
      </c>
      <c r="M1605" s="15">
        <f t="shared" si="130"/>
        <v>1960</v>
      </c>
      <c r="N1605" s="15" t="str" cm="1">
        <f t="array" ref="N1605">IF(G1605="?",INDEX($G$2:$G$2344,MODE(MATCH($G$2:$G$2344,$G$2:$G$2344,0))),G1605)</f>
        <v>tier - 2</v>
      </c>
      <c r="O1605" s="15" t="str" cm="1">
        <f t="array" ref="O1605">IF(H1605="?",INDEX($H$2:$H$2344,MODE(MATCH($H$2:$H$2344,$H$2:$H$2344,0))),H1605)</f>
        <v>tier - 2</v>
      </c>
      <c r="P1605" s="15" t="str">
        <f t="shared" si="131"/>
        <v>R1012</v>
      </c>
      <c r="Q1605" s="49" t="str">
        <f t="shared" si="132"/>
        <v>21-Jul-1960</v>
      </c>
      <c r="R1605" s="46">
        <v>22118</v>
      </c>
      <c r="S1605" s="15"/>
      <c r="T1605" s="29">
        <f t="shared" si="133"/>
        <v>62</v>
      </c>
      <c r="U1605" s="61">
        <v>13844.8</v>
      </c>
    </row>
    <row r="1606" spans="1:21" x14ac:dyDescent="0.25">
      <c r="A1606" t="s">
        <v>1637</v>
      </c>
      <c r="B1606">
        <v>1978</v>
      </c>
      <c r="C1606" t="s">
        <v>30</v>
      </c>
      <c r="D1606">
        <v>19</v>
      </c>
      <c r="E1606">
        <v>2</v>
      </c>
      <c r="F1606" s="54">
        <v>13874.89</v>
      </c>
      <c r="G1606" t="s">
        <v>11</v>
      </c>
      <c r="H1606" t="s">
        <v>16</v>
      </c>
      <c r="I1606" t="s">
        <v>23</v>
      </c>
      <c r="J1606" s="20"/>
      <c r="K1606" s="20"/>
      <c r="L1606" s="17" t="str">
        <f t="shared" si="129"/>
        <v>Dec</v>
      </c>
      <c r="M1606" s="17">
        <f t="shared" si="130"/>
        <v>1978</v>
      </c>
      <c r="N1606" s="17" t="str" cm="1">
        <f t="array" ref="N1606">IF(G1606="?",INDEX($G$2:$G$2344,MODE(MATCH($G$2:$G$2344,$G$2:$G$2344,0))),G1606)</f>
        <v>tier - 2</v>
      </c>
      <c r="O1606" s="17" t="str" cm="1">
        <f t="array" ref="O1606">IF(H1606="?",INDEX($H$2:$H$2344,MODE(MATCH($H$2:$H$2344,$H$2:$H$2344,0))),H1606)</f>
        <v>tier - 1</v>
      </c>
      <c r="P1606" s="17" t="str">
        <f t="shared" si="131"/>
        <v>R1012</v>
      </c>
      <c r="Q1606" s="47" t="str">
        <f t="shared" si="132"/>
        <v>19-Dec-1978</v>
      </c>
      <c r="R1606" s="48">
        <v>28843</v>
      </c>
      <c r="S1606" s="17"/>
      <c r="T1606" s="30">
        <f t="shared" si="133"/>
        <v>44</v>
      </c>
      <c r="U1606" s="62">
        <v>13874.89</v>
      </c>
    </row>
    <row r="1607" spans="1:21" x14ac:dyDescent="0.25">
      <c r="A1607" t="s">
        <v>1638</v>
      </c>
      <c r="B1607">
        <v>1959</v>
      </c>
      <c r="C1607" t="s">
        <v>37</v>
      </c>
      <c r="D1607">
        <v>5</v>
      </c>
      <c r="E1607">
        <v>0</v>
      </c>
      <c r="F1607" s="54">
        <v>13880.95</v>
      </c>
      <c r="G1607" t="s">
        <v>11</v>
      </c>
      <c r="H1607" t="s">
        <v>11</v>
      </c>
      <c r="I1607" t="s">
        <v>42</v>
      </c>
      <c r="J1607" s="19"/>
      <c r="K1607" s="19"/>
      <c r="L1607" s="15" t="str">
        <f t="shared" si="129"/>
        <v>Oct</v>
      </c>
      <c r="M1607" s="15">
        <f t="shared" si="130"/>
        <v>1959</v>
      </c>
      <c r="N1607" s="15" t="str" cm="1">
        <f t="array" ref="N1607">IF(G1607="?",INDEX($G$2:$G$2344,MODE(MATCH($G$2:$G$2344,$G$2:$G$2344,0))),G1607)</f>
        <v>tier - 2</v>
      </c>
      <c r="O1607" s="15" t="str" cm="1">
        <f t="array" ref="O1607">IF(H1607="?",INDEX($H$2:$H$2344,MODE(MATCH($H$2:$H$2344,$H$2:$H$2344,0))),H1607)</f>
        <v>tier - 2</v>
      </c>
      <c r="P1607" s="15" t="str">
        <f t="shared" si="131"/>
        <v>R1011</v>
      </c>
      <c r="Q1607" s="49" t="str">
        <f t="shared" si="132"/>
        <v>5-Oct-1959</v>
      </c>
      <c r="R1607" s="46">
        <v>21828</v>
      </c>
      <c r="S1607" s="15"/>
      <c r="T1607" s="29">
        <f t="shared" si="133"/>
        <v>63</v>
      </c>
      <c r="U1607" s="61">
        <v>13880.95</v>
      </c>
    </row>
    <row r="1608" spans="1:21" x14ac:dyDescent="0.25">
      <c r="A1608" t="s">
        <v>1639</v>
      </c>
      <c r="B1608">
        <v>1985</v>
      </c>
      <c r="C1608" t="s">
        <v>20</v>
      </c>
      <c r="D1608">
        <v>25</v>
      </c>
      <c r="E1608">
        <v>3</v>
      </c>
      <c r="F1608" s="54">
        <v>13886.4</v>
      </c>
      <c r="G1608" t="s">
        <v>11</v>
      </c>
      <c r="H1608" t="s">
        <v>11</v>
      </c>
      <c r="I1608" t="s">
        <v>23</v>
      </c>
      <c r="J1608" s="20"/>
      <c r="K1608" s="20"/>
      <c r="L1608" s="17" t="str">
        <f t="shared" si="129"/>
        <v>Sep</v>
      </c>
      <c r="M1608" s="17">
        <f t="shared" si="130"/>
        <v>1985</v>
      </c>
      <c r="N1608" s="17" t="str" cm="1">
        <f t="array" ref="N1608">IF(G1608="?",INDEX($G$2:$G$2344,MODE(MATCH($G$2:$G$2344,$G$2:$G$2344,0))),G1608)</f>
        <v>tier - 2</v>
      </c>
      <c r="O1608" s="17" t="str" cm="1">
        <f t="array" ref="O1608">IF(H1608="?",INDEX($H$2:$H$2344,MODE(MATCH($H$2:$H$2344,$H$2:$H$2344,0))),H1608)</f>
        <v>tier - 2</v>
      </c>
      <c r="P1608" s="17" t="str">
        <f t="shared" si="131"/>
        <v>R1012</v>
      </c>
      <c r="Q1608" s="47" t="str">
        <f t="shared" si="132"/>
        <v>25-Sep-1985</v>
      </c>
      <c r="R1608" s="48">
        <v>31315</v>
      </c>
      <c r="S1608" s="17"/>
      <c r="T1608" s="30">
        <f t="shared" si="133"/>
        <v>37</v>
      </c>
      <c r="U1608" s="62">
        <v>13886.4</v>
      </c>
    </row>
    <row r="1609" spans="1:21" x14ac:dyDescent="0.25">
      <c r="A1609" t="s">
        <v>1640</v>
      </c>
      <c r="B1609">
        <v>1959</v>
      </c>
      <c r="C1609" t="s">
        <v>30</v>
      </c>
      <c r="D1609">
        <v>29</v>
      </c>
      <c r="E1609">
        <v>0</v>
      </c>
      <c r="F1609" s="54">
        <v>13887.2</v>
      </c>
      <c r="G1609" t="s">
        <v>11</v>
      </c>
      <c r="H1609" t="s">
        <v>12</v>
      </c>
      <c r="I1609" t="s">
        <v>13</v>
      </c>
      <c r="J1609" s="19"/>
      <c r="K1609" s="19"/>
      <c r="L1609" s="15" t="str">
        <f t="shared" si="129"/>
        <v>Dec</v>
      </c>
      <c r="M1609" s="15">
        <f t="shared" si="130"/>
        <v>1959</v>
      </c>
      <c r="N1609" s="15" t="str" cm="1">
        <f t="array" ref="N1609">IF(G1609="?",INDEX($G$2:$G$2344,MODE(MATCH($G$2:$G$2344,$G$2:$G$2344,0))),G1609)</f>
        <v>tier - 2</v>
      </c>
      <c r="O1609" s="15" t="str" cm="1">
        <f t="array" ref="O1609">IF(H1609="?",INDEX($H$2:$H$2344,MODE(MATCH($H$2:$H$2344,$H$2:$H$2344,0))),H1609)</f>
        <v>tier - 3</v>
      </c>
      <c r="P1609" s="15" t="str">
        <f t="shared" si="131"/>
        <v>R1013</v>
      </c>
      <c r="Q1609" s="49" t="str">
        <f t="shared" si="132"/>
        <v>29-Dec-1959</v>
      </c>
      <c r="R1609" s="46">
        <v>21913</v>
      </c>
      <c r="S1609" s="15"/>
      <c r="T1609" s="29">
        <f t="shared" si="133"/>
        <v>63</v>
      </c>
      <c r="U1609" s="61">
        <v>13887.2</v>
      </c>
    </row>
    <row r="1610" spans="1:21" x14ac:dyDescent="0.25">
      <c r="A1610" t="s">
        <v>1641</v>
      </c>
      <c r="B1610">
        <v>1959</v>
      </c>
      <c r="C1610" t="s">
        <v>10</v>
      </c>
      <c r="D1610">
        <v>7</v>
      </c>
      <c r="E1610">
        <v>0</v>
      </c>
      <c r="F1610" s="54">
        <v>13887.97</v>
      </c>
      <c r="G1610" t="s">
        <v>11</v>
      </c>
      <c r="H1610" t="s">
        <v>11</v>
      </c>
      <c r="I1610" t="s">
        <v>13</v>
      </c>
      <c r="J1610" s="20"/>
      <c r="K1610" s="20"/>
      <c r="L1610" s="17" t="str">
        <f t="shared" si="129"/>
        <v>Jul</v>
      </c>
      <c r="M1610" s="17">
        <f t="shared" si="130"/>
        <v>1959</v>
      </c>
      <c r="N1610" s="17" t="str" cm="1">
        <f t="array" ref="N1610">IF(G1610="?",INDEX($G$2:$G$2344,MODE(MATCH($G$2:$G$2344,$G$2:$G$2344,0))),G1610)</f>
        <v>tier - 2</v>
      </c>
      <c r="O1610" s="17" t="str" cm="1">
        <f t="array" ref="O1610">IF(H1610="?",INDEX($H$2:$H$2344,MODE(MATCH($H$2:$H$2344,$H$2:$H$2344,0))),H1610)</f>
        <v>tier - 2</v>
      </c>
      <c r="P1610" s="17" t="str">
        <f t="shared" si="131"/>
        <v>R1013</v>
      </c>
      <c r="Q1610" s="47" t="str">
        <f t="shared" si="132"/>
        <v>7-Jul-1959</v>
      </c>
      <c r="R1610" s="48">
        <v>21738</v>
      </c>
      <c r="S1610" s="17"/>
      <c r="T1610" s="30">
        <f t="shared" si="133"/>
        <v>63</v>
      </c>
      <c r="U1610" s="62">
        <v>13887.97</v>
      </c>
    </row>
    <row r="1611" spans="1:21" x14ac:dyDescent="0.25">
      <c r="A1611" t="s">
        <v>1642</v>
      </c>
      <c r="B1611">
        <v>1962</v>
      </c>
      <c r="C1611" t="s">
        <v>10</v>
      </c>
      <c r="D1611">
        <v>27</v>
      </c>
      <c r="E1611">
        <v>3</v>
      </c>
      <c r="F1611" s="54">
        <v>13919.82</v>
      </c>
      <c r="G1611" t="s">
        <v>11</v>
      </c>
      <c r="H1611" t="s">
        <v>11</v>
      </c>
      <c r="I1611" t="s">
        <v>13</v>
      </c>
      <c r="J1611" s="19"/>
      <c r="K1611" s="19"/>
      <c r="L1611" s="15" t="str">
        <f t="shared" si="129"/>
        <v>Jul</v>
      </c>
      <c r="M1611" s="15">
        <f t="shared" si="130"/>
        <v>1962</v>
      </c>
      <c r="N1611" s="15" t="str" cm="1">
        <f t="array" ref="N1611">IF(G1611="?",INDEX($G$2:$G$2344,MODE(MATCH($G$2:$G$2344,$G$2:$G$2344,0))),G1611)</f>
        <v>tier - 2</v>
      </c>
      <c r="O1611" s="15" t="str" cm="1">
        <f t="array" ref="O1611">IF(H1611="?",INDEX($H$2:$H$2344,MODE(MATCH($H$2:$H$2344,$H$2:$H$2344,0))),H1611)</f>
        <v>tier - 2</v>
      </c>
      <c r="P1611" s="15" t="str">
        <f t="shared" si="131"/>
        <v>R1013</v>
      </c>
      <c r="Q1611" s="49" t="str">
        <f t="shared" si="132"/>
        <v>27-Jul-1962</v>
      </c>
      <c r="R1611" s="46">
        <v>22854</v>
      </c>
      <c r="S1611" s="15"/>
      <c r="T1611" s="29">
        <f t="shared" si="133"/>
        <v>60</v>
      </c>
      <c r="U1611" s="61">
        <v>13919.82</v>
      </c>
    </row>
    <row r="1612" spans="1:21" x14ac:dyDescent="0.25">
      <c r="A1612" t="s">
        <v>1643</v>
      </c>
      <c r="B1612">
        <v>1960</v>
      </c>
      <c r="C1612" t="s">
        <v>18</v>
      </c>
      <c r="D1612">
        <v>18</v>
      </c>
      <c r="E1612">
        <v>1</v>
      </c>
      <c r="F1612" s="54">
        <v>13937.67</v>
      </c>
      <c r="G1612" t="s">
        <v>11</v>
      </c>
      <c r="H1612" t="s">
        <v>16</v>
      </c>
      <c r="I1612" t="s">
        <v>23</v>
      </c>
      <c r="J1612" s="20"/>
      <c r="K1612" s="20"/>
      <c r="L1612" s="17" t="str">
        <f t="shared" si="129"/>
        <v>Jun</v>
      </c>
      <c r="M1612" s="17">
        <f t="shared" si="130"/>
        <v>1960</v>
      </c>
      <c r="N1612" s="17" t="str" cm="1">
        <f t="array" ref="N1612">IF(G1612="?",INDEX($G$2:$G$2344,MODE(MATCH($G$2:$G$2344,$G$2:$G$2344,0))),G1612)</f>
        <v>tier - 2</v>
      </c>
      <c r="O1612" s="17" t="str" cm="1">
        <f t="array" ref="O1612">IF(H1612="?",INDEX($H$2:$H$2344,MODE(MATCH($H$2:$H$2344,$H$2:$H$2344,0))),H1612)</f>
        <v>tier - 1</v>
      </c>
      <c r="P1612" s="17" t="str">
        <f t="shared" si="131"/>
        <v>R1012</v>
      </c>
      <c r="Q1612" s="47" t="str">
        <f t="shared" si="132"/>
        <v>18-Jun-1960</v>
      </c>
      <c r="R1612" s="48">
        <v>22085</v>
      </c>
      <c r="S1612" s="17"/>
      <c r="T1612" s="30">
        <f t="shared" si="133"/>
        <v>62</v>
      </c>
      <c r="U1612" s="62">
        <v>13937.67</v>
      </c>
    </row>
    <row r="1613" spans="1:21" x14ac:dyDescent="0.25">
      <c r="A1613" t="s">
        <v>1644</v>
      </c>
      <c r="B1613">
        <v>1959</v>
      </c>
      <c r="C1613" t="s">
        <v>35</v>
      </c>
      <c r="D1613">
        <v>29</v>
      </c>
      <c r="E1613">
        <v>0</v>
      </c>
      <c r="F1613" s="54">
        <v>13974.46</v>
      </c>
      <c r="G1613" t="s">
        <v>11</v>
      </c>
      <c r="H1613" t="s">
        <v>11</v>
      </c>
      <c r="I1613" t="s">
        <v>166</v>
      </c>
      <c r="J1613" s="19"/>
      <c r="K1613" s="19"/>
      <c r="L1613" s="15" t="str">
        <f t="shared" si="129"/>
        <v>Aug</v>
      </c>
      <c r="M1613" s="15">
        <f t="shared" si="130"/>
        <v>1959</v>
      </c>
      <c r="N1613" s="15" t="str" cm="1">
        <f t="array" ref="N1613">IF(G1613="?",INDEX($G$2:$G$2344,MODE(MATCH($G$2:$G$2344,$G$2:$G$2344,0))),G1613)</f>
        <v>tier - 2</v>
      </c>
      <c r="O1613" s="15" t="str" cm="1">
        <f t="array" ref="O1613">IF(H1613="?",INDEX($H$2:$H$2344,MODE(MATCH($H$2:$H$2344,$H$2:$H$2344,0))),H1613)</f>
        <v>tier - 2</v>
      </c>
      <c r="P1613" s="15" t="str">
        <f t="shared" si="131"/>
        <v>R1019</v>
      </c>
      <c r="Q1613" s="49" t="str">
        <f t="shared" si="132"/>
        <v>29-Aug-1959</v>
      </c>
      <c r="R1613" s="46">
        <v>21791</v>
      </c>
      <c r="S1613" s="15"/>
      <c r="T1613" s="29">
        <f t="shared" si="133"/>
        <v>63</v>
      </c>
      <c r="U1613" s="61">
        <v>13974.46</v>
      </c>
    </row>
    <row r="1614" spans="1:21" x14ac:dyDescent="0.25">
      <c r="A1614" t="s">
        <v>1645</v>
      </c>
      <c r="B1614">
        <v>1990</v>
      </c>
      <c r="C1614" t="s">
        <v>10</v>
      </c>
      <c r="D1614">
        <v>13</v>
      </c>
      <c r="E1614">
        <v>3</v>
      </c>
      <c r="F1614" s="54">
        <v>13979.45</v>
      </c>
      <c r="G1614" t="s">
        <v>11</v>
      </c>
      <c r="H1614" t="s">
        <v>16</v>
      </c>
      <c r="I1614" t="s">
        <v>249</v>
      </c>
      <c r="J1614" s="20"/>
      <c r="K1614" s="20"/>
      <c r="L1614" s="17" t="str">
        <f t="shared" si="129"/>
        <v>Jul</v>
      </c>
      <c r="M1614" s="17">
        <f t="shared" si="130"/>
        <v>1990</v>
      </c>
      <c r="N1614" s="17" t="str" cm="1">
        <f t="array" ref="N1614">IF(G1614="?",INDEX($G$2:$G$2344,MODE(MATCH($G$2:$G$2344,$G$2:$G$2344,0))),G1614)</f>
        <v>tier - 2</v>
      </c>
      <c r="O1614" s="17" t="str" cm="1">
        <f t="array" ref="O1614">IF(H1614="?",INDEX($H$2:$H$2344,MODE(MATCH($H$2:$H$2344,$H$2:$H$2344,0))),H1614)</f>
        <v>tier - 1</v>
      </c>
      <c r="P1614" s="17" t="str">
        <f t="shared" si="131"/>
        <v>R1023</v>
      </c>
      <c r="Q1614" s="47" t="str">
        <f t="shared" si="132"/>
        <v>13-Jul-1990</v>
      </c>
      <c r="R1614" s="48">
        <v>33067</v>
      </c>
      <c r="S1614" s="17"/>
      <c r="T1614" s="30">
        <f t="shared" si="133"/>
        <v>32</v>
      </c>
      <c r="U1614" s="62">
        <v>13979.45</v>
      </c>
    </row>
    <row r="1615" spans="1:21" x14ac:dyDescent="0.25">
      <c r="A1615" t="s">
        <v>1646</v>
      </c>
      <c r="B1615">
        <v>1959</v>
      </c>
      <c r="C1615" t="s">
        <v>20</v>
      </c>
      <c r="D1615">
        <v>6</v>
      </c>
      <c r="E1615">
        <v>0</v>
      </c>
      <c r="F1615" s="54">
        <v>13981.85</v>
      </c>
      <c r="G1615" t="s">
        <v>11</v>
      </c>
      <c r="H1615" t="s">
        <v>16</v>
      </c>
      <c r="I1615" t="s">
        <v>168</v>
      </c>
      <c r="J1615" s="19"/>
      <c r="K1615" s="19"/>
      <c r="L1615" s="15" t="str">
        <f t="shared" si="129"/>
        <v>Sep</v>
      </c>
      <c r="M1615" s="15">
        <f t="shared" si="130"/>
        <v>1959</v>
      </c>
      <c r="N1615" s="15" t="str" cm="1">
        <f t="array" ref="N1615">IF(G1615="?",INDEX($G$2:$G$2344,MODE(MATCH($G$2:$G$2344,$G$2:$G$2344,0))),G1615)</f>
        <v>tier - 2</v>
      </c>
      <c r="O1615" s="15" t="str" cm="1">
        <f t="array" ref="O1615">IF(H1615="?",INDEX($H$2:$H$2344,MODE(MATCH($H$2:$H$2344,$H$2:$H$2344,0))),H1615)</f>
        <v>tier - 1</v>
      </c>
      <c r="P1615" s="15" t="str">
        <f t="shared" si="131"/>
        <v>R1016</v>
      </c>
      <c r="Q1615" s="49" t="str">
        <f t="shared" si="132"/>
        <v>6-Sep-1959</v>
      </c>
      <c r="R1615" s="46">
        <v>21799</v>
      </c>
      <c r="S1615" s="15"/>
      <c r="T1615" s="29">
        <f t="shared" si="133"/>
        <v>63</v>
      </c>
      <c r="U1615" s="61">
        <v>13981.85</v>
      </c>
    </row>
    <row r="1616" spans="1:21" x14ac:dyDescent="0.25">
      <c r="A1616" t="s">
        <v>1647</v>
      </c>
      <c r="B1616">
        <v>1963</v>
      </c>
      <c r="C1616" t="s">
        <v>30</v>
      </c>
      <c r="D1616">
        <v>23</v>
      </c>
      <c r="E1616">
        <v>3</v>
      </c>
      <c r="F1616" s="54">
        <v>14001.13</v>
      </c>
      <c r="G1616" t="s">
        <v>11</v>
      </c>
      <c r="H1616" t="s">
        <v>16</v>
      </c>
      <c r="I1616" t="s">
        <v>13</v>
      </c>
      <c r="J1616" s="20"/>
      <c r="K1616" s="20"/>
      <c r="L1616" s="17" t="str">
        <f t="shared" si="129"/>
        <v>Dec</v>
      </c>
      <c r="M1616" s="17">
        <f t="shared" si="130"/>
        <v>1963</v>
      </c>
      <c r="N1616" s="17" t="str" cm="1">
        <f t="array" ref="N1616">IF(G1616="?",INDEX($G$2:$G$2344,MODE(MATCH($G$2:$G$2344,$G$2:$G$2344,0))),G1616)</f>
        <v>tier - 2</v>
      </c>
      <c r="O1616" s="17" t="str" cm="1">
        <f t="array" ref="O1616">IF(H1616="?",INDEX($H$2:$H$2344,MODE(MATCH($H$2:$H$2344,$H$2:$H$2344,0))),H1616)</f>
        <v>tier - 1</v>
      </c>
      <c r="P1616" s="17" t="str">
        <f t="shared" si="131"/>
        <v>R1013</v>
      </c>
      <c r="Q1616" s="47" t="str">
        <f t="shared" si="132"/>
        <v>23-Dec-1963</v>
      </c>
      <c r="R1616" s="48">
        <v>23368</v>
      </c>
      <c r="S1616" s="17"/>
      <c r="T1616" s="30">
        <f t="shared" si="133"/>
        <v>59</v>
      </c>
      <c r="U1616" s="62">
        <v>14001.13</v>
      </c>
    </row>
    <row r="1617" spans="1:21" x14ac:dyDescent="0.25">
      <c r="A1617" t="s">
        <v>1648</v>
      </c>
      <c r="B1617">
        <v>1963</v>
      </c>
      <c r="C1617" t="s">
        <v>10</v>
      </c>
      <c r="D1617">
        <v>6</v>
      </c>
      <c r="E1617">
        <v>3</v>
      </c>
      <c r="F1617" s="54">
        <v>14001.29</v>
      </c>
      <c r="G1617" t="s">
        <v>11</v>
      </c>
      <c r="H1617" t="s">
        <v>11</v>
      </c>
      <c r="I1617" t="s">
        <v>13</v>
      </c>
      <c r="J1617" s="19"/>
      <c r="K1617" s="19"/>
      <c r="L1617" s="15" t="str">
        <f t="shared" si="129"/>
        <v>Jul</v>
      </c>
      <c r="M1617" s="15">
        <f t="shared" si="130"/>
        <v>1963</v>
      </c>
      <c r="N1617" s="15" t="str" cm="1">
        <f t="array" ref="N1617">IF(G1617="?",INDEX($G$2:$G$2344,MODE(MATCH($G$2:$G$2344,$G$2:$G$2344,0))),G1617)</f>
        <v>tier - 2</v>
      </c>
      <c r="O1617" s="15" t="str" cm="1">
        <f t="array" ref="O1617">IF(H1617="?",INDEX($H$2:$H$2344,MODE(MATCH($H$2:$H$2344,$H$2:$H$2344,0))),H1617)</f>
        <v>tier - 2</v>
      </c>
      <c r="P1617" s="15" t="str">
        <f t="shared" si="131"/>
        <v>R1013</v>
      </c>
      <c r="Q1617" s="49" t="str">
        <f t="shared" si="132"/>
        <v>6-Jul-1963</v>
      </c>
      <c r="R1617" s="46">
        <v>23198</v>
      </c>
      <c r="S1617" s="15"/>
      <c r="T1617" s="29">
        <f t="shared" si="133"/>
        <v>59</v>
      </c>
      <c r="U1617" s="61">
        <v>14001.29</v>
      </c>
    </row>
    <row r="1618" spans="1:21" x14ac:dyDescent="0.25">
      <c r="A1618" t="s">
        <v>1649</v>
      </c>
      <c r="B1618">
        <v>1963</v>
      </c>
      <c r="C1618" t="s">
        <v>10</v>
      </c>
      <c r="D1618">
        <v>8</v>
      </c>
      <c r="E1618">
        <v>3</v>
      </c>
      <c r="F1618" s="54">
        <v>14007.22</v>
      </c>
      <c r="G1618" t="s">
        <v>11</v>
      </c>
      <c r="H1618" t="s">
        <v>12</v>
      </c>
      <c r="I1618" t="s">
        <v>42</v>
      </c>
      <c r="J1618" s="20"/>
      <c r="K1618" s="20"/>
      <c r="L1618" s="17" t="str">
        <f t="shared" si="129"/>
        <v>Jul</v>
      </c>
      <c r="M1618" s="17">
        <f t="shared" si="130"/>
        <v>1963</v>
      </c>
      <c r="N1618" s="17" t="str" cm="1">
        <f t="array" ref="N1618">IF(G1618="?",INDEX($G$2:$G$2344,MODE(MATCH($G$2:$G$2344,$G$2:$G$2344,0))),G1618)</f>
        <v>tier - 2</v>
      </c>
      <c r="O1618" s="17" t="str" cm="1">
        <f t="array" ref="O1618">IF(H1618="?",INDEX($H$2:$H$2344,MODE(MATCH($H$2:$H$2344,$H$2:$H$2344,0))),H1618)</f>
        <v>tier - 3</v>
      </c>
      <c r="P1618" s="17" t="str">
        <f t="shared" si="131"/>
        <v>R1011</v>
      </c>
      <c r="Q1618" s="47" t="str">
        <f t="shared" si="132"/>
        <v>8-Jul-1963</v>
      </c>
      <c r="R1618" s="48">
        <v>23200</v>
      </c>
      <c r="S1618" s="17"/>
      <c r="T1618" s="30">
        <f t="shared" si="133"/>
        <v>59</v>
      </c>
      <c r="U1618" s="62">
        <v>14007.22</v>
      </c>
    </row>
    <row r="1619" spans="1:21" x14ac:dyDescent="0.25">
      <c r="A1619" t="s">
        <v>1650</v>
      </c>
      <c r="B1619">
        <v>1960</v>
      </c>
      <c r="C1619" t="s">
        <v>15</v>
      </c>
      <c r="D1619">
        <v>8</v>
      </c>
      <c r="E1619">
        <v>0</v>
      </c>
      <c r="F1619" s="54">
        <v>14043.48</v>
      </c>
      <c r="G1619" t="s">
        <v>11</v>
      </c>
      <c r="H1619" t="s">
        <v>12</v>
      </c>
      <c r="I1619" t="s">
        <v>247</v>
      </c>
      <c r="J1619" s="19"/>
      <c r="K1619" s="19"/>
      <c r="L1619" s="15" t="str">
        <f t="shared" si="129"/>
        <v>Nov</v>
      </c>
      <c r="M1619" s="15">
        <f t="shared" si="130"/>
        <v>1960</v>
      </c>
      <c r="N1619" s="15" t="str" cm="1">
        <f t="array" ref="N1619">IF(G1619="?",INDEX($G$2:$G$2344,MODE(MATCH($G$2:$G$2344,$G$2:$G$2344,0))),G1619)</f>
        <v>tier - 2</v>
      </c>
      <c r="O1619" s="15" t="str" cm="1">
        <f t="array" ref="O1619">IF(H1619="?",INDEX($H$2:$H$2344,MODE(MATCH($H$2:$H$2344,$H$2:$H$2344,0))),H1619)</f>
        <v>tier - 3</v>
      </c>
      <c r="P1619" s="15" t="str">
        <f t="shared" si="131"/>
        <v>R1024</v>
      </c>
      <c r="Q1619" s="49" t="str">
        <f t="shared" si="132"/>
        <v>8-Nov-1960</v>
      </c>
      <c r="R1619" s="46">
        <v>22228</v>
      </c>
      <c r="S1619" s="15"/>
      <c r="T1619" s="29">
        <f t="shared" si="133"/>
        <v>62</v>
      </c>
      <c r="U1619" s="61">
        <v>14043.48</v>
      </c>
    </row>
    <row r="1620" spans="1:21" x14ac:dyDescent="0.25">
      <c r="A1620" t="s">
        <v>1651</v>
      </c>
      <c r="B1620">
        <v>1991</v>
      </c>
      <c r="C1620" t="s">
        <v>20</v>
      </c>
      <c r="D1620">
        <v>12</v>
      </c>
      <c r="E1620">
        <v>3</v>
      </c>
      <c r="F1620" s="54">
        <v>14081.93</v>
      </c>
      <c r="G1620" t="s">
        <v>11</v>
      </c>
      <c r="H1620" t="s">
        <v>12</v>
      </c>
      <c r="I1620" t="s">
        <v>23</v>
      </c>
      <c r="J1620" s="20"/>
      <c r="K1620" s="20"/>
      <c r="L1620" s="17" t="str">
        <f t="shared" si="129"/>
        <v>Sep</v>
      </c>
      <c r="M1620" s="17">
        <f t="shared" si="130"/>
        <v>1991</v>
      </c>
      <c r="N1620" s="17" t="str" cm="1">
        <f t="array" ref="N1620">IF(G1620="?",INDEX($G$2:$G$2344,MODE(MATCH($G$2:$G$2344,$G$2:$G$2344,0))),G1620)</f>
        <v>tier - 2</v>
      </c>
      <c r="O1620" s="17" t="str" cm="1">
        <f t="array" ref="O1620">IF(H1620="?",INDEX($H$2:$H$2344,MODE(MATCH($H$2:$H$2344,$H$2:$H$2344,0))),H1620)</f>
        <v>tier - 3</v>
      </c>
      <c r="P1620" s="17" t="str">
        <f t="shared" si="131"/>
        <v>R1012</v>
      </c>
      <c r="Q1620" s="47" t="str">
        <f t="shared" si="132"/>
        <v>12-Sep-1991</v>
      </c>
      <c r="R1620" s="48">
        <v>33493</v>
      </c>
      <c r="S1620" s="17"/>
      <c r="T1620" s="30">
        <f t="shared" si="133"/>
        <v>31</v>
      </c>
      <c r="U1620" s="62">
        <v>14081.93</v>
      </c>
    </row>
    <row r="1621" spans="1:21" x14ac:dyDescent="0.25">
      <c r="A1621" t="s">
        <v>1652</v>
      </c>
      <c r="B1621">
        <v>1976</v>
      </c>
      <c r="C1621" t="s">
        <v>20</v>
      </c>
      <c r="D1621">
        <v>26</v>
      </c>
      <c r="E1621">
        <v>2</v>
      </c>
      <c r="F1621" s="54">
        <v>14098.07</v>
      </c>
      <c r="G1621" t="s">
        <v>11</v>
      </c>
      <c r="H1621" t="s">
        <v>12</v>
      </c>
      <c r="I1621" t="s">
        <v>249</v>
      </c>
      <c r="J1621" s="19"/>
      <c r="K1621" s="19"/>
      <c r="L1621" s="15" t="str">
        <f t="shared" si="129"/>
        <v>Sep</v>
      </c>
      <c r="M1621" s="15">
        <f t="shared" si="130"/>
        <v>1976</v>
      </c>
      <c r="N1621" s="15" t="str" cm="1">
        <f t="array" ref="N1621">IF(G1621="?",INDEX($G$2:$G$2344,MODE(MATCH($G$2:$G$2344,$G$2:$G$2344,0))),G1621)</f>
        <v>tier - 2</v>
      </c>
      <c r="O1621" s="15" t="str" cm="1">
        <f t="array" ref="O1621">IF(H1621="?",INDEX($H$2:$H$2344,MODE(MATCH($H$2:$H$2344,$H$2:$H$2344,0))),H1621)</f>
        <v>tier - 3</v>
      </c>
      <c r="P1621" s="15" t="str">
        <f t="shared" si="131"/>
        <v>R1023</v>
      </c>
      <c r="Q1621" s="49" t="str">
        <f t="shared" si="132"/>
        <v>26-Sep-1976</v>
      </c>
      <c r="R1621" s="46">
        <v>28029</v>
      </c>
      <c r="S1621" s="15"/>
      <c r="T1621" s="29">
        <f t="shared" si="133"/>
        <v>46</v>
      </c>
      <c r="U1621" s="61">
        <v>14098.07</v>
      </c>
    </row>
    <row r="1622" spans="1:21" x14ac:dyDescent="0.25">
      <c r="A1622" t="s">
        <v>1653</v>
      </c>
      <c r="B1622">
        <v>1961</v>
      </c>
      <c r="C1622" t="s">
        <v>18</v>
      </c>
      <c r="D1622">
        <v>14</v>
      </c>
      <c r="E1622">
        <v>2</v>
      </c>
      <c r="F1622" s="54">
        <v>14119.62</v>
      </c>
      <c r="G1622" t="s">
        <v>11</v>
      </c>
      <c r="H1622" t="s">
        <v>16</v>
      </c>
      <c r="I1622" t="s">
        <v>23</v>
      </c>
      <c r="J1622" s="20"/>
      <c r="K1622" s="20"/>
      <c r="L1622" s="17" t="str">
        <f t="shared" si="129"/>
        <v>Jun</v>
      </c>
      <c r="M1622" s="17">
        <f t="shared" si="130"/>
        <v>1961</v>
      </c>
      <c r="N1622" s="17" t="str" cm="1">
        <f t="array" ref="N1622">IF(G1622="?",INDEX($G$2:$G$2344,MODE(MATCH($G$2:$G$2344,$G$2:$G$2344,0))),G1622)</f>
        <v>tier - 2</v>
      </c>
      <c r="O1622" s="17" t="str" cm="1">
        <f t="array" ref="O1622">IF(H1622="?",INDEX($H$2:$H$2344,MODE(MATCH($H$2:$H$2344,$H$2:$H$2344,0))),H1622)</f>
        <v>tier - 1</v>
      </c>
      <c r="P1622" s="17" t="str">
        <f t="shared" si="131"/>
        <v>R1012</v>
      </c>
      <c r="Q1622" s="47" t="str">
        <f t="shared" si="132"/>
        <v>14-Jun-1961</v>
      </c>
      <c r="R1622" s="48">
        <v>22446</v>
      </c>
      <c r="S1622" s="17"/>
      <c r="T1622" s="30">
        <f t="shared" si="133"/>
        <v>61</v>
      </c>
      <c r="U1622" s="62">
        <v>14119.62</v>
      </c>
    </row>
    <row r="1623" spans="1:21" x14ac:dyDescent="0.25">
      <c r="A1623" t="s">
        <v>1654</v>
      </c>
      <c r="B1623">
        <v>2004</v>
      </c>
      <c r="C1623" t="s">
        <v>10</v>
      </c>
      <c r="D1623">
        <v>6</v>
      </c>
      <c r="E1623">
        <v>0</v>
      </c>
      <c r="F1623" s="54">
        <v>14133.04</v>
      </c>
      <c r="G1623" t="s">
        <v>11</v>
      </c>
      <c r="H1623" t="s">
        <v>12</v>
      </c>
      <c r="I1623" t="s">
        <v>13</v>
      </c>
      <c r="J1623" s="19"/>
      <c r="K1623" s="19"/>
      <c r="L1623" s="15" t="str">
        <f t="shared" si="129"/>
        <v>Jul</v>
      </c>
      <c r="M1623" s="15">
        <f t="shared" si="130"/>
        <v>2004</v>
      </c>
      <c r="N1623" s="15" t="str" cm="1">
        <f t="array" ref="N1623">IF(G1623="?",INDEX($G$2:$G$2344,MODE(MATCH($G$2:$G$2344,$G$2:$G$2344,0))),G1623)</f>
        <v>tier - 2</v>
      </c>
      <c r="O1623" s="15" t="str" cm="1">
        <f t="array" ref="O1623">IF(H1623="?",INDEX($H$2:$H$2344,MODE(MATCH($H$2:$H$2344,$H$2:$H$2344,0))),H1623)</f>
        <v>tier - 3</v>
      </c>
      <c r="P1623" s="15" t="str">
        <f t="shared" si="131"/>
        <v>R1013</v>
      </c>
      <c r="Q1623" s="49" t="str">
        <f t="shared" si="132"/>
        <v>6-Jul-2004</v>
      </c>
      <c r="R1623" s="46">
        <v>38174</v>
      </c>
      <c r="S1623" s="15"/>
      <c r="T1623" s="29">
        <f t="shared" si="133"/>
        <v>18</v>
      </c>
      <c r="U1623" s="61">
        <v>14133.04</v>
      </c>
    </row>
    <row r="1624" spans="1:21" x14ac:dyDescent="0.25">
      <c r="A1624" t="s">
        <v>1655</v>
      </c>
      <c r="B1624">
        <v>1984</v>
      </c>
      <c r="C1624" t="s">
        <v>10</v>
      </c>
      <c r="D1624">
        <v>7</v>
      </c>
      <c r="E1624">
        <v>3</v>
      </c>
      <c r="F1624" s="54">
        <v>14152.46</v>
      </c>
      <c r="G1624" t="s">
        <v>11</v>
      </c>
      <c r="H1624" t="s">
        <v>16</v>
      </c>
      <c r="I1624" t="s">
        <v>23</v>
      </c>
      <c r="J1624" s="20"/>
      <c r="K1624" s="20"/>
      <c r="L1624" s="17" t="str">
        <f t="shared" si="129"/>
        <v>Jul</v>
      </c>
      <c r="M1624" s="17">
        <f t="shared" si="130"/>
        <v>1984</v>
      </c>
      <c r="N1624" s="17" t="str" cm="1">
        <f t="array" ref="N1624">IF(G1624="?",INDEX($G$2:$G$2344,MODE(MATCH($G$2:$G$2344,$G$2:$G$2344,0))),G1624)</f>
        <v>tier - 2</v>
      </c>
      <c r="O1624" s="17" t="str" cm="1">
        <f t="array" ref="O1624">IF(H1624="?",INDEX($H$2:$H$2344,MODE(MATCH($H$2:$H$2344,$H$2:$H$2344,0))),H1624)</f>
        <v>tier - 1</v>
      </c>
      <c r="P1624" s="17" t="str">
        <f t="shared" si="131"/>
        <v>R1012</v>
      </c>
      <c r="Q1624" s="47" t="str">
        <f t="shared" si="132"/>
        <v>7-Jul-1984</v>
      </c>
      <c r="R1624" s="48">
        <v>30870</v>
      </c>
      <c r="S1624" s="17"/>
      <c r="T1624" s="30">
        <f t="shared" si="133"/>
        <v>38</v>
      </c>
      <c r="U1624" s="62">
        <v>14152.46</v>
      </c>
    </row>
    <row r="1625" spans="1:21" x14ac:dyDescent="0.25">
      <c r="A1625" t="s">
        <v>1656</v>
      </c>
      <c r="B1625">
        <v>1968</v>
      </c>
      <c r="C1625" t="s">
        <v>30</v>
      </c>
      <c r="D1625">
        <v>25</v>
      </c>
      <c r="E1625">
        <v>0</v>
      </c>
      <c r="F1625" s="54">
        <v>14193.55</v>
      </c>
      <c r="G1625" t="s">
        <v>11</v>
      </c>
      <c r="H1625" t="s">
        <v>16</v>
      </c>
      <c r="I1625" t="s">
        <v>535</v>
      </c>
      <c r="J1625" s="19"/>
      <c r="K1625" s="19"/>
      <c r="L1625" s="15" t="str">
        <f t="shared" si="129"/>
        <v>Dec</v>
      </c>
      <c r="M1625" s="15">
        <f t="shared" si="130"/>
        <v>1968</v>
      </c>
      <c r="N1625" s="15" t="str" cm="1">
        <f t="array" ref="N1625">IF(G1625="?",INDEX($G$2:$G$2344,MODE(MATCH($G$2:$G$2344,$G$2:$G$2344,0))),G1625)</f>
        <v>tier - 2</v>
      </c>
      <c r="O1625" s="15" t="str" cm="1">
        <f t="array" ref="O1625">IF(H1625="?",INDEX($H$2:$H$2344,MODE(MATCH($H$2:$H$2344,$H$2:$H$2344,0))),H1625)</f>
        <v>tier - 1</v>
      </c>
      <c r="P1625" s="15" t="str">
        <f t="shared" si="131"/>
        <v>R1026</v>
      </c>
      <c r="Q1625" s="49" t="str">
        <f t="shared" si="132"/>
        <v>25-Dec-1968</v>
      </c>
      <c r="R1625" s="46">
        <v>25197</v>
      </c>
      <c r="S1625" s="15"/>
      <c r="T1625" s="29">
        <f t="shared" si="133"/>
        <v>54</v>
      </c>
      <c r="U1625" s="61">
        <v>14193.55</v>
      </c>
    </row>
    <row r="1626" spans="1:21" x14ac:dyDescent="0.25">
      <c r="A1626" t="s">
        <v>1657</v>
      </c>
      <c r="B1626">
        <v>1983</v>
      </c>
      <c r="C1626" t="s">
        <v>15</v>
      </c>
      <c r="D1626">
        <v>17</v>
      </c>
      <c r="E1626">
        <v>3</v>
      </c>
      <c r="F1626" s="54">
        <v>14209.4</v>
      </c>
      <c r="G1626" t="s">
        <v>11</v>
      </c>
      <c r="H1626" t="s">
        <v>16</v>
      </c>
      <c r="I1626" t="s">
        <v>535</v>
      </c>
      <c r="J1626" s="20"/>
      <c r="K1626" s="20"/>
      <c r="L1626" s="17" t="str">
        <f t="shared" si="129"/>
        <v>Nov</v>
      </c>
      <c r="M1626" s="17">
        <f t="shared" si="130"/>
        <v>1983</v>
      </c>
      <c r="N1626" s="17" t="str" cm="1">
        <f t="array" ref="N1626">IF(G1626="?",INDEX($G$2:$G$2344,MODE(MATCH($G$2:$G$2344,$G$2:$G$2344,0))),G1626)</f>
        <v>tier - 2</v>
      </c>
      <c r="O1626" s="17" t="str" cm="1">
        <f t="array" ref="O1626">IF(H1626="?",INDEX($H$2:$H$2344,MODE(MATCH($H$2:$H$2344,$H$2:$H$2344,0))),H1626)</f>
        <v>tier - 1</v>
      </c>
      <c r="P1626" s="17" t="str">
        <f t="shared" si="131"/>
        <v>R1026</v>
      </c>
      <c r="Q1626" s="47" t="str">
        <f t="shared" si="132"/>
        <v>17-Nov-1983</v>
      </c>
      <c r="R1626" s="48">
        <v>30637</v>
      </c>
      <c r="S1626" s="17"/>
      <c r="T1626" s="30">
        <f t="shared" si="133"/>
        <v>39</v>
      </c>
      <c r="U1626" s="62">
        <v>14209.4</v>
      </c>
    </row>
    <row r="1627" spans="1:21" x14ac:dyDescent="0.25">
      <c r="A1627" t="s">
        <v>1658</v>
      </c>
      <c r="B1627">
        <v>1958</v>
      </c>
      <c r="C1627" t="s">
        <v>20</v>
      </c>
      <c r="D1627">
        <v>21</v>
      </c>
      <c r="E1627">
        <v>0</v>
      </c>
      <c r="F1627" s="54">
        <v>14210.54</v>
      </c>
      <c r="G1627" t="s">
        <v>11</v>
      </c>
      <c r="H1627" t="s">
        <v>11</v>
      </c>
      <c r="I1627" t="s">
        <v>23</v>
      </c>
      <c r="J1627" s="19"/>
      <c r="K1627" s="19"/>
      <c r="L1627" s="15" t="str">
        <f t="shared" si="129"/>
        <v>Sep</v>
      </c>
      <c r="M1627" s="15">
        <f t="shared" si="130"/>
        <v>1958</v>
      </c>
      <c r="N1627" s="15" t="str" cm="1">
        <f t="array" ref="N1627">IF(G1627="?",INDEX($G$2:$G$2344,MODE(MATCH($G$2:$G$2344,$G$2:$G$2344,0))),G1627)</f>
        <v>tier - 2</v>
      </c>
      <c r="O1627" s="15" t="str" cm="1">
        <f t="array" ref="O1627">IF(H1627="?",INDEX($H$2:$H$2344,MODE(MATCH($H$2:$H$2344,$H$2:$H$2344,0))),H1627)</f>
        <v>tier - 2</v>
      </c>
      <c r="P1627" s="15" t="str">
        <f t="shared" si="131"/>
        <v>R1012</v>
      </c>
      <c r="Q1627" s="49" t="str">
        <f t="shared" si="132"/>
        <v>21-Sep-1958</v>
      </c>
      <c r="R1627" s="46">
        <v>21449</v>
      </c>
      <c r="S1627" s="15"/>
      <c r="T1627" s="29">
        <f t="shared" si="133"/>
        <v>64</v>
      </c>
      <c r="U1627" s="61">
        <v>14210.54</v>
      </c>
    </row>
    <row r="1628" spans="1:21" x14ac:dyDescent="0.25">
      <c r="A1628" t="s">
        <v>1659</v>
      </c>
      <c r="B1628">
        <v>1961</v>
      </c>
      <c r="C1628" t="s">
        <v>20</v>
      </c>
      <c r="D1628">
        <v>25</v>
      </c>
      <c r="E1628">
        <v>2</v>
      </c>
      <c r="F1628" s="54">
        <v>14235.07</v>
      </c>
      <c r="G1628" t="s">
        <v>11</v>
      </c>
      <c r="H1628" t="s">
        <v>16</v>
      </c>
      <c r="I1628" t="s">
        <v>42</v>
      </c>
      <c r="J1628" s="20"/>
      <c r="K1628" s="20"/>
      <c r="L1628" s="17" t="str">
        <f t="shared" si="129"/>
        <v>Sep</v>
      </c>
      <c r="M1628" s="17">
        <f t="shared" si="130"/>
        <v>1961</v>
      </c>
      <c r="N1628" s="17" t="str" cm="1">
        <f t="array" ref="N1628">IF(G1628="?",INDEX($G$2:$G$2344,MODE(MATCH($G$2:$G$2344,$G$2:$G$2344,0))),G1628)</f>
        <v>tier - 2</v>
      </c>
      <c r="O1628" s="17" t="str" cm="1">
        <f t="array" ref="O1628">IF(H1628="?",INDEX($H$2:$H$2344,MODE(MATCH($H$2:$H$2344,$H$2:$H$2344,0))),H1628)</f>
        <v>tier - 1</v>
      </c>
      <c r="P1628" s="17" t="str">
        <f t="shared" si="131"/>
        <v>R1011</v>
      </c>
      <c r="Q1628" s="47" t="str">
        <f t="shared" si="132"/>
        <v>25-Sep-1961</v>
      </c>
      <c r="R1628" s="48">
        <v>22549</v>
      </c>
      <c r="S1628" s="17"/>
      <c r="T1628" s="30">
        <f t="shared" si="133"/>
        <v>61</v>
      </c>
      <c r="U1628" s="62">
        <v>14235.07</v>
      </c>
    </row>
    <row r="1629" spans="1:21" x14ac:dyDescent="0.25">
      <c r="A1629" t="s">
        <v>1660</v>
      </c>
      <c r="B1629">
        <v>1959</v>
      </c>
      <c r="C1629" t="s">
        <v>37</v>
      </c>
      <c r="D1629">
        <v>10</v>
      </c>
      <c r="E1629">
        <v>0</v>
      </c>
      <c r="F1629" s="54">
        <v>14254.61</v>
      </c>
      <c r="G1629" t="s">
        <v>11</v>
      </c>
      <c r="H1629" t="s">
        <v>16</v>
      </c>
      <c r="I1629" t="s">
        <v>23</v>
      </c>
      <c r="J1629" s="19"/>
      <c r="K1629" s="19"/>
      <c r="L1629" s="15" t="str">
        <f t="shared" si="129"/>
        <v>Oct</v>
      </c>
      <c r="M1629" s="15">
        <f t="shared" si="130"/>
        <v>1959</v>
      </c>
      <c r="N1629" s="15" t="str" cm="1">
        <f t="array" ref="N1629">IF(G1629="?",INDEX($G$2:$G$2344,MODE(MATCH($G$2:$G$2344,$G$2:$G$2344,0))),G1629)</f>
        <v>tier - 2</v>
      </c>
      <c r="O1629" s="15" t="str" cm="1">
        <f t="array" ref="O1629">IF(H1629="?",INDEX($H$2:$H$2344,MODE(MATCH($H$2:$H$2344,$H$2:$H$2344,0))),H1629)</f>
        <v>tier - 1</v>
      </c>
      <c r="P1629" s="15" t="str">
        <f t="shared" si="131"/>
        <v>R1012</v>
      </c>
      <c r="Q1629" s="49" t="str">
        <f t="shared" si="132"/>
        <v>10-Oct-1959</v>
      </c>
      <c r="R1629" s="46">
        <v>21833</v>
      </c>
      <c r="S1629" s="15"/>
      <c r="T1629" s="29">
        <f t="shared" si="133"/>
        <v>63</v>
      </c>
      <c r="U1629" s="61">
        <v>14254.61</v>
      </c>
    </row>
    <row r="1630" spans="1:21" x14ac:dyDescent="0.25">
      <c r="A1630" t="s">
        <v>1661</v>
      </c>
      <c r="B1630">
        <v>1959</v>
      </c>
      <c r="C1630" t="s">
        <v>15</v>
      </c>
      <c r="D1630">
        <v>8</v>
      </c>
      <c r="E1630">
        <v>0</v>
      </c>
      <c r="F1630" s="54">
        <v>14256.19</v>
      </c>
      <c r="G1630" t="s">
        <v>11</v>
      </c>
      <c r="H1630" t="s">
        <v>12</v>
      </c>
      <c r="I1630" t="s">
        <v>23</v>
      </c>
      <c r="J1630" s="20"/>
      <c r="K1630" s="20"/>
      <c r="L1630" s="17" t="str">
        <f t="shared" si="129"/>
        <v>Nov</v>
      </c>
      <c r="M1630" s="17">
        <f t="shared" si="130"/>
        <v>1959</v>
      </c>
      <c r="N1630" s="17" t="str" cm="1">
        <f t="array" ref="N1630">IF(G1630="?",INDEX($G$2:$G$2344,MODE(MATCH($G$2:$G$2344,$G$2:$G$2344,0))),G1630)</f>
        <v>tier - 2</v>
      </c>
      <c r="O1630" s="17" t="str" cm="1">
        <f t="array" ref="O1630">IF(H1630="?",INDEX($H$2:$H$2344,MODE(MATCH($H$2:$H$2344,$H$2:$H$2344,0))),H1630)</f>
        <v>tier - 3</v>
      </c>
      <c r="P1630" s="17" t="str">
        <f t="shared" si="131"/>
        <v>R1012</v>
      </c>
      <c r="Q1630" s="47" t="str">
        <f t="shared" si="132"/>
        <v>8-Nov-1959</v>
      </c>
      <c r="R1630" s="48">
        <v>21862</v>
      </c>
      <c r="S1630" s="17"/>
      <c r="T1630" s="30">
        <f t="shared" si="133"/>
        <v>63</v>
      </c>
      <c r="U1630" s="62">
        <v>14256.19</v>
      </c>
    </row>
    <row r="1631" spans="1:21" x14ac:dyDescent="0.25">
      <c r="A1631" t="s">
        <v>1662</v>
      </c>
      <c r="B1631">
        <v>1974</v>
      </c>
      <c r="C1631" t="s">
        <v>30</v>
      </c>
      <c r="D1631">
        <v>26</v>
      </c>
      <c r="E1631">
        <v>0</v>
      </c>
      <c r="F1631" s="54">
        <v>14256.79</v>
      </c>
      <c r="G1631" t="s">
        <v>11</v>
      </c>
      <c r="H1631" t="s">
        <v>11</v>
      </c>
      <c r="I1631" t="s">
        <v>535</v>
      </c>
      <c r="J1631" s="19"/>
      <c r="K1631" s="19"/>
      <c r="L1631" s="15" t="str">
        <f t="shared" si="129"/>
        <v>Dec</v>
      </c>
      <c r="M1631" s="15">
        <f t="shared" si="130"/>
        <v>1974</v>
      </c>
      <c r="N1631" s="15" t="str" cm="1">
        <f t="array" ref="N1631">IF(G1631="?",INDEX($G$2:$G$2344,MODE(MATCH($G$2:$G$2344,$G$2:$G$2344,0))),G1631)</f>
        <v>tier - 2</v>
      </c>
      <c r="O1631" s="15" t="str" cm="1">
        <f t="array" ref="O1631">IF(H1631="?",INDEX($H$2:$H$2344,MODE(MATCH($H$2:$H$2344,$H$2:$H$2344,0))),H1631)</f>
        <v>tier - 2</v>
      </c>
      <c r="P1631" s="15" t="str">
        <f t="shared" si="131"/>
        <v>R1026</v>
      </c>
      <c r="Q1631" s="49" t="str">
        <f t="shared" si="132"/>
        <v>26-Dec-1974</v>
      </c>
      <c r="R1631" s="46">
        <v>27389</v>
      </c>
      <c r="S1631" s="15"/>
      <c r="T1631" s="29">
        <f t="shared" si="133"/>
        <v>48</v>
      </c>
      <c r="U1631" s="61">
        <v>14256.79</v>
      </c>
    </row>
    <row r="1632" spans="1:21" x14ac:dyDescent="0.25">
      <c r="A1632" t="s">
        <v>1663</v>
      </c>
      <c r="B1632">
        <v>1972</v>
      </c>
      <c r="C1632" t="s">
        <v>10</v>
      </c>
      <c r="D1632">
        <v>13</v>
      </c>
      <c r="E1632">
        <v>0</v>
      </c>
      <c r="F1632" s="54">
        <v>14258.33</v>
      </c>
      <c r="G1632" t="s">
        <v>11</v>
      </c>
      <c r="H1632" t="s">
        <v>11</v>
      </c>
      <c r="I1632" t="s">
        <v>535</v>
      </c>
      <c r="J1632" s="20"/>
      <c r="K1632" s="20"/>
      <c r="L1632" s="17" t="str">
        <f t="shared" si="129"/>
        <v>Jul</v>
      </c>
      <c r="M1632" s="17">
        <f t="shared" si="130"/>
        <v>1972</v>
      </c>
      <c r="N1632" s="17" t="str" cm="1">
        <f t="array" ref="N1632">IF(G1632="?",INDEX($G$2:$G$2344,MODE(MATCH($G$2:$G$2344,$G$2:$G$2344,0))),G1632)</f>
        <v>tier - 2</v>
      </c>
      <c r="O1632" s="17" t="str" cm="1">
        <f t="array" ref="O1632">IF(H1632="?",INDEX($H$2:$H$2344,MODE(MATCH($H$2:$H$2344,$H$2:$H$2344,0))),H1632)</f>
        <v>tier - 2</v>
      </c>
      <c r="P1632" s="17" t="str">
        <f t="shared" si="131"/>
        <v>R1026</v>
      </c>
      <c r="Q1632" s="47" t="str">
        <f t="shared" si="132"/>
        <v>13-Jul-1972</v>
      </c>
      <c r="R1632" s="48">
        <v>26493</v>
      </c>
      <c r="S1632" s="17"/>
      <c r="T1632" s="30">
        <f t="shared" si="133"/>
        <v>50</v>
      </c>
      <c r="U1632" s="62">
        <v>14258.33</v>
      </c>
    </row>
    <row r="1633" spans="1:21" x14ac:dyDescent="0.25">
      <c r="A1633" t="s">
        <v>1664</v>
      </c>
      <c r="B1633">
        <v>2004</v>
      </c>
      <c r="C1633" t="s">
        <v>20</v>
      </c>
      <c r="D1633">
        <v>6</v>
      </c>
      <c r="E1633">
        <v>0</v>
      </c>
      <c r="F1633" s="54">
        <v>14283.46</v>
      </c>
      <c r="G1633" t="s">
        <v>11</v>
      </c>
      <c r="H1633" t="s">
        <v>11</v>
      </c>
      <c r="I1633" t="s">
        <v>247</v>
      </c>
      <c r="J1633" s="19"/>
      <c r="K1633" s="19"/>
      <c r="L1633" s="15" t="str">
        <f t="shared" si="129"/>
        <v>Sep</v>
      </c>
      <c r="M1633" s="15">
        <f t="shared" si="130"/>
        <v>2004</v>
      </c>
      <c r="N1633" s="15" t="str" cm="1">
        <f t="array" ref="N1633">IF(G1633="?",INDEX($G$2:$G$2344,MODE(MATCH($G$2:$G$2344,$G$2:$G$2344,0))),G1633)</f>
        <v>tier - 2</v>
      </c>
      <c r="O1633" s="15" t="str" cm="1">
        <f t="array" ref="O1633">IF(H1633="?",INDEX($H$2:$H$2344,MODE(MATCH($H$2:$H$2344,$H$2:$H$2344,0))),H1633)</f>
        <v>tier - 2</v>
      </c>
      <c r="P1633" s="15" t="str">
        <f t="shared" si="131"/>
        <v>R1024</v>
      </c>
      <c r="Q1633" s="49" t="str">
        <f t="shared" si="132"/>
        <v>6-Sep-2004</v>
      </c>
      <c r="R1633" s="46">
        <v>38236</v>
      </c>
      <c r="S1633" s="15"/>
      <c r="T1633" s="29">
        <f t="shared" si="133"/>
        <v>18</v>
      </c>
      <c r="U1633" s="61">
        <v>14283.46</v>
      </c>
    </row>
    <row r="1634" spans="1:21" x14ac:dyDescent="0.25">
      <c r="A1634" t="s">
        <v>1665</v>
      </c>
      <c r="B1634">
        <v>1968</v>
      </c>
      <c r="C1634" t="s">
        <v>30</v>
      </c>
      <c r="D1634">
        <v>15</v>
      </c>
      <c r="E1634">
        <v>0</v>
      </c>
      <c r="F1634" s="54">
        <v>14285.9</v>
      </c>
      <c r="G1634" t="s">
        <v>11</v>
      </c>
      <c r="H1634" t="s">
        <v>12</v>
      </c>
      <c r="I1634" t="s">
        <v>23</v>
      </c>
      <c r="J1634" s="20"/>
      <c r="K1634" s="20"/>
      <c r="L1634" s="17" t="str">
        <f t="shared" si="129"/>
        <v>Dec</v>
      </c>
      <c r="M1634" s="17">
        <f t="shared" si="130"/>
        <v>1968</v>
      </c>
      <c r="N1634" s="17" t="str" cm="1">
        <f t="array" ref="N1634">IF(G1634="?",INDEX($G$2:$G$2344,MODE(MATCH($G$2:$G$2344,$G$2:$G$2344,0))),G1634)</f>
        <v>tier - 2</v>
      </c>
      <c r="O1634" s="17" t="str" cm="1">
        <f t="array" ref="O1634">IF(H1634="?",INDEX($H$2:$H$2344,MODE(MATCH($H$2:$H$2344,$H$2:$H$2344,0))),H1634)</f>
        <v>tier - 3</v>
      </c>
      <c r="P1634" s="17" t="str">
        <f t="shared" si="131"/>
        <v>R1012</v>
      </c>
      <c r="Q1634" s="47" t="str">
        <f t="shared" si="132"/>
        <v>15-Dec-1968</v>
      </c>
      <c r="R1634" s="48">
        <v>25187</v>
      </c>
      <c r="S1634" s="17"/>
      <c r="T1634" s="30">
        <f t="shared" si="133"/>
        <v>54</v>
      </c>
      <c r="U1634" s="62">
        <v>14285.9</v>
      </c>
    </row>
    <row r="1635" spans="1:21" x14ac:dyDescent="0.25">
      <c r="A1635" t="s">
        <v>1666</v>
      </c>
      <c r="B1635">
        <v>1958</v>
      </c>
      <c r="C1635" t="s">
        <v>37</v>
      </c>
      <c r="D1635">
        <v>15</v>
      </c>
      <c r="E1635">
        <v>0</v>
      </c>
      <c r="F1635" s="54">
        <v>14313.85</v>
      </c>
      <c r="G1635" t="s">
        <v>11</v>
      </c>
      <c r="H1635" t="s">
        <v>12</v>
      </c>
      <c r="I1635" t="s">
        <v>13</v>
      </c>
      <c r="J1635" s="19"/>
      <c r="K1635" s="19"/>
      <c r="L1635" s="15" t="str">
        <f t="shared" si="129"/>
        <v>Oct</v>
      </c>
      <c r="M1635" s="15">
        <f t="shared" si="130"/>
        <v>1958</v>
      </c>
      <c r="N1635" s="15" t="str" cm="1">
        <f t="array" ref="N1635">IF(G1635="?",INDEX($G$2:$G$2344,MODE(MATCH($G$2:$G$2344,$G$2:$G$2344,0))),G1635)</f>
        <v>tier - 2</v>
      </c>
      <c r="O1635" s="15" t="str" cm="1">
        <f t="array" ref="O1635">IF(H1635="?",INDEX($H$2:$H$2344,MODE(MATCH($H$2:$H$2344,$H$2:$H$2344,0))),H1635)</f>
        <v>tier - 3</v>
      </c>
      <c r="P1635" s="15" t="str">
        <f t="shared" si="131"/>
        <v>R1013</v>
      </c>
      <c r="Q1635" s="49" t="str">
        <f t="shared" si="132"/>
        <v>15-Oct-1958</v>
      </c>
      <c r="R1635" s="46">
        <v>21473</v>
      </c>
      <c r="S1635" s="15"/>
      <c r="T1635" s="29">
        <f t="shared" si="133"/>
        <v>64</v>
      </c>
      <c r="U1635" s="61">
        <v>14313.85</v>
      </c>
    </row>
    <row r="1636" spans="1:21" x14ac:dyDescent="0.25">
      <c r="A1636" t="s">
        <v>1667</v>
      </c>
      <c r="B1636">
        <v>1958</v>
      </c>
      <c r="C1636" t="s">
        <v>10</v>
      </c>
      <c r="D1636">
        <v>10</v>
      </c>
      <c r="E1636">
        <v>0</v>
      </c>
      <c r="F1636" s="54">
        <v>14319.03</v>
      </c>
      <c r="G1636" t="s">
        <v>11</v>
      </c>
      <c r="H1636" t="s">
        <v>11</v>
      </c>
      <c r="I1636" t="s">
        <v>42</v>
      </c>
      <c r="J1636" s="20"/>
      <c r="K1636" s="20"/>
      <c r="L1636" s="17" t="str">
        <f t="shared" si="129"/>
        <v>Jul</v>
      </c>
      <c r="M1636" s="17">
        <f t="shared" si="130"/>
        <v>1958</v>
      </c>
      <c r="N1636" s="17" t="str" cm="1">
        <f t="array" ref="N1636">IF(G1636="?",INDEX($G$2:$G$2344,MODE(MATCH($G$2:$G$2344,$G$2:$G$2344,0))),G1636)</f>
        <v>tier - 2</v>
      </c>
      <c r="O1636" s="17" t="str" cm="1">
        <f t="array" ref="O1636">IF(H1636="?",INDEX($H$2:$H$2344,MODE(MATCH($H$2:$H$2344,$H$2:$H$2344,0))),H1636)</f>
        <v>tier - 2</v>
      </c>
      <c r="P1636" s="17" t="str">
        <f t="shared" si="131"/>
        <v>R1011</v>
      </c>
      <c r="Q1636" s="47" t="str">
        <f t="shared" si="132"/>
        <v>10-Jul-1958</v>
      </c>
      <c r="R1636" s="48">
        <v>21376</v>
      </c>
      <c r="S1636" s="17"/>
      <c r="T1636" s="30">
        <f t="shared" si="133"/>
        <v>64</v>
      </c>
      <c r="U1636" s="62">
        <v>14319.03</v>
      </c>
    </row>
    <row r="1637" spans="1:21" x14ac:dyDescent="0.25">
      <c r="A1637" t="s">
        <v>1668</v>
      </c>
      <c r="B1637">
        <v>1969</v>
      </c>
      <c r="C1637" t="s">
        <v>20</v>
      </c>
      <c r="D1637">
        <v>26</v>
      </c>
      <c r="E1637">
        <v>0</v>
      </c>
      <c r="F1637" s="54">
        <v>14337.91</v>
      </c>
      <c r="G1637" t="s">
        <v>11</v>
      </c>
      <c r="H1637" t="s">
        <v>12</v>
      </c>
      <c r="I1637" t="s">
        <v>632</v>
      </c>
      <c r="J1637" s="19"/>
      <c r="K1637" s="19"/>
      <c r="L1637" s="15" t="str">
        <f t="shared" si="129"/>
        <v>Sep</v>
      </c>
      <c r="M1637" s="15">
        <f t="shared" si="130"/>
        <v>1969</v>
      </c>
      <c r="N1637" s="15" t="str" cm="1">
        <f t="array" ref="N1637">IF(G1637="?",INDEX($G$2:$G$2344,MODE(MATCH($G$2:$G$2344,$G$2:$G$2344,0))),G1637)</f>
        <v>tier - 2</v>
      </c>
      <c r="O1637" s="15" t="str" cm="1">
        <f t="array" ref="O1637">IF(H1637="?",INDEX($H$2:$H$2344,MODE(MATCH($H$2:$H$2344,$H$2:$H$2344,0))),H1637)</f>
        <v>tier - 3</v>
      </c>
      <c r="P1637" s="15" t="str">
        <f t="shared" si="131"/>
        <v>R1022</v>
      </c>
      <c r="Q1637" s="49" t="str">
        <f t="shared" si="132"/>
        <v>26-Sep-1969</v>
      </c>
      <c r="R1637" s="46">
        <v>25472</v>
      </c>
      <c r="S1637" s="15"/>
      <c r="T1637" s="29">
        <f t="shared" si="133"/>
        <v>53</v>
      </c>
      <c r="U1637" s="61">
        <v>14337.91</v>
      </c>
    </row>
    <row r="1638" spans="1:21" x14ac:dyDescent="0.25">
      <c r="A1638" t="s">
        <v>1669</v>
      </c>
      <c r="B1638">
        <v>1959</v>
      </c>
      <c r="C1638" t="s">
        <v>30</v>
      </c>
      <c r="D1638">
        <v>24</v>
      </c>
      <c r="E1638">
        <v>1</v>
      </c>
      <c r="F1638" s="54">
        <v>14349.85</v>
      </c>
      <c r="G1638" t="s">
        <v>11</v>
      </c>
      <c r="H1638" t="s">
        <v>11</v>
      </c>
      <c r="I1638" t="s">
        <v>23</v>
      </c>
      <c r="J1638" s="20"/>
      <c r="K1638" s="20"/>
      <c r="L1638" s="17" t="str">
        <f t="shared" si="129"/>
        <v>Dec</v>
      </c>
      <c r="M1638" s="17">
        <f t="shared" si="130"/>
        <v>1959</v>
      </c>
      <c r="N1638" s="17" t="str" cm="1">
        <f t="array" ref="N1638">IF(G1638="?",INDEX($G$2:$G$2344,MODE(MATCH($G$2:$G$2344,$G$2:$G$2344,0))),G1638)</f>
        <v>tier - 2</v>
      </c>
      <c r="O1638" s="17" t="str" cm="1">
        <f t="array" ref="O1638">IF(H1638="?",INDEX($H$2:$H$2344,MODE(MATCH($H$2:$H$2344,$H$2:$H$2344,0))),H1638)</f>
        <v>tier - 2</v>
      </c>
      <c r="P1638" s="17" t="str">
        <f t="shared" si="131"/>
        <v>R1012</v>
      </c>
      <c r="Q1638" s="47" t="str">
        <f t="shared" si="132"/>
        <v>24-Dec-1959</v>
      </c>
      <c r="R1638" s="48">
        <v>21908</v>
      </c>
      <c r="S1638" s="17"/>
      <c r="T1638" s="30">
        <f t="shared" si="133"/>
        <v>63</v>
      </c>
      <c r="U1638" s="62">
        <v>14349.85</v>
      </c>
    </row>
    <row r="1639" spans="1:21" x14ac:dyDescent="0.25">
      <c r="A1639" t="s">
        <v>1670</v>
      </c>
      <c r="B1639">
        <v>1967</v>
      </c>
      <c r="C1639" t="s">
        <v>37</v>
      </c>
      <c r="D1639">
        <v>10</v>
      </c>
      <c r="E1639">
        <v>0</v>
      </c>
      <c r="F1639" s="54">
        <v>14355.43</v>
      </c>
      <c r="G1639" t="s">
        <v>11</v>
      </c>
      <c r="H1639" t="s">
        <v>16</v>
      </c>
      <c r="I1639" t="s">
        <v>535</v>
      </c>
      <c r="J1639" s="19"/>
      <c r="K1639" s="19"/>
      <c r="L1639" s="15" t="str">
        <f t="shared" si="129"/>
        <v>Oct</v>
      </c>
      <c r="M1639" s="15">
        <f t="shared" si="130"/>
        <v>1967</v>
      </c>
      <c r="N1639" s="15" t="str" cm="1">
        <f t="array" ref="N1639">IF(G1639="?",INDEX($G$2:$G$2344,MODE(MATCH($G$2:$G$2344,$G$2:$G$2344,0))),G1639)</f>
        <v>tier - 2</v>
      </c>
      <c r="O1639" s="15" t="str" cm="1">
        <f t="array" ref="O1639">IF(H1639="?",INDEX($H$2:$H$2344,MODE(MATCH($H$2:$H$2344,$H$2:$H$2344,0))),H1639)</f>
        <v>tier - 1</v>
      </c>
      <c r="P1639" s="15" t="str">
        <f t="shared" si="131"/>
        <v>R1026</v>
      </c>
      <c r="Q1639" s="49" t="str">
        <f t="shared" si="132"/>
        <v>10-Oct-1967</v>
      </c>
      <c r="R1639" s="46">
        <v>24755</v>
      </c>
      <c r="S1639" s="15"/>
      <c r="T1639" s="29">
        <f t="shared" si="133"/>
        <v>55</v>
      </c>
      <c r="U1639" s="61">
        <v>14355.43</v>
      </c>
    </row>
    <row r="1640" spans="1:21" x14ac:dyDescent="0.25">
      <c r="A1640" t="s">
        <v>1671</v>
      </c>
      <c r="B1640">
        <v>1988</v>
      </c>
      <c r="C1640" t="s">
        <v>15</v>
      </c>
      <c r="D1640">
        <v>16</v>
      </c>
      <c r="E1640">
        <v>1</v>
      </c>
      <c r="F1640" s="54">
        <v>14358.36</v>
      </c>
      <c r="G1640" t="s">
        <v>11</v>
      </c>
      <c r="H1640" t="s">
        <v>11</v>
      </c>
      <c r="I1640" t="s">
        <v>42</v>
      </c>
      <c r="J1640" s="20"/>
      <c r="K1640" s="20"/>
      <c r="L1640" s="17" t="str">
        <f t="shared" si="129"/>
        <v>Nov</v>
      </c>
      <c r="M1640" s="17">
        <f t="shared" si="130"/>
        <v>1988</v>
      </c>
      <c r="N1640" s="17" t="str" cm="1">
        <f t="array" ref="N1640">IF(G1640="?",INDEX($G$2:$G$2344,MODE(MATCH($G$2:$G$2344,$G$2:$G$2344,0))),G1640)</f>
        <v>tier - 2</v>
      </c>
      <c r="O1640" s="17" t="str" cm="1">
        <f t="array" ref="O1640">IF(H1640="?",INDEX($H$2:$H$2344,MODE(MATCH($H$2:$H$2344,$H$2:$H$2344,0))),H1640)</f>
        <v>tier - 2</v>
      </c>
      <c r="P1640" s="17" t="str">
        <f t="shared" si="131"/>
        <v>R1011</v>
      </c>
      <c r="Q1640" s="47" t="str">
        <f t="shared" si="132"/>
        <v>16-Nov-1988</v>
      </c>
      <c r="R1640" s="48">
        <v>32463</v>
      </c>
      <c r="S1640" s="17"/>
      <c r="T1640" s="30">
        <f t="shared" si="133"/>
        <v>34</v>
      </c>
      <c r="U1640" s="62">
        <v>14358.36</v>
      </c>
    </row>
    <row r="1641" spans="1:21" x14ac:dyDescent="0.25">
      <c r="A1641" t="s">
        <v>1672</v>
      </c>
      <c r="B1641">
        <v>1963</v>
      </c>
      <c r="C1641" t="s">
        <v>10</v>
      </c>
      <c r="D1641">
        <v>16</v>
      </c>
      <c r="E1641">
        <v>3</v>
      </c>
      <c r="F1641" s="54">
        <v>14382.71</v>
      </c>
      <c r="G1641" t="s">
        <v>11</v>
      </c>
      <c r="H1641" t="s">
        <v>11</v>
      </c>
      <c r="I1641" t="s">
        <v>23</v>
      </c>
      <c r="J1641" s="19"/>
      <c r="K1641" s="19"/>
      <c r="L1641" s="15" t="str">
        <f t="shared" si="129"/>
        <v>Jul</v>
      </c>
      <c r="M1641" s="15">
        <f t="shared" si="130"/>
        <v>1963</v>
      </c>
      <c r="N1641" s="15" t="str" cm="1">
        <f t="array" ref="N1641">IF(G1641="?",INDEX($G$2:$G$2344,MODE(MATCH($G$2:$G$2344,$G$2:$G$2344,0))),G1641)</f>
        <v>tier - 2</v>
      </c>
      <c r="O1641" s="15" t="str" cm="1">
        <f t="array" ref="O1641">IF(H1641="?",INDEX($H$2:$H$2344,MODE(MATCH($H$2:$H$2344,$H$2:$H$2344,0))),H1641)</f>
        <v>tier - 2</v>
      </c>
      <c r="P1641" s="15" t="str">
        <f t="shared" si="131"/>
        <v>R1012</v>
      </c>
      <c r="Q1641" s="49" t="str">
        <f t="shared" si="132"/>
        <v>16-Jul-1963</v>
      </c>
      <c r="R1641" s="46">
        <v>23208</v>
      </c>
      <c r="S1641" s="15"/>
      <c r="T1641" s="29">
        <f t="shared" si="133"/>
        <v>59</v>
      </c>
      <c r="U1641" s="61">
        <v>14382.71</v>
      </c>
    </row>
    <row r="1642" spans="1:21" x14ac:dyDescent="0.25">
      <c r="A1642" t="s">
        <v>1673</v>
      </c>
      <c r="B1642">
        <v>1965</v>
      </c>
      <c r="C1642" t="s">
        <v>18</v>
      </c>
      <c r="D1642">
        <v>22</v>
      </c>
      <c r="E1642">
        <v>4</v>
      </c>
      <c r="F1642" s="54">
        <v>14394.4</v>
      </c>
      <c r="G1642" t="s">
        <v>11</v>
      </c>
      <c r="H1642" t="s">
        <v>12</v>
      </c>
      <c r="I1642" t="s">
        <v>247</v>
      </c>
      <c r="J1642" s="20"/>
      <c r="K1642" s="20"/>
      <c r="L1642" s="17" t="str">
        <f t="shared" si="129"/>
        <v>Jun</v>
      </c>
      <c r="M1642" s="17">
        <f t="shared" si="130"/>
        <v>1965</v>
      </c>
      <c r="N1642" s="17" t="str" cm="1">
        <f t="array" ref="N1642">IF(G1642="?",INDEX($G$2:$G$2344,MODE(MATCH($G$2:$G$2344,$G$2:$G$2344,0))),G1642)</f>
        <v>tier - 2</v>
      </c>
      <c r="O1642" s="17" t="str" cm="1">
        <f t="array" ref="O1642">IF(H1642="?",INDEX($H$2:$H$2344,MODE(MATCH($H$2:$H$2344,$H$2:$H$2344,0))),H1642)</f>
        <v>tier - 3</v>
      </c>
      <c r="P1642" s="17" t="str">
        <f t="shared" si="131"/>
        <v>R1024</v>
      </c>
      <c r="Q1642" s="47" t="str">
        <f t="shared" si="132"/>
        <v>22-Jun-1965</v>
      </c>
      <c r="R1642" s="48">
        <v>23915</v>
      </c>
      <c r="S1642" s="17"/>
      <c r="T1642" s="30">
        <f t="shared" si="133"/>
        <v>57</v>
      </c>
      <c r="U1642" s="62">
        <v>14394.4</v>
      </c>
    </row>
    <row r="1643" spans="1:21" x14ac:dyDescent="0.25">
      <c r="A1643" t="s">
        <v>1674</v>
      </c>
      <c r="B1643">
        <v>1958</v>
      </c>
      <c r="C1643" t="s">
        <v>20</v>
      </c>
      <c r="D1643">
        <v>14</v>
      </c>
      <c r="E1643">
        <v>0</v>
      </c>
      <c r="F1643" s="54">
        <v>14394.56</v>
      </c>
      <c r="G1643" t="s">
        <v>11</v>
      </c>
      <c r="H1643" t="s">
        <v>16</v>
      </c>
      <c r="I1643" t="s">
        <v>170</v>
      </c>
      <c r="J1643" s="19"/>
      <c r="K1643" s="19"/>
      <c r="L1643" s="15" t="str">
        <f t="shared" si="129"/>
        <v>Sep</v>
      </c>
      <c r="M1643" s="15">
        <f t="shared" si="130"/>
        <v>1958</v>
      </c>
      <c r="N1643" s="15" t="str" cm="1">
        <f t="array" ref="N1643">IF(G1643="?",INDEX($G$2:$G$2344,MODE(MATCH($G$2:$G$2344,$G$2:$G$2344,0))),G1643)</f>
        <v>tier - 2</v>
      </c>
      <c r="O1643" s="15" t="str" cm="1">
        <f t="array" ref="O1643">IF(H1643="?",INDEX($H$2:$H$2344,MODE(MATCH($H$2:$H$2344,$H$2:$H$2344,0))),H1643)</f>
        <v>tier - 1</v>
      </c>
      <c r="P1643" s="15" t="str">
        <f t="shared" si="131"/>
        <v>R1018</v>
      </c>
      <c r="Q1643" s="49" t="str">
        <f t="shared" si="132"/>
        <v>14-Sep-1958</v>
      </c>
      <c r="R1643" s="46">
        <v>21442</v>
      </c>
      <c r="S1643" s="15"/>
      <c r="T1643" s="29">
        <f t="shared" si="133"/>
        <v>64</v>
      </c>
      <c r="U1643" s="61">
        <v>14394.56</v>
      </c>
    </row>
    <row r="1644" spans="1:21" x14ac:dyDescent="0.25">
      <c r="A1644" t="s">
        <v>1675</v>
      </c>
      <c r="B1644">
        <v>1958</v>
      </c>
      <c r="C1644" t="s">
        <v>10</v>
      </c>
      <c r="D1644">
        <v>29</v>
      </c>
      <c r="E1644">
        <v>0</v>
      </c>
      <c r="F1644" s="54">
        <v>14410.93</v>
      </c>
      <c r="G1644" t="s">
        <v>11</v>
      </c>
      <c r="H1644" t="s">
        <v>11</v>
      </c>
      <c r="I1644" t="s">
        <v>168</v>
      </c>
      <c r="J1644" s="20"/>
      <c r="K1644" s="20"/>
      <c r="L1644" s="17" t="str">
        <f t="shared" si="129"/>
        <v>Jul</v>
      </c>
      <c r="M1644" s="17">
        <f t="shared" si="130"/>
        <v>1958</v>
      </c>
      <c r="N1644" s="17" t="str" cm="1">
        <f t="array" ref="N1644">IF(G1644="?",INDEX($G$2:$G$2344,MODE(MATCH($G$2:$G$2344,$G$2:$G$2344,0))),G1644)</f>
        <v>tier - 2</v>
      </c>
      <c r="O1644" s="17" t="str" cm="1">
        <f t="array" ref="O1644">IF(H1644="?",INDEX($H$2:$H$2344,MODE(MATCH($H$2:$H$2344,$H$2:$H$2344,0))),H1644)</f>
        <v>tier - 2</v>
      </c>
      <c r="P1644" s="17" t="str">
        <f t="shared" si="131"/>
        <v>R1016</v>
      </c>
      <c r="Q1644" s="47" t="str">
        <f t="shared" si="132"/>
        <v>29-Jul-1958</v>
      </c>
      <c r="R1644" s="48">
        <v>21395</v>
      </c>
      <c r="S1644" s="17"/>
      <c r="T1644" s="30">
        <f t="shared" si="133"/>
        <v>64</v>
      </c>
      <c r="U1644" s="62">
        <v>14410.93</v>
      </c>
    </row>
    <row r="1645" spans="1:21" x14ac:dyDescent="0.25">
      <c r="A1645" t="s">
        <v>1676</v>
      </c>
      <c r="B1645">
        <v>1958</v>
      </c>
      <c r="C1645" t="s">
        <v>20</v>
      </c>
      <c r="D1645">
        <v>20</v>
      </c>
      <c r="E1645">
        <v>1</v>
      </c>
      <c r="F1645" s="54">
        <v>14418.28</v>
      </c>
      <c r="G1645" t="s">
        <v>11</v>
      </c>
      <c r="H1645" t="s">
        <v>12</v>
      </c>
      <c r="I1645" t="s">
        <v>13</v>
      </c>
      <c r="J1645" s="19"/>
      <c r="K1645" s="19"/>
      <c r="L1645" s="15" t="str">
        <f t="shared" si="129"/>
        <v>Sep</v>
      </c>
      <c r="M1645" s="15">
        <f t="shared" si="130"/>
        <v>1958</v>
      </c>
      <c r="N1645" s="15" t="str" cm="1">
        <f t="array" ref="N1645">IF(G1645="?",INDEX($G$2:$G$2344,MODE(MATCH($G$2:$G$2344,$G$2:$G$2344,0))),G1645)</f>
        <v>tier - 2</v>
      </c>
      <c r="O1645" s="15" t="str" cm="1">
        <f t="array" ref="O1645">IF(H1645="?",INDEX($H$2:$H$2344,MODE(MATCH($H$2:$H$2344,$H$2:$H$2344,0))),H1645)</f>
        <v>tier - 3</v>
      </c>
      <c r="P1645" s="15" t="str">
        <f t="shared" si="131"/>
        <v>R1013</v>
      </c>
      <c r="Q1645" s="49" t="str">
        <f t="shared" si="132"/>
        <v>20-Sep-1958</v>
      </c>
      <c r="R1645" s="46">
        <v>21448</v>
      </c>
      <c r="S1645" s="15"/>
      <c r="T1645" s="29">
        <f t="shared" si="133"/>
        <v>64</v>
      </c>
      <c r="U1645" s="61">
        <v>14418.28</v>
      </c>
    </row>
    <row r="1646" spans="1:21" x14ac:dyDescent="0.25">
      <c r="A1646" t="s">
        <v>1677</v>
      </c>
      <c r="B1646">
        <v>1999</v>
      </c>
      <c r="C1646" t="s">
        <v>35</v>
      </c>
      <c r="D1646">
        <v>10</v>
      </c>
      <c r="E1646">
        <v>2</v>
      </c>
      <c r="F1646" s="54">
        <v>14426.07</v>
      </c>
      <c r="G1646" t="s">
        <v>11</v>
      </c>
      <c r="H1646" t="s">
        <v>16</v>
      </c>
      <c r="I1646" t="s">
        <v>23</v>
      </c>
      <c r="J1646" s="20"/>
      <c r="K1646" s="20"/>
      <c r="L1646" s="17" t="str">
        <f t="shared" si="129"/>
        <v>Aug</v>
      </c>
      <c r="M1646" s="17">
        <f t="shared" si="130"/>
        <v>1999</v>
      </c>
      <c r="N1646" s="17" t="str" cm="1">
        <f t="array" ref="N1646">IF(G1646="?",INDEX($G$2:$G$2344,MODE(MATCH($G$2:$G$2344,$G$2:$G$2344,0))),G1646)</f>
        <v>tier - 2</v>
      </c>
      <c r="O1646" s="17" t="str" cm="1">
        <f t="array" ref="O1646">IF(H1646="?",INDEX($H$2:$H$2344,MODE(MATCH($H$2:$H$2344,$H$2:$H$2344,0))),H1646)</f>
        <v>tier - 1</v>
      </c>
      <c r="P1646" s="17" t="str">
        <f t="shared" si="131"/>
        <v>R1012</v>
      </c>
      <c r="Q1646" s="47" t="str">
        <f t="shared" si="132"/>
        <v>10-Aug-1999</v>
      </c>
      <c r="R1646" s="48">
        <v>36382</v>
      </c>
      <c r="S1646" s="17"/>
      <c r="T1646" s="30">
        <f t="shared" si="133"/>
        <v>23</v>
      </c>
      <c r="U1646" s="62">
        <v>14426.07</v>
      </c>
    </row>
    <row r="1647" spans="1:21" x14ac:dyDescent="0.25">
      <c r="A1647" t="s">
        <v>1678</v>
      </c>
      <c r="B1647">
        <v>1967</v>
      </c>
      <c r="C1647" t="s">
        <v>35</v>
      </c>
      <c r="D1647">
        <v>15</v>
      </c>
      <c r="E1647">
        <v>0</v>
      </c>
      <c r="F1647" s="54">
        <v>14426.66</v>
      </c>
      <c r="G1647" t="s">
        <v>11</v>
      </c>
      <c r="H1647" t="s">
        <v>11</v>
      </c>
      <c r="I1647" t="s">
        <v>535</v>
      </c>
      <c r="J1647" s="19"/>
      <c r="K1647" s="19"/>
      <c r="L1647" s="15" t="str">
        <f t="shared" si="129"/>
        <v>Aug</v>
      </c>
      <c r="M1647" s="15">
        <f t="shared" si="130"/>
        <v>1967</v>
      </c>
      <c r="N1647" s="15" t="str" cm="1">
        <f t="array" ref="N1647">IF(G1647="?",INDEX($G$2:$G$2344,MODE(MATCH($G$2:$G$2344,$G$2:$G$2344,0))),G1647)</f>
        <v>tier - 2</v>
      </c>
      <c r="O1647" s="15" t="str" cm="1">
        <f t="array" ref="O1647">IF(H1647="?",INDEX($H$2:$H$2344,MODE(MATCH($H$2:$H$2344,$H$2:$H$2344,0))),H1647)</f>
        <v>tier - 2</v>
      </c>
      <c r="P1647" s="15" t="str">
        <f t="shared" si="131"/>
        <v>R1026</v>
      </c>
      <c r="Q1647" s="49" t="str">
        <f t="shared" si="132"/>
        <v>15-Aug-1967</v>
      </c>
      <c r="R1647" s="46">
        <v>24699</v>
      </c>
      <c r="S1647" s="15"/>
      <c r="T1647" s="29">
        <f t="shared" si="133"/>
        <v>55</v>
      </c>
      <c r="U1647" s="61">
        <v>14426.66</v>
      </c>
    </row>
    <row r="1648" spans="1:21" x14ac:dyDescent="0.25">
      <c r="A1648" t="s">
        <v>1679</v>
      </c>
      <c r="B1648">
        <v>1967</v>
      </c>
      <c r="C1648" t="s">
        <v>15</v>
      </c>
      <c r="D1648">
        <v>4</v>
      </c>
      <c r="E1648">
        <v>0</v>
      </c>
      <c r="F1648" s="54">
        <v>14427.63</v>
      </c>
      <c r="G1648" t="s">
        <v>11</v>
      </c>
      <c r="H1648" t="s">
        <v>11</v>
      </c>
      <c r="I1648" t="s">
        <v>300</v>
      </c>
      <c r="J1648" s="20"/>
      <c r="K1648" s="20"/>
      <c r="L1648" s="17" t="str">
        <f t="shared" si="129"/>
        <v>Nov</v>
      </c>
      <c r="M1648" s="17">
        <f t="shared" si="130"/>
        <v>1967</v>
      </c>
      <c r="N1648" s="17" t="str" cm="1">
        <f t="array" ref="N1648">IF(G1648="?",INDEX($G$2:$G$2344,MODE(MATCH($G$2:$G$2344,$G$2:$G$2344,0))),G1648)</f>
        <v>tier - 2</v>
      </c>
      <c r="O1648" s="17" t="str" cm="1">
        <f t="array" ref="O1648">IF(H1648="?",INDEX($H$2:$H$2344,MODE(MATCH($H$2:$H$2344,$H$2:$H$2344,0))),H1648)</f>
        <v>tier - 2</v>
      </c>
      <c r="P1648" s="17" t="str">
        <f t="shared" si="131"/>
        <v>R1021</v>
      </c>
      <c r="Q1648" s="47" t="str">
        <f t="shared" si="132"/>
        <v>4-Nov-1967</v>
      </c>
      <c r="R1648" s="48">
        <v>24780</v>
      </c>
      <c r="S1648" s="17"/>
      <c r="T1648" s="30">
        <f t="shared" si="133"/>
        <v>55</v>
      </c>
      <c r="U1648" s="62">
        <v>14427.63</v>
      </c>
    </row>
    <row r="1649" spans="1:21" x14ac:dyDescent="0.25">
      <c r="A1649" t="s">
        <v>1680</v>
      </c>
      <c r="B1649">
        <v>1959</v>
      </c>
      <c r="C1649" t="s">
        <v>18</v>
      </c>
      <c r="D1649">
        <v>29</v>
      </c>
      <c r="E1649">
        <v>0</v>
      </c>
      <c r="F1649" s="54">
        <v>14449.85</v>
      </c>
      <c r="G1649" t="s">
        <v>11</v>
      </c>
      <c r="H1649" t="s">
        <v>16</v>
      </c>
      <c r="I1649" t="s">
        <v>247</v>
      </c>
      <c r="J1649" s="19"/>
      <c r="K1649" s="19"/>
      <c r="L1649" s="15" t="str">
        <f t="shared" si="129"/>
        <v>Jun</v>
      </c>
      <c r="M1649" s="15">
        <f t="shared" si="130"/>
        <v>1959</v>
      </c>
      <c r="N1649" s="15" t="str" cm="1">
        <f t="array" ref="N1649">IF(G1649="?",INDEX($G$2:$G$2344,MODE(MATCH($G$2:$G$2344,$G$2:$G$2344,0))),G1649)</f>
        <v>tier - 2</v>
      </c>
      <c r="O1649" s="15" t="str" cm="1">
        <f t="array" ref="O1649">IF(H1649="?",INDEX($H$2:$H$2344,MODE(MATCH($H$2:$H$2344,$H$2:$H$2344,0))),H1649)</f>
        <v>tier - 1</v>
      </c>
      <c r="P1649" s="15" t="str">
        <f t="shared" si="131"/>
        <v>R1024</v>
      </c>
      <c r="Q1649" s="49" t="str">
        <f t="shared" si="132"/>
        <v>29-Jun-1959</v>
      </c>
      <c r="R1649" s="46">
        <v>21730</v>
      </c>
      <c r="S1649" s="15"/>
      <c r="T1649" s="29">
        <f t="shared" si="133"/>
        <v>63</v>
      </c>
      <c r="U1649" s="61">
        <v>14449.85</v>
      </c>
    </row>
    <row r="1650" spans="1:21" x14ac:dyDescent="0.25">
      <c r="A1650" t="s">
        <v>1681</v>
      </c>
      <c r="B1650">
        <v>1959</v>
      </c>
      <c r="C1650" t="s">
        <v>35</v>
      </c>
      <c r="D1650">
        <v>3</v>
      </c>
      <c r="E1650">
        <v>0</v>
      </c>
      <c r="F1650" s="54">
        <v>14451.84</v>
      </c>
      <c r="G1650" t="s">
        <v>11</v>
      </c>
      <c r="H1650" t="s">
        <v>12</v>
      </c>
      <c r="I1650" t="s">
        <v>249</v>
      </c>
      <c r="J1650" s="20"/>
      <c r="K1650" s="20"/>
      <c r="L1650" s="17" t="str">
        <f t="shared" si="129"/>
        <v>Aug</v>
      </c>
      <c r="M1650" s="17">
        <f t="shared" si="130"/>
        <v>1959</v>
      </c>
      <c r="N1650" s="17" t="str" cm="1">
        <f t="array" ref="N1650">IF(G1650="?",INDEX($G$2:$G$2344,MODE(MATCH($G$2:$G$2344,$G$2:$G$2344,0))),G1650)</f>
        <v>tier - 2</v>
      </c>
      <c r="O1650" s="17" t="str" cm="1">
        <f t="array" ref="O1650">IF(H1650="?",INDEX($H$2:$H$2344,MODE(MATCH($H$2:$H$2344,$H$2:$H$2344,0))),H1650)</f>
        <v>tier - 3</v>
      </c>
      <c r="P1650" s="17" t="str">
        <f t="shared" si="131"/>
        <v>R1023</v>
      </c>
      <c r="Q1650" s="47" t="str">
        <f t="shared" si="132"/>
        <v>3-Aug-1959</v>
      </c>
      <c r="R1650" s="48">
        <v>21765</v>
      </c>
      <c r="S1650" s="17"/>
      <c r="T1650" s="30">
        <f t="shared" si="133"/>
        <v>63</v>
      </c>
      <c r="U1650" s="62">
        <v>14451.84</v>
      </c>
    </row>
    <row r="1651" spans="1:21" x14ac:dyDescent="0.25">
      <c r="A1651" t="s">
        <v>1682</v>
      </c>
      <c r="B1651">
        <v>1996</v>
      </c>
      <c r="C1651" t="s">
        <v>15</v>
      </c>
      <c r="D1651">
        <v>10</v>
      </c>
      <c r="E1651">
        <v>2</v>
      </c>
      <c r="F1651" s="54">
        <v>14455.64</v>
      </c>
      <c r="G1651" t="s">
        <v>11</v>
      </c>
      <c r="H1651" t="s">
        <v>12</v>
      </c>
      <c r="I1651" t="s">
        <v>247</v>
      </c>
      <c r="J1651" s="19"/>
      <c r="K1651" s="19"/>
      <c r="L1651" s="15" t="str">
        <f t="shared" si="129"/>
        <v>Nov</v>
      </c>
      <c r="M1651" s="15">
        <f t="shared" si="130"/>
        <v>1996</v>
      </c>
      <c r="N1651" s="15" t="str" cm="1">
        <f t="array" ref="N1651">IF(G1651="?",INDEX($G$2:$G$2344,MODE(MATCH($G$2:$G$2344,$G$2:$G$2344,0))),G1651)</f>
        <v>tier - 2</v>
      </c>
      <c r="O1651" s="15" t="str" cm="1">
        <f t="array" ref="O1651">IF(H1651="?",INDEX($H$2:$H$2344,MODE(MATCH($H$2:$H$2344,$H$2:$H$2344,0))),H1651)</f>
        <v>tier - 3</v>
      </c>
      <c r="P1651" s="15" t="str">
        <f t="shared" si="131"/>
        <v>R1024</v>
      </c>
      <c r="Q1651" s="49" t="str">
        <f t="shared" si="132"/>
        <v>10-Nov-1996</v>
      </c>
      <c r="R1651" s="46">
        <v>35379</v>
      </c>
      <c r="S1651" s="15"/>
      <c r="T1651" s="29">
        <f t="shared" si="133"/>
        <v>26</v>
      </c>
      <c r="U1651" s="61">
        <v>14455.64</v>
      </c>
    </row>
    <row r="1652" spans="1:21" x14ac:dyDescent="0.25">
      <c r="A1652" t="s">
        <v>1683</v>
      </c>
      <c r="B1652">
        <v>1976</v>
      </c>
      <c r="C1652" t="s">
        <v>15</v>
      </c>
      <c r="D1652">
        <v>27</v>
      </c>
      <c r="E1652">
        <v>2</v>
      </c>
      <c r="F1652" s="54">
        <v>14470.01</v>
      </c>
      <c r="G1652" t="s">
        <v>11</v>
      </c>
      <c r="H1652" t="s">
        <v>12</v>
      </c>
      <c r="I1652" t="s">
        <v>23</v>
      </c>
      <c r="J1652" s="20"/>
      <c r="K1652" s="20"/>
      <c r="L1652" s="17" t="str">
        <f t="shared" si="129"/>
        <v>Nov</v>
      </c>
      <c r="M1652" s="17">
        <f t="shared" si="130"/>
        <v>1976</v>
      </c>
      <c r="N1652" s="17" t="str" cm="1">
        <f t="array" ref="N1652">IF(G1652="?",INDEX($G$2:$G$2344,MODE(MATCH($G$2:$G$2344,$G$2:$G$2344,0))),G1652)</f>
        <v>tier - 2</v>
      </c>
      <c r="O1652" s="17" t="str" cm="1">
        <f t="array" ref="O1652">IF(H1652="?",INDEX($H$2:$H$2344,MODE(MATCH($H$2:$H$2344,$H$2:$H$2344,0))),H1652)</f>
        <v>tier - 3</v>
      </c>
      <c r="P1652" s="17" t="str">
        <f t="shared" si="131"/>
        <v>R1012</v>
      </c>
      <c r="Q1652" s="47" t="str">
        <f t="shared" si="132"/>
        <v>27-Nov-1976</v>
      </c>
      <c r="R1652" s="48">
        <v>28091</v>
      </c>
      <c r="S1652" s="17"/>
      <c r="T1652" s="30">
        <f t="shared" si="133"/>
        <v>46</v>
      </c>
      <c r="U1652" s="62">
        <v>14470.01</v>
      </c>
    </row>
    <row r="1653" spans="1:21" x14ac:dyDescent="0.25">
      <c r="A1653" t="s">
        <v>1684</v>
      </c>
      <c r="B1653">
        <v>1959</v>
      </c>
      <c r="C1653" t="s">
        <v>15</v>
      </c>
      <c r="D1653">
        <v>20</v>
      </c>
      <c r="E1653">
        <v>1</v>
      </c>
      <c r="F1653" s="54">
        <v>14474.68</v>
      </c>
      <c r="G1653" t="s">
        <v>11</v>
      </c>
      <c r="H1653" t="s">
        <v>11</v>
      </c>
      <c r="I1653" t="s">
        <v>13</v>
      </c>
      <c r="J1653" s="19"/>
      <c r="K1653" s="19"/>
      <c r="L1653" s="15" t="str">
        <f t="shared" si="129"/>
        <v>Nov</v>
      </c>
      <c r="M1653" s="15">
        <f t="shared" si="130"/>
        <v>1959</v>
      </c>
      <c r="N1653" s="15" t="str" cm="1">
        <f t="array" ref="N1653">IF(G1653="?",INDEX($G$2:$G$2344,MODE(MATCH($G$2:$G$2344,$G$2:$G$2344,0))),G1653)</f>
        <v>tier - 2</v>
      </c>
      <c r="O1653" s="15" t="str" cm="1">
        <f t="array" ref="O1653">IF(H1653="?",INDEX($H$2:$H$2344,MODE(MATCH($H$2:$H$2344,$H$2:$H$2344,0))),H1653)</f>
        <v>tier - 2</v>
      </c>
      <c r="P1653" s="15" t="str">
        <f t="shared" si="131"/>
        <v>R1013</v>
      </c>
      <c r="Q1653" s="49" t="str">
        <f t="shared" si="132"/>
        <v>20-Nov-1959</v>
      </c>
      <c r="R1653" s="46">
        <v>21874</v>
      </c>
      <c r="S1653" s="15"/>
      <c r="T1653" s="29">
        <f t="shared" si="133"/>
        <v>63</v>
      </c>
      <c r="U1653" s="61">
        <v>14474.68</v>
      </c>
    </row>
    <row r="1654" spans="1:21" x14ac:dyDescent="0.25">
      <c r="A1654" t="s">
        <v>1685</v>
      </c>
      <c r="B1654">
        <v>1979</v>
      </c>
      <c r="C1654" t="s">
        <v>37</v>
      </c>
      <c r="D1654">
        <v>20</v>
      </c>
      <c r="E1654">
        <v>5</v>
      </c>
      <c r="F1654" s="54">
        <v>14478.33</v>
      </c>
      <c r="G1654" t="s">
        <v>11</v>
      </c>
      <c r="H1654" t="s">
        <v>11</v>
      </c>
      <c r="I1654" t="s">
        <v>13</v>
      </c>
      <c r="J1654" s="20"/>
      <c r="K1654" s="20"/>
      <c r="L1654" s="17" t="str">
        <f t="shared" si="129"/>
        <v>Oct</v>
      </c>
      <c r="M1654" s="17">
        <f t="shared" si="130"/>
        <v>1979</v>
      </c>
      <c r="N1654" s="17" t="str" cm="1">
        <f t="array" ref="N1654">IF(G1654="?",INDEX($G$2:$G$2344,MODE(MATCH($G$2:$G$2344,$G$2:$G$2344,0))),G1654)</f>
        <v>tier - 2</v>
      </c>
      <c r="O1654" s="17" t="str" cm="1">
        <f t="array" ref="O1654">IF(H1654="?",INDEX($H$2:$H$2344,MODE(MATCH($H$2:$H$2344,$H$2:$H$2344,0))),H1654)</f>
        <v>tier - 2</v>
      </c>
      <c r="P1654" s="17" t="str">
        <f t="shared" si="131"/>
        <v>R1013</v>
      </c>
      <c r="Q1654" s="47" t="str">
        <f t="shared" si="132"/>
        <v>20-Oct-1979</v>
      </c>
      <c r="R1654" s="48">
        <v>29148</v>
      </c>
      <c r="S1654" s="17"/>
      <c r="T1654" s="30">
        <f t="shared" si="133"/>
        <v>43</v>
      </c>
      <c r="U1654" s="62">
        <v>14478.33</v>
      </c>
    </row>
    <row r="1655" spans="1:21" x14ac:dyDescent="0.25">
      <c r="A1655" t="s">
        <v>1686</v>
      </c>
      <c r="B1655">
        <v>1989</v>
      </c>
      <c r="C1655" t="s">
        <v>10</v>
      </c>
      <c r="D1655">
        <v>22</v>
      </c>
      <c r="E1655">
        <v>3</v>
      </c>
      <c r="F1655" s="54">
        <v>14507.46</v>
      </c>
      <c r="G1655" t="s">
        <v>11</v>
      </c>
      <c r="H1655" t="s">
        <v>12</v>
      </c>
      <c r="I1655" t="s">
        <v>23</v>
      </c>
      <c r="J1655" s="19"/>
      <c r="K1655" s="19"/>
      <c r="L1655" s="15" t="str">
        <f t="shared" si="129"/>
        <v>Jul</v>
      </c>
      <c r="M1655" s="15">
        <f t="shared" si="130"/>
        <v>1989</v>
      </c>
      <c r="N1655" s="15" t="str" cm="1">
        <f t="array" ref="N1655">IF(G1655="?",INDEX($G$2:$G$2344,MODE(MATCH($G$2:$G$2344,$G$2:$G$2344,0))),G1655)</f>
        <v>tier - 2</v>
      </c>
      <c r="O1655" s="15" t="str" cm="1">
        <f t="array" ref="O1655">IF(H1655="?",INDEX($H$2:$H$2344,MODE(MATCH($H$2:$H$2344,$H$2:$H$2344,0))),H1655)</f>
        <v>tier - 3</v>
      </c>
      <c r="P1655" s="15" t="str">
        <f t="shared" si="131"/>
        <v>R1012</v>
      </c>
      <c r="Q1655" s="49" t="str">
        <f t="shared" si="132"/>
        <v>22-Jul-1989</v>
      </c>
      <c r="R1655" s="46">
        <v>32711</v>
      </c>
      <c r="S1655" s="15"/>
      <c r="T1655" s="29">
        <f t="shared" si="133"/>
        <v>33</v>
      </c>
      <c r="U1655" s="61">
        <v>14507.46</v>
      </c>
    </row>
    <row r="1656" spans="1:21" x14ac:dyDescent="0.25">
      <c r="A1656" t="s">
        <v>1687</v>
      </c>
      <c r="B1656">
        <v>1989</v>
      </c>
      <c r="C1656" t="s">
        <v>10</v>
      </c>
      <c r="D1656">
        <v>14</v>
      </c>
      <c r="E1656">
        <v>3</v>
      </c>
      <c r="F1656" s="54">
        <v>14547.26</v>
      </c>
      <c r="G1656" t="s">
        <v>11</v>
      </c>
      <c r="H1656" t="s">
        <v>12</v>
      </c>
      <c r="I1656" t="s">
        <v>42</v>
      </c>
      <c r="J1656" s="20"/>
      <c r="K1656" s="20"/>
      <c r="L1656" s="17" t="str">
        <f t="shared" si="129"/>
        <v>Jul</v>
      </c>
      <c r="M1656" s="17">
        <f t="shared" si="130"/>
        <v>1989</v>
      </c>
      <c r="N1656" s="17" t="str" cm="1">
        <f t="array" ref="N1656">IF(G1656="?",INDEX($G$2:$G$2344,MODE(MATCH($G$2:$G$2344,$G$2:$G$2344,0))),G1656)</f>
        <v>tier - 2</v>
      </c>
      <c r="O1656" s="17" t="str" cm="1">
        <f t="array" ref="O1656">IF(H1656="?",INDEX($H$2:$H$2344,MODE(MATCH($H$2:$H$2344,$H$2:$H$2344,0))),H1656)</f>
        <v>tier - 3</v>
      </c>
      <c r="P1656" s="17" t="str">
        <f t="shared" si="131"/>
        <v>R1011</v>
      </c>
      <c r="Q1656" s="47" t="str">
        <f t="shared" si="132"/>
        <v>14-Jul-1989</v>
      </c>
      <c r="R1656" s="48">
        <v>32703</v>
      </c>
      <c r="S1656" s="17"/>
      <c r="T1656" s="30">
        <f t="shared" si="133"/>
        <v>33</v>
      </c>
      <c r="U1656" s="62">
        <v>14547.26</v>
      </c>
    </row>
    <row r="1657" spans="1:21" x14ac:dyDescent="0.25">
      <c r="A1657" t="s">
        <v>1688</v>
      </c>
      <c r="B1657">
        <v>1998</v>
      </c>
      <c r="C1657" t="s">
        <v>20</v>
      </c>
      <c r="D1657">
        <v>12</v>
      </c>
      <c r="E1657">
        <v>0</v>
      </c>
      <c r="F1657" s="54">
        <v>14571.89</v>
      </c>
      <c r="G1657" t="s">
        <v>11</v>
      </c>
      <c r="H1657" t="s">
        <v>16</v>
      </c>
      <c r="I1657" t="s">
        <v>247</v>
      </c>
      <c r="J1657" s="19"/>
      <c r="K1657" s="19"/>
      <c r="L1657" s="15" t="str">
        <f t="shared" si="129"/>
        <v>Sep</v>
      </c>
      <c r="M1657" s="15">
        <f t="shared" si="130"/>
        <v>1998</v>
      </c>
      <c r="N1657" s="15" t="str" cm="1">
        <f t="array" ref="N1657">IF(G1657="?",INDEX($G$2:$G$2344,MODE(MATCH($G$2:$G$2344,$G$2:$G$2344,0))),G1657)</f>
        <v>tier - 2</v>
      </c>
      <c r="O1657" s="15" t="str" cm="1">
        <f t="array" ref="O1657">IF(H1657="?",INDEX($H$2:$H$2344,MODE(MATCH($H$2:$H$2344,$H$2:$H$2344,0))),H1657)</f>
        <v>tier - 1</v>
      </c>
      <c r="P1657" s="15" t="str">
        <f t="shared" si="131"/>
        <v>R1024</v>
      </c>
      <c r="Q1657" s="49" t="str">
        <f t="shared" si="132"/>
        <v>12-Sep-1998</v>
      </c>
      <c r="R1657" s="46">
        <v>36050</v>
      </c>
      <c r="S1657" s="15"/>
      <c r="T1657" s="29">
        <f t="shared" si="133"/>
        <v>24</v>
      </c>
      <c r="U1657" s="61">
        <v>14571.89</v>
      </c>
    </row>
    <row r="1658" spans="1:21" x14ac:dyDescent="0.25">
      <c r="A1658" t="s">
        <v>1689</v>
      </c>
      <c r="B1658">
        <v>1962</v>
      </c>
      <c r="C1658" t="s">
        <v>30</v>
      </c>
      <c r="D1658">
        <v>3</v>
      </c>
      <c r="E1658">
        <v>0</v>
      </c>
      <c r="F1658" s="54">
        <v>14574.64</v>
      </c>
      <c r="G1658" t="s">
        <v>11</v>
      </c>
      <c r="H1658" t="s">
        <v>16</v>
      </c>
      <c r="I1658" t="s">
        <v>200</v>
      </c>
      <c r="J1658" s="20"/>
      <c r="K1658" s="20"/>
      <c r="L1658" s="17" t="str">
        <f t="shared" si="129"/>
        <v>Dec</v>
      </c>
      <c r="M1658" s="17">
        <f t="shared" si="130"/>
        <v>1962</v>
      </c>
      <c r="N1658" s="17" t="str" cm="1">
        <f t="array" ref="N1658">IF(G1658="?",INDEX($G$2:$G$2344,MODE(MATCH($G$2:$G$2344,$G$2:$G$2344,0))),G1658)</f>
        <v>tier - 2</v>
      </c>
      <c r="O1658" s="17" t="str" cm="1">
        <f t="array" ref="O1658">IF(H1658="?",INDEX($H$2:$H$2344,MODE(MATCH($H$2:$H$2344,$H$2:$H$2344,0))),H1658)</f>
        <v>tier - 1</v>
      </c>
      <c r="P1658" s="17" t="str">
        <f t="shared" si="131"/>
        <v>R1025</v>
      </c>
      <c r="Q1658" s="47" t="str">
        <f t="shared" si="132"/>
        <v>3-Dec-1962</v>
      </c>
      <c r="R1658" s="48">
        <v>22983</v>
      </c>
      <c r="S1658" s="17"/>
      <c r="T1658" s="30">
        <f t="shared" si="133"/>
        <v>60</v>
      </c>
      <c r="U1658" s="62">
        <v>14574.64</v>
      </c>
    </row>
    <row r="1659" spans="1:21" x14ac:dyDescent="0.25">
      <c r="A1659" t="s">
        <v>1690</v>
      </c>
      <c r="B1659">
        <v>1963</v>
      </c>
      <c r="C1659" t="s">
        <v>37</v>
      </c>
      <c r="D1659">
        <v>14</v>
      </c>
      <c r="E1659">
        <v>3</v>
      </c>
      <c r="F1659" s="54">
        <v>14590.63</v>
      </c>
      <c r="G1659" t="s">
        <v>11</v>
      </c>
      <c r="H1659" t="s">
        <v>16</v>
      </c>
      <c r="I1659" t="s">
        <v>247</v>
      </c>
      <c r="J1659" s="19"/>
      <c r="K1659" s="19"/>
      <c r="L1659" s="15" t="str">
        <f t="shared" si="129"/>
        <v>Oct</v>
      </c>
      <c r="M1659" s="15">
        <f t="shared" si="130"/>
        <v>1963</v>
      </c>
      <c r="N1659" s="15" t="str" cm="1">
        <f t="array" ref="N1659">IF(G1659="?",INDEX($G$2:$G$2344,MODE(MATCH($G$2:$G$2344,$G$2:$G$2344,0))),G1659)</f>
        <v>tier - 2</v>
      </c>
      <c r="O1659" s="15" t="str" cm="1">
        <f t="array" ref="O1659">IF(H1659="?",INDEX($H$2:$H$2344,MODE(MATCH($H$2:$H$2344,$H$2:$H$2344,0))),H1659)</f>
        <v>tier - 1</v>
      </c>
      <c r="P1659" s="15" t="str">
        <f t="shared" si="131"/>
        <v>R1024</v>
      </c>
      <c r="Q1659" s="49" t="str">
        <f t="shared" si="132"/>
        <v>14-Oct-1963</v>
      </c>
      <c r="R1659" s="46">
        <v>23298</v>
      </c>
      <c r="S1659" s="15"/>
      <c r="T1659" s="29">
        <f t="shared" si="133"/>
        <v>59</v>
      </c>
      <c r="U1659" s="61">
        <v>14590.63</v>
      </c>
    </row>
    <row r="1660" spans="1:21" x14ac:dyDescent="0.25">
      <c r="A1660" t="s">
        <v>1691</v>
      </c>
      <c r="B1660">
        <v>1967</v>
      </c>
      <c r="C1660" t="s">
        <v>10</v>
      </c>
      <c r="D1660">
        <v>18</v>
      </c>
      <c r="E1660">
        <v>0</v>
      </c>
      <c r="F1660" s="54">
        <v>14600.62</v>
      </c>
      <c r="G1660" t="s">
        <v>11</v>
      </c>
      <c r="H1660" t="s">
        <v>12</v>
      </c>
      <c r="I1660" t="s">
        <v>632</v>
      </c>
      <c r="J1660" s="20"/>
      <c r="K1660" s="20"/>
      <c r="L1660" s="17" t="str">
        <f t="shared" si="129"/>
        <v>Jul</v>
      </c>
      <c r="M1660" s="17">
        <f t="shared" si="130"/>
        <v>1967</v>
      </c>
      <c r="N1660" s="17" t="str" cm="1">
        <f t="array" ref="N1660">IF(G1660="?",INDEX($G$2:$G$2344,MODE(MATCH($G$2:$G$2344,$G$2:$G$2344,0))),G1660)</f>
        <v>tier - 2</v>
      </c>
      <c r="O1660" s="17" t="str" cm="1">
        <f t="array" ref="O1660">IF(H1660="?",INDEX($H$2:$H$2344,MODE(MATCH($H$2:$H$2344,$H$2:$H$2344,0))),H1660)</f>
        <v>tier - 3</v>
      </c>
      <c r="P1660" s="17" t="str">
        <f t="shared" si="131"/>
        <v>R1022</v>
      </c>
      <c r="Q1660" s="47" t="str">
        <f t="shared" si="132"/>
        <v>18-Jul-1967</v>
      </c>
      <c r="R1660" s="48">
        <v>24671</v>
      </c>
      <c r="S1660" s="17"/>
      <c r="T1660" s="30">
        <f t="shared" si="133"/>
        <v>55</v>
      </c>
      <c r="U1660" s="62">
        <v>14600.62</v>
      </c>
    </row>
    <row r="1661" spans="1:21" x14ac:dyDescent="0.25">
      <c r="A1661" t="s">
        <v>1692</v>
      </c>
      <c r="B1661">
        <v>1965</v>
      </c>
      <c r="C1661" t="s">
        <v>15</v>
      </c>
      <c r="D1661">
        <v>8</v>
      </c>
      <c r="E1661">
        <v>0</v>
      </c>
      <c r="F1661" s="54">
        <v>14612.33</v>
      </c>
      <c r="G1661" t="s">
        <v>11</v>
      </c>
      <c r="H1661" t="s">
        <v>12</v>
      </c>
      <c r="I1661" t="s">
        <v>300</v>
      </c>
      <c r="J1661" s="19"/>
      <c r="K1661" s="19"/>
      <c r="L1661" s="15" t="str">
        <f t="shared" si="129"/>
        <v>Nov</v>
      </c>
      <c r="M1661" s="15">
        <f t="shared" si="130"/>
        <v>1965</v>
      </c>
      <c r="N1661" s="15" t="str" cm="1">
        <f t="array" ref="N1661">IF(G1661="?",INDEX($G$2:$G$2344,MODE(MATCH($G$2:$G$2344,$G$2:$G$2344,0))),G1661)</f>
        <v>tier - 2</v>
      </c>
      <c r="O1661" s="15" t="str" cm="1">
        <f t="array" ref="O1661">IF(H1661="?",INDEX($H$2:$H$2344,MODE(MATCH($H$2:$H$2344,$H$2:$H$2344,0))),H1661)</f>
        <v>tier - 3</v>
      </c>
      <c r="P1661" s="15" t="str">
        <f t="shared" si="131"/>
        <v>R1021</v>
      </c>
      <c r="Q1661" s="49" t="str">
        <f t="shared" si="132"/>
        <v>8-Nov-1965</v>
      </c>
      <c r="R1661" s="46">
        <v>24054</v>
      </c>
      <c r="S1661" s="15"/>
      <c r="T1661" s="29">
        <f t="shared" si="133"/>
        <v>57</v>
      </c>
      <c r="U1661" s="61">
        <v>14612.33</v>
      </c>
    </row>
    <row r="1662" spans="1:21" x14ac:dyDescent="0.25">
      <c r="A1662" t="s">
        <v>1693</v>
      </c>
      <c r="B1662">
        <v>1991</v>
      </c>
      <c r="C1662" t="s">
        <v>35</v>
      </c>
      <c r="D1662">
        <v>21</v>
      </c>
      <c r="E1662">
        <v>3</v>
      </c>
      <c r="F1662" s="54">
        <v>14630.52</v>
      </c>
      <c r="G1662" t="s">
        <v>11</v>
      </c>
      <c r="H1662" t="s">
        <v>12</v>
      </c>
      <c r="I1662" t="s">
        <v>42</v>
      </c>
      <c r="J1662" s="20"/>
      <c r="K1662" s="20"/>
      <c r="L1662" s="17" t="str">
        <f t="shared" si="129"/>
        <v>Aug</v>
      </c>
      <c r="M1662" s="17">
        <f t="shared" si="130"/>
        <v>1991</v>
      </c>
      <c r="N1662" s="17" t="str" cm="1">
        <f t="array" ref="N1662">IF(G1662="?",INDEX($G$2:$G$2344,MODE(MATCH($G$2:$G$2344,$G$2:$G$2344,0))),G1662)</f>
        <v>tier - 2</v>
      </c>
      <c r="O1662" s="17" t="str" cm="1">
        <f t="array" ref="O1662">IF(H1662="?",INDEX($H$2:$H$2344,MODE(MATCH($H$2:$H$2344,$H$2:$H$2344,0))),H1662)</f>
        <v>tier - 3</v>
      </c>
      <c r="P1662" s="17" t="str">
        <f t="shared" si="131"/>
        <v>R1011</v>
      </c>
      <c r="Q1662" s="47" t="str">
        <f t="shared" si="132"/>
        <v>21-Aug-1991</v>
      </c>
      <c r="R1662" s="48">
        <v>33471</v>
      </c>
      <c r="S1662" s="17"/>
      <c r="T1662" s="30">
        <f t="shared" si="133"/>
        <v>31</v>
      </c>
      <c r="U1662" s="62">
        <v>14630.52</v>
      </c>
    </row>
    <row r="1663" spans="1:21" x14ac:dyDescent="0.25">
      <c r="A1663" t="s">
        <v>1694</v>
      </c>
      <c r="B1663">
        <v>1967</v>
      </c>
      <c r="C1663" t="s">
        <v>20</v>
      </c>
      <c r="D1663">
        <v>1</v>
      </c>
      <c r="E1663">
        <v>0</v>
      </c>
      <c r="F1663" s="54">
        <v>14640.35</v>
      </c>
      <c r="G1663" t="s">
        <v>11</v>
      </c>
      <c r="H1663" t="s">
        <v>12</v>
      </c>
      <c r="I1663" t="s">
        <v>535</v>
      </c>
      <c r="J1663" s="19"/>
      <c r="K1663" s="19"/>
      <c r="L1663" s="15" t="str">
        <f t="shared" si="129"/>
        <v>Sep</v>
      </c>
      <c r="M1663" s="15">
        <f t="shared" si="130"/>
        <v>1967</v>
      </c>
      <c r="N1663" s="15" t="str" cm="1">
        <f t="array" ref="N1663">IF(G1663="?",INDEX($G$2:$G$2344,MODE(MATCH($G$2:$G$2344,$G$2:$G$2344,0))),G1663)</f>
        <v>tier - 2</v>
      </c>
      <c r="O1663" s="15" t="str" cm="1">
        <f t="array" ref="O1663">IF(H1663="?",INDEX($H$2:$H$2344,MODE(MATCH($H$2:$H$2344,$H$2:$H$2344,0))),H1663)</f>
        <v>tier - 3</v>
      </c>
      <c r="P1663" s="15" t="str">
        <f t="shared" si="131"/>
        <v>R1026</v>
      </c>
      <c r="Q1663" s="49" t="str">
        <f t="shared" si="132"/>
        <v>1-Sep-1967</v>
      </c>
      <c r="R1663" s="46">
        <v>24716</v>
      </c>
      <c r="S1663" s="15"/>
      <c r="T1663" s="29">
        <f t="shared" si="133"/>
        <v>55</v>
      </c>
      <c r="U1663" s="61">
        <v>14640.35</v>
      </c>
    </row>
    <row r="1664" spans="1:21" x14ac:dyDescent="0.25">
      <c r="A1664" t="s">
        <v>1695</v>
      </c>
      <c r="B1664">
        <v>1981</v>
      </c>
      <c r="C1664" t="s">
        <v>15</v>
      </c>
      <c r="D1664">
        <v>13</v>
      </c>
      <c r="E1664">
        <v>1</v>
      </c>
      <c r="F1664" s="54">
        <v>14657.2</v>
      </c>
      <c r="G1664" t="s">
        <v>11</v>
      </c>
      <c r="H1664" t="s">
        <v>16</v>
      </c>
      <c r="I1664" t="s">
        <v>23</v>
      </c>
      <c r="J1664" s="20"/>
      <c r="K1664" s="20"/>
      <c r="L1664" s="17" t="str">
        <f t="shared" si="129"/>
        <v>Nov</v>
      </c>
      <c r="M1664" s="17">
        <f t="shared" si="130"/>
        <v>1981</v>
      </c>
      <c r="N1664" s="17" t="str" cm="1">
        <f t="array" ref="N1664">IF(G1664="?",INDEX($G$2:$G$2344,MODE(MATCH($G$2:$G$2344,$G$2:$G$2344,0))),G1664)</f>
        <v>tier - 2</v>
      </c>
      <c r="O1664" s="17" t="str" cm="1">
        <f t="array" ref="O1664">IF(H1664="?",INDEX($H$2:$H$2344,MODE(MATCH($H$2:$H$2344,$H$2:$H$2344,0))),H1664)</f>
        <v>tier - 1</v>
      </c>
      <c r="P1664" s="17" t="str">
        <f t="shared" si="131"/>
        <v>R1012</v>
      </c>
      <c r="Q1664" s="47" t="str">
        <f t="shared" si="132"/>
        <v>13-Nov-1981</v>
      </c>
      <c r="R1664" s="48">
        <v>29903</v>
      </c>
      <c r="S1664" s="17"/>
      <c r="T1664" s="30">
        <f t="shared" si="133"/>
        <v>41</v>
      </c>
      <c r="U1664" s="62">
        <v>14657.2</v>
      </c>
    </row>
    <row r="1665" spans="1:21" x14ac:dyDescent="0.25">
      <c r="A1665" t="s">
        <v>1696</v>
      </c>
      <c r="B1665">
        <v>1969</v>
      </c>
      <c r="C1665" t="s">
        <v>37</v>
      </c>
      <c r="D1665">
        <v>20</v>
      </c>
      <c r="E1665">
        <v>0</v>
      </c>
      <c r="F1665" s="54">
        <v>14665.75</v>
      </c>
      <c r="G1665" t="s">
        <v>11</v>
      </c>
      <c r="H1665" t="s">
        <v>16</v>
      </c>
      <c r="I1665" t="s">
        <v>23</v>
      </c>
      <c r="J1665" s="19"/>
      <c r="K1665" s="19"/>
      <c r="L1665" s="15" t="str">
        <f t="shared" si="129"/>
        <v>Oct</v>
      </c>
      <c r="M1665" s="15">
        <f t="shared" si="130"/>
        <v>1969</v>
      </c>
      <c r="N1665" s="15" t="str" cm="1">
        <f t="array" ref="N1665">IF(G1665="?",INDEX($G$2:$G$2344,MODE(MATCH($G$2:$G$2344,$G$2:$G$2344,0))),G1665)</f>
        <v>tier - 2</v>
      </c>
      <c r="O1665" s="15" t="str" cm="1">
        <f t="array" ref="O1665">IF(H1665="?",INDEX($H$2:$H$2344,MODE(MATCH($H$2:$H$2344,$H$2:$H$2344,0))),H1665)</f>
        <v>tier - 1</v>
      </c>
      <c r="P1665" s="15" t="str">
        <f t="shared" si="131"/>
        <v>R1012</v>
      </c>
      <c r="Q1665" s="49" t="str">
        <f t="shared" si="132"/>
        <v>20-Oct-1969</v>
      </c>
      <c r="R1665" s="46">
        <v>25496</v>
      </c>
      <c r="S1665" s="15"/>
      <c r="T1665" s="29">
        <f t="shared" si="133"/>
        <v>53</v>
      </c>
      <c r="U1665" s="61">
        <v>14665.75</v>
      </c>
    </row>
    <row r="1666" spans="1:21" x14ac:dyDescent="0.25">
      <c r="A1666" t="s">
        <v>1697</v>
      </c>
      <c r="B1666">
        <v>1958</v>
      </c>
      <c r="C1666" t="s">
        <v>10</v>
      </c>
      <c r="D1666">
        <v>23</v>
      </c>
      <c r="E1666">
        <v>0</v>
      </c>
      <c r="F1666" s="54">
        <v>14692.67</v>
      </c>
      <c r="G1666" t="s">
        <v>11</v>
      </c>
      <c r="H1666" t="s">
        <v>16</v>
      </c>
      <c r="I1666" t="s">
        <v>23</v>
      </c>
      <c r="J1666" s="20"/>
      <c r="K1666" s="20"/>
      <c r="L1666" s="17" t="str">
        <f t="shared" ref="L1666:L1729" si="134">IF(C1666="?","Sep",C1666)</f>
        <v>Jul</v>
      </c>
      <c r="M1666" s="17">
        <f t="shared" ref="M1666:M1729" si="135">IF(B1666="?",ROUND(AVERAGE($B$2:$B$2344),0),B1666)</f>
        <v>1958</v>
      </c>
      <c r="N1666" s="17" t="str" cm="1">
        <f t="array" ref="N1666">IF(G1666="?",INDEX($G$2:$G$2344,MODE(MATCH($G$2:$G$2344,$G$2:$G$2344,0))),G1666)</f>
        <v>tier - 2</v>
      </c>
      <c r="O1666" s="17" t="str" cm="1">
        <f t="array" ref="O1666">IF(H1666="?",INDEX($H$2:$H$2344,MODE(MATCH($H$2:$H$2344,$H$2:$H$2344,0))),H1666)</f>
        <v>tier - 1</v>
      </c>
      <c r="P1666" s="17" t="str">
        <f t="shared" ref="P1666:P1729" si="136">IF(I1666="?","Unknown",I1666)</f>
        <v>R1012</v>
      </c>
      <c r="Q1666" s="47" t="str">
        <f t="shared" ref="Q1666:Q1729" si="137">CONCATENATE(D1666,"-",L1666,"-",M1666)</f>
        <v>23-Jul-1958</v>
      </c>
      <c r="R1666" s="48">
        <v>21389</v>
      </c>
      <c r="S1666" s="17"/>
      <c r="T1666" s="30">
        <f t="shared" ref="T1666:T1729" si="138">DATEDIF(R1666,$S$2,"Y")</f>
        <v>64</v>
      </c>
      <c r="U1666" s="62">
        <v>14692.67</v>
      </c>
    </row>
    <row r="1667" spans="1:21" x14ac:dyDescent="0.25">
      <c r="A1667" t="s">
        <v>1698</v>
      </c>
      <c r="B1667">
        <v>1982</v>
      </c>
      <c r="C1667" t="s">
        <v>20</v>
      </c>
      <c r="D1667">
        <v>4</v>
      </c>
      <c r="E1667">
        <v>3</v>
      </c>
      <c r="F1667" s="54">
        <v>14696.77</v>
      </c>
      <c r="G1667" t="s">
        <v>11</v>
      </c>
      <c r="H1667" t="s">
        <v>11</v>
      </c>
      <c r="I1667" t="s">
        <v>42</v>
      </c>
      <c r="J1667" s="19"/>
      <c r="K1667" s="19"/>
      <c r="L1667" s="15" t="str">
        <f t="shared" si="134"/>
        <v>Sep</v>
      </c>
      <c r="M1667" s="15">
        <f t="shared" si="135"/>
        <v>1982</v>
      </c>
      <c r="N1667" s="15" t="str" cm="1">
        <f t="array" ref="N1667">IF(G1667="?",INDEX($G$2:$G$2344,MODE(MATCH($G$2:$G$2344,$G$2:$G$2344,0))),G1667)</f>
        <v>tier - 2</v>
      </c>
      <c r="O1667" s="15" t="str" cm="1">
        <f t="array" ref="O1667">IF(H1667="?",INDEX($H$2:$H$2344,MODE(MATCH($H$2:$H$2344,$H$2:$H$2344,0))),H1667)</f>
        <v>tier - 2</v>
      </c>
      <c r="P1667" s="15" t="str">
        <f t="shared" si="136"/>
        <v>R1011</v>
      </c>
      <c r="Q1667" s="49" t="str">
        <f t="shared" si="137"/>
        <v>4-Sep-1982</v>
      </c>
      <c r="R1667" s="46">
        <v>30198</v>
      </c>
      <c r="S1667" s="15"/>
      <c r="T1667" s="29">
        <f t="shared" si="138"/>
        <v>40</v>
      </c>
      <c r="U1667" s="61">
        <v>14696.77</v>
      </c>
    </row>
    <row r="1668" spans="1:21" x14ac:dyDescent="0.25">
      <c r="A1668" t="s">
        <v>1699</v>
      </c>
      <c r="B1668">
        <v>2002</v>
      </c>
      <c r="C1668" t="s">
        <v>20</v>
      </c>
      <c r="D1668">
        <v>24</v>
      </c>
      <c r="E1668">
        <v>0</v>
      </c>
      <c r="F1668" s="54">
        <v>14711.74</v>
      </c>
      <c r="G1668" t="s">
        <v>11</v>
      </c>
      <c r="H1668" t="s">
        <v>11</v>
      </c>
      <c r="I1668" t="s">
        <v>23</v>
      </c>
      <c r="J1668" s="20"/>
      <c r="K1668" s="20"/>
      <c r="L1668" s="17" t="str">
        <f t="shared" si="134"/>
        <v>Sep</v>
      </c>
      <c r="M1668" s="17">
        <f t="shared" si="135"/>
        <v>2002</v>
      </c>
      <c r="N1668" s="17" t="str" cm="1">
        <f t="array" ref="N1668">IF(G1668="?",INDEX($G$2:$G$2344,MODE(MATCH($G$2:$G$2344,$G$2:$G$2344,0))),G1668)</f>
        <v>tier - 2</v>
      </c>
      <c r="O1668" s="17" t="str" cm="1">
        <f t="array" ref="O1668">IF(H1668="?",INDEX($H$2:$H$2344,MODE(MATCH($H$2:$H$2344,$H$2:$H$2344,0))),H1668)</f>
        <v>tier - 2</v>
      </c>
      <c r="P1668" s="17" t="str">
        <f t="shared" si="136"/>
        <v>R1012</v>
      </c>
      <c r="Q1668" s="47" t="str">
        <f t="shared" si="137"/>
        <v>24-Sep-2002</v>
      </c>
      <c r="R1668" s="48">
        <v>37523</v>
      </c>
      <c r="S1668" s="17"/>
      <c r="T1668" s="30">
        <f t="shared" si="138"/>
        <v>20</v>
      </c>
      <c r="U1668" s="62">
        <v>14711.74</v>
      </c>
    </row>
    <row r="1669" spans="1:21" x14ac:dyDescent="0.25">
      <c r="A1669" t="s">
        <v>1700</v>
      </c>
      <c r="B1669">
        <v>1962</v>
      </c>
      <c r="C1669" t="s">
        <v>10</v>
      </c>
      <c r="D1669">
        <v>29</v>
      </c>
      <c r="E1669">
        <v>0</v>
      </c>
      <c r="F1669" s="54">
        <v>14738.43</v>
      </c>
      <c r="G1669" t="s">
        <v>11</v>
      </c>
      <c r="H1669" t="s">
        <v>12</v>
      </c>
      <c r="I1669" t="s">
        <v>300</v>
      </c>
      <c r="J1669" s="19"/>
      <c r="K1669" s="19"/>
      <c r="L1669" s="15" t="str">
        <f t="shared" si="134"/>
        <v>Jul</v>
      </c>
      <c r="M1669" s="15">
        <f t="shared" si="135"/>
        <v>1962</v>
      </c>
      <c r="N1669" s="15" t="str" cm="1">
        <f t="array" ref="N1669">IF(G1669="?",INDEX($G$2:$G$2344,MODE(MATCH($G$2:$G$2344,$G$2:$G$2344,0))),G1669)</f>
        <v>tier - 2</v>
      </c>
      <c r="O1669" s="15" t="str" cm="1">
        <f t="array" ref="O1669">IF(H1669="?",INDEX($H$2:$H$2344,MODE(MATCH($H$2:$H$2344,$H$2:$H$2344,0))),H1669)</f>
        <v>tier - 3</v>
      </c>
      <c r="P1669" s="15" t="str">
        <f t="shared" si="136"/>
        <v>R1021</v>
      </c>
      <c r="Q1669" s="49" t="str">
        <f t="shared" si="137"/>
        <v>29-Jul-1962</v>
      </c>
      <c r="R1669" s="46">
        <v>22856</v>
      </c>
      <c r="S1669" s="15"/>
      <c r="T1669" s="29">
        <f t="shared" si="138"/>
        <v>60</v>
      </c>
      <c r="U1669" s="61">
        <v>14738.43</v>
      </c>
    </row>
    <row r="1670" spans="1:21" x14ac:dyDescent="0.25">
      <c r="A1670" t="s">
        <v>1701</v>
      </c>
      <c r="B1670">
        <v>1965</v>
      </c>
      <c r="C1670" t="s">
        <v>10</v>
      </c>
      <c r="D1670">
        <v>27</v>
      </c>
      <c r="E1670">
        <v>0</v>
      </c>
      <c r="F1670" s="54">
        <v>14750.42</v>
      </c>
      <c r="G1670" t="s">
        <v>11</v>
      </c>
      <c r="H1670" t="s">
        <v>11</v>
      </c>
      <c r="I1670" t="s">
        <v>535</v>
      </c>
      <c r="J1670" s="20"/>
      <c r="K1670" s="20"/>
      <c r="L1670" s="17" t="str">
        <f t="shared" si="134"/>
        <v>Jul</v>
      </c>
      <c r="M1670" s="17">
        <f t="shared" si="135"/>
        <v>1965</v>
      </c>
      <c r="N1670" s="17" t="str" cm="1">
        <f t="array" ref="N1670">IF(G1670="?",INDEX($G$2:$G$2344,MODE(MATCH($G$2:$G$2344,$G$2:$G$2344,0))),G1670)</f>
        <v>tier - 2</v>
      </c>
      <c r="O1670" s="17" t="str" cm="1">
        <f t="array" ref="O1670">IF(H1670="?",INDEX($H$2:$H$2344,MODE(MATCH($H$2:$H$2344,$H$2:$H$2344,0))),H1670)</f>
        <v>tier - 2</v>
      </c>
      <c r="P1670" s="17" t="str">
        <f t="shared" si="136"/>
        <v>R1026</v>
      </c>
      <c r="Q1670" s="47" t="str">
        <f t="shared" si="137"/>
        <v>27-Jul-1965</v>
      </c>
      <c r="R1670" s="48">
        <v>23950</v>
      </c>
      <c r="S1670" s="17"/>
      <c r="T1670" s="30">
        <f t="shared" si="138"/>
        <v>57</v>
      </c>
      <c r="U1670" s="62">
        <v>14750.42</v>
      </c>
    </row>
    <row r="1671" spans="1:21" x14ac:dyDescent="0.25">
      <c r="A1671" t="s">
        <v>1702</v>
      </c>
      <c r="B1671">
        <v>1975</v>
      </c>
      <c r="C1671" t="s">
        <v>30</v>
      </c>
      <c r="D1671">
        <v>10</v>
      </c>
      <c r="E1671">
        <v>1</v>
      </c>
      <c r="F1671" s="54">
        <v>14819</v>
      </c>
      <c r="G1671" t="s">
        <v>11</v>
      </c>
      <c r="H1671" t="s">
        <v>12</v>
      </c>
      <c r="I1671" t="s">
        <v>249</v>
      </c>
      <c r="J1671" s="19"/>
      <c r="K1671" s="19"/>
      <c r="L1671" s="15" t="str">
        <f t="shared" si="134"/>
        <v>Dec</v>
      </c>
      <c r="M1671" s="15">
        <f t="shared" si="135"/>
        <v>1975</v>
      </c>
      <c r="N1671" s="15" t="str" cm="1">
        <f t="array" ref="N1671">IF(G1671="?",INDEX($G$2:$G$2344,MODE(MATCH($G$2:$G$2344,$G$2:$G$2344,0))),G1671)</f>
        <v>tier - 2</v>
      </c>
      <c r="O1671" s="15" t="str" cm="1">
        <f t="array" ref="O1671">IF(H1671="?",INDEX($H$2:$H$2344,MODE(MATCH($H$2:$H$2344,$H$2:$H$2344,0))),H1671)</f>
        <v>tier - 3</v>
      </c>
      <c r="P1671" s="15" t="str">
        <f t="shared" si="136"/>
        <v>R1023</v>
      </c>
      <c r="Q1671" s="49" t="str">
        <f t="shared" si="137"/>
        <v>10-Dec-1975</v>
      </c>
      <c r="R1671" s="46">
        <v>27738</v>
      </c>
      <c r="S1671" s="15"/>
      <c r="T1671" s="29">
        <f t="shared" si="138"/>
        <v>47</v>
      </c>
      <c r="U1671" s="61">
        <v>14819</v>
      </c>
    </row>
    <row r="1672" spans="1:21" x14ac:dyDescent="0.25">
      <c r="A1672" t="s">
        <v>1703</v>
      </c>
      <c r="B1672">
        <v>1979</v>
      </c>
      <c r="C1672" t="s">
        <v>37</v>
      </c>
      <c r="D1672">
        <v>18</v>
      </c>
      <c r="E1672">
        <v>2</v>
      </c>
      <c r="F1672" s="54">
        <v>14839.34</v>
      </c>
      <c r="G1672" t="s">
        <v>11</v>
      </c>
      <c r="H1672" t="s">
        <v>12</v>
      </c>
      <c r="I1672" t="s">
        <v>535</v>
      </c>
      <c r="J1672" s="20"/>
      <c r="K1672" s="20"/>
      <c r="L1672" s="17" t="str">
        <f t="shared" si="134"/>
        <v>Oct</v>
      </c>
      <c r="M1672" s="17">
        <f t="shared" si="135"/>
        <v>1979</v>
      </c>
      <c r="N1672" s="17" t="str" cm="1">
        <f t="array" ref="N1672">IF(G1672="?",INDEX($G$2:$G$2344,MODE(MATCH($G$2:$G$2344,$G$2:$G$2344,0))),G1672)</f>
        <v>tier - 2</v>
      </c>
      <c r="O1672" s="17" t="str" cm="1">
        <f t="array" ref="O1672">IF(H1672="?",INDEX($H$2:$H$2344,MODE(MATCH($H$2:$H$2344,$H$2:$H$2344,0))),H1672)</f>
        <v>tier - 3</v>
      </c>
      <c r="P1672" s="17" t="str">
        <f t="shared" si="136"/>
        <v>R1026</v>
      </c>
      <c r="Q1672" s="47" t="str">
        <f t="shared" si="137"/>
        <v>18-Oct-1979</v>
      </c>
      <c r="R1672" s="48">
        <v>29146</v>
      </c>
      <c r="S1672" s="17"/>
      <c r="T1672" s="30">
        <f t="shared" si="138"/>
        <v>43</v>
      </c>
      <c r="U1672" s="62">
        <v>14839.34</v>
      </c>
    </row>
    <row r="1673" spans="1:21" x14ac:dyDescent="0.25">
      <c r="A1673" t="s">
        <v>1704</v>
      </c>
      <c r="B1673">
        <v>1981</v>
      </c>
      <c r="C1673" t="s">
        <v>18</v>
      </c>
      <c r="D1673">
        <v>5</v>
      </c>
      <c r="E1673">
        <v>1</v>
      </c>
      <c r="F1673" s="54">
        <v>14843.96</v>
      </c>
      <c r="G1673" t="s">
        <v>11</v>
      </c>
      <c r="H1673" t="s">
        <v>12</v>
      </c>
      <c r="I1673" t="s">
        <v>535</v>
      </c>
      <c r="J1673" s="19"/>
      <c r="K1673" s="19"/>
      <c r="L1673" s="15" t="str">
        <f t="shared" si="134"/>
        <v>Jun</v>
      </c>
      <c r="M1673" s="15">
        <f t="shared" si="135"/>
        <v>1981</v>
      </c>
      <c r="N1673" s="15" t="str" cm="1">
        <f t="array" ref="N1673">IF(G1673="?",INDEX($G$2:$G$2344,MODE(MATCH($G$2:$G$2344,$G$2:$G$2344,0))),G1673)</f>
        <v>tier - 2</v>
      </c>
      <c r="O1673" s="15" t="str" cm="1">
        <f t="array" ref="O1673">IF(H1673="?",INDEX($H$2:$H$2344,MODE(MATCH($H$2:$H$2344,$H$2:$H$2344,0))),H1673)</f>
        <v>tier - 3</v>
      </c>
      <c r="P1673" s="15" t="str">
        <f t="shared" si="136"/>
        <v>R1026</v>
      </c>
      <c r="Q1673" s="49" t="str">
        <f t="shared" si="137"/>
        <v>5-Jun-1981</v>
      </c>
      <c r="R1673" s="46">
        <v>29742</v>
      </c>
      <c r="S1673" s="15"/>
      <c r="T1673" s="29">
        <f t="shared" si="138"/>
        <v>42</v>
      </c>
      <c r="U1673" s="61">
        <v>14843.96</v>
      </c>
    </row>
    <row r="1674" spans="1:21" x14ac:dyDescent="0.25">
      <c r="A1674" t="s">
        <v>1705</v>
      </c>
      <c r="B1674">
        <v>1970</v>
      </c>
      <c r="C1674" t="s">
        <v>15</v>
      </c>
      <c r="D1674">
        <v>11</v>
      </c>
      <c r="E1674">
        <v>0</v>
      </c>
      <c r="F1674" s="54">
        <v>14847.63</v>
      </c>
      <c r="G1674" t="s">
        <v>11</v>
      </c>
      <c r="H1674" t="s">
        <v>11</v>
      </c>
      <c r="I1674" t="s">
        <v>249</v>
      </c>
      <c r="J1674" s="20"/>
      <c r="K1674" s="20"/>
      <c r="L1674" s="17" t="str">
        <f t="shared" si="134"/>
        <v>Nov</v>
      </c>
      <c r="M1674" s="17">
        <f t="shared" si="135"/>
        <v>1970</v>
      </c>
      <c r="N1674" s="17" t="str" cm="1">
        <f t="array" ref="N1674">IF(G1674="?",INDEX($G$2:$G$2344,MODE(MATCH($G$2:$G$2344,$G$2:$G$2344,0))),G1674)</f>
        <v>tier - 2</v>
      </c>
      <c r="O1674" s="17" t="str" cm="1">
        <f t="array" ref="O1674">IF(H1674="?",INDEX($H$2:$H$2344,MODE(MATCH($H$2:$H$2344,$H$2:$H$2344,0))),H1674)</f>
        <v>tier - 2</v>
      </c>
      <c r="P1674" s="17" t="str">
        <f t="shared" si="136"/>
        <v>R1023</v>
      </c>
      <c r="Q1674" s="47" t="str">
        <f t="shared" si="137"/>
        <v>11-Nov-1970</v>
      </c>
      <c r="R1674" s="48">
        <v>25883</v>
      </c>
      <c r="S1674" s="17"/>
      <c r="T1674" s="30">
        <f t="shared" si="138"/>
        <v>52</v>
      </c>
      <c r="U1674" s="62">
        <v>14847.63</v>
      </c>
    </row>
    <row r="1675" spans="1:21" x14ac:dyDescent="0.25">
      <c r="A1675" t="s">
        <v>1706</v>
      </c>
      <c r="B1675">
        <v>1958</v>
      </c>
      <c r="C1675" t="s">
        <v>37</v>
      </c>
      <c r="D1675">
        <v>17</v>
      </c>
      <c r="E1675">
        <v>0</v>
      </c>
      <c r="F1675" s="54">
        <v>14901.52</v>
      </c>
      <c r="G1675" t="s">
        <v>11</v>
      </c>
      <c r="H1675" t="s">
        <v>11</v>
      </c>
      <c r="I1675" t="s">
        <v>247</v>
      </c>
      <c r="J1675" s="19"/>
      <c r="K1675" s="19"/>
      <c r="L1675" s="15" t="str">
        <f t="shared" si="134"/>
        <v>Oct</v>
      </c>
      <c r="M1675" s="15">
        <f t="shared" si="135"/>
        <v>1958</v>
      </c>
      <c r="N1675" s="15" t="str" cm="1">
        <f t="array" ref="N1675">IF(G1675="?",INDEX($G$2:$G$2344,MODE(MATCH($G$2:$G$2344,$G$2:$G$2344,0))),G1675)</f>
        <v>tier - 2</v>
      </c>
      <c r="O1675" s="15" t="str" cm="1">
        <f t="array" ref="O1675">IF(H1675="?",INDEX($H$2:$H$2344,MODE(MATCH($H$2:$H$2344,$H$2:$H$2344,0))),H1675)</f>
        <v>tier - 2</v>
      </c>
      <c r="P1675" s="15" t="str">
        <f t="shared" si="136"/>
        <v>R1024</v>
      </c>
      <c r="Q1675" s="49" t="str">
        <f t="shared" si="137"/>
        <v>17-Oct-1958</v>
      </c>
      <c r="R1675" s="46">
        <v>21475</v>
      </c>
      <c r="S1675" s="15"/>
      <c r="T1675" s="29">
        <f t="shared" si="138"/>
        <v>64</v>
      </c>
      <c r="U1675" s="61">
        <v>14901.52</v>
      </c>
    </row>
    <row r="1676" spans="1:21" x14ac:dyDescent="0.25">
      <c r="A1676" t="s">
        <v>1707</v>
      </c>
      <c r="B1676">
        <v>1981</v>
      </c>
      <c r="C1676" t="s">
        <v>10</v>
      </c>
      <c r="D1676">
        <v>4</v>
      </c>
      <c r="E1676">
        <v>1</v>
      </c>
      <c r="F1676" s="54">
        <v>14908.27</v>
      </c>
      <c r="G1676" t="s">
        <v>11</v>
      </c>
      <c r="H1676" t="s">
        <v>16</v>
      </c>
      <c r="I1676" t="s">
        <v>42</v>
      </c>
      <c r="J1676" s="20"/>
      <c r="K1676" s="20"/>
      <c r="L1676" s="17" t="str">
        <f t="shared" si="134"/>
        <v>Jul</v>
      </c>
      <c r="M1676" s="17">
        <f t="shared" si="135"/>
        <v>1981</v>
      </c>
      <c r="N1676" s="17" t="str" cm="1">
        <f t="array" ref="N1676">IF(G1676="?",INDEX($G$2:$G$2344,MODE(MATCH($G$2:$G$2344,$G$2:$G$2344,0))),G1676)</f>
        <v>tier - 2</v>
      </c>
      <c r="O1676" s="17" t="str" cm="1">
        <f t="array" ref="O1676">IF(H1676="?",INDEX($H$2:$H$2344,MODE(MATCH($H$2:$H$2344,$H$2:$H$2344,0))),H1676)</f>
        <v>tier - 1</v>
      </c>
      <c r="P1676" s="17" t="str">
        <f t="shared" si="136"/>
        <v>R1011</v>
      </c>
      <c r="Q1676" s="47" t="str">
        <f t="shared" si="137"/>
        <v>4-Jul-1981</v>
      </c>
      <c r="R1676" s="48">
        <v>29771</v>
      </c>
      <c r="S1676" s="17"/>
      <c r="T1676" s="30">
        <f t="shared" si="138"/>
        <v>41</v>
      </c>
      <c r="U1676" s="62">
        <v>14908.27</v>
      </c>
    </row>
    <row r="1677" spans="1:21" x14ac:dyDescent="0.25">
      <c r="A1677" t="s">
        <v>1708</v>
      </c>
      <c r="B1677">
        <v>1968</v>
      </c>
      <c r="C1677" t="s">
        <v>15</v>
      </c>
      <c r="D1677">
        <v>8</v>
      </c>
      <c r="E1677">
        <v>0</v>
      </c>
      <c r="F1677" s="54">
        <v>14926.97</v>
      </c>
      <c r="G1677" t="s">
        <v>11</v>
      </c>
      <c r="H1677" t="s">
        <v>11</v>
      </c>
      <c r="I1677" t="s">
        <v>23</v>
      </c>
      <c r="J1677" s="19"/>
      <c r="K1677" s="19"/>
      <c r="L1677" s="15" t="str">
        <f t="shared" si="134"/>
        <v>Nov</v>
      </c>
      <c r="M1677" s="15">
        <f t="shared" si="135"/>
        <v>1968</v>
      </c>
      <c r="N1677" s="15" t="str" cm="1">
        <f t="array" ref="N1677">IF(G1677="?",INDEX($G$2:$G$2344,MODE(MATCH($G$2:$G$2344,$G$2:$G$2344,0))),G1677)</f>
        <v>tier - 2</v>
      </c>
      <c r="O1677" s="15" t="str" cm="1">
        <f t="array" ref="O1677">IF(H1677="?",INDEX($H$2:$H$2344,MODE(MATCH($H$2:$H$2344,$H$2:$H$2344,0))),H1677)</f>
        <v>tier - 2</v>
      </c>
      <c r="P1677" s="15" t="str">
        <f t="shared" si="136"/>
        <v>R1012</v>
      </c>
      <c r="Q1677" s="49" t="str">
        <f t="shared" si="137"/>
        <v>8-Nov-1968</v>
      </c>
      <c r="R1677" s="46">
        <v>25150</v>
      </c>
      <c r="S1677" s="15"/>
      <c r="T1677" s="29">
        <f t="shared" si="138"/>
        <v>54</v>
      </c>
      <c r="U1677" s="61">
        <v>14926.97</v>
      </c>
    </row>
    <row r="1678" spans="1:21" x14ac:dyDescent="0.25">
      <c r="A1678" t="s">
        <v>1709</v>
      </c>
      <c r="B1678">
        <v>1962</v>
      </c>
      <c r="C1678" t="s">
        <v>15</v>
      </c>
      <c r="D1678">
        <v>29</v>
      </c>
      <c r="E1678">
        <v>0</v>
      </c>
      <c r="F1678" s="54">
        <v>14945.34</v>
      </c>
      <c r="G1678" t="s">
        <v>11</v>
      </c>
      <c r="H1678" t="s">
        <v>16</v>
      </c>
      <c r="I1678" t="s">
        <v>300</v>
      </c>
      <c r="J1678" s="20"/>
      <c r="K1678" s="20"/>
      <c r="L1678" s="17" t="str">
        <f t="shared" si="134"/>
        <v>Nov</v>
      </c>
      <c r="M1678" s="17">
        <f t="shared" si="135"/>
        <v>1962</v>
      </c>
      <c r="N1678" s="17" t="str" cm="1">
        <f t="array" ref="N1678">IF(G1678="?",INDEX($G$2:$G$2344,MODE(MATCH($G$2:$G$2344,$G$2:$G$2344,0))),G1678)</f>
        <v>tier - 2</v>
      </c>
      <c r="O1678" s="17" t="str" cm="1">
        <f t="array" ref="O1678">IF(H1678="?",INDEX($H$2:$H$2344,MODE(MATCH($H$2:$H$2344,$H$2:$H$2344,0))),H1678)</f>
        <v>tier - 1</v>
      </c>
      <c r="P1678" s="17" t="str">
        <f t="shared" si="136"/>
        <v>R1021</v>
      </c>
      <c r="Q1678" s="47" t="str">
        <f t="shared" si="137"/>
        <v>29-Nov-1962</v>
      </c>
      <c r="R1678" s="48">
        <v>22979</v>
      </c>
      <c r="S1678" s="17"/>
      <c r="T1678" s="30">
        <f t="shared" si="138"/>
        <v>60</v>
      </c>
      <c r="U1678" s="62">
        <v>14945.34</v>
      </c>
    </row>
    <row r="1679" spans="1:21" x14ac:dyDescent="0.25">
      <c r="A1679" t="s">
        <v>1710</v>
      </c>
      <c r="B1679">
        <v>1958</v>
      </c>
      <c r="C1679" t="s">
        <v>10</v>
      </c>
      <c r="D1679">
        <v>29</v>
      </c>
      <c r="E1679">
        <v>2</v>
      </c>
      <c r="F1679" s="54">
        <v>14988.43</v>
      </c>
      <c r="G1679" t="s">
        <v>11</v>
      </c>
      <c r="H1679" t="s">
        <v>12</v>
      </c>
      <c r="I1679" t="s">
        <v>42</v>
      </c>
      <c r="J1679" s="19"/>
      <c r="K1679" s="19"/>
      <c r="L1679" s="15" t="str">
        <f t="shared" si="134"/>
        <v>Jul</v>
      </c>
      <c r="M1679" s="15">
        <f t="shared" si="135"/>
        <v>1958</v>
      </c>
      <c r="N1679" s="15" t="str" cm="1">
        <f t="array" ref="N1679">IF(G1679="?",INDEX($G$2:$G$2344,MODE(MATCH($G$2:$G$2344,$G$2:$G$2344,0))),G1679)</f>
        <v>tier - 2</v>
      </c>
      <c r="O1679" s="15" t="str" cm="1">
        <f t="array" ref="O1679">IF(H1679="?",INDEX($H$2:$H$2344,MODE(MATCH($H$2:$H$2344,$H$2:$H$2344,0))),H1679)</f>
        <v>tier - 3</v>
      </c>
      <c r="P1679" s="15" t="str">
        <f t="shared" si="136"/>
        <v>R1011</v>
      </c>
      <c r="Q1679" s="49" t="str">
        <f t="shared" si="137"/>
        <v>29-Jul-1958</v>
      </c>
      <c r="R1679" s="46">
        <v>21395</v>
      </c>
      <c r="S1679" s="15"/>
      <c r="T1679" s="29">
        <f t="shared" si="138"/>
        <v>64</v>
      </c>
      <c r="U1679" s="61">
        <v>14988.43</v>
      </c>
    </row>
    <row r="1680" spans="1:21" x14ac:dyDescent="0.25">
      <c r="A1680" t="s">
        <v>1711</v>
      </c>
      <c r="B1680">
        <v>1995</v>
      </c>
      <c r="C1680" t="s">
        <v>35</v>
      </c>
      <c r="D1680">
        <v>2</v>
      </c>
      <c r="E1680">
        <v>2</v>
      </c>
      <c r="F1680" s="54">
        <v>15006.58</v>
      </c>
      <c r="G1680" t="s">
        <v>11</v>
      </c>
      <c r="H1680" t="s">
        <v>11</v>
      </c>
      <c r="I1680" t="s">
        <v>247</v>
      </c>
      <c r="J1680" s="20"/>
      <c r="K1680" s="20"/>
      <c r="L1680" s="17" t="str">
        <f t="shared" si="134"/>
        <v>Aug</v>
      </c>
      <c r="M1680" s="17">
        <f t="shared" si="135"/>
        <v>1995</v>
      </c>
      <c r="N1680" s="17" t="str" cm="1">
        <f t="array" ref="N1680">IF(G1680="?",INDEX($G$2:$G$2344,MODE(MATCH($G$2:$G$2344,$G$2:$G$2344,0))),G1680)</f>
        <v>tier - 2</v>
      </c>
      <c r="O1680" s="17" t="str" cm="1">
        <f t="array" ref="O1680">IF(H1680="?",INDEX($H$2:$H$2344,MODE(MATCH($H$2:$H$2344,$H$2:$H$2344,0))),H1680)</f>
        <v>tier - 2</v>
      </c>
      <c r="P1680" s="17" t="str">
        <f t="shared" si="136"/>
        <v>R1024</v>
      </c>
      <c r="Q1680" s="47" t="str">
        <f t="shared" si="137"/>
        <v>2-Aug-1995</v>
      </c>
      <c r="R1680" s="48">
        <v>34913</v>
      </c>
      <c r="S1680" s="17"/>
      <c r="T1680" s="30">
        <f t="shared" si="138"/>
        <v>27</v>
      </c>
      <c r="U1680" s="62">
        <v>15006.58</v>
      </c>
    </row>
    <row r="1681" spans="1:21" x14ac:dyDescent="0.25">
      <c r="A1681" t="s">
        <v>1712</v>
      </c>
      <c r="B1681">
        <v>1960</v>
      </c>
      <c r="C1681" t="s">
        <v>35</v>
      </c>
      <c r="D1681">
        <v>8</v>
      </c>
      <c r="E1681">
        <v>2</v>
      </c>
      <c r="F1681" s="54">
        <v>15019.76</v>
      </c>
      <c r="G1681" t="s">
        <v>11</v>
      </c>
      <c r="H1681" t="s">
        <v>11</v>
      </c>
      <c r="I1681" t="s">
        <v>23</v>
      </c>
      <c r="J1681" s="19"/>
      <c r="K1681" s="19"/>
      <c r="L1681" s="15" t="str">
        <f t="shared" si="134"/>
        <v>Aug</v>
      </c>
      <c r="M1681" s="15">
        <f t="shared" si="135"/>
        <v>1960</v>
      </c>
      <c r="N1681" s="15" t="str" cm="1">
        <f t="array" ref="N1681">IF(G1681="?",INDEX($G$2:$G$2344,MODE(MATCH($G$2:$G$2344,$G$2:$G$2344,0))),G1681)</f>
        <v>tier - 2</v>
      </c>
      <c r="O1681" s="15" t="str" cm="1">
        <f t="array" ref="O1681">IF(H1681="?",INDEX($H$2:$H$2344,MODE(MATCH($H$2:$H$2344,$H$2:$H$2344,0))),H1681)</f>
        <v>tier - 2</v>
      </c>
      <c r="P1681" s="15" t="str">
        <f t="shared" si="136"/>
        <v>R1012</v>
      </c>
      <c r="Q1681" s="49" t="str">
        <f t="shared" si="137"/>
        <v>8-Aug-1960</v>
      </c>
      <c r="R1681" s="46">
        <v>22136</v>
      </c>
      <c r="S1681" s="15"/>
      <c r="T1681" s="29">
        <f t="shared" si="138"/>
        <v>62</v>
      </c>
      <c r="U1681" s="61">
        <v>15019.76</v>
      </c>
    </row>
    <row r="1682" spans="1:21" x14ac:dyDescent="0.25">
      <c r="A1682" t="s">
        <v>1713</v>
      </c>
      <c r="B1682">
        <v>1979</v>
      </c>
      <c r="C1682" t="s">
        <v>15</v>
      </c>
      <c r="D1682">
        <v>25</v>
      </c>
      <c r="E1682">
        <v>2</v>
      </c>
      <c r="F1682" s="54">
        <v>15025.76</v>
      </c>
      <c r="G1682" t="s">
        <v>11</v>
      </c>
      <c r="H1682" t="s">
        <v>16</v>
      </c>
      <c r="I1682" t="s">
        <v>42</v>
      </c>
      <c r="J1682" s="20"/>
      <c r="K1682" s="20"/>
      <c r="L1682" s="17" t="str">
        <f t="shared" si="134"/>
        <v>Nov</v>
      </c>
      <c r="M1682" s="17">
        <f t="shared" si="135"/>
        <v>1979</v>
      </c>
      <c r="N1682" s="17" t="str" cm="1">
        <f t="array" ref="N1682">IF(G1682="?",INDEX($G$2:$G$2344,MODE(MATCH($G$2:$G$2344,$G$2:$G$2344,0))),G1682)</f>
        <v>tier - 2</v>
      </c>
      <c r="O1682" s="17" t="str" cm="1">
        <f t="array" ref="O1682">IF(H1682="?",INDEX($H$2:$H$2344,MODE(MATCH($H$2:$H$2344,$H$2:$H$2344,0))),H1682)</f>
        <v>tier - 1</v>
      </c>
      <c r="P1682" s="17" t="str">
        <f t="shared" si="136"/>
        <v>R1011</v>
      </c>
      <c r="Q1682" s="47" t="str">
        <f t="shared" si="137"/>
        <v>25-Nov-1979</v>
      </c>
      <c r="R1682" s="48">
        <v>29184</v>
      </c>
      <c r="S1682" s="17"/>
      <c r="T1682" s="30">
        <f t="shared" si="138"/>
        <v>43</v>
      </c>
      <c r="U1682" s="62">
        <v>15025.76</v>
      </c>
    </row>
    <row r="1683" spans="1:21" x14ac:dyDescent="0.25">
      <c r="A1683" t="s">
        <v>1714</v>
      </c>
      <c r="B1683">
        <v>1970</v>
      </c>
      <c r="C1683" t="s">
        <v>20</v>
      </c>
      <c r="D1683">
        <v>11</v>
      </c>
      <c r="E1683">
        <v>0</v>
      </c>
      <c r="F1683" s="54">
        <v>15026.3</v>
      </c>
      <c r="G1683" t="s">
        <v>11</v>
      </c>
      <c r="H1683" t="s">
        <v>12</v>
      </c>
      <c r="I1683" t="s">
        <v>42</v>
      </c>
      <c r="J1683" s="19"/>
      <c r="K1683" s="19"/>
      <c r="L1683" s="15" t="str">
        <f t="shared" si="134"/>
        <v>Sep</v>
      </c>
      <c r="M1683" s="15">
        <f t="shared" si="135"/>
        <v>1970</v>
      </c>
      <c r="N1683" s="15" t="str" cm="1">
        <f t="array" ref="N1683">IF(G1683="?",INDEX($G$2:$G$2344,MODE(MATCH($G$2:$G$2344,$G$2:$G$2344,0))),G1683)</f>
        <v>tier - 2</v>
      </c>
      <c r="O1683" s="15" t="str" cm="1">
        <f t="array" ref="O1683">IF(H1683="?",INDEX($H$2:$H$2344,MODE(MATCH($H$2:$H$2344,$H$2:$H$2344,0))),H1683)</f>
        <v>tier - 3</v>
      </c>
      <c r="P1683" s="15" t="str">
        <f t="shared" si="136"/>
        <v>R1011</v>
      </c>
      <c r="Q1683" s="49" t="str">
        <f t="shared" si="137"/>
        <v>11-Sep-1970</v>
      </c>
      <c r="R1683" s="46">
        <v>25822</v>
      </c>
      <c r="S1683" s="15"/>
      <c r="T1683" s="29">
        <f t="shared" si="138"/>
        <v>52</v>
      </c>
      <c r="U1683" s="61">
        <v>15026.3</v>
      </c>
    </row>
    <row r="1684" spans="1:21" x14ac:dyDescent="0.25">
      <c r="A1684" t="s">
        <v>1715</v>
      </c>
      <c r="B1684">
        <v>1971</v>
      </c>
      <c r="C1684" t="s">
        <v>35</v>
      </c>
      <c r="D1684">
        <v>15</v>
      </c>
      <c r="E1684">
        <v>0</v>
      </c>
      <c r="F1684" s="54">
        <v>15038.51</v>
      </c>
      <c r="G1684" t="s">
        <v>11</v>
      </c>
      <c r="H1684" t="s">
        <v>12</v>
      </c>
      <c r="I1684" t="s">
        <v>249</v>
      </c>
      <c r="J1684" s="20"/>
      <c r="K1684" s="20"/>
      <c r="L1684" s="17" t="str">
        <f t="shared" si="134"/>
        <v>Aug</v>
      </c>
      <c r="M1684" s="17">
        <f t="shared" si="135"/>
        <v>1971</v>
      </c>
      <c r="N1684" s="17" t="str" cm="1">
        <f t="array" ref="N1684">IF(G1684="?",INDEX($G$2:$G$2344,MODE(MATCH($G$2:$G$2344,$G$2:$G$2344,0))),G1684)</f>
        <v>tier - 2</v>
      </c>
      <c r="O1684" s="17" t="str" cm="1">
        <f t="array" ref="O1684">IF(H1684="?",INDEX($H$2:$H$2344,MODE(MATCH($H$2:$H$2344,$H$2:$H$2344,0))),H1684)</f>
        <v>tier - 3</v>
      </c>
      <c r="P1684" s="17" t="str">
        <f t="shared" si="136"/>
        <v>R1023</v>
      </c>
      <c r="Q1684" s="47" t="str">
        <f t="shared" si="137"/>
        <v>15-Aug-1971</v>
      </c>
      <c r="R1684" s="48">
        <v>26160</v>
      </c>
      <c r="S1684" s="17"/>
      <c r="T1684" s="30">
        <f t="shared" si="138"/>
        <v>51</v>
      </c>
      <c r="U1684" s="62">
        <v>15038.51</v>
      </c>
    </row>
    <row r="1685" spans="1:21" x14ac:dyDescent="0.25">
      <c r="A1685" t="s">
        <v>1716</v>
      </c>
      <c r="B1685">
        <v>1968</v>
      </c>
      <c r="C1685" t="s">
        <v>18</v>
      </c>
      <c r="D1685">
        <v>12</v>
      </c>
      <c r="E1685">
        <v>0</v>
      </c>
      <c r="F1685" s="54">
        <v>15052.68</v>
      </c>
      <c r="G1685" t="s">
        <v>11</v>
      </c>
      <c r="H1685" t="s">
        <v>11</v>
      </c>
      <c r="I1685" t="s">
        <v>632</v>
      </c>
      <c r="J1685" s="19"/>
      <c r="K1685" s="19"/>
      <c r="L1685" s="15" t="str">
        <f t="shared" si="134"/>
        <v>Jun</v>
      </c>
      <c r="M1685" s="15">
        <f t="shared" si="135"/>
        <v>1968</v>
      </c>
      <c r="N1685" s="15" t="str" cm="1">
        <f t="array" ref="N1685">IF(G1685="?",INDEX($G$2:$G$2344,MODE(MATCH($G$2:$G$2344,$G$2:$G$2344,0))),G1685)</f>
        <v>tier - 2</v>
      </c>
      <c r="O1685" s="15" t="str" cm="1">
        <f t="array" ref="O1685">IF(H1685="?",INDEX($H$2:$H$2344,MODE(MATCH($H$2:$H$2344,$H$2:$H$2344,0))),H1685)</f>
        <v>tier - 2</v>
      </c>
      <c r="P1685" s="15" t="str">
        <f t="shared" si="136"/>
        <v>R1022</v>
      </c>
      <c r="Q1685" s="49" t="str">
        <f t="shared" si="137"/>
        <v>12-Jun-1968</v>
      </c>
      <c r="R1685" s="46">
        <v>25001</v>
      </c>
      <c r="S1685" s="15"/>
      <c r="T1685" s="29">
        <f t="shared" si="138"/>
        <v>54</v>
      </c>
      <c r="U1685" s="61">
        <v>15052.68</v>
      </c>
    </row>
    <row r="1686" spans="1:21" x14ac:dyDescent="0.25">
      <c r="A1686" t="s">
        <v>1717</v>
      </c>
      <c r="B1686">
        <v>1975</v>
      </c>
      <c r="C1686" t="s">
        <v>37</v>
      </c>
      <c r="D1686">
        <v>26</v>
      </c>
      <c r="E1686">
        <v>1</v>
      </c>
      <c r="F1686" s="54">
        <v>15090.35</v>
      </c>
      <c r="G1686" t="s">
        <v>11</v>
      </c>
      <c r="H1686" t="s">
        <v>16</v>
      </c>
      <c r="I1686" t="s">
        <v>249</v>
      </c>
      <c r="J1686" s="20"/>
      <c r="K1686" s="20"/>
      <c r="L1686" s="17" t="str">
        <f t="shared" si="134"/>
        <v>Oct</v>
      </c>
      <c r="M1686" s="17">
        <f t="shared" si="135"/>
        <v>1975</v>
      </c>
      <c r="N1686" s="17" t="str" cm="1">
        <f t="array" ref="N1686">IF(G1686="?",INDEX($G$2:$G$2344,MODE(MATCH($G$2:$G$2344,$G$2:$G$2344,0))),G1686)</f>
        <v>tier - 2</v>
      </c>
      <c r="O1686" s="17" t="str" cm="1">
        <f t="array" ref="O1686">IF(H1686="?",INDEX($H$2:$H$2344,MODE(MATCH($H$2:$H$2344,$H$2:$H$2344,0))),H1686)</f>
        <v>tier - 1</v>
      </c>
      <c r="P1686" s="17" t="str">
        <f t="shared" si="136"/>
        <v>R1023</v>
      </c>
      <c r="Q1686" s="47" t="str">
        <f t="shared" si="137"/>
        <v>26-Oct-1975</v>
      </c>
      <c r="R1686" s="48">
        <v>27693</v>
      </c>
      <c r="S1686" s="17"/>
      <c r="T1686" s="30">
        <f t="shared" si="138"/>
        <v>47</v>
      </c>
      <c r="U1686" s="62">
        <v>15090.35</v>
      </c>
    </row>
    <row r="1687" spans="1:21" x14ac:dyDescent="0.25">
      <c r="A1687" t="s">
        <v>1718</v>
      </c>
      <c r="B1687">
        <v>1972</v>
      </c>
      <c r="C1687" t="s">
        <v>15</v>
      </c>
      <c r="D1687">
        <v>7</v>
      </c>
      <c r="E1687">
        <v>0</v>
      </c>
      <c r="F1687" s="54">
        <v>15103.69</v>
      </c>
      <c r="G1687" t="s">
        <v>11</v>
      </c>
      <c r="H1687" t="s">
        <v>16</v>
      </c>
      <c r="I1687" t="s">
        <v>23</v>
      </c>
      <c r="J1687" s="19"/>
      <c r="K1687" s="19"/>
      <c r="L1687" s="15" t="str">
        <f t="shared" si="134"/>
        <v>Nov</v>
      </c>
      <c r="M1687" s="15">
        <f t="shared" si="135"/>
        <v>1972</v>
      </c>
      <c r="N1687" s="15" t="str" cm="1">
        <f t="array" ref="N1687">IF(G1687="?",INDEX($G$2:$G$2344,MODE(MATCH($G$2:$G$2344,$G$2:$G$2344,0))),G1687)</f>
        <v>tier - 2</v>
      </c>
      <c r="O1687" s="15" t="str" cm="1">
        <f t="array" ref="O1687">IF(H1687="?",INDEX($H$2:$H$2344,MODE(MATCH($H$2:$H$2344,$H$2:$H$2344,0))),H1687)</f>
        <v>tier - 1</v>
      </c>
      <c r="P1687" s="15" t="str">
        <f t="shared" si="136"/>
        <v>R1012</v>
      </c>
      <c r="Q1687" s="49" t="str">
        <f t="shared" si="137"/>
        <v>7-Nov-1972</v>
      </c>
      <c r="R1687" s="46">
        <v>26610</v>
      </c>
      <c r="S1687" s="15"/>
      <c r="T1687" s="29">
        <f t="shared" si="138"/>
        <v>50</v>
      </c>
      <c r="U1687" s="61">
        <v>15103.69</v>
      </c>
    </row>
    <row r="1688" spans="1:21" x14ac:dyDescent="0.25">
      <c r="A1688" t="s">
        <v>1719</v>
      </c>
      <c r="B1688">
        <v>1978</v>
      </c>
      <c r="C1688" t="s">
        <v>20</v>
      </c>
      <c r="D1688">
        <v>5</v>
      </c>
      <c r="E1688">
        <v>2</v>
      </c>
      <c r="F1688" s="54">
        <v>15123.19</v>
      </c>
      <c r="G1688" t="s">
        <v>11</v>
      </c>
      <c r="H1688" t="s">
        <v>16</v>
      </c>
      <c r="I1688" t="s">
        <v>42</v>
      </c>
      <c r="J1688" s="20"/>
      <c r="K1688" s="20"/>
      <c r="L1688" s="17" t="str">
        <f t="shared" si="134"/>
        <v>Sep</v>
      </c>
      <c r="M1688" s="17">
        <f t="shared" si="135"/>
        <v>1978</v>
      </c>
      <c r="N1688" s="17" t="str" cm="1">
        <f t="array" ref="N1688">IF(G1688="?",INDEX($G$2:$G$2344,MODE(MATCH($G$2:$G$2344,$G$2:$G$2344,0))),G1688)</f>
        <v>tier - 2</v>
      </c>
      <c r="O1688" s="17" t="str" cm="1">
        <f t="array" ref="O1688">IF(H1688="?",INDEX($H$2:$H$2344,MODE(MATCH($H$2:$H$2344,$H$2:$H$2344,0))),H1688)</f>
        <v>tier - 1</v>
      </c>
      <c r="P1688" s="17" t="str">
        <f t="shared" si="136"/>
        <v>R1011</v>
      </c>
      <c r="Q1688" s="47" t="str">
        <f t="shared" si="137"/>
        <v>5-Sep-1978</v>
      </c>
      <c r="R1688" s="48">
        <v>28738</v>
      </c>
      <c r="S1688" s="17"/>
      <c r="T1688" s="30">
        <f t="shared" si="138"/>
        <v>44</v>
      </c>
      <c r="U1688" s="62">
        <v>15123.19</v>
      </c>
    </row>
    <row r="1689" spans="1:21" x14ac:dyDescent="0.25">
      <c r="A1689" t="s">
        <v>1720</v>
      </c>
      <c r="B1689">
        <v>1971</v>
      </c>
      <c r="C1689" t="s">
        <v>15</v>
      </c>
      <c r="D1689">
        <v>25</v>
      </c>
      <c r="E1689">
        <v>0</v>
      </c>
      <c r="F1689" s="54">
        <v>15150.44</v>
      </c>
      <c r="G1689" t="s">
        <v>11</v>
      </c>
      <c r="H1689" t="s">
        <v>16</v>
      </c>
      <c r="I1689" t="s">
        <v>249</v>
      </c>
      <c r="J1689" s="19"/>
      <c r="K1689" s="19"/>
      <c r="L1689" s="15" t="str">
        <f t="shared" si="134"/>
        <v>Nov</v>
      </c>
      <c r="M1689" s="15">
        <f t="shared" si="135"/>
        <v>1971</v>
      </c>
      <c r="N1689" s="15" t="str" cm="1">
        <f t="array" ref="N1689">IF(G1689="?",INDEX($G$2:$G$2344,MODE(MATCH($G$2:$G$2344,$G$2:$G$2344,0))),G1689)</f>
        <v>tier - 2</v>
      </c>
      <c r="O1689" s="15" t="str" cm="1">
        <f t="array" ref="O1689">IF(H1689="?",INDEX($H$2:$H$2344,MODE(MATCH($H$2:$H$2344,$H$2:$H$2344,0))),H1689)</f>
        <v>tier - 1</v>
      </c>
      <c r="P1689" s="15" t="str">
        <f t="shared" si="136"/>
        <v>R1023</v>
      </c>
      <c r="Q1689" s="49" t="str">
        <f t="shared" si="137"/>
        <v>25-Nov-1971</v>
      </c>
      <c r="R1689" s="46">
        <v>26262</v>
      </c>
      <c r="S1689" s="15"/>
      <c r="T1689" s="29">
        <f t="shared" si="138"/>
        <v>51</v>
      </c>
      <c r="U1689" s="61">
        <v>15150.44</v>
      </c>
    </row>
    <row r="1690" spans="1:21" x14ac:dyDescent="0.25">
      <c r="A1690" t="s">
        <v>1721</v>
      </c>
      <c r="B1690">
        <v>1962</v>
      </c>
      <c r="C1690" t="s">
        <v>37</v>
      </c>
      <c r="D1690">
        <v>25</v>
      </c>
      <c r="E1690">
        <v>0</v>
      </c>
      <c r="F1690" s="54">
        <v>15161.25</v>
      </c>
      <c r="G1690" t="s">
        <v>11</v>
      </c>
      <c r="H1690" t="s">
        <v>11</v>
      </c>
      <c r="I1690" t="s">
        <v>23</v>
      </c>
      <c r="J1690" s="20"/>
      <c r="K1690" s="20"/>
      <c r="L1690" s="17" t="str">
        <f t="shared" si="134"/>
        <v>Oct</v>
      </c>
      <c r="M1690" s="17">
        <f t="shared" si="135"/>
        <v>1962</v>
      </c>
      <c r="N1690" s="17" t="str" cm="1">
        <f t="array" ref="N1690">IF(G1690="?",INDEX($G$2:$G$2344,MODE(MATCH($G$2:$G$2344,$G$2:$G$2344,0))),G1690)</f>
        <v>tier - 2</v>
      </c>
      <c r="O1690" s="17" t="str" cm="1">
        <f t="array" ref="O1690">IF(H1690="?",INDEX($H$2:$H$2344,MODE(MATCH($H$2:$H$2344,$H$2:$H$2344,0))),H1690)</f>
        <v>tier - 2</v>
      </c>
      <c r="P1690" s="17" t="str">
        <f t="shared" si="136"/>
        <v>R1012</v>
      </c>
      <c r="Q1690" s="47" t="str">
        <f t="shared" si="137"/>
        <v>25-Oct-1962</v>
      </c>
      <c r="R1690" s="48">
        <v>22944</v>
      </c>
      <c r="S1690" s="17"/>
      <c r="T1690" s="30">
        <f t="shared" si="138"/>
        <v>60</v>
      </c>
      <c r="U1690" s="62">
        <v>15161.25</v>
      </c>
    </row>
    <row r="1691" spans="1:21" x14ac:dyDescent="0.25">
      <c r="A1691" t="s">
        <v>1722</v>
      </c>
      <c r="B1691">
        <v>1959</v>
      </c>
      <c r="C1691" t="s">
        <v>18</v>
      </c>
      <c r="D1691">
        <v>4</v>
      </c>
      <c r="E1691">
        <v>3</v>
      </c>
      <c r="F1691" s="54">
        <v>15161.53</v>
      </c>
      <c r="G1691" t="s">
        <v>11</v>
      </c>
      <c r="H1691" t="s">
        <v>16</v>
      </c>
      <c r="I1691" t="s">
        <v>13</v>
      </c>
      <c r="J1691" s="19"/>
      <c r="K1691" s="19"/>
      <c r="L1691" s="15" t="str">
        <f t="shared" si="134"/>
        <v>Jun</v>
      </c>
      <c r="M1691" s="15">
        <f t="shared" si="135"/>
        <v>1959</v>
      </c>
      <c r="N1691" s="15" t="str" cm="1">
        <f t="array" ref="N1691">IF(G1691="?",INDEX($G$2:$G$2344,MODE(MATCH($G$2:$G$2344,$G$2:$G$2344,0))),G1691)</f>
        <v>tier - 2</v>
      </c>
      <c r="O1691" s="15" t="str" cm="1">
        <f t="array" ref="O1691">IF(H1691="?",INDEX($H$2:$H$2344,MODE(MATCH($H$2:$H$2344,$H$2:$H$2344,0))),H1691)</f>
        <v>tier - 1</v>
      </c>
      <c r="P1691" s="15" t="str">
        <f t="shared" si="136"/>
        <v>R1013</v>
      </c>
      <c r="Q1691" s="49" t="str">
        <f t="shared" si="137"/>
        <v>4-Jun-1959</v>
      </c>
      <c r="R1691" s="46">
        <v>21705</v>
      </c>
      <c r="S1691" s="15"/>
      <c r="T1691" s="29">
        <f t="shared" si="138"/>
        <v>64</v>
      </c>
      <c r="U1691" s="61">
        <v>15161.53</v>
      </c>
    </row>
    <row r="1692" spans="1:21" x14ac:dyDescent="0.25">
      <c r="A1692" t="s">
        <v>1723</v>
      </c>
      <c r="B1692">
        <v>1959</v>
      </c>
      <c r="C1692" t="s">
        <v>30</v>
      </c>
      <c r="D1692">
        <v>3</v>
      </c>
      <c r="E1692">
        <v>3</v>
      </c>
      <c r="F1692" s="54">
        <v>15170.07</v>
      </c>
      <c r="G1692" t="s">
        <v>11</v>
      </c>
      <c r="H1692" t="s">
        <v>12</v>
      </c>
      <c r="I1692" t="s">
        <v>42</v>
      </c>
      <c r="J1692" s="20"/>
      <c r="K1692" s="20"/>
      <c r="L1692" s="17" t="str">
        <f t="shared" si="134"/>
        <v>Dec</v>
      </c>
      <c r="M1692" s="17">
        <f t="shared" si="135"/>
        <v>1959</v>
      </c>
      <c r="N1692" s="17" t="str" cm="1">
        <f t="array" ref="N1692">IF(G1692="?",INDEX($G$2:$G$2344,MODE(MATCH($G$2:$G$2344,$G$2:$G$2344,0))),G1692)</f>
        <v>tier - 2</v>
      </c>
      <c r="O1692" s="17" t="str" cm="1">
        <f t="array" ref="O1692">IF(H1692="?",INDEX($H$2:$H$2344,MODE(MATCH($H$2:$H$2344,$H$2:$H$2344,0))),H1692)</f>
        <v>tier - 3</v>
      </c>
      <c r="P1692" s="17" t="str">
        <f t="shared" si="136"/>
        <v>R1011</v>
      </c>
      <c r="Q1692" s="47" t="str">
        <f t="shared" si="137"/>
        <v>3-Dec-1959</v>
      </c>
      <c r="R1692" s="48">
        <v>21887</v>
      </c>
      <c r="S1692" s="17"/>
      <c r="T1692" s="30">
        <f t="shared" si="138"/>
        <v>63</v>
      </c>
      <c r="U1692" s="62">
        <v>15170.07</v>
      </c>
    </row>
    <row r="1693" spans="1:21" x14ac:dyDescent="0.25">
      <c r="A1693" t="s">
        <v>1724</v>
      </c>
      <c r="B1693">
        <v>1962</v>
      </c>
      <c r="C1693" t="s">
        <v>18</v>
      </c>
      <c r="D1693">
        <v>17</v>
      </c>
      <c r="E1693">
        <v>0</v>
      </c>
      <c r="F1693" s="54">
        <v>15174.81</v>
      </c>
      <c r="G1693" t="s">
        <v>11</v>
      </c>
      <c r="H1693" t="s">
        <v>16</v>
      </c>
      <c r="I1693" t="s">
        <v>23</v>
      </c>
      <c r="J1693" s="19"/>
      <c r="K1693" s="19"/>
      <c r="L1693" s="15" t="str">
        <f t="shared" si="134"/>
        <v>Jun</v>
      </c>
      <c r="M1693" s="15">
        <f t="shared" si="135"/>
        <v>1962</v>
      </c>
      <c r="N1693" s="15" t="str" cm="1">
        <f t="array" ref="N1693">IF(G1693="?",INDEX($G$2:$G$2344,MODE(MATCH($G$2:$G$2344,$G$2:$G$2344,0))),G1693)</f>
        <v>tier - 2</v>
      </c>
      <c r="O1693" s="15" t="str" cm="1">
        <f t="array" ref="O1693">IF(H1693="?",INDEX($H$2:$H$2344,MODE(MATCH($H$2:$H$2344,$H$2:$H$2344,0))),H1693)</f>
        <v>tier - 1</v>
      </c>
      <c r="P1693" s="15" t="str">
        <f t="shared" si="136"/>
        <v>R1012</v>
      </c>
      <c r="Q1693" s="49" t="str">
        <f t="shared" si="137"/>
        <v>17-Jun-1962</v>
      </c>
      <c r="R1693" s="46">
        <v>22814</v>
      </c>
      <c r="S1693" s="15"/>
      <c r="T1693" s="29">
        <f t="shared" si="138"/>
        <v>60</v>
      </c>
      <c r="U1693" s="61">
        <v>15174.81</v>
      </c>
    </row>
    <row r="1694" spans="1:21" x14ac:dyDescent="0.25">
      <c r="A1694" t="s">
        <v>1725</v>
      </c>
      <c r="B1694">
        <v>1978</v>
      </c>
      <c r="C1694" t="s">
        <v>15</v>
      </c>
      <c r="D1694">
        <v>23</v>
      </c>
      <c r="E1694">
        <v>2</v>
      </c>
      <c r="F1694" s="54">
        <v>15207.92</v>
      </c>
      <c r="G1694" t="s">
        <v>11</v>
      </c>
      <c r="H1694" t="s">
        <v>16</v>
      </c>
      <c r="I1694" t="s">
        <v>23</v>
      </c>
      <c r="J1694" s="20"/>
      <c r="K1694" s="20"/>
      <c r="L1694" s="17" t="str">
        <f t="shared" si="134"/>
        <v>Nov</v>
      </c>
      <c r="M1694" s="17">
        <f t="shared" si="135"/>
        <v>1978</v>
      </c>
      <c r="N1694" s="17" t="str" cm="1">
        <f t="array" ref="N1694">IF(G1694="?",INDEX($G$2:$G$2344,MODE(MATCH($G$2:$G$2344,$G$2:$G$2344,0))),G1694)</f>
        <v>tier - 2</v>
      </c>
      <c r="O1694" s="17" t="str" cm="1">
        <f t="array" ref="O1694">IF(H1694="?",INDEX($H$2:$H$2344,MODE(MATCH($H$2:$H$2344,$H$2:$H$2344,0))),H1694)</f>
        <v>tier - 1</v>
      </c>
      <c r="P1694" s="17" t="str">
        <f t="shared" si="136"/>
        <v>R1012</v>
      </c>
      <c r="Q1694" s="47" t="str">
        <f t="shared" si="137"/>
        <v>23-Nov-1978</v>
      </c>
      <c r="R1694" s="48">
        <v>28817</v>
      </c>
      <c r="S1694" s="17"/>
      <c r="T1694" s="30">
        <f t="shared" si="138"/>
        <v>44</v>
      </c>
      <c r="U1694" s="62">
        <v>15207.92</v>
      </c>
    </row>
    <row r="1695" spans="1:21" x14ac:dyDescent="0.25">
      <c r="A1695" t="s">
        <v>1726</v>
      </c>
      <c r="B1695">
        <v>1960</v>
      </c>
      <c r="C1695" t="s">
        <v>10</v>
      </c>
      <c r="D1695">
        <v>25</v>
      </c>
      <c r="E1695">
        <v>2</v>
      </c>
      <c r="F1695" s="54">
        <v>15230.32</v>
      </c>
      <c r="G1695" t="s">
        <v>11</v>
      </c>
      <c r="H1695" t="s">
        <v>11</v>
      </c>
      <c r="I1695" t="s">
        <v>247</v>
      </c>
      <c r="J1695" s="19"/>
      <c r="K1695" s="19"/>
      <c r="L1695" s="15" t="str">
        <f t="shared" si="134"/>
        <v>Jul</v>
      </c>
      <c r="M1695" s="15">
        <f t="shared" si="135"/>
        <v>1960</v>
      </c>
      <c r="N1695" s="15" t="str" cm="1">
        <f t="array" ref="N1695">IF(G1695="?",INDEX($G$2:$G$2344,MODE(MATCH($G$2:$G$2344,$G$2:$G$2344,0))),G1695)</f>
        <v>tier - 2</v>
      </c>
      <c r="O1695" s="15" t="str" cm="1">
        <f t="array" ref="O1695">IF(H1695="?",INDEX($H$2:$H$2344,MODE(MATCH($H$2:$H$2344,$H$2:$H$2344,0))),H1695)</f>
        <v>tier - 2</v>
      </c>
      <c r="P1695" s="15" t="str">
        <f t="shared" si="136"/>
        <v>R1024</v>
      </c>
      <c r="Q1695" s="49" t="str">
        <f t="shared" si="137"/>
        <v>25-Jul-1960</v>
      </c>
      <c r="R1695" s="46">
        <v>22122</v>
      </c>
      <c r="S1695" s="15"/>
      <c r="T1695" s="29">
        <f t="shared" si="138"/>
        <v>62</v>
      </c>
      <c r="U1695" s="61">
        <v>15230.32</v>
      </c>
    </row>
    <row r="1696" spans="1:21" x14ac:dyDescent="0.25">
      <c r="A1696" t="s">
        <v>1727</v>
      </c>
      <c r="B1696">
        <v>1969</v>
      </c>
      <c r="C1696" t="s">
        <v>20</v>
      </c>
      <c r="D1696">
        <v>16</v>
      </c>
      <c r="E1696">
        <v>0</v>
      </c>
      <c r="F1696" s="54">
        <v>15260.52</v>
      </c>
      <c r="G1696" t="s">
        <v>11</v>
      </c>
      <c r="H1696" t="s">
        <v>11</v>
      </c>
      <c r="I1696" t="s">
        <v>249</v>
      </c>
      <c r="J1696" s="20"/>
      <c r="K1696" s="20"/>
      <c r="L1696" s="17" t="str">
        <f t="shared" si="134"/>
        <v>Sep</v>
      </c>
      <c r="M1696" s="17">
        <f t="shared" si="135"/>
        <v>1969</v>
      </c>
      <c r="N1696" s="17" t="str" cm="1">
        <f t="array" ref="N1696">IF(G1696="?",INDEX($G$2:$G$2344,MODE(MATCH($G$2:$G$2344,$G$2:$G$2344,0))),G1696)</f>
        <v>tier - 2</v>
      </c>
      <c r="O1696" s="17" t="str" cm="1">
        <f t="array" ref="O1696">IF(H1696="?",INDEX($H$2:$H$2344,MODE(MATCH($H$2:$H$2344,$H$2:$H$2344,0))),H1696)</f>
        <v>tier - 2</v>
      </c>
      <c r="P1696" s="17" t="str">
        <f t="shared" si="136"/>
        <v>R1023</v>
      </c>
      <c r="Q1696" s="47" t="str">
        <f t="shared" si="137"/>
        <v>16-Sep-1969</v>
      </c>
      <c r="R1696" s="48">
        <v>25462</v>
      </c>
      <c r="S1696" s="17"/>
      <c r="T1696" s="30">
        <f t="shared" si="138"/>
        <v>53</v>
      </c>
      <c r="U1696" s="62">
        <v>15260.52</v>
      </c>
    </row>
    <row r="1697" spans="1:21" x14ac:dyDescent="0.25">
      <c r="A1697" t="s">
        <v>1728</v>
      </c>
      <c r="B1697">
        <v>1963</v>
      </c>
      <c r="C1697" t="s">
        <v>30</v>
      </c>
      <c r="D1697">
        <v>13</v>
      </c>
      <c r="E1697">
        <v>0</v>
      </c>
      <c r="F1697" s="54">
        <v>15322.77</v>
      </c>
      <c r="G1697" t="s">
        <v>11</v>
      </c>
      <c r="H1697" t="s">
        <v>12</v>
      </c>
      <c r="I1697" t="s">
        <v>300</v>
      </c>
      <c r="J1697" s="19"/>
      <c r="K1697" s="19"/>
      <c r="L1697" s="15" t="str">
        <f t="shared" si="134"/>
        <v>Dec</v>
      </c>
      <c r="M1697" s="15">
        <f t="shared" si="135"/>
        <v>1963</v>
      </c>
      <c r="N1697" s="15" t="str" cm="1">
        <f t="array" ref="N1697">IF(G1697="?",INDEX($G$2:$G$2344,MODE(MATCH($G$2:$G$2344,$G$2:$G$2344,0))),G1697)</f>
        <v>tier - 2</v>
      </c>
      <c r="O1697" s="15" t="str" cm="1">
        <f t="array" ref="O1697">IF(H1697="?",INDEX($H$2:$H$2344,MODE(MATCH($H$2:$H$2344,$H$2:$H$2344,0))),H1697)</f>
        <v>tier - 3</v>
      </c>
      <c r="P1697" s="15" t="str">
        <f t="shared" si="136"/>
        <v>R1021</v>
      </c>
      <c r="Q1697" s="49" t="str">
        <f t="shared" si="137"/>
        <v>13-Dec-1963</v>
      </c>
      <c r="R1697" s="46">
        <v>23358</v>
      </c>
      <c r="S1697" s="15"/>
      <c r="T1697" s="29">
        <f t="shared" si="138"/>
        <v>59</v>
      </c>
      <c r="U1697" s="61">
        <v>15322.77</v>
      </c>
    </row>
    <row r="1698" spans="1:21" x14ac:dyDescent="0.25">
      <c r="A1698" t="s">
        <v>1729</v>
      </c>
      <c r="B1698">
        <v>2001</v>
      </c>
      <c r="C1698" t="s">
        <v>10</v>
      </c>
      <c r="D1698">
        <v>14</v>
      </c>
      <c r="E1698">
        <v>1</v>
      </c>
      <c r="F1698" s="54">
        <v>15359.1</v>
      </c>
      <c r="G1698" t="s">
        <v>11</v>
      </c>
      <c r="H1698" t="s">
        <v>12</v>
      </c>
      <c r="I1698" t="s">
        <v>247</v>
      </c>
      <c r="J1698" s="20"/>
      <c r="K1698" s="20"/>
      <c r="L1698" s="17" t="str">
        <f t="shared" si="134"/>
        <v>Jul</v>
      </c>
      <c r="M1698" s="17">
        <f t="shared" si="135"/>
        <v>2001</v>
      </c>
      <c r="N1698" s="17" t="str" cm="1">
        <f t="array" ref="N1698">IF(G1698="?",INDEX($G$2:$G$2344,MODE(MATCH($G$2:$G$2344,$G$2:$G$2344,0))),G1698)</f>
        <v>tier - 2</v>
      </c>
      <c r="O1698" s="17" t="str" cm="1">
        <f t="array" ref="O1698">IF(H1698="?",INDEX($H$2:$H$2344,MODE(MATCH($H$2:$H$2344,$H$2:$H$2344,0))),H1698)</f>
        <v>tier - 3</v>
      </c>
      <c r="P1698" s="17" t="str">
        <f t="shared" si="136"/>
        <v>R1024</v>
      </c>
      <c r="Q1698" s="47" t="str">
        <f t="shared" si="137"/>
        <v>14-Jul-2001</v>
      </c>
      <c r="R1698" s="48">
        <v>37086</v>
      </c>
      <c r="S1698" s="17"/>
      <c r="T1698" s="30">
        <f t="shared" si="138"/>
        <v>21</v>
      </c>
      <c r="U1698" s="62">
        <v>15359.1</v>
      </c>
    </row>
    <row r="1699" spans="1:21" x14ac:dyDescent="0.25">
      <c r="A1699" t="s">
        <v>1730</v>
      </c>
      <c r="B1699">
        <v>1988</v>
      </c>
      <c r="C1699" t="s">
        <v>30</v>
      </c>
      <c r="D1699">
        <v>17</v>
      </c>
      <c r="E1699">
        <v>3</v>
      </c>
      <c r="F1699" s="54">
        <v>15361.5</v>
      </c>
      <c r="G1699" t="s">
        <v>11</v>
      </c>
      <c r="H1699" t="s">
        <v>12</v>
      </c>
      <c r="I1699" t="s">
        <v>249</v>
      </c>
      <c r="J1699" s="19"/>
      <c r="K1699" s="19"/>
      <c r="L1699" s="15" t="str">
        <f t="shared" si="134"/>
        <v>Dec</v>
      </c>
      <c r="M1699" s="15">
        <f t="shared" si="135"/>
        <v>1988</v>
      </c>
      <c r="N1699" s="15" t="str" cm="1">
        <f t="array" ref="N1699">IF(G1699="?",INDEX($G$2:$G$2344,MODE(MATCH($G$2:$G$2344,$G$2:$G$2344,0))),G1699)</f>
        <v>tier - 2</v>
      </c>
      <c r="O1699" s="15" t="str" cm="1">
        <f t="array" ref="O1699">IF(H1699="?",INDEX($H$2:$H$2344,MODE(MATCH($H$2:$H$2344,$H$2:$H$2344,0))),H1699)</f>
        <v>tier - 3</v>
      </c>
      <c r="P1699" s="15" t="str">
        <f t="shared" si="136"/>
        <v>R1023</v>
      </c>
      <c r="Q1699" s="49" t="str">
        <f t="shared" si="137"/>
        <v>17-Dec-1988</v>
      </c>
      <c r="R1699" s="46">
        <v>32494</v>
      </c>
      <c r="S1699" s="15"/>
      <c r="T1699" s="29">
        <f t="shared" si="138"/>
        <v>34</v>
      </c>
      <c r="U1699" s="61">
        <v>15361.5</v>
      </c>
    </row>
    <row r="1700" spans="1:21" x14ac:dyDescent="0.25">
      <c r="A1700" t="s">
        <v>1731</v>
      </c>
      <c r="B1700">
        <v>1968</v>
      </c>
      <c r="C1700" t="s">
        <v>10</v>
      </c>
      <c r="D1700">
        <v>18</v>
      </c>
      <c r="E1700">
        <v>0</v>
      </c>
      <c r="F1700" s="54">
        <v>15363.77</v>
      </c>
      <c r="G1700" t="s">
        <v>11</v>
      </c>
      <c r="H1700" t="s">
        <v>16</v>
      </c>
      <c r="I1700" t="s">
        <v>535</v>
      </c>
      <c r="J1700" s="20"/>
      <c r="K1700" s="20"/>
      <c r="L1700" s="17" t="str">
        <f t="shared" si="134"/>
        <v>Jul</v>
      </c>
      <c r="M1700" s="17">
        <f t="shared" si="135"/>
        <v>1968</v>
      </c>
      <c r="N1700" s="17" t="str" cm="1">
        <f t="array" ref="N1700">IF(G1700="?",INDEX($G$2:$G$2344,MODE(MATCH($G$2:$G$2344,$G$2:$G$2344,0))),G1700)</f>
        <v>tier - 2</v>
      </c>
      <c r="O1700" s="17" t="str" cm="1">
        <f t="array" ref="O1700">IF(H1700="?",INDEX($H$2:$H$2344,MODE(MATCH($H$2:$H$2344,$H$2:$H$2344,0))),H1700)</f>
        <v>tier - 1</v>
      </c>
      <c r="P1700" s="17" t="str">
        <f t="shared" si="136"/>
        <v>R1026</v>
      </c>
      <c r="Q1700" s="47" t="str">
        <f t="shared" si="137"/>
        <v>18-Jul-1968</v>
      </c>
      <c r="R1700" s="48">
        <v>25037</v>
      </c>
      <c r="S1700" s="17"/>
      <c r="T1700" s="30">
        <f t="shared" si="138"/>
        <v>54</v>
      </c>
      <c r="U1700" s="62">
        <v>15363.77</v>
      </c>
    </row>
    <row r="1701" spans="1:21" x14ac:dyDescent="0.25">
      <c r="A1701" t="s">
        <v>1732</v>
      </c>
      <c r="B1701">
        <v>1962</v>
      </c>
      <c r="C1701" t="s">
        <v>20</v>
      </c>
      <c r="D1701">
        <v>6</v>
      </c>
      <c r="E1701">
        <v>0</v>
      </c>
      <c r="F1701" s="54">
        <v>15368.22</v>
      </c>
      <c r="G1701" t="s">
        <v>11</v>
      </c>
      <c r="H1701" t="s">
        <v>11</v>
      </c>
      <c r="I1701" t="s">
        <v>42</v>
      </c>
      <c r="J1701" s="19"/>
      <c r="K1701" s="19"/>
      <c r="L1701" s="15" t="str">
        <f t="shared" si="134"/>
        <v>Sep</v>
      </c>
      <c r="M1701" s="15">
        <f t="shared" si="135"/>
        <v>1962</v>
      </c>
      <c r="N1701" s="15" t="str" cm="1">
        <f t="array" ref="N1701">IF(G1701="?",INDEX($G$2:$G$2344,MODE(MATCH($G$2:$G$2344,$G$2:$G$2344,0))),G1701)</f>
        <v>tier - 2</v>
      </c>
      <c r="O1701" s="15" t="str" cm="1">
        <f t="array" ref="O1701">IF(H1701="?",INDEX($H$2:$H$2344,MODE(MATCH($H$2:$H$2344,$H$2:$H$2344,0))),H1701)</f>
        <v>tier - 2</v>
      </c>
      <c r="P1701" s="15" t="str">
        <f t="shared" si="136"/>
        <v>R1011</v>
      </c>
      <c r="Q1701" s="49" t="str">
        <f t="shared" si="137"/>
        <v>6-Sep-1962</v>
      </c>
      <c r="R1701" s="46">
        <v>22895</v>
      </c>
      <c r="S1701" s="15"/>
      <c r="T1701" s="29">
        <f t="shared" si="138"/>
        <v>60</v>
      </c>
      <c r="U1701" s="61">
        <v>15368.22</v>
      </c>
    </row>
    <row r="1702" spans="1:21" x14ac:dyDescent="0.25">
      <c r="A1702" t="s">
        <v>1733</v>
      </c>
      <c r="B1702">
        <v>1964</v>
      </c>
      <c r="C1702" t="s">
        <v>20</v>
      </c>
      <c r="D1702">
        <v>4</v>
      </c>
      <c r="E1702">
        <v>0</v>
      </c>
      <c r="F1702" s="54">
        <v>15377.77</v>
      </c>
      <c r="G1702" t="s">
        <v>11</v>
      </c>
      <c r="H1702" t="s">
        <v>11</v>
      </c>
      <c r="I1702" t="s">
        <v>23</v>
      </c>
      <c r="J1702" s="20"/>
      <c r="K1702" s="20"/>
      <c r="L1702" s="17" t="str">
        <f t="shared" si="134"/>
        <v>Sep</v>
      </c>
      <c r="M1702" s="17">
        <f t="shared" si="135"/>
        <v>1964</v>
      </c>
      <c r="N1702" s="17" t="str" cm="1">
        <f t="array" ref="N1702">IF(G1702="?",INDEX($G$2:$G$2344,MODE(MATCH($G$2:$G$2344,$G$2:$G$2344,0))),G1702)</f>
        <v>tier - 2</v>
      </c>
      <c r="O1702" s="17" t="str" cm="1">
        <f t="array" ref="O1702">IF(H1702="?",INDEX($H$2:$H$2344,MODE(MATCH($H$2:$H$2344,$H$2:$H$2344,0))),H1702)</f>
        <v>tier - 2</v>
      </c>
      <c r="P1702" s="17" t="str">
        <f t="shared" si="136"/>
        <v>R1012</v>
      </c>
      <c r="Q1702" s="47" t="str">
        <f t="shared" si="137"/>
        <v>4-Sep-1964</v>
      </c>
      <c r="R1702" s="48">
        <v>23624</v>
      </c>
      <c r="S1702" s="17"/>
      <c r="T1702" s="30">
        <f t="shared" si="138"/>
        <v>58</v>
      </c>
      <c r="U1702" s="62">
        <v>15377.77</v>
      </c>
    </row>
    <row r="1703" spans="1:21" x14ac:dyDescent="0.25">
      <c r="A1703" t="s">
        <v>1734</v>
      </c>
      <c r="B1703">
        <v>1990</v>
      </c>
      <c r="C1703" t="s">
        <v>37</v>
      </c>
      <c r="D1703">
        <v>25</v>
      </c>
      <c r="E1703">
        <v>3</v>
      </c>
      <c r="F1703" s="54">
        <v>15440.2</v>
      </c>
      <c r="G1703" t="s">
        <v>11</v>
      </c>
      <c r="H1703" t="s">
        <v>16</v>
      </c>
      <c r="I1703" t="s">
        <v>23</v>
      </c>
      <c r="J1703" s="19"/>
      <c r="K1703" s="19"/>
      <c r="L1703" s="15" t="str">
        <f t="shared" si="134"/>
        <v>Oct</v>
      </c>
      <c r="M1703" s="15">
        <f t="shared" si="135"/>
        <v>1990</v>
      </c>
      <c r="N1703" s="15" t="str" cm="1">
        <f t="array" ref="N1703">IF(G1703="?",INDEX($G$2:$G$2344,MODE(MATCH($G$2:$G$2344,$G$2:$G$2344,0))),G1703)</f>
        <v>tier - 2</v>
      </c>
      <c r="O1703" s="15" t="str" cm="1">
        <f t="array" ref="O1703">IF(H1703="?",INDEX($H$2:$H$2344,MODE(MATCH($H$2:$H$2344,$H$2:$H$2344,0))),H1703)</f>
        <v>tier - 1</v>
      </c>
      <c r="P1703" s="15" t="str">
        <f t="shared" si="136"/>
        <v>R1012</v>
      </c>
      <c r="Q1703" s="49" t="str">
        <f t="shared" si="137"/>
        <v>25-Oct-1990</v>
      </c>
      <c r="R1703" s="46">
        <v>33171</v>
      </c>
      <c r="S1703" s="15"/>
      <c r="T1703" s="29">
        <f t="shared" si="138"/>
        <v>32</v>
      </c>
      <c r="U1703" s="61">
        <v>15440.2</v>
      </c>
    </row>
    <row r="1704" spans="1:21" x14ac:dyDescent="0.25">
      <c r="A1704" t="s">
        <v>1735</v>
      </c>
      <c r="B1704">
        <v>1976</v>
      </c>
      <c r="C1704" t="s">
        <v>10</v>
      </c>
      <c r="D1704">
        <v>20</v>
      </c>
      <c r="E1704">
        <v>2</v>
      </c>
      <c r="F1704" s="54">
        <v>15450.48</v>
      </c>
      <c r="G1704" t="s">
        <v>11</v>
      </c>
      <c r="H1704" t="s">
        <v>16</v>
      </c>
      <c r="I1704" t="s">
        <v>535</v>
      </c>
      <c r="J1704" s="20"/>
      <c r="K1704" s="20"/>
      <c r="L1704" s="17" t="str">
        <f t="shared" si="134"/>
        <v>Jul</v>
      </c>
      <c r="M1704" s="17">
        <f t="shared" si="135"/>
        <v>1976</v>
      </c>
      <c r="N1704" s="17" t="str" cm="1">
        <f t="array" ref="N1704">IF(G1704="?",INDEX($G$2:$G$2344,MODE(MATCH($G$2:$G$2344,$G$2:$G$2344,0))),G1704)</f>
        <v>tier - 2</v>
      </c>
      <c r="O1704" s="17" t="str" cm="1">
        <f t="array" ref="O1704">IF(H1704="?",INDEX($H$2:$H$2344,MODE(MATCH($H$2:$H$2344,$H$2:$H$2344,0))),H1704)</f>
        <v>tier - 1</v>
      </c>
      <c r="P1704" s="17" t="str">
        <f t="shared" si="136"/>
        <v>R1026</v>
      </c>
      <c r="Q1704" s="47" t="str">
        <f t="shared" si="137"/>
        <v>20-Jul-1976</v>
      </c>
      <c r="R1704" s="48">
        <v>27961</v>
      </c>
      <c r="S1704" s="17"/>
      <c r="T1704" s="30">
        <f t="shared" si="138"/>
        <v>46</v>
      </c>
      <c r="U1704" s="62">
        <v>15450.48</v>
      </c>
    </row>
    <row r="1705" spans="1:21" x14ac:dyDescent="0.25">
      <c r="A1705" t="s">
        <v>1736</v>
      </c>
      <c r="B1705">
        <v>2004</v>
      </c>
      <c r="C1705" t="s">
        <v>10</v>
      </c>
      <c r="D1705">
        <v>17</v>
      </c>
      <c r="E1705">
        <v>0</v>
      </c>
      <c r="F1705" s="54">
        <v>15518.18</v>
      </c>
      <c r="G1705" t="s">
        <v>11</v>
      </c>
      <c r="H1705" t="s">
        <v>12</v>
      </c>
      <c r="I1705" t="s">
        <v>164</v>
      </c>
      <c r="J1705" s="19"/>
      <c r="K1705" s="19"/>
      <c r="L1705" s="15" t="str">
        <f t="shared" si="134"/>
        <v>Jul</v>
      </c>
      <c r="M1705" s="15">
        <f t="shared" si="135"/>
        <v>2004</v>
      </c>
      <c r="N1705" s="15" t="str" cm="1">
        <f t="array" ref="N1705">IF(G1705="?",INDEX($G$2:$G$2344,MODE(MATCH($G$2:$G$2344,$G$2:$G$2344,0))),G1705)</f>
        <v>tier - 2</v>
      </c>
      <c r="O1705" s="15" t="str" cm="1">
        <f t="array" ref="O1705">IF(H1705="?",INDEX($H$2:$H$2344,MODE(MATCH($H$2:$H$2344,$H$2:$H$2344,0))),H1705)</f>
        <v>tier - 3</v>
      </c>
      <c r="P1705" s="15" t="str">
        <f t="shared" si="136"/>
        <v>R1015</v>
      </c>
      <c r="Q1705" s="49" t="str">
        <f t="shared" si="137"/>
        <v>17-Jul-2004</v>
      </c>
      <c r="R1705" s="46">
        <v>38185</v>
      </c>
      <c r="S1705" s="15"/>
      <c r="T1705" s="29">
        <f t="shared" si="138"/>
        <v>18</v>
      </c>
      <c r="U1705" s="61">
        <v>15518.18</v>
      </c>
    </row>
    <row r="1706" spans="1:21" x14ac:dyDescent="0.25">
      <c r="A1706" t="s">
        <v>1737</v>
      </c>
      <c r="B1706">
        <v>1974</v>
      </c>
      <c r="C1706" t="s">
        <v>18</v>
      </c>
      <c r="D1706">
        <v>28</v>
      </c>
      <c r="E1706">
        <v>0</v>
      </c>
      <c r="F1706" s="54">
        <v>15532.16</v>
      </c>
      <c r="G1706" t="s">
        <v>11</v>
      </c>
      <c r="H1706" t="s">
        <v>11</v>
      </c>
      <c r="I1706" t="s">
        <v>535</v>
      </c>
      <c r="J1706" s="20"/>
      <c r="K1706" s="20"/>
      <c r="L1706" s="17" t="str">
        <f t="shared" si="134"/>
        <v>Jun</v>
      </c>
      <c r="M1706" s="17">
        <f t="shared" si="135"/>
        <v>1974</v>
      </c>
      <c r="N1706" s="17" t="str" cm="1">
        <f t="array" ref="N1706">IF(G1706="?",INDEX($G$2:$G$2344,MODE(MATCH($G$2:$G$2344,$G$2:$G$2344,0))),G1706)</f>
        <v>tier - 2</v>
      </c>
      <c r="O1706" s="17" t="str" cm="1">
        <f t="array" ref="O1706">IF(H1706="?",INDEX($H$2:$H$2344,MODE(MATCH($H$2:$H$2344,$H$2:$H$2344,0))),H1706)</f>
        <v>tier - 2</v>
      </c>
      <c r="P1706" s="17" t="str">
        <f t="shared" si="136"/>
        <v>R1026</v>
      </c>
      <c r="Q1706" s="47" t="str">
        <f t="shared" si="137"/>
        <v>28-Jun-1974</v>
      </c>
      <c r="R1706" s="48">
        <v>27208</v>
      </c>
      <c r="S1706" s="17"/>
      <c r="T1706" s="30">
        <f t="shared" si="138"/>
        <v>48</v>
      </c>
      <c r="U1706" s="62">
        <v>15532.16</v>
      </c>
    </row>
    <row r="1707" spans="1:21" x14ac:dyDescent="0.25">
      <c r="A1707" t="s">
        <v>1738</v>
      </c>
      <c r="B1707">
        <v>1959</v>
      </c>
      <c r="C1707" t="s">
        <v>37</v>
      </c>
      <c r="D1707">
        <v>2</v>
      </c>
      <c r="E1707">
        <v>3</v>
      </c>
      <c r="F1707" s="54">
        <v>15555.19</v>
      </c>
      <c r="G1707" t="s">
        <v>11</v>
      </c>
      <c r="H1707" t="s">
        <v>12</v>
      </c>
      <c r="I1707" t="s">
        <v>23</v>
      </c>
      <c r="J1707" s="19"/>
      <c r="K1707" s="19"/>
      <c r="L1707" s="15" t="str">
        <f t="shared" si="134"/>
        <v>Oct</v>
      </c>
      <c r="M1707" s="15">
        <f t="shared" si="135"/>
        <v>1959</v>
      </c>
      <c r="N1707" s="15" t="str" cm="1">
        <f t="array" ref="N1707">IF(G1707="?",INDEX($G$2:$G$2344,MODE(MATCH($G$2:$G$2344,$G$2:$G$2344,0))),G1707)</f>
        <v>tier - 2</v>
      </c>
      <c r="O1707" s="15" t="str" cm="1">
        <f t="array" ref="O1707">IF(H1707="?",INDEX($H$2:$H$2344,MODE(MATCH($H$2:$H$2344,$H$2:$H$2344,0))),H1707)</f>
        <v>tier - 3</v>
      </c>
      <c r="P1707" s="15" t="str">
        <f t="shared" si="136"/>
        <v>R1012</v>
      </c>
      <c r="Q1707" s="49" t="str">
        <f t="shared" si="137"/>
        <v>2-Oct-1959</v>
      </c>
      <c r="R1707" s="46">
        <v>21825</v>
      </c>
      <c r="S1707" s="15"/>
      <c r="T1707" s="29">
        <f t="shared" si="138"/>
        <v>63</v>
      </c>
      <c r="U1707" s="61">
        <v>15555.19</v>
      </c>
    </row>
    <row r="1708" spans="1:21" x14ac:dyDescent="0.25">
      <c r="A1708" t="s">
        <v>1739</v>
      </c>
      <c r="B1708">
        <v>1974</v>
      </c>
      <c r="C1708" t="s">
        <v>10</v>
      </c>
      <c r="D1708">
        <v>30</v>
      </c>
      <c r="E1708">
        <v>0</v>
      </c>
      <c r="F1708" s="54">
        <v>15556.67</v>
      </c>
      <c r="G1708" t="s">
        <v>11</v>
      </c>
      <c r="H1708" t="s">
        <v>11</v>
      </c>
      <c r="I1708" t="s">
        <v>23</v>
      </c>
      <c r="J1708" s="20"/>
      <c r="K1708" s="20"/>
      <c r="L1708" s="17" t="str">
        <f t="shared" si="134"/>
        <v>Jul</v>
      </c>
      <c r="M1708" s="17">
        <f t="shared" si="135"/>
        <v>1974</v>
      </c>
      <c r="N1708" s="17" t="str" cm="1">
        <f t="array" ref="N1708">IF(G1708="?",INDEX($G$2:$G$2344,MODE(MATCH($G$2:$G$2344,$G$2:$G$2344,0))),G1708)</f>
        <v>tier - 2</v>
      </c>
      <c r="O1708" s="17" t="str" cm="1">
        <f t="array" ref="O1708">IF(H1708="?",INDEX($H$2:$H$2344,MODE(MATCH($H$2:$H$2344,$H$2:$H$2344,0))),H1708)</f>
        <v>tier - 2</v>
      </c>
      <c r="P1708" s="17" t="str">
        <f t="shared" si="136"/>
        <v>R1012</v>
      </c>
      <c r="Q1708" s="47" t="str">
        <f t="shared" si="137"/>
        <v>30-Jul-1974</v>
      </c>
      <c r="R1708" s="48">
        <v>27240</v>
      </c>
      <c r="S1708" s="17"/>
      <c r="T1708" s="30">
        <f t="shared" si="138"/>
        <v>48</v>
      </c>
      <c r="U1708" s="62">
        <v>15556.67</v>
      </c>
    </row>
    <row r="1709" spans="1:21" x14ac:dyDescent="0.25">
      <c r="A1709" t="s">
        <v>1740</v>
      </c>
      <c r="B1709">
        <v>1965</v>
      </c>
      <c r="C1709" t="s">
        <v>37</v>
      </c>
      <c r="D1709">
        <v>28</v>
      </c>
      <c r="E1709">
        <v>0</v>
      </c>
      <c r="F1709" s="54">
        <v>15608.58</v>
      </c>
      <c r="G1709" t="s">
        <v>11</v>
      </c>
      <c r="H1709" t="s">
        <v>11</v>
      </c>
      <c r="I1709" t="s">
        <v>535</v>
      </c>
      <c r="J1709" s="19"/>
      <c r="K1709" s="19"/>
      <c r="L1709" s="15" t="str">
        <f t="shared" si="134"/>
        <v>Oct</v>
      </c>
      <c r="M1709" s="15">
        <f t="shared" si="135"/>
        <v>1965</v>
      </c>
      <c r="N1709" s="15" t="str" cm="1">
        <f t="array" ref="N1709">IF(G1709="?",INDEX($G$2:$G$2344,MODE(MATCH($G$2:$G$2344,$G$2:$G$2344,0))),G1709)</f>
        <v>tier - 2</v>
      </c>
      <c r="O1709" s="15" t="str" cm="1">
        <f t="array" ref="O1709">IF(H1709="?",INDEX($H$2:$H$2344,MODE(MATCH($H$2:$H$2344,$H$2:$H$2344,0))),H1709)</f>
        <v>tier - 2</v>
      </c>
      <c r="P1709" s="15" t="str">
        <f t="shared" si="136"/>
        <v>R1026</v>
      </c>
      <c r="Q1709" s="49" t="str">
        <f t="shared" si="137"/>
        <v>28-Oct-1965</v>
      </c>
      <c r="R1709" s="46">
        <v>24043</v>
      </c>
      <c r="S1709" s="15"/>
      <c r="T1709" s="29">
        <f t="shared" si="138"/>
        <v>57</v>
      </c>
      <c r="U1709" s="61">
        <v>15608.58</v>
      </c>
    </row>
    <row r="1710" spans="1:21" x14ac:dyDescent="0.25">
      <c r="A1710" t="s">
        <v>1741</v>
      </c>
      <c r="B1710">
        <v>1960</v>
      </c>
      <c r="C1710" t="s">
        <v>18</v>
      </c>
      <c r="D1710">
        <v>6</v>
      </c>
      <c r="E1710">
        <v>3</v>
      </c>
      <c r="F1710" s="54">
        <v>15612.19</v>
      </c>
      <c r="G1710" t="s">
        <v>11</v>
      </c>
      <c r="H1710" t="s">
        <v>11</v>
      </c>
      <c r="I1710" t="s">
        <v>23</v>
      </c>
      <c r="J1710" s="20"/>
      <c r="K1710" s="20"/>
      <c r="L1710" s="17" t="str">
        <f t="shared" si="134"/>
        <v>Jun</v>
      </c>
      <c r="M1710" s="17">
        <f t="shared" si="135"/>
        <v>1960</v>
      </c>
      <c r="N1710" s="17" t="str" cm="1">
        <f t="array" ref="N1710">IF(G1710="?",INDEX($G$2:$G$2344,MODE(MATCH($G$2:$G$2344,$G$2:$G$2344,0))),G1710)</f>
        <v>tier - 2</v>
      </c>
      <c r="O1710" s="17" t="str" cm="1">
        <f t="array" ref="O1710">IF(H1710="?",INDEX($H$2:$H$2344,MODE(MATCH($H$2:$H$2344,$H$2:$H$2344,0))),H1710)</f>
        <v>tier - 2</v>
      </c>
      <c r="P1710" s="17" t="str">
        <f t="shared" si="136"/>
        <v>R1012</v>
      </c>
      <c r="Q1710" s="47" t="str">
        <f t="shared" si="137"/>
        <v>6-Jun-1960</v>
      </c>
      <c r="R1710" s="48">
        <v>22073</v>
      </c>
      <c r="S1710" s="17"/>
      <c r="T1710" s="30">
        <f t="shared" si="138"/>
        <v>63</v>
      </c>
      <c r="U1710" s="62">
        <v>15612.19</v>
      </c>
    </row>
    <row r="1711" spans="1:21" x14ac:dyDescent="0.25">
      <c r="A1711" t="s">
        <v>1742</v>
      </c>
      <c r="B1711">
        <v>1988</v>
      </c>
      <c r="C1711" t="s">
        <v>30</v>
      </c>
      <c r="D1711">
        <v>22</v>
      </c>
      <c r="E1711">
        <v>3</v>
      </c>
      <c r="F1711" s="54">
        <v>15646.28</v>
      </c>
      <c r="G1711" t="s">
        <v>11</v>
      </c>
      <c r="H1711" t="s">
        <v>11</v>
      </c>
      <c r="I1711" t="s">
        <v>42</v>
      </c>
      <c r="J1711" s="19"/>
      <c r="K1711" s="19"/>
      <c r="L1711" s="15" t="str">
        <f t="shared" si="134"/>
        <v>Dec</v>
      </c>
      <c r="M1711" s="15">
        <f t="shared" si="135"/>
        <v>1988</v>
      </c>
      <c r="N1711" s="15" t="str" cm="1">
        <f t="array" ref="N1711">IF(G1711="?",INDEX($G$2:$G$2344,MODE(MATCH($G$2:$G$2344,$G$2:$G$2344,0))),G1711)</f>
        <v>tier - 2</v>
      </c>
      <c r="O1711" s="15" t="str" cm="1">
        <f t="array" ref="O1711">IF(H1711="?",INDEX($H$2:$H$2344,MODE(MATCH($H$2:$H$2344,$H$2:$H$2344,0))),H1711)</f>
        <v>tier - 2</v>
      </c>
      <c r="P1711" s="15" t="str">
        <f t="shared" si="136"/>
        <v>R1011</v>
      </c>
      <c r="Q1711" s="49" t="str">
        <f t="shared" si="137"/>
        <v>22-Dec-1988</v>
      </c>
      <c r="R1711" s="46">
        <v>32499</v>
      </c>
      <c r="S1711" s="15"/>
      <c r="T1711" s="29">
        <f t="shared" si="138"/>
        <v>34</v>
      </c>
      <c r="U1711" s="61">
        <v>15646.28</v>
      </c>
    </row>
    <row r="1712" spans="1:21" x14ac:dyDescent="0.25">
      <c r="A1712" t="s">
        <v>1743</v>
      </c>
      <c r="B1712">
        <v>1973</v>
      </c>
      <c r="C1712" t="s">
        <v>18</v>
      </c>
      <c r="D1712">
        <v>26</v>
      </c>
      <c r="E1712">
        <v>0</v>
      </c>
      <c r="F1712" s="54">
        <v>15670.3</v>
      </c>
      <c r="G1712" t="s">
        <v>11</v>
      </c>
      <c r="H1712" t="s">
        <v>11</v>
      </c>
      <c r="I1712" t="s">
        <v>535</v>
      </c>
      <c r="J1712" s="20"/>
      <c r="K1712" s="20"/>
      <c r="L1712" s="17" t="str">
        <f t="shared" si="134"/>
        <v>Jun</v>
      </c>
      <c r="M1712" s="17">
        <f t="shared" si="135"/>
        <v>1973</v>
      </c>
      <c r="N1712" s="17" t="str" cm="1">
        <f t="array" ref="N1712">IF(G1712="?",INDEX($G$2:$G$2344,MODE(MATCH($G$2:$G$2344,$G$2:$G$2344,0))),G1712)</f>
        <v>tier - 2</v>
      </c>
      <c r="O1712" s="17" t="str" cm="1">
        <f t="array" ref="O1712">IF(H1712="?",INDEX($H$2:$H$2344,MODE(MATCH($H$2:$H$2344,$H$2:$H$2344,0))),H1712)</f>
        <v>tier - 2</v>
      </c>
      <c r="P1712" s="17" t="str">
        <f t="shared" si="136"/>
        <v>R1026</v>
      </c>
      <c r="Q1712" s="47" t="str">
        <f t="shared" si="137"/>
        <v>26-Jun-1973</v>
      </c>
      <c r="R1712" s="48">
        <v>26841</v>
      </c>
      <c r="S1712" s="17"/>
      <c r="T1712" s="30">
        <f t="shared" si="138"/>
        <v>49</v>
      </c>
      <c r="U1712" s="62">
        <v>15670.3</v>
      </c>
    </row>
    <row r="1713" spans="1:21" x14ac:dyDescent="0.25">
      <c r="A1713" t="s">
        <v>1744</v>
      </c>
      <c r="B1713">
        <v>1976</v>
      </c>
      <c r="C1713" t="s">
        <v>20</v>
      </c>
      <c r="D1713">
        <v>20</v>
      </c>
      <c r="E1713">
        <v>2</v>
      </c>
      <c r="F1713" s="54">
        <v>15698.86</v>
      </c>
      <c r="G1713" t="s">
        <v>11</v>
      </c>
      <c r="H1713" t="s">
        <v>11</v>
      </c>
      <c r="I1713" t="s">
        <v>23</v>
      </c>
      <c r="J1713" s="19"/>
      <c r="K1713" s="19"/>
      <c r="L1713" s="15" t="str">
        <f t="shared" si="134"/>
        <v>Sep</v>
      </c>
      <c r="M1713" s="15">
        <f t="shared" si="135"/>
        <v>1976</v>
      </c>
      <c r="N1713" s="15" t="str" cm="1">
        <f t="array" ref="N1713">IF(G1713="?",INDEX($G$2:$G$2344,MODE(MATCH($G$2:$G$2344,$G$2:$G$2344,0))),G1713)</f>
        <v>tier - 2</v>
      </c>
      <c r="O1713" s="15" t="str" cm="1">
        <f t="array" ref="O1713">IF(H1713="?",INDEX($H$2:$H$2344,MODE(MATCH($H$2:$H$2344,$H$2:$H$2344,0))),H1713)</f>
        <v>tier - 2</v>
      </c>
      <c r="P1713" s="15" t="str">
        <f t="shared" si="136"/>
        <v>R1012</v>
      </c>
      <c r="Q1713" s="49" t="str">
        <f t="shared" si="137"/>
        <v>20-Sep-1976</v>
      </c>
      <c r="R1713" s="46">
        <v>28023</v>
      </c>
      <c r="S1713" s="15"/>
      <c r="T1713" s="29">
        <f t="shared" si="138"/>
        <v>46</v>
      </c>
      <c r="U1713" s="61">
        <v>15698.86</v>
      </c>
    </row>
    <row r="1714" spans="1:21" x14ac:dyDescent="0.25">
      <c r="A1714" t="s">
        <v>1745</v>
      </c>
      <c r="B1714">
        <v>1974</v>
      </c>
      <c r="C1714" t="s">
        <v>35</v>
      </c>
      <c r="D1714">
        <v>29</v>
      </c>
      <c r="E1714">
        <v>0</v>
      </c>
      <c r="F1714" s="54">
        <v>15746.62</v>
      </c>
      <c r="G1714" t="s">
        <v>11</v>
      </c>
      <c r="H1714" t="s">
        <v>16</v>
      </c>
      <c r="I1714" t="s">
        <v>23</v>
      </c>
      <c r="J1714" s="20"/>
      <c r="K1714" s="20"/>
      <c r="L1714" s="17" t="str">
        <f t="shared" si="134"/>
        <v>Aug</v>
      </c>
      <c r="M1714" s="17">
        <f t="shared" si="135"/>
        <v>1974</v>
      </c>
      <c r="N1714" s="17" t="str" cm="1">
        <f t="array" ref="N1714">IF(G1714="?",INDEX($G$2:$G$2344,MODE(MATCH($G$2:$G$2344,$G$2:$G$2344,0))),G1714)</f>
        <v>tier - 2</v>
      </c>
      <c r="O1714" s="17" t="str" cm="1">
        <f t="array" ref="O1714">IF(H1714="?",INDEX($H$2:$H$2344,MODE(MATCH($H$2:$H$2344,$H$2:$H$2344,0))),H1714)</f>
        <v>tier - 1</v>
      </c>
      <c r="P1714" s="17" t="str">
        <f t="shared" si="136"/>
        <v>R1012</v>
      </c>
      <c r="Q1714" s="47" t="str">
        <f t="shared" si="137"/>
        <v>29-Aug-1974</v>
      </c>
      <c r="R1714" s="48">
        <v>27270</v>
      </c>
      <c r="S1714" s="17"/>
      <c r="T1714" s="30">
        <f t="shared" si="138"/>
        <v>48</v>
      </c>
      <c r="U1714" s="62">
        <v>15746.62</v>
      </c>
    </row>
    <row r="1715" spans="1:21" x14ac:dyDescent="0.25">
      <c r="A1715" t="s">
        <v>1746</v>
      </c>
      <c r="B1715">
        <v>1997</v>
      </c>
      <c r="C1715" t="s">
        <v>37</v>
      </c>
      <c r="D1715">
        <v>9</v>
      </c>
      <c r="E1715">
        <v>0</v>
      </c>
      <c r="F1715" s="54">
        <v>15817.99</v>
      </c>
      <c r="G1715" t="s">
        <v>11</v>
      </c>
      <c r="H1715" t="s">
        <v>11</v>
      </c>
      <c r="I1715" t="s">
        <v>23</v>
      </c>
      <c r="J1715" s="19"/>
      <c r="K1715" s="19"/>
      <c r="L1715" s="15" t="str">
        <f t="shared" si="134"/>
        <v>Oct</v>
      </c>
      <c r="M1715" s="15">
        <f t="shared" si="135"/>
        <v>1997</v>
      </c>
      <c r="N1715" s="15" t="str" cm="1">
        <f t="array" ref="N1715">IF(G1715="?",INDEX($G$2:$G$2344,MODE(MATCH($G$2:$G$2344,$G$2:$G$2344,0))),G1715)</f>
        <v>tier - 2</v>
      </c>
      <c r="O1715" s="15" t="str" cm="1">
        <f t="array" ref="O1715">IF(H1715="?",INDEX($H$2:$H$2344,MODE(MATCH($H$2:$H$2344,$H$2:$H$2344,0))),H1715)</f>
        <v>tier - 2</v>
      </c>
      <c r="P1715" s="15" t="str">
        <f t="shared" si="136"/>
        <v>R1012</v>
      </c>
      <c r="Q1715" s="49" t="str">
        <f t="shared" si="137"/>
        <v>9-Oct-1997</v>
      </c>
      <c r="R1715" s="46">
        <v>35712</v>
      </c>
      <c r="S1715" s="15"/>
      <c r="T1715" s="29">
        <f t="shared" si="138"/>
        <v>25</v>
      </c>
      <c r="U1715" s="61">
        <v>15817.99</v>
      </c>
    </row>
    <row r="1716" spans="1:21" x14ac:dyDescent="0.25">
      <c r="A1716" t="s">
        <v>1747</v>
      </c>
      <c r="B1716">
        <v>1984</v>
      </c>
      <c r="C1716" t="s">
        <v>18</v>
      </c>
      <c r="D1716">
        <v>26</v>
      </c>
      <c r="E1716">
        <v>0</v>
      </c>
      <c r="F1716" s="54">
        <v>15820.7</v>
      </c>
      <c r="G1716" t="s">
        <v>11</v>
      </c>
      <c r="H1716" t="s">
        <v>12</v>
      </c>
      <c r="I1716" t="s">
        <v>42</v>
      </c>
      <c r="J1716" s="20"/>
      <c r="K1716" s="20"/>
      <c r="L1716" s="17" t="str">
        <f t="shared" si="134"/>
        <v>Jun</v>
      </c>
      <c r="M1716" s="17">
        <f t="shared" si="135"/>
        <v>1984</v>
      </c>
      <c r="N1716" s="17" t="str" cm="1">
        <f t="array" ref="N1716">IF(G1716="?",INDEX($G$2:$G$2344,MODE(MATCH($G$2:$G$2344,$G$2:$G$2344,0))),G1716)</f>
        <v>tier - 2</v>
      </c>
      <c r="O1716" s="17" t="str" cm="1">
        <f t="array" ref="O1716">IF(H1716="?",INDEX($H$2:$H$2344,MODE(MATCH($H$2:$H$2344,$H$2:$H$2344,0))),H1716)</f>
        <v>tier - 3</v>
      </c>
      <c r="P1716" s="17" t="str">
        <f t="shared" si="136"/>
        <v>R1011</v>
      </c>
      <c r="Q1716" s="47" t="str">
        <f t="shared" si="137"/>
        <v>26-Jun-1984</v>
      </c>
      <c r="R1716" s="48">
        <v>30859</v>
      </c>
      <c r="S1716" s="17"/>
      <c r="T1716" s="30">
        <f t="shared" si="138"/>
        <v>38</v>
      </c>
      <c r="U1716" s="62">
        <v>15820.7</v>
      </c>
    </row>
    <row r="1717" spans="1:21" x14ac:dyDescent="0.25">
      <c r="A1717" t="s">
        <v>1748</v>
      </c>
      <c r="B1717">
        <v>1982</v>
      </c>
      <c r="C1717" t="s">
        <v>15</v>
      </c>
      <c r="D1717">
        <v>11</v>
      </c>
      <c r="E1717">
        <v>4</v>
      </c>
      <c r="F1717" s="54">
        <v>15828.82</v>
      </c>
      <c r="G1717" t="s">
        <v>11</v>
      </c>
      <c r="H1717" t="s">
        <v>12</v>
      </c>
      <c r="I1717" t="s">
        <v>42</v>
      </c>
      <c r="J1717" s="19"/>
      <c r="K1717" s="19"/>
      <c r="L1717" s="15" t="str">
        <f t="shared" si="134"/>
        <v>Nov</v>
      </c>
      <c r="M1717" s="15">
        <f t="shared" si="135"/>
        <v>1982</v>
      </c>
      <c r="N1717" s="15" t="str" cm="1">
        <f t="array" ref="N1717">IF(G1717="?",INDEX($G$2:$G$2344,MODE(MATCH($G$2:$G$2344,$G$2:$G$2344,0))),G1717)</f>
        <v>tier - 2</v>
      </c>
      <c r="O1717" s="15" t="str" cm="1">
        <f t="array" ref="O1717">IF(H1717="?",INDEX($H$2:$H$2344,MODE(MATCH($H$2:$H$2344,$H$2:$H$2344,0))),H1717)</f>
        <v>tier - 3</v>
      </c>
      <c r="P1717" s="15" t="str">
        <f t="shared" si="136"/>
        <v>R1011</v>
      </c>
      <c r="Q1717" s="49" t="str">
        <f t="shared" si="137"/>
        <v>11-Nov-1982</v>
      </c>
      <c r="R1717" s="46">
        <v>30266</v>
      </c>
      <c r="S1717" s="15"/>
      <c r="T1717" s="29">
        <f t="shared" si="138"/>
        <v>40</v>
      </c>
      <c r="U1717" s="61">
        <v>15828.82</v>
      </c>
    </row>
    <row r="1718" spans="1:21" x14ac:dyDescent="0.25">
      <c r="A1718" t="s">
        <v>1749</v>
      </c>
      <c r="B1718">
        <v>1962</v>
      </c>
      <c r="C1718" t="s">
        <v>30</v>
      </c>
      <c r="D1718">
        <v>25</v>
      </c>
      <c r="E1718">
        <v>0</v>
      </c>
      <c r="F1718" s="54">
        <v>15840.81</v>
      </c>
      <c r="G1718" t="s">
        <v>11</v>
      </c>
      <c r="H1718" t="s">
        <v>16</v>
      </c>
      <c r="I1718" t="s">
        <v>632</v>
      </c>
      <c r="J1718" s="20"/>
      <c r="K1718" s="20"/>
      <c r="L1718" s="17" t="str">
        <f t="shared" si="134"/>
        <v>Dec</v>
      </c>
      <c r="M1718" s="17">
        <f t="shared" si="135"/>
        <v>1962</v>
      </c>
      <c r="N1718" s="17" t="str" cm="1">
        <f t="array" ref="N1718">IF(G1718="?",INDEX($G$2:$G$2344,MODE(MATCH($G$2:$G$2344,$G$2:$G$2344,0))),G1718)</f>
        <v>tier - 2</v>
      </c>
      <c r="O1718" s="17" t="str" cm="1">
        <f t="array" ref="O1718">IF(H1718="?",INDEX($H$2:$H$2344,MODE(MATCH($H$2:$H$2344,$H$2:$H$2344,0))),H1718)</f>
        <v>tier - 1</v>
      </c>
      <c r="P1718" s="17" t="str">
        <f t="shared" si="136"/>
        <v>R1022</v>
      </c>
      <c r="Q1718" s="47" t="str">
        <f t="shared" si="137"/>
        <v>25-Dec-1962</v>
      </c>
      <c r="R1718" s="48">
        <v>23005</v>
      </c>
      <c r="S1718" s="17"/>
      <c r="T1718" s="30">
        <f t="shared" si="138"/>
        <v>60</v>
      </c>
      <c r="U1718" s="62">
        <v>15840.81</v>
      </c>
    </row>
    <row r="1719" spans="1:21" x14ac:dyDescent="0.25">
      <c r="A1719" t="s">
        <v>1750</v>
      </c>
      <c r="B1719">
        <v>1980</v>
      </c>
      <c r="C1719" t="s">
        <v>37</v>
      </c>
      <c r="D1719">
        <v>12</v>
      </c>
      <c r="E1719">
        <v>2</v>
      </c>
      <c r="F1719" s="54">
        <v>15922.29</v>
      </c>
      <c r="G1719" t="s">
        <v>11</v>
      </c>
      <c r="H1719" t="s">
        <v>12</v>
      </c>
      <c r="I1719" t="s">
        <v>535</v>
      </c>
      <c r="J1719" s="19"/>
      <c r="K1719" s="19"/>
      <c r="L1719" s="15" t="str">
        <f t="shared" si="134"/>
        <v>Oct</v>
      </c>
      <c r="M1719" s="15">
        <f t="shared" si="135"/>
        <v>1980</v>
      </c>
      <c r="N1719" s="15" t="str" cm="1">
        <f t="array" ref="N1719">IF(G1719="?",INDEX($G$2:$G$2344,MODE(MATCH($G$2:$G$2344,$G$2:$G$2344,0))),G1719)</f>
        <v>tier - 2</v>
      </c>
      <c r="O1719" s="15" t="str" cm="1">
        <f t="array" ref="O1719">IF(H1719="?",INDEX($H$2:$H$2344,MODE(MATCH($H$2:$H$2344,$H$2:$H$2344,0))),H1719)</f>
        <v>tier - 3</v>
      </c>
      <c r="P1719" s="15" t="str">
        <f t="shared" si="136"/>
        <v>R1026</v>
      </c>
      <c r="Q1719" s="49" t="str">
        <f t="shared" si="137"/>
        <v>12-Oct-1980</v>
      </c>
      <c r="R1719" s="46">
        <v>29506</v>
      </c>
      <c r="S1719" s="15"/>
      <c r="T1719" s="29">
        <f t="shared" si="138"/>
        <v>42</v>
      </c>
      <c r="U1719" s="61">
        <v>15922.29</v>
      </c>
    </row>
    <row r="1720" spans="1:21" x14ac:dyDescent="0.25">
      <c r="A1720" t="s">
        <v>1751</v>
      </c>
      <c r="B1720">
        <v>1982</v>
      </c>
      <c r="C1720" t="s">
        <v>10</v>
      </c>
      <c r="D1720">
        <v>24</v>
      </c>
      <c r="E1720">
        <v>3</v>
      </c>
      <c r="F1720" s="54">
        <v>15965.29</v>
      </c>
      <c r="G1720" t="s">
        <v>11</v>
      </c>
      <c r="H1720" t="s">
        <v>16</v>
      </c>
      <c r="I1720" t="s">
        <v>23</v>
      </c>
      <c r="J1720" s="20"/>
      <c r="K1720" s="20"/>
      <c r="L1720" s="17" t="str">
        <f t="shared" si="134"/>
        <v>Jul</v>
      </c>
      <c r="M1720" s="17">
        <f t="shared" si="135"/>
        <v>1982</v>
      </c>
      <c r="N1720" s="17" t="str" cm="1">
        <f t="array" ref="N1720">IF(G1720="?",INDEX($G$2:$G$2344,MODE(MATCH($G$2:$G$2344,$G$2:$G$2344,0))),G1720)</f>
        <v>tier - 2</v>
      </c>
      <c r="O1720" s="17" t="str" cm="1">
        <f t="array" ref="O1720">IF(H1720="?",INDEX($H$2:$H$2344,MODE(MATCH($H$2:$H$2344,$H$2:$H$2344,0))),H1720)</f>
        <v>tier - 1</v>
      </c>
      <c r="P1720" s="17" t="str">
        <f t="shared" si="136"/>
        <v>R1012</v>
      </c>
      <c r="Q1720" s="47" t="str">
        <f t="shared" si="137"/>
        <v>24-Jul-1982</v>
      </c>
      <c r="R1720" s="48">
        <v>30156</v>
      </c>
      <c r="S1720" s="17"/>
      <c r="T1720" s="30">
        <f t="shared" si="138"/>
        <v>40</v>
      </c>
      <c r="U1720" s="62">
        <v>15965.29</v>
      </c>
    </row>
    <row r="1721" spans="1:21" x14ac:dyDescent="0.25">
      <c r="A1721" t="s">
        <v>1752</v>
      </c>
      <c r="B1721">
        <v>1980</v>
      </c>
      <c r="C1721" t="s">
        <v>20</v>
      </c>
      <c r="D1721">
        <v>19</v>
      </c>
      <c r="E1721">
        <v>2</v>
      </c>
      <c r="F1721" s="54">
        <v>15966.19</v>
      </c>
      <c r="G1721" t="s">
        <v>11</v>
      </c>
      <c r="H1721" t="s">
        <v>11</v>
      </c>
      <c r="I1721" t="s">
        <v>23</v>
      </c>
      <c r="J1721" s="19"/>
      <c r="K1721" s="19"/>
      <c r="L1721" s="15" t="str">
        <f t="shared" si="134"/>
        <v>Sep</v>
      </c>
      <c r="M1721" s="15">
        <f t="shared" si="135"/>
        <v>1980</v>
      </c>
      <c r="N1721" s="15" t="str" cm="1">
        <f t="array" ref="N1721">IF(G1721="?",INDEX($G$2:$G$2344,MODE(MATCH($G$2:$G$2344,$G$2:$G$2344,0))),G1721)</f>
        <v>tier - 2</v>
      </c>
      <c r="O1721" s="15" t="str" cm="1">
        <f t="array" ref="O1721">IF(H1721="?",INDEX($H$2:$H$2344,MODE(MATCH($H$2:$H$2344,$H$2:$H$2344,0))),H1721)</f>
        <v>tier - 2</v>
      </c>
      <c r="P1721" s="15" t="str">
        <f t="shared" si="136"/>
        <v>R1012</v>
      </c>
      <c r="Q1721" s="49" t="str">
        <f t="shared" si="137"/>
        <v>19-Sep-1980</v>
      </c>
      <c r="R1721" s="46">
        <v>29483</v>
      </c>
      <c r="S1721" s="15"/>
      <c r="T1721" s="29">
        <f t="shared" si="138"/>
        <v>42</v>
      </c>
      <c r="U1721" s="61">
        <v>15966.19</v>
      </c>
    </row>
    <row r="1722" spans="1:21" x14ac:dyDescent="0.25">
      <c r="A1722" t="s">
        <v>1753</v>
      </c>
      <c r="B1722">
        <v>1988</v>
      </c>
      <c r="C1722" t="s">
        <v>30</v>
      </c>
      <c r="D1722">
        <v>5</v>
      </c>
      <c r="E1722">
        <v>3</v>
      </c>
      <c r="F1722" s="54">
        <v>16059.06</v>
      </c>
      <c r="G1722" t="s">
        <v>11</v>
      </c>
      <c r="H1722" t="s">
        <v>12</v>
      </c>
      <c r="I1722" t="s">
        <v>23</v>
      </c>
      <c r="J1722" s="20"/>
      <c r="K1722" s="20"/>
      <c r="L1722" s="17" t="str">
        <f t="shared" si="134"/>
        <v>Dec</v>
      </c>
      <c r="M1722" s="17">
        <f t="shared" si="135"/>
        <v>1988</v>
      </c>
      <c r="N1722" s="17" t="str" cm="1">
        <f t="array" ref="N1722">IF(G1722="?",INDEX($G$2:$G$2344,MODE(MATCH($G$2:$G$2344,$G$2:$G$2344,0))),G1722)</f>
        <v>tier - 2</v>
      </c>
      <c r="O1722" s="17" t="str" cm="1">
        <f t="array" ref="O1722">IF(H1722="?",INDEX($H$2:$H$2344,MODE(MATCH($H$2:$H$2344,$H$2:$H$2344,0))),H1722)</f>
        <v>tier - 3</v>
      </c>
      <c r="P1722" s="17" t="str">
        <f t="shared" si="136"/>
        <v>R1012</v>
      </c>
      <c r="Q1722" s="47" t="str">
        <f t="shared" si="137"/>
        <v>5-Dec-1988</v>
      </c>
      <c r="R1722" s="48">
        <v>32482</v>
      </c>
      <c r="S1722" s="17"/>
      <c r="T1722" s="30">
        <f t="shared" si="138"/>
        <v>34</v>
      </c>
      <c r="U1722" s="62">
        <v>16059.06</v>
      </c>
    </row>
    <row r="1723" spans="1:21" x14ac:dyDescent="0.25">
      <c r="A1723" t="s">
        <v>1754</v>
      </c>
      <c r="B1723">
        <v>1978</v>
      </c>
      <c r="C1723" t="s">
        <v>20</v>
      </c>
      <c r="D1723">
        <v>16</v>
      </c>
      <c r="E1723">
        <v>2</v>
      </c>
      <c r="F1723" s="54">
        <v>16062.89</v>
      </c>
      <c r="G1723" t="s">
        <v>11</v>
      </c>
      <c r="H1723" t="s">
        <v>11</v>
      </c>
      <c r="I1723" t="s">
        <v>535</v>
      </c>
      <c r="J1723" s="19"/>
      <c r="K1723" s="19"/>
      <c r="L1723" s="15" t="str">
        <f t="shared" si="134"/>
        <v>Sep</v>
      </c>
      <c r="M1723" s="15">
        <f t="shared" si="135"/>
        <v>1978</v>
      </c>
      <c r="N1723" s="15" t="str" cm="1">
        <f t="array" ref="N1723">IF(G1723="?",INDEX($G$2:$G$2344,MODE(MATCH($G$2:$G$2344,$G$2:$G$2344,0))),G1723)</f>
        <v>tier - 2</v>
      </c>
      <c r="O1723" s="15" t="str" cm="1">
        <f t="array" ref="O1723">IF(H1723="?",INDEX($H$2:$H$2344,MODE(MATCH($H$2:$H$2344,$H$2:$H$2344,0))),H1723)</f>
        <v>tier - 2</v>
      </c>
      <c r="P1723" s="15" t="str">
        <f t="shared" si="136"/>
        <v>R1026</v>
      </c>
      <c r="Q1723" s="49" t="str">
        <f t="shared" si="137"/>
        <v>16-Sep-1978</v>
      </c>
      <c r="R1723" s="46">
        <v>28749</v>
      </c>
      <c r="S1723" s="15"/>
      <c r="T1723" s="29">
        <f t="shared" si="138"/>
        <v>44</v>
      </c>
      <c r="U1723" s="61">
        <v>16062.89</v>
      </c>
    </row>
    <row r="1724" spans="1:21" x14ac:dyDescent="0.25">
      <c r="A1724" t="s">
        <v>1755</v>
      </c>
      <c r="B1724">
        <v>1958</v>
      </c>
      <c r="C1724" t="s">
        <v>37</v>
      </c>
      <c r="D1724">
        <v>22</v>
      </c>
      <c r="E1724">
        <v>2</v>
      </c>
      <c r="F1724" s="54">
        <v>16069.08</v>
      </c>
      <c r="G1724" t="s">
        <v>11</v>
      </c>
      <c r="H1724" t="s">
        <v>11</v>
      </c>
      <c r="I1724" t="s">
        <v>247</v>
      </c>
      <c r="J1724" s="20"/>
      <c r="K1724" s="20"/>
      <c r="L1724" s="17" t="str">
        <f t="shared" si="134"/>
        <v>Oct</v>
      </c>
      <c r="M1724" s="17">
        <f t="shared" si="135"/>
        <v>1958</v>
      </c>
      <c r="N1724" s="17" t="str" cm="1">
        <f t="array" ref="N1724">IF(G1724="?",INDEX($G$2:$G$2344,MODE(MATCH($G$2:$G$2344,$G$2:$G$2344,0))),G1724)</f>
        <v>tier - 2</v>
      </c>
      <c r="O1724" s="17" t="str" cm="1">
        <f t="array" ref="O1724">IF(H1724="?",INDEX($H$2:$H$2344,MODE(MATCH($H$2:$H$2344,$H$2:$H$2344,0))),H1724)</f>
        <v>tier - 2</v>
      </c>
      <c r="P1724" s="17" t="str">
        <f t="shared" si="136"/>
        <v>R1024</v>
      </c>
      <c r="Q1724" s="47" t="str">
        <f t="shared" si="137"/>
        <v>22-Oct-1958</v>
      </c>
      <c r="R1724" s="48">
        <v>21480</v>
      </c>
      <c r="S1724" s="17"/>
      <c r="T1724" s="30">
        <f t="shared" si="138"/>
        <v>64</v>
      </c>
      <c r="U1724" s="62">
        <v>16069.08</v>
      </c>
    </row>
    <row r="1725" spans="1:21" x14ac:dyDescent="0.25">
      <c r="A1725" t="s">
        <v>1756</v>
      </c>
      <c r="B1725">
        <v>1958</v>
      </c>
      <c r="C1725" t="s">
        <v>18</v>
      </c>
      <c r="D1725">
        <v>21</v>
      </c>
      <c r="E1725">
        <v>3</v>
      </c>
      <c r="F1725" s="54">
        <v>16085.13</v>
      </c>
      <c r="G1725" t="s">
        <v>11</v>
      </c>
      <c r="H1725" t="s">
        <v>11</v>
      </c>
      <c r="I1725" t="s">
        <v>13</v>
      </c>
      <c r="J1725" s="19"/>
      <c r="K1725" s="19"/>
      <c r="L1725" s="15" t="str">
        <f t="shared" si="134"/>
        <v>Jun</v>
      </c>
      <c r="M1725" s="15">
        <f t="shared" si="135"/>
        <v>1958</v>
      </c>
      <c r="N1725" s="15" t="str" cm="1">
        <f t="array" ref="N1725">IF(G1725="?",INDEX($G$2:$G$2344,MODE(MATCH($G$2:$G$2344,$G$2:$G$2344,0))),G1725)</f>
        <v>tier - 2</v>
      </c>
      <c r="O1725" s="15" t="str" cm="1">
        <f t="array" ref="O1725">IF(H1725="?",INDEX($H$2:$H$2344,MODE(MATCH($H$2:$H$2344,$H$2:$H$2344,0))),H1725)</f>
        <v>tier - 2</v>
      </c>
      <c r="P1725" s="15" t="str">
        <f t="shared" si="136"/>
        <v>R1013</v>
      </c>
      <c r="Q1725" s="49" t="str">
        <f t="shared" si="137"/>
        <v>21-Jun-1958</v>
      </c>
      <c r="R1725" s="46">
        <v>21357</v>
      </c>
      <c r="S1725" s="15"/>
      <c r="T1725" s="29">
        <f t="shared" si="138"/>
        <v>64</v>
      </c>
      <c r="U1725" s="61">
        <v>16085.13</v>
      </c>
    </row>
    <row r="1726" spans="1:21" x14ac:dyDescent="0.25">
      <c r="A1726" t="s">
        <v>1757</v>
      </c>
      <c r="B1726">
        <v>1985</v>
      </c>
      <c r="C1726" t="s">
        <v>35</v>
      </c>
      <c r="D1726">
        <v>27</v>
      </c>
      <c r="E1726">
        <v>3</v>
      </c>
      <c r="F1726" s="54">
        <v>16097.94</v>
      </c>
      <c r="G1726" t="s">
        <v>11</v>
      </c>
      <c r="H1726" t="s">
        <v>12</v>
      </c>
      <c r="I1726" t="s">
        <v>23</v>
      </c>
      <c r="J1726" s="20"/>
      <c r="K1726" s="20"/>
      <c r="L1726" s="17" t="str">
        <f t="shared" si="134"/>
        <v>Aug</v>
      </c>
      <c r="M1726" s="17">
        <f t="shared" si="135"/>
        <v>1985</v>
      </c>
      <c r="N1726" s="17" t="str" cm="1">
        <f t="array" ref="N1726">IF(G1726="?",INDEX($G$2:$G$2344,MODE(MATCH($G$2:$G$2344,$G$2:$G$2344,0))),G1726)</f>
        <v>tier - 2</v>
      </c>
      <c r="O1726" s="17" t="str" cm="1">
        <f t="array" ref="O1726">IF(H1726="?",INDEX($H$2:$H$2344,MODE(MATCH($H$2:$H$2344,$H$2:$H$2344,0))),H1726)</f>
        <v>tier - 3</v>
      </c>
      <c r="P1726" s="17" t="str">
        <f t="shared" si="136"/>
        <v>R1012</v>
      </c>
      <c r="Q1726" s="47" t="str">
        <f t="shared" si="137"/>
        <v>27-Aug-1985</v>
      </c>
      <c r="R1726" s="48">
        <v>31286</v>
      </c>
      <c r="S1726" s="17"/>
      <c r="T1726" s="30">
        <f t="shared" si="138"/>
        <v>37</v>
      </c>
      <c r="U1726" s="62">
        <v>16097.94</v>
      </c>
    </row>
    <row r="1727" spans="1:21" x14ac:dyDescent="0.25">
      <c r="A1727" t="s">
        <v>1758</v>
      </c>
      <c r="B1727">
        <v>1993</v>
      </c>
      <c r="C1727" t="s">
        <v>35</v>
      </c>
      <c r="D1727">
        <v>8</v>
      </c>
      <c r="E1727">
        <v>0</v>
      </c>
      <c r="F1727" s="54">
        <v>16115.3</v>
      </c>
      <c r="G1727" t="s">
        <v>11</v>
      </c>
      <c r="H1727" t="s">
        <v>16</v>
      </c>
      <c r="I1727" t="s">
        <v>247</v>
      </c>
      <c r="J1727" s="19"/>
      <c r="K1727" s="19"/>
      <c r="L1727" s="15" t="str">
        <f t="shared" si="134"/>
        <v>Aug</v>
      </c>
      <c r="M1727" s="15">
        <f t="shared" si="135"/>
        <v>1993</v>
      </c>
      <c r="N1727" s="15" t="str" cm="1">
        <f t="array" ref="N1727">IF(G1727="?",INDEX($G$2:$G$2344,MODE(MATCH($G$2:$G$2344,$G$2:$G$2344,0))),G1727)</f>
        <v>tier - 2</v>
      </c>
      <c r="O1727" s="15" t="str" cm="1">
        <f t="array" ref="O1727">IF(H1727="?",INDEX($H$2:$H$2344,MODE(MATCH($H$2:$H$2344,$H$2:$H$2344,0))),H1727)</f>
        <v>tier - 1</v>
      </c>
      <c r="P1727" s="15" t="str">
        <f t="shared" si="136"/>
        <v>R1024</v>
      </c>
      <c r="Q1727" s="49" t="str">
        <f t="shared" si="137"/>
        <v>8-Aug-1993</v>
      </c>
      <c r="R1727" s="46">
        <v>34189</v>
      </c>
      <c r="S1727" s="15"/>
      <c r="T1727" s="29">
        <f t="shared" si="138"/>
        <v>29</v>
      </c>
      <c r="U1727" s="61">
        <v>16115.3</v>
      </c>
    </row>
    <row r="1728" spans="1:21" x14ac:dyDescent="0.25">
      <c r="A1728" t="s">
        <v>1759</v>
      </c>
      <c r="B1728">
        <v>1987</v>
      </c>
      <c r="C1728" t="s">
        <v>37</v>
      </c>
      <c r="D1728">
        <v>6</v>
      </c>
      <c r="E1728">
        <v>3</v>
      </c>
      <c r="F1728" s="54">
        <v>16122.65</v>
      </c>
      <c r="G1728" t="s">
        <v>11</v>
      </c>
      <c r="H1728" t="s">
        <v>16</v>
      </c>
      <c r="I1728" t="s">
        <v>42</v>
      </c>
      <c r="J1728" s="20"/>
      <c r="K1728" s="20"/>
      <c r="L1728" s="17" t="str">
        <f t="shared" si="134"/>
        <v>Oct</v>
      </c>
      <c r="M1728" s="17">
        <f t="shared" si="135"/>
        <v>1987</v>
      </c>
      <c r="N1728" s="17" t="str" cm="1">
        <f t="array" ref="N1728">IF(G1728="?",INDEX($G$2:$G$2344,MODE(MATCH($G$2:$G$2344,$G$2:$G$2344,0))),G1728)</f>
        <v>tier - 2</v>
      </c>
      <c r="O1728" s="17" t="str" cm="1">
        <f t="array" ref="O1728">IF(H1728="?",INDEX($H$2:$H$2344,MODE(MATCH($H$2:$H$2344,$H$2:$H$2344,0))),H1728)</f>
        <v>tier - 1</v>
      </c>
      <c r="P1728" s="17" t="str">
        <f t="shared" si="136"/>
        <v>R1011</v>
      </c>
      <c r="Q1728" s="47" t="str">
        <f t="shared" si="137"/>
        <v>6-Oct-1987</v>
      </c>
      <c r="R1728" s="48">
        <v>32056</v>
      </c>
      <c r="S1728" s="17"/>
      <c r="T1728" s="30">
        <f t="shared" si="138"/>
        <v>35</v>
      </c>
      <c r="U1728" s="62">
        <v>16122.65</v>
      </c>
    </row>
    <row r="1729" spans="1:21" x14ac:dyDescent="0.25">
      <c r="A1729" t="s">
        <v>1760</v>
      </c>
      <c r="B1729">
        <v>1993</v>
      </c>
      <c r="C1729" t="s">
        <v>30</v>
      </c>
      <c r="D1729">
        <v>12</v>
      </c>
      <c r="E1729">
        <v>0</v>
      </c>
      <c r="F1729" s="54">
        <v>16138.76</v>
      </c>
      <c r="G1729" t="s">
        <v>11</v>
      </c>
      <c r="H1729" t="s">
        <v>12</v>
      </c>
      <c r="I1729" t="s">
        <v>356</v>
      </c>
      <c r="J1729" s="19"/>
      <c r="K1729" s="19"/>
      <c r="L1729" s="15" t="str">
        <f t="shared" si="134"/>
        <v>Dec</v>
      </c>
      <c r="M1729" s="15">
        <f t="shared" si="135"/>
        <v>1993</v>
      </c>
      <c r="N1729" s="15" t="str" cm="1">
        <f t="array" ref="N1729">IF(G1729="?",INDEX($G$2:$G$2344,MODE(MATCH($G$2:$G$2344,$G$2:$G$2344,0))),G1729)</f>
        <v>tier - 2</v>
      </c>
      <c r="O1729" s="15" t="str" cm="1">
        <f t="array" ref="O1729">IF(H1729="?",INDEX($H$2:$H$2344,MODE(MATCH($H$2:$H$2344,$H$2:$H$2344,0))),H1729)</f>
        <v>tier - 3</v>
      </c>
      <c r="P1729" s="15" t="str">
        <f t="shared" si="136"/>
        <v>R1017</v>
      </c>
      <c r="Q1729" s="49" t="str">
        <f t="shared" si="137"/>
        <v>12-Dec-1993</v>
      </c>
      <c r="R1729" s="46">
        <v>34315</v>
      </c>
      <c r="S1729" s="15"/>
      <c r="T1729" s="29">
        <f t="shared" si="138"/>
        <v>29</v>
      </c>
      <c r="U1729" s="61">
        <v>16138.76</v>
      </c>
    </row>
    <row r="1730" spans="1:21" x14ac:dyDescent="0.25">
      <c r="A1730" t="s">
        <v>1761</v>
      </c>
      <c r="B1730">
        <v>1982</v>
      </c>
      <c r="C1730" t="s">
        <v>10</v>
      </c>
      <c r="D1730">
        <v>6</v>
      </c>
      <c r="E1730">
        <v>3</v>
      </c>
      <c r="F1730" s="54">
        <v>16152.04</v>
      </c>
      <c r="G1730" t="s">
        <v>11</v>
      </c>
      <c r="H1730" t="s">
        <v>16</v>
      </c>
      <c r="I1730" t="s">
        <v>535</v>
      </c>
      <c r="J1730" s="20"/>
      <c r="K1730" s="20"/>
      <c r="L1730" s="17" t="str">
        <f t="shared" ref="L1730:L1793" si="139">IF(C1730="?","Sep",C1730)</f>
        <v>Jul</v>
      </c>
      <c r="M1730" s="17">
        <f t="shared" ref="M1730:M1793" si="140">IF(B1730="?",ROUND(AVERAGE($B$2:$B$2344),0),B1730)</f>
        <v>1982</v>
      </c>
      <c r="N1730" s="17" t="str" cm="1">
        <f t="array" ref="N1730">IF(G1730="?",INDEX($G$2:$G$2344,MODE(MATCH($G$2:$G$2344,$G$2:$G$2344,0))),G1730)</f>
        <v>tier - 2</v>
      </c>
      <c r="O1730" s="17" t="str" cm="1">
        <f t="array" ref="O1730">IF(H1730="?",INDEX($H$2:$H$2344,MODE(MATCH($H$2:$H$2344,$H$2:$H$2344,0))),H1730)</f>
        <v>tier - 1</v>
      </c>
      <c r="P1730" s="17" t="str">
        <f t="shared" ref="P1730:P1793" si="141">IF(I1730="?","Unknown",I1730)</f>
        <v>R1026</v>
      </c>
      <c r="Q1730" s="47" t="str">
        <f t="shared" ref="Q1730:Q1793" si="142">CONCATENATE(D1730,"-",L1730,"-",M1730)</f>
        <v>6-Jul-1982</v>
      </c>
      <c r="R1730" s="48">
        <v>30138</v>
      </c>
      <c r="S1730" s="17"/>
      <c r="T1730" s="30">
        <f t="shared" ref="T1730:T1793" si="143">DATEDIF(R1730,$S$2,"Y")</f>
        <v>40</v>
      </c>
      <c r="U1730" s="62">
        <v>16152.04</v>
      </c>
    </row>
    <row r="1731" spans="1:21" x14ac:dyDescent="0.25">
      <c r="A1731" t="s">
        <v>1762</v>
      </c>
      <c r="B1731">
        <v>1974</v>
      </c>
      <c r="C1731" t="s">
        <v>20</v>
      </c>
      <c r="D1731">
        <v>11</v>
      </c>
      <c r="E1731">
        <v>0</v>
      </c>
      <c r="F1731" s="54">
        <v>16190.97</v>
      </c>
      <c r="G1731" t="s">
        <v>11</v>
      </c>
      <c r="H1731" t="s">
        <v>12</v>
      </c>
      <c r="I1731" t="s">
        <v>23</v>
      </c>
      <c r="J1731" s="19"/>
      <c r="K1731" s="19"/>
      <c r="L1731" s="15" t="str">
        <f t="shared" si="139"/>
        <v>Sep</v>
      </c>
      <c r="M1731" s="15">
        <f t="shared" si="140"/>
        <v>1974</v>
      </c>
      <c r="N1731" s="15" t="str" cm="1">
        <f t="array" ref="N1731">IF(G1731="?",INDEX($G$2:$G$2344,MODE(MATCH($G$2:$G$2344,$G$2:$G$2344,0))),G1731)</f>
        <v>tier - 2</v>
      </c>
      <c r="O1731" s="15" t="str" cm="1">
        <f t="array" ref="O1731">IF(H1731="?",INDEX($H$2:$H$2344,MODE(MATCH($H$2:$H$2344,$H$2:$H$2344,0))),H1731)</f>
        <v>tier - 3</v>
      </c>
      <c r="P1731" s="15" t="str">
        <f t="shared" si="141"/>
        <v>R1012</v>
      </c>
      <c r="Q1731" s="49" t="str">
        <f t="shared" si="142"/>
        <v>11-Sep-1974</v>
      </c>
      <c r="R1731" s="46">
        <v>27283</v>
      </c>
      <c r="S1731" s="15"/>
      <c r="T1731" s="29">
        <f t="shared" si="143"/>
        <v>48</v>
      </c>
      <c r="U1731" s="61">
        <v>16190.97</v>
      </c>
    </row>
    <row r="1732" spans="1:21" x14ac:dyDescent="0.25">
      <c r="A1732" t="s">
        <v>1763</v>
      </c>
      <c r="B1732">
        <v>1988</v>
      </c>
      <c r="C1732" t="s">
        <v>35</v>
      </c>
      <c r="D1732">
        <v>6</v>
      </c>
      <c r="E1732">
        <v>3</v>
      </c>
      <c r="F1732" s="54">
        <v>16199.1</v>
      </c>
      <c r="G1732" t="s">
        <v>11</v>
      </c>
      <c r="H1732" t="s">
        <v>11</v>
      </c>
      <c r="I1732" t="s">
        <v>23</v>
      </c>
      <c r="J1732" s="20"/>
      <c r="K1732" s="20"/>
      <c r="L1732" s="17" t="str">
        <f t="shared" si="139"/>
        <v>Aug</v>
      </c>
      <c r="M1732" s="17">
        <f t="shared" si="140"/>
        <v>1988</v>
      </c>
      <c r="N1732" s="17" t="str" cm="1">
        <f t="array" ref="N1732">IF(G1732="?",INDEX($G$2:$G$2344,MODE(MATCH($G$2:$G$2344,$G$2:$G$2344,0))),G1732)</f>
        <v>tier - 2</v>
      </c>
      <c r="O1732" s="17" t="str" cm="1">
        <f t="array" ref="O1732">IF(H1732="?",INDEX($H$2:$H$2344,MODE(MATCH($H$2:$H$2344,$H$2:$H$2344,0))),H1732)</f>
        <v>tier - 2</v>
      </c>
      <c r="P1732" s="17" t="str">
        <f t="shared" si="141"/>
        <v>R1012</v>
      </c>
      <c r="Q1732" s="47" t="str">
        <f t="shared" si="142"/>
        <v>6-Aug-1988</v>
      </c>
      <c r="R1732" s="48">
        <v>32361</v>
      </c>
      <c r="S1732" s="17"/>
      <c r="T1732" s="30">
        <f t="shared" si="143"/>
        <v>34</v>
      </c>
      <c r="U1732" s="62">
        <v>16199.1</v>
      </c>
    </row>
    <row r="1733" spans="1:21" x14ac:dyDescent="0.25">
      <c r="A1733" t="s">
        <v>1764</v>
      </c>
      <c r="B1733">
        <v>1988</v>
      </c>
      <c r="C1733" t="s">
        <v>35</v>
      </c>
      <c r="D1733">
        <v>21</v>
      </c>
      <c r="E1733">
        <v>3</v>
      </c>
      <c r="F1733" s="54">
        <v>16205.88</v>
      </c>
      <c r="G1733" t="s">
        <v>11</v>
      </c>
      <c r="H1733" t="s">
        <v>16</v>
      </c>
      <c r="I1733" t="s">
        <v>23</v>
      </c>
      <c r="J1733" s="19"/>
      <c r="K1733" s="19"/>
      <c r="L1733" s="15" t="str">
        <f t="shared" si="139"/>
        <v>Aug</v>
      </c>
      <c r="M1733" s="15">
        <f t="shared" si="140"/>
        <v>1988</v>
      </c>
      <c r="N1733" s="15" t="str" cm="1">
        <f t="array" ref="N1733">IF(G1733="?",INDEX($G$2:$G$2344,MODE(MATCH($G$2:$G$2344,$G$2:$G$2344,0))),G1733)</f>
        <v>tier - 2</v>
      </c>
      <c r="O1733" s="15" t="str" cm="1">
        <f t="array" ref="O1733">IF(H1733="?",INDEX($H$2:$H$2344,MODE(MATCH($H$2:$H$2344,$H$2:$H$2344,0))),H1733)</f>
        <v>tier - 1</v>
      </c>
      <c r="P1733" s="15" t="str">
        <f t="shared" si="141"/>
        <v>R1012</v>
      </c>
      <c r="Q1733" s="49" t="str">
        <f t="shared" si="142"/>
        <v>21-Aug-1988</v>
      </c>
      <c r="R1733" s="46">
        <v>32376</v>
      </c>
      <c r="S1733" s="15"/>
      <c r="T1733" s="29">
        <f t="shared" si="143"/>
        <v>34</v>
      </c>
      <c r="U1733" s="61">
        <v>16205.88</v>
      </c>
    </row>
    <row r="1734" spans="1:21" x14ac:dyDescent="0.25">
      <c r="A1734" t="s">
        <v>1765</v>
      </c>
      <c r="B1734">
        <v>2002</v>
      </c>
      <c r="C1734" t="s">
        <v>20</v>
      </c>
      <c r="D1734">
        <v>8</v>
      </c>
      <c r="E1734">
        <v>0</v>
      </c>
      <c r="F1734" s="54">
        <v>16232.85</v>
      </c>
      <c r="G1734" t="s">
        <v>11</v>
      </c>
      <c r="H1734" t="s">
        <v>16</v>
      </c>
      <c r="I1734" t="s">
        <v>42</v>
      </c>
      <c r="J1734" s="20"/>
      <c r="K1734" s="20"/>
      <c r="L1734" s="17" t="str">
        <f t="shared" si="139"/>
        <v>Sep</v>
      </c>
      <c r="M1734" s="17">
        <f t="shared" si="140"/>
        <v>2002</v>
      </c>
      <c r="N1734" s="17" t="str" cm="1">
        <f t="array" ref="N1734">IF(G1734="?",INDEX($G$2:$G$2344,MODE(MATCH($G$2:$G$2344,$G$2:$G$2344,0))),G1734)</f>
        <v>tier - 2</v>
      </c>
      <c r="O1734" s="17" t="str" cm="1">
        <f t="array" ref="O1734">IF(H1734="?",INDEX($H$2:$H$2344,MODE(MATCH($H$2:$H$2344,$H$2:$H$2344,0))),H1734)</f>
        <v>tier - 1</v>
      </c>
      <c r="P1734" s="17" t="str">
        <f t="shared" si="141"/>
        <v>R1011</v>
      </c>
      <c r="Q1734" s="47" t="str">
        <f t="shared" si="142"/>
        <v>8-Sep-2002</v>
      </c>
      <c r="R1734" s="48">
        <v>37507</v>
      </c>
      <c r="S1734" s="17"/>
      <c r="T1734" s="30">
        <f t="shared" si="143"/>
        <v>20</v>
      </c>
      <c r="U1734" s="62">
        <v>16232.85</v>
      </c>
    </row>
    <row r="1735" spans="1:21" x14ac:dyDescent="0.25">
      <c r="A1735" t="s">
        <v>1766</v>
      </c>
      <c r="B1735">
        <v>1972</v>
      </c>
      <c r="C1735" t="s">
        <v>10</v>
      </c>
      <c r="D1735">
        <v>30</v>
      </c>
      <c r="E1735">
        <v>0</v>
      </c>
      <c r="F1735" s="54">
        <v>16267.32</v>
      </c>
      <c r="G1735" t="s">
        <v>11</v>
      </c>
      <c r="H1735" t="s">
        <v>11</v>
      </c>
      <c r="I1735" t="s">
        <v>249</v>
      </c>
      <c r="J1735" s="19"/>
      <c r="K1735" s="19"/>
      <c r="L1735" s="15" t="str">
        <f t="shared" si="139"/>
        <v>Jul</v>
      </c>
      <c r="M1735" s="15">
        <f t="shared" si="140"/>
        <v>1972</v>
      </c>
      <c r="N1735" s="15" t="str" cm="1">
        <f t="array" ref="N1735">IF(G1735="?",INDEX($G$2:$G$2344,MODE(MATCH($G$2:$G$2344,$G$2:$G$2344,0))),G1735)</f>
        <v>tier - 2</v>
      </c>
      <c r="O1735" s="15" t="str" cm="1">
        <f t="array" ref="O1735">IF(H1735="?",INDEX($H$2:$H$2344,MODE(MATCH($H$2:$H$2344,$H$2:$H$2344,0))),H1735)</f>
        <v>tier - 2</v>
      </c>
      <c r="P1735" s="15" t="str">
        <f t="shared" si="141"/>
        <v>R1023</v>
      </c>
      <c r="Q1735" s="49" t="str">
        <f t="shared" si="142"/>
        <v>30-Jul-1972</v>
      </c>
      <c r="R1735" s="46">
        <v>26510</v>
      </c>
      <c r="S1735" s="15"/>
      <c r="T1735" s="29">
        <f t="shared" si="143"/>
        <v>50</v>
      </c>
      <c r="U1735" s="61">
        <v>16267.32</v>
      </c>
    </row>
    <row r="1736" spans="1:21" x14ac:dyDescent="0.25">
      <c r="A1736" t="s">
        <v>1767</v>
      </c>
      <c r="B1736">
        <v>2003</v>
      </c>
      <c r="C1736" t="s">
        <v>35</v>
      </c>
      <c r="D1736">
        <v>24</v>
      </c>
      <c r="E1736">
        <v>0</v>
      </c>
      <c r="F1736" s="54">
        <v>16297.85</v>
      </c>
      <c r="G1736" t="s">
        <v>11</v>
      </c>
      <c r="H1736" t="s">
        <v>12</v>
      </c>
      <c r="I1736" t="s">
        <v>42</v>
      </c>
      <c r="J1736" s="20"/>
      <c r="K1736" s="20"/>
      <c r="L1736" s="17" t="str">
        <f t="shared" si="139"/>
        <v>Aug</v>
      </c>
      <c r="M1736" s="17">
        <f t="shared" si="140"/>
        <v>2003</v>
      </c>
      <c r="N1736" s="17" t="str" cm="1">
        <f t="array" ref="N1736">IF(G1736="?",INDEX($G$2:$G$2344,MODE(MATCH($G$2:$G$2344,$G$2:$G$2344,0))),G1736)</f>
        <v>tier - 2</v>
      </c>
      <c r="O1736" s="17" t="str" cm="1">
        <f t="array" ref="O1736">IF(H1736="?",INDEX($H$2:$H$2344,MODE(MATCH($H$2:$H$2344,$H$2:$H$2344,0))),H1736)</f>
        <v>tier - 3</v>
      </c>
      <c r="P1736" s="17" t="str">
        <f t="shared" si="141"/>
        <v>R1011</v>
      </c>
      <c r="Q1736" s="47" t="str">
        <f t="shared" si="142"/>
        <v>24-Aug-2003</v>
      </c>
      <c r="R1736" s="48">
        <v>37857</v>
      </c>
      <c r="S1736" s="17"/>
      <c r="T1736" s="30">
        <f t="shared" si="143"/>
        <v>19</v>
      </c>
      <c r="U1736" s="62">
        <v>16297.85</v>
      </c>
    </row>
    <row r="1737" spans="1:21" x14ac:dyDescent="0.25">
      <c r="A1737" t="s">
        <v>1768</v>
      </c>
      <c r="B1737">
        <v>1969</v>
      </c>
      <c r="C1737" t="s">
        <v>35</v>
      </c>
      <c r="D1737">
        <v>8</v>
      </c>
      <c r="E1737">
        <v>0</v>
      </c>
      <c r="F1737" s="54">
        <v>16311.05</v>
      </c>
      <c r="G1737" t="s">
        <v>11</v>
      </c>
      <c r="H1737" t="s">
        <v>12</v>
      </c>
      <c r="I1737" t="s">
        <v>535</v>
      </c>
      <c r="J1737" s="19"/>
      <c r="K1737" s="19"/>
      <c r="L1737" s="15" t="str">
        <f t="shared" si="139"/>
        <v>Aug</v>
      </c>
      <c r="M1737" s="15">
        <f t="shared" si="140"/>
        <v>1969</v>
      </c>
      <c r="N1737" s="15" t="str" cm="1">
        <f t="array" ref="N1737">IF(G1737="?",INDEX($G$2:$G$2344,MODE(MATCH($G$2:$G$2344,$G$2:$G$2344,0))),G1737)</f>
        <v>tier - 2</v>
      </c>
      <c r="O1737" s="15" t="str" cm="1">
        <f t="array" ref="O1737">IF(H1737="?",INDEX($H$2:$H$2344,MODE(MATCH($H$2:$H$2344,$H$2:$H$2344,0))),H1737)</f>
        <v>tier - 3</v>
      </c>
      <c r="P1737" s="15" t="str">
        <f t="shared" si="141"/>
        <v>R1026</v>
      </c>
      <c r="Q1737" s="49" t="str">
        <f t="shared" si="142"/>
        <v>8-Aug-1969</v>
      </c>
      <c r="R1737" s="46">
        <v>25423</v>
      </c>
      <c r="S1737" s="15"/>
      <c r="T1737" s="29">
        <f t="shared" si="143"/>
        <v>53</v>
      </c>
      <c r="U1737" s="61">
        <v>16311.05</v>
      </c>
    </row>
    <row r="1738" spans="1:21" x14ac:dyDescent="0.25">
      <c r="A1738" t="s">
        <v>1769</v>
      </c>
      <c r="B1738">
        <v>1965</v>
      </c>
      <c r="C1738" t="s">
        <v>30</v>
      </c>
      <c r="D1738">
        <v>5</v>
      </c>
      <c r="E1738">
        <v>0</v>
      </c>
      <c r="F1738" s="54">
        <v>16351.42</v>
      </c>
      <c r="G1738" t="s">
        <v>11</v>
      </c>
      <c r="H1738" t="s">
        <v>12</v>
      </c>
      <c r="I1738" t="s">
        <v>535</v>
      </c>
      <c r="J1738" s="20"/>
      <c r="K1738" s="20"/>
      <c r="L1738" s="17" t="str">
        <f t="shared" si="139"/>
        <v>Dec</v>
      </c>
      <c r="M1738" s="17">
        <f t="shared" si="140"/>
        <v>1965</v>
      </c>
      <c r="N1738" s="17" t="str" cm="1">
        <f t="array" ref="N1738">IF(G1738="?",INDEX($G$2:$G$2344,MODE(MATCH($G$2:$G$2344,$G$2:$G$2344,0))),G1738)</f>
        <v>tier - 2</v>
      </c>
      <c r="O1738" s="17" t="str" cm="1">
        <f t="array" ref="O1738">IF(H1738="?",INDEX($H$2:$H$2344,MODE(MATCH($H$2:$H$2344,$H$2:$H$2344,0))),H1738)</f>
        <v>tier - 3</v>
      </c>
      <c r="P1738" s="17" t="str">
        <f t="shared" si="141"/>
        <v>R1026</v>
      </c>
      <c r="Q1738" s="47" t="str">
        <f t="shared" si="142"/>
        <v>5-Dec-1965</v>
      </c>
      <c r="R1738" s="48">
        <v>24081</v>
      </c>
      <c r="S1738" s="17"/>
      <c r="T1738" s="30">
        <f t="shared" si="143"/>
        <v>57</v>
      </c>
      <c r="U1738" s="62">
        <v>16351.42</v>
      </c>
    </row>
    <row r="1739" spans="1:21" x14ac:dyDescent="0.25">
      <c r="A1739" t="s">
        <v>1770</v>
      </c>
      <c r="B1739">
        <v>1995</v>
      </c>
      <c r="C1739" t="s">
        <v>20</v>
      </c>
      <c r="D1739">
        <v>28</v>
      </c>
      <c r="E1739">
        <v>3</v>
      </c>
      <c r="F1739" s="54">
        <v>16420.490000000002</v>
      </c>
      <c r="G1739" t="s">
        <v>11</v>
      </c>
      <c r="H1739" t="s">
        <v>12</v>
      </c>
      <c r="I1739" t="s">
        <v>23</v>
      </c>
      <c r="J1739" s="19"/>
      <c r="K1739" s="19"/>
      <c r="L1739" s="15" t="str">
        <f t="shared" si="139"/>
        <v>Sep</v>
      </c>
      <c r="M1739" s="15">
        <f t="shared" si="140"/>
        <v>1995</v>
      </c>
      <c r="N1739" s="15" t="str" cm="1">
        <f t="array" ref="N1739">IF(G1739="?",INDEX($G$2:$G$2344,MODE(MATCH($G$2:$G$2344,$G$2:$G$2344,0))),G1739)</f>
        <v>tier - 2</v>
      </c>
      <c r="O1739" s="15" t="str" cm="1">
        <f t="array" ref="O1739">IF(H1739="?",INDEX($H$2:$H$2344,MODE(MATCH($H$2:$H$2344,$H$2:$H$2344,0))),H1739)</f>
        <v>tier - 3</v>
      </c>
      <c r="P1739" s="15" t="str">
        <f t="shared" si="141"/>
        <v>R1012</v>
      </c>
      <c r="Q1739" s="49" t="str">
        <f t="shared" si="142"/>
        <v>28-Sep-1995</v>
      </c>
      <c r="R1739" s="46">
        <v>34970</v>
      </c>
      <c r="S1739" s="15"/>
      <c r="T1739" s="29">
        <f t="shared" si="143"/>
        <v>27</v>
      </c>
      <c r="U1739" s="61">
        <v>16420.490000000002</v>
      </c>
    </row>
    <row r="1740" spans="1:21" x14ac:dyDescent="0.25">
      <c r="A1740" t="s">
        <v>1771</v>
      </c>
      <c r="B1740">
        <v>2003</v>
      </c>
      <c r="C1740" t="s">
        <v>30</v>
      </c>
      <c r="D1740">
        <v>20</v>
      </c>
      <c r="E1740">
        <v>1</v>
      </c>
      <c r="F1740" s="54">
        <v>16450.89</v>
      </c>
      <c r="G1740" t="s">
        <v>11</v>
      </c>
      <c r="H1740" t="s">
        <v>16</v>
      </c>
      <c r="I1740" t="s">
        <v>23</v>
      </c>
      <c r="J1740" s="20"/>
      <c r="K1740" s="20"/>
      <c r="L1740" s="17" t="str">
        <f t="shared" si="139"/>
        <v>Dec</v>
      </c>
      <c r="M1740" s="17">
        <f t="shared" si="140"/>
        <v>2003</v>
      </c>
      <c r="N1740" s="17" t="str" cm="1">
        <f t="array" ref="N1740">IF(G1740="?",INDEX($G$2:$G$2344,MODE(MATCH($G$2:$G$2344,$G$2:$G$2344,0))),G1740)</f>
        <v>tier - 2</v>
      </c>
      <c r="O1740" s="17" t="str" cm="1">
        <f t="array" ref="O1740">IF(H1740="?",INDEX($H$2:$H$2344,MODE(MATCH($H$2:$H$2344,$H$2:$H$2344,0))),H1740)</f>
        <v>tier - 1</v>
      </c>
      <c r="P1740" s="17" t="str">
        <f t="shared" si="141"/>
        <v>R1012</v>
      </c>
      <c r="Q1740" s="47" t="str">
        <f t="shared" si="142"/>
        <v>20-Dec-2003</v>
      </c>
      <c r="R1740" s="48">
        <v>37975</v>
      </c>
      <c r="S1740" s="17"/>
      <c r="T1740" s="30">
        <f t="shared" si="143"/>
        <v>19</v>
      </c>
      <c r="U1740" s="62">
        <v>16450.89</v>
      </c>
    </row>
    <row r="1741" spans="1:21" x14ac:dyDescent="0.25">
      <c r="A1741" t="s">
        <v>1772</v>
      </c>
      <c r="B1741">
        <v>1958</v>
      </c>
      <c r="C1741" t="s">
        <v>37</v>
      </c>
      <c r="D1741">
        <v>10</v>
      </c>
      <c r="E1741">
        <v>3</v>
      </c>
      <c r="F1741" s="54">
        <v>16455.71</v>
      </c>
      <c r="G1741" t="s">
        <v>11</v>
      </c>
      <c r="H1741" t="s">
        <v>11</v>
      </c>
      <c r="I1741" t="s">
        <v>23</v>
      </c>
      <c r="J1741" s="19"/>
      <c r="K1741" s="19"/>
      <c r="L1741" s="15" t="str">
        <f t="shared" si="139"/>
        <v>Oct</v>
      </c>
      <c r="M1741" s="15">
        <f t="shared" si="140"/>
        <v>1958</v>
      </c>
      <c r="N1741" s="15" t="str" cm="1">
        <f t="array" ref="N1741">IF(G1741="?",INDEX($G$2:$G$2344,MODE(MATCH($G$2:$G$2344,$G$2:$G$2344,0))),G1741)</f>
        <v>tier - 2</v>
      </c>
      <c r="O1741" s="15" t="str" cm="1">
        <f t="array" ref="O1741">IF(H1741="?",INDEX($H$2:$H$2344,MODE(MATCH($H$2:$H$2344,$H$2:$H$2344,0))),H1741)</f>
        <v>tier - 2</v>
      </c>
      <c r="P1741" s="15" t="str">
        <f t="shared" si="141"/>
        <v>R1012</v>
      </c>
      <c r="Q1741" s="49" t="str">
        <f t="shared" si="142"/>
        <v>10-Oct-1958</v>
      </c>
      <c r="R1741" s="46">
        <v>21468</v>
      </c>
      <c r="S1741" s="15"/>
      <c r="T1741" s="29">
        <f t="shared" si="143"/>
        <v>64</v>
      </c>
      <c r="U1741" s="61">
        <v>16455.71</v>
      </c>
    </row>
    <row r="1742" spans="1:21" x14ac:dyDescent="0.25">
      <c r="A1742" t="s">
        <v>1773</v>
      </c>
      <c r="B1742">
        <v>1995</v>
      </c>
      <c r="C1742" t="s">
        <v>30</v>
      </c>
      <c r="D1742">
        <v>23</v>
      </c>
      <c r="E1742">
        <v>0</v>
      </c>
      <c r="F1742" s="54">
        <v>16577.78</v>
      </c>
      <c r="G1742" t="s">
        <v>11</v>
      </c>
      <c r="H1742" t="s">
        <v>16</v>
      </c>
      <c r="I1742" t="s">
        <v>13</v>
      </c>
      <c r="J1742" s="20"/>
      <c r="K1742" s="20"/>
      <c r="L1742" s="17" t="str">
        <f t="shared" si="139"/>
        <v>Dec</v>
      </c>
      <c r="M1742" s="17">
        <f t="shared" si="140"/>
        <v>1995</v>
      </c>
      <c r="N1742" s="17" t="str" cm="1">
        <f t="array" ref="N1742">IF(G1742="?",INDEX($G$2:$G$2344,MODE(MATCH($G$2:$G$2344,$G$2:$G$2344,0))),G1742)</f>
        <v>tier - 2</v>
      </c>
      <c r="O1742" s="17" t="str" cm="1">
        <f t="array" ref="O1742">IF(H1742="?",INDEX($H$2:$H$2344,MODE(MATCH($H$2:$H$2344,$H$2:$H$2344,0))),H1742)</f>
        <v>tier - 1</v>
      </c>
      <c r="P1742" s="17" t="str">
        <f t="shared" si="141"/>
        <v>R1013</v>
      </c>
      <c r="Q1742" s="47" t="str">
        <f t="shared" si="142"/>
        <v>23-Dec-1995</v>
      </c>
      <c r="R1742" s="48">
        <v>35056</v>
      </c>
      <c r="S1742" s="17"/>
      <c r="T1742" s="30">
        <f t="shared" si="143"/>
        <v>27</v>
      </c>
      <c r="U1742" s="62">
        <v>16577.78</v>
      </c>
    </row>
    <row r="1743" spans="1:21" x14ac:dyDescent="0.25">
      <c r="A1743" t="s">
        <v>1774</v>
      </c>
      <c r="B1743">
        <v>2001</v>
      </c>
      <c r="C1743" t="s">
        <v>18</v>
      </c>
      <c r="D1743">
        <v>25</v>
      </c>
      <c r="E1743">
        <v>0</v>
      </c>
      <c r="F1743" s="54">
        <v>16586.5</v>
      </c>
      <c r="G1743" t="s">
        <v>11</v>
      </c>
      <c r="H1743" t="s">
        <v>16</v>
      </c>
      <c r="I1743" t="s">
        <v>13</v>
      </c>
      <c r="J1743" s="19"/>
      <c r="K1743" s="19"/>
      <c r="L1743" s="15" t="str">
        <f t="shared" si="139"/>
        <v>Jun</v>
      </c>
      <c r="M1743" s="15">
        <f t="shared" si="140"/>
        <v>2001</v>
      </c>
      <c r="N1743" s="15" t="str" cm="1">
        <f t="array" ref="N1743">IF(G1743="?",INDEX($G$2:$G$2344,MODE(MATCH($G$2:$G$2344,$G$2:$G$2344,0))),G1743)</f>
        <v>tier - 2</v>
      </c>
      <c r="O1743" s="15" t="str" cm="1">
        <f t="array" ref="O1743">IF(H1743="?",INDEX($H$2:$H$2344,MODE(MATCH($H$2:$H$2344,$H$2:$H$2344,0))),H1743)</f>
        <v>tier - 1</v>
      </c>
      <c r="P1743" s="15" t="str">
        <f t="shared" si="141"/>
        <v>R1013</v>
      </c>
      <c r="Q1743" s="49" t="str">
        <f t="shared" si="142"/>
        <v>25-Jun-2001</v>
      </c>
      <c r="R1743" s="46">
        <v>37067</v>
      </c>
      <c r="S1743" s="15"/>
      <c r="T1743" s="29">
        <f t="shared" si="143"/>
        <v>21</v>
      </c>
      <c r="U1743" s="61">
        <v>16586.5</v>
      </c>
    </row>
    <row r="1744" spans="1:21" x14ac:dyDescent="0.25">
      <c r="A1744" t="s">
        <v>1775</v>
      </c>
      <c r="B1744">
        <v>1963</v>
      </c>
      <c r="C1744" t="s">
        <v>18</v>
      </c>
      <c r="D1744">
        <v>25</v>
      </c>
      <c r="E1744">
        <v>0</v>
      </c>
      <c r="F1744" s="54">
        <v>16587.96</v>
      </c>
      <c r="G1744" t="s">
        <v>11</v>
      </c>
      <c r="H1744" t="s">
        <v>11</v>
      </c>
      <c r="I1744" t="s">
        <v>249</v>
      </c>
      <c r="J1744" s="20"/>
      <c r="K1744" s="20"/>
      <c r="L1744" s="17" t="str">
        <f t="shared" si="139"/>
        <v>Jun</v>
      </c>
      <c r="M1744" s="17">
        <f t="shared" si="140"/>
        <v>1963</v>
      </c>
      <c r="N1744" s="17" t="str" cm="1">
        <f t="array" ref="N1744">IF(G1744="?",INDEX($G$2:$G$2344,MODE(MATCH($G$2:$G$2344,$G$2:$G$2344,0))),G1744)</f>
        <v>tier - 2</v>
      </c>
      <c r="O1744" s="17" t="str" cm="1">
        <f t="array" ref="O1744">IF(H1744="?",INDEX($H$2:$H$2344,MODE(MATCH($H$2:$H$2344,$H$2:$H$2344,0))),H1744)</f>
        <v>tier - 2</v>
      </c>
      <c r="P1744" s="17" t="str">
        <f t="shared" si="141"/>
        <v>R1023</v>
      </c>
      <c r="Q1744" s="47" t="str">
        <f t="shared" si="142"/>
        <v>25-Jun-1963</v>
      </c>
      <c r="R1744" s="48">
        <v>23187</v>
      </c>
      <c r="S1744" s="17"/>
      <c r="T1744" s="30">
        <f t="shared" si="143"/>
        <v>59</v>
      </c>
      <c r="U1744" s="62">
        <v>16587.96</v>
      </c>
    </row>
    <row r="1745" spans="1:21" x14ac:dyDescent="0.25">
      <c r="A1745" t="s">
        <v>1776</v>
      </c>
      <c r="B1745">
        <v>1970</v>
      </c>
      <c r="C1745" t="s">
        <v>10</v>
      </c>
      <c r="D1745">
        <v>10</v>
      </c>
      <c r="E1745">
        <v>0</v>
      </c>
      <c r="F1745" s="54">
        <v>16600.16</v>
      </c>
      <c r="G1745" t="s">
        <v>11</v>
      </c>
      <c r="H1745" t="s">
        <v>11</v>
      </c>
      <c r="I1745" t="s">
        <v>42</v>
      </c>
      <c r="J1745" s="19"/>
      <c r="K1745" s="19"/>
      <c r="L1745" s="15" t="str">
        <f t="shared" si="139"/>
        <v>Jul</v>
      </c>
      <c r="M1745" s="15">
        <f t="shared" si="140"/>
        <v>1970</v>
      </c>
      <c r="N1745" s="15" t="str" cm="1">
        <f t="array" ref="N1745">IF(G1745="?",INDEX($G$2:$G$2344,MODE(MATCH($G$2:$G$2344,$G$2:$G$2344,0))),G1745)</f>
        <v>tier - 2</v>
      </c>
      <c r="O1745" s="15" t="str" cm="1">
        <f t="array" ref="O1745">IF(H1745="?",INDEX($H$2:$H$2344,MODE(MATCH($H$2:$H$2344,$H$2:$H$2344,0))),H1745)</f>
        <v>tier - 2</v>
      </c>
      <c r="P1745" s="15" t="str">
        <f t="shared" si="141"/>
        <v>R1011</v>
      </c>
      <c r="Q1745" s="49" t="str">
        <f t="shared" si="142"/>
        <v>10-Jul-1970</v>
      </c>
      <c r="R1745" s="46">
        <v>25759</v>
      </c>
      <c r="S1745" s="15"/>
      <c r="T1745" s="29">
        <f t="shared" si="143"/>
        <v>52</v>
      </c>
      <c r="U1745" s="61">
        <v>16600.16</v>
      </c>
    </row>
    <row r="1746" spans="1:21" x14ac:dyDescent="0.25">
      <c r="A1746" t="s">
        <v>1777</v>
      </c>
      <c r="B1746">
        <v>1975</v>
      </c>
      <c r="C1746" t="s">
        <v>10</v>
      </c>
      <c r="D1746">
        <v>24</v>
      </c>
      <c r="E1746">
        <v>1</v>
      </c>
      <c r="F1746" s="54">
        <v>16602.18</v>
      </c>
      <c r="G1746" t="s">
        <v>11</v>
      </c>
      <c r="H1746" t="s">
        <v>16</v>
      </c>
      <c r="I1746" t="s">
        <v>535</v>
      </c>
      <c r="J1746" s="20"/>
      <c r="K1746" s="20"/>
      <c r="L1746" s="17" t="str">
        <f t="shared" si="139"/>
        <v>Jul</v>
      </c>
      <c r="M1746" s="17">
        <f t="shared" si="140"/>
        <v>1975</v>
      </c>
      <c r="N1746" s="17" t="str" cm="1">
        <f t="array" ref="N1746">IF(G1746="?",INDEX($G$2:$G$2344,MODE(MATCH($G$2:$G$2344,$G$2:$G$2344,0))),G1746)</f>
        <v>tier - 2</v>
      </c>
      <c r="O1746" s="17" t="str" cm="1">
        <f t="array" ref="O1746">IF(H1746="?",INDEX($H$2:$H$2344,MODE(MATCH($H$2:$H$2344,$H$2:$H$2344,0))),H1746)</f>
        <v>tier - 1</v>
      </c>
      <c r="P1746" s="17" t="str">
        <f t="shared" si="141"/>
        <v>R1026</v>
      </c>
      <c r="Q1746" s="47" t="str">
        <f t="shared" si="142"/>
        <v>24-Jul-1975</v>
      </c>
      <c r="R1746" s="48">
        <v>27599</v>
      </c>
      <c r="S1746" s="17"/>
      <c r="T1746" s="30">
        <f t="shared" si="143"/>
        <v>47</v>
      </c>
      <c r="U1746" s="62">
        <v>16602.18</v>
      </c>
    </row>
    <row r="1747" spans="1:21" x14ac:dyDescent="0.25">
      <c r="A1747" t="s">
        <v>1778</v>
      </c>
      <c r="B1747">
        <v>1977</v>
      </c>
      <c r="C1747" t="s">
        <v>20</v>
      </c>
      <c r="D1747">
        <v>25</v>
      </c>
      <c r="E1747">
        <v>2</v>
      </c>
      <c r="F1747" s="54">
        <v>16631.61</v>
      </c>
      <c r="G1747" t="s">
        <v>11</v>
      </c>
      <c r="H1747" t="s">
        <v>16</v>
      </c>
      <c r="I1747" t="s">
        <v>23</v>
      </c>
      <c r="J1747" s="19"/>
      <c r="K1747" s="19"/>
      <c r="L1747" s="15" t="str">
        <f t="shared" si="139"/>
        <v>Sep</v>
      </c>
      <c r="M1747" s="15">
        <f t="shared" si="140"/>
        <v>1977</v>
      </c>
      <c r="N1747" s="15" t="str" cm="1">
        <f t="array" ref="N1747">IF(G1747="?",INDEX($G$2:$G$2344,MODE(MATCH($G$2:$G$2344,$G$2:$G$2344,0))),G1747)</f>
        <v>tier - 2</v>
      </c>
      <c r="O1747" s="15" t="str" cm="1">
        <f t="array" ref="O1747">IF(H1747="?",INDEX($H$2:$H$2344,MODE(MATCH($H$2:$H$2344,$H$2:$H$2344,0))),H1747)</f>
        <v>tier - 1</v>
      </c>
      <c r="P1747" s="15" t="str">
        <f t="shared" si="141"/>
        <v>R1012</v>
      </c>
      <c r="Q1747" s="49" t="str">
        <f t="shared" si="142"/>
        <v>25-Sep-1977</v>
      </c>
      <c r="R1747" s="46">
        <v>28393</v>
      </c>
      <c r="S1747" s="15"/>
      <c r="T1747" s="29">
        <f t="shared" si="143"/>
        <v>45</v>
      </c>
      <c r="U1747" s="61">
        <v>16631.61</v>
      </c>
    </row>
    <row r="1748" spans="1:21" x14ac:dyDescent="0.25">
      <c r="A1748" t="s">
        <v>1779</v>
      </c>
      <c r="B1748">
        <v>1993</v>
      </c>
      <c r="C1748" t="s">
        <v>15</v>
      </c>
      <c r="D1748">
        <v>5</v>
      </c>
      <c r="E1748">
        <v>1</v>
      </c>
      <c r="F1748" s="54">
        <v>16657.72</v>
      </c>
      <c r="G1748" t="s">
        <v>11</v>
      </c>
      <c r="H1748" t="s">
        <v>16</v>
      </c>
      <c r="I1748" t="s">
        <v>247</v>
      </c>
      <c r="J1748" s="20"/>
      <c r="K1748" s="20"/>
      <c r="L1748" s="17" t="str">
        <f t="shared" si="139"/>
        <v>Nov</v>
      </c>
      <c r="M1748" s="17">
        <f t="shared" si="140"/>
        <v>1993</v>
      </c>
      <c r="N1748" s="17" t="str" cm="1">
        <f t="array" ref="N1748">IF(G1748="?",INDEX($G$2:$G$2344,MODE(MATCH($G$2:$G$2344,$G$2:$G$2344,0))),G1748)</f>
        <v>tier - 2</v>
      </c>
      <c r="O1748" s="17" t="str" cm="1">
        <f t="array" ref="O1748">IF(H1748="?",INDEX($H$2:$H$2344,MODE(MATCH($H$2:$H$2344,$H$2:$H$2344,0))),H1748)</f>
        <v>tier - 1</v>
      </c>
      <c r="P1748" s="17" t="str">
        <f t="shared" si="141"/>
        <v>R1024</v>
      </c>
      <c r="Q1748" s="47" t="str">
        <f t="shared" si="142"/>
        <v>5-Nov-1993</v>
      </c>
      <c r="R1748" s="48">
        <v>34278</v>
      </c>
      <c r="S1748" s="17"/>
      <c r="T1748" s="30">
        <f t="shared" si="143"/>
        <v>29</v>
      </c>
      <c r="U1748" s="62">
        <v>16657.72</v>
      </c>
    </row>
    <row r="1749" spans="1:21" x14ac:dyDescent="0.25">
      <c r="A1749" t="s">
        <v>1780</v>
      </c>
      <c r="B1749">
        <v>1974</v>
      </c>
      <c r="C1749" t="s">
        <v>35</v>
      </c>
      <c r="D1749">
        <v>28</v>
      </c>
      <c r="E1749">
        <v>0</v>
      </c>
      <c r="F1749" s="54">
        <v>16770.990000000002</v>
      </c>
      <c r="G1749" t="s">
        <v>11</v>
      </c>
      <c r="H1749" t="s">
        <v>16</v>
      </c>
      <c r="I1749" t="s">
        <v>23</v>
      </c>
      <c r="J1749" s="19"/>
      <c r="K1749" s="19"/>
      <c r="L1749" s="15" t="str">
        <f t="shared" si="139"/>
        <v>Aug</v>
      </c>
      <c r="M1749" s="15">
        <f t="shared" si="140"/>
        <v>1974</v>
      </c>
      <c r="N1749" s="15" t="str" cm="1">
        <f t="array" ref="N1749">IF(G1749="?",INDEX($G$2:$G$2344,MODE(MATCH($G$2:$G$2344,$G$2:$G$2344,0))),G1749)</f>
        <v>tier - 2</v>
      </c>
      <c r="O1749" s="15" t="str" cm="1">
        <f t="array" ref="O1749">IF(H1749="?",INDEX($H$2:$H$2344,MODE(MATCH($H$2:$H$2344,$H$2:$H$2344,0))),H1749)</f>
        <v>tier - 1</v>
      </c>
      <c r="P1749" s="15" t="str">
        <f t="shared" si="141"/>
        <v>R1012</v>
      </c>
      <c r="Q1749" s="49" t="str">
        <f t="shared" si="142"/>
        <v>28-Aug-1974</v>
      </c>
      <c r="R1749" s="46">
        <v>27269</v>
      </c>
      <c r="S1749" s="15"/>
      <c r="T1749" s="29">
        <f t="shared" si="143"/>
        <v>48</v>
      </c>
      <c r="U1749" s="61">
        <v>16770.990000000002</v>
      </c>
    </row>
    <row r="1750" spans="1:21" x14ac:dyDescent="0.25">
      <c r="A1750" t="s">
        <v>1781</v>
      </c>
      <c r="B1750">
        <v>1989</v>
      </c>
      <c r="C1750" t="s">
        <v>20</v>
      </c>
      <c r="D1750">
        <v>23</v>
      </c>
      <c r="E1750">
        <v>2</v>
      </c>
      <c r="F1750" s="54">
        <v>16776.3</v>
      </c>
      <c r="G1750" t="s">
        <v>11</v>
      </c>
      <c r="H1750" t="s">
        <v>11</v>
      </c>
      <c r="I1750" t="s">
        <v>247</v>
      </c>
      <c r="J1750" s="20"/>
      <c r="K1750" s="20"/>
      <c r="L1750" s="17" t="str">
        <f t="shared" si="139"/>
        <v>Sep</v>
      </c>
      <c r="M1750" s="17">
        <f t="shared" si="140"/>
        <v>1989</v>
      </c>
      <c r="N1750" s="17" t="str" cm="1">
        <f t="array" ref="N1750">IF(G1750="?",INDEX($G$2:$G$2344,MODE(MATCH($G$2:$G$2344,$G$2:$G$2344,0))),G1750)</f>
        <v>tier - 2</v>
      </c>
      <c r="O1750" s="17" t="str" cm="1">
        <f t="array" ref="O1750">IF(H1750="?",INDEX($H$2:$H$2344,MODE(MATCH($H$2:$H$2344,$H$2:$H$2344,0))),H1750)</f>
        <v>tier - 2</v>
      </c>
      <c r="P1750" s="17" t="str">
        <f t="shared" si="141"/>
        <v>R1024</v>
      </c>
      <c r="Q1750" s="47" t="str">
        <f t="shared" si="142"/>
        <v>23-Sep-1989</v>
      </c>
      <c r="R1750" s="48">
        <v>32774</v>
      </c>
      <c r="S1750" s="17"/>
      <c r="T1750" s="30">
        <f t="shared" si="143"/>
        <v>33</v>
      </c>
      <c r="U1750" s="62">
        <v>16776.3</v>
      </c>
    </row>
    <row r="1751" spans="1:21" x14ac:dyDescent="0.25">
      <c r="A1751" t="s">
        <v>1782</v>
      </c>
      <c r="B1751">
        <v>1962</v>
      </c>
      <c r="C1751" t="s">
        <v>10</v>
      </c>
      <c r="D1751">
        <v>29</v>
      </c>
      <c r="E1751">
        <v>0</v>
      </c>
      <c r="F1751" s="54">
        <v>16779.400000000001</v>
      </c>
      <c r="G1751" t="s">
        <v>11</v>
      </c>
      <c r="H1751" t="s">
        <v>11</v>
      </c>
      <c r="I1751" t="s">
        <v>535</v>
      </c>
      <c r="J1751" s="19"/>
      <c r="K1751" s="19"/>
      <c r="L1751" s="15" t="str">
        <f t="shared" si="139"/>
        <v>Jul</v>
      </c>
      <c r="M1751" s="15">
        <f t="shared" si="140"/>
        <v>1962</v>
      </c>
      <c r="N1751" s="15" t="str" cm="1">
        <f t="array" ref="N1751">IF(G1751="?",INDEX($G$2:$G$2344,MODE(MATCH($G$2:$G$2344,$G$2:$G$2344,0))),G1751)</f>
        <v>tier - 2</v>
      </c>
      <c r="O1751" s="15" t="str" cm="1">
        <f t="array" ref="O1751">IF(H1751="?",INDEX($H$2:$H$2344,MODE(MATCH($H$2:$H$2344,$H$2:$H$2344,0))),H1751)</f>
        <v>tier - 2</v>
      </c>
      <c r="P1751" s="15" t="str">
        <f t="shared" si="141"/>
        <v>R1026</v>
      </c>
      <c r="Q1751" s="49" t="str">
        <f t="shared" si="142"/>
        <v>29-Jul-1962</v>
      </c>
      <c r="R1751" s="46">
        <v>22856</v>
      </c>
      <c r="S1751" s="15"/>
      <c r="T1751" s="29">
        <f t="shared" si="143"/>
        <v>60</v>
      </c>
      <c r="U1751" s="61">
        <v>16779.400000000001</v>
      </c>
    </row>
    <row r="1752" spans="1:21" x14ac:dyDescent="0.25">
      <c r="A1752" t="s">
        <v>1783</v>
      </c>
      <c r="B1752">
        <v>1995</v>
      </c>
      <c r="C1752" t="s">
        <v>37</v>
      </c>
      <c r="D1752">
        <v>19</v>
      </c>
      <c r="E1752">
        <v>1</v>
      </c>
      <c r="F1752" s="54">
        <v>16796.41</v>
      </c>
      <c r="G1752" t="s">
        <v>11</v>
      </c>
      <c r="H1752" t="s">
        <v>12</v>
      </c>
      <c r="I1752" t="s">
        <v>247</v>
      </c>
      <c r="J1752" s="20"/>
      <c r="K1752" s="20"/>
      <c r="L1752" s="17" t="str">
        <f t="shared" si="139"/>
        <v>Oct</v>
      </c>
      <c r="M1752" s="17">
        <f t="shared" si="140"/>
        <v>1995</v>
      </c>
      <c r="N1752" s="17" t="str" cm="1">
        <f t="array" ref="N1752">IF(G1752="?",INDEX($G$2:$G$2344,MODE(MATCH($G$2:$G$2344,$G$2:$G$2344,0))),G1752)</f>
        <v>tier - 2</v>
      </c>
      <c r="O1752" s="17" t="str" cm="1">
        <f t="array" ref="O1752">IF(H1752="?",INDEX($H$2:$H$2344,MODE(MATCH($H$2:$H$2344,$H$2:$H$2344,0))),H1752)</f>
        <v>tier - 3</v>
      </c>
      <c r="P1752" s="17" t="str">
        <f t="shared" si="141"/>
        <v>R1024</v>
      </c>
      <c r="Q1752" s="47" t="str">
        <f t="shared" si="142"/>
        <v>19-Oct-1995</v>
      </c>
      <c r="R1752" s="48">
        <v>34991</v>
      </c>
      <c r="S1752" s="17"/>
      <c r="T1752" s="30">
        <f t="shared" si="143"/>
        <v>27</v>
      </c>
      <c r="U1752" s="62">
        <v>16796.41</v>
      </c>
    </row>
    <row r="1753" spans="1:21" x14ac:dyDescent="0.25">
      <c r="A1753" t="s">
        <v>1784</v>
      </c>
      <c r="B1753">
        <v>1974</v>
      </c>
      <c r="C1753" t="s">
        <v>35</v>
      </c>
      <c r="D1753">
        <v>8</v>
      </c>
      <c r="E1753">
        <v>0</v>
      </c>
      <c r="F1753" s="54">
        <v>16841.32</v>
      </c>
      <c r="G1753" t="s">
        <v>11</v>
      </c>
      <c r="H1753" t="s">
        <v>12</v>
      </c>
      <c r="I1753" t="s">
        <v>42</v>
      </c>
      <c r="J1753" s="19"/>
      <c r="K1753" s="19"/>
      <c r="L1753" s="15" t="str">
        <f t="shared" si="139"/>
        <v>Aug</v>
      </c>
      <c r="M1753" s="15">
        <f t="shared" si="140"/>
        <v>1974</v>
      </c>
      <c r="N1753" s="15" t="str" cm="1">
        <f t="array" ref="N1753">IF(G1753="?",INDEX($G$2:$G$2344,MODE(MATCH($G$2:$G$2344,$G$2:$G$2344,0))),G1753)</f>
        <v>tier - 2</v>
      </c>
      <c r="O1753" s="15" t="str" cm="1">
        <f t="array" ref="O1753">IF(H1753="?",INDEX($H$2:$H$2344,MODE(MATCH($H$2:$H$2344,$H$2:$H$2344,0))),H1753)</f>
        <v>tier - 3</v>
      </c>
      <c r="P1753" s="15" t="str">
        <f t="shared" si="141"/>
        <v>R1011</v>
      </c>
      <c r="Q1753" s="49" t="str">
        <f t="shared" si="142"/>
        <v>8-Aug-1974</v>
      </c>
      <c r="R1753" s="46">
        <v>27249</v>
      </c>
      <c r="S1753" s="15"/>
      <c r="T1753" s="29">
        <f t="shared" si="143"/>
        <v>48</v>
      </c>
      <c r="U1753" s="61">
        <v>16841.32</v>
      </c>
    </row>
    <row r="1754" spans="1:21" x14ac:dyDescent="0.25">
      <c r="A1754" t="s">
        <v>1785</v>
      </c>
      <c r="B1754">
        <v>2003</v>
      </c>
      <c r="C1754" t="s">
        <v>20</v>
      </c>
      <c r="D1754">
        <v>10</v>
      </c>
      <c r="E1754">
        <v>0</v>
      </c>
      <c r="F1754" s="54">
        <v>16884.919999999998</v>
      </c>
      <c r="G1754" t="s">
        <v>11</v>
      </c>
      <c r="H1754" t="s">
        <v>11</v>
      </c>
      <c r="I1754" t="s">
        <v>42</v>
      </c>
      <c r="J1754" s="20"/>
      <c r="K1754" s="20"/>
      <c r="L1754" s="17" t="str">
        <f t="shared" si="139"/>
        <v>Sep</v>
      </c>
      <c r="M1754" s="17">
        <f t="shared" si="140"/>
        <v>2003</v>
      </c>
      <c r="N1754" s="17" t="str" cm="1">
        <f t="array" ref="N1754">IF(G1754="?",INDEX($G$2:$G$2344,MODE(MATCH($G$2:$G$2344,$G$2:$G$2344,0))),G1754)</f>
        <v>tier - 2</v>
      </c>
      <c r="O1754" s="17" t="str" cm="1">
        <f t="array" ref="O1754">IF(H1754="?",INDEX($H$2:$H$2344,MODE(MATCH($H$2:$H$2344,$H$2:$H$2344,0))),H1754)</f>
        <v>tier - 2</v>
      </c>
      <c r="P1754" s="17" t="str">
        <f t="shared" si="141"/>
        <v>R1011</v>
      </c>
      <c r="Q1754" s="47" t="str">
        <f t="shared" si="142"/>
        <v>10-Sep-2003</v>
      </c>
      <c r="R1754" s="48">
        <v>37874</v>
      </c>
      <c r="S1754" s="17"/>
      <c r="T1754" s="30">
        <f t="shared" si="143"/>
        <v>19</v>
      </c>
      <c r="U1754" s="62">
        <v>16884.919999999998</v>
      </c>
    </row>
    <row r="1755" spans="1:21" x14ac:dyDescent="0.25">
      <c r="A1755" t="s">
        <v>1786</v>
      </c>
      <c r="B1755">
        <v>1968</v>
      </c>
      <c r="C1755" t="s">
        <v>37</v>
      </c>
      <c r="D1755">
        <v>21</v>
      </c>
      <c r="E1755">
        <v>0</v>
      </c>
      <c r="F1755" s="54">
        <v>16903.5</v>
      </c>
      <c r="G1755" t="s">
        <v>11</v>
      </c>
      <c r="H1755" t="s">
        <v>12</v>
      </c>
      <c r="I1755" t="s">
        <v>23</v>
      </c>
      <c r="J1755" s="19"/>
      <c r="K1755" s="19"/>
      <c r="L1755" s="15" t="str">
        <f t="shared" si="139"/>
        <v>Oct</v>
      </c>
      <c r="M1755" s="15">
        <f t="shared" si="140"/>
        <v>1968</v>
      </c>
      <c r="N1755" s="15" t="str" cm="1">
        <f t="array" ref="N1755">IF(G1755="?",INDEX($G$2:$G$2344,MODE(MATCH($G$2:$G$2344,$G$2:$G$2344,0))),G1755)</f>
        <v>tier - 2</v>
      </c>
      <c r="O1755" s="15" t="str" cm="1">
        <f t="array" ref="O1755">IF(H1755="?",INDEX($H$2:$H$2344,MODE(MATCH($H$2:$H$2344,$H$2:$H$2344,0))),H1755)</f>
        <v>tier - 3</v>
      </c>
      <c r="P1755" s="15" t="str">
        <f t="shared" si="141"/>
        <v>R1012</v>
      </c>
      <c r="Q1755" s="49" t="str">
        <f t="shared" si="142"/>
        <v>21-Oct-1968</v>
      </c>
      <c r="R1755" s="46">
        <v>25132</v>
      </c>
      <c r="S1755" s="15"/>
      <c r="T1755" s="29">
        <f t="shared" si="143"/>
        <v>54</v>
      </c>
      <c r="U1755" s="61">
        <v>16903.5</v>
      </c>
    </row>
    <row r="1756" spans="1:21" x14ac:dyDescent="0.25">
      <c r="A1756" t="s">
        <v>1787</v>
      </c>
      <c r="B1756">
        <v>1977</v>
      </c>
      <c r="C1756" t="s">
        <v>35</v>
      </c>
      <c r="D1756">
        <v>25</v>
      </c>
      <c r="E1756">
        <v>2</v>
      </c>
      <c r="F1756" s="54">
        <v>16921.09</v>
      </c>
      <c r="G1756" t="s">
        <v>11</v>
      </c>
      <c r="H1756" t="s">
        <v>12</v>
      </c>
      <c r="I1756" t="s">
        <v>249</v>
      </c>
      <c r="J1756" s="20"/>
      <c r="K1756" s="20"/>
      <c r="L1756" s="17" t="str">
        <f t="shared" si="139"/>
        <v>Aug</v>
      </c>
      <c r="M1756" s="17">
        <f t="shared" si="140"/>
        <v>1977</v>
      </c>
      <c r="N1756" s="17" t="str" cm="1">
        <f t="array" ref="N1756">IF(G1756="?",INDEX($G$2:$G$2344,MODE(MATCH($G$2:$G$2344,$G$2:$G$2344,0))),G1756)</f>
        <v>tier - 2</v>
      </c>
      <c r="O1756" s="17" t="str" cm="1">
        <f t="array" ref="O1756">IF(H1756="?",INDEX($H$2:$H$2344,MODE(MATCH($H$2:$H$2344,$H$2:$H$2344,0))),H1756)</f>
        <v>tier - 3</v>
      </c>
      <c r="P1756" s="17" t="str">
        <f t="shared" si="141"/>
        <v>R1023</v>
      </c>
      <c r="Q1756" s="47" t="str">
        <f t="shared" si="142"/>
        <v>25-Aug-1977</v>
      </c>
      <c r="R1756" s="48">
        <v>28362</v>
      </c>
      <c r="S1756" s="17"/>
      <c r="T1756" s="30">
        <f t="shared" si="143"/>
        <v>45</v>
      </c>
      <c r="U1756" s="62">
        <v>16921.09</v>
      </c>
    </row>
    <row r="1757" spans="1:21" x14ac:dyDescent="0.25">
      <c r="A1757" t="s">
        <v>1788</v>
      </c>
      <c r="B1757">
        <v>1980</v>
      </c>
      <c r="C1757" t="s">
        <v>10</v>
      </c>
      <c r="D1757">
        <v>16</v>
      </c>
      <c r="E1757">
        <v>2</v>
      </c>
      <c r="F1757" s="54">
        <v>16990.55</v>
      </c>
      <c r="G1757" t="s">
        <v>11</v>
      </c>
      <c r="H1757" t="s">
        <v>12</v>
      </c>
      <c r="I1757" t="s">
        <v>23</v>
      </c>
      <c r="J1757" s="19"/>
      <c r="K1757" s="19"/>
      <c r="L1757" s="15" t="str">
        <f t="shared" si="139"/>
        <v>Jul</v>
      </c>
      <c r="M1757" s="15">
        <f t="shared" si="140"/>
        <v>1980</v>
      </c>
      <c r="N1757" s="15" t="str" cm="1">
        <f t="array" ref="N1757">IF(G1757="?",INDEX($G$2:$G$2344,MODE(MATCH($G$2:$G$2344,$G$2:$G$2344,0))),G1757)</f>
        <v>tier - 2</v>
      </c>
      <c r="O1757" s="15" t="str" cm="1">
        <f t="array" ref="O1757">IF(H1757="?",INDEX($H$2:$H$2344,MODE(MATCH($H$2:$H$2344,$H$2:$H$2344,0))),H1757)</f>
        <v>tier - 3</v>
      </c>
      <c r="P1757" s="15" t="str">
        <f t="shared" si="141"/>
        <v>R1012</v>
      </c>
      <c r="Q1757" s="49" t="str">
        <f t="shared" si="142"/>
        <v>16-Jul-1980</v>
      </c>
      <c r="R1757" s="46">
        <v>29418</v>
      </c>
      <c r="S1757" s="15"/>
      <c r="T1757" s="29">
        <f t="shared" si="143"/>
        <v>42</v>
      </c>
      <c r="U1757" s="61">
        <v>16990.55</v>
      </c>
    </row>
    <row r="1758" spans="1:21" x14ac:dyDescent="0.25">
      <c r="A1758" t="s">
        <v>1789</v>
      </c>
      <c r="B1758">
        <v>1971</v>
      </c>
      <c r="C1758" t="s">
        <v>35</v>
      </c>
      <c r="D1758">
        <v>22</v>
      </c>
      <c r="E1758">
        <v>0</v>
      </c>
      <c r="F1758" s="54">
        <v>17016.009999999998</v>
      </c>
      <c r="G1758" t="s">
        <v>11</v>
      </c>
      <c r="H1758" t="s">
        <v>11</v>
      </c>
      <c r="I1758" t="s">
        <v>249</v>
      </c>
      <c r="J1758" s="20"/>
      <c r="K1758" s="20"/>
      <c r="L1758" s="17" t="str">
        <f t="shared" si="139"/>
        <v>Aug</v>
      </c>
      <c r="M1758" s="17">
        <f t="shared" si="140"/>
        <v>1971</v>
      </c>
      <c r="N1758" s="17" t="str" cm="1">
        <f t="array" ref="N1758">IF(G1758="?",INDEX($G$2:$G$2344,MODE(MATCH($G$2:$G$2344,$G$2:$G$2344,0))),G1758)</f>
        <v>tier - 2</v>
      </c>
      <c r="O1758" s="17" t="str" cm="1">
        <f t="array" ref="O1758">IF(H1758="?",INDEX($H$2:$H$2344,MODE(MATCH($H$2:$H$2344,$H$2:$H$2344,0))),H1758)</f>
        <v>tier - 2</v>
      </c>
      <c r="P1758" s="17" t="str">
        <f t="shared" si="141"/>
        <v>R1023</v>
      </c>
      <c r="Q1758" s="47" t="str">
        <f t="shared" si="142"/>
        <v>22-Aug-1971</v>
      </c>
      <c r="R1758" s="48">
        <v>26167</v>
      </c>
      <c r="S1758" s="17"/>
      <c r="T1758" s="30">
        <f t="shared" si="143"/>
        <v>51</v>
      </c>
      <c r="U1758" s="62">
        <v>17016.009999999998</v>
      </c>
    </row>
    <row r="1759" spans="1:21" x14ac:dyDescent="0.25">
      <c r="A1759" t="s">
        <v>1790</v>
      </c>
      <c r="B1759">
        <v>1996</v>
      </c>
      <c r="C1759" t="s">
        <v>18</v>
      </c>
      <c r="D1759">
        <v>10</v>
      </c>
      <c r="E1759">
        <v>0</v>
      </c>
      <c r="F1759" s="54">
        <v>17043.34</v>
      </c>
      <c r="G1759" t="s">
        <v>11</v>
      </c>
      <c r="H1759" t="s">
        <v>12</v>
      </c>
      <c r="I1759" t="s">
        <v>13</v>
      </c>
      <c r="J1759" s="19"/>
      <c r="K1759" s="19"/>
      <c r="L1759" s="15" t="str">
        <f t="shared" si="139"/>
        <v>Jun</v>
      </c>
      <c r="M1759" s="15">
        <f t="shared" si="140"/>
        <v>1996</v>
      </c>
      <c r="N1759" s="15" t="str" cm="1">
        <f t="array" ref="N1759">IF(G1759="?",INDEX($G$2:$G$2344,MODE(MATCH($G$2:$G$2344,$G$2:$G$2344,0))),G1759)</f>
        <v>tier - 2</v>
      </c>
      <c r="O1759" s="15" t="str" cm="1">
        <f t="array" ref="O1759">IF(H1759="?",INDEX($H$2:$H$2344,MODE(MATCH($H$2:$H$2344,$H$2:$H$2344,0))),H1759)</f>
        <v>tier - 3</v>
      </c>
      <c r="P1759" s="15" t="str">
        <f t="shared" si="141"/>
        <v>R1013</v>
      </c>
      <c r="Q1759" s="49" t="str">
        <f t="shared" si="142"/>
        <v>10-Jun-1996</v>
      </c>
      <c r="R1759" s="46">
        <v>35226</v>
      </c>
      <c r="S1759" s="15"/>
      <c r="T1759" s="29">
        <f t="shared" si="143"/>
        <v>26</v>
      </c>
      <c r="U1759" s="61">
        <v>17043.34</v>
      </c>
    </row>
    <row r="1760" spans="1:21" x14ac:dyDescent="0.25">
      <c r="A1760" t="s">
        <v>1791</v>
      </c>
      <c r="B1760">
        <v>2003</v>
      </c>
      <c r="C1760" t="s">
        <v>30</v>
      </c>
      <c r="D1760">
        <v>26</v>
      </c>
      <c r="E1760">
        <v>0</v>
      </c>
      <c r="F1760" s="54">
        <v>17081.080000000002</v>
      </c>
      <c r="G1760" t="s">
        <v>11</v>
      </c>
      <c r="H1760" t="s">
        <v>11</v>
      </c>
      <c r="I1760" t="s">
        <v>42</v>
      </c>
      <c r="J1760" s="20"/>
      <c r="K1760" s="20"/>
      <c r="L1760" s="17" t="str">
        <f t="shared" si="139"/>
        <v>Dec</v>
      </c>
      <c r="M1760" s="17">
        <f t="shared" si="140"/>
        <v>2003</v>
      </c>
      <c r="N1760" s="17" t="str" cm="1">
        <f t="array" ref="N1760">IF(G1760="?",INDEX($G$2:$G$2344,MODE(MATCH($G$2:$G$2344,$G$2:$G$2344,0))),G1760)</f>
        <v>tier - 2</v>
      </c>
      <c r="O1760" s="17" t="str" cm="1">
        <f t="array" ref="O1760">IF(H1760="?",INDEX($H$2:$H$2344,MODE(MATCH($H$2:$H$2344,$H$2:$H$2344,0))),H1760)</f>
        <v>tier - 2</v>
      </c>
      <c r="P1760" s="17" t="str">
        <f t="shared" si="141"/>
        <v>R1011</v>
      </c>
      <c r="Q1760" s="47" t="str">
        <f t="shared" si="142"/>
        <v>26-Dec-2003</v>
      </c>
      <c r="R1760" s="48">
        <v>37981</v>
      </c>
      <c r="S1760" s="17"/>
      <c r="T1760" s="30">
        <f t="shared" si="143"/>
        <v>19</v>
      </c>
      <c r="U1760" s="62">
        <v>17081.080000000002</v>
      </c>
    </row>
    <row r="1761" spans="1:21" x14ac:dyDescent="0.25">
      <c r="A1761" t="s">
        <v>1792</v>
      </c>
      <c r="B1761">
        <v>2002</v>
      </c>
      <c r="C1761" t="s">
        <v>18</v>
      </c>
      <c r="D1761">
        <v>28</v>
      </c>
      <c r="E1761">
        <v>1</v>
      </c>
      <c r="F1761" s="54">
        <v>17085.27</v>
      </c>
      <c r="G1761" t="s">
        <v>11</v>
      </c>
      <c r="H1761" t="s">
        <v>12</v>
      </c>
      <c r="I1761" t="s">
        <v>13</v>
      </c>
      <c r="J1761" s="19"/>
      <c r="K1761" s="19"/>
      <c r="L1761" s="15" t="str">
        <f t="shared" si="139"/>
        <v>Jun</v>
      </c>
      <c r="M1761" s="15">
        <f t="shared" si="140"/>
        <v>2002</v>
      </c>
      <c r="N1761" s="15" t="str" cm="1">
        <f t="array" ref="N1761">IF(G1761="?",INDEX($G$2:$G$2344,MODE(MATCH($G$2:$G$2344,$G$2:$G$2344,0))),G1761)</f>
        <v>tier - 2</v>
      </c>
      <c r="O1761" s="15" t="str" cm="1">
        <f t="array" ref="O1761">IF(H1761="?",INDEX($H$2:$H$2344,MODE(MATCH($H$2:$H$2344,$H$2:$H$2344,0))),H1761)</f>
        <v>tier - 3</v>
      </c>
      <c r="P1761" s="15" t="str">
        <f t="shared" si="141"/>
        <v>R1013</v>
      </c>
      <c r="Q1761" s="49" t="str">
        <f t="shared" si="142"/>
        <v>28-Jun-2002</v>
      </c>
      <c r="R1761" s="46">
        <v>37435</v>
      </c>
      <c r="S1761" s="15"/>
      <c r="T1761" s="29">
        <f t="shared" si="143"/>
        <v>20</v>
      </c>
      <c r="U1761" s="61">
        <v>17085.27</v>
      </c>
    </row>
    <row r="1762" spans="1:21" x14ac:dyDescent="0.25">
      <c r="A1762" t="s">
        <v>1793</v>
      </c>
      <c r="B1762">
        <v>1998</v>
      </c>
      <c r="C1762" t="s">
        <v>18</v>
      </c>
      <c r="D1762">
        <v>3</v>
      </c>
      <c r="E1762">
        <v>4</v>
      </c>
      <c r="F1762" s="54">
        <v>17128.43</v>
      </c>
      <c r="G1762" t="s">
        <v>11</v>
      </c>
      <c r="H1762" t="s">
        <v>12</v>
      </c>
      <c r="I1762" t="s">
        <v>168</v>
      </c>
      <c r="J1762" s="20"/>
      <c r="K1762" s="20"/>
      <c r="L1762" s="17" t="str">
        <f t="shared" si="139"/>
        <v>Jun</v>
      </c>
      <c r="M1762" s="17">
        <f t="shared" si="140"/>
        <v>1998</v>
      </c>
      <c r="N1762" s="17" t="str" cm="1">
        <f t="array" ref="N1762">IF(G1762="?",INDEX($G$2:$G$2344,MODE(MATCH($G$2:$G$2344,$G$2:$G$2344,0))),G1762)</f>
        <v>tier - 2</v>
      </c>
      <c r="O1762" s="17" t="str" cm="1">
        <f t="array" ref="O1762">IF(H1762="?",INDEX($H$2:$H$2344,MODE(MATCH($H$2:$H$2344,$H$2:$H$2344,0))),H1762)</f>
        <v>tier - 3</v>
      </c>
      <c r="P1762" s="17" t="str">
        <f t="shared" si="141"/>
        <v>R1016</v>
      </c>
      <c r="Q1762" s="47" t="str">
        <f t="shared" si="142"/>
        <v>3-Jun-1998</v>
      </c>
      <c r="R1762" s="48">
        <v>35949</v>
      </c>
      <c r="S1762" s="17"/>
      <c r="T1762" s="30">
        <f t="shared" si="143"/>
        <v>25</v>
      </c>
      <c r="U1762" s="62">
        <v>17128.43</v>
      </c>
    </row>
    <row r="1763" spans="1:21" x14ac:dyDescent="0.25">
      <c r="A1763" t="s">
        <v>1794</v>
      </c>
      <c r="B1763">
        <v>1965</v>
      </c>
      <c r="C1763" t="s">
        <v>20</v>
      </c>
      <c r="D1763">
        <v>16</v>
      </c>
      <c r="E1763">
        <v>0</v>
      </c>
      <c r="F1763" s="54">
        <v>17172.27</v>
      </c>
      <c r="G1763" t="s">
        <v>11</v>
      </c>
      <c r="H1763" t="s">
        <v>11</v>
      </c>
      <c r="I1763" t="s">
        <v>535</v>
      </c>
      <c r="J1763" s="19"/>
      <c r="K1763" s="19"/>
      <c r="L1763" s="15" t="str">
        <f t="shared" si="139"/>
        <v>Sep</v>
      </c>
      <c r="M1763" s="15">
        <f t="shared" si="140"/>
        <v>1965</v>
      </c>
      <c r="N1763" s="15" t="str" cm="1">
        <f t="array" ref="N1763">IF(G1763="?",INDEX($G$2:$G$2344,MODE(MATCH($G$2:$G$2344,$G$2:$G$2344,0))),G1763)</f>
        <v>tier - 2</v>
      </c>
      <c r="O1763" s="15" t="str" cm="1">
        <f t="array" ref="O1763">IF(H1763="?",INDEX($H$2:$H$2344,MODE(MATCH($H$2:$H$2344,$H$2:$H$2344,0))),H1763)</f>
        <v>tier - 2</v>
      </c>
      <c r="P1763" s="15" t="str">
        <f t="shared" si="141"/>
        <v>R1026</v>
      </c>
      <c r="Q1763" s="49" t="str">
        <f t="shared" si="142"/>
        <v>16-Sep-1965</v>
      </c>
      <c r="R1763" s="46">
        <v>24001</v>
      </c>
      <c r="S1763" s="15"/>
      <c r="T1763" s="29">
        <f t="shared" si="143"/>
        <v>57</v>
      </c>
      <c r="U1763" s="61">
        <v>17172.27</v>
      </c>
    </row>
    <row r="1764" spans="1:21" x14ac:dyDescent="0.25">
      <c r="A1764" t="s">
        <v>1795</v>
      </c>
      <c r="B1764">
        <v>1964</v>
      </c>
      <c r="C1764" t="s">
        <v>18</v>
      </c>
      <c r="D1764">
        <v>7</v>
      </c>
      <c r="E1764">
        <v>0</v>
      </c>
      <c r="F1764" s="54">
        <v>17174.52</v>
      </c>
      <c r="G1764" t="s">
        <v>11</v>
      </c>
      <c r="H1764" t="s">
        <v>11</v>
      </c>
      <c r="I1764" t="s">
        <v>23</v>
      </c>
      <c r="J1764" s="20"/>
      <c r="K1764" s="20"/>
      <c r="L1764" s="17" t="str">
        <f t="shared" si="139"/>
        <v>Jun</v>
      </c>
      <c r="M1764" s="17">
        <f t="shared" si="140"/>
        <v>1964</v>
      </c>
      <c r="N1764" s="17" t="str" cm="1">
        <f t="array" ref="N1764">IF(G1764="?",INDEX($G$2:$G$2344,MODE(MATCH($G$2:$G$2344,$G$2:$G$2344,0))),G1764)</f>
        <v>tier - 2</v>
      </c>
      <c r="O1764" s="17" t="str" cm="1">
        <f t="array" ref="O1764">IF(H1764="?",INDEX($H$2:$H$2344,MODE(MATCH($H$2:$H$2344,$H$2:$H$2344,0))),H1764)</f>
        <v>tier - 2</v>
      </c>
      <c r="P1764" s="17" t="str">
        <f t="shared" si="141"/>
        <v>R1012</v>
      </c>
      <c r="Q1764" s="47" t="str">
        <f t="shared" si="142"/>
        <v>7-Jun-1964</v>
      </c>
      <c r="R1764" s="48">
        <v>23535</v>
      </c>
      <c r="S1764" s="17"/>
      <c r="T1764" s="30">
        <f t="shared" si="143"/>
        <v>59</v>
      </c>
      <c r="U1764" s="62">
        <v>17174.52</v>
      </c>
    </row>
    <row r="1765" spans="1:21" x14ac:dyDescent="0.25">
      <c r="A1765" t="s">
        <v>1796</v>
      </c>
      <c r="B1765">
        <v>2004</v>
      </c>
      <c r="C1765" t="s">
        <v>35</v>
      </c>
      <c r="D1765">
        <v>18</v>
      </c>
      <c r="E1765">
        <v>1</v>
      </c>
      <c r="F1765" s="54">
        <v>17178.68</v>
      </c>
      <c r="G1765" t="s">
        <v>11</v>
      </c>
      <c r="H1765" t="s">
        <v>11</v>
      </c>
      <c r="I1765" t="s">
        <v>166</v>
      </c>
      <c r="J1765" s="19"/>
      <c r="K1765" s="19"/>
      <c r="L1765" s="15" t="str">
        <f t="shared" si="139"/>
        <v>Aug</v>
      </c>
      <c r="M1765" s="15">
        <f t="shared" si="140"/>
        <v>2004</v>
      </c>
      <c r="N1765" s="15" t="str" cm="1">
        <f t="array" ref="N1765">IF(G1765="?",INDEX($G$2:$G$2344,MODE(MATCH($G$2:$G$2344,$G$2:$G$2344,0))),G1765)</f>
        <v>tier - 2</v>
      </c>
      <c r="O1765" s="15" t="str" cm="1">
        <f t="array" ref="O1765">IF(H1765="?",INDEX($H$2:$H$2344,MODE(MATCH($H$2:$H$2344,$H$2:$H$2344,0))),H1765)</f>
        <v>tier - 2</v>
      </c>
      <c r="P1765" s="15" t="str">
        <f t="shared" si="141"/>
        <v>R1019</v>
      </c>
      <c r="Q1765" s="49" t="str">
        <f t="shared" si="142"/>
        <v>18-Aug-2004</v>
      </c>
      <c r="R1765" s="46">
        <v>38217</v>
      </c>
      <c r="S1765" s="15"/>
      <c r="T1765" s="29">
        <f t="shared" si="143"/>
        <v>18</v>
      </c>
      <c r="U1765" s="61">
        <v>17178.68</v>
      </c>
    </row>
    <row r="1766" spans="1:21" x14ac:dyDescent="0.25">
      <c r="A1766" t="s">
        <v>1797</v>
      </c>
      <c r="B1766">
        <v>1982</v>
      </c>
      <c r="C1766" t="s">
        <v>37</v>
      </c>
      <c r="D1766">
        <v>22</v>
      </c>
      <c r="E1766">
        <v>1</v>
      </c>
      <c r="F1766" s="54">
        <v>17179.52</v>
      </c>
      <c r="G1766" t="s">
        <v>11</v>
      </c>
      <c r="H1766" t="s">
        <v>16</v>
      </c>
      <c r="I1766" t="s">
        <v>13</v>
      </c>
      <c r="J1766" s="20"/>
      <c r="K1766" s="20"/>
      <c r="L1766" s="17" t="str">
        <f t="shared" si="139"/>
        <v>Oct</v>
      </c>
      <c r="M1766" s="17">
        <f t="shared" si="140"/>
        <v>1982</v>
      </c>
      <c r="N1766" s="17" t="str" cm="1">
        <f t="array" ref="N1766">IF(G1766="?",INDEX($G$2:$G$2344,MODE(MATCH($G$2:$G$2344,$G$2:$G$2344,0))),G1766)</f>
        <v>tier - 2</v>
      </c>
      <c r="O1766" s="17" t="str" cm="1">
        <f t="array" ref="O1766">IF(H1766="?",INDEX($H$2:$H$2344,MODE(MATCH($H$2:$H$2344,$H$2:$H$2344,0))),H1766)</f>
        <v>tier - 1</v>
      </c>
      <c r="P1766" s="17" t="str">
        <f t="shared" si="141"/>
        <v>R1013</v>
      </c>
      <c r="Q1766" s="47" t="str">
        <f t="shared" si="142"/>
        <v>22-Oct-1982</v>
      </c>
      <c r="R1766" s="48">
        <v>30246</v>
      </c>
      <c r="S1766" s="17"/>
      <c r="T1766" s="30">
        <f t="shared" si="143"/>
        <v>40</v>
      </c>
      <c r="U1766" s="62">
        <v>17179.52</v>
      </c>
    </row>
    <row r="1767" spans="1:21" x14ac:dyDescent="0.25">
      <c r="A1767" t="s">
        <v>1798</v>
      </c>
      <c r="B1767">
        <v>1975</v>
      </c>
      <c r="C1767" t="s">
        <v>35</v>
      </c>
      <c r="D1767">
        <v>25</v>
      </c>
      <c r="E1767">
        <v>1</v>
      </c>
      <c r="F1767" s="54">
        <v>17253.43</v>
      </c>
      <c r="G1767" t="s">
        <v>11</v>
      </c>
      <c r="H1767" t="s">
        <v>12</v>
      </c>
      <c r="I1767" t="s">
        <v>535</v>
      </c>
      <c r="J1767" s="19"/>
      <c r="K1767" s="19"/>
      <c r="L1767" s="15" t="str">
        <f t="shared" si="139"/>
        <v>Aug</v>
      </c>
      <c r="M1767" s="15">
        <f t="shared" si="140"/>
        <v>1975</v>
      </c>
      <c r="N1767" s="15" t="str" cm="1">
        <f t="array" ref="N1767">IF(G1767="?",INDEX($G$2:$G$2344,MODE(MATCH($G$2:$G$2344,$G$2:$G$2344,0))),G1767)</f>
        <v>tier - 2</v>
      </c>
      <c r="O1767" s="15" t="str" cm="1">
        <f t="array" ref="O1767">IF(H1767="?",INDEX($H$2:$H$2344,MODE(MATCH($H$2:$H$2344,$H$2:$H$2344,0))),H1767)</f>
        <v>tier - 3</v>
      </c>
      <c r="P1767" s="15" t="str">
        <f t="shared" si="141"/>
        <v>R1026</v>
      </c>
      <c r="Q1767" s="49" t="str">
        <f t="shared" si="142"/>
        <v>25-Aug-1975</v>
      </c>
      <c r="R1767" s="46">
        <v>27631</v>
      </c>
      <c r="S1767" s="15"/>
      <c r="T1767" s="29">
        <f t="shared" si="143"/>
        <v>47</v>
      </c>
      <c r="U1767" s="61">
        <v>17253.43</v>
      </c>
    </row>
    <row r="1768" spans="1:21" x14ac:dyDescent="0.25">
      <c r="A1768" t="s">
        <v>1799</v>
      </c>
      <c r="B1768">
        <v>1963</v>
      </c>
      <c r="C1768" t="s">
        <v>10</v>
      </c>
      <c r="D1768">
        <v>12</v>
      </c>
      <c r="E1768">
        <v>0</v>
      </c>
      <c r="F1768" s="54">
        <v>17337.580000000002</v>
      </c>
      <c r="G1768" t="s">
        <v>11</v>
      </c>
      <c r="H1768" t="s">
        <v>12</v>
      </c>
      <c r="I1768" t="s">
        <v>249</v>
      </c>
      <c r="J1768" s="20"/>
      <c r="K1768" s="20"/>
      <c r="L1768" s="17" t="str">
        <f t="shared" si="139"/>
        <v>Jul</v>
      </c>
      <c r="M1768" s="17">
        <f t="shared" si="140"/>
        <v>1963</v>
      </c>
      <c r="N1768" s="17" t="str" cm="1">
        <f t="array" ref="N1768">IF(G1768="?",INDEX($G$2:$G$2344,MODE(MATCH($G$2:$G$2344,$G$2:$G$2344,0))),G1768)</f>
        <v>tier - 2</v>
      </c>
      <c r="O1768" s="17" t="str" cm="1">
        <f t="array" ref="O1768">IF(H1768="?",INDEX($H$2:$H$2344,MODE(MATCH($H$2:$H$2344,$H$2:$H$2344,0))),H1768)</f>
        <v>tier - 3</v>
      </c>
      <c r="P1768" s="17" t="str">
        <f t="shared" si="141"/>
        <v>R1023</v>
      </c>
      <c r="Q1768" s="47" t="str">
        <f t="shared" si="142"/>
        <v>12-Jul-1963</v>
      </c>
      <c r="R1768" s="48">
        <v>23204</v>
      </c>
      <c r="S1768" s="17"/>
      <c r="T1768" s="30">
        <f t="shared" si="143"/>
        <v>59</v>
      </c>
      <c r="U1768" s="62">
        <v>17337.580000000002</v>
      </c>
    </row>
    <row r="1769" spans="1:21" x14ac:dyDescent="0.25">
      <c r="A1769" t="s">
        <v>1800</v>
      </c>
      <c r="B1769">
        <v>2003</v>
      </c>
      <c r="C1769" t="s">
        <v>15</v>
      </c>
      <c r="D1769">
        <v>1</v>
      </c>
      <c r="E1769">
        <v>0</v>
      </c>
      <c r="F1769" s="54">
        <v>17352.68</v>
      </c>
      <c r="G1769" t="s">
        <v>11</v>
      </c>
      <c r="H1769" t="s">
        <v>12</v>
      </c>
      <c r="I1769" t="s">
        <v>23</v>
      </c>
      <c r="J1769" s="19"/>
      <c r="K1769" s="19"/>
      <c r="L1769" s="15" t="str">
        <f t="shared" si="139"/>
        <v>Nov</v>
      </c>
      <c r="M1769" s="15">
        <f t="shared" si="140"/>
        <v>2003</v>
      </c>
      <c r="N1769" s="15" t="str" cm="1">
        <f t="array" ref="N1769">IF(G1769="?",INDEX($G$2:$G$2344,MODE(MATCH($G$2:$G$2344,$G$2:$G$2344,0))),G1769)</f>
        <v>tier - 2</v>
      </c>
      <c r="O1769" s="15" t="str" cm="1">
        <f t="array" ref="O1769">IF(H1769="?",INDEX($H$2:$H$2344,MODE(MATCH($H$2:$H$2344,$H$2:$H$2344,0))),H1769)</f>
        <v>tier - 3</v>
      </c>
      <c r="P1769" s="15" t="str">
        <f t="shared" si="141"/>
        <v>R1012</v>
      </c>
      <c r="Q1769" s="49" t="str">
        <f t="shared" si="142"/>
        <v>1-Nov-2003</v>
      </c>
      <c r="R1769" s="46">
        <v>37926</v>
      </c>
      <c r="S1769" s="15"/>
      <c r="T1769" s="29">
        <f t="shared" si="143"/>
        <v>19</v>
      </c>
      <c r="U1769" s="61">
        <v>17352.68</v>
      </c>
    </row>
    <row r="1770" spans="1:21" x14ac:dyDescent="0.25">
      <c r="A1770" t="s">
        <v>1801</v>
      </c>
      <c r="B1770">
        <v>1992</v>
      </c>
      <c r="C1770" t="s">
        <v>37</v>
      </c>
      <c r="D1770">
        <v>18</v>
      </c>
      <c r="E1770">
        <v>2</v>
      </c>
      <c r="F1770" s="54">
        <v>17361.77</v>
      </c>
      <c r="G1770" t="s">
        <v>11</v>
      </c>
      <c r="H1770" t="s">
        <v>16</v>
      </c>
      <c r="I1770" t="s">
        <v>23</v>
      </c>
      <c r="J1770" s="20"/>
      <c r="K1770" s="20"/>
      <c r="L1770" s="17" t="str">
        <f t="shared" si="139"/>
        <v>Oct</v>
      </c>
      <c r="M1770" s="17">
        <f t="shared" si="140"/>
        <v>1992</v>
      </c>
      <c r="N1770" s="17" t="str" cm="1">
        <f t="array" ref="N1770">IF(G1770="?",INDEX($G$2:$G$2344,MODE(MATCH($G$2:$G$2344,$G$2:$G$2344,0))),G1770)</f>
        <v>tier - 2</v>
      </c>
      <c r="O1770" s="17" t="str" cm="1">
        <f t="array" ref="O1770">IF(H1770="?",INDEX($H$2:$H$2344,MODE(MATCH($H$2:$H$2344,$H$2:$H$2344,0))),H1770)</f>
        <v>tier - 1</v>
      </c>
      <c r="P1770" s="17" t="str">
        <f t="shared" si="141"/>
        <v>R1012</v>
      </c>
      <c r="Q1770" s="47" t="str">
        <f t="shared" si="142"/>
        <v>18-Oct-1992</v>
      </c>
      <c r="R1770" s="48">
        <v>33895</v>
      </c>
      <c r="S1770" s="17"/>
      <c r="T1770" s="30">
        <f t="shared" si="143"/>
        <v>30</v>
      </c>
      <c r="U1770" s="62">
        <v>17361.77</v>
      </c>
    </row>
    <row r="1771" spans="1:21" x14ac:dyDescent="0.25">
      <c r="A1771" t="s">
        <v>1802</v>
      </c>
      <c r="B1771">
        <v>2003</v>
      </c>
      <c r="C1771" t="s">
        <v>15</v>
      </c>
      <c r="D1771">
        <v>2</v>
      </c>
      <c r="E1771">
        <v>0</v>
      </c>
      <c r="F1771" s="54">
        <v>17468.98</v>
      </c>
      <c r="G1771" t="s">
        <v>11</v>
      </c>
      <c r="H1771" t="s">
        <v>16</v>
      </c>
      <c r="I1771" t="s">
        <v>23</v>
      </c>
      <c r="J1771" s="19"/>
      <c r="K1771" s="19"/>
      <c r="L1771" s="15" t="str">
        <f t="shared" si="139"/>
        <v>Nov</v>
      </c>
      <c r="M1771" s="15">
        <f t="shared" si="140"/>
        <v>2003</v>
      </c>
      <c r="N1771" s="15" t="str" cm="1">
        <f t="array" ref="N1771">IF(G1771="?",INDEX($G$2:$G$2344,MODE(MATCH($G$2:$G$2344,$G$2:$G$2344,0))),G1771)</f>
        <v>tier - 2</v>
      </c>
      <c r="O1771" s="15" t="str" cm="1">
        <f t="array" ref="O1771">IF(H1771="?",INDEX($H$2:$H$2344,MODE(MATCH($H$2:$H$2344,$H$2:$H$2344,0))),H1771)</f>
        <v>tier - 1</v>
      </c>
      <c r="P1771" s="15" t="str">
        <f t="shared" si="141"/>
        <v>R1012</v>
      </c>
      <c r="Q1771" s="49" t="str">
        <f t="shared" si="142"/>
        <v>2-Nov-2003</v>
      </c>
      <c r="R1771" s="46">
        <v>37927</v>
      </c>
      <c r="S1771" s="15"/>
      <c r="T1771" s="29">
        <f t="shared" si="143"/>
        <v>19</v>
      </c>
      <c r="U1771" s="61">
        <v>17468.98</v>
      </c>
    </row>
    <row r="1772" spans="1:21" x14ac:dyDescent="0.25">
      <c r="A1772" t="s">
        <v>1803</v>
      </c>
      <c r="B1772">
        <v>1971</v>
      </c>
      <c r="C1772" t="s">
        <v>18</v>
      </c>
      <c r="D1772">
        <v>8</v>
      </c>
      <c r="E1772">
        <v>0</v>
      </c>
      <c r="F1772" s="54">
        <v>17479.53</v>
      </c>
      <c r="G1772" t="s">
        <v>16</v>
      </c>
      <c r="H1772" t="s">
        <v>16</v>
      </c>
      <c r="I1772" t="s">
        <v>23</v>
      </c>
      <c r="J1772" s="20"/>
      <c r="K1772" s="20"/>
      <c r="L1772" s="17" t="str">
        <f t="shared" si="139"/>
        <v>Jun</v>
      </c>
      <c r="M1772" s="17">
        <f t="shared" si="140"/>
        <v>1971</v>
      </c>
      <c r="N1772" s="17" t="str" cm="1">
        <f t="array" ref="N1772">IF(G1772="?",INDEX($G$2:$G$2344,MODE(MATCH($G$2:$G$2344,$G$2:$G$2344,0))),G1772)</f>
        <v>tier - 1</v>
      </c>
      <c r="O1772" s="17" t="str" cm="1">
        <f t="array" ref="O1772">IF(H1772="?",INDEX($H$2:$H$2344,MODE(MATCH($H$2:$H$2344,$H$2:$H$2344,0))),H1772)</f>
        <v>tier - 1</v>
      </c>
      <c r="P1772" s="17" t="str">
        <f t="shared" si="141"/>
        <v>R1012</v>
      </c>
      <c r="Q1772" s="47" t="str">
        <f t="shared" si="142"/>
        <v>8-Jun-1971</v>
      </c>
      <c r="R1772" s="48">
        <v>26092</v>
      </c>
      <c r="S1772" s="17"/>
      <c r="T1772" s="30">
        <f t="shared" si="143"/>
        <v>52</v>
      </c>
      <c r="U1772" s="62">
        <v>17479.53</v>
      </c>
    </row>
    <row r="1773" spans="1:21" x14ac:dyDescent="0.25">
      <c r="A1773" t="s">
        <v>1804</v>
      </c>
      <c r="B1773">
        <v>1990</v>
      </c>
      <c r="C1773" t="s">
        <v>30</v>
      </c>
      <c r="D1773">
        <v>29</v>
      </c>
      <c r="E1773">
        <v>0</v>
      </c>
      <c r="F1773" s="54">
        <v>17496.310000000001</v>
      </c>
      <c r="G1773" t="s">
        <v>16</v>
      </c>
      <c r="H1773" t="s">
        <v>11</v>
      </c>
      <c r="I1773" t="s">
        <v>42</v>
      </c>
      <c r="J1773" s="19"/>
      <c r="K1773" s="19"/>
      <c r="L1773" s="15" t="str">
        <f t="shared" si="139"/>
        <v>Dec</v>
      </c>
      <c r="M1773" s="15">
        <f t="shared" si="140"/>
        <v>1990</v>
      </c>
      <c r="N1773" s="15" t="str" cm="1">
        <f t="array" ref="N1773">IF(G1773="?",INDEX($G$2:$G$2344,MODE(MATCH($G$2:$G$2344,$G$2:$G$2344,0))),G1773)</f>
        <v>tier - 1</v>
      </c>
      <c r="O1773" s="15" t="str" cm="1">
        <f t="array" ref="O1773">IF(H1773="?",INDEX($H$2:$H$2344,MODE(MATCH($H$2:$H$2344,$H$2:$H$2344,0))),H1773)</f>
        <v>tier - 2</v>
      </c>
      <c r="P1773" s="15" t="str">
        <f t="shared" si="141"/>
        <v>R1011</v>
      </c>
      <c r="Q1773" s="49" t="str">
        <f t="shared" si="142"/>
        <v>29-Dec-1990</v>
      </c>
      <c r="R1773" s="46">
        <v>33236</v>
      </c>
      <c r="S1773" s="15"/>
      <c r="T1773" s="29">
        <f t="shared" si="143"/>
        <v>32</v>
      </c>
      <c r="U1773" s="61">
        <v>17496.310000000001</v>
      </c>
    </row>
    <row r="1774" spans="1:21" x14ac:dyDescent="0.25">
      <c r="A1774" t="s">
        <v>1805</v>
      </c>
      <c r="B1774">
        <v>1965</v>
      </c>
      <c r="C1774" t="s">
        <v>18</v>
      </c>
      <c r="D1774">
        <v>16</v>
      </c>
      <c r="E1774">
        <v>0</v>
      </c>
      <c r="F1774" s="54">
        <v>17505.650000000001</v>
      </c>
      <c r="G1774" t="s">
        <v>16</v>
      </c>
      <c r="H1774" t="s">
        <v>11</v>
      </c>
      <c r="I1774" t="s">
        <v>249</v>
      </c>
      <c r="J1774" s="20"/>
      <c r="K1774" s="20"/>
      <c r="L1774" s="17" t="str">
        <f t="shared" si="139"/>
        <v>Jun</v>
      </c>
      <c r="M1774" s="17">
        <f t="shared" si="140"/>
        <v>1965</v>
      </c>
      <c r="N1774" s="17" t="str" cm="1">
        <f t="array" ref="N1774">IF(G1774="?",INDEX($G$2:$G$2344,MODE(MATCH($G$2:$G$2344,$G$2:$G$2344,0))),G1774)</f>
        <v>tier - 1</v>
      </c>
      <c r="O1774" s="17" t="str" cm="1">
        <f t="array" ref="O1774">IF(H1774="?",INDEX($H$2:$H$2344,MODE(MATCH($H$2:$H$2344,$H$2:$H$2344,0))),H1774)</f>
        <v>tier - 2</v>
      </c>
      <c r="P1774" s="17" t="str">
        <f t="shared" si="141"/>
        <v>R1023</v>
      </c>
      <c r="Q1774" s="47" t="str">
        <f t="shared" si="142"/>
        <v>16-Jun-1965</v>
      </c>
      <c r="R1774" s="48">
        <v>23909</v>
      </c>
      <c r="S1774" s="17"/>
      <c r="T1774" s="30">
        <f t="shared" si="143"/>
        <v>57</v>
      </c>
      <c r="U1774" s="62">
        <v>17505.650000000001</v>
      </c>
    </row>
    <row r="1775" spans="1:21" x14ac:dyDescent="0.25">
      <c r="A1775" t="s">
        <v>1806</v>
      </c>
      <c r="B1775">
        <v>1968</v>
      </c>
      <c r="C1775" t="s">
        <v>10</v>
      </c>
      <c r="D1775">
        <v>12</v>
      </c>
      <c r="E1775">
        <v>0</v>
      </c>
      <c r="F1775" s="54">
        <v>17507.47</v>
      </c>
      <c r="G1775" t="s">
        <v>16</v>
      </c>
      <c r="H1775" t="s">
        <v>16</v>
      </c>
      <c r="I1775" t="s">
        <v>535</v>
      </c>
      <c r="J1775" s="19"/>
      <c r="K1775" s="19"/>
      <c r="L1775" s="15" t="str">
        <f t="shared" si="139"/>
        <v>Jul</v>
      </c>
      <c r="M1775" s="15">
        <f t="shared" si="140"/>
        <v>1968</v>
      </c>
      <c r="N1775" s="15" t="str" cm="1">
        <f t="array" ref="N1775">IF(G1775="?",INDEX($G$2:$G$2344,MODE(MATCH($G$2:$G$2344,$G$2:$G$2344,0))),G1775)</f>
        <v>tier - 1</v>
      </c>
      <c r="O1775" s="15" t="str" cm="1">
        <f t="array" ref="O1775">IF(H1775="?",INDEX($H$2:$H$2344,MODE(MATCH($H$2:$H$2344,$H$2:$H$2344,0))),H1775)</f>
        <v>tier - 1</v>
      </c>
      <c r="P1775" s="15" t="str">
        <f t="shared" si="141"/>
        <v>R1026</v>
      </c>
      <c r="Q1775" s="49" t="str">
        <f t="shared" si="142"/>
        <v>12-Jul-1968</v>
      </c>
      <c r="R1775" s="46">
        <v>25031</v>
      </c>
      <c r="S1775" s="15"/>
      <c r="T1775" s="29">
        <f t="shared" si="143"/>
        <v>54</v>
      </c>
      <c r="U1775" s="61">
        <v>17507.47</v>
      </c>
    </row>
    <row r="1776" spans="1:21" x14ac:dyDescent="0.25">
      <c r="A1776" t="s">
        <v>1807</v>
      </c>
      <c r="B1776">
        <v>1963</v>
      </c>
      <c r="C1776" t="s">
        <v>15</v>
      </c>
      <c r="D1776">
        <v>16</v>
      </c>
      <c r="E1776">
        <v>0</v>
      </c>
      <c r="F1776" s="54">
        <v>17556.88</v>
      </c>
      <c r="G1776" t="s">
        <v>16</v>
      </c>
      <c r="H1776" t="s">
        <v>11</v>
      </c>
      <c r="I1776" t="s">
        <v>23</v>
      </c>
      <c r="J1776" s="20"/>
      <c r="K1776" s="20"/>
      <c r="L1776" s="17" t="str">
        <f t="shared" si="139"/>
        <v>Nov</v>
      </c>
      <c r="M1776" s="17">
        <f t="shared" si="140"/>
        <v>1963</v>
      </c>
      <c r="N1776" s="17" t="str" cm="1">
        <f t="array" ref="N1776">IF(G1776="?",INDEX($G$2:$G$2344,MODE(MATCH($G$2:$G$2344,$G$2:$G$2344,0))),G1776)</f>
        <v>tier - 1</v>
      </c>
      <c r="O1776" s="17" t="str" cm="1">
        <f t="array" ref="O1776">IF(H1776="?",INDEX($H$2:$H$2344,MODE(MATCH($H$2:$H$2344,$H$2:$H$2344,0))),H1776)</f>
        <v>tier - 2</v>
      </c>
      <c r="P1776" s="17" t="str">
        <f t="shared" si="141"/>
        <v>R1012</v>
      </c>
      <c r="Q1776" s="47" t="str">
        <f t="shared" si="142"/>
        <v>16-Nov-1963</v>
      </c>
      <c r="R1776" s="48">
        <v>23331</v>
      </c>
      <c r="S1776" s="17"/>
      <c r="T1776" s="30">
        <f t="shared" si="143"/>
        <v>59</v>
      </c>
      <c r="U1776" s="62">
        <v>17556.88</v>
      </c>
    </row>
    <row r="1777" spans="1:21" x14ac:dyDescent="0.25">
      <c r="A1777" t="s">
        <v>1808</v>
      </c>
      <c r="B1777">
        <v>2002</v>
      </c>
      <c r="C1777" t="s">
        <v>35</v>
      </c>
      <c r="D1777">
        <v>25</v>
      </c>
      <c r="E1777">
        <v>1</v>
      </c>
      <c r="F1777" s="54">
        <v>17560.38</v>
      </c>
      <c r="G1777" t="s">
        <v>16</v>
      </c>
      <c r="H1777" t="s">
        <v>16</v>
      </c>
      <c r="I1777" t="s">
        <v>23</v>
      </c>
      <c r="J1777" s="19"/>
      <c r="K1777" s="19"/>
      <c r="L1777" s="15" t="str">
        <f t="shared" si="139"/>
        <v>Aug</v>
      </c>
      <c r="M1777" s="15">
        <f t="shared" si="140"/>
        <v>2002</v>
      </c>
      <c r="N1777" s="15" t="str" cm="1">
        <f t="array" ref="N1777">IF(G1777="?",INDEX($G$2:$G$2344,MODE(MATCH($G$2:$G$2344,$G$2:$G$2344,0))),G1777)</f>
        <v>tier - 1</v>
      </c>
      <c r="O1777" s="15" t="str" cm="1">
        <f t="array" ref="O1777">IF(H1777="?",INDEX($H$2:$H$2344,MODE(MATCH($H$2:$H$2344,$H$2:$H$2344,0))),H1777)</f>
        <v>tier - 1</v>
      </c>
      <c r="P1777" s="15" t="str">
        <f t="shared" si="141"/>
        <v>R1012</v>
      </c>
      <c r="Q1777" s="49" t="str">
        <f t="shared" si="142"/>
        <v>25-Aug-2002</v>
      </c>
      <c r="R1777" s="46">
        <v>37493</v>
      </c>
      <c r="S1777" s="15"/>
      <c r="T1777" s="29">
        <f t="shared" si="143"/>
        <v>20</v>
      </c>
      <c r="U1777" s="61">
        <v>17560.38</v>
      </c>
    </row>
    <row r="1778" spans="1:21" x14ac:dyDescent="0.25">
      <c r="A1778" t="s">
        <v>1809</v>
      </c>
      <c r="B1778">
        <v>1970</v>
      </c>
      <c r="C1778" t="s">
        <v>10</v>
      </c>
      <c r="D1778">
        <v>26</v>
      </c>
      <c r="E1778">
        <v>0</v>
      </c>
      <c r="F1778" s="54">
        <v>17584.72</v>
      </c>
      <c r="G1778" t="s">
        <v>16</v>
      </c>
      <c r="H1778" t="s">
        <v>12</v>
      </c>
      <c r="I1778" t="s">
        <v>23</v>
      </c>
      <c r="J1778" s="20"/>
      <c r="K1778" s="20"/>
      <c r="L1778" s="17" t="str">
        <f t="shared" si="139"/>
        <v>Jul</v>
      </c>
      <c r="M1778" s="17">
        <f t="shared" si="140"/>
        <v>1970</v>
      </c>
      <c r="N1778" s="17" t="str" cm="1">
        <f t="array" ref="N1778">IF(G1778="?",INDEX($G$2:$G$2344,MODE(MATCH($G$2:$G$2344,$G$2:$G$2344,0))),G1778)</f>
        <v>tier - 1</v>
      </c>
      <c r="O1778" s="17" t="str" cm="1">
        <f t="array" ref="O1778">IF(H1778="?",INDEX($H$2:$H$2344,MODE(MATCH($H$2:$H$2344,$H$2:$H$2344,0))),H1778)</f>
        <v>tier - 3</v>
      </c>
      <c r="P1778" s="17" t="str">
        <f t="shared" si="141"/>
        <v>R1012</v>
      </c>
      <c r="Q1778" s="47" t="str">
        <f t="shared" si="142"/>
        <v>26-Jul-1970</v>
      </c>
      <c r="R1778" s="48">
        <v>25775</v>
      </c>
      <c r="S1778" s="17"/>
      <c r="T1778" s="30">
        <f t="shared" si="143"/>
        <v>52</v>
      </c>
      <c r="U1778" s="62">
        <v>17584.72</v>
      </c>
    </row>
    <row r="1779" spans="1:21" x14ac:dyDescent="0.25">
      <c r="A1779" t="s">
        <v>1810</v>
      </c>
      <c r="B1779">
        <v>1990</v>
      </c>
      <c r="C1779" t="s">
        <v>37</v>
      </c>
      <c r="D1779">
        <v>25</v>
      </c>
      <c r="E1779">
        <v>1</v>
      </c>
      <c r="F1779" s="54">
        <v>17626.240000000002</v>
      </c>
      <c r="G1779" t="s">
        <v>16</v>
      </c>
      <c r="H1779" t="s">
        <v>12</v>
      </c>
      <c r="I1779" t="s">
        <v>13</v>
      </c>
      <c r="J1779" s="19"/>
      <c r="K1779" s="19"/>
      <c r="L1779" s="15" t="str">
        <f t="shared" si="139"/>
        <v>Oct</v>
      </c>
      <c r="M1779" s="15">
        <f t="shared" si="140"/>
        <v>1990</v>
      </c>
      <c r="N1779" s="15" t="str" cm="1">
        <f t="array" ref="N1779">IF(G1779="?",INDEX($G$2:$G$2344,MODE(MATCH($G$2:$G$2344,$G$2:$G$2344,0))),G1779)</f>
        <v>tier - 1</v>
      </c>
      <c r="O1779" s="15" t="str" cm="1">
        <f t="array" ref="O1779">IF(H1779="?",INDEX($H$2:$H$2344,MODE(MATCH($H$2:$H$2344,$H$2:$H$2344,0))),H1779)</f>
        <v>tier - 3</v>
      </c>
      <c r="P1779" s="15" t="str">
        <f t="shared" si="141"/>
        <v>R1013</v>
      </c>
      <c r="Q1779" s="49" t="str">
        <f t="shared" si="142"/>
        <v>25-Oct-1990</v>
      </c>
      <c r="R1779" s="46">
        <v>33171</v>
      </c>
      <c r="S1779" s="15"/>
      <c r="T1779" s="29">
        <f t="shared" si="143"/>
        <v>32</v>
      </c>
      <c r="U1779" s="61">
        <v>17626.240000000002</v>
      </c>
    </row>
    <row r="1780" spans="1:21" x14ac:dyDescent="0.25">
      <c r="A1780" t="s">
        <v>1811</v>
      </c>
      <c r="B1780">
        <v>1994</v>
      </c>
      <c r="C1780" t="s">
        <v>10</v>
      </c>
      <c r="D1780">
        <v>1</v>
      </c>
      <c r="E1780">
        <v>3</v>
      </c>
      <c r="F1780" s="54">
        <v>17663.14</v>
      </c>
      <c r="G1780" t="s">
        <v>16</v>
      </c>
      <c r="H1780" t="s">
        <v>12</v>
      </c>
      <c r="I1780" t="s">
        <v>13</v>
      </c>
      <c r="J1780" s="20"/>
      <c r="K1780" s="20"/>
      <c r="L1780" s="17" t="str">
        <f t="shared" si="139"/>
        <v>Jul</v>
      </c>
      <c r="M1780" s="17">
        <f t="shared" si="140"/>
        <v>1994</v>
      </c>
      <c r="N1780" s="17" t="str" cm="1">
        <f t="array" ref="N1780">IF(G1780="?",INDEX($G$2:$G$2344,MODE(MATCH($G$2:$G$2344,$G$2:$G$2344,0))),G1780)</f>
        <v>tier - 1</v>
      </c>
      <c r="O1780" s="17" t="str" cm="1">
        <f t="array" ref="O1780">IF(H1780="?",INDEX($H$2:$H$2344,MODE(MATCH($H$2:$H$2344,$H$2:$H$2344,0))),H1780)</f>
        <v>tier - 3</v>
      </c>
      <c r="P1780" s="17" t="str">
        <f t="shared" si="141"/>
        <v>R1013</v>
      </c>
      <c r="Q1780" s="47" t="str">
        <f t="shared" si="142"/>
        <v>1-Jul-1994</v>
      </c>
      <c r="R1780" s="48">
        <v>34516</v>
      </c>
      <c r="S1780" s="17"/>
      <c r="T1780" s="30">
        <f t="shared" si="143"/>
        <v>28</v>
      </c>
      <c r="U1780" s="62">
        <v>17663.14</v>
      </c>
    </row>
    <row r="1781" spans="1:21" x14ac:dyDescent="0.25">
      <c r="A1781" t="s">
        <v>1812</v>
      </c>
      <c r="B1781">
        <v>2003</v>
      </c>
      <c r="C1781" t="s">
        <v>10</v>
      </c>
      <c r="D1781">
        <v>14</v>
      </c>
      <c r="E1781">
        <v>0</v>
      </c>
      <c r="F1781" s="54">
        <v>17748.509999999998</v>
      </c>
      <c r="G1781" t="s">
        <v>16</v>
      </c>
      <c r="H1781" t="s">
        <v>16</v>
      </c>
      <c r="I1781" t="s">
        <v>23</v>
      </c>
      <c r="J1781" s="19"/>
      <c r="K1781" s="19"/>
      <c r="L1781" s="15" t="str">
        <f t="shared" si="139"/>
        <v>Jul</v>
      </c>
      <c r="M1781" s="15">
        <f t="shared" si="140"/>
        <v>2003</v>
      </c>
      <c r="N1781" s="15" t="str" cm="1">
        <f t="array" ref="N1781">IF(G1781="?",INDEX($G$2:$G$2344,MODE(MATCH($G$2:$G$2344,$G$2:$G$2344,0))),G1781)</f>
        <v>tier - 1</v>
      </c>
      <c r="O1781" s="15" t="str" cm="1">
        <f t="array" ref="O1781">IF(H1781="?",INDEX($H$2:$H$2344,MODE(MATCH($H$2:$H$2344,$H$2:$H$2344,0))),H1781)</f>
        <v>tier - 1</v>
      </c>
      <c r="P1781" s="15" t="str">
        <f t="shared" si="141"/>
        <v>R1012</v>
      </c>
      <c r="Q1781" s="49" t="str">
        <f t="shared" si="142"/>
        <v>14-Jul-2003</v>
      </c>
      <c r="R1781" s="46">
        <v>37816</v>
      </c>
      <c r="S1781" s="15"/>
      <c r="T1781" s="29">
        <f t="shared" si="143"/>
        <v>19</v>
      </c>
      <c r="U1781" s="61">
        <v>17748.509999999998</v>
      </c>
    </row>
    <row r="1782" spans="1:21" x14ac:dyDescent="0.25">
      <c r="A1782" t="s">
        <v>1813</v>
      </c>
      <c r="B1782">
        <v>1966</v>
      </c>
      <c r="C1782" t="s">
        <v>18</v>
      </c>
      <c r="D1782">
        <v>21</v>
      </c>
      <c r="E1782">
        <v>0</v>
      </c>
      <c r="F1782" s="54">
        <v>17777.73</v>
      </c>
      <c r="G1782" t="s">
        <v>16</v>
      </c>
      <c r="H1782" t="s">
        <v>12</v>
      </c>
      <c r="I1782" t="s">
        <v>23</v>
      </c>
      <c r="J1782" s="20"/>
      <c r="K1782" s="20"/>
      <c r="L1782" s="17" t="str">
        <f t="shared" si="139"/>
        <v>Jun</v>
      </c>
      <c r="M1782" s="17">
        <f t="shared" si="140"/>
        <v>1966</v>
      </c>
      <c r="N1782" s="17" t="str" cm="1">
        <f t="array" ref="N1782">IF(G1782="?",INDEX($G$2:$G$2344,MODE(MATCH($G$2:$G$2344,$G$2:$G$2344,0))),G1782)</f>
        <v>tier - 1</v>
      </c>
      <c r="O1782" s="17" t="str" cm="1">
        <f t="array" ref="O1782">IF(H1782="?",INDEX($H$2:$H$2344,MODE(MATCH($H$2:$H$2344,$H$2:$H$2344,0))),H1782)</f>
        <v>tier - 3</v>
      </c>
      <c r="P1782" s="17" t="str">
        <f t="shared" si="141"/>
        <v>R1012</v>
      </c>
      <c r="Q1782" s="47" t="str">
        <f t="shared" si="142"/>
        <v>21-Jun-1966</v>
      </c>
      <c r="R1782" s="48">
        <v>24279</v>
      </c>
      <c r="S1782" s="17"/>
      <c r="T1782" s="30">
        <f t="shared" si="143"/>
        <v>56</v>
      </c>
      <c r="U1782" s="62">
        <v>17777.73</v>
      </c>
    </row>
    <row r="1783" spans="1:21" x14ac:dyDescent="0.25">
      <c r="A1783" t="s">
        <v>1814</v>
      </c>
      <c r="B1783">
        <v>1979</v>
      </c>
      <c r="C1783" t="s">
        <v>37</v>
      </c>
      <c r="D1783">
        <v>10</v>
      </c>
      <c r="E1783">
        <v>2</v>
      </c>
      <c r="F1783" s="54">
        <v>17779.939999999999</v>
      </c>
      <c r="G1783" t="s">
        <v>16</v>
      </c>
      <c r="H1783" t="s">
        <v>11</v>
      </c>
      <c r="I1783" t="s">
        <v>23</v>
      </c>
      <c r="J1783" s="19"/>
      <c r="K1783" s="19"/>
      <c r="L1783" s="15" t="str">
        <f t="shared" si="139"/>
        <v>Oct</v>
      </c>
      <c r="M1783" s="15">
        <f t="shared" si="140"/>
        <v>1979</v>
      </c>
      <c r="N1783" s="15" t="str" cm="1">
        <f t="array" ref="N1783">IF(G1783="?",INDEX($G$2:$G$2344,MODE(MATCH($G$2:$G$2344,$G$2:$G$2344,0))),G1783)</f>
        <v>tier - 1</v>
      </c>
      <c r="O1783" s="15" t="str" cm="1">
        <f t="array" ref="O1783">IF(H1783="?",INDEX($H$2:$H$2344,MODE(MATCH($H$2:$H$2344,$H$2:$H$2344,0))),H1783)</f>
        <v>tier - 2</v>
      </c>
      <c r="P1783" s="15" t="str">
        <f t="shared" si="141"/>
        <v>R1012</v>
      </c>
      <c r="Q1783" s="49" t="str">
        <f t="shared" si="142"/>
        <v>10-Oct-1979</v>
      </c>
      <c r="R1783" s="46">
        <v>29138</v>
      </c>
      <c r="S1783" s="15"/>
      <c r="T1783" s="29">
        <f t="shared" si="143"/>
        <v>43</v>
      </c>
      <c r="U1783" s="61">
        <v>17779.939999999999</v>
      </c>
    </row>
    <row r="1784" spans="1:21" x14ac:dyDescent="0.25">
      <c r="A1784" t="s">
        <v>1815</v>
      </c>
      <c r="B1784">
        <v>1963</v>
      </c>
      <c r="C1784" t="s">
        <v>30</v>
      </c>
      <c r="D1784">
        <v>8</v>
      </c>
      <c r="E1784">
        <v>0</v>
      </c>
      <c r="F1784" s="54">
        <v>17832.599999999999</v>
      </c>
      <c r="G1784" t="s">
        <v>16</v>
      </c>
      <c r="H1784" t="s">
        <v>11</v>
      </c>
      <c r="I1784" t="s">
        <v>23</v>
      </c>
      <c r="J1784" s="20"/>
      <c r="K1784" s="20"/>
      <c r="L1784" s="17" t="str">
        <f t="shared" si="139"/>
        <v>Dec</v>
      </c>
      <c r="M1784" s="17">
        <f t="shared" si="140"/>
        <v>1963</v>
      </c>
      <c r="N1784" s="17" t="str" cm="1">
        <f t="array" ref="N1784">IF(G1784="?",INDEX($G$2:$G$2344,MODE(MATCH($G$2:$G$2344,$G$2:$G$2344,0))),G1784)</f>
        <v>tier - 1</v>
      </c>
      <c r="O1784" s="17" t="str" cm="1">
        <f t="array" ref="O1784">IF(H1784="?",INDEX($H$2:$H$2344,MODE(MATCH($H$2:$H$2344,$H$2:$H$2344,0))),H1784)</f>
        <v>tier - 2</v>
      </c>
      <c r="P1784" s="17" t="str">
        <f t="shared" si="141"/>
        <v>R1012</v>
      </c>
      <c r="Q1784" s="47" t="str">
        <f t="shared" si="142"/>
        <v>8-Dec-1963</v>
      </c>
      <c r="R1784" s="48">
        <v>23353</v>
      </c>
      <c r="S1784" s="17"/>
      <c r="T1784" s="30">
        <f t="shared" si="143"/>
        <v>59</v>
      </c>
      <c r="U1784" s="62">
        <v>17832.599999999999</v>
      </c>
    </row>
    <row r="1785" spans="1:21" x14ac:dyDescent="0.25">
      <c r="A1785" t="s">
        <v>1816</v>
      </c>
      <c r="B1785">
        <v>1976</v>
      </c>
      <c r="C1785" t="s">
        <v>30</v>
      </c>
      <c r="D1785">
        <v>12</v>
      </c>
      <c r="E1785">
        <v>2</v>
      </c>
      <c r="F1785" s="54">
        <v>17862.919999999998</v>
      </c>
      <c r="G1785" t="s">
        <v>16</v>
      </c>
      <c r="H1785" t="s">
        <v>11</v>
      </c>
      <c r="I1785" t="s">
        <v>23</v>
      </c>
      <c r="J1785" s="19"/>
      <c r="K1785" s="19"/>
      <c r="L1785" s="15" t="str">
        <f t="shared" si="139"/>
        <v>Dec</v>
      </c>
      <c r="M1785" s="15">
        <f t="shared" si="140"/>
        <v>1976</v>
      </c>
      <c r="N1785" s="15" t="str" cm="1">
        <f t="array" ref="N1785">IF(G1785="?",INDEX($G$2:$G$2344,MODE(MATCH($G$2:$G$2344,$G$2:$G$2344,0))),G1785)</f>
        <v>tier - 1</v>
      </c>
      <c r="O1785" s="15" t="str" cm="1">
        <f t="array" ref="O1785">IF(H1785="?",INDEX($H$2:$H$2344,MODE(MATCH($H$2:$H$2344,$H$2:$H$2344,0))),H1785)</f>
        <v>tier - 2</v>
      </c>
      <c r="P1785" s="15" t="str">
        <f t="shared" si="141"/>
        <v>R1012</v>
      </c>
      <c r="Q1785" s="49" t="str">
        <f t="shared" si="142"/>
        <v>12-Dec-1976</v>
      </c>
      <c r="R1785" s="46">
        <v>28106</v>
      </c>
      <c r="S1785" s="15"/>
      <c r="T1785" s="29">
        <f t="shared" si="143"/>
        <v>46</v>
      </c>
      <c r="U1785" s="61">
        <v>17862.919999999998</v>
      </c>
    </row>
    <row r="1786" spans="1:21" x14ac:dyDescent="0.25">
      <c r="A1786" t="s">
        <v>1817</v>
      </c>
      <c r="B1786">
        <v>1997</v>
      </c>
      <c r="C1786" t="s">
        <v>35</v>
      </c>
      <c r="D1786">
        <v>26</v>
      </c>
      <c r="E1786">
        <v>0</v>
      </c>
      <c r="F1786" s="54">
        <v>17878.900000000001</v>
      </c>
      <c r="G1786" t="s">
        <v>16</v>
      </c>
      <c r="H1786" t="s">
        <v>11</v>
      </c>
      <c r="I1786" t="s">
        <v>247</v>
      </c>
      <c r="J1786" s="20"/>
      <c r="K1786" s="20"/>
      <c r="L1786" s="17" t="str">
        <f t="shared" si="139"/>
        <v>Aug</v>
      </c>
      <c r="M1786" s="17">
        <f t="shared" si="140"/>
        <v>1997</v>
      </c>
      <c r="N1786" s="17" t="str" cm="1">
        <f t="array" ref="N1786">IF(G1786="?",INDEX($G$2:$G$2344,MODE(MATCH($G$2:$G$2344,$G$2:$G$2344,0))),G1786)</f>
        <v>tier - 1</v>
      </c>
      <c r="O1786" s="17" t="str" cm="1">
        <f t="array" ref="O1786">IF(H1786="?",INDEX($H$2:$H$2344,MODE(MATCH($H$2:$H$2344,$H$2:$H$2344,0))),H1786)</f>
        <v>tier - 2</v>
      </c>
      <c r="P1786" s="17" t="str">
        <f t="shared" si="141"/>
        <v>R1024</v>
      </c>
      <c r="Q1786" s="47" t="str">
        <f t="shared" si="142"/>
        <v>26-Aug-1997</v>
      </c>
      <c r="R1786" s="48">
        <v>35668</v>
      </c>
      <c r="S1786" s="17"/>
      <c r="T1786" s="30">
        <f t="shared" si="143"/>
        <v>25</v>
      </c>
      <c r="U1786" s="62">
        <v>17878.900000000001</v>
      </c>
    </row>
    <row r="1787" spans="1:21" x14ac:dyDescent="0.25">
      <c r="A1787" t="s">
        <v>1818</v>
      </c>
      <c r="B1787">
        <v>1979</v>
      </c>
      <c r="C1787" t="s">
        <v>15</v>
      </c>
      <c r="D1787">
        <v>12</v>
      </c>
      <c r="E1787">
        <v>2</v>
      </c>
      <c r="F1787" s="54">
        <v>17882.669999999998</v>
      </c>
      <c r="G1787" t="s">
        <v>16</v>
      </c>
      <c r="H1787" t="s">
        <v>12</v>
      </c>
      <c r="I1787" t="s">
        <v>23</v>
      </c>
      <c r="J1787" s="19"/>
      <c r="K1787" s="19"/>
      <c r="L1787" s="15" t="str">
        <f t="shared" si="139"/>
        <v>Nov</v>
      </c>
      <c r="M1787" s="15">
        <f t="shared" si="140"/>
        <v>1979</v>
      </c>
      <c r="N1787" s="15" t="str" cm="1">
        <f t="array" ref="N1787">IF(G1787="?",INDEX($G$2:$G$2344,MODE(MATCH($G$2:$G$2344,$G$2:$G$2344,0))),G1787)</f>
        <v>tier - 1</v>
      </c>
      <c r="O1787" s="15" t="str" cm="1">
        <f t="array" ref="O1787">IF(H1787="?",INDEX($H$2:$H$2344,MODE(MATCH($H$2:$H$2344,$H$2:$H$2344,0))),H1787)</f>
        <v>tier - 3</v>
      </c>
      <c r="P1787" s="15" t="str">
        <f t="shared" si="141"/>
        <v>R1012</v>
      </c>
      <c r="Q1787" s="49" t="str">
        <f t="shared" si="142"/>
        <v>12-Nov-1979</v>
      </c>
      <c r="R1787" s="46">
        <v>29171</v>
      </c>
      <c r="S1787" s="15"/>
      <c r="T1787" s="29">
        <f t="shared" si="143"/>
        <v>43</v>
      </c>
      <c r="U1787" s="61">
        <v>17882.669999999998</v>
      </c>
    </row>
    <row r="1788" spans="1:21" x14ac:dyDescent="0.25">
      <c r="A1788" t="s">
        <v>1819</v>
      </c>
      <c r="B1788">
        <v>1989</v>
      </c>
      <c r="C1788" t="s">
        <v>30</v>
      </c>
      <c r="D1788">
        <v>4</v>
      </c>
      <c r="E1788">
        <v>0</v>
      </c>
      <c r="F1788" s="54">
        <v>17904.53</v>
      </c>
      <c r="G1788" t="s">
        <v>16</v>
      </c>
      <c r="H1788" t="s">
        <v>11</v>
      </c>
      <c r="I1788" t="s">
        <v>356</v>
      </c>
      <c r="J1788" s="20"/>
      <c r="K1788" s="20"/>
      <c r="L1788" s="17" t="str">
        <f t="shared" si="139"/>
        <v>Dec</v>
      </c>
      <c r="M1788" s="17">
        <f t="shared" si="140"/>
        <v>1989</v>
      </c>
      <c r="N1788" s="17" t="str" cm="1">
        <f t="array" ref="N1788">IF(G1788="?",INDEX($G$2:$G$2344,MODE(MATCH($G$2:$G$2344,$G$2:$G$2344,0))),G1788)</f>
        <v>tier - 1</v>
      </c>
      <c r="O1788" s="17" t="str" cm="1">
        <f t="array" ref="O1788">IF(H1788="?",INDEX($H$2:$H$2344,MODE(MATCH($H$2:$H$2344,$H$2:$H$2344,0))),H1788)</f>
        <v>tier - 2</v>
      </c>
      <c r="P1788" s="17" t="str">
        <f t="shared" si="141"/>
        <v>R1017</v>
      </c>
      <c r="Q1788" s="47" t="str">
        <f t="shared" si="142"/>
        <v>4-Dec-1989</v>
      </c>
      <c r="R1788" s="48">
        <v>32846</v>
      </c>
      <c r="S1788" s="17"/>
      <c r="T1788" s="30">
        <f t="shared" si="143"/>
        <v>33</v>
      </c>
      <c r="U1788" s="62">
        <v>17904.53</v>
      </c>
    </row>
    <row r="1789" spans="1:21" x14ac:dyDescent="0.25">
      <c r="A1789" t="s">
        <v>1820</v>
      </c>
      <c r="B1789">
        <v>1977</v>
      </c>
      <c r="C1789" t="s">
        <v>37</v>
      </c>
      <c r="D1789">
        <v>17</v>
      </c>
      <c r="E1789">
        <v>0</v>
      </c>
      <c r="F1789" s="54">
        <v>17929.3</v>
      </c>
      <c r="G1789" t="s">
        <v>16</v>
      </c>
      <c r="H1789" t="s">
        <v>11</v>
      </c>
      <c r="I1789" t="s">
        <v>13</v>
      </c>
      <c r="J1789" s="19"/>
      <c r="K1789" s="19"/>
      <c r="L1789" s="15" t="str">
        <f t="shared" si="139"/>
        <v>Oct</v>
      </c>
      <c r="M1789" s="15">
        <f t="shared" si="140"/>
        <v>1977</v>
      </c>
      <c r="N1789" s="15" t="str" cm="1">
        <f t="array" ref="N1789">IF(G1789="?",INDEX($G$2:$G$2344,MODE(MATCH($G$2:$G$2344,$G$2:$G$2344,0))),G1789)</f>
        <v>tier - 1</v>
      </c>
      <c r="O1789" s="15" t="str" cm="1">
        <f t="array" ref="O1789">IF(H1789="?",INDEX($H$2:$H$2344,MODE(MATCH($H$2:$H$2344,$H$2:$H$2344,0))),H1789)</f>
        <v>tier - 2</v>
      </c>
      <c r="P1789" s="15" t="str">
        <f t="shared" si="141"/>
        <v>R1013</v>
      </c>
      <c r="Q1789" s="49" t="str">
        <f t="shared" si="142"/>
        <v>17-Oct-1977</v>
      </c>
      <c r="R1789" s="46">
        <v>28415</v>
      </c>
      <c r="S1789" s="15"/>
      <c r="T1789" s="29">
        <f t="shared" si="143"/>
        <v>45</v>
      </c>
      <c r="U1789" s="61">
        <v>17929.3</v>
      </c>
    </row>
    <row r="1790" spans="1:21" x14ac:dyDescent="0.25">
      <c r="A1790" t="s">
        <v>1821</v>
      </c>
      <c r="B1790">
        <v>2001</v>
      </c>
      <c r="C1790" t="s">
        <v>20</v>
      </c>
      <c r="D1790">
        <v>28</v>
      </c>
      <c r="E1790">
        <v>4</v>
      </c>
      <c r="F1790" s="54">
        <v>17942.11</v>
      </c>
      <c r="G1790" t="s">
        <v>16</v>
      </c>
      <c r="H1790" t="s">
        <v>11</v>
      </c>
      <c r="I1790" t="s">
        <v>42</v>
      </c>
      <c r="J1790" s="20"/>
      <c r="K1790" s="20"/>
      <c r="L1790" s="17" t="str">
        <f t="shared" si="139"/>
        <v>Sep</v>
      </c>
      <c r="M1790" s="17">
        <f t="shared" si="140"/>
        <v>2001</v>
      </c>
      <c r="N1790" s="17" t="str" cm="1">
        <f t="array" ref="N1790">IF(G1790="?",INDEX($G$2:$G$2344,MODE(MATCH($G$2:$G$2344,$G$2:$G$2344,0))),G1790)</f>
        <v>tier - 1</v>
      </c>
      <c r="O1790" s="17" t="str" cm="1">
        <f t="array" ref="O1790">IF(H1790="?",INDEX($H$2:$H$2344,MODE(MATCH($H$2:$H$2344,$H$2:$H$2344,0))),H1790)</f>
        <v>tier - 2</v>
      </c>
      <c r="P1790" s="17" t="str">
        <f t="shared" si="141"/>
        <v>R1011</v>
      </c>
      <c r="Q1790" s="47" t="str">
        <f t="shared" si="142"/>
        <v>28-Sep-2001</v>
      </c>
      <c r="R1790" s="48">
        <v>37162</v>
      </c>
      <c r="S1790" s="17"/>
      <c r="T1790" s="30">
        <f t="shared" si="143"/>
        <v>21</v>
      </c>
      <c r="U1790" s="62">
        <v>17942.11</v>
      </c>
    </row>
    <row r="1791" spans="1:21" x14ac:dyDescent="0.25">
      <c r="A1791" t="s">
        <v>1822</v>
      </c>
      <c r="B1791">
        <v>1975</v>
      </c>
      <c r="C1791" t="s">
        <v>18</v>
      </c>
      <c r="D1791">
        <v>27</v>
      </c>
      <c r="E1791">
        <v>1</v>
      </c>
      <c r="F1791" s="54">
        <v>18031.16</v>
      </c>
      <c r="G1791" t="s">
        <v>16</v>
      </c>
      <c r="H1791" t="s">
        <v>12</v>
      </c>
      <c r="I1791" t="s">
        <v>249</v>
      </c>
      <c r="J1791" s="19"/>
      <c r="K1791" s="19"/>
      <c r="L1791" s="15" t="str">
        <f t="shared" si="139"/>
        <v>Jun</v>
      </c>
      <c r="M1791" s="15">
        <f t="shared" si="140"/>
        <v>1975</v>
      </c>
      <c r="N1791" s="15" t="str" cm="1">
        <f t="array" ref="N1791">IF(G1791="?",INDEX($G$2:$G$2344,MODE(MATCH($G$2:$G$2344,$G$2:$G$2344,0))),G1791)</f>
        <v>tier - 1</v>
      </c>
      <c r="O1791" s="15" t="str" cm="1">
        <f t="array" ref="O1791">IF(H1791="?",INDEX($H$2:$H$2344,MODE(MATCH($H$2:$H$2344,$H$2:$H$2344,0))),H1791)</f>
        <v>tier - 3</v>
      </c>
      <c r="P1791" s="15" t="str">
        <f t="shared" si="141"/>
        <v>R1023</v>
      </c>
      <c r="Q1791" s="49" t="str">
        <f t="shared" si="142"/>
        <v>27-Jun-1975</v>
      </c>
      <c r="R1791" s="46">
        <v>27572</v>
      </c>
      <c r="S1791" s="15"/>
      <c r="T1791" s="29">
        <f t="shared" si="143"/>
        <v>47</v>
      </c>
      <c r="U1791" s="61">
        <v>18031.16</v>
      </c>
    </row>
    <row r="1792" spans="1:21" x14ac:dyDescent="0.25">
      <c r="A1792" t="s">
        <v>1823</v>
      </c>
      <c r="B1792">
        <v>1965</v>
      </c>
      <c r="C1792" t="s">
        <v>37</v>
      </c>
      <c r="D1792">
        <v>17</v>
      </c>
      <c r="E1792">
        <v>0</v>
      </c>
      <c r="F1792" s="54">
        <v>18031.189999999999</v>
      </c>
      <c r="G1792" t="s">
        <v>16</v>
      </c>
      <c r="H1792" t="s">
        <v>11</v>
      </c>
      <c r="I1792" t="s">
        <v>23</v>
      </c>
      <c r="J1792" s="20"/>
      <c r="K1792" s="20"/>
      <c r="L1792" s="17" t="str">
        <f t="shared" si="139"/>
        <v>Oct</v>
      </c>
      <c r="M1792" s="17">
        <f t="shared" si="140"/>
        <v>1965</v>
      </c>
      <c r="N1792" s="17" t="str" cm="1">
        <f t="array" ref="N1792">IF(G1792="?",INDEX($G$2:$G$2344,MODE(MATCH($G$2:$G$2344,$G$2:$G$2344,0))),G1792)</f>
        <v>tier - 1</v>
      </c>
      <c r="O1792" s="17" t="str" cm="1">
        <f t="array" ref="O1792">IF(H1792="?",INDEX($H$2:$H$2344,MODE(MATCH($H$2:$H$2344,$H$2:$H$2344,0))),H1792)</f>
        <v>tier - 2</v>
      </c>
      <c r="P1792" s="17" t="str">
        <f t="shared" si="141"/>
        <v>R1012</v>
      </c>
      <c r="Q1792" s="47" t="str">
        <f t="shared" si="142"/>
        <v>17-Oct-1965</v>
      </c>
      <c r="R1792" s="48">
        <v>24032</v>
      </c>
      <c r="S1792" s="17"/>
      <c r="T1792" s="30">
        <f t="shared" si="143"/>
        <v>57</v>
      </c>
      <c r="U1792" s="62">
        <v>18031.189999999999</v>
      </c>
    </row>
    <row r="1793" spans="1:21" x14ac:dyDescent="0.25">
      <c r="A1793" t="s">
        <v>1824</v>
      </c>
      <c r="B1793">
        <v>1999</v>
      </c>
      <c r="C1793" t="s">
        <v>37</v>
      </c>
      <c r="D1793">
        <v>24</v>
      </c>
      <c r="E1793">
        <v>0</v>
      </c>
      <c r="F1793" s="54">
        <v>18033.97</v>
      </c>
      <c r="G1793" t="s">
        <v>16</v>
      </c>
      <c r="H1793" t="s">
        <v>16</v>
      </c>
      <c r="I1793" t="s">
        <v>23</v>
      </c>
      <c r="J1793" s="19"/>
      <c r="K1793" s="19"/>
      <c r="L1793" s="15" t="str">
        <f t="shared" si="139"/>
        <v>Oct</v>
      </c>
      <c r="M1793" s="15">
        <f t="shared" si="140"/>
        <v>1999</v>
      </c>
      <c r="N1793" s="15" t="str" cm="1">
        <f t="array" ref="N1793">IF(G1793="?",INDEX($G$2:$G$2344,MODE(MATCH($G$2:$G$2344,$G$2:$G$2344,0))),G1793)</f>
        <v>tier - 1</v>
      </c>
      <c r="O1793" s="15" t="str" cm="1">
        <f t="array" ref="O1793">IF(H1793="?",INDEX($H$2:$H$2344,MODE(MATCH($H$2:$H$2344,$H$2:$H$2344,0))),H1793)</f>
        <v>tier - 1</v>
      </c>
      <c r="P1793" s="15" t="str">
        <f t="shared" si="141"/>
        <v>R1012</v>
      </c>
      <c r="Q1793" s="49" t="str">
        <f t="shared" si="142"/>
        <v>24-Oct-1999</v>
      </c>
      <c r="R1793" s="46">
        <v>36457</v>
      </c>
      <c r="S1793" s="15"/>
      <c r="T1793" s="29">
        <f t="shared" si="143"/>
        <v>23</v>
      </c>
      <c r="U1793" s="61">
        <v>18033.97</v>
      </c>
    </row>
    <row r="1794" spans="1:21" x14ac:dyDescent="0.25">
      <c r="A1794" t="s">
        <v>1825</v>
      </c>
      <c r="B1794">
        <v>1993</v>
      </c>
      <c r="C1794" t="s">
        <v>10</v>
      </c>
      <c r="D1794">
        <v>12</v>
      </c>
      <c r="E1794">
        <v>2</v>
      </c>
      <c r="F1794" s="54">
        <v>18157.88</v>
      </c>
      <c r="G1794" t="s">
        <v>16</v>
      </c>
      <c r="H1794" t="s">
        <v>16</v>
      </c>
      <c r="I1794" t="s">
        <v>23</v>
      </c>
      <c r="J1794" s="20"/>
      <c r="K1794" s="20"/>
      <c r="L1794" s="17" t="str">
        <f t="shared" ref="L1794:L1857" si="144">IF(C1794="?","Sep",C1794)</f>
        <v>Jul</v>
      </c>
      <c r="M1794" s="17">
        <f t="shared" ref="M1794:M1857" si="145">IF(B1794="?",ROUND(AVERAGE($B$2:$B$2344),0),B1794)</f>
        <v>1993</v>
      </c>
      <c r="N1794" s="17" t="str" cm="1">
        <f t="array" ref="N1794">IF(G1794="?",INDEX($G$2:$G$2344,MODE(MATCH($G$2:$G$2344,$G$2:$G$2344,0))),G1794)</f>
        <v>tier - 1</v>
      </c>
      <c r="O1794" s="17" t="str" cm="1">
        <f t="array" ref="O1794">IF(H1794="?",INDEX($H$2:$H$2344,MODE(MATCH($H$2:$H$2344,$H$2:$H$2344,0))),H1794)</f>
        <v>tier - 1</v>
      </c>
      <c r="P1794" s="17" t="str">
        <f t="shared" ref="P1794:P1857" si="146">IF(I1794="?","Unknown",I1794)</f>
        <v>R1012</v>
      </c>
      <c r="Q1794" s="47" t="str">
        <f t="shared" ref="Q1794:Q1857" si="147">CONCATENATE(D1794,"-",L1794,"-",M1794)</f>
        <v>12-Jul-1993</v>
      </c>
      <c r="R1794" s="48">
        <v>34162</v>
      </c>
      <c r="S1794" s="17"/>
      <c r="T1794" s="30">
        <f t="shared" ref="T1794:T1857" si="148">DATEDIF(R1794,$S$2,"Y")</f>
        <v>29</v>
      </c>
      <c r="U1794" s="62">
        <v>18157.88</v>
      </c>
    </row>
    <row r="1795" spans="1:21" x14ac:dyDescent="0.25">
      <c r="A1795" t="s">
        <v>1826</v>
      </c>
      <c r="B1795">
        <v>1963</v>
      </c>
      <c r="C1795" t="s">
        <v>10</v>
      </c>
      <c r="D1795">
        <v>4</v>
      </c>
      <c r="E1795">
        <v>0</v>
      </c>
      <c r="F1795" s="54">
        <v>18208.34</v>
      </c>
      <c r="G1795" t="s">
        <v>16</v>
      </c>
      <c r="H1795" t="s">
        <v>11</v>
      </c>
      <c r="I1795" t="s">
        <v>535</v>
      </c>
      <c r="J1795" s="19"/>
      <c r="K1795" s="19"/>
      <c r="L1795" s="15" t="str">
        <f t="shared" si="144"/>
        <v>Jul</v>
      </c>
      <c r="M1795" s="15">
        <f t="shared" si="145"/>
        <v>1963</v>
      </c>
      <c r="N1795" s="15" t="str" cm="1">
        <f t="array" ref="N1795">IF(G1795="?",INDEX($G$2:$G$2344,MODE(MATCH($G$2:$G$2344,$G$2:$G$2344,0))),G1795)</f>
        <v>tier - 1</v>
      </c>
      <c r="O1795" s="15" t="str" cm="1">
        <f t="array" ref="O1795">IF(H1795="?",INDEX($H$2:$H$2344,MODE(MATCH($H$2:$H$2344,$H$2:$H$2344,0))),H1795)</f>
        <v>tier - 2</v>
      </c>
      <c r="P1795" s="15" t="str">
        <f t="shared" si="146"/>
        <v>R1026</v>
      </c>
      <c r="Q1795" s="49" t="str">
        <f t="shared" si="147"/>
        <v>4-Jul-1963</v>
      </c>
      <c r="R1795" s="46">
        <v>23196</v>
      </c>
      <c r="S1795" s="15"/>
      <c r="T1795" s="29">
        <f t="shared" si="148"/>
        <v>59</v>
      </c>
      <c r="U1795" s="61">
        <v>18208.34</v>
      </c>
    </row>
    <row r="1796" spans="1:21" x14ac:dyDescent="0.25">
      <c r="A1796" t="s">
        <v>1827</v>
      </c>
      <c r="B1796">
        <v>1997</v>
      </c>
      <c r="C1796" t="s">
        <v>18</v>
      </c>
      <c r="D1796">
        <v>15</v>
      </c>
      <c r="E1796">
        <v>1</v>
      </c>
      <c r="F1796" s="54">
        <v>18218.16</v>
      </c>
      <c r="G1796" t="s">
        <v>16</v>
      </c>
      <c r="H1796" t="s">
        <v>16</v>
      </c>
      <c r="I1796" t="s">
        <v>13</v>
      </c>
      <c r="J1796" s="20"/>
      <c r="K1796" s="20"/>
      <c r="L1796" s="17" t="str">
        <f t="shared" si="144"/>
        <v>Jun</v>
      </c>
      <c r="M1796" s="17">
        <f t="shared" si="145"/>
        <v>1997</v>
      </c>
      <c r="N1796" s="17" t="str" cm="1">
        <f t="array" ref="N1796">IF(G1796="?",INDEX($G$2:$G$2344,MODE(MATCH($G$2:$G$2344,$G$2:$G$2344,0))),G1796)</f>
        <v>tier - 1</v>
      </c>
      <c r="O1796" s="17" t="str" cm="1">
        <f t="array" ref="O1796">IF(H1796="?",INDEX($H$2:$H$2344,MODE(MATCH($H$2:$H$2344,$H$2:$H$2344,0))),H1796)</f>
        <v>tier - 1</v>
      </c>
      <c r="P1796" s="17" t="str">
        <f t="shared" si="146"/>
        <v>R1013</v>
      </c>
      <c r="Q1796" s="47" t="str">
        <f t="shared" si="147"/>
        <v>15-Jun-1997</v>
      </c>
      <c r="R1796" s="48">
        <v>35596</v>
      </c>
      <c r="S1796" s="17"/>
      <c r="T1796" s="30">
        <f t="shared" si="148"/>
        <v>25</v>
      </c>
      <c r="U1796" s="62">
        <v>18218.16</v>
      </c>
    </row>
    <row r="1797" spans="1:21" x14ac:dyDescent="0.25">
      <c r="A1797" t="s">
        <v>1828</v>
      </c>
      <c r="B1797">
        <v>2004</v>
      </c>
      <c r="C1797" t="s">
        <v>20</v>
      </c>
      <c r="D1797">
        <v>10</v>
      </c>
      <c r="E1797">
        <v>3</v>
      </c>
      <c r="F1797" s="54">
        <v>18223.45</v>
      </c>
      <c r="G1797" t="s">
        <v>16</v>
      </c>
      <c r="H1797" t="s">
        <v>12</v>
      </c>
      <c r="I1797" t="s">
        <v>13</v>
      </c>
      <c r="J1797" s="19"/>
      <c r="K1797" s="19"/>
      <c r="L1797" s="15" t="str">
        <f t="shared" si="144"/>
        <v>Sep</v>
      </c>
      <c r="M1797" s="15">
        <f t="shared" si="145"/>
        <v>2004</v>
      </c>
      <c r="N1797" s="15" t="str" cm="1">
        <f t="array" ref="N1797">IF(G1797="?",INDEX($G$2:$G$2344,MODE(MATCH($G$2:$G$2344,$G$2:$G$2344,0))),G1797)</f>
        <v>tier - 1</v>
      </c>
      <c r="O1797" s="15" t="str" cm="1">
        <f t="array" ref="O1797">IF(H1797="?",INDEX($H$2:$H$2344,MODE(MATCH($H$2:$H$2344,$H$2:$H$2344,0))),H1797)</f>
        <v>tier - 3</v>
      </c>
      <c r="P1797" s="15" t="str">
        <f t="shared" si="146"/>
        <v>R1013</v>
      </c>
      <c r="Q1797" s="49" t="str">
        <f t="shared" si="147"/>
        <v>10-Sep-2004</v>
      </c>
      <c r="R1797" s="46">
        <v>38240</v>
      </c>
      <c r="S1797" s="15"/>
      <c r="T1797" s="29">
        <f t="shared" si="148"/>
        <v>18</v>
      </c>
      <c r="U1797" s="61">
        <v>18223.45</v>
      </c>
    </row>
    <row r="1798" spans="1:21" x14ac:dyDescent="0.25">
      <c r="A1798" t="s">
        <v>1829</v>
      </c>
      <c r="B1798">
        <v>1995</v>
      </c>
      <c r="C1798" t="s">
        <v>35</v>
      </c>
      <c r="D1798">
        <v>3</v>
      </c>
      <c r="E1798">
        <v>0</v>
      </c>
      <c r="F1798" s="54">
        <v>18246.5</v>
      </c>
      <c r="G1798" t="s">
        <v>16</v>
      </c>
      <c r="H1798" t="s">
        <v>16</v>
      </c>
      <c r="I1798" t="s">
        <v>13</v>
      </c>
      <c r="J1798" s="20"/>
      <c r="K1798" s="20"/>
      <c r="L1798" s="17" t="str">
        <f t="shared" si="144"/>
        <v>Aug</v>
      </c>
      <c r="M1798" s="17">
        <f t="shared" si="145"/>
        <v>1995</v>
      </c>
      <c r="N1798" s="17" t="str" cm="1">
        <f t="array" ref="N1798">IF(G1798="?",INDEX($G$2:$G$2344,MODE(MATCH($G$2:$G$2344,$G$2:$G$2344,0))),G1798)</f>
        <v>tier - 1</v>
      </c>
      <c r="O1798" s="17" t="str" cm="1">
        <f t="array" ref="O1798">IF(H1798="?",INDEX($H$2:$H$2344,MODE(MATCH($H$2:$H$2344,$H$2:$H$2344,0))),H1798)</f>
        <v>tier - 1</v>
      </c>
      <c r="P1798" s="17" t="str">
        <f t="shared" si="146"/>
        <v>R1013</v>
      </c>
      <c r="Q1798" s="47" t="str">
        <f t="shared" si="147"/>
        <v>3-Aug-1995</v>
      </c>
      <c r="R1798" s="48">
        <v>34914</v>
      </c>
      <c r="S1798" s="17"/>
      <c r="T1798" s="30">
        <f t="shared" si="148"/>
        <v>27</v>
      </c>
      <c r="U1798" s="62">
        <v>18246.5</v>
      </c>
    </row>
    <row r="1799" spans="1:21" x14ac:dyDescent="0.25">
      <c r="A1799" t="s">
        <v>1830</v>
      </c>
      <c r="B1799">
        <v>1992</v>
      </c>
      <c r="C1799" t="s">
        <v>30</v>
      </c>
      <c r="D1799">
        <v>25</v>
      </c>
      <c r="E1799">
        <v>3</v>
      </c>
      <c r="F1799" s="54">
        <v>18259.22</v>
      </c>
      <c r="G1799" t="s">
        <v>16</v>
      </c>
      <c r="H1799" t="s">
        <v>12</v>
      </c>
      <c r="I1799" t="s">
        <v>42</v>
      </c>
      <c r="J1799" s="19"/>
      <c r="K1799" s="19"/>
      <c r="L1799" s="15" t="str">
        <f t="shared" si="144"/>
        <v>Dec</v>
      </c>
      <c r="M1799" s="15">
        <f t="shared" si="145"/>
        <v>1992</v>
      </c>
      <c r="N1799" s="15" t="str" cm="1">
        <f t="array" ref="N1799">IF(G1799="?",INDEX($G$2:$G$2344,MODE(MATCH($G$2:$G$2344,$G$2:$G$2344,0))),G1799)</f>
        <v>tier - 1</v>
      </c>
      <c r="O1799" s="15" t="str" cm="1">
        <f t="array" ref="O1799">IF(H1799="?",INDEX($H$2:$H$2344,MODE(MATCH($H$2:$H$2344,$H$2:$H$2344,0))),H1799)</f>
        <v>tier - 3</v>
      </c>
      <c r="P1799" s="15" t="str">
        <f t="shared" si="146"/>
        <v>R1011</v>
      </c>
      <c r="Q1799" s="49" t="str">
        <f t="shared" si="147"/>
        <v>25-Dec-1992</v>
      </c>
      <c r="R1799" s="46">
        <v>33963</v>
      </c>
      <c r="S1799" s="15"/>
      <c r="T1799" s="29">
        <f t="shared" si="148"/>
        <v>30</v>
      </c>
      <c r="U1799" s="61">
        <v>18259.22</v>
      </c>
    </row>
    <row r="1800" spans="1:21" x14ac:dyDescent="0.25">
      <c r="A1800" t="s">
        <v>1831</v>
      </c>
      <c r="B1800">
        <v>1995</v>
      </c>
      <c r="C1800" t="s">
        <v>10</v>
      </c>
      <c r="D1800">
        <v>4</v>
      </c>
      <c r="E1800">
        <v>0</v>
      </c>
      <c r="F1800" s="54">
        <v>18310.740000000002</v>
      </c>
      <c r="G1800" t="s">
        <v>16</v>
      </c>
      <c r="H1800" t="s">
        <v>12</v>
      </c>
      <c r="I1800" t="s">
        <v>23</v>
      </c>
      <c r="J1800" s="20"/>
      <c r="K1800" s="20"/>
      <c r="L1800" s="17" t="str">
        <f t="shared" si="144"/>
        <v>Jul</v>
      </c>
      <c r="M1800" s="17">
        <f t="shared" si="145"/>
        <v>1995</v>
      </c>
      <c r="N1800" s="17" t="str" cm="1">
        <f t="array" ref="N1800">IF(G1800="?",INDEX($G$2:$G$2344,MODE(MATCH($G$2:$G$2344,$G$2:$G$2344,0))),G1800)</f>
        <v>tier - 1</v>
      </c>
      <c r="O1800" s="17" t="str" cm="1">
        <f t="array" ref="O1800">IF(H1800="?",INDEX($H$2:$H$2344,MODE(MATCH($H$2:$H$2344,$H$2:$H$2344,0))),H1800)</f>
        <v>tier - 3</v>
      </c>
      <c r="P1800" s="17" t="str">
        <f t="shared" si="146"/>
        <v>R1012</v>
      </c>
      <c r="Q1800" s="47" t="str">
        <f t="shared" si="147"/>
        <v>4-Jul-1995</v>
      </c>
      <c r="R1800" s="48">
        <v>34884</v>
      </c>
      <c r="S1800" s="17"/>
      <c r="T1800" s="30">
        <f t="shared" si="148"/>
        <v>27</v>
      </c>
      <c r="U1800" s="62">
        <v>18310.740000000002</v>
      </c>
    </row>
    <row r="1801" spans="1:21" x14ac:dyDescent="0.25">
      <c r="A1801" t="s">
        <v>1832</v>
      </c>
      <c r="B1801">
        <v>1999</v>
      </c>
      <c r="C1801" t="s">
        <v>30</v>
      </c>
      <c r="D1801">
        <v>15</v>
      </c>
      <c r="E1801">
        <v>1</v>
      </c>
      <c r="F1801" s="54">
        <v>18328.240000000002</v>
      </c>
      <c r="G1801" t="s">
        <v>16</v>
      </c>
      <c r="H1801" t="s">
        <v>11</v>
      </c>
      <c r="I1801" t="s">
        <v>13</v>
      </c>
      <c r="J1801" s="19"/>
      <c r="K1801" s="19"/>
      <c r="L1801" s="15" t="str">
        <f t="shared" si="144"/>
        <v>Dec</v>
      </c>
      <c r="M1801" s="15">
        <f t="shared" si="145"/>
        <v>1999</v>
      </c>
      <c r="N1801" s="15" t="str" cm="1">
        <f t="array" ref="N1801">IF(G1801="?",INDEX($G$2:$G$2344,MODE(MATCH($G$2:$G$2344,$G$2:$G$2344,0))),G1801)</f>
        <v>tier - 1</v>
      </c>
      <c r="O1801" s="15" t="str" cm="1">
        <f t="array" ref="O1801">IF(H1801="?",INDEX($H$2:$H$2344,MODE(MATCH($H$2:$H$2344,$H$2:$H$2344,0))),H1801)</f>
        <v>tier - 2</v>
      </c>
      <c r="P1801" s="15" t="str">
        <f t="shared" si="146"/>
        <v>R1013</v>
      </c>
      <c r="Q1801" s="49" t="str">
        <f t="shared" si="147"/>
        <v>15-Dec-1999</v>
      </c>
      <c r="R1801" s="46">
        <v>36509</v>
      </c>
      <c r="S1801" s="15"/>
      <c r="T1801" s="29">
        <f t="shared" si="148"/>
        <v>23</v>
      </c>
      <c r="U1801" s="61">
        <v>18328.240000000002</v>
      </c>
    </row>
    <row r="1802" spans="1:21" x14ac:dyDescent="0.25">
      <c r="A1802" t="s">
        <v>1833</v>
      </c>
      <c r="B1802">
        <v>1964</v>
      </c>
      <c r="C1802" t="s">
        <v>20</v>
      </c>
      <c r="D1802">
        <v>26</v>
      </c>
      <c r="E1802">
        <v>0</v>
      </c>
      <c r="F1802" s="54">
        <v>18443.11</v>
      </c>
      <c r="G1802" t="s">
        <v>16</v>
      </c>
      <c r="H1802" t="s">
        <v>11</v>
      </c>
      <c r="I1802" t="s">
        <v>23</v>
      </c>
      <c r="J1802" s="20"/>
      <c r="K1802" s="20"/>
      <c r="L1802" s="17" t="str">
        <f t="shared" si="144"/>
        <v>Sep</v>
      </c>
      <c r="M1802" s="17">
        <f t="shared" si="145"/>
        <v>1964</v>
      </c>
      <c r="N1802" s="17" t="str" cm="1">
        <f t="array" ref="N1802">IF(G1802="?",INDEX($G$2:$G$2344,MODE(MATCH($G$2:$G$2344,$G$2:$G$2344,0))),G1802)</f>
        <v>tier - 1</v>
      </c>
      <c r="O1802" s="17" t="str" cm="1">
        <f t="array" ref="O1802">IF(H1802="?",INDEX($H$2:$H$2344,MODE(MATCH($H$2:$H$2344,$H$2:$H$2344,0))),H1802)</f>
        <v>tier - 2</v>
      </c>
      <c r="P1802" s="17" t="str">
        <f t="shared" si="146"/>
        <v>R1012</v>
      </c>
      <c r="Q1802" s="47" t="str">
        <f t="shared" si="147"/>
        <v>26-Sep-1964</v>
      </c>
      <c r="R1802" s="48">
        <v>23646</v>
      </c>
      <c r="S1802" s="17"/>
      <c r="T1802" s="30">
        <f t="shared" si="148"/>
        <v>58</v>
      </c>
      <c r="U1802" s="62">
        <v>18443.11</v>
      </c>
    </row>
    <row r="1803" spans="1:21" x14ac:dyDescent="0.25">
      <c r="A1803" t="s">
        <v>1834</v>
      </c>
      <c r="B1803">
        <v>1986</v>
      </c>
      <c r="C1803" t="s">
        <v>35</v>
      </c>
      <c r="D1803">
        <v>12</v>
      </c>
      <c r="E1803">
        <v>2</v>
      </c>
      <c r="F1803" s="54">
        <v>18608.259999999998</v>
      </c>
      <c r="G1803" t="s">
        <v>16</v>
      </c>
      <c r="H1803" t="s">
        <v>12</v>
      </c>
      <c r="I1803" t="s">
        <v>42</v>
      </c>
      <c r="J1803" s="19"/>
      <c r="K1803" s="19"/>
      <c r="L1803" s="15" t="str">
        <f t="shared" si="144"/>
        <v>Aug</v>
      </c>
      <c r="M1803" s="15">
        <f t="shared" si="145"/>
        <v>1986</v>
      </c>
      <c r="N1803" s="15" t="str" cm="1">
        <f t="array" ref="N1803">IF(G1803="?",INDEX($G$2:$G$2344,MODE(MATCH($G$2:$G$2344,$G$2:$G$2344,0))),G1803)</f>
        <v>tier - 1</v>
      </c>
      <c r="O1803" s="15" t="str" cm="1">
        <f t="array" ref="O1803">IF(H1803="?",INDEX($H$2:$H$2344,MODE(MATCH($H$2:$H$2344,$H$2:$H$2344,0))),H1803)</f>
        <v>tier - 3</v>
      </c>
      <c r="P1803" s="15" t="str">
        <f t="shared" si="146"/>
        <v>R1011</v>
      </c>
      <c r="Q1803" s="49" t="str">
        <f t="shared" si="147"/>
        <v>12-Aug-1986</v>
      </c>
      <c r="R1803" s="46">
        <v>31636</v>
      </c>
      <c r="S1803" s="15"/>
      <c r="T1803" s="29">
        <f t="shared" si="148"/>
        <v>36</v>
      </c>
      <c r="U1803" s="61">
        <v>18608.259999999998</v>
      </c>
    </row>
    <row r="1804" spans="1:21" x14ac:dyDescent="0.25">
      <c r="A1804" t="s">
        <v>1835</v>
      </c>
      <c r="B1804">
        <v>1998</v>
      </c>
      <c r="C1804" t="s">
        <v>20</v>
      </c>
      <c r="D1804">
        <v>23</v>
      </c>
      <c r="E1804">
        <v>0</v>
      </c>
      <c r="F1804" s="54">
        <v>18648.419999999998</v>
      </c>
      <c r="G1804" t="s">
        <v>16</v>
      </c>
      <c r="H1804" t="s">
        <v>16</v>
      </c>
      <c r="I1804" t="s">
        <v>166</v>
      </c>
      <c r="J1804" s="20"/>
      <c r="K1804" s="20"/>
      <c r="L1804" s="17" t="str">
        <f t="shared" si="144"/>
        <v>Sep</v>
      </c>
      <c r="M1804" s="17">
        <f t="shared" si="145"/>
        <v>1998</v>
      </c>
      <c r="N1804" s="17" t="str" cm="1">
        <f t="array" ref="N1804">IF(G1804="?",INDEX($G$2:$G$2344,MODE(MATCH($G$2:$G$2344,$G$2:$G$2344,0))),G1804)</f>
        <v>tier - 1</v>
      </c>
      <c r="O1804" s="17" t="str" cm="1">
        <f t="array" ref="O1804">IF(H1804="?",INDEX($H$2:$H$2344,MODE(MATCH($H$2:$H$2344,$H$2:$H$2344,0))),H1804)</f>
        <v>tier - 1</v>
      </c>
      <c r="P1804" s="17" t="str">
        <f t="shared" si="146"/>
        <v>R1019</v>
      </c>
      <c r="Q1804" s="47" t="str">
        <f t="shared" si="147"/>
        <v>23-Sep-1998</v>
      </c>
      <c r="R1804" s="48">
        <v>36061</v>
      </c>
      <c r="S1804" s="17"/>
      <c r="T1804" s="30">
        <f t="shared" si="148"/>
        <v>24</v>
      </c>
      <c r="U1804" s="62">
        <v>18648.419999999998</v>
      </c>
    </row>
    <row r="1805" spans="1:21" x14ac:dyDescent="0.25">
      <c r="A1805" t="s">
        <v>1836</v>
      </c>
      <c r="B1805">
        <v>1970</v>
      </c>
      <c r="C1805" t="s">
        <v>37</v>
      </c>
      <c r="D1805">
        <v>17</v>
      </c>
      <c r="E1805">
        <v>0</v>
      </c>
      <c r="F1805" s="54">
        <v>18682.740000000002</v>
      </c>
      <c r="G1805" t="s">
        <v>16</v>
      </c>
      <c r="H1805" t="s">
        <v>12</v>
      </c>
      <c r="I1805" t="s">
        <v>23</v>
      </c>
      <c r="J1805" s="19"/>
      <c r="K1805" s="19"/>
      <c r="L1805" s="15" t="str">
        <f t="shared" si="144"/>
        <v>Oct</v>
      </c>
      <c r="M1805" s="15">
        <f t="shared" si="145"/>
        <v>1970</v>
      </c>
      <c r="N1805" s="15" t="str" cm="1">
        <f t="array" ref="N1805">IF(G1805="?",INDEX($G$2:$G$2344,MODE(MATCH($G$2:$G$2344,$G$2:$G$2344,0))),G1805)</f>
        <v>tier - 1</v>
      </c>
      <c r="O1805" s="15" t="str" cm="1">
        <f t="array" ref="O1805">IF(H1805="?",INDEX($H$2:$H$2344,MODE(MATCH($H$2:$H$2344,$H$2:$H$2344,0))),H1805)</f>
        <v>tier - 3</v>
      </c>
      <c r="P1805" s="15" t="str">
        <f t="shared" si="146"/>
        <v>R1012</v>
      </c>
      <c r="Q1805" s="49" t="str">
        <f t="shared" si="147"/>
        <v>17-Oct-1970</v>
      </c>
      <c r="R1805" s="46">
        <v>25858</v>
      </c>
      <c r="S1805" s="15"/>
      <c r="T1805" s="29">
        <f t="shared" si="148"/>
        <v>52</v>
      </c>
      <c r="U1805" s="61">
        <v>18682.740000000002</v>
      </c>
    </row>
    <row r="1806" spans="1:21" x14ac:dyDescent="0.25">
      <c r="A1806" t="s">
        <v>1837</v>
      </c>
      <c r="B1806">
        <v>1967</v>
      </c>
      <c r="C1806" t="s">
        <v>35</v>
      </c>
      <c r="D1806">
        <v>30</v>
      </c>
      <c r="E1806">
        <v>0</v>
      </c>
      <c r="F1806" s="54">
        <v>18694.689999999999</v>
      </c>
      <c r="G1806" t="s">
        <v>16</v>
      </c>
      <c r="H1806" t="s">
        <v>16</v>
      </c>
      <c r="I1806" t="s">
        <v>249</v>
      </c>
      <c r="J1806" s="20"/>
      <c r="K1806" s="20"/>
      <c r="L1806" s="17" t="str">
        <f t="shared" si="144"/>
        <v>Aug</v>
      </c>
      <c r="M1806" s="17">
        <f t="shared" si="145"/>
        <v>1967</v>
      </c>
      <c r="N1806" s="17" t="str" cm="1">
        <f t="array" ref="N1806">IF(G1806="?",INDEX($G$2:$G$2344,MODE(MATCH($G$2:$G$2344,$G$2:$G$2344,0))),G1806)</f>
        <v>tier - 1</v>
      </c>
      <c r="O1806" s="17" t="str" cm="1">
        <f t="array" ref="O1806">IF(H1806="?",INDEX($H$2:$H$2344,MODE(MATCH($H$2:$H$2344,$H$2:$H$2344,0))),H1806)</f>
        <v>tier - 1</v>
      </c>
      <c r="P1806" s="17" t="str">
        <f t="shared" si="146"/>
        <v>R1023</v>
      </c>
      <c r="Q1806" s="47" t="str">
        <f t="shared" si="147"/>
        <v>30-Aug-1967</v>
      </c>
      <c r="R1806" s="48">
        <v>24714</v>
      </c>
      <c r="S1806" s="17"/>
      <c r="T1806" s="30">
        <f t="shared" si="148"/>
        <v>55</v>
      </c>
      <c r="U1806" s="62">
        <v>18694.689999999999</v>
      </c>
    </row>
    <row r="1807" spans="1:21" x14ac:dyDescent="0.25">
      <c r="A1807" t="s">
        <v>1838</v>
      </c>
      <c r="B1807">
        <v>1992</v>
      </c>
      <c r="C1807" t="s">
        <v>30</v>
      </c>
      <c r="D1807">
        <v>27</v>
      </c>
      <c r="E1807">
        <v>3</v>
      </c>
      <c r="F1807" s="54">
        <v>18765.88</v>
      </c>
      <c r="G1807" t="s">
        <v>16</v>
      </c>
      <c r="H1807" t="s">
        <v>11</v>
      </c>
      <c r="I1807" t="s">
        <v>23</v>
      </c>
      <c r="J1807" s="19"/>
      <c r="K1807" s="19"/>
      <c r="L1807" s="15" t="str">
        <f t="shared" si="144"/>
        <v>Dec</v>
      </c>
      <c r="M1807" s="15">
        <f t="shared" si="145"/>
        <v>1992</v>
      </c>
      <c r="N1807" s="15" t="str" cm="1">
        <f t="array" ref="N1807">IF(G1807="?",INDEX($G$2:$G$2344,MODE(MATCH($G$2:$G$2344,$G$2:$G$2344,0))),G1807)</f>
        <v>tier - 1</v>
      </c>
      <c r="O1807" s="15" t="str" cm="1">
        <f t="array" ref="O1807">IF(H1807="?",INDEX($H$2:$H$2344,MODE(MATCH($H$2:$H$2344,$H$2:$H$2344,0))),H1807)</f>
        <v>tier - 2</v>
      </c>
      <c r="P1807" s="15" t="str">
        <f t="shared" si="146"/>
        <v>R1012</v>
      </c>
      <c r="Q1807" s="49" t="str">
        <f t="shared" si="147"/>
        <v>27-Dec-1992</v>
      </c>
      <c r="R1807" s="46">
        <v>33965</v>
      </c>
      <c r="S1807" s="15"/>
      <c r="T1807" s="29">
        <f t="shared" si="148"/>
        <v>30</v>
      </c>
      <c r="U1807" s="61">
        <v>18765.88</v>
      </c>
    </row>
    <row r="1808" spans="1:21" x14ac:dyDescent="0.25">
      <c r="A1808" t="s">
        <v>1839</v>
      </c>
      <c r="B1808">
        <v>1979</v>
      </c>
      <c r="C1808" t="s">
        <v>15</v>
      </c>
      <c r="D1808">
        <v>19</v>
      </c>
      <c r="E1808">
        <v>2</v>
      </c>
      <c r="F1808" s="54">
        <v>18767.740000000002</v>
      </c>
      <c r="G1808" t="s">
        <v>16</v>
      </c>
      <c r="H1808" t="s">
        <v>16</v>
      </c>
      <c r="I1808" t="s">
        <v>13</v>
      </c>
      <c r="J1808" s="20"/>
      <c r="K1808" s="20"/>
      <c r="L1808" s="17" t="str">
        <f t="shared" si="144"/>
        <v>Nov</v>
      </c>
      <c r="M1808" s="17">
        <f t="shared" si="145"/>
        <v>1979</v>
      </c>
      <c r="N1808" s="17" t="str" cm="1">
        <f t="array" ref="N1808">IF(G1808="?",INDEX($G$2:$G$2344,MODE(MATCH($G$2:$G$2344,$G$2:$G$2344,0))),G1808)</f>
        <v>tier - 1</v>
      </c>
      <c r="O1808" s="17" t="str" cm="1">
        <f t="array" ref="O1808">IF(H1808="?",INDEX($H$2:$H$2344,MODE(MATCH($H$2:$H$2344,$H$2:$H$2344,0))),H1808)</f>
        <v>tier - 1</v>
      </c>
      <c r="P1808" s="17" t="str">
        <f t="shared" si="146"/>
        <v>R1013</v>
      </c>
      <c r="Q1808" s="47" t="str">
        <f t="shared" si="147"/>
        <v>19-Nov-1979</v>
      </c>
      <c r="R1808" s="48">
        <v>29178</v>
      </c>
      <c r="S1808" s="17"/>
      <c r="T1808" s="30">
        <f t="shared" si="148"/>
        <v>43</v>
      </c>
      <c r="U1808" s="62">
        <v>18767.740000000002</v>
      </c>
    </row>
    <row r="1809" spans="1:21" x14ac:dyDescent="0.25">
      <c r="A1809" t="s">
        <v>1840</v>
      </c>
      <c r="B1809">
        <v>1995</v>
      </c>
      <c r="C1809" t="s">
        <v>15</v>
      </c>
      <c r="D1809">
        <v>28</v>
      </c>
      <c r="E1809">
        <v>3</v>
      </c>
      <c r="F1809" s="54">
        <v>18804.75</v>
      </c>
      <c r="G1809" t="s">
        <v>16</v>
      </c>
      <c r="H1809" t="s">
        <v>16</v>
      </c>
      <c r="I1809" t="s">
        <v>23</v>
      </c>
      <c r="J1809" s="19"/>
      <c r="K1809" s="19"/>
      <c r="L1809" s="15" t="str">
        <f t="shared" si="144"/>
        <v>Nov</v>
      </c>
      <c r="M1809" s="15">
        <f t="shared" si="145"/>
        <v>1995</v>
      </c>
      <c r="N1809" s="15" t="str" cm="1">
        <f t="array" ref="N1809">IF(G1809="?",INDEX($G$2:$G$2344,MODE(MATCH($G$2:$G$2344,$G$2:$G$2344,0))),G1809)</f>
        <v>tier - 1</v>
      </c>
      <c r="O1809" s="15" t="str" cm="1">
        <f t="array" ref="O1809">IF(H1809="?",INDEX($H$2:$H$2344,MODE(MATCH($H$2:$H$2344,$H$2:$H$2344,0))),H1809)</f>
        <v>tier - 1</v>
      </c>
      <c r="P1809" s="15" t="str">
        <f t="shared" si="146"/>
        <v>R1012</v>
      </c>
      <c r="Q1809" s="49" t="str">
        <f t="shared" si="147"/>
        <v>28-Nov-1995</v>
      </c>
      <c r="R1809" s="46">
        <v>35031</v>
      </c>
      <c r="S1809" s="15"/>
      <c r="T1809" s="29">
        <f t="shared" si="148"/>
        <v>27</v>
      </c>
      <c r="U1809" s="61">
        <v>18804.75</v>
      </c>
    </row>
    <row r="1810" spans="1:21" x14ac:dyDescent="0.25">
      <c r="A1810" t="s">
        <v>1841</v>
      </c>
      <c r="B1810">
        <v>1979</v>
      </c>
      <c r="C1810" t="s">
        <v>37</v>
      </c>
      <c r="D1810">
        <v>15</v>
      </c>
      <c r="E1810">
        <v>2</v>
      </c>
      <c r="F1810" s="54">
        <v>18806.150000000001</v>
      </c>
      <c r="G1810" t="s">
        <v>16</v>
      </c>
      <c r="H1810" t="s">
        <v>11</v>
      </c>
      <c r="I1810" t="s">
        <v>13</v>
      </c>
      <c r="J1810" s="20"/>
      <c r="K1810" s="20"/>
      <c r="L1810" s="17" t="str">
        <f t="shared" si="144"/>
        <v>Oct</v>
      </c>
      <c r="M1810" s="17">
        <f t="shared" si="145"/>
        <v>1979</v>
      </c>
      <c r="N1810" s="17" t="str" cm="1">
        <f t="array" ref="N1810">IF(G1810="?",INDEX($G$2:$G$2344,MODE(MATCH($G$2:$G$2344,$G$2:$G$2344,0))),G1810)</f>
        <v>tier - 1</v>
      </c>
      <c r="O1810" s="17" t="str" cm="1">
        <f t="array" ref="O1810">IF(H1810="?",INDEX($H$2:$H$2344,MODE(MATCH($H$2:$H$2344,$H$2:$H$2344,0))),H1810)</f>
        <v>tier - 2</v>
      </c>
      <c r="P1810" s="17" t="str">
        <f t="shared" si="146"/>
        <v>R1013</v>
      </c>
      <c r="Q1810" s="47" t="str">
        <f t="shared" si="147"/>
        <v>15-Oct-1979</v>
      </c>
      <c r="R1810" s="48">
        <v>29143</v>
      </c>
      <c r="S1810" s="17"/>
      <c r="T1810" s="30">
        <f t="shared" si="148"/>
        <v>43</v>
      </c>
      <c r="U1810" s="62">
        <v>18806.150000000001</v>
      </c>
    </row>
    <row r="1811" spans="1:21" x14ac:dyDescent="0.25">
      <c r="A1811" t="s">
        <v>1842</v>
      </c>
      <c r="B1811">
        <v>1962</v>
      </c>
      <c r="C1811" t="s">
        <v>30</v>
      </c>
      <c r="D1811">
        <v>18</v>
      </c>
      <c r="E1811">
        <v>0</v>
      </c>
      <c r="F1811" s="54">
        <v>18815.53</v>
      </c>
      <c r="G1811" t="s">
        <v>16</v>
      </c>
      <c r="H1811" t="s">
        <v>16</v>
      </c>
      <c r="I1811" t="s">
        <v>249</v>
      </c>
      <c r="J1811" s="19"/>
      <c r="K1811" s="19"/>
      <c r="L1811" s="15" t="str">
        <f t="shared" si="144"/>
        <v>Dec</v>
      </c>
      <c r="M1811" s="15">
        <f t="shared" si="145"/>
        <v>1962</v>
      </c>
      <c r="N1811" s="15" t="str" cm="1">
        <f t="array" ref="N1811">IF(G1811="?",INDEX($G$2:$G$2344,MODE(MATCH($G$2:$G$2344,$G$2:$G$2344,0))),G1811)</f>
        <v>tier - 1</v>
      </c>
      <c r="O1811" s="15" t="str" cm="1">
        <f t="array" ref="O1811">IF(H1811="?",INDEX($H$2:$H$2344,MODE(MATCH($H$2:$H$2344,$H$2:$H$2344,0))),H1811)</f>
        <v>tier - 1</v>
      </c>
      <c r="P1811" s="15" t="str">
        <f t="shared" si="146"/>
        <v>R1023</v>
      </c>
      <c r="Q1811" s="49" t="str">
        <f t="shared" si="147"/>
        <v>18-Dec-1962</v>
      </c>
      <c r="R1811" s="46">
        <v>22998</v>
      </c>
      <c r="S1811" s="15"/>
      <c r="T1811" s="29">
        <f t="shared" si="148"/>
        <v>60</v>
      </c>
      <c r="U1811" s="61">
        <v>18815.53</v>
      </c>
    </row>
    <row r="1812" spans="1:21" x14ac:dyDescent="0.25">
      <c r="A1812" t="s">
        <v>1843</v>
      </c>
      <c r="B1812">
        <v>2003</v>
      </c>
      <c r="C1812" t="s">
        <v>10</v>
      </c>
      <c r="D1812">
        <v>24</v>
      </c>
      <c r="E1812">
        <v>3</v>
      </c>
      <c r="F1812" s="54">
        <v>18838.7</v>
      </c>
      <c r="G1812" t="s">
        <v>16</v>
      </c>
      <c r="H1812" t="s">
        <v>12</v>
      </c>
      <c r="I1812" t="s">
        <v>23</v>
      </c>
      <c r="J1812" s="20"/>
      <c r="K1812" s="20"/>
      <c r="L1812" s="17" t="str">
        <f t="shared" si="144"/>
        <v>Jul</v>
      </c>
      <c r="M1812" s="17">
        <f t="shared" si="145"/>
        <v>2003</v>
      </c>
      <c r="N1812" s="17" t="str" cm="1">
        <f t="array" ref="N1812">IF(G1812="?",INDEX($G$2:$G$2344,MODE(MATCH($G$2:$G$2344,$G$2:$G$2344,0))),G1812)</f>
        <v>tier - 1</v>
      </c>
      <c r="O1812" s="17" t="str" cm="1">
        <f t="array" ref="O1812">IF(H1812="?",INDEX($H$2:$H$2344,MODE(MATCH($H$2:$H$2344,$H$2:$H$2344,0))),H1812)</f>
        <v>tier - 3</v>
      </c>
      <c r="P1812" s="17" t="str">
        <f t="shared" si="146"/>
        <v>R1012</v>
      </c>
      <c r="Q1812" s="47" t="str">
        <f t="shared" si="147"/>
        <v>24-Jul-2003</v>
      </c>
      <c r="R1812" s="48">
        <v>37826</v>
      </c>
      <c r="S1812" s="17"/>
      <c r="T1812" s="30">
        <f t="shared" si="148"/>
        <v>19</v>
      </c>
      <c r="U1812" s="62">
        <v>18838.7</v>
      </c>
    </row>
    <row r="1813" spans="1:21" x14ac:dyDescent="0.25">
      <c r="A1813" t="s">
        <v>1844</v>
      </c>
      <c r="B1813">
        <v>1963</v>
      </c>
      <c r="C1813" t="s">
        <v>30</v>
      </c>
      <c r="D1813">
        <v>6</v>
      </c>
      <c r="E1813">
        <v>0</v>
      </c>
      <c r="F1813" s="54">
        <v>18883.330000000002</v>
      </c>
      <c r="G1813" t="s">
        <v>16</v>
      </c>
      <c r="H1813" t="s">
        <v>16</v>
      </c>
      <c r="I1813" t="s">
        <v>535</v>
      </c>
      <c r="J1813" s="19"/>
      <c r="K1813" s="19"/>
      <c r="L1813" s="15" t="str">
        <f t="shared" si="144"/>
        <v>Dec</v>
      </c>
      <c r="M1813" s="15">
        <f t="shared" si="145"/>
        <v>1963</v>
      </c>
      <c r="N1813" s="15" t="str" cm="1">
        <f t="array" ref="N1813">IF(G1813="?",INDEX($G$2:$G$2344,MODE(MATCH($G$2:$G$2344,$G$2:$G$2344,0))),G1813)</f>
        <v>tier - 1</v>
      </c>
      <c r="O1813" s="15" t="str" cm="1">
        <f t="array" ref="O1813">IF(H1813="?",INDEX($H$2:$H$2344,MODE(MATCH($H$2:$H$2344,$H$2:$H$2344,0))),H1813)</f>
        <v>tier - 1</v>
      </c>
      <c r="P1813" s="15" t="str">
        <f t="shared" si="146"/>
        <v>R1026</v>
      </c>
      <c r="Q1813" s="49" t="str">
        <f t="shared" si="147"/>
        <v>6-Dec-1963</v>
      </c>
      <c r="R1813" s="46">
        <v>23351</v>
      </c>
      <c r="S1813" s="15"/>
      <c r="T1813" s="29">
        <f t="shared" si="148"/>
        <v>59</v>
      </c>
      <c r="U1813" s="61">
        <v>18883.330000000002</v>
      </c>
    </row>
    <row r="1814" spans="1:21" x14ac:dyDescent="0.25">
      <c r="A1814" t="s">
        <v>1845</v>
      </c>
      <c r="B1814">
        <v>1995</v>
      </c>
      <c r="C1814" t="s">
        <v>20</v>
      </c>
      <c r="D1814">
        <v>27</v>
      </c>
      <c r="E1814">
        <v>1</v>
      </c>
      <c r="F1814" s="54">
        <v>18903.490000000002</v>
      </c>
      <c r="G1814" t="s">
        <v>16</v>
      </c>
      <c r="H1814" t="s">
        <v>11</v>
      </c>
      <c r="I1814" t="s">
        <v>247</v>
      </c>
      <c r="J1814" s="20"/>
      <c r="K1814" s="20"/>
      <c r="L1814" s="17" t="str">
        <f t="shared" si="144"/>
        <v>Sep</v>
      </c>
      <c r="M1814" s="17">
        <f t="shared" si="145"/>
        <v>1995</v>
      </c>
      <c r="N1814" s="17" t="str" cm="1">
        <f t="array" ref="N1814">IF(G1814="?",INDEX($G$2:$G$2344,MODE(MATCH($G$2:$G$2344,$G$2:$G$2344,0))),G1814)</f>
        <v>tier - 1</v>
      </c>
      <c r="O1814" s="17" t="str" cm="1">
        <f t="array" ref="O1814">IF(H1814="?",INDEX($H$2:$H$2344,MODE(MATCH($H$2:$H$2344,$H$2:$H$2344,0))),H1814)</f>
        <v>tier - 2</v>
      </c>
      <c r="P1814" s="17" t="str">
        <f t="shared" si="146"/>
        <v>R1024</v>
      </c>
      <c r="Q1814" s="47" t="str">
        <f t="shared" si="147"/>
        <v>27-Sep-1995</v>
      </c>
      <c r="R1814" s="48">
        <v>34969</v>
      </c>
      <c r="S1814" s="17"/>
      <c r="T1814" s="30">
        <f t="shared" si="148"/>
        <v>27</v>
      </c>
      <c r="U1814" s="62">
        <v>18903.490000000002</v>
      </c>
    </row>
    <row r="1815" spans="1:21" x14ac:dyDescent="0.25">
      <c r="A1815" t="s">
        <v>1846</v>
      </c>
      <c r="B1815">
        <v>1969</v>
      </c>
      <c r="C1815" t="s">
        <v>35</v>
      </c>
      <c r="D1815">
        <v>3</v>
      </c>
      <c r="E1815">
        <v>0</v>
      </c>
      <c r="F1815" s="54">
        <v>18932.810000000001</v>
      </c>
      <c r="G1815" t="s">
        <v>16</v>
      </c>
      <c r="H1815" t="s">
        <v>12</v>
      </c>
      <c r="I1815" t="s">
        <v>23</v>
      </c>
      <c r="J1815" s="19"/>
      <c r="K1815" s="19"/>
      <c r="L1815" s="15" t="str">
        <f t="shared" si="144"/>
        <v>Aug</v>
      </c>
      <c r="M1815" s="15">
        <f t="shared" si="145"/>
        <v>1969</v>
      </c>
      <c r="N1815" s="15" t="str" cm="1">
        <f t="array" ref="N1815">IF(G1815="?",INDEX($G$2:$G$2344,MODE(MATCH($G$2:$G$2344,$G$2:$G$2344,0))),G1815)</f>
        <v>tier - 1</v>
      </c>
      <c r="O1815" s="15" t="str" cm="1">
        <f t="array" ref="O1815">IF(H1815="?",INDEX($H$2:$H$2344,MODE(MATCH($H$2:$H$2344,$H$2:$H$2344,0))),H1815)</f>
        <v>tier - 3</v>
      </c>
      <c r="P1815" s="15" t="str">
        <f t="shared" si="146"/>
        <v>R1012</v>
      </c>
      <c r="Q1815" s="49" t="str">
        <f t="shared" si="147"/>
        <v>3-Aug-1969</v>
      </c>
      <c r="R1815" s="46">
        <v>25418</v>
      </c>
      <c r="S1815" s="15"/>
      <c r="T1815" s="29">
        <f t="shared" si="148"/>
        <v>53</v>
      </c>
      <c r="U1815" s="61">
        <v>18932.810000000001</v>
      </c>
    </row>
    <row r="1816" spans="1:21" x14ac:dyDescent="0.25">
      <c r="A1816" t="s">
        <v>1847</v>
      </c>
      <c r="B1816">
        <v>1963</v>
      </c>
      <c r="C1816" t="s">
        <v>37</v>
      </c>
      <c r="D1816">
        <v>20</v>
      </c>
      <c r="E1816">
        <v>0</v>
      </c>
      <c r="F1816" s="54">
        <v>18954.560000000001</v>
      </c>
      <c r="G1816" t="s">
        <v>16</v>
      </c>
      <c r="H1816" t="s">
        <v>16</v>
      </c>
      <c r="I1816" t="s">
        <v>535</v>
      </c>
      <c r="J1816" s="20"/>
      <c r="K1816" s="20"/>
      <c r="L1816" s="17" t="str">
        <f t="shared" si="144"/>
        <v>Oct</v>
      </c>
      <c r="M1816" s="17">
        <f t="shared" si="145"/>
        <v>1963</v>
      </c>
      <c r="N1816" s="17" t="str" cm="1">
        <f t="array" ref="N1816">IF(G1816="?",INDEX($G$2:$G$2344,MODE(MATCH($G$2:$G$2344,$G$2:$G$2344,0))),G1816)</f>
        <v>tier - 1</v>
      </c>
      <c r="O1816" s="17" t="str" cm="1">
        <f t="array" ref="O1816">IF(H1816="?",INDEX($H$2:$H$2344,MODE(MATCH($H$2:$H$2344,$H$2:$H$2344,0))),H1816)</f>
        <v>tier - 1</v>
      </c>
      <c r="P1816" s="17" t="str">
        <f t="shared" si="146"/>
        <v>R1026</v>
      </c>
      <c r="Q1816" s="47" t="str">
        <f t="shared" si="147"/>
        <v>20-Oct-1963</v>
      </c>
      <c r="R1816" s="48">
        <v>23304</v>
      </c>
      <c r="S1816" s="17"/>
      <c r="T1816" s="30">
        <f t="shared" si="148"/>
        <v>59</v>
      </c>
      <c r="U1816" s="62">
        <v>18954.560000000001</v>
      </c>
    </row>
    <row r="1817" spans="1:21" x14ac:dyDescent="0.25">
      <c r="A1817" t="s">
        <v>1848</v>
      </c>
      <c r="B1817">
        <v>1998</v>
      </c>
      <c r="C1817" t="s">
        <v>35</v>
      </c>
      <c r="D1817">
        <v>6</v>
      </c>
      <c r="E1817">
        <v>0</v>
      </c>
      <c r="F1817" s="54">
        <v>18955.22</v>
      </c>
      <c r="G1817" t="s">
        <v>16</v>
      </c>
      <c r="H1817" t="s">
        <v>12</v>
      </c>
      <c r="I1817" t="s">
        <v>42</v>
      </c>
      <c r="J1817" s="19"/>
      <c r="K1817" s="19"/>
      <c r="L1817" s="15" t="str">
        <f t="shared" si="144"/>
        <v>Aug</v>
      </c>
      <c r="M1817" s="15">
        <f t="shared" si="145"/>
        <v>1998</v>
      </c>
      <c r="N1817" s="15" t="str" cm="1">
        <f t="array" ref="N1817">IF(G1817="?",INDEX($G$2:$G$2344,MODE(MATCH($G$2:$G$2344,$G$2:$G$2344,0))),G1817)</f>
        <v>tier - 1</v>
      </c>
      <c r="O1817" s="15" t="str" cm="1">
        <f t="array" ref="O1817">IF(H1817="?",INDEX($H$2:$H$2344,MODE(MATCH($H$2:$H$2344,$H$2:$H$2344,0))),H1817)</f>
        <v>tier - 3</v>
      </c>
      <c r="P1817" s="15" t="str">
        <f t="shared" si="146"/>
        <v>R1011</v>
      </c>
      <c r="Q1817" s="49" t="str">
        <f t="shared" si="147"/>
        <v>6-Aug-1998</v>
      </c>
      <c r="R1817" s="46">
        <v>36013</v>
      </c>
      <c r="S1817" s="15"/>
      <c r="T1817" s="29">
        <f t="shared" si="148"/>
        <v>24</v>
      </c>
      <c r="U1817" s="61">
        <v>18955.22</v>
      </c>
    </row>
    <row r="1818" spans="1:21" x14ac:dyDescent="0.25">
      <c r="A1818" t="s">
        <v>1849</v>
      </c>
      <c r="B1818">
        <v>1992</v>
      </c>
      <c r="C1818" t="s">
        <v>15</v>
      </c>
      <c r="D1818">
        <v>30</v>
      </c>
      <c r="E1818">
        <v>1</v>
      </c>
      <c r="F1818" s="54">
        <v>18963.169999999998</v>
      </c>
      <c r="G1818" t="s">
        <v>16</v>
      </c>
      <c r="H1818" t="s">
        <v>16</v>
      </c>
      <c r="I1818" t="s">
        <v>13</v>
      </c>
      <c r="J1818" s="20"/>
      <c r="K1818" s="20"/>
      <c r="L1818" s="17" t="str">
        <f t="shared" si="144"/>
        <v>Nov</v>
      </c>
      <c r="M1818" s="17">
        <f t="shared" si="145"/>
        <v>1992</v>
      </c>
      <c r="N1818" s="17" t="str" cm="1">
        <f t="array" ref="N1818">IF(G1818="?",INDEX($G$2:$G$2344,MODE(MATCH($G$2:$G$2344,$G$2:$G$2344,0))),G1818)</f>
        <v>tier - 1</v>
      </c>
      <c r="O1818" s="17" t="str" cm="1">
        <f t="array" ref="O1818">IF(H1818="?",INDEX($H$2:$H$2344,MODE(MATCH($H$2:$H$2344,$H$2:$H$2344,0))),H1818)</f>
        <v>tier - 1</v>
      </c>
      <c r="P1818" s="17" t="str">
        <f t="shared" si="146"/>
        <v>R1013</v>
      </c>
      <c r="Q1818" s="47" t="str">
        <f t="shared" si="147"/>
        <v>30-Nov-1992</v>
      </c>
      <c r="R1818" s="48">
        <v>33938</v>
      </c>
      <c r="S1818" s="17"/>
      <c r="T1818" s="30">
        <f t="shared" si="148"/>
        <v>30</v>
      </c>
      <c r="U1818" s="62">
        <v>18963.169999999998</v>
      </c>
    </row>
    <row r="1819" spans="1:21" x14ac:dyDescent="0.25">
      <c r="A1819" t="s">
        <v>1850</v>
      </c>
      <c r="B1819">
        <v>1988</v>
      </c>
      <c r="C1819" t="s">
        <v>37</v>
      </c>
      <c r="D1819">
        <v>24</v>
      </c>
      <c r="E1819">
        <v>2</v>
      </c>
      <c r="F1819" s="54">
        <v>18972.5</v>
      </c>
      <c r="G1819" t="s">
        <v>16</v>
      </c>
      <c r="H1819" t="s">
        <v>12</v>
      </c>
      <c r="I1819" t="s">
        <v>13</v>
      </c>
      <c r="J1819" s="19"/>
      <c r="K1819" s="19"/>
      <c r="L1819" s="15" t="str">
        <f t="shared" si="144"/>
        <v>Oct</v>
      </c>
      <c r="M1819" s="15">
        <f t="shared" si="145"/>
        <v>1988</v>
      </c>
      <c r="N1819" s="15" t="str" cm="1">
        <f t="array" ref="N1819">IF(G1819="?",INDEX($G$2:$G$2344,MODE(MATCH($G$2:$G$2344,$G$2:$G$2344,0))),G1819)</f>
        <v>tier - 1</v>
      </c>
      <c r="O1819" s="15" t="str" cm="1">
        <f t="array" ref="O1819">IF(H1819="?",INDEX($H$2:$H$2344,MODE(MATCH($H$2:$H$2344,$H$2:$H$2344,0))),H1819)</f>
        <v>tier - 3</v>
      </c>
      <c r="P1819" s="15" t="str">
        <f t="shared" si="146"/>
        <v>R1013</v>
      </c>
      <c r="Q1819" s="49" t="str">
        <f t="shared" si="147"/>
        <v>24-Oct-1988</v>
      </c>
      <c r="R1819" s="46">
        <v>32440</v>
      </c>
      <c r="S1819" s="15"/>
      <c r="T1819" s="29">
        <f t="shared" si="148"/>
        <v>34</v>
      </c>
      <c r="U1819" s="61">
        <v>18972.5</v>
      </c>
    </row>
    <row r="1820" spans="1:21" x14ac:dyDescent="0.25">
      <c r="A1820" t="s">
        <v>1851</v>
      </c>
      <c r="B1820">
        <v>1983</v>
      </c>
      <c r="C1820" t="s">
        <v>30</v>
      </c>
      <c r="D1820">
        <v>19</v>
      </c>
      <c r="E1820">
        <v>5</v>
      </c>
      <c r="F1820" s="54">
        <v>19023.259999999998</v>
      </c>
      <c r="G1820" t="s">
        <v>16</v>
      </c>
      <c r="H1820" t="s">
        <v>12</v>
      </c>
      <c r="I1820" t="s">
        <v>42</v>
      </c>
      <c r="J1820" s="20"/>
      <c r="K1820" s="20"/>
      <c r="L1820" s="17" t="str">
        <f t="shared" si="144"/>
        <v>Dec</v>
      </c>
      <c r="M1820" s="17">
        <f t="shared" si="145"/>
        <v>1983</v>
      </c>
      <c r="N1820" s="17" t="str" cm="1">
        <f t="array" ref="N1820">IF(G1820="?",INDEX($G$2:$G$2344,MODE(MATCH($G$2:$G$2344,$G$2:$G$2344,0))),G1820)</f>
        <v>tier - 1</v>
      </c>
      <c r="O1820" s="17" t="str" cm="1">
        <f t="array" ref="O1820">IF(H1820="?",INDEX($H$2:$H$2344,MODE(MATCH($H$2:$H$2344,$H$2:$H$2344,0))),H1820)</f>
        <v>tier - 3</v>
      </c>
      <c r="P1820" s="17" t="str">
        <f t="shared" si="146"/>
        <v>R1011</v>
      </c>
      <c r="Q1820" s="47" t="str">
        <f t="shared" si="147"/>
        <v>19-Dec-1983</v>
      </c>
      <c r="R1820" s="48">
        <v>30669</v>
      </c>
      <c r="S1820" s="17"/>
      <c r="T1820" s="30">
        <f t="shared" si="148"/>
        <v>39</v>
      </c>
      <c r="U1820" s="62">
        <v>19023.259999999998</v>
      </c>
    </row>
    <row r="1821" spans="1:21" x14ac:dyDescent="0.25">
      <c r="A1821" t="s">
        <v>1852</v>
      </c>
      <c r="B1821">
        <v>1989</v>
      </c>
      <c r="C1821" t="s">
        <v>18</v>
      </c>
      <c r="D1821">
        <v>5</v>
      </c>
      <c r="E1821">
        <v>1</v>
      </c>
      <c r="F1821" s="54">
        <v>19040.88</v>
      </c>
      <c r="G1821" t="s">
        <v>16</v>
      </c>
      <c r="H1821" t="s">
        <v>12</v>
      </c>
      <c r="I1821" t="s">
        <v>42</v>
      </c>
      <c r="J1821" s="19"/>
      <c r="K1821" s="19"/>
      <c r="L1821" s="15" t="str">
        <f t="shared" si="144"/>
        <v>Jun</v>
      </c>
      <c r="M1821" s="15">
        <f t="shared" si="145"/>
        <v>1989</v>
      </c>
      <c r="N1821" s="15" t="str" cm="1">
        <f t="array" ref="N1821">IF(G1821="?",INDEX($G$2:$G$2344,MODE(MATCH($G$2:$G$2344,$G$2:$G$2344,0))),G1821)</f>
        <v>tier - 1</v>
      </c>
      <c r="O1821" s="15" t="str" cm="1">
        <f t="array" ref="O1821">IF(H1821="?",INDEX($H$2:$H$2344,MODE(MATCH($H$2:$H$2344,$H$2:$H$2344,0))),H1821)</f>
        <v>tier - 3</v>
      </c>
      <c r="P1821" s="15" t="str">
        <f t="shared" si="146"/>
        <v>R1011</v>
      </c>
      <c r="Q1821" s="49" t="str">
        <f t="shared" si="147"/>
        <v>5-Jun-1989</v>
      </c>
      <c r="R1821" s="46">
        <v>32664</v>
      </c>
      <c r="S1821" s="15"/>
      <c r="T1821" s="29">
        <f t="shared" si="148"/>
        <v>34</v>
      </c>
      <c r="U1821" s="61">
        <v>19040.88</v>
      </c>
    </row>
    <row r="1822" spans="1:21" x14ac:dyDescent="0.25">
      <c r="A1822" t="s">
        <v>1853</v>
      </c>
      <c r="B1822">
        <v>1993</v>
      </c>
      <c r="C1822" t="s">
        <v>20</v>
      </c>
      <c r="D1822">
        <v>28</v>
      </c>
      <c r="E1822">
        <v>1</v>
      </c>
      <c r="F1822" s="54">
        <v>19107.78</v>
      </c>
      <c r="G1822" t="s">
        <v>16</v>
      </c>
      <c r="H1822" t="s">
        <v>11</v>
      </c>
      <c r="I1822" t="s">
        <v>13</v>
      </c>
      <c r="J1822" s="20"/>
      <c r="K1822" s="20"/>
      <c r="L1822" s="17" t="str">
        <f t="shared" si="144"/>
        <v>Sep</v>
      </c>
      <c r="M1822" s="17">
        <f t="shared" si="145"/>
        <v>1993</v>
      </c>
      <c r="N1822" s="17" t="str" cm="1">
        <f t="array" ref="N1822">IF(G1822="?",INDEX($G$2:$G$2344,MODE(MATCH($G$2:$G$2344,$G$2:$G$2344,0))),G1822)</f>
        <v>tier - 1</v>
      </c>
      <c r="O1822" s="17" t="str" cm="1">
        <f t="array" ref="O1822">IF(H1822="?",INDEX($H$2:$H$2344,MODE(MATCH($H$2:$H$2344,$H$2:$H$2344,0))),H1822)</f>
        <v>tier - 2</v>
      </c>
      <c r="P1822" s="17" t="str">
        <f t="shared" si="146"/>
        <v>R1013</v>
      </c>
      <c r="Q1822" s="47" t="str">
        <f t="shared" si="147"/>
        <v>28-Sep-1993</v>
      </c>
      <c r="R1822" s="48">
        <v>34240</v>
      </c>
      <c r="S1822" s="17"/>
      <c r="T1822" s="30">
        <f t="shared" si="148"/>
        <v>29</v>
      </c>
      <c r="U1822" s="62">
        <v>19107.78</v>
      </c>
    </row>
    <row r="1823" spans="1:21" x14ac:dyDescent="0.25">
      <c r="A1823" t="s">
        <v>1854</v>
      </c>
      <c r="B1823">
        <v>1979</v>
      </c>
      <c r="C1823" t="s">
        <v>10</v>
      </c>
      <c r="D1823">
        <v>2</v>
      </c>
      <c r="E1823">
        <v>2</v>
      </c>
      <c r="F1823" s="54">
        <v>19144.580000000002</v>
      </c>
      <c r="G1823" t="s">
        <v>16</v>
      </c>
      <c r="H1823" t="s">
        <v>16</v>
      </c>
      <c r="I1823" t="s">
        <v>247</v>
      </c>
      <c r="J1823" s="19"/>
      <c r="K1823" s="19"/>
      <c r="L1823" s="15" t="str">
        <f t="shared" si="144"/>
        <v>Jul</v>
      </c>
      <c r="M1823" s="15">
        <f t="shared" si="145"/>
        <v>1979</v>
      </c>
      <c r="N1823" s="15" t="str" cm="1">
        <f t="array" ref="N1823">IF(G1823="?",INDEX($G$2:$G$2344,MODE(MATCH($G$2:$G$2344,$G$2:$G$2344,0))),G1823)</f>
        <v>tier - 1</v>
      </c>
      <c r="O1823" s="15" t="str" cm="1">
        <f t="array" ref="O1823">IF(H1823="?",INDEX($H$2:$H$2344,MODE(MATCH($H$2:$H$2344,$H$2:$H$2344,0))),H1823)</f>
        <v>tier - 1</v>
      </c>
      <c r="P1823" s="15" t="str">
        <f t="shared" si="146"/>
        <v>R1024</v>
      </c>
      <c r="Q1823" s="49" t="str">
        <f t="shared" si="147"/>
        <v>2-Jul-1979</v>
      </c>
      <c r="R1823" s="46">
        <v>29038</v>
      </c>
      <c r="S1823" s="15"/>
      <c r="T1823" s="29">
        <f t="shared" si="148"/>
        <v>43</v>
      </c>
      <c r="U1823" s="61">
        <v>19144.580000000002</v>
      </c>
    </row>
    <row r="1824" spans="1:21" x14ac:dyDescent="0.25">
      <c r="A1824" t="s">
        <v>1855</v>
      </c>
      <c r="B1824">
        <v>1991</v>
      </c>
      <c r="C1824" t="s">
        <v>20</v>
      </c>
      <c r="D1824">
        <v>16</v>
      </c>
      <c r="E1824">
        <v>3</v>
      </c>
      <c r="F1824" s="54">
        <v>19199.939999999999</v>
      </c>
      <c r="G1824" t="s">
        <v>16</v>
      </c>
      <c r="H1824" t="s">
        <v>12</v>
      </c>
      <c r="I1824" t="s">
        <v>42</v>
      </c>
      <c r="J1824" s="20"/>
      <c r="K1824" s="20"/>
      <c r="L1824" s="17" t="str">
        <f t="shared" si="144"/>
        <v>Sep</v>
      </c>
      <c r="M1824" s="17">
        <f t="shared" si="145"/>
        <v>1991</v>
      </c>
      <c r="N1824" s="17" t="str" cm="1">
        <f t="array" ref="N1824">IF(G1824="?",INDEX($G$2:$G$2344,MODE(MATCH($G$2:$G$2344,$G$2:$G$2344,0))),G1824)</f>
        <v>tier - 1</v>
      </c>
      <c r="O1824" s="17" t="str" cm="1">
        <f t="array" ref="O1824">IF(H1824="?",INDEX($H$2:$H$2344,MODE(MATCH($H$2:$H$2344,$H$2:$H$2344,0))),H1824)</f>
        <v>tier - 3</v>
      </c>
      <c r="P1824" s="17" t="str">
        <f t="shared" si="146"/>
        <v>R1011</v>
      </c>
      <c r="Q1824" s="47" t="str">
        <f t="shared" si="147"/>
        <v>16-Sep-1991</v>
      </c>
      <c r="R1824" s="48">
        <v>33497</v>
      </c>
      <c r="S1824" s="17"/>
      <c r="T1824" s="30">
        <f t="shared" si="148"/>
        <v>31</v>
      </c>
      <c r="U1824" s="62">
        <v>19199.939999999999</v>
      </c>
    </row>
    <row r="1825" spans="1:21" x14ac:dyDescent="0.25">
      <c r="A1825" t="s">
        <v>1856</v>
      </c>
      <c r="B1825">
        <v>1985</v>
      </c>
      <c r="C1825" t="s">
        <v>30</v>
      </c>
      <c r="D1825">
        <v>28</v>
      </c>
      <c r="E1825">
        <v>0</v>
      </c>
      <c r="F1825" s="54">
        <v>19214.71</v>
      </c>
      <c r="G1825" t="s">
        <v>16</v>
      </c>
      <c r="H1825" t="s">
        <v>12</v>
      </c>
      <c r="I1825" t="s">
        <v>13</v>
      </c>
      <c r="J1825" s="19"/>
      <c r="K1825" s="19"/>
      <c r="L1825" s="15" t="str">
        <f t="shared" si="144"/>
        <v>Dec</v>
      </c>
      <c r="M1825" s="15">
        <f t="shared" si="145"/>
        <v>1985</v>
      </c>
      <c r="N1825" s="15" t="str" cm="1">
        <f t="array" ref="N1825">IF(G1825="?",INDEX($G$2:$G$2344,MODE(MATCH($G$2:$G$2344,$G$2:$G$2344,0))),G1825)</f>
        <v>tier - 1</v>
      </c>
      <c r="O1825" s="15" t="str" cm="1">
        <f t="array" ref="O1825">IF(H1825="?",INDEX($H$2:$H$2344,MODE(MATCH($H$2:$H$2344,$H$2:$H$2344,0))),H1825)</f>
        <v>tier - 3</v>
      </c>
      <c r="P1825" s="15" t="str">
        <f t="shared" si="146"/>
        <v>R1013</v>
      </c>
      <c r="Q1825" s="49" t="str">
        <f t="shared" si="147"/>
        <v>28-Dec-1985</v>
      </c>
      <c r="R1825" s="46">
        <v>31409</v>
      </c>
      <c r="S1825" s="15"/>
      <c r="T1825" s="29">
        <f t="shared" si="148"/>
        <v>37</v>
      </c>
      <c r="U1825" s="61">
        <v>19214.71</v>
      </c>
    </row>
    <row r="1826" spans="1:21" x14ac:dyDescent="0.25">
      <c r="A1826" t="s">
        <v>1857</v>
      </c>
      <c r="B1826">
        <v>1967</v>
      </c>
      <c r="C1826" t="s">
        <v>10</v>
      </c>
      <c r="D1826">
        <v>29</v>
      </c>
      <c r="E1826">
        <v>0</v>
      </c>
      <c r="F1826" s="54">
        <v>19259.96</v>
      </c>
      <c r="G1826" t="s">
        <v>16</v>
      </c>
      <c r="H1826" t="s">
        <v>16</v>
      </c>
      <c r="I1826" t="s">
        <v>23</v>
      </c>
      <c r="J1826" s="20"/>
      <c r="K1826" s="20"/>
      <c r="L1826" s="17" t="str">
        <f t="shared" si="144"/>
        <v>Jul</v>
      </c>
      <c r="M1826" s="17">
        <f t="shared" si="145"/>
        <v>1967</v>
      </c>
      <c r="N1826" s="17" t="str" cm="1">
        <f t="array" ref="N1826">IF(G1826="?",INDEX($G$2:$G$2344,MODE(MATCH($G$2:$G$2344,$G$2:$G$2344,0))),G1826)</f>
        <v>tier - 1</v>
      </c>
      <c r="O1826" s="17" t="str" cm="1">
        <f t="array" ref="O1826">IF(H1826="?",INDEX($H$2:$H$2344,MODE(MATCH($H$2:$H$2344,$H$2:$H$2344,0))),H1826)</f>
        <v>tier - 1</v>
      </c>
      <c r="P1826" s="17" t="str">
        <f t="shared" si="146"/>
        <v>R1012</v>
      </c>
      <c r="Q1826" s="47" t="str">
        <f t="shared" si="147"/>
        <v>29-Jul-1967</v>
      </c>
      <c r="R1826" s="48">
        <v>24682</v>
      </c>
      <c r="S1826" s="17"/>
      <c r="T1826" s="30">
        <f t="shared" si="148"/>
        <v>55</v>
      </c>
      <c r="U1826" s="62">
        <v>19259.96</v>
      </c>
    </row>
    <row r="1827" spans="1:21" x14ac:dyDescent="0.25">
      <c r="A1827" t="s">
        <v>1858</v>
      </c>
      <c r="B1827">
        <v>1966</v>
      </c>
      <c r="C1827" t="s">
        <v>15</v>
      </c>
      <c r="D1827">
        <v>15</v>
      </c>
      <c r="E1827">
        <v>0</v>
      </c>
      <c r="F1827" s="54">
        <v>19321.060000000001</v>
      </c>
      <c r="G1827" t="s">
        <v>16</v>
      </c>
      <c r="H1827" t="s">
        <v>16</v>
      </c>
      <c r="I1827" t="s">
        <v>23</v>
      </c>
      <c r="J1827" s="19"/>
      <c r="K1827" s="19"/>
      <c r="L1827" s="15" t="str">
        <f t="shared" si="144"/>
        <v>Nov</v>
      </c>
      <c r="M1827" s="15">
        <f t="shared" si="145"/>
        <v>1966</v>
      </c>
      <c r="N1827" s="15" t="str" cm="1">
        <f t="array" ref="N1827">IF(G1827="?",INDEX($G$2:$G$2344,MODE(MATCH($G$2:$G$2344,$G$2:$G$2344,0))),G1827)</f>
        <v>tier - 1</v>
      </c>
      <c r="O1827" s="15" t="str" cm="1">
        <f t="array" ref="O1827">IF(H1827="?",INDEX($H$2:$H$2344,MODE(MATCH($H$2:$H$2344,$H$2:$H$2344,0))),H1827)</f>
        <v>tier - 1</v>
      </c>
      <c r="P1827" s="15" t="str">
        <f t="shared" si="146"/>
        <v>R1012</v>
      </c>
      <c r="Q1827" s="49" t="str">
        <f t="shared" si="147"/>
        <v>15-Nov-1966</v>
      </c>
      <c r="R1827" s="46">
        <v>24426</v>
      </c>
      <c r="S1827" s="15"/>
      <c r="T1827" s="29">
        <f t="shared" si="148"/>
        <v>56</v>
      </c>
      <c r="U1827" s="61">
        <v>19321.060000000001</v>
      </c>
    </row>
    <row r="1828" spans="1:21" x14ac:dyDescent="0.25">
      <c r="A1828" t="s">
        <v>1859</v>
      </c>
      <c r="B1828">
        <v>1991</v>
      </c>
      <c r="C1828" t="s">
        <v>35</v>
      </c>
      <c r="D1828">
        <v>24</v>
      </c>
      <c r="E1828">
        <v>0</v>
      </c>
      <c r="F1828" s="54">
        <v>19350.37</v>
      </c>
      <c r="G1828" t="s">
        <v>16</v>
      </c>
      <c r="H1828" t="s">
        <v>12</v>
      </c>
      <c r="I1828" t="s">
        <v>13</v>
      </c>
      <c r="J1828" s="20"/>
      <c r="K1828" s="20"/>
      <c r="L1828" s="17" t="str">
        <f t="shared" si="144"/>
        <v>Aug</v>
      </c>
      <c r="M1828" s="17">
        <f t="shared" si="145"/>
        <v>1991</v>
      </c>
      <c r="N1828" s="17" t="str" cm="1">
        <f t="array" ref="N1828">IF(G1828="?",INDEX($G$2:$G$2344,MODE(MATCH($G$2:$G$2344,$G$2:$G$2344,0))),G1828)</f>
        <v>tier - 1</v>
      </c>
      <c r="O1828" s="17" t="str" cm="1">
        <f t="array" ref="O1828">IF(H1828="?",INDEX($H$2:$H$2344,MODE(MATCH($H$2:$H$2344,$H$2:$H$2344,0))),H1828)</f>
        <v>tier - 3</v>
      </c>
      <c r="P1828" s="17" t="str">
        <f t="shared" si="146"/>
        <v>R1013</v>
      </c>
      <c r="Q1828" s="47" t="str">
        <f t="shared" si="147"/>
        <v>24-Aug-1991</v>
      </c>
      <c r="R1828" s="48">
        <v>33474</v>
      </c>
      <c r="S1828" s="17"/>
      <c r="T1828" s="30">
        <f t="shared" si="148"/>
        <v>31</v>
      </c>
      <c r="U1828" s="62">
        <v>19350.37</v>
      </c>
    </row>
    <row r="1829" spans="1:21" x14ac:dyDescent="0.25">
      <c r="A1829" t="s">
        <v>1860</v>
      </c>
      <c r="B1829">
        <v>1987</v>
      </c>
      <c r="C1829" t="s">
        <v>18</v>
      </c>
      <c r="D1829">
        <v>30</v>
      </c>
      <c r="E1829">
        <v>3</v>
      </c>
      <c r="F1829" s="54">
        <v>19362</v>
      </c>
      <c r="G1829" t="s">
        <v>16</v>
      </c>
      <c r="H1829" t="s">
        <v>12</v>
      </c>
      <c r="I1829" t="s">
        <v>13</v>
      </c>
      <c r="J1829" s="19"/>
      <c r="K1829" s="19"/>
      <c r="L1829" s="15" t="str">
        <f t="shared" si="144"/>
        <v>Jun</v>
      </c>
      <c r="M1829" s="15">
        <f t="shared" si="145"/>
        <v>1987</v>
      </c>
      <c r="N1829" s="15" t="str" cm="1">
        <f t="array" ref="N1829">IF(G1829="?",INDEX($G$2:$G$2344,MODE(MATCH($G$2:$G$2344,$G$2:$G$2344,0))),G1829)</f>
        <v>tier - 1</v>
      </c>
      <c r="O1829" s="15" t="str" cm="1">
        <f t="array" ref="O1829">IF(H1829="?",INDEX($H$2:$H$2344,MODE(MATCH($H$2:$H$2344,$H$2:$H$2344,0))),H1829)</f>
        <v>tier - 3</v>
      </c>
      <c r="P1829" s="15" t="str">
        <f t="shared" si="146"/>
        <v>R1013</v>
      </c>
      <c r="Q1829" s="49" t="str">
        <f t="shared" si="147"/>
        <v>30-Jun-1987</v>
      </c>
      <c r="R1829" s="46">
        <v>31958</v>
      </c>
      <c r="S1829" s="15"/>
      <c r="T1829" s="29">
        <f t="shared" si="148"/>
        <v>35</v>
      </c>
      <c r="U1829" s="61">
        <v>19362</v>
      </c>
    </row>
    <row r="1830" spans="1:21" x14ac:dyDescent="0.25">
      <c r="A1830" t="s">
        <v>1861</v>
      </c>
      <c r="B1830">
        <v>1993</v>
      </c>
      <c r="C1830" t="s">
        <v>20</v>
      </c>
      <c r="D1830">
        <v>6</v>
      </c>
      <c r="E1830">
        <v>2</v>
      </c>
      <c r="F1830" s="54">
        <v>19442.349999999999</v>
      </c>
      <c r="G1830" t="s">
        <v>16</v>
      </c>
      <c r="H1830" t="s">
        <v>12</v>
      </c>
      <c r="I1830" t="s">
        <v>23</v>
      </c>
      <c r="J1830" s="20"/>
      <c r="K1830" s="20"/>
      <c r="L1830" s="17" t="str">
        <f t="shared" si="144"/>
        <v>Sep</v>
      </c>
      <c r="M1830" s="17">
        <f t="shared" si="145"/>
        <v>1993</v>
      </c>
      <c r="N1830" s="17" t="str" cm="1">
        <f t="array" ref="N1830">IF(G1830="?",INDEX($G$2:$G$2344,MODE(MATCH($G$2:$G$2344,$G$2:$G$2344,0))),G1830)</f>
        <v>tier - 1</v>
      </c>
      <c r="O1830" s="17" t="str" cm="1">
        <f t="array" ref="O1830">IF(H1830="?",INDEX($H$2:$H$2344,MODE(MATCH($H$2:$H$2344,$H$2:$H$2344,0))),H1830)</f>
        <v>tier - 3</v>
      </c>
      <c r="P1830" s="17" t="str">
        <f t="shared" si="146"/>
        <v>R1012</v>
      </c>
      <c r="Q1830" s="47" t="str">
        <f t="shared" si="147"/>
        <v>6-Sep-1993</v>
      </c>
      <c r="R1830" s="48">
        <v>34218</v>
      </c>
      <c r="S1830" s="17"/>
      <c r="T1830" s="30">
        <f t="shared" si="148"/>
        <v>29</v>
      </c>
      <c r="U1830" s="62">
        <v>19442.349999999999</v>
      </c>
    </row>
    <row r="1831" spans="1:21" x14ac:dyDescent="0.25">
      <c r="A1831" t="s">
        <v>1862</v>
      </c>
      <c r="B1831">
        <v>1982</v>
      </c>
      <c r="C1831" t="s">
        <v>30</v>
      </c>
      <c r="D1831">
        <v>15</v>
      </c>
      <c r="E1831">
        <v>2</v>
      </c>
      <c r="F1831" s="54">
        <v>19444.27</v>
      </c>
      <c r="G1831" t="s">
        <v>16</v>
      </c>
      <c r="H1831" t="s">
        <v>16</v>
      </c>
      <c r="I1831" t="s">
        <v>13</v>
      </c>
      <c r="J1831" s="19"/>
      <c r="K1831" s="19"/>
      <c r="L1831" s="15" t="str">
        <f t="shared" si="144"/>
        <v>Dec</v>
      </c>
      <c r="M1831" s="15">
        <f t="shared" si="145"/>
        <v>1982</v>
      </c>
      <c r="N1831" s="15" t="str" cm="1">
        <f t="array" ref="N1831">IF(G1831="?",INDEX($G$2:$G$2344,MODE(MATCH($G$2:$G$2344,$G$2:$G$2344,0))),G1831)</f>
        <v>tier - 1</v>
      </c>
      <c r="O1831" s="15" t="str" cm="1">
        <f t="array" ref="O1831">IF(H1831="?",INDEX($H$2:$H$2344,MODE(MATCH($H$2:$H$2344,$H$2:$H$2344,0))),H1831)</f>
        <v>tier - 1</v>
      </c>
      <c r="P1831" s="15" t="str">
        <f t="shared" si="146"/>
        <v>R1013</v>
      </c>
      <c r="Q1831" s="49" t="str">
        <f t="shared" si="147"/>
        <v>15-Dec-1982</v>
      </c>
      <c r="R1831" s="46">
        <v>30300</v>
      </c>
      <c r="S1831" s="15"/>
      <c r="T1831" s="29">
        <f t="shared" si="148"/>
        <v>40</v>
      </c>
      <c r="U1831" s="61">
        <v>19444.27</v>
      </c>
    </row>
    <row r="1832" spans="1:21" x14ac:dyDescent="0.25">
      <c r="A1832" t="s">
        <v>1863</v>
      </c>
      <c r="B1832">
        <v>1987</v>
      </c>
      <c r="C1832" t="s">
        <v>15</v>
      </c>
      <c r="D1832">
        <v>30</v>
      </c>
      <c r="E1832">
        <v>4</v>
      </c>
      <c r="F1832" s="54">
        <v>19496.72</v>
      </c>
      <c r="G1832" t="s">
        <v>16</v>
      </c>
      <c r="H1832" t="s">
        <v>12</v>
      </c>
      <c r="I1832" t="s">
        <v>166</v>
      </c>
      <c r="J1832" s="20"/>
      <c r="K1832" s="20"/>
      <c r="L1832" s="17" t="str">
        <f t="shared" si="144"/>
        <v>Nov</v>
      </c>
      <c r="M1832" s="17">
        <f t="shared" si="145"/>
        <v>1987</v>
      </c>
      <c r="N1832" s="17" t="str" cm="1">
        <f t="array" ref="N1832">IF(G1832="?",INDEX($G$2:$G$2344,MODE(MATCH($G$2:$G$2344,$G$2:$G$2344,0))),G1832)</f>
        <v>tier - 1</v>
      </c>
      <c r="O1832" s="17" t="str" cm="1">
        <f t="array" ref="O1832">IF(H1832="?",INDEX($H$2:$H$2344,MODE(MATCH($H$2:$H$2344,$H$2:$H$2344,0))),H1832)</f>
        <v>tier - 3</v>
      </c>
      <c r="P1832" s="17" t="str">
        <f t="shared" si="146"/>
        <v>R1019</v>
      </c>
      <c r="Q1832" s="47" t="str">
        <f t="shared" si="147"/>
        <v>30-Nov-1987</v>
      </c>
      <c r="R1832" s="48">
        <v>32111</v>
      </c>
      <c r="S1832" s="17"/>
      <c r="T1832" s="30">
        <f t="shared" si="148"/>
        <v>35</v>
      </c>
      <c r="U1832" s="62">
        <v>19496.72</v>
      </c>
    </row>
    <row r="1833" spans="1:21" x14ac:dyDescent="0.25">
      <c r="A1833" t="s">
        <v>1864</v>
      </c>
      <c r="B1833">
        <v>1980</v>
      </c>
      <c r="C1833" t="s">
        <v>15</v>
      </c>
      <c r="D1833">
        <v>8</v>
      </c>
      <c r="E1833">
        <v>0</v>
      </c>
      <c r="F1833" s="54">
        <v>19515.54</v>
      </c>
      <c r="G1833" t="s">
        <v>16</v>
      </c>
      <c r="H1833" t="s">
        <v>16</v>
      </c>
      <c r="I1833" t="s">
        <v>13</v>
      </c>
      <c r="J1833" s="19"/>
      <c r="K1833" s="19"/>
      <c r="L1833" s="15" t="str">
        <f t="shared" si="144"/>
        <v>Nov</v>
      </c>
      <c r="M1833" s="15">
        <f t="shared" si="145"/>
        <v>1980</v>
      </c>
      <c r="N1833" s="15" t="str" cm="1">
        <f t="array" ref="N1833">IF(G1833="?",INDEX($G$2:$G$2344,MODE(MATCH($G$2:$G$2344,$G$2:$G$2344,0))),G1833)</f>
        <v>tier - 1</v>
      </c>
      <c r="O1833" s="15" t="str" cm="1">
        <f t="array" ref="O1833">IF(H1833="?",INDEX($H$2:$H$2344,MODE(MATCH($H$2:$H$2344,$H$2:$H$2344,0))),H1833)</f>
        <v>tier - 1</v>
      </c>
      <c r="P1833" s="15" t="str">
        <f t="shared" si="146"/>
        <v>R1013</v>
      </c>
      <c r="Q1833" s="49" t="str">
        <f t="shared" si="147"/>
        <v>8-Nov-1980</v>
      </c>
      <c r="R1833" s="46">
        <v>29533</v>
      </c>
      <c r="S1833" s="15"/>
      <c r="T1833" s="29">
        <f t="shared" si="148"/>
        <v>42</v>
      </c>
      <c r="U1833" s="61">
        <v>19515.54</v>
      </c>
    </row>
    <row r="1834" spans="1:21" x14ac:dyDescent="0.25">
      <c r="A1834" t="s">
        <v>1865</v>
      </c>
      <c r="B1834">
        <v>1992</v>
      </c>
      <c r="C1834" t="s">
        <v>35</v>
      </c>
      <c r="D1834">
        <v>19</v>
      </c>
      <c r="E1834">
        <v>1</v>
      </c>
      <c r="F1834" s="54">
        <v>19521.97</v>
      </c>
      <c r="G1834" t="s">
        <v>16</v>
      </c>
      <c r="H1834" t="s">
        <v>11</v>
      </c>
      <c r="I1834" t="s">
        <v>13</v>
      </c>
      <c r="J1834" s="20"/>
      <c r="K1834" s="20"/>
      <c r="L1834" s="17" t="str">
        <f t="shared" si="144"/>
        <v>Aug</v>
      </c>
      <c r="M1834" s="17">
        <f t="shared" si="145"/>
        <v>1992</v>
      </c>
      <c r="N1834" s="17" t="str" cm="1">
        <f t="array" ref="N1834">IF(G1834="?",INDEX($G$2:$G$2344,MODE(MATCH($G$2:$G$2344,$G$2:$G$2344,0))),G1834)</f>
        <v>tier - 1</v>
      </c>
      <c r="O1834" s="17" t="str" cm="1">
        <f t="array" ref="O1834">IF(H1834="?",INDEX($H$2:$H$2344,MODE(MATCH($H$2:$H$2344,$H$2:$H$2344,0))),H1834)</f>
        <v>tier - 2</v>
      </c>
      <c r="P1834" s="17" t="str">
        <f t="shared" si="146"/>
        <v>R1013</v>
      </c>
      <c r="Q1834" s="47" t="str">
        <f t="shared" si="147"/>
        <v>19-Aug-1992</v>
      </c>
      <c r="R1834" s="48">
        <v>33835</v>
      </c>
      <c r="S1834" s="17"/>
      <c r="T1834" s="30">
        <f t="shared" si="148"/>
        <v>30</v>
      </c>
      <c r="U1834" s="62">
        <v>19521.97</v>
      </c>
    </row>
    <row r="1835" spans="1:21" x14ac:dyDescent="0.25">
      <c r="A1835" t="s">
        <v>1866</v>
      </c>
      <c r="B1835">
        <v>1985</v>
      </c>
      <c r="C1835" t="s">
        <v>20</v>
      </c>
      <c r="D1835">
        <v>17</v>
      </c>
      <c r="E1835">
        <v>0</v>
      </c>
      <c r="F1835" s="54">
        <v>19539.240000000002</v>
      </c>
      <c r="G1835" t="s">
        <v>16</v>
      </c>
      <c r="H1835" t="s">
        <v>16</v>
      </c>
      <c r="I1835" t="s">
        <v>13</v>
      </c>
      <c r="J1835" s="19"/>
      <c r="K1835" s="19"/>
      <c r="L1835" s="15" t="str">
        <f t="shared" si="144"/>
        <v>Sep</v>
      </c>
      <c r="M1835" s="15">
        <f t="shared" si="145"/>
        <v>1985</v>
      </c>
      <c r="N1835" s="15" t="str" cm="1">
        <f t="array" ref="N1835">IF(G1835="?",INDEX($G$2:$G$2344,MODE(MATCH($G$2:$G$2344,$G$2:$G$2344,0))),G1835)</f>
        <v>tier - 1</v>
      </c>
      <c r="O1835" s="15" t="str" cm="1">
        <f t="array" ref="O1835">IF(H1835="?",INDEX($H$2:$H$2344,MODE(MATCH($H$2:$H$2344,$H$2:$H$2344,0))),H1835)</f>
        <v>tier - 1</v>
      </c>
      <c r="P1835" s="15" t="str">
        <f t="shared" si="146"/>
        <v>R1013</v>
      </c>
      <c r="Q1835" s="49" t="str">
        <f t="shared" si="147"/>
        <v>17-Sep-1985</v>
      </c>
      <c r="R1835" s="46">
        <v>31307</v>
      </c>
      <c r="S1835" s="15"/>
      <c r="T1835" s="29">
        <f t="shared" si="148"/>
        <v>37</v>
      </c>
      <c r="U1835" s="61">
        <v>19539.240000000002</v>
      </c>
    </row>
    <row r="1836" spans="1:21" x14ac:dyDescent="0.25">
      <c r="A1836" t="s">
        <v>1867</v>
      </c>
      <c r="B1836">
        <v>1963</v>
      </c>
      <c r="C1836" t="s">
        <v>10</v>
      </c>
      <c r="D1836">
        <v>14</v>
      </c>
      <c r="E1836">
        <v>0</v>
      </c>
      <c r="F1836" s="54">
        <v>19551.34</v>
      </c>
      <c r="G1836" t="s">
        <v>16</v>
      </c>
      <c r="H1836" t="s">
        <v>12</v>
      </c>
      <c r="I1836" t="s">
        <v>23</v>
      </c>
      <c r="J1836" s="20"/>
      <c r="K1836" s="20"/>
      <c r="L1836" s="17" t="str">
        <f t="shared" si="144"/>
        <v>Jul</v>
      </c>
      <c r="M1836" s="17">
        <f t="shared" si="145"/>
        <v>1963</v>
      </c>
      <c r="N1836" s="17" t="str" cm="1">
        <f t="array" ref="N1836">IF(G1836="?",INDEX($G$2:$G$2344,MODE(MATCH($G$2:$G$2344,$G$2:$G$2344,0))),G1836)</f>
        <v>tier - 1</v>
      </c>
      <c r="O1836" s="17" t="str" cm="1">
        <f t="array" ref="O1836">IF(H1836="?",INDEX($H$2:$H$2344,MODE(MATCH($H$2:$H$2344,$H$2:$H$2344,0))),H1836)</f>
        <v>tier - 3</v>
      </c>
      <c r="P1836" s="17" t="str">
        <f t="shared" si="146"/>
        <v>R1012</v>
      </c>
      <c r="Q1836" s="47" t="str">
        <f t="shared" si="147"/>
        <v>14-Jul-1963</v>
      </c>
      <c r="R1836" s="48">
        <v>23206</v>
      </c>
      <c r="S1836" s="17"/>
      <c r="T1836" s="30">
        <f t="shared" si="148"/>
        <v>59</v>
      </c>
      <c r="U1836" s="62">
        <v>19551.34</v>
      </c>
    </row>
    <row r="1837" spans="1:21" x14ac:dyDescent="0.25">
      <c r="A1837" t="s">
        <v>1868</v>
      </c>
      <c r="B1837">
        <v>1978</v>
      </c>
      <c r="C1837" t="s">
        <v>20</v>
      </c>
      <c r="D1837">
        <v>24</v>
      </c>
      <c r="E1837">
        <v>1</v>
      </c>
      <c r="F1837" s="54">
        <v>19594.810000000001</v>
      </c>
      <c r="G1837" t="s">
        <v>16</v>
      </c>
      <c r="H1837" t="s">
        <v>16</v>
      </c>
      <c r="I1837" t="s">
        <v>247</v>
      </c>
      <c r="J1837" s="19"/>
      <c r="K1837" s="19"/>
      <c r="L1837" s="15" t="str">
        <f t="shared" si="144"/>
        <v>Sep</v>
      </c>
      <c r="M1837" s="15">
        <f t="shared" si="145"/>
        <v>1978</v>
      </c>
      <c r="N1837" s="15" t="str" cm="1">
        <f t="array" ref="N1837">IF(G1837="?",INDEX($G$2:$G$2344,MODE(MATCH($G$2:$G$2344,$G$2:$G$2344,0))),G1837)</f>
        <v>tier - 1</v>
      </c>
      <c r="O1837" s="15" t="str" cm="1">
        <f t="array" ref="O1837">IF(H1837="?",INDEX($H$2:$H$2344,MODE(MATCH($H$2:$H$2344,$H$2:$H$2344,0))),H1837)</f>
        <v>tier - 1</v>
      </c>
      <c r="P1837" s="15" t="str">
        <f t="shared" si="146"/>
        <v>R1024</v>
      </c>
      <c r="Q1837" s="49" t="str">
        <f t="shared" si="147"/>
        <v>24-Sep-1978</v>
      </c>
      <c r="R1837" s="46">
        <v>28757</v>
      </c>
      <c r="S1837" s="15"/>
      <c r="T1837" s="29">
        <f t="shared" si="148"/>
        <v>44</v>
      </c>
      <c r="U1837" s="61">
        <v>19594.810000000001</v>
      </c>
    </row>
    <row r="1838" spans="1:21" x14ac:dyDescent="0.25">
      <c r="A1838" t="s">
        <v>1869</v>
      </c>
      <c r="B1838">
        <v>1994</v>
      </c>
      <c r="C1838" t="s">
        <v>35</v>
      </c>
      <c r="D1838">
        <v>27</v>
      </c>
      <c r="E1838">
        <v>0</v>
      </c>
      <c r="F1838" s="54">
        <v>19673.34</v>
      </c>
      <c r="G1838" t="s">
        <v>16</v>
      </c>
      <c r="H1838" t="s">
        <v>11</v>
      </c>
      <c r="I1838" t="s">
        <v>23</v>
      </c>
      <c r="J1838" s="20"/>
      <c r="K1838" s="20"/>
      <c r="L1838" s="17" t="str">
        <f t="shared" si="144"/>
        <v>Aug</v>
      </c>
      <c r="M1838" s="17">
        <f t="shared" si="145"/>
        <v>1994</v>
      </c>
      <c r="N1838" s="17" t="str" cm="1">
        <f t="array" ref="N1838">IF(G1838="?",INDEX($G$2:$G$2344,MODE(MATCH($G$2:$G$2344,$G$2:$G$2344,0))),G1838)</f>
        <v>tier - 1</v>
      </c>
      <c r="O1838" s="17" t="str" cm="1">
        <f t="array" ref="O1838">IF(H1838="?",INDEX($H$2:$H$2344,MODE(MATCH($H$2:$H$2344,$H$2:$H$2344,0))),H1838)</f>
        <v>tier - 2</v>
      </c>
      <c r="P1838" s="17" t="str">
        <f t="shared" si="146"/>
        <v>R1012</v>
      </c>
      <c r="Q1838" s="47" t="str">
        <f t="shared" si="147"/>
        <v>27-Aug-1994</v>
      </c>
      <c r="R1838" s="48">
        <v>34573</v>
      </c>
      <c r="S1838" s="17"/>
      <c r="T1838" s="30">
        <f t="shared" si="148"/>
        <v>28</v>
      </c>
      <c r="U1838" s="62">
        <v>19673.34</v>
      </c>
    </row>
    <row r="1839" spans="1:21" x14ac:dyDescent="0.25">
      <c r="A1839" t="s">
        <v>1870</v>
      </c>
      <c r="B1839">
        <v>1990</v>
      </c>
      <c r="C1839" t="s">
        <v>35</v>
      </c>
      <c r="D1839">
        <v>8</v>
      </c>
      <c r="E1839">
        <v>1</v>
      </c>
      <c r="F1839" s="54">
        <v>19719.689999999999</v>
      </c>
      <c r="G1839" t="s">
        <v>16</v>
      </c>
      <c r="H1839" t="s">
        <v>11</v>
      </c>
      <c r="I1839" t="s">
        <v>13</v>
      </c>
      <c r="J1839" s="19"/>
      <c r="K1839" s="19"/>
      <c r="L1839" s="15" t="str">
        <f t="shared" si="144"/>
        <v>Aug</v>
      </c>
      <c r="M1839" s="15">
        <f t="shared" si="145"/>
        <v>1990</v>
      </c>
      <c r="N1839" s="15" t="str" cm="1">
        <f t="array" ref="N1839">IF(G1839="?",INDEX($G$2:$G$2344,MODE(MATCH($G$2:$G$2344,$G$2:$G$2344,0))),G1839)</f>
        <v>tier - 1</v>
      </c>
      <c r="O1839" s="15" t="str" cm="1">
        <f t="array" ref="O1839">IF(H1839="?",INDEX($H$2:$H$2344,MODE(MATCH($H$2:$H$2344,$H$2:$H$2344,0))),H1839)</f>
        <v>tier - 2</v>
      </c>
      <c r="P1839" s="15" t="str">
        <f t="shared" si="146"/>
        <v>R1013</v>
      </c>
      <c r="Q1839" s="49" t="str">
        <f t="shared" si="147"/>
        <v>8-Aug-1990</v>
      </c>
      <c r="R1839" s="46">
        <v>33093</v>
      </c>
      <c r="S1839" s="15"/>
      <c r="T1839" s="29">
        <f t="shared" si="148"/>
        <v>32</v>
      </c>
      <c r="U1839" s="61">
        <v>19719.689999999999</v>
      </c>
    </row>
    <row r="1840" spans="1:21" x14ac:dyDescent="0.25">
      <c r="A1840" t="s">
        <v>1871</v>
      </c>
      <c r="B1840">
        <v>1972</v>
      </c>
      <c r="C1840" t="s">
        <v>18</v>
      </c>
      <c r="D1840">
        <v>14</v>
      </c>
      <c r="E1840">
        <v>3</v>
      </c>
      <c r="F1840" s="54">
        <v>19749.38</v>
      </c>
      <c r="G1840" t="s">
        <v>16</v>
      </c>
      <c r="H1840" t="s">
        <v>12</v>
      </c>
      <c r="I1840" t="s">
        <v>13</v>
      </c>
      <c r="J1840" s="20"/>
      <c r="K1840" s="20"/>
      <c r="L1840" s="17" t="str">
        <f t="shared" si="144"/>
        <v>Jun</v>
      </c>
      <c r="M1840" s="17">
        <f t="shared" si="145"/>
        <v>1972</v>
      </c>
      <c r="N1840" s="17" t="str" cm="1">
        <f t="array" ref="N1840">IF(G1840="?",INDEX($G$2:$G$2344,MODE(MATCH($G$2:$G$2344,$G$2:$G$2344,0))),G1840)</f>
        <v>tier - 1</v>
      </c>
      <c r="O1840" s="17" t="str" cm="1">
        <f t="array" ref="O1840">IF(H1840="?",INDEX($H$2:$H$2344,MODE(MATCH($H$2:$H$2344,$H$2:$H$2344,0))),H1840)</f>
        <v>tier - 3</v>
      </c>
      <c r="P1840" s="17" t="str">
        <f t="shared" si="146"/>
        <v>R1013</v>
      </c>
      <c r="Q1840" s="47" t="str">
        <f t="shared" si="147"/>
        <v>14-Jun-1972</v>
      </c>
      <c r="R1840" s="48">
        <v>26464</v>
      </c>
      <c r="S1840" s="17"/>
      <c r="T1840" s="30">
        <f t="shared" si="148"/>
        <v>50</v>
      </c>
      <c r="U1840" s="62">
        <v>19749.38</v>
      </c>
    </row>
    <row r="1841" spans="1:21" x14ac:dyDescent="0.25">
      <c r="A1841" t="s">
        <v>1872</v>
      </c>
      <c r="B1841">
        <v>1979</v>
      </c>
      <c r="C1841" t="s">
        <v>37</v>
      </c>
      <c r="D1841">
        <v>30</v>
      </c>
      <c r="E1841">
        <v>2</v>
      </c>
      <c r="F1841" s="54">
        <v>19798.05</v>
      </c>
      <c r="G1841" t="s">
        <v>16</v>
      </c>
      <c r="H1841" t="s">
        <v>16</v>
      </c>
      <c r="I1841" t="s">
        <v>247</v>
      </c>
      <c r="J1841" s="19"/>
      <c r="K1841" s="19"/>
      <c r="L1841" s="15" t="str">
        <f t="shared" si="144"/>
        <v>Oct</v>
      </c>
      <c r="M1841" s="15">
        <f t="shared" si="145"/>
        <v>1979</v>
      </c>
      <c r="N1841" s="15" t="str" cm="1">
        <f t="array" ref="N1841">IF(G1841="?",INDEX($G$2:$G$2344,MODE(MATCH($G$2:$G$2344,$G$2:$G$2344,0))),G1841)</f>
        <v>tier - 1</v>
      </c>
      <c r="O1841" s="15" t="str" cm="1">
        <f t="array" ref="O1841">IF(H1841="?",INDEX($H$2:$H$2344,MODE(MATCH($H$2:$H$2344,$H$2:$H$2344,0))),H1841)</f>
        <v>tier - 1</v>
      </c>
      <c r="P1841" s="15" t="str">
        <f t="shared" si="146"/>
        <v>R1024</v>
      </c>
      <c r="Q1841" s="49" t="str">
        <f t="shared" si="147"/>
        <v>30-Oct-1979</v>
      </c>
      <c r="R1841" s="46">
        <v>29158</v>
      </c>
      <c r="S1841" s="15"/>
      <c r="T1841" s="29">
        <f t="shared" si="148"/>
        <v>43</v>
      </c>
      <c r="U1841" s="61">
        <v>19798.05</v>
      </c>
    </row>
    <row r="1842" spans="1:21" x14ac:dyDescent="0.25">
      <c r="A1842" t="s">
        <v>1873</v>
      </c>
      <c r="B1842">
        <v>1997</v>
      </c>
      <c r="C1842" t="s">
        <v>37</v>
      </c>
      <c r="D1842">
        <v>18</v>
      </c>
      <c r="E1842">
        <v>3</v>
      </c>
      <c r="F1842" s="54">
        <v>19933.46</v>
      </c>
      <c r="G1842" t="s">
        <v>16</v>
      </c>
      <c r="H1842" t="s">
        <v>12</v>
      </c>
      <c r="I1842" t="s">
        <v>42</v>
      </c>
      <c r="J1842" s="20"/>
      <c r="K1842" s="20"/>
      <c r="L1842" s="17" t="str">
        <f t="shared" si="144"/>
        <v>Oct</v>
      </c>
      <c r="M1842" s="17">
        <f t="shared" si="145"/>
        <v>1997</v>
      </c>
      <c r="N1842" s="17" t="str" cm="1">
        <f t="array" ref="N1842">IF(G1842="?",INDEX($G$2:$G$2344,MODE(MATCH($G$2:$G$2344,$G$2:$G$2344,0))),G1842)</f>
        <v>tier - 1</v>
      </c>
      <c r="O1842" s="17" t="str" cm="1">
        <f t="array" ref="O1842">IF(H1842="?",INDEX($H$2:$H$2344,MODE(MATCH($H$2:$H$2344,$H$2:$H$2344,0))),H1842)</f>
        <v>tier - 3</v>
      </c>
      <c r="P1842" s="17" t="str">
        <f t="shared" si="146"/>
        <v>R1011</v>
      </c>
      <c r="Q1842" s="47" t="str">
        <f t="shared" si="147"/>
        <v>18-Oct-1997</v>
      </c>
      <c r="R1842" s="48">
        <v>35721</v>
      </c>
      <c r="S1842" s="17"/>
      <c r="T1842" s="30">
        <f t="shared" si="148"/>
        <v>25</v>
      </c>
      <c r="U1842" s="62">
        <v>19933.46</v>
      </c>
    </row>
    <row r="1843" spans="1:21" x14ac:dyDescent="0.25">
      <c r="A1843" t="s">
        <v>1874</v>
      </c>
      <c r="B1843">
        <v>1980</v>
      </c>
      <c r="C1843" t="s">
        <v>37</v>
      </c>
      <c r="D1843">
        <v>9</v>
      </c>
      <c r="E1843">
        <v>0</v>
      </c>
      <c r="F1843" s="54">
        <v>19964.75</v>
      </c>
      <c r="G1843" t="s">
        <v>16</v>
      </c>
      <c r="H1843" t="s">
        <v>11</v>
      </c>
      <c r="I1843" t="s">
        <v>247</v>
      </c>
      <c r="J1843" s="19"/>
      <c r="K1843" s="19"/>
      <c r="L1843" s="15" t="str">
        <f t="shared" si="144"/>
        <v>Oct</v>
      </c>
      <c r="M1843" s="15">
        <f t="shared" si="145"/>
        <v>1980</v>
      </c>
      <c r="N1843" s="15" t="str" cm="1">
        <f t="array" ref="N1843">IF(G1843="?",INDEX($G$2:$G$2344,MODE(MATCH($G$2:$G$2344,$G$2:$G$2344,0))),G1843)</f>
        <v>tier - 1</v>
      </c>
      <c r="O1843" s="15" t="str" cm="1">
        <f t="array" ref="O1843">IF(H1843="?",INDEX($H$2:$H$2344,MODE(MATCH($H$2:$H$2344,$H$2:$H$2344,0))),H1843)</f>
        <v>tier - 2</v>
      </c>
      <c r="P1843" s="15" t="str">
        <f t="shared" si="146"/>
        <v>R1024</v>
      </c>
      <c r="Q1843" s="49" t="str">
        <f t="shared" si="147"/>
        <v>9-Oct-1980</v>
      </c>
      <c r="R1843" s="46">
        <v>29503</v>
      </c>
      <c r="S1843" s="15"/>
      <c r="T1843" s="29">
        <f t="shared" si="148"/>
        <v>42</v>
      </c>
      <c r="U1843" s="61">
        <v>19964.75</v>
      </c>
    </row>
    <row r="1844" spans="1:21" x14ac:dyDescent="0.25">
      <c r="A1844" t="s">
        <v>1875</v>
      </c>
      <c r="B1844">
        <v>1966</v>
      </c>
      <c r="C1844" t="s">
        <v>35</v>
      </c>
      <c r="D1844">
        <v>10</v>
      </c>
      <c r="E1844">
        <v>0</v>
      </c>
      <c r="F1844" s="54">
        <v>19995.29</v>
      </c>
      <c r="G1844" t="s">
        <v>16</v>
      </c>
      <c r="H1844" t="s">
        <v>12</v>
      </c>
      <c r="I1844" t="s">
        <v>535</v>
      </c>
      <c r="J1844" s="20"/>
      <c r="K1844" s="20"/>
      <c r="L1844" s="17" t="str">
        <f t="shared" si="144"/>
        <v>Aug</v>
      </c>
      <c r="M1844" s="17">
        <f t="shared" si="145"/>
        <v>1966</v>
      </c>
      <c r="N1844" s="17" t="str" cm="1">
        <f t="array" ref="N1844">IF(G1844="?",INDEX($G$2:$G$2344,MODE(MATCH($G$2:$G$2344,$G$2:$G$2344,0))),G1844)</f>
        <v>tier - 1</v>
      </c>
      <c r="O1844" s="17" t="str" cm="1">
        <f t="array" ref="O1844">IF(H1844="?",INDEX($H$2:$H$2344,MODE(MATCH($H$2:$H$2344,$H$2:$H$2344,0))),H1844)</f>
        <v>tier - 3</v>
      </c>
      <c r="P1844" s="17" t="str">
        <f t="shared" si="146"/>
        <v>R1026</v>
      </c>
      <c r="Q1844" s="47" t="str">
        <f t="shared" si="147"/>
        <v>10-Aug-1966</v>
      </c>
      <c r="R1844" s="48">
        <v>24329</v>
      </c>
      <c r="S1844" s="17"/>
      <c r="T1844" s="30">
        <f t="shared" si="148"/>
        <v>56</v>
      </c>
      <c r="U1844" s="62">
        <v>19995.29</v>
      </c>
    </row>
    <row r="1845" spans="1:21" x14ac:dyDescent="0.25">
      <c r="A1845" t="s">
        <v>1876</v>
      </c>
      <c r="B1845">
        <v>1988</v>
      </c>
      <c r="C1845" t="s">
        <v>10</v>
      </c>
      <c r="D1845">
        <v>25</v>
      </c>
      <c r="E1845">
        <v>1</v>
      </c>
      <c r="F1845" s="54">
        <v>20009.63</v>
      </c>
      <c r="G1845" t="s">
        <v>11</v>
      </c>
      <c r="H1845" t="s">
        <v>16</v>
      </c>
      <c r="I1845" t="s">
        <v>23</v>
      </c>
      <c r="J1845" s="19"/>
      <c r="K1845" s="19"/>
      <c r="L1845" s="15" t="str">
        <f t="shared" si="144"/>
        <v>Jul</v>
      </c>
      <c r="M1845" s="15">
        <f t="shared" si="145"/>
        <v>1988</v>
      </c>
      <c r="N1845" s="15" t="str" cm="1">
        <f t="array" ref="N1845">IF(G1845="?",INDEX($G$2:$G$2344,MODE(MATCH($G$2:$G$2344,$G$2:$G$2344,0))),G1845)</f>
        <v>tier - 2</v>
      </c>
      <c r="O1845" s="15" t="str" cm="1">
        <f t="array" ref="O1845">IF(H1845="?",INDEX($H$2:$H$2344,MODE(MATCH($H$2:$H$2344,$H$2:$H$2344,0))),H1845)</f>
        <v>tier - 1</v>
      </c>
      <c r="P1845" s="15" t="str">
        <f t="shared" si="146"/>
        <v>R1012</v>
      </c>
      <c r="Q1845" s="49" t="str">
        <f t="shared" si="147"/>
        <v>25-Jul-1988</v>
      </c>
      <c r="R1845" s="46">
        <v>32349</v>
      </c>
      <c r="S1845" s="15"/>
      <c r="T1845" s="29">
        <f t="shared" si="148"/>
        <v>34</v>
      </c>
      <c r="U1845" s="61">
        <v>20009.63</v>
      </c>
    </row>
    <row r="1846" spans="1:21" x14ac:dyDescent="0.25">
      <c r="A1846" t="s">
        <v>1877</v>
      </c>
      <c r="B1846">
        <v>1983</v>
      </c>
      <c r="C1846" t="s">
        <v>37</v>
      </c>
      <c r="D1846">
        <v>6</v>
      </c>
      <c r="E1846">
        <v>0</v>
      </c>
      <c r="F1846" s="54">
        <v>20149.32</v>
      </c>
      <c r="G1846" t="s">
        <v>11</v>
      </c>
      <c r="H1846" t="s">
        <v>16</v>
      </c>
      <c r="I1846" t="s">
        <v>168</v>
      </c>
      <c r="J1846" s="20"/>
      <c r="K1846" s="20"/>
      <c r="L1846" s="17" t="str">
        <f t="shared" si="144"/>
        <v>Oct</v>
      </c>
      <c r="M1846" s="17">
        <f t="shared" si="145"/>
        <v>1983</v>
      </c>
      <c r="N1846" s="17" t="str" cm="1">
        <f t="array" ref="N1846">IF(G1846="?",INDEX($G$2:$G$2344,MODE(MATCH($G$2:$G$2344,$G$2:$G$2344,0))),G1846)</f>
        <v>tier - 2</v>
      </c>
      <c r="O1846" s="17" t="str" cm="1">
        <f t="array" ref="O1846">IF(H1846="?",INDEX($H$2:$H$2344,MODE(MATCH($H$2:$H$2344,$H$2:$H$2344,0))),H1846)</f>
        <v>tier - 1</v>
      </c>
      <c r="P1846" s="17" t="str">
        <f t="shared" si="146"/>
        <v>R1016</v>
      </c>
      <c r="Q1846" s="47" t="str">
        <f t="shared" si="147"/>
        <v>6-Oct-1983</v>
      </c>
      <c r="R1846" s="48">
        <v>30595</v>
      </c>
      <c r="S1846" s="17"/>
      <c r="T1846" s="30">
        <f t="shared" si="148"/>
        <v>39</v>
      </c>
      <c r="U1846" s="62">
        <v>20149.32</v>
      </c>
    </row>
    <row r="1847" spans="1:21" x14ac:dyDescent="0.25">
      <c r="A1847" t="s">
        <v>1878</v>
      </c>
      <c r="B1847">
        <v>2002</v>
      </c>
      <c r="C1847" t="s">
        <v>10</v>
      </c>
      <c r="D1847">
        <v>9</v>
      </c>
      <c r="E1847">
        <v>0</v>
      </c>
      <c r="F1847" s="54">
        <v>20167.34</v>
      </c>
      <c r="G1847" t="s">
        <v>12</v>
      </c>
      <c r="H1847" t="s">
        <v>12</v>
      </c>
      <c r="I1847" t="s">
        <v>42</v>
      </c>
      <c r="J1847" s="19"/>
      <c r="K1847" s="19"/>
      <c r="L1847" s="15" t="str">
        <f t="shared" si="144"/>
        <v>Jul</v>
      </c>
      <c r="M1847" s="15">
        <f t="shared" si="145"/>
        <v>2002</v>
      </c>
      <c r="N1847" s="15" t="str" cm="1">
        <f t="array" ref="N1847">IF(G1847="?",INDEX($G$2:$G$2344,MODE(MATCH($G$2:$G$2344,$G$2:$G$2344,0))),G1847)</f>
        <v>tier - 3</v>
      </c>
      <c r="O1847" s="15" t="str" cm="1">
        <f t="array" ref="O1847">IF(H1847="?",INDEX($H$2:$H$2344,MODE(MATCH($H$2:$H$2344,$H$2:$H$2344,0))),H1847)</f>
        <v>tier - 3</v>
      </c>
      <c r="P1847" s="15" t="str">
        <f t="shared" si="146"/>
        <v>R1011</v>
      </c>
      <c r="Q1847" s="49" t="str">
        <f t="shared" si="147"/>
        <v>9-Jul-2002</v>
      </c>
      <c r="R1847" s="46">
        <v>37446</v>
      </c>
      <c r="S1847" s="15"/>
      <c r="T1847" s="29">
        <f t="shared" si="148"/>
        <v>20</v>
      </c>
      <c r="U1847" s="61">
        <v>20167.34</v>
      </c>
    </row>
    <row r="1848" spans="1:21" x14ac:dyDescent="0.25">
      <c r="A1848" t="s">
        <v>1879</v>
      </c>
      <c r="B1848">
        <v>1994</v>
      </c>
      <c r="C1848" t="s">
        <v>18</v>
      </c>
      <c r="D1848">
        <v>8</v>
      </c>
      <c r="E1848">
        <v>2</v>
      </c>
      <c r="F1848" s="54">
        <v>20177.669999999998</v>
      </c>
      <c r="G1848" t="s">
        <v>11</v>
      </c>
      <c r="H1848" t="s">
        <v>16</v>
      </c>
      <c r="I1848" t="s">
        <v>42</v>
      </c>
      <c r="J1848" s="20"/>
      <c r="K1848" s="20"/>
      <c r="L1848" s="17" t="str">
        <f t="shared" si="144"/>
        <v>Jun</v>
      </c>
      <c r="M1848" s="17">
        <f t="shared" si="145"/>
        <v>1994</v>
      </c>
      <c r="N1848" s="17" t="str" cm="1">
        <f t="array" ref="N1848">IF(G1848="?",INDEX($G$2:$G$2344,MODE(MATCH($G$2:$G$2344,$G$2:$G$2344,0))),G1848)</f>
        <v>tier - 2</v>
      </c>
      <c r="O1848" s="17" t="str" cm="1">
        <f t="array" ref="O1848">IF(H1848="?",INDEX($H$2:$H$2344,MODE(MATCH($H$2:$H$2344,$H$2:$H$2344,0))),H1848)</f>
        <v>tier - 1</v>
      </c>
      <c r="P1848" s="17" t="str">
        <f t="shared" si="146"/>
        <v>R1011</v>
      </c>
      <c r="Q1848" s="47" t="str">
        <f t="shared" si="147"/>
        <v>8-Jun-1994</v>
      </c>
      <c r="R1848" s="48">
        <v>34493</v>
      </c>
      <c r="S1848" s="17"/>
      <c r="T1848" s="30">
        <f t="shared" si="148"/>
        <v>29</v>
      </c>
      <c r="U1848" s="62">
        <v>20177.669999999998</v>
      </c>
    </row>
    <row r="1849" spans="1:21" x14ac:dyDescent="0.25">
      <c r="A1849" t="s">
        <v>1880</v>
      </c>
      <c r="B1849">
        <v>1987</v>
      </c>
      <c r="C1849" t="s">
        <v>37</v>
      </c>
      <c r="D1849">
        <v>17</v>
      </c>
      <c r="E1849">
        <v>0</v>
      </c>
      <c r="F1849" s="54">
        <v>20234.849999999999</v>
      </c>
      <c r="G1849" t="s">
        <v>11</v>
      </c>
      <c r="H1849" t="s">
        <v>12</v>
      </c>
      <c r="I1849" t="s">
        <v>23</v>
      </c>
      <c r="J1849" s="19"/>
      <c r="K1849" s="19"/>
      <c r="L1849" s="15" t="str">
        <f t="shared" si="144"/>
        <v>Oct</v>
      </c>
      <c r="M1849" s="15">
        <f t="shared" si="145"/>
        <v>1987</v>
      </c>
      <c r="N1849" s="15" t="str" cm="1">
        <f t="array" ref="N1849">IF(G1849="?",INDEX($G$2:$G$2344,MODE(MATCH($G$2:$G$2344,$G$2:$G$2344,0))),G1849)</f>
        <v>tier - 2</v>
      </c>
      <c r="O1849" s="15" t="str" cm="1">
        <f t="array" ref="O1849">IF(H1849="?",INDEX($H$2:$H$2344,MODE(MATCH($H$2:$H$2344,$H$2:$H$2344,0))),H1849)</f>
        <v>tier - 3</v>
      </c>
      <c r="P1849" s="15" t="str">
        <f t="shared" si="146"/>
        <v>R1012</v>
      </c>
      <c r="Q1849" s="49" t="str">
        <f t="shared" si="147"/>
        <v>17-Oct-1987</v>
      </c>
      <c r="R1849" s="46">
        <v>32067</v>
      </c>
      <c r="S1849" s="15"/>
      <c r="T1849" s="29">
        <f t="shared" si="148"/>
        <v>35</v>
      </c>
      <c r="U1849" s="61">
        <v>20234.849999999999</v>
      </c>
    </row>
    <row r="1850" spans="1:21" x14ac:dyDescent="0.25">
      <c r="A1850" t="s">
        <v>1881</v>
      </c>
      <c r="B1850">
        <v>1966</v>
      </c>
      <c r="C1850" t="s">
        <v>35</v>
      </c>
      <c r="D1850">
        <v>22</v>
      </c>
      <c r="E1850">
        <v>0</v>
      </c>
      <c r="F1850" s="54">
        <v>20253.84</v>
      </c>
      <c r="G1850" t="s">
        <v>11</v>
      </c>
      <c r="H1850" t="s">
        <v>12</v>
      </c>
      <c r="I1850" t="s">
        <v>23</v>
      </c>
      <c r="J1850" s="20"/>
      <c r="K1850" s="20"/>
      <c r="L1850" s="17" t="str">
        <f t="shared" si="144"/>
        <v>Aug</v>
      </c>
      <c r="M1850" s="17">
        <f t="shared" si="145"/>
        <v>1966</v>
      </c>
      <c r="N1850" s="17" t="str" cm="1">
        <f t="array" ref="N1850">IF(G1850="?",INDEX($G$2:$G$2344,MODE(MATCH($G$2:$G$2344,$G$2:$G$2344,0))),G1850)</f>
        <v>tier - 2</v>
      </c>
      <c r="O1850" s="17" t="str" cm="1">
        <f t="array" ref="O1850">IF(H1850="?",INDEX($H$2:$H$2344,MODE(MATCH($H$2:$H$2344,$H$2:$H$2344,0))),H1850)</f>
        <v>tier - 3</v>
      </c>
      <c r="P1850" s="17" t="str">
        <f t="shared" si="146"/>
        <v>R1012</v>
      </c>
      <c r="Q1850" s="47" t="str">
        <f t="shared" si="147"/>
        <v>22-Aug-1966</v>
      </c>
      <c r="R1850" s="48">
        <v>24341</v>
      </c>
      <c r="S1850" s="17"/>
      <c r="T1850" s="30">
        <f t="shared" si="148"/>
        <v>56</v>
      </c>
      <c r="U1850" s="62">
        <v>20253.84</v>
      </c>
    </row>
    <row r="1851" spans="1:21" x14ac:dyDescent="0.25">
      <c r="A1851" t="s">
        <v>1882</v>
      </c>
      <c r="B1851">
        <v>1993</v>
      </c>
      <c r="C1851" t="s">
        <v>20</v>
      </c>
      <c r="D1851">
        <v>7</v>
      </c>
      <c r="E1851">
        <v>1</v>
      </c>
      <c r="F1851" s="54">
        <v>20277.810000000001</v>
      </c>
      <c r="G1851" t="s">
        <v>12</v>
      </c>
      <c r="H1851" t="s">
        <v>12</v>
      </c>
      <c r="I1851" t="s">
        <v>168</v>
      </c>
      <c r="J1851" s="19"/>
      <c r="K1851" s="19"/>
      <c r="L1851" s="15" t="str">
        <f t="shared" si="144"/>
        <v>Sep</v>
      </c>
      <c r="M1851" s="15">
        <f t="shared" si="145"/>
        <v>1993</v>
      </c>
      <c r="N1851" s="15" t="str" cm="1">
        <f t="array" ref="N1851">IF(G1851="?",INDEX($G$2:$G$2344,MODE(MATCH($G$2:$G$2344,$G$2:$G$2344,0))),G1851)</f>
        <v>tier - 3</v>
      </c>
      <c r="O1851" s="15" t="str" cm="1">
        <f t="array" ref="O1851">IF(H1851="?",INDEX($H$2:$H$2344,MODE(MATCH($H$2:$H$2344,$H$2:$H$2344,0))),H1851)</f>
        <v>tier - 3</v>
      </c>
      <c r="P1851" s="15" t="str">
        <f t="shared" si="146"/>
        <v>R1016</v>
      </c>
      <c r="Q1851" s="49" t="str">
        <f t="shared" si="147"/>
        <v>7-Sep-1993</v>
      </c>
      <c r="R1851" s="46">
        <v>34219</v>
      </c>
      <c r="S1851" s="15"/>
      <c r="T1851" s="29">
        <f t="shared" si="148"/>
        <v>29</v>
      </c>
      <c r="U1851" s="61">
        <v>20277.810000000001</v>
      </c>
    </row>
    <row r="1852" spans="1:21" x14ac:dyDescent="0.25">
      <c r="A1852" t="s">
        <v>1883</v>
      </c>
      <c r="B1852">
        <v>1985</v>
      </c>
      <c r="C1852" t="s">
        <v>20</v>
      </c>
      <c r="D1852">
        <v>17</v>
      </c>
      <c r="E1852">
        <v>1</v>
      </c>
      <c r="F1852" s="54">
        <v>20296.86</v>
      </c>
      <c r="G1852" t="s">
        <v>12</v>
      </c>
      <c r="H1852" t="s">
        <v>16</v>
      </c>
      <c r="I1852" t="s">
        <v>247</v>
      </c>
      <c r="J1852" s="20"/>
      <c r="K1852" s="20"/>
      <c r="L1852" s="17" t="str">
        <f t="shared" si="144"/>
        <v>Sep</v>
      </c>
      <c r="M1852" s="17">
        <f t="shared" si="145"/>
        <v>1985</v>
      </c>
      <c r="N1852" s="17" t="str" cm="1">
        <f t="array" ref="N1852">IF(G1852="?",INDEX($G$2:$G$2344,MODE(MATCH($G$2:$G$2344,$G$2:$G$2344,0))),G1852)</f>
        <v>tier - 3</v>
      </c>
      <c r="O1852" s="17" t="str" cm="1">
        <f t="array" ref="O1852">IF(H1852="?",INDEX($H$2:$H$2344,MODE(MATCH($H$2:$H$2344,$H$2:$H$2344,0))),H1852)</f>
        <v>tier - 1</v>
      </c>
      <c r="P1852" s="17" t="str">
        <f t="shared" si="146"/>
        <v>R1024</v>
      </c>
      <c r="Q1852" s="47" t="str">
        <f t="shared" si="147"/>
        <v>17-Sep-1985</v>
      </c>
      <c r="R1852" s="48">
        <v>31307</v>
      </c>
      <c r="S1852" s="17"/>
      <c r="T1852" s="30">
        <f t="shared" si="148"/>
        <v>37</v>
      </c>
      <c r="U1852" s="62">
        <v>20296.86</v>
      </c>
    </row>
    <row r="1853" spans="1:21" x14ac:dyDescent="0.25">
      <c r="A1853" t="s">
        <v>1884</v>
      </c>
      <c r="B1853">
        <v>1962</v>
      </c>
      <c r="C1853" t="s">
        <v>10</v>
      </c>
      <c r="D1853">
        <v>2</v>
      </c>
      <c r="E1853">
        <v>0</v>
      </c>
      <c r="F1853" s="54">
        <v>20354.5</v>
      </c>
      <c r="G1853" t="s">
        <v>12</v>
      </c>
      <c r="H1853" t="s">
        <v>11</v>
      </c>
      <c r="I1853" t="s">
        <v>535</v>
      </c>
      <c r="J1853" s="19"/>
      <c r="K1853" s="19"/>
      <c r="L1853" s="15" t="str">
        <f t="shared" si="144"/>
        <v>Jul</v>
      </c>
      <c r="M1853" s="15">
        <f t="shared" si="145"/>
        <v>1962</v>
      </c>
      <c r="N1853" s="15" t="str" cm="1">
        <f t="array" ref="N1853">IF(G1853="?",INDEX($G$2:$G$2344,MODE(MATCH($G$2:$G$2344,$G$2:$G$2344,0))),G1853)</f>
        <v>tier - 3</v>
      </c>
      <c r="O1853" s="15" t="str" cm="1">
        <f t="array" ref="O1853">IF(H1853="?",INDEX($H$2:$H$2344,MODE(MATCH($H$2:$H$2344,$H$2:$H$2344,0))),H1853)</f>
        <v>tier - 2</v>
      </c>
      <c r="P1853" s="15" t="str">
        <f t="shared" si="146"/>
        <v>R1026</v>
      </c>
      <c r="Q1853" s="49" t="str">
        <f t="shared" si="147"/>
        <v>2-Jul-1962</v>
      </c>
      <c r="R1853" s="46">
        <v>22829</v>
      </c>
      <c r="S1853" s="15"/>
      <c r="T1853" s="29">
        <f t="shared" si="148"/>
        <v>60</v>
      </c>
      <c r="U1853" s="61">
        <v>20354.5</v>
      </c>
    </row>
    <row r="1854" spans="1:21" x14ac:dyDescent="0.25">
      <c r="A1854" t="s">
        <v>1885</v>
      </c>
      <c r="B1854">
        <v>1985</v>
      </c>
      <c r="C1854" t="s">
        <v>10</v>
      </c>
      <c r="D1854">
        <v>12</v>
      </c>
      <c r="E1854">
        <v>0</v>
      </c>
      <c r="F1854" s="54">
        <v>20420.599999999999</v>
      </c>
      <c r="G1854" t="s">
        <v>12</v>
      </c>
      <c r="H1854" t="s">
        <v>11</v>
      </c>
      <c r="I1854" t="s">
        <v>42</v>
      </c>
      <c r="J1854" s="20"/>
      <c r="K1854" s="20"/>
      <c r="L1854" s="17" t="str">
        <f t="shared" si="144"/>
        <v>Jul</v>
      </c>
      <c r="M1854" s="17">
        <f t="shared" si="145"/>
        <v>1985</v>
      </c>
      <c r="N1854" s="17" t="str" cm="1">
        <f t="array" ref="N1854">IF(G1854="?",INDEX($G$2:$G$2344,MODE(MATCH($G$2:$G$2344,$G$2:$G$2344,0))),G1854)</f>
        <v>tier - 3</v>
      </c>
      <c r="O1854" s="17" t="str" cm="1">
        <f t="array" ref="O1854">IF(H1854="?",INDEX($H$2:$H$2344,MODE(MATCH($H$2:$H$2344,$H$2:$H$2344,0))),H1854)</f>
        <v>tier - 2</v>
      </c>
      <c r="P1854" s="17" t="str">
        <f t="shared" si="146"/>
        <v>R1011</v>
      </c>
      <c r="Q1854" s="47" t="str">
        <f t="shared" si="147"/>
        <v>12-Jul-1985</v>
      </c>
      <c r="R1854" s="48">
        <v>31240</v>
      </c>
      <c r="S1854" s="17"/>
      <c r="T1854" s="30">
        <f t="shared" si="148"/>
        <v>37</v>
      </c>
      <c r="U1854" s="62">
        <v>20420.599999999999</v>
      </c>
    </row>
    <row r="1855" spans="1:21" x14ac:dyDescent="0.25">
      <c r="A1855" t="s">
        <v>1886</v>
      </c>
      <c r="B1855">
        <v>1962</v>
      </c>
      <c r="C1855" t="s">
        <v>37</v>
      </c>
      <c r="D1855">
        <v>18</v>
      </c>
      <c r="E1855">
        <v>0</v>
      </c>
      <c r="F1855" s="54">
        <v>20446.849999999999</v>
      </c>
      <c r="G1855" t="s">
        <v>11</v>
      </c>
      <c r="H1855" t="s">
        <v>16</v>
      </c>
      <c r="I1855" t="s">
        <v>23</v>
      </c>
      <c r="J1855" s="19"/>
      <c r="K1855" s="19"/>
      <c r="L1855" s="15" t="str">
        <f t="shared" si="144"/>
        <v>Oct</v>
      </c>
      <c r="M1855" s="15">
        <f t="shared" si="145"/>
        <v>1962</v>
      </c>
      <c r="N1855" s="15" t="str" cm="1">
        <f t="array" ref="N1855">IF(G1855="?",INDEX($G$2:$G$2344,MODE(MATCH($G$2:$G$2344,$G$2:$G$2344,0))),G1855)</f>
        <v>tier - 2</v>
      </c>
      <c r="O1855" s="15" t="str" cm="1">
        <f t="array" ref="O1855">IF(H1855="?",INDEX($H$2:$H$2344,MODE(MATCH($H$2:$H$2344,$H$2:$H$2344,0))),H1855)</f>
        <v>tier - 1</v>
      </c>
      <c r="P1855" s="15" t="str">
        <f t="shared" si="146"/>
        <v>R1012</v>
      </c>
      <c r="Q1855" s="49" t="str">
        <f t="shared" si="147"/>
        <v>18-Oct-1962</v>
      </c>
      <c r="R1855" s="46">
        <v>22937</v>
      </c>
      <c r="S1855" s="15"/>
      <c r="T1855" s="29">
        <f t="shared" si="148"/>
        <v>60</v>
      </c>
      <c r="U1855" s="61">
        <v>20446.849999999999</v>
      </c>
    </row>
    <row r="1856" spans="1:21" x14ac:dyDescent="0.25">
      <c r="A1856" t="s">
        <v>1887</v>
      </c>
      <c r="B1856">
        <v>1969</v>
      </c>
      <c r="C1856" t="s">
        <v>37</v>
      </c>
      <c r="D1856">
        <v>13</v>
      </c>
      <c r="E1856">
        <v>3</v>
      </c>
      <c r="F1856" s="54">
        <v>20463</v>
      </c>
      <c r="G1856" t="s">
        <v>11</v>
      </c>
      <c r="H1856" t="s">
        <v>11</v>
      </c>
      <c r="I1856" t="s">
        <v>13</v>
      </c>
      <c r="J1856" s="20"/>
      <c r="K1856" s="20"/>
      <c r="L1856" s="17" t="str">
        <f t="shared" si="144"/>
        <v>Oct</v>
      </c>
      <c r="M1856" s="17">
        <f t="shared" si="145"/>
        <v>1969</v>
      </c>
      <c r="N1856" s="17" t="str" cm="1">
        <f t="array" ref="N1856">IF(G1856="?",INDEX($G$2:$G$2344,MODE(MATCH($G$2:$G$2344,$G$2:$G$2344,0))),G1856)</f>
        <v>tier - 2</v>
      </c>
      <c r="O1856" s="17" t="str" cm="1">
        <f t="array" ref="O1856">IF(H1856="?",INDEX($H$2:$H$2344,MODE(MATCH($H$2:$H$2344,$H$2:$H$2344,0))),H1856)</f>
        <v>tier - 2</v>
      </c>
      <c r="P1856" s="17" t="str">
        <f t="shared" si="146"/>
        <v>R1013</v>
      </c>
      <c r="Q1856" s="47" t="str">
        <f t="shared" si="147"/>
        <v>13-Oct-1969</v>
      </c>
      <c r="R1856" s="48">
        <v>25489</v>
      </c>
      <c r="S1856" s="17"/>
      <c r="T1856" s="30">
        <f t="shared" si="148"/>
        <v>53</v>
      </c>
      <c r="U1856" s="62">
        <v>20463</v>
      </c>
    </row>
    <row r="1857" spans="1:21" x14ac:dyDescent="0.25">
      <c r="A1857" t="s">
        <v>1888</v>
      </c>
      <c r="B1857">
        <v>1966</v>
      </c>
      <c r="C1857" t="s">
        <v>10</v>
      </c>
      <c r="D1857">
        <v>9</v>
      </c>
      <c r="E1857">
        <v>0</v>
      </c>
      <c r="F1857" s="54">
        <v>20568.32</v>
      </c>
      <c r="G1857" t="s">
        <v>12</v>
      </c>
      <c r="H1857" t="s">
        <v>11</v>
      </c>
      <c r="I1857" t="s">
        <v>23</v>
      </c>
      <c r="J1857" s="19"/>
      <c r="K1857" s="19"/>
      <c r="L1857" s="15" t="str">
        <f t="shared" si="144"/>
        <v>Jul</v>
      </c>
      <c r="M1857" s="15">
        <f t="shared" si="145"/>
        <v>1966</v>
      </c>
      <c r="N1857" s="15" t="str" cm="1">
        <f t="array" ref="N1857">IF(G1857="?",INDEX($G$2:$G$2344,MODE(MATCH($G$2:$G$2344,$G$2:$G$2344,0))),G1857)</f>
        <v>tier - 3</v>
      </c>
      <c r="O1857" s="15" t="str" cm="1">
        <f t="array" ref="O1857">IF(H1857="?",INDEX($H$2:$H$2344,MODE(MATCH($H$2:$H$2344,$H$2:$H$2344,0))),H1857)</f>
        <v>tier - 2</v>
      </c>
      <c r="P1857" s="15" t="str">
        <f t="shared" si="146"/>
        <v>R1012</v>
      </c>
      <c r="Q1857" s="49" t="str">
        <f t="shared" si="147"/>
        <v>9-Jul-1966</v>
      </c>
      <c r="R1857" s="46">
        <v>24297</v>
      </c>
      <c r="S1857" s="15"/>
      <c r="T1857" s="29">
        <f t="shared" si="148"/>
        <v>56</v>
      </c>
      <c r="U1857" s="61">
        <v>20568.32</v>
      </c>
    </row>
    <row r="1858" spans="1:21" x14ac:dyDescent="0.25">
      <c r="A1858" t="s">
        <v>1889</v>
      </c>
      <c r="B1858">
        <v>1967</v>
      </c>
      <c r="C1858" t="s">
        <v>30</v>
      </c>
      <c r="D1858">
        <v>17</v>
      </c>
      <c r="E1858">
        <v>0</v>
      </c>
      <c r="F1858" s="54">
        <v>20630.28</v>
      </c>
      <c r="G1858" t="s">
        <v>11</v>
      </c>
      <c r="H1858" t="s">
        <v>12</v>
      </c>
      <c r="I1858" t="s">
        <v>42</v>
      </c>
      <c r="J1858" s="20"/>
      <c r="K1858" s="20"/>
      <c r="L1858" s="17" t="str">
        <f t="shared" ref="L1858:L1921" si="149">IF(C1858="?","Sep",C1858)</f>
        <v>Dec</v>
      </c>
      <c r="M1858" s="17">
        <f t="shared" ref="M1858:M1921" si="150">IF(B1858="?",ROUND(AVERAGE($B$2:$B$2344),0),B1858)</f>
        <v>1967</v>
      </c>
      <c r="N1858" s="17" t="str" cm="1">
        <f t="array" ref="N1858">IF(G1858="?",INDEX($G$2:$G$2344,MODE(MATCH($G$2:$G$2344,$G$2:$G$2344,0))),G1858)</f>
        <v>tier - 2</v>
      </c>
      <c r="O1858" s="17" t="str" cm="1">
        <f t="array" ref="O1858">IF(H1858="?",INDEX($H$2:$H$2344,MODE(MATCH($H$2:$H$2344,$H$2:$H$2344,0))),H1858)</f>
        <v>tier - 3</v>
      </c>
      <c r="P1858" s="17" t="str">
        <f t="shared" ref="P1858:P1921" si="151">IF(I1858="?","Unknown",I1858)</f>
        <v>R1011</v>
      </c>
      <c r="Q1858" s="47" t="str">
        <f t="shared" ref="Q1858:Q1921" si="152">CONCATENATE(D1858,"-",L1858,"-",M1858)</f>
        <v>17-Dec-1967</v>
      </c>
      <c r="R1858" s="48">
        <v>24823</v>
      </c>
      <c r="S1858" s="17"/>
      <c r="T1858" s="30">
        <f t="shared" ref="T1858:T1921" si="153">DATEDIF(R1858,$S$2,"Y")</f>
        <v>55</v>
      </c>
      <c r="U1858" s="62">
        <v>20630.28</v>
      </c>
    </row>
    <row r="1859" spans="1:21" x14ac:dyDescent="0.25">
      <c r="A1859" t="s">
        <v>1890</v>
      </c>
      <c r="B1859">
        <v>1965</v>
      </c>
      <c r="C1859" t="s">
        <v>35</v>
      </c>
      <c r="D1859">
        <v>1</v>
      </c>
      <c r="E1859">
        <v>0</v>
      </c>
      <c r="F1859" s="54">
        <v>20709.02</v>
      </c>
      <c r="G1859" t="s">
        <v>12</v>
      </c>
      <c r="H1859" t="s">
        <v>11</v>
      </c>
      <c r="I1859" t="s">
        <v>166</v>
      </c>
      <c r="J1859" s="19"/>
      <c r="K1859" s="19"/>
      <c r="L1859" s="15" t="str">
        <f t="shared" si="149"/>
        <v>Aug</v>
      </c>
      <c r="M1859" s="15">
        <f t="shared" si="150"/>
        <v>1965</v>
      </c>
      <c r="N1859" s="15" t="str" cm="1">
        <f t="array" ref="N1859">IF(G1859="?",INDEX($G$2:$G$2344,MODE(MATCH($G$2:$G$2344,$G$2:$G$2344,0))),G1859)</f>
        <v>tier - 3</v>
      </c>
      <c r="O1859" s="15" t="str" cm="1">
        <f t="array" ref="O1859">IF(H1859="?",INDEX($H$2:$H$2344,MODE(MATCH($H$2:$H$2344,$H$2:$H$2344,0))),H1859)</f>
        <v>tier - 2</v>
      </c>
      <c r="P1859" s="15" t="str">
        <f t="shared" si="151"/>
        <v>R1019</v>
      </c>
      <c r="Q1859" s="49" t="str">
        <f t="shared" si="152"/>
        <v>1-Aug-1965</v>
      </c>
      <c r="R1859" s="46">
        <v>23955</v>
      </c>
      <c r="S1859" s="15"/>
      <c r="T1859" s="29">
        <f t="shared" si="153"/>
        <v>57</v>
      </c>
      <c r="U1859" s="61">
        <v>20709.02</v>
      </c>
    </row>
    <row r="1860" spans="1:21" x14ac:dyDescent="0.25">
      <c r="A1860" t="s">
        <v>1891</v>
      </c>
      <c r="B1860">
        <v>1992</v>
      </c>
      <c r="C1860" t="s">
        <v>20</v>
      </c>
      <c r="D1860">
        <v>14</v>
      </c>
      <c r="E1860">
        <v>3</v>
      </c>
      <c r="F1860" s="54">
        <v>20745.990000000002</v>
      </c>
      <c r="G1860" t="s">
        <v>12</v>
      </c>
      <c r="H1860" t="s">
        <v>16</v>
      </c>
      <c r="I1860" t="s">
        <v>23</v>
      </c>
      <c r="J1860" s="20"/>
      <c r="K1860" s="20"/>
      <c r="L1860" s="17" t="str">
        <f t="shared" si="149"/>
        <v>Sep</v>
      </c>
      <c r="M1860" s="17">
        <f t="shared" si="150"/>
        <v>1992</v>
      </c>
      <c r="N1860" s="17" t="str" cm="1">
        <f t="array" ref="N1860">IF(G1860="?",INDEX($G$2:$G$2344,MODE(MATCH($G$2:$G$2344,$G$2:$G$2344,0))),G1860)</f>
        <v>tier - 3</v>
      </c>
      <c r="O1860" s="17" t="str" cm="1">
        <f t="array" ref="O1860">IF(H1860="?",INDEX($H$2:$H$2344,MODE(MATCH($H$2:$H$2344,$H$2:$H$2344,0))),H1860)</f>
        <v>tier - 1</v>
      </c>
      <c r="P1860" s="17" t="str">
        <f t="shared" si="151"/>
        <v>R1012</v>
      </c>
      <c r="Q1860" s="47" t="str">
        <f t="shared" si="152"/>
        <v>14-Sep-1992</v>
      </c>
      <c r="R1860" s="48">
        <v>33861</v>
      </c>
      <c r="S1860" s="17"/>
      <c r="T1860" s="30">
        <f t="shared" si="153"/>
        <v>30</v>
      </c>
      <c r="U1860" s="62">
        <v>20745.990000000002</v>
      </c>
    </row>
    <row r="1861" spans="1:21" x14ac:dyDescent="0.25">
      <c r="A1861" t="s">
        <v>1892</v>
      </c>
      <c r="B1861">
        <v>1986</v>
      </c>
      <c r="C1861" t="s">
        <v>35</v>
      </c>
      <c r="D1861">
        <v>4</v>
      </c>
      <c r="E1861">
        <v>1</v>
      </c>
      <c r="F1861" s="54">
        <v>20773.63</v>
      </c>
      <c r="G1861" t="s">
        <v>11</v>
      </c>
      <c r="H1861" t="s">
        <v>12</v>
      </c>
      <c r="I1861" t="s">
        <v>356</v>
      </c>
      <c r="J1861" s="19"/>
      <c r="K1861" s="19"/>
      <c r="L1861" s="15" t="str">
        <f t="shared" si="149"/>
        <v>Aug</v>
      </c>
      <c r="M1861" s="15">
        <f t="shared" si="150"/>
        <v>1986</v>
      </c>
      <c r="N1861" s="15" t="str" cm="1">
        <f t="array" ref="N1861">IF(G1861="?",INDEX($G$2:$G$2344,MODE(MATCH($G$2:$G$2344,$G$2:$G$2344,0))),G1861)</f>
        <v>tier - 2</v>
      </c>
      <c r="O1861" s="15" t="str" cm="1">
        <f t="array" ref="O1861">IF(H1861="?",INDEX($H$2:$H$2344,MODE(MATCH($H$2:$H$2344,$H$2:$H$2344,0))),H1861)</f>
        <v>tier - 3</v>
      </c>
      <c r="P1861" s="15" t="str">
        <f t="shared" si="151"/>
        <v>R1017</v>
      </c>
      <c r="Q1861" s="49" t="str">
        <f t="shared" si="152"/>
        <v>4-Aug-1986</v>
      </c>
      <c r="R1861" s="46">
        <v>31628</v>
      </c>
      <c r="S1861" s="15"/>
      <c r="T1861" s="29">
        <f t="shared" si="153"/>
        <v>36</v>
      </c>
      <c r="U1861" s="61">
        <v>20773.63</v>
      </c>
    </row>
    <row r="1862" spans="1:21" x14ac:dyDescent="0.25">
      <c r="A1862" t="s">
        <v>1893</v>
      </c>
      <c r="B1862">
        <v>1967</v>
      </c>
      <c r="C1862" t="s">
        <v>20</v>
      </c>
      <c r="D1862">
        <v>8</v>
      </c>
      <c r="E1862">
        <v>0</v>
      </c>
      <c r="F1862" s="54">
        <v>20781.490000000002</v>
      </c>
      <c r="G1862" t="s">
        <v>11</v>
      </c>
      <c r="H1862" t="s">
        <v>12</v>
      </c>
      <c r="I1862" t="s">
        <v>13</v>
      </c>
      <c r="J1862" s="20"/>
      <c r="K1862" s="20"/>
      <c r="L1862" s="17" t="str">
        <f t="shared" si="149"/>
        <v>Sep</v>
      </c>
      <c r="M1862" s="17">
        <f t="shared" si="150"/>
        <v>1967</v>
      </c>
      <c r="N1862" s="17" t="str" cm="1">
        <f t="array" ref="N1862">IF(G1862="?",INDEX($G$2:$G$2344,MODE(MATCH($G$2:$G$2344,$G$2:$G$2344,0))),G1862)</f>
        <v>tier - 2</v>
      </c>
      <c r="O1862" s="17" t="str" cm="1">
        <f t="array" ref="O1862">IF(H1862="?",INDEX($H$2:$H$2344,MODE(MATCH($H$2:$H$2344,$H$2:$H$2344,0))),H1862)</f>
        <v>tier - 3</v>
      </c>
      <c r="P1862" s="17" t="str">
        <f t="shared" si="151"/>
        <v>R1013</v>
      </c>
      <c r="Q1862" s="47" t="str">
        <f t="shared" si="152"/>
        <v>8-Sep-1967</v>
      </c>
      <c r="R1862" s="48">
        <v>24723</v>
      </c>
      <c r="S1862" s="17"/>
      <c r="T1862" s="30">
        <f t="shared" si="153"/>
        <v>55</v>
      </c>
      <c r="U1862" s="62">
        <v>20781.490000000002</v>
      </c>
    </row>
    <row r="1863" spans="1:21" x14ac:dyDescent="0.25">
      <c r="A1863" t="s">
        <v>1894</v>
      </c>
      <c r="B1863">
        <v>1975</v>
      </c>
      <c r="C1863" t="s">
        <v>30</v>
      </c>
      <c r="D1863">
        <v>8</v>
      </c>
      <c r="E1863">
        <v>0</v>
      </c>
      <c r="F1863" s="54">
        <v>20878.78</v>
      </c>
      <c r="G1863" t="s">
        <v>11</v>
      </c>
      <c r="H1863" t="s">
        <v>16</v>
      </c>
      <c r="I1863" t="s">
        <v>247</v>
      </c>
      <c r="J1863" s="19"/>
      <c r="K1863" s="19"/>
      <c r="L1863" s="15" t="str">
        <f t="shared" si="149"/>
        <v>Dec</v>
      </c>
      <c r="M1863" s="15">
        <f t="shared" si="150"/>
        <v>1975</v>
      </c>
      <c r="N1863" s="15" t="str" cm="1">
        <f t="array" ref="N1863">IF(G1863="?",INDEX($G$2:$G$2344,MODE(MATCH($G$2:$G$2344,$G$2:$G$2344,0))),G1863)</f>
        <v>tier - 2</v>
      </c>
      <c r="O1863" s="15" t="str" cm="1">
        <f t="array" ref="O1863">IF(H1863="?",INDEX($H$2:$H$2344,MODE(MATCH($H$2:$H$2344,$H$2:$H$2344,0))),H1863)</f>
        <v>tier - 1</v>
      </c>
      <c r="P1863" s="15" t="str">
        <f t="shared" si="151"/>
        <v>R1024</v>
      </c>
      <c r="Q1863" s="49" t="str">
        <f t="shared" si="152"/>
        <v>8-Dec-1975</v>
      </c>
      <c r="R1863" s="46">
        <v>27736</v>
      </c>
      <c r="S1863" s="15"/>
      <c r="T1863" s="29">
        <f t="shared" si="153"/>
        <v>47</v>
      </c>
      <c r="U1863" s="61">
        <v>20878.78</v>
      </c>
    </row>
    <row r="1864" spans="1:21" x14ac:dyDescent="0.25">
      <c r="A1864" t="s">
        <v>1895</v>
      </c>
      <c r="B1864">
        <v>1964</v>
      </c>
      <c r="C1864" t="s">
        <v>15</v>
      </c>
      <c r="D1864">
        <v>19</v>
      </c>
      <c r="E1864">
        <v>0</v>
      </c>
      <c r="F1864" s="54">
        <v>20893.060000000001</v>
      </c>
      <c r="G1864" t="s">
        <v>11</v>
      </c>
      <c r="H1864" t="s">
        <v>12</v>
      </c>
      <c r="I1864" t="s">
        <v>23</v>
      </c>
      <c r="J1864" s="20"/>
      <c r="K1864" s="20"/>
      <c r="L1864" s="17" t="str">
        <f t="shared" si="149"/>
        <v>Nov</v>
      </c>
      <c r="M1864" s="17">
        <f t="shared" si="150"/>
        <v>1964</v>
      </c>
      <c r="N1864" s="17" t="str" cm="1">
        <f t="array" ref="N1864">IF(G1864="?",INDEX($G$2:$G$2344,MODE(MATCH($G$2:$G$2344,$G$2:$G$2344,0))),G1864)</f>
        <v>tier - 2</v>
      </c>
      <c r="O1864" s="17" t="str" cm="1">
        <f t="array" ref="O1864">IF(H1864="?",INDEX($H$2:$H$2344,MODE(MATCH($H$2:$H$2344,$H$2:$H$2344,0))),H1864)</f>
        <v>tier - 3</v>
      </c>
      <c r="P1864" s="17" t="str">
        <f t="shared" si="151"/>
        <v>R1012</v>
      </c>
      <c r="Q1864" s="47" t="str">
        <f t="shared" si="152"/>
        <v>19-Nov-1964</v>
      </c>
      <c r="R1864" s="48">
        <v>23700</v>
      </c>
      <c r="S1864" s="17"/>
      <c r="T1864" s="30">
        <f t="shared" si="153"/>
        <v>58</v>
      </c>
      <c r="U1864" s="62">
        <v>20893.060000000001</v>
      </c>
    </row>
    <row r="1865" spans="1:21" x14ac:dyDescent="0.25">
      <c r="A1865" t="s">
        <v>1896</v>
      </c>
      <c r="B1865">
        <v>1987</v>
      </c>
      <c r="C1865" t="s">
        <v>15</v>
      </c>
      <c r="D1865">
        <v>27</v>
      </c>
      <c r="E1865">
        <v>2</v>
      </c>
      <c r="F1865" s="54">
        <v>20984.09</v>
      </c>
      <c r="G1865" t="s">
        <v>11</v>
      </c>
      <c r="H1865" t="s">
        <v>11</v>
      </c>
      <c r="I1865" t="s">
        <v>164</v>
      </c>
      <c r="J1865" s="19"/>
      <c r="K1865" s="19"/>
      <c r="L1865" s="15" t="str">
        <f t="shared" si="149"/>
        <v>Nov</v>
      </c>
      <c r="M1865" s="15">
        <f t="shared" si="150"/>
        <v>1987</v>
      </c>
      <c r="N1865" s="15" t="str" cm="1">
        <f t="array" ref="N1865">IF(G1865="?",INDEX($G$2:$G$2344,MODE(MATCH($G$2:$G$2344,$G$2:$G$2344,0))),G1865)</f>
        <v>tier - 2</v>
      </c>
      <c r="O1865" s="15" t="str" cm="1">
        <f t="array" ref="O1865">IF(H1865="?",INDEX($H$2:$H$2344,MODE(MATCH($H$2:$H$2344,$H$2:$H$2344,0))),H1865)</f>
        <v>tier - 2</v>
      </c>
      <c r="P1865" s="15" t="str">
        <f t="shared" si="151"/>
        <v>R1015</v>
      </c>
      <c r="Q1865" s="49" t="str">
        <f t="shared" si="152"/>
        <v>27-Nov-1987</v>
      </c>
      <c r="R1865" s="46">
        <v>32108</v>
      </c>
      <c r="S1865" s="15"/>
      <c r="T1865" s="29">
        <f t="shared" si="153"/>
        <v>35</v>
      </c>
      <c r="U1865" s="61">
        <v>20984.09</v>
      </c>
    </row>
    <row r="1866" spans="1:21" x14ac:dyDescent="0.25">
      <c r="A1866" t="s">
        <v>1897</v>
      </c>
      <c r="B1866">
        <v>1983</v>
      </c>
      <c r="C1866" t="s">
        <v>10</v>
      </c>
      <c r="D1866">
        <v>2</v>
      </c>
      <c r="E1866">
        <v>1</v>
      </c>
      <c r="F1866" s="54">
        <v>21082.16</v>
      </c>
      <c r="G1866" t="s">
        <v>12</v>
      </c>
      <c r="H1866" t="s">
        <v>11</v>
      </c>
      <c r="I1866" t="s">
        <v>42</v>
      </c>
      <c r="J1866" s="20"/>
      <c r="K1866" s="20"/>
      <c r="L1866" s="17" t="str">
        <f t="shared" si="149"/>
        <v>Jul</v>
      </c>
      <c r="M1866" s="17">
        <f t="shared" si="150"/>
        <v>1983</v>
      </c>
      <c r="N1866" s="17" t="str" cm="1">
        <f t="array" ref="N1866">IF(G1866="?",INDEX($G$2:$G$2344,MODE(MATCH($G$2:$G$2344,$G$2:$G$2344,0))),G1866)</f>
        <v>tier - 3</v>
      </c>
      <c r="O1866" s="17" t="str" cm="1">
        <f t="array" ref="O1866">IF(H1866="?",INDEX($H$2:$H$2344,MODE(MATCH($H$2:$H$2344,$H$2:$H$2344,0))),H1866)</f>
        <v>tier - 2</v>
      </c>
      <c r="P1866" s="17" t="str">
        <f t="shared" si="151"/>
        <v>R1011</v>
      </c>
      <c r="Q1866" s="47" t="str">
        <f t="shared" si="152"/>
        <v>2-Jul-1983</v>
      </c>
      <c r="R1866" s="48">
        <v>30499</v>
      </c>
      <c r="S1866" s="17"/>
      <c r="T1866" s="30">
        <f t="shared" si="153"/>
        <v>39</v>
      </c>
      <c r="U1866" s="62">
        <v>21082.16</v>
      </c>
    </row>
    <row r="1867" spans="1:21" x14ac:dyDescent="0.25">
      <c r="A1867" t="s">
        <v>1898</v>
      </c>
      <c r="B1867">
        <v>1977</v>
      </c>
      <c r="C1867" t="s">
        <v>15</v>
      </c>
      <c r="D1867">
        <v>23</v>
      </c>
      <c r="E1867">
        <v>2</v>
      </c>
      <c r="F1867" s="54">
        <v>21098.55</v>
      </c>
      <c r="G1867" t="s">
        <v>12</v>
      </c>
      <c r="H1867" t="s">
        <v>12</v>
      </c>
      <c r="I1867" t="s">
        <v>23</v>
      </c>
      <c r="J1867" s="19"/>
      <c r="K1867" s="19"/>
      <c r="L1867" s="15" t="str">
        <f t="shared" si="149"/>
        <v>Nov</v>
      </c>
      <c r="M1867" s="15">
        <f t="shared" si="150"/>
        <v>1977</v>
      </c>
      <c r="N1867" s="15" t="str" cm="1">
        <f t="array" ref="N1867">IF(G1867="?",INDEX($G$2:$G$2344,MODE(MATCH($G$2:$G$2344,$G$2:$G$2344,0))),G1867)</f>
        <v>tier - 3</v>
      </c>
      <c r="O1867" s="15" t="str" cm="1">
        <f t="array" ref="O1867">IF(H1867="?",INDEX($H$2:$H$2344,MODE(MATCH($H$2:$H$2344,$H$2:$H$2344,0))),H1867)</f>
        <v>tier - 3</v>
      </c>
      <c r="P1867" s="15" t="str">
        <f t="shared" si="151"/>
        <v>R1012</v>
      </c>
      <c r="Q1867" s="49" t="str">
        <f t="shared" si="152"/>
        <v>23-Nov-1977</v>
      </c>
      <c r="R1867" s="46">
        <v>28452</v>
      </c>
      <c r="S1867" s="15"/>
      <c r="T1867" s="29">
        <f t="shared" si="153"/>
        <v>45</v>
      </c>
      <c r="U1867" s="61">
        <v>21098.55</v>
      </c>
    </row>
    <row r="1868" spans="1:21" x14ac:dyDescent="0.25">
      <c r="A1868" t="s">
        <v>1899</v>
      </c>
      <c r="B1868">
        <v>1969</v>
      </c>
      <c r="C1868" t="s">
        <v>35</v>
      </c>
      <c r="D1868">
        <v>26</v>
      </c>
      <c r="E1868">
        <v>0</v>
      </c>
      <c r="F1868" s="54">
        <v>21195.82</v>
      </c>
      <c r="G1868" t="s">
        <v>12</v>
      </c>
      <c r="H1868" t="s">
        <v>16</v>
      </c>
      <c r="I1868" t="s">
        <v>13</v>
      </c>
      <c r="J1868" s="20"/>
      <c r="K1868" s="20"/>
      <c r="L1868" s="17" t="str">
        <f t="shared" si="149"/>
        <v>Aug</v>
      </c>
      <c r="M1868" s="17">
        <f t="shared" si="150"/>
        <v>1969</v>
      </c>
      <c r="N1868" s="17" t="str" cm="1">
        <f t="array" ref="N1868">IF(G1868="?",INDEX($G$2:$G$2344,MODE(MATCH($G$2:$G$2344,$G$2:$G$2344,0))),G1868)</f>
        <v>tier - 3</v>
      </c>
      <c r="O1868" s="17" t="str" cm="1">
        <f t="array" ref="O1868">IF(H1868="?",INDEX($H$2:$H$2344,MODE(MATCH($H$2:$H$2344,$H$2:$H$2344,0))),H1868)</f>
        <v>tier - 1</v>
      </c>
      <c r="P1868" s="17" t="str">
        <f t="shared" si="151"/>
        <v>R1013</v>
      </c>
      <c r="Q1868" s="47" t="str">
        <f t="shared" si="152"/>
        <v>26-Aug-1969</v>
      </c>
      <c r="R1868" s="48">
        <v>25441</v>
      </c>
      <c r="S1868" s="17"/>
      <c r="T1868" s="30">
        <f t="shared" si="153"/>
        <v>53</v>
      </c>
      <c r="U1868" s="62">
        <v>21195.82</v>
      </c>
    </row>
    <row r="1869" spans="1:21" x14ac:dyDescent="0.25">
      <c r="A1869" t="s">
        <v>1900</v>
      </c>
      <c r="B1869">
        <v>1974</v>
      </c>
      <c r="C1869" t="s">
        <v>37</v>
      </c>
      <c r="D1869">
        <v>14</v>
      </c>
      <c r="E1869">
        <v>0</v>
      </c>
      <c r="F1869" s="54">
        <v>21223.68</v>
      </c>
      <c r="G1869" t="s">
        <v>12</v>
      </c>
      <c r="H1869" t="s">
        <v>11</v>
      </c>
      <c r="I1869" t="s">
        <v>13</v>
      </c>
      <c r="J1869" s="19"/>
      <c r="K1869" s="19"/>
      <c r="L1869" s="15" t="str">
        <f t="shared" si="149"/>
        <v>Oct</v>
      </c>
      <c r="M1869" s="15">
        <f t="shared" si="150"/>
        <v>1974</v>
      </c>
      <c r="N1869" s="15" t="str" cm="1">
        <f t="array" ref="N1869">IF(G1869="?",INDEX($G$2:$G$2344,MODE(MATCH($G$2:$G$2344,$G$2:$G$2344,0))),G1869)</f>
        <v>tier - 3</v>
      </c>
      <c r="O1869" s="15" t="str" cm="1">
        <f t="array" ref="O1869">IF(H1869="?",INDEX($H$2:$H$2344,MODE(MATCH($H$2:$H$2344,$H$2:$H$2344,0))),H1869)</f>
        <v>tier - 2</v>
      </c>
      <c r="P1869" s="15" t="str">
        <f t="shared" si="151"/>
        <v>R1013</v>
      </c>
      <c r="Q1869" s="49" t="str">
        <f t="shared" si="152"/>
        <v>14-Oct-1974</v>
      </c>
      <c r="R1869" s="46">
        <v>27316</v>
      </c>
      <c r="S1869" s="15"/>
      <c r="T1869" s="29">
        <f t="shared" si="153"/>
        <v>48</v>
      </c>
      <c r="U1869" s="61">
        <v>21223.68</v>
      </c>
    </row>
    <row r="1870" spans="1:21" x14ac:dyDescent="0.25">
      <c r="A1870" t="s">
        <v>1901</v>
      </c>
      <c r="B1870">
        <v>1974</v>
      </c>
      <c r="C1870" t="s">
        <v>20</v>
      </c>
      <c r="D1870">
        <v>3</v>
      </c>
      <c r="E1870">
        <v>0</v>
      </c>
      <c r="F1870" s="54">
        <v>21232.18</v>
      </c>
      <c r="G1870" t="s">
        <v>12</v>
      </c>
      <c r="H1870" t="s">
        <v>11</v>
      </c>
      <c r="I1870" t="s">
        <v>42</v>
      </c>
      <c r="J1870" s="20"/>
      <c r="K1870" s="20"/>
      <c r="L1870" s="17" t="str">
        <f t="shared" si="149"/>
        <v>Sep</v>
      </c>
      <c r="M1870" s="17">
        <f t="shared" si="150"/>
        <v>1974</v>
      </c>
      <c r="N1870" s="17" t="str" cm="1">
        <f t="array" ref="N1870">IF(G1870="?",INDEX($G$2:$G$2344,MODE(MATCH($G$2:$G$2344,$G$2:$G$2344,0))),G1870)</f>
        <v>tier - 3</v>
      </c>
      <c r="O1870" s="17" t="str" cm="1">
        <f t="array" ref="O1870">IF(H1870="?",INDEX($H$2:$H$2344,MODE(MATCH($H$2:$H$2344,$H$2:$H$2344,0))),H1870)</f>
        <v>tier - 2</v>
      </c>
      <c r="P1870" s="17" t="str">
        <f t="shared" si="151"/>
        <v>R1011</v>
      </c>
      <c r="Q1870" s="47" t="str">
        <f t="shared" si="152"/>
        <v>3-Sep-1974</v>
      </c>
      <c r="R1870" s="48">
        <v>27275</v>
      </c>
      <c r="S1870" s="17"/>
      <c r="T1870" s="30">
        <f t="shared" si="153"/>
        <v>48</v>
      </c>
      <c r="U1870" s="62">
        <v>21232.18</v>
      </c>
    </row>
    <row r="1871" spans="1:21" x14ac:dyDescent="0.25">
      <c r="A1871" t="s">
        <v>1902</v>
      </c>
      <c r="B1871">
        <v>1980</v>
      </c>
      <c r="C1871" t="s">
        <v>30</v>
      </c>
      <c r="D1871">
        <v>10</v>
      </c>
      <c r="E1871">
        <v>2</v>
      </c>
      <c r="F1871" s="54">
        <v>21259.38</v>
      </c>
      <c r="G1871" t="s">
        <v>12</v>
      </c>
      <c r="H1871" t="s">
        <v>12</v>
      </c>
      <c r="I1871" t="s">
        <v>166</v>
      </c>
      <c r="J1871" s="19"/>
      <c r="K1871" s="19"/>
      <c r="L1871" s="15" t="str">
        <f t="shared" si="149"/>
        <v>Dec</v>
      </c>
      <c r="M1871" s="15">
        <f t="shared" si="150"/>
        <v>1980</v>
      </c>
      <c r="N1871" s="15" t="str" cm="1">
        <f t="array" ref="N1871">IF(G1871="?",INDEX($G$2:$G$2344,MODE(MATCH($G$2:$G$2344,$G$2:$G$2344,0))),G1871)</f>
        <v>tier - 3</v>
      </c>
      <c r="O1871" s="15" t="str" cm="1">
        <f t="array" ref="O1871">IF(H1871="?",INDEX($H$2:$H$2344,MODE(MATCH($H$2:$H$2344,$H$2:$H$2344,0))),H1871)</f>
        <v>tier - 3</v>
      </c>
      <c r="P1871" s="15" t="str">
        <f t="shared" si="151"/>
        <v>R1019</v>
      </c>
      <c r="Q1871" s="49" t="str">
        <f t="shared" si="152"/>
        <v>10-Dec-1980</v>
      </c>
      <c r="R1871" s="46">
        <v>29565</v>
      </c>
      <c r="S1871" s="15"/>
      <c r="T1871" s="29">
        <f t="shared" si="153"/>
        <v>42</v>
      </c>
      <c r="U1871" s="61">
        <v>21259.38</v>
      </c>
    </row>
    <row r="1872" spans="1:21" x14ac:dyDescent="0.25">
      <c r="A1872" t="s">
        <v>1903</v>
      </c>
      <c r="B1872">
        <v>2004</v>
      </c>
      <c r="C1872" t="s">
        <v>35</v>
      </c>
      <c r="D1872">
        <v>4</v>
      </c>
      <c r="E1872">
        <v>0</v>
      </c>
      <c r="F1872" s="54">
        <v>21344.85</v>
      </c>
      <c r="G1872" t="s">
        <v>12</v>
      </c>
      <c r="H1872" t="s">
        <v>16</v>
      </c>
      <c r="I1872" t="s">
        <v>247</v>
      </c>
      <c r="J1872" s="20"/>
      <c r="K1872" s="20"/>
      <c r="L1872" s="17" t="str">
        <f t="shared" si="149"/>
        <v>Aug</v>
      </c>
      <c r="M1872" s="17">
        <f t="shared" si="150"/>
        <v>2004</v>
      </c>
      <c r="N1872" s="17" t="str" cm="1">
        <f t="array" ref="N1872">IF(G1872="?",INDEX($G$2:$G$2344,MODE(MATCH($G$2:$G$2344,$G$2:$G$2344,0))),G1872)</f>
        <v>tier - 3</v>
      </c>
      <c r="O1872" s="17" t="str" cm="1">
        <f t="array" ref="O1872">IF(H1872="?",INDEX($H$2:$H$2344,MODE(MATCH($H$2:$H$2344,$H$2:$H$2344,0))),H1872)</f>
        <v>tier - 1</v>
      </c>
      <c r="P1872" s="17" t="str">
        <f t="shared" si="151"/>
        <v>R1024</v>
      </c>
      <c r="Q1872" s="47" t="str">
        <f t="shared" si="152"/>
        <v>4-Aug-2004</v>
      </c>
      <c r="R1872" s="48">
        <v>38203</v>
      </c>
      <c r="S1872" s="17"/>
      <c r="T1872" s="30">
        <f t="shared" si="153"/>
        <v>18</v>
      </c>
      <c r="U1872" s="62">
        <v>21344.85</v>
      </c>
    </row>
    <row r="1873" spans="1:21" x14ac:dyDescent="0.25">
      <c r="A1873" t="s">
        <v>1904</v>
      </c>
      <c r="B1873">
        <v>1980</v>
      </c>
      <c r="C1873" t="s">
        <v>20</v>
      </c>
      <c r="D1873">
        <v>4</v>
      </c>
      <c r="E1873">
        <v>0</v>
      </c>
      <c r="F1873" s="54">
        <v>21348.71</v>
      </c>
      <c r="G1873" t="s">
        <v>11</v>
      </c>
      <c r="H1873" t="s">
        <v>16</v>
      </c>
      <c r="I1873" t="s">
        <v>23</v>
      </c>
      <c r="J1873" s="19"/>
      <c r="K1873" s="19"/>
      <c r="L1873" s="15" t="str">
        <f t="shared" si="149"/>
        <v>Sep</v>
      </c>
      <c r="M1873" s="15">
        <f t="shared" si="150"/>
        <v>1980</v>
      </c>
      <c r="N1873" s="15" t="str" cm="1">
        <f t="array" ref="N1873">IF(G1873="?",INDEX($G$2:$G$2344,MODE(MATCH($G$2:$G$2344,$G$2:$G$2344,0))),G1873)</f>
        <v>tier - 2</v>
      </c>
      <c r="O1873" s="15" t="str" cm="1">
        <f t="array" ref="O1873">IF(H1873="?",INDEX($H$2:$H$2344,MODE(MATCH($H$2:$H$2344,$H$2:$H$2344,0))),H1873)</f>
        <v>tier - 1</v>
      </c>
      <c r="P1873" s="15" t="str">
        <f t="shared" si="151"/>
        <v>R1012</v>
      </c>
      <c r="Q1873" s="49" t="str">
        <f t="shared" si="152"/>
        <v>4-Sep-1980</v>
      </c>
      <c r="R1873" s="46">
        <v>29468</v>
      </c>
      <c r="S1873" s="15"/>
      <c r="T1873" s="29">
        <f t="shared" si="153"/>
        <v>42</v>
      </c>
      <c r="U1873" s="61">
        <v>21348.71</v>
      </c>
    </row>
    <row r="1874" spans="1:21" x14ac:dyDescent="0.25">
      <c r="A1874" t="s">
        <v>1905</v>
      </c>
      <c r="B1874">
        <v>1990</v>
      </c>
      <c r="C1874" t="s">
        <v>15</v>
      </c>
      <c r="D1874">
        <v>21</v>
      </c>
      <c r="E1874">
        <v>4</v>
      </c>
      <c r="F1874" s="54">
        <v>21472.48</v>
      </c>
      <c r="G1874" t="s">
        <v>11</v>
      </c>
      <c r="H1874" t="s">
        <v>11</v>
      </c>
      <c r="I1874" t="s">
        <v>23</v>
      </c>
      <c r="J1874" s="20"/>
      <c r="K1874" s="20"/>
      <c r="L1874" s="17" t="str">
        <f t="shared" si="149"/>
        <v>Nov</v>
      </c>
      <c r="M1874" s="17">
        <f t="shared" si="150"/>
        <v>1990</v>
      </c>
      <c r="N1874" s="17" t="str" cm="1">
        <f t="array" ref="N1874">IF(G1874="?",INDEX($G$2:$G$2344,MODE(MATCH($G$2:$G$2344,$G$2:$G$2344,0))),G1874)</f>
        <v>tier - 2</v>
      </c>
      <c r="O1874" s="17" t="str" cm="1">
        <f t="array" ref="O1874">IF(H1874="?",INDEX($H$2:$H$2344,MODE(MATCH($H$2:$H$2344,$H$2:$H$2344,0))),H1874)</f>
        <v>tier - 2</v>
      </c>
      <c r="P1874" s="17" t="str">
        <f t="shared" si="151"/>
        <v>R1012</v>
      </c>
      <c r="Q1874" s="47" t="str">
        <f t="shared" si="152"/>
        <v>21-Nov-1990</v>
      </c>
      <c r="R1874" s="48">
        <v>33198</v>
      </c>
      <c r="S1874" s="17"/>
      <c r="T1874" s="30">
        <f t="shared" si="153"/>
        <v>32</v>
      </c>
      <c r="U1874" s="62">
        <v>21472.48</v>
      </c>
    </row>
    <row r="1875" spans="1:21" x14ac:dyDescent="0.25">
      <c r="A1875" t="s">
        <v>1906</v>
      </c>
      <c r="B1875">
        <v>1999</v>
      </c>
      <c r="C1875" t="s">
        <v>18</v>
      </c>
      <c r="D1875">
        <v>12</v>
      </c>
      <c r="E1875">
        <v>0</v>
      </c>
      <c r="F1875" s="54">
        <v>21595.38</v>
      </c>
      <c r="G1875" t="s">
        <v>11</v>
      </c>
      <c r="H1875" t="s">
        <v>12</v>
      </c>
      <c r="I1875" t="s">
        <v>23</v>
      </c>
      <c r="J1875" s="19"/>
      <c r="K1875" s="19"/>
      <c r="L1875" s="15" t="str">
        <f t="shared" si="149"/>
        <v>Jun</v>
      </c>
      <c r="M1875" s="15">
        <f t="shared" si="150"/>
        <v>1999</v>
      </c>
      <c r="N1875" s="15" t="str" cm="1">
        <f t="array" ref="N1875">IF(G1875="?",INDEX($G$2:$G$2344,MODE(MATCH($G$2:$G$2344,$G$2:$G$2344,0))),G1875)</f>
        <v>tier - 2</v>
      </c>
      <c r="O1875" s="15" t="str" cm="1">
        <f t="array" ref="O1875">IF(H1875="?",INDEX($H$2:$H$2344,MODE(MATCH($H$2:$H$2344,$H$2:$H$2344,0))),H1875)</f>
        <v>tier - 3</v>
      </c>
      <c r="P1875" s="15" t="str">
        <f t="shared" si="151"/>
        <v>R1012</v>
      </c>
      <c r="Q1875" s="49" t="str">
        <f t="shared" si="152"/>
        <v>12-Jun-1999</v>
      </c>
      <c r="R1875" s="46">
        <v>36323</v>
      </c>
      <c r="S1875" s="15"/>
      <c r="T1875" s="29">
        <f t="shared" si="153"/>
        <v>23</v>
      </c>
      <c r="U1875" s="61">
        <v>21595.38</v>
      </c>
    </row>
    <row r="1876" spans="1:21" x14ac:dyDescent="0.25">
      <c r="A1876" t="s">
        <v>1907</v>
      </c>
      <c r="B1876">
        <v>1983</v>
      </c>
      <c r="C1876" t="s">
        <v>30</v>
      </c>
      <c r="D1876">
        <v>25</v>
      </c>
      <c r="E1876">
        <v>3</v>
      </c>
      <c r="F1876" s="54">
        <v>21659.93</v>
      </c>
      <c r="G1876" t="s">
        <v>12</v>
      </c>
      <c r="H1876" t="s">
        <v>12</v>
      </c>
      <c r="I1876" t="s">
        <v>247</v>
      </c>
      <c r="J1876" s="20"/>
      <c r="K1876" s="20"/>
      <c r="L1876" s="17" t="str">
        <f t="shared" si="149"/>
        <v>Dec</v>
      </c>
      <c r="M1876" s="17">
        <f t="shared" si="150"/>
        <v>1983</v>
      </c>
      <c r="N1876" s="17" t="str" cm="1">
        <f t="array" ref="N1876">IF(G1876="?",INDEX($G$2:$G$2344,MODE(MATCH($G$2:$G$2344,$G$2:$G$2344,0))),G1876)</f>
        <v>tier - 3</v>
      </c>
      <c r="O1876" s="17" t="str" cm="1">
        <f t="array" ref="O1876">IF(H1876="?",INDEX($H$2:$H$2344,MODE(MATCH($H$2:$H$2344,$H$2:$H$2344,0))),H1876)</f>
        <v>tier - 3</v>
      </c>
      <c r="P1876" s="17" t="str">
        <f t="shared" si="151"/>
        <v>R1024</v>
      </c>
      <c r="Q1876" s="47" t="str">
        <f t="shared" si="152"/>
        <v>25-Dec-1983</v>
      </c>
      <c r="R1876" s="48">
        <v>30675</v>
      </c>
      <c r="S1876" s="17"/>
      <c r="T1876" s="30">
        <f t="shared" si="153"/>
        <v>39</v>
      </c>
      <c r="U1876" s="62">
        <v>21659.93</v>
      </c>
    </row>
    <row r="1877" spans="1:21" x14ac:dyDescent="0.25">
      <c r="A1877" t="s">
        <v>1908</v>
      </c>
      <c r="B1877">
        <v>1962</v>
      </c>
      <c r="C1877" t="s">
        <v>15</v>
      </c>
      <c r="D1877">
        <v>16</v>
      </c>
      <c r="E1877">
        <v>0</v>
      </c>
      <c r="F1877" s="54">
        <v>21661.16</v>
      </c>
      <c r="G1877" t="s">
        <v>11</v>
      </c>
      <c r="H1877" t="s">
        <v>11</v>
      </c>
      <c r="I1877" t="s">
        <v>23</v>
      </c>
      <c r="J1877" s="19"/>
      <c r="K1877" s="19"/>
      <c r="L1877" s="15" t="str">
        <f t="shared" si="149"/>
        <v>Nov</v>
      </c>
      <c r="M1877" s="15">
        <f t="shared" si="150"/>
        <v>1962</v>
      </c>
      <c r="N1877" s="15" t="str" cm="1">
        <f t="array" ref="N1877">IF(G1877="?",INDEX($G$2:$G$2344,MODE(MATCH($G$2:$G$2344,$G$2:$G$2344,0))),G1877)</f>
        <v>tier - 2</v>
      </c>
      <c r="O1877" s="15" t="str" cm="1">
        <f t="array" ref="O1877">IF(H1877="?",INDEX($H$2:$H$2344,MODE(MATCH($H$2:$H$2344,$H$2:$H$2344,0))),H1877)</f>
        <v>tier - 2</v>
      </c>
      <c r="P1877" s="15" t="str">
        <f t="shared" si="151"/>
        <v>R1012</v>
      </c>
      <c r="Q1877" s="49" t="str">
        <f t="shared" si="152"/>
        <v>16-Nov-1962</v>
      </c>
      <c r="R1877" s="46">
        <v>22966</v>
      </c>
      <c r="S1877" s="15"/>
      <c r="T1877" s="29">
        <f t="shared" si="153"/>
        <v>60</v>
      </c>
      <c r="U1877" s="61">
        <v>21661.16</v>
      </c>
    </row>
    <row r="1878" spans="1:21" x14ac:dyDescent="0.25">
      <c r="A1878" t="s">
        <v>1909</v>
      </c>
      <c r="B1878">
        <v>1976</v>
      </c>
      <c r="C1878" t="s">
        <v>10</v>
      </c>
      <c r="D1878">
        <v>18</v>
      </c>
      <c r="E1878">
        <v>1</v>
      </c>
      <c r="F1878" s="54">
        <v>21677.279999999999</v>
      </c>
      <c r="G1878" t="s">
        <v>12</v>
      </c>
      <c r="H1878" t="s">
        <v>16</v>
      </c>
      <c r="I1878" t="s">
        <v>23</v>
      </c>
      <c r="J1878" s="20"/>
      <c r="K1878" s="20"/>
      <c r="L1878" s="17" t="str">
        <f t="shared" si="149"/>
        <v>Jul</v>
      </c>
      <c r="M1878" s="17">
        <f t="shared" si="150"/>
        <v>1976</v>
      </c>
      <c r="N1878" s="17" t="str" cm="1">
        <f t="array" ref="N1878">IF(G1878="?",INDEX($G$2:$G$2344,MODE(MATCH($G$2:$G$2344,$G$2:$G$2344,0))),G1878)</f>
        <v>tier - 3</v>
      </c>
      <c r="O1878" s="17" t="str" cm="1">
        <f t="array" ref="O1878">IF(H1878="?",INDEX($H$2:$H$2344,MODE(MATCH($H$2:$H$2344,$H$2:$H$2344,0))),H1878)</f>
        <v>tier - 1</v>
      </c>
      <c r="P1878" s="17" t="str">
        <f t="shared" si="151"/>
        <v>R1012</v>
      </c>
      <c r="Q1878" s="47" t="str">
        <f t="shared" si="152"/>
        <v>18-Jul-1976</v>
      </c>
      <c r="R1878" s="48">
        <v>27959</v>
      </c>
      <c r="S1878" s="17"/>
      <c r="T1878" s="30">
        <f t="shared" si="153"/>
        <v>46</v>
      </c>
      <c r="U1878" s="62">
        <v>21677.279999999999</v>
      </c>
    </row>
    <row r="1879" spans="1:21" x14ac:dyDescent="0.25">
      <c r="A1879" t="s">
        <v>1910</v>
      </c>
      <c r="B1879">
        <v>1979</v>
      </c>
      <c r="C1879" t="s">
        <v>20</v>
      </c>
      <c r="D1879">
        <v>20</v>
      </c>
      <c r="E1879">
        <v>1</v>
      </c>
      <c r="F1879" s="54">
        <v>21771.34</v>
      </c>
      <c r="G1879" t="s">
        <v>12</v>
      </c>
      <c r="H1879" t="s">
        <v>16</v>
      </c>
      <c r="I1879" t="s">
        <v>247</v>
      </c>
      <c r="J1879" s="19"/>
      <c r="K1879" s="19"/>
      <c r="L1879" s="15" t="str">
        <f t="shared" si="149"/>
        <v>Sep</v>
      </c>
      <c r="M1879" s="15">
        <f t="shared" si="150"/>
        <v>1979</v>
      </c>
      <c r="N1879" s="15" t="str" cm="1">
        <f t="array" ref="N1879">IF(G1879="?",INDEX($G$2:$G$2344,MODE(MATCH($G$2:$G$2344,$G$2:$G$2344,0))),G1879)</f>
        <v>tier - 3</v>
      </c>
      <c r="O1879" s="15" t="str" cm="1">
        <f t="array" ref="O1879">IF(H1879="?",INDEX($H$2:$H$2344,MODE(MATCH($H$2:$H$2344,$H$2:$H$2344,0))),H1879)</f>
        <v>tier - 1</v>
      </c>
      <c r="P1879" s="15" t="str">
        <f t="shared" si="151"/>
        <v>R1024</v>
      </c>
      <c r="Q1879" s="49" t="str">
        <f t="shared" si="152"/>
        <v>20-Sep-1979</v>
      </c>
      <c r="R1879" s="46">
        <v>29118</v>
      </c>
      <c r="S1879" s="15"/>
      <c r="T1879" s="29">
        <f t="shared" si="153"/>
        <v>43</v>
      </c>
      <c r="U1879" s="61">
        <v>21771.34</v>
      </c>
    </row>
    <row r="1880" spans="1:21" x14ac:dyDescent="0.25">
      <c r="A1880" t="s">
        <v>1911</v>
      </c>
      <c r="B1880">
        <v>1979</v>
      </c>
      <c r="C1880" t="s">
        <v>20</v>
      </c>
      <c r="D1880">
        <v>28</v>
      </c>
      <c r="E1880">
        <v>0</v>
      </c>
      <c r="F1880" s="54">
        <v>21774.32</v>
      </c>
      <c r="G1880" t="s">
        <v>12</v>
      </c>
      <c r="H1880" t="s">
        <v>11</v>
      </c>
      <c r="I1880" t="s">
        <v>23</v>
      </c>
      <c r="J1880" s="20"/>
      <c r="K1880" s="20"/>
      <c r="L1880" s="17" t="str">
        <f t="shared" si="149"/>
        <v>Sep</v>
      </c>
      <c r="M1880" s="17">
        <f t="shared" si="150"/>
        <v>1979</v>
      </c>
      <c r="N1880" s="17" t="str" cm="1">
        <f t="array" ref="N1880">IF(G1880="?",INDEX($G$2:$G$2344,MODE(MATCH($G$2:$G$2344,$G$2:$G$2344,0))),G1880)</f>
        <v>tier - 3</v>
      </c>
      <c r="O1880" s="17" t="str" cm="1">
        <f t="array" ref="O1880">IF(H1880="?",INDEX($H$2:$H$2344,MODE(MATCH($H$2:$H$2344,$H$2:$H$2344,0))),H1880)</f>
        <v>tier - 2</v>
      </c>
      <c r="P1880" s="17" t="str">
        <f t="shared" si="151"/>
        <v>R1012</v>
      </c>
      <c r="Q1880" s="47" t="str">
        <f t="shared" si="152"/>
        <v>28-Sep-1979</v>
      </c>
      <c r="R1880" s="48">
        <v>29126</v>
      </c>
      <c r="S1880" s="17"/>
      <c r="T1880" s="30">
        <f t="shared" si="153"/>
        <v>43</v>
      </c>
      <c r="U1880" s="62">
        <v>21774.32</v>
      </c>
    </row>
    <row r="1881" spans="1:21" x14ac:dyDescent="0.25">
      <c r="A1881" t="s">
        <v>1912</v>
      </c>
      <c r="B1881">
        <v>1963</v>
      </c>
      <c r="C1881" t="s">
        <v>35</v>
      </c>
      <c r="D1881">
        <v>27</v>
      </c>
      <c r="E1881">
        <v>0</v>
      </c>
      <c r="F1881" s="54">
        <v>21797</v>
      </c>
      <c r="G1881" t="s">
        <v>12</v>
      </c>
      <c r="H1881" t="s">
        <v>16</v>
      </c>
      <c r="I1881" t="s">
        <v>42</v>
      </c>
      <c r="J1881" s="19"/>
      <c r="K1881" s="19"/>
      <c r="L1881" s="15" t="str">
        <f t="shared" si="149"/>
        <v>Aug</v>
      </c>
      <c r="M1881" s="15">
        <f t="shared" si="150"/>
        <v>1963</v>
      </c>
      <c r="N1881" s="15" t="str" cm="1">
        <f t="array" ref="N1881">IF(G1881="?",INDEX($G$2:$G$2344,MODE(MATCH($G$2:$G$2344,$G$2:$G$2344,0))),G1881)</f>
        <v>tier - 3</v>
      </c>
      <c r="O1881" s="15" t="str" cm="1">
        <f t="array" ref="O1881">IF(H1881="?",INDEX($H$2:$H$2344,MODE(MATCH($H$2:$H$2344,$H$2:$H$2344,0))),H1881)</f>
        <v>tier - 1</v>
      </c>
      <c r="P1881" s="15" t="str">
        <f t="shared" si="151"/>
        <v>R1011</v>
      </c>
      <c r="Q1881" s="49" t="str">
        <f t="shared" si="152"/>
        <v>27-Aug-1963</v>
      </c>
      <c r="R1881" s="46">
        <v>23250</v>
      </c>
      <c r="S1881" s="15"/>
      <c r="T1881" s="29">
        <f t="shared" si="153"/>
        <v>59</v>
      </c>
      <c r="U1881" s="61">
        <v>21797</v>
      </c>
    </row>
    <row r="1882" spans="1:21" x14ac:dyDescent="0.25">
      <c r="A1882" t="s">
        <v>1913</v>
      </c>
      <c r="B1882">
        <v>1979</v>
      </c>
      <c r="C1882" t="s">
        <v>35</v>
      </c>
      <c r="D1882">
        <v>17</v>
      </c>
      <c r="E1882">
        <v>2</v>
      </c>
      <c r="F1882" s="54">
        <v>21880.82</v>
      </c>
      <c r="G1882" t="s">
        <v>12</v>
      </c>
      <c r="H1882" t="s">
        <v>16</v>
      </c>
      <c r="I1882" t="s">
        <v>23</v>
      </c>
      <c r="J1882" s="20"/>
      <c r="K1882" s="20"/>
      <c r="L1882" s="17" t="str">
        <f t="shared" si="149"/>
        <v>Aug</v>
      </c>
      <c r="M1882" s="17">
        <f t="shared" si="150"/>
        <v>1979</v>
      </c>
      <c r="N1882" s="17" t="str" cm="1">
        <f t="array" ref="N1882">IF(G1882="?",INDEX($G$2:$G$2344,MODE(MATCH($G$2:$G$2344,$G$2:$G$2344,0))),G1882)</f>
        <v>tier - 3</v>
      </c>
      <c r="O1882" s="17" t="str" cm="1">
        <f t="array" ref="O1882">IF(H1882="?",INDEX($H$2:$H$2344,MODE(MATCH($H$2:$H$2344,$H$2:$H$2344,0))),H1882)</f>
        <v>tier - 1</v>
      </c>
      <c r="P1882" s="17" t="str">
        <f t="shared" si="151"/>
        <v>R1012</v>
      </c>
      <c r="Q1882" s="47" t="str">
        <f t="shared" si="152"/>
        <v>17-Aug-1979</v>
      </c>
      <c r="R1882" s="48">
        <v>29084</v>
      </c>
      <c r="S1882" s="17"/>
      <c r="T1882" s="30">
        <f t="shared" si="153"/>
        <v>43</v>
      </c>
      <c r="U1882" s="62">
        <v>21880.82</v>
      </c>
    </row>
    <row r="1883" spans="1:21" x14ac:dyDescent="0.25">
      <c r="A1883" t="s">
        <v>1914</v>
      </c>
      <c r="B1883">
        <v>2003</v>
      </c>
      <c r="C1883" t="s">
        <v>20</v>
      </c>
      <c r="D1883">
        <v>28</v>
      </c>
      <c r="E1883">
        <v>0</v>
      </c>
      <c r="F1883" s="54">
        <v>21882.400000000001</v>
      </c>
      <c r="G1883" t="s">
        <v>11</v>
      </c>
      <c r="H1883" t="s">
        <v>16</v>
      </c>
      <c r="I1883" t="s">
        <v>42</v>
      </c>
      <c r="J1883" s="19"/>
      <c r="K1883" s="19"/>
      <c r="L1883" s="15" t="str">
        <f t="shared" si="149"/>
        <v>Sep</v>
      </c>
      <c r="M1883" s="15">
        <f t="shared" si="150"/>
        <v>2003</v>
      </c>
      <c r="N1883" s="15" t="str" cm="1">
        <f t="array" ref="N1883">IF(G1883="?",INDEX($G$2:$G$2344,MODE(MATCH($G$2:$G$2344,$G$2:$G$2344,0))),G1883)</f>
        <v>tier - 2</v>
      </c>
      <c r="O1883" s="15" t="str" cm="1">
        <f t="array" ref="O1883">IF(H1883="?",INDEX($H$2:$H$2344,MODE(MATCH($H$2:$H$2344,$H$2:$H$2344,0))),H1883)</f>
        <v>tier - 1</v>
      </c>
      <c r="P1883" s="15" t="str">
        <f t="shared" si="151"/>
        <v>R1011</v>
      </c>
      <c r="Q1883" s="49" t="str">
        <f t="shared" si="152"/>
        <v>28-Sep-2003</v>
      </c>
      <c r="R1883" s="46">
        <v>37892</v>
      </c>
      <c r="S1883" s="15"/>
      <c r="T1883" s="29">
        <f t="shared" si="153"/>
        <v>19</v>
      </c>
      <c r="U1883" s="61">
        <v>21882.400000000001</v>
      </c>
    </row>
    <row r="1884" spans="1:21" x14ac:dyDescent="0.25">
      <c r="A1884" t="s">
        <v>1915</v>
      </c>
      <c r="B1884">
        <v>1975</v>
      </c>
      <c r="C1884" t="s">
        <v>30</v>
      </c>
      <c r="D1884">
        <v>19</v>
      </c>
      <c r="E1884">
        <v>1</v>
      </c>
      <c r="F1884" s="54">
        <v>21978.68</v>
      </c>
      <c r="G1884" t="s">
        <v>12</v>
      </c>
      <c r="H1884" t="s">
        <v>12</v>
      </c>
      <c r="I1884" t="s">
        <v>13</v>
      </c>
      <c r="J1884" s="20"/>
      <c r="K1884" s="20"/>
      <c r="L1884" s="17" t="str">
        <f t="shared" si="149"/>
        <v>Dec</v>
      </c>
      <c r="M1884" s="17">
        <f t="shared" si="150"/>
        <v>1975</v>
      </c>
      <c r="N1884" s="17" t="str" cm="1">
        <f t="array" ref="N1884">IF(G1884="?",INDEX($G$2:$G$2344,MODE(MATCH($G$2:$G$2344,$G$2:$G$2344,0))),G1884)</f>
        <v>tier - 3</v>
      </c>
      <c r="O1884" s="17" t="str" cm="1">
        <f t="array" ref="O1884">IF(H1884="?",INDEX($H$2:$H$2344,MODE(MATCH($H$2:$H$2344,$H$2:$H$2344,0))),H1884)</f>
        <v>tier - 3</v>
      </c>
      <c r="P1884" s="17" t="str">
        <f t="shared" si="151"/>
        <v>R1013</v>
      </c>
      <c r="Q1884" s="47" t="str">
        <f t="shared" si="152"/>
        <v>19-Dec-1975</v>
      </c>
      <c r="R1884" s="48">
        <v>27747</v>
      </c>
      <c r="S1884" s="17"/>
      <c r="T1884" s="30">
        <f t="shared" si="153"/>
        <v>47</v>
      </c>
      <c r="U1884" s="62">
        <v>21978.68</v>
      </c>
    </row>
    <row r="1885" spans="1:21" x14ac:dyDescent="0.25">
      <c r="A1885" t="s">
        <v>1916</v>
      </c>
      <c r="B1885">
        <v>1989</v>
      </c>
      <c r="C1885" t="s">
        <v>37</v>
      </c>
      <c r="D1885">
        <v>14</v>
      </c>
      <c r="E1885">
        <v>0</v>
      </c>
      <c r="F1885" s="54">
        <v>21984.47</v>
      </c>
      <c r="G1885" t="s">
        <v>12</v>
      </c>
      <c r="H1885" t="s">
        <v>16</v>
      </c>
      <c r="I1885" t="s">
        <v>23</v>
      </c>
      <c r="J1885" s="19"/>
      <c r="K1885" s="19"/>
      <c r="L1885" s="15" t="str">
        <f t="shared" si="149"/>
        <v>Oct</v>
      </c>
      <c r="M1885" s="15">
        <f t="shared" si="150"/>
        <v>1989</v>
      </c>
      <c r="N1885" s="15" t="str" cm="1">
        <f t="array" ref="N1885">IF(G1885="?",INDEX($G$2:$G$2344,MODE(MATCH($G$2:$G$2344,$G$2:$G$2344,0))),G1885)</f>
        <v>tier - 3</v>
      </c>
      <c r="O1885" s="15" t="str" cm="1">
        <f t="array" ref="O1885">IF(H1885="?",INDEX($H$2:$H$2344,MODE(MATCH($H$2:$H$2344,$H$2:$H$2344,0))),H1885)</f>
        <v>tier - 1</v>
      </c>
      <c r="P1885" s="15" t="str">
        <f t="shared" si="151"/>
        <v>R1012</v>
      </c>
      <c r="Q1885" s="49" t="str">
        <f t="shared" si="152"/>
        <v>14-Oct-1989</v>
      </c>
      <c r="R1885" s="46">
        <v>32795</v>
      </c>
      <c r="S1885" s="15"/>
      <c r="T1885" s="29">
        <f t="shared" si="153"/>
        <v>33</v>
      </c>
      <c r="U1885" s="61">
        <v>21984.47</v>
      </c>
    </row>
    <row r="1886" spans="1:21" x14ac:dyDescent="0.25">
      <c r="A1886" t="s">
        <v>1917</v>
      </c>
      <c r="B1886">
        <v>2001</v>
      </c>
      <c r="C1886" t="s">
        <v>35</v>
      </c>
      <c r="D1886">
        <v>28</v>
      </c>
      <c r="E1886">
        <v>0</v>
      </c>
      <c r="F1886" s="54">
        <v>22097.62</v>
      </c>
      <c r="G1886" t="s">
        <v>12</v>
      </c>
      <c r="H1886" t="s">
        <v>16</v>
      </c>
      <c r="I1886" t="s">
        <v>42</v>
      </c>
      <c r="J1886" s="20"/>
      <c r="K1886" s="20"/>
      <c r="L1886" s="17" t="str">
        <f t="shared" si="149"/>
        <v>Aug</v>
      </c>
      <c r="M1886" s="17">
        <f t="shared" si="150"/>
        <v>2001</v>
      </c>
      <c r="N1886" s="17" t="str" cm="1">
        <f t="array" ref="N1886">IF(G1886="?",INDEX($G$2:$G$2344,MODE(MATCH($G$2:$G$2344,$G$2:$G$2344,0))),G1886)</f>
        <v>tier - 3</v>
      </c>
      <c r="O1886" s="17" t="str" cm="1">
        <f t="array" ref="O1886">IF(H1886="?",INDEX($H$2:$H$2344,MODE(MATCH($H$2:$H$2344,$H$2:$H$2344,0))),H1886)</f>
        <v>tier - 1</v>
      </c>
      <c r="P1886" s="17" t="str">
        <f t="shared" si="151"/>
        <v>R1011</v>
      </c>
      <c r="Q1886" s="47" t="str">
        <f t="shared" si="152"/>
        <v>28-Aug-2001</v>
      </c>
      <c r="R1886" s="48">
        <v>37131</v>
      </c>
      <c r="S1886" s="17"/>
      <c r="T1886" s="30">
        <f t="shared" si="153"/>
        <v>21</v>
      </c>
      <c r="U1886" s="62">
        <v>22097.62</v>
      </c>
    </row>
    <row r="1887" spans="1:21" x14ac:dyDescent="0.25">
      <c r="A1887" t="s">
        <v>1918</v>
      </c>
      <c r="B1887">
        <v>1980</v>
      </c>
      <c r="C1887" t="s">
        <v>20</v>
      </c>
      <c r="D1887">
        <v>12</v>
      </c>
      <c r="E1887">
        <v>0</v>
      </c>
      <c r="F1887" s="54">
        <v>22144.03</v>
      </c>
      <c r="G1887" t="s">
        <v>11</v>
      </c>
      <c r="H1887" t="s">
        <v>11</v>
      </c>
      <c r="I1887" t="s">
        <v>42</v>
      </c>
      <c r="J1887" s="19"/>
      <c r="K1887" s="19"/>
      <c r="L1887" s="15" t="str">
        <f t="shared" si="149"/>
        <v>Sep</v>
      </c>
      <c r="M1887" s="15">
        <f t="shared" si="150"/>
        <v>1980</v>
      </c>
      <c r="N1887" s="15" t="str" cm="1">
        <f t="array" ref="N1887">IF(G1887="?",INDEX($G$2:$G$2344,MODE(MATCH($G$2:$G$2344,$G$2:$G$2344,0))),G1887)</f>
        <v>tier - 2</v>
      </c>
      <c r="O1887" s="15" t="str" cm="1">
        <f t="array" ref="O1887">IF(H1887="?",INDEX($H$2:$H$2344,MODE(MATCH($H$2:$H$2344,$H$2:$H$2344,0))),H1887)</f>
        <v>tier - 2</v>
      </c>
      <c r="P1887" s="15" t="str">
        <f t="shared" si="151"/>
        <v>R1011</v>
      </c>
      <c r="Q1887" s="49" t="str">
        <f t="shared" si="152"/>
        <v>12-Sep-1980</v>
      </c>
      <c r="R1887" s="46">
        <v>29476</v>
      </c>
      <c r="S1887" s="15"/>
      <c r="T1887" s="29">
        <f t="shared" si="153"/>
        <v>42</v>
      </c>
      <c r="U1887" s="61">
        <v>22144.03</v>
      </c>
    </row>
    <row r="1888" spans="1:21" x14ac:dyDescent="0.25">
      <c r="A1888" t="s">
        <v>1919</v>
      </c>
      <c r="B1888">
        <v>1965</v>
      </c>
      <c r="C1888" t="s">
        <v>35</v>
      </c>
      <c r="D1888">
        <v>24</v>
      </c>
      <c r="E1888">
        <v>1</v>
      </c>
      <c r="F1888" s="54">
        <v>22192.44</v>
      </c>
      <c r="G1888" t="s">
        <v>12</v>
      </c>
      <c r="H1888" t="s">
        <v>16</v>
      </c>
      <c r="I1888" t="s">
        <v>13</v>
      </c>
      <c r="J1888" s="20"/>
      <c r="K1888" s="20"/>
      <c r="L1888" s="17" t="str">
        <f t="shared" si="149"/>
        <v>Aug</v>
      </c>
      <c r="M1888" s="17">
        <f t="shared" si="150"/>
        <v>1965</v>
      </c>
      <c r="N1888" s="17" t="str" cm="1">
        <f t="array" ref="N1888">IF(G1888="?",INDEX($G$2:$G$2344,MODE(MATCH($G$2:$G$2344,$G$2:$G$2344,0))),G1888)</f>
        <v>tier - 3</v>
      </c>
      <c r="O1888" s="17" t="str" cm="1">
        <f t="array" ref="O1888">IF(H1888="?",INDEX($H$2:$H$2344,MODE(MATCH($H$2:$H$2344,$H$2:$H$2344,0))),H1888)</f>
        <v>tier - 1</v>
      </c>
      <c r="P1888" s="17" t="str">
        <f t="shared" si="151"/>
        <v>R1013</v>
      </c>
      <c r="Q1888" s="47" t="str">
        <f t="shared" si="152"/>
        <v>24-Aug-1965</v>
      </c>
      <c r="R1888" s="48">
        <v>23978</v>
      </c>
      <c r="S1888" s="17"/>
      <c r="T1888" s="30">
        <f t="shared" si="153"/>
        <v>57</v>
      </c>
      <c r="U1888" s="62">
        <v>22192.44</v>
      </c>
    </row>
    <row r="1889" spans="1:21" x14ac:dyDescent="0.25">
      <c r="A1889" t="s">
        <v>1920</v>
      </c>
      <c r="B1889">
        <v>1971</v>
      </c>
      <c r="C1889" t="s">
        <v>18</v>
      </c>
      <c r="D1889">
        <v>16</v>
      </c>
      <c r="E1889">
        <v>1</v>
      </c>
      <c r="F1889" s="54">
        <v>22218.11</v>
      </c>
      <c r="G1889" t="s">
        <v>11</v>
      </c>
      <c r="H1889" t="s">
        <v>12</v>
      </c>
      <c r="I1889" t="s">
        <v>13</v>
      </c>
      <c r="J1889" s="19"/>
      <c r="K1889" s="19"/>
      <c r="L1889" s="15" t="str">
        <f t="shared" si="149"/>
        <v>Jun</v>
      </c>
      <c r="M1889" s="15">
        <f t="shared" si="150"/>
        <v>1971</v>
      </c>
      <c r="N1889" s="15" t="str" cm="1">
        <f t="array" ref="N1889">IF(G1889="?",INDEX($G$2:$G$2344,MODE(MATCH($G$2:$G$2344,$G$2:$G$2344,0))),G1889)</f>
        <v>tier - 2</v>
      </c>
      <c r="O1889" s="15" t="str" cm="1">
        <f t="array" ref="O1889">IF(H1889="?",INDEX($H$2:$H$2344,MODE(MATCH($H$2:$H$2344,$H$2:$H$2344,0))),H1889)</f>
        <v>tier - 3</v>
      </c>
      <c r="P1889" s="15" t="str">
        <f t="shared" si="151"/>
        <v>R1013</v>
      </c>
      <c r="Q1889" s="49" t="str">
        <f t="shared" si="152"/>
        <v>16-Jun-1971</v>
      </c>
      <c r="R1889" s="46">
        <v>26100</v>
      </c>
      <c r="S1889" s="15"/>
      <c r="T1889" s="29">
        <f t="shared" si="153"/>
        <v>51</v>
      </c>
      <c r="U1889" s="61">
        <v>22218.11</v>
      </c>
    </row>
    <row r="1890" spans="1:21" x14ac:dyDescent="0.25">
      <c r="A1890" t="s">
        <v>1921</v>
      </c>
      <c r="B1890">
        <v>1982</v>
      </c>
      <c r="C1890" t="s">
        <v>30</v>
      </c>
      <c r="D1890">
        <v>27</v>
      </c>
      <c r="E1890">
        <v>1</v>
      </c>
      <c r="F1890" s="54">
        <v>22331.57</v>
      </c>
      <c r="G1890" t="s">
        <v>11</v>
      </c>
      <c r="H1890" t="s">
        <v>12</v>
      </c>
      <c r="I1890" t="s">
        <v>247</v>
      </c>
      <c r="J1890" s="20"/>
      <c r="K1890" s="20"/>
      <c r="L1890" s="17" t="str">
        <f t="shared" si="149"/>
        <v>Dec</v>
      </c>
      <c r="M1890" s="17">
        <f t="shared" si="150"/>
        <v>1982</v>
      </c>
      <c r="N1890" s="17" t="str" cm="1">
        <f t="array" ref="N1890">IF(G1890="?",INDEX($G$2:$G$2344,MODE(MATCH($G$2:$G$2344,$G$2:$G$2344,0))),G1890)</f>
        <v>tier - 2</v>
      </c>
      <c r="O1890" s="17" t="str" cm="1">
        <f t="array" ref="O1890">IF(H1890="?",INDEX($H$2:$H$2344,MODE(MATCH($H$2:$H$2344,$H$2:$H$2344,0))),H1890)</f>
        <v>tier - 3</v>
      </c>
      <c r="P1890" s="17" t="str">
        <f t="shared" si="151"/>
        <v>R1024</v>
      </c>
      <c r="Q1890" s="47" t="str">
        <f t="shared" si="152"/>
        <v>27-Dec-1982</v>
      </c>
      <c r="R1890" s="48">
        <v>30312</v>
      </c>
      <c r="S1890" s="17"/>
      <c r="T1890" s="30">
        <f t="shared" si="153"/>
        <v>40</v>
      </c>
      <c r="U1890" s="62">
        <v>22331.57</v>
      </c>
    </row>
    <row r="1891" spans="1:21" x14ac:dyDescent="0.25">
      <c r="A1891" t="s">
        <v>1922</v>
      </c>
      <c r="B1891">
        <v>1999</v>
      </c>
      <c r="C1891" t="s">
        <v>35</v>
      </c>
      <c r="D1891">
        <v>26</v>
      </c>
      <c r="E1891">
        <v>2</v>
      </c>
      <c r="F1891" s="54">
        <v>22395.74</v>
      </c>
      <c r="G1891" t="s">
        <v>12</v>
      </c>
      <c r="H1891" t="s">
        <v>11</v>
      </c>
      <c r="I1891" t="s">
        <v>247</v>
      </c>
      <c r="J1891" s="19"/>
      <c r="K1891" s="19"/>
      <c r="L1891" s="15" t="str">
        <f t="shared" si="149"/>
        <v>Aug</v>
      </c>
      <c r="M1891" s="15">
        <f t="shared" si="150"/>
        <v>1999</v>
      </c>
      <c r="N1891" s="15" t="str" cm="1">
        <f t="array" ref="N1891">IF(G1891="?",INDEX($G$2:$G$2344,MODE(MATCH($G$2:$G$2344,$G$2:$G$2344,0))),G1891)</f>
        <v>tier - 3</v>
      </c>
      <c r="O1891" s="15" t="str" cm="1">
        <f t="array" ref="O1891">IF(H1891="?",INDEX($H$2:$H$2344,MODE(MATCH($H$2:$H$2344,$H$2:$H$2344,0))),H1891)</f>
        <v>tier - 2</v>
      </c>
      <c r="P1891" s="15" t="str">
        <f t="shared" si="151"/>
        <v>R1024</v>
      </c>
      <c r="Q1891" s="49" t="str">
        <f t="shared" si="152"/>
        <v>26-Aug-1999</v>
      </c>
      <c r="R1891" s="46">
        <v>36398</v>
      </c>
      <c r="S1891" s="15"/>
      <c r="T1891" s="29">
        <f t="shared" si="153"/>
        <v>23</v>
      </c>
      <c r="U1891" s="61">
        <v>22395.74</v>
      </c>
    </row>
    <row r="1892" spans="1:21" x14ac:dyDescent="0.25">
      <c r="A1892" t="s">
        <v>1923</v>
      </c>
      <c r="B1892">
        <v>1966</v>
      </c>
      <c r="C1892" t="s">
        <v>35</v>
      </c>
      <c r="D1892">
        <v>18</v>
      </c>
      <c r="E1892">
        <v>0</v>
      </c>
      <c r="F1892" s="54">
        <v>22412.65</v>
      </c>
      <c r="G1892" t="s">
        <v>12</v>
      </c>
      <c r="H1892" t="s">
        <v>12</v>
      </c>
      <c r="I1892" t="s">
        <v>276</v>
      </c>
      <c r="J1892" s="20"/>
      <c r="K1892" s="20"/>
      <c r="L1892" s="17" t="str">
        <f t="shared" si="149"/>
        <v>Aug</v>
      </c>
      <c r="M1892" s="17">
        <f t="shared" si="150"/>
        <v>1966</v>
      </c>
      <c r="N1892" s="17" t="str" cm="1">
        <f t="array" ref="N1892">IF(G1892="?",INDEX($G$2:$G$2344,MODE(MATCH($G$2:$G$2344,$G$2:$G$2344,0))),G1892)</f>
        <v>tier - 3</v>
      </c>
      <c r="O1892" s="17" t="str" cm="1">
        <f t="array" ref="O1892">IF(H1892="?",INDEX($H$2:$H$2344,MODE(MATCH($H$2:$H$2344,$H$2:$H$2344,0))),H1892)</f>
        <v>tier - 3</v>
      </c>
      <c r="P1892" s="17" t="str">
        <f t="shared" si="151"/>
        <v>R1014</v>
      </c>
      <c r="Q1892" s="47" t="str">
        <f t="shared" si="152"/>
        <v>18-Aug-1966</v>
      </c>
      <c r="R1892" s="48">
        <v>24337</v>
      </c>
      <c r="S1892" s="17"/>
      <c r="T1892" s="30">
        <f t="shared" si="153"/>
        <v>56</v>
      </c>
      <c r="U1892" s="62">
        <v>22412.65</v>
      </c>
    </row>
    <row r="1893" spans="1:21" x14ac:dyDescent="0.25">
      <c r="A1893" t="s">
        <v>1924</v>
      </c>
      <c r="B1893">
        <v>1983</v>
      </c>
      <c r="C1893" t="s">
        <v>30</v>
      </c>
      <c r="D1893">
        <v>21</v>
      </c>
      <c r="E1893">
        <v>1</v>
      </c>
      <c r="F1893" s="54">
        <v>22462.04</v>
      </c>
      <c r="G1893" t="s">
        <v>12</v>
      </c>
      <c r="H1893" t="s">
        <v>16</v>
      </c>
      <c r="I1893" t="s">
        <v>166</v>
      </c>
      <c r="J1893" s="19"/>
      <c r="K1893" s="19"/>
      <c r="L1893" s="15" t="str">
        <f t="shared" si="149"/>
        <v>Dec</v>
      </c>
      <c r="M1893" s="15">
        <f t="shared" si="150"/>
        <v>1983</v>
      </c>
      <c r="N1893" s="15" t="str" cm="1">
        <f t="array" ref="N1893">IF(G1893="?",INDEX($G$2:$G$2344,MODE(MATCH($G$2:$G$2344,$G$2:$G$2344,0))),G1893)</f>
        <v>tier - 3</v>
      </c>
      <c r="O1893" s="15" t="str" cm="1">
        <f t="array" ref="O1893">IF(H1893="?",INDEX($H$2:$H$2344,MODE(MATCH($H$2:$H$2344,$H$2:$H$2344,0))),H1893)</f>
        <v>tier - 1</v>
      </c>
      <c r="P1893" s="15" t="str">
        <f t="shared" si="151"/>
        <v>R1019</v>
      </c>
      <c r="Q1893" s="49" t="str">
        <f t="shared" si="152"/>
        <v>21-Dec-1983</v>
      </c>
      <c r="R1893" s="46">
        <v>30671</v>
      </c>
      <c r="S1893" s="15"/>
      <c r="T1893" s="29">
        <f t="shared" si="153"/>
        <v>39</v>
      </c>
      <c r="U1893" s="61">
        <v>22462.04</v>
      </c>
    </row>
    <row r="1894" spans="1:21" x14ac:dyDescent="0.25">
      <c r="A1894" t="s">
        <v>1925</v>
      </c>
      <c r="B1894">
        <v>1979</v>
      </c>
      <c r="C1894" t="s">
        <v>15</v>
      </c>
      <c r="D1894">
        <v>14</v>
      </c>
      <c r="E1894">
        <v>2</v>
      </c>
      <c r="F1894" s="54">
        <v>22478.6</v>
      </c>
      <c r="G1894" t="s">
        <v>12</v>
      </c>
      <c r="H1894" t="s">
        <v>11</v>
      </c>
      <c r="I1894" t="s">
        <v>42</v>
      </c>
      <c r="J1894" s="20"/>
      <c r="K1894" s="20"/>
      <c r="L1894" s="17" t="str">
        <f t="shared" si="149"/>
        <v>Nov</v>
      </c>
      <c r="M1894" s="17">
        <f t="shared" si="150"/>
        <v>1979</v>
      </c>
      <c r="N1894" s="17" t="str" cm="1">
        <f t="array" ref="N1894">IF(G1894="?",INDEX($G$2:$G$2344,MODE(MATCH($G$2:$G$2344,$G$2:$G$2344,0))),G1894)</f>
        <v>tier - 3</v>
      </c>
      <c r="O1894" s="17" t="str" cm="1">
        <f t="array" ref="O1894">IF(H1894="?",INDEX($H$2:$H$2344,MODE(MATCH($H$2:$H$2344,$H$2:$H$2344,0))),H1894)</f>
        <v>tier - 2</v>
      </c>
      <c r="P1894" s="17" t="str">
        <f t="shared" si="151"/>
        <v>R1011</v>
      </c>
      <c r="Q1894" s="47" t="str">
        <f t="shared" si="152"/>
        <v>14-Nov-1979</v>
      </c>
      <c r="R1894" s="48">
        <v>29173</v>
      </c>
      <c r="S1894" s="17"/>
      <c r="T1894" s="30">
        <f t="shared" si="153"/>
        <v>43</v>
      </c>
      <c r="U1894" s="62">
        <v>22478.6</v>
      </c>
    </row>
    <row r="1895" spans="1:21" x14ac:dyDescent="0.25">
      <c r="A1895" t="s">
        <v>1926</v>
      </c>
      <c r="B1895">
        <v>2003</v>
      </c>
      <c r="C1895" t="s">
        <v>10</v>
      </c>
      <c r="D1895">
        <v>25</v>
      </c>
      <c r="E1895">
        <v>2</v>
      </c>
      <c r="F1895" s="54">
        <v>22493.66</v>
      </c>
      <c r="G1895" t="s">
        <v>11</v>
      </c>
      <c r="H1895" t="s">
        <v>16</v>
      </c>
      <c r="I1895" t="s">
        <v>23</v>
      </c>
      <c r="J1895" s="19"/>
      <c r="K1895" s="19"/>
      <c r="L1895" s="15" t="str">
        <f t="shared" si="149"/>
        <v>Jul</v>
      </c>
      <c r="M1895" s="15">
        <f t="shared" si="150"/>
        <v>2003</v>
      </c>
      <c r="N1895" s="15" t="str" cm="1">
        <f t="array" ref="N1895">IF(G1895="?",INDEX($G$2:$G$2344,MODE(MATCH($G$2:$G$2344,$G$2:$G$2344,0))),G1895)</f>
        <v>tier - 2</v>
      </c>
      <c r="O1895" s="15" t="str" cm="1">
        <f t="array" ref="O1895">IF(H1895="?",INDEX($H$2:$H$2344,MODE(MATCH($H$2:$H$2344,$H$2:$H$2344,0))),H1895)</f>
        <v>tier - 1</v>
      </c>
      <c r="P1895" s="15" t="str">
        <f t="shared" si="151"/>
        <v>R1012</v>
      </c>
      <c r="Q1895" s="49" t="str">
        <f t="shared" si="152"/>
        <v>25-Jul-2003</v>
      </c>
      <c r="R1895" s="46">
        <v>37827</v>
      </c>
      <c r="S1895" s="15"/>
      <c r="T1895" s="29">
        <f t="shared" si="153"/>
        <v>19</v>
      </c>
      <c r="U1895" s="61">
        <v>22493.66</v>
      </c>
    </row>
    <row r="1896" spans="1:21" x14ac:dyDescent="0.25">
      <c r="A1896" t="s">
        <v>1927</v>
      </c>
      <c r="B1896">
        <v>1970</v>
      </c>
      <c r="C1896" t="s">
        <v>15</v>
      </c>
      <c r="D1896">
        <v>9</v>
      </c>
      <c r="E1896">
        <v>0</v>
      </c>
      <c r="F1896" s="54">
        <v>23045.57</v>
      </c>
      <c r="G1896" t="s">
        <v>11</v>
      </c>
      <c r="H1896" t="s">
        <v>11</v>
      </c>
      <c r="I1896" t="s">
        <v>247</v>
      </c>
      <c r="J1896" s="20"/>
      <c r="K1896" s="20"/>
      <c r="L1896" s="17" t="str">
        <f t="shared" si="149"/>
        <v>Nov</v>
      </c>
      <c r="M1896" s="17">
        <f t="shared" si="150"/>
        <v>1970</v>
      </c>
      <c r="N1896" s="17" t="str" cm="1">
        <f t="array" ref="N1896">IF(G1896="?",INDEX($G$2:$G$2344,MODE(MATCH($G$2:$G$2344,$G$2:$G$2344,0))),G1896)</f>
        <v>tier - 2</v>
      </c>
      <c r="O1896" s="17" t="str" cm="1">
        <f t="array" ref="O1896">IF(H1896="?",INDEX($H$2:$H$2344,MODE(MATCH($H$2:$H$2344,$H$2:$H$2344,0))),H1896)</f>
        <v>tier - 2</v>
      </c>
      <c r="P1896" s="17" t="str">
        <f t="shared" si="151"/>
        <v>R1024</v>
      </c>
      <c r="Q1896" s="47" t="str">
        <f t="shared" si="152"/>
        <v>9-Nov-1970</v>
      </c>
      <c r="R1896" s="48">
        <v>25881</v>
      </c>
      <c r="S1896" s="17"/>
      <c r="T1896" s="30">
        <f t="shared" si="153"/>
        <v>52</v>
      </c>
      <c r="U1896" s="62">
        <v>23045.57</v>
      </c>
    </row>
    <row r="1897" spans="1:21" x14ac:dyDescent="0.25">
      <c r="A1897" t="s">
        <v>1928</v>
      </c>
      <c r="B1897">
        <v>1975</v>
      </c>
      <c r="C1897" t="s">
        <v>20</v>
      </c>
      <c r="D1897">
        <v>9</v>
      </c>
      <c r="E1897">
        <v>0</v>
      </c>
      <c r="F1897" s="54">
        <v>23065.42</v>
      </c>
      <c r="G1897" t="s">
        <v>11</v>
      </c>
      <c r="H1897" t="s">
        <v>11</v>
      </c>
      <c r="I1897" t="s">
        <v>13</v>
      </c>
      <c r="J1897" s="19"/>
      <c r="K1897" s="19"/>
      <c r="L1897" s="15" t="str">
        <f t="shared" si="149"/>
        <v>Sep</v>
      </c>
      <c r="M1897" s="15">
        <f t="shared" si="150"/>
        <v>1975</v>
      </c>
      <c r="N1897" s="15" t="str" cm="1">
        <f t="array" ref="N1897">IF(G1897="?",INDEX($G$2:$G$2344,MODE(MATCH($G$2:$G$2344,$G$2:$G$2344,0))),G1897)</f>
        <v>tier - 2</v>
      </c>
      <c r="O1897" s="15" t="str" cm="1">
        <f t="array" ref="O1897">IF(H1897="?",INDEX($H$2:$H$2344,MODE(MATCH($H$2:$H$2344,$H$2:$H$2344,0))),H1897)</f>
        <v>tier - 2</v>
      </c>
      <c r="P1897" s="15" t="str">
        <f t="shared" si="151"/>
        <v>R1013</v>
      </c>
      <c r="Q1897" s="49" t="str">
        <f t="shared" si="152"/>
        <v>9-Sep-1975</v>
      </c>
      <c r="R1897" s="46">
        <v>27646</v>
      </c>
      <c r="S1897" s="15"/>
      <c r="T1897" s="29">
        <f t="shared" si="153"/>
        <v>47</v>
      </c>
      <c r="U1897" s="61">
        <v>23065.42</v>
      </c>
    </row>
    <row r="1898" spans="1:21" x14ac:dyDescent="0.25">
      <c r="A1898" t="s">
        <v>1929</v>
      </c>
      <c r="B1898">
        <v>2003</v>
      </c>
      <c r="C1898" t="s">
        <v>30</v>
      </c>
      <c r="D1898">
        <v>14</v>
      </c>
      <c r="E1898">
        <v>0</v>
      </c>
      <c r="F1898" s="54">
        <v>23082.959999999999</v>
      </c>
      <c r="G1898" t="s">
        <v>11</v>
      </c>
      <c r="H1898" t="s">
        <v>11</v>
      </c>
      <c r="I1898" t="s">
        <v>42</v>
      </c>
      <c r="J1898" s="20"/>
      <c r="K1898" s="20"/>
      <c r="L1898" s="17" t="str">
        <f t="shared" si="149"/>
        <v>Dec</v>
      </c>
      <c r="M1898" s="17">
        <f t="shared" si="150"/>
        <v>2003</v>
      </c>
      <c r="N1898" s="17" t="str" cm="1">
        <f t="array" ref="N1898">IF(G1898="?",INDEX($G$2:$G$2344,MODE(MATCH($G$2:$G$2344,$G$2:$G$2344,0))),G1898)</f>
        <v>tier - 2</v>
      </c>
      <c r="O1898" s="17" t="str" cm="1">
        <f t="array" ref="O1898">IF(H1898="?",INDEX($H$2:$H$2344,MODE(MATCH($H$2:$H$2344,$H$2:$H$2344,0))),H1898)</f>
        <v>tier - 2</v>
      </c>
      <c r="P1898" s="17" t="str">
        <f t="shared" si="151"/>
        <v>R1011</v>
      </c>
      <c r="Q1898" s="47" t="str">
        <f t="shared" si="152"/>
        <v>14-Dec-2003</v>
      </c>
      <c r="R1898" s="48">
        <v>37969</v>
      </c>
      <c r="S1898" s="17"/>
      <c r="T1898" s="30">
        <f t="shared" si="153"/>
        <v>19</v>
      </c>
      <c r="U1898" s="62">
        <v>23082.959999999999</v>
      </c>
    </row>
    <row r="1899" spans="1:21" x14ac:dyDescent="0.25">
      <c r="A1899" t="s">
        <v>1930</v>
      </c>
      <c r="B1899">
        <v>1997</v>
      </c>
      <c r="C1899" t="s">
        <v>35</v>
      </c>
      <c r="D1899">
        <v>7</v>
      </c>
      <c r="E1899">
        <v>2</v>
      </c>
      <c r="F1899" s="54">
        <v>23241.47</v>
      </c>
      <c r="G1899" t="s">
        <v>11</v>
      </c>
      <c r="H1899" t="s">
        <v>12</v>
      </c>
      <c r="I1899" t="s">
        <v>170</v>
      </c>
      <c r="J1899" s="19"/>
      <c r="K1899" s="19"/>
      <c r="L1899" s="15" t="str">
        <f t="shared" si="149"/>
        <v>Aug</v>
      </c>
      <c r="M1899" s="15">
        <f t="shared" si="150"/>
        <v>1997</v>
      </c>
      <c r="N1899" s="15" t="str" cm="1">
        <f t="array" ref="N1899">IF(G1899="?",INDEX($G$2:$G$2344,MODE(MATCH($G$2:$G$2344,$G$2:$G$2344,0))),G1899)</f>
        <v>tier - 2</v>
      </c>
      <c r="O1899" s="15" t="str" cm="1">
        <f t="array" ref="O1899">IF(H1899="?",INDEX($H$2:$H$2344,MODE(MATCH($H$2:$H$2344,$H$2:$H$2344,0))),H1899)</f>
        <v>tier - 3</v>
      </c>
      <c r="P1899" s="15" t="str">
        <f t="shared" si="151"/>
        <v>R1018</v>
      </c>
      <c r="Q1899" s="49" t="str">
        <f t="shared" si="152"/>
        <v>7-Aug-1997</v>
      </c>
      <c r="R1899" s="46">
        <v>35649</v>
      </c>
      <c r="S1899" s="15"/>
      <c r="T1899" s="29">
        <f t="shared" si="153"/>
        <v>25</v>
      </c>
      <c r="U1899" s="61">
        <v>23241.47</v>
      </c>
    </row>
    <row r="1900" spans="1:21" x14ac:dyDescent="0.25">
      <c r="A1900" t="s">
        <v>1931</v>
      </c>
      <c r="B1900">
        <v>1969</v>
      </c>
      <c r="C1900" t="s">
        <v>15</v>
      </c>
      <c r="D1900">
        <v>14</v>
      </c>
      <c r="E1900">
        <v>1</v>
      </c>
      <c r="F1900" s="54">
        <v>23244.79</v>
      </c>
      <c r="G1900" t="s">
        <v>11</v>
      </c>
      <c r="H1900" t="s">
        <v>12</v>
      </c>
      <c r="I1900" t="s">
        <v>13</v>
      </c>
      <c r="J1900" s="20"/>
      <c r="K1900" s="20"/>
      <c r="L1900" s="17" t="str">
        <f t="shared" si="149"/>
        <v>Nov</v>
      </c>
      <c r="M1900" s="17">
        <f t="shared" si="150"/>
        <v>1969</v>
      </c>
      <c r="N1900" s="17" t="str" cm="1">
        <f t="array" ref="N1900">IF(G1900="?",INDEX($G$2:$G$2344,MODE(MATCH($G$2:$G$2344,$G$2:$G$2344,0))),G1900)</f>
        <v>tier - 2</v>
      </c>
      <c r="O1900" s="17" t="str" cm="1">
        <f t="array" ref="O1900">IF(H1900="?",INDEX($H$2:$H$2344,MODE(MATCH($H$2:$H$2344,$H$2:$H$2344,0))),H1900)</f>
        <v>tier - 3</v>
      </c>
      <c r="P1900" s="17" t="str">
        <f t="shared" si="151"/>
        <v>R1013</v>
      </c>
      <c r="Q1900" s="47" t="str">
        <f t="shared" si="152"/>
        <v>14-Nov-1969</v>
      </c>
      <c r="R1900" s="48">
        <v>25521</v>
      </c>
      <c r="S1900" s="17"/>
      <c r="T1900" s="30">
        <f t="shared" si="153"/>
        <v>53</v>
      </c>
      <c r="U1900" s="62">
        <v>23244.79</v>
      </c>
    </row>
    <row r="1901" spans="1:21" x14ac:dyDescent="0.25">
      <c r="A1901" t="s">
        <v>1932</v>
      </c>
      <c r="B1901">
        <v>1994</v>
      </c>
      <c r="C1901" t="s">
        <v>37</v>
      </c>
      <c r="D1901">
        <v>3</v>
      </c>
      <c r="E1901">
        <v>1</v>
      </c>
      <c r="F1901" s="54">
        <v>23288.93</v>
      </c>
      <c r="G1901" t="s">
        <v>11</v>
      </c>
      <c r="H1901" t="s">
        <v>12</v>
      </c>
      <c r="I1901" t="s">
        <v>247</v>
      </c>
      <c r="J1901" s="19"/>
      <c r="K1901" s="19"/>
      <c r="L1901" s="15" t="str">
        <f t="shared" si="149"/>
        <v>Oct</v>
      </c>
      <c r="M1901" s="15">
        <f t="shared" si="150"/>
        <v>1994</v>
      </c>
      <c r="N1901" s="15" t="str" cm="1">
        <f t="array" ref="N1901">IF(G1901="?",INDEX($G$2:$G$2344,MODE(MATCH($G$2:$G$2344,$G$2:$G$2344,0))),G1901)</f>
        <v>tier - 2</v>
      </c>
      <c r="O1901" s="15" t="str" cm="1">
        <f t="array" ref="O1901">IF(H1901="?",INDEX($H$2:$H$2344,MODE(MATCH($H$2:$H$2344,$H$2:$H$2344,0))),H1901)</f>
        <v>tier - 3</v>
      </c>
      <c r="P1901" s="15" t="str">
        <f t="shared" si="151"/>
        <v>R1024</v>
      </c>
      <c r="Q1901" s="49" t="str">
        <f t="shared" si="152"/>
        <v>3-Oct-1994</v>
      </c>
      <c r="R1901" s="46">
        <v>34610</v>
      </c>
      <c r="S1901" s="15"/>
      <c r="T1901" s="29">
        <f t="shared" si="153"/>
        <v>28</v>
      </c>
      <c r="U1901" s="61">
        <v>23288.93</v>
      </c>
    </row>
    <row r="1902" spans="1:21" x14ac:dyDescent="0.25">
      <c r="A1902" t="s">
        <v>1933</v>
      </c>
      <c r="B1902">
        <v>1973</v>
      </c>
      <c r="C1902" t="s">
        <v>37</v>
      </c>
      <c r="D1902">
        <v>22</v>
      </c>
      <c r="E1902">
        <v>2</v>
      </c>
      <c r="F1902" s="54">
        <v>23306.55</v>
      </c>
      <c r="G1902" t="s">
        <v>11</v>
      </c>
      <c r="H1902" t="s">
        <v>11</v>
      </c>
      <c r="I1902" t="s">
        <v>42</v>
      </c>
      <c r="J1902" s="20"/>
      <c r="K1902" s="20"/>
      <c r="L1902" s="17" t="str">
        <f t="shared" si="149"/>
        <v>Oct</v>
      </c>
      <c r="M1902" s="17">
        <f t="shared" si="150"/>
        <v>1973</v>
      </c>
      <c r="N1902" s="17" t="str" cm="1">
        <f t="array" ref="N1902">IF(G1902="?",INDEX($G$2:$G$2344,MODE(MATCH($G$2:$G$2344,$G$2:$G$2344,0))),G1902)</f>
        <v>tier - 2</v>
      </c>
      <c r="O1902" s="17" t="str" cm="1">
        <f t="array" ref="O1902">IF(H1902="?",INDEX($H$2:$H$2344,MODE(MATCH($H$2:$H$2344,$H$2:$H$2344,0))),H1902)</f>
        <v>tier - 2</v>
      </c>
      <c r="P1902" s="17" t="str">
        <f t="shared" si="151"/>
        <v>R1011</v>
      </c>
      <c r="Q1902" s="47" t="str">
        <f t="shared" si="152"/>
        <v>22-Oct-1973</v>
      </c>
      <c r="R1902" s="48">
        <v>26959</v>
      </c>
      <c r="S1902" s="17"/>
      <c r="T1902" s="30">
        <f t="shared" si="153"/>
        <v>49</v>
      </c>
      <c r="U1902" s="62">
        <v>23306.55</v>
      </c>
    </row>
    <row r="1903" spans="1:21" x14ac:dyDescent="0.25">
      <c r="A1903" t="s">
        <v>1934</v>
      </c>
      <c r="B1903">
        <v>1975</v>
      </c>
      <c r="C1903" t="s">
        <v>15</v>
      </c>
      <c r="D1903">
        <v>13</v>
      </c>
      <c r="E1903">
        <v>1</v>
      </c>
      <c r="F1903" s="54">
        <v>23401.31</v>
      </c>
      <c r="G1903" t="s">
        <v>11</v>
      </c>
      <c r="H1903" t="s">
        <v>12</v>
      </c>
      <c r="I1903" t="s">
        <v>247</v>
      </c>
      <c r="J1903" s="19"/>
      <c r="K1903" s="19"/>
      <c r="L1903" s="15" t="str">
        <f t="shared" si="149"/>
        <v>Nov</v>
      </c>
      <c r="M1903" s="15">
        <f t="shared" si="150"/>
        <v>1975</v>
      </c>
      <c r="N1903" s="15" t="str" cm="1">
        <f t="array" ref="N1903">IF(G1903="?",INDEX($G$2:$G$2344,MODE(MATCH($G$2:$G$2344,$G$2:$G$2344,0))),G1903)</f>
        <v>tier - 2</v>
      </c>
      <c r="O1903" s="15" t="str" cm="1">
        <f t="array" ref="O1903">IF(H1903="?",INDEX($H$2:$H$2344,MODE(MATCH($H$2:$H$2344,$H$2:$H$2344,0))),H1903)</f>
        <v>tier - 3</v>
      </c>
      <c r="P1903" s="15" t="str">
        <f t="shared" si="151"/>
        <v>R1024</v>
      </c>
      <c r="Q1903" s="49" t="str">
        <f t="shared" si="152"/>
        <v>13-Nov-1975</v>
      </c>
      <c r="R1903" s="46">
        <v>27711</v>
      </c>
      <c r="S1903" s="15"/>
      <c r="T1903" s="29">
        <f t="shared" si="153"/>
        <v>47</v>
      </c>
      <c r="U1903" s="61">
        <v>23401.31</v>
      </c>
    </row>
    <row r="1904" spans="1:21" x14ac:dyDescent="0.25">
      <c r="A1904" t="s">
        <v>1935</v>
      </c>
      <c r="B1904">
        <v>1983</v>
      </c>
      <c r="C1904" t="s">
        <v>35</v>
      </c>
      <c r="D1904">
        <v>26</v>
      </c>
      <c r="E1904">
        <v>2</v>
      </c>
      <c r="F1904" s="54">
        <v>23563.02</v>
      </c>
      <c r="G1904" t="s">
        <v>11</v>
      </c>
      <c r="H1904" t="s">
        <v>11</v>
      </c>
      <c r="I1904" t="s">
        <v>13</v>
      </c>
      <c r="J1904" s="20"/>
      <c r="K1904" s="20"/>
      <c r="L1904" s="17" t="str">
        <f t="shared" si="149"/>
        <v>Aug</v>
      </c>
      <c r="M1904" s="17">
        <f t="shared" si="150"/>
        <v>1983</v>
      </c>
      <c r="N1904" s="17" t="str" cm="1">
        <f t="array" ref="N1904">IF(G1904="?",INDEX($G$2:$G$2344,MODE(MATCH($G$2:$G$2344,$G$2:$G$2344,0))),G1904)</f>
        <v>tier - 2</v>
      </c>
      <c r="O1904" s="17" t="str" cm="1">
        <f t="array" ref="O1904">IF(H1904="?",INDEX($H$2:$H$2344,MODE(MATCH($H$2:$H$2344,$H$2:$H$2344,0))),H1904)</f>
        <v>tier - 2</v>
      </c>
      <c r="P1904" s="17" t="str">
        <f t="shared" si="151"/>
        <v>R1013</v>
      </c>
      <c r="Q1904" s="47" t="str">
        <f t="shared" si="152"/>
        <v>26-Aug-1983</v>
      </c>
      <c r="R1904" s="48">
        <v>30554</v>
      </c>
      <c r="S1904" s="17"/>
      <c r="T1904" s="30">
        <f t="shared" si="153"/>
        <v>39</v>
      </c>
      <c r="U1904" s="62">
        <v>23563.02</v>
      </c>
    </row>
    <row r="1905" spans="1:21" x14ac:dyDescent="0.25">
      <c r="A1905" t="s">
        <v>1936</v>
      </c>
      <c r="B1905">
        <v>1974</v>
      </c>
      <c r="C1905" t="s">
        <v>18</v>
      </c>
      <c r="D1905">
        <v>2</v>
      </c>
      <c r="E1905">
        <v>1</v>
      </c>
      <c r="F1905" s="54">
        <v>23568.27</v>
      </c>
      <c r="G1905" t="s">
        <v>11</v>
      </c>
      <c r="H1905" t="s">
        <v>11</v>
      </c>
      <c r="I1905" t="s">
        <v>42</v>
      </c>
      <c r="J1905" s="19"/>
      <c r="K1905" s="19"/>
      <c r="L1905" s="15" t="str">
        <f t="shared" si="149"/>
        <v>Jun</v>
      </c>
      <c r="M1905" s="15">
        <f t="shared" si="150"/>
        <v>1974</v>
      </c>
      <c r="N1905" s="15" t="str" cm="1">
        <f t="array" ref="N1905">IF(G1905="?",INDEX($G$2:$G$2344,MODE(MATCH($G$2:$G$2344,$G$2:$G$2344,0))),G1905)</f>
        <v>tier - 2</v>
      </c>
      <c r="O1905" s="15" t="str" cm="1">
        <f t="array" ref="O1905">IF(H1905="?",INDEX($H$2:$H$2344,MODE(MATCH($H$2:$H$2344,$H$2:$H$2344,0))),H1905)</f>
        <v>tier - 2</v>
      </c>
      <c r="P1905" s="15" t="str">
        <f t="shared" si="151"/>
        <v>R1011</v>
      </c>
      <c r="Q1905" s="49" t="str">
        <f t="shared" si="152"/>
        <v>2-Jun-1974</v>
      </c>
      <c r="R1905" s="46">
        <v>27182</v>
      </c>
      <c r="S1905" s="15"/>
      <c r="T1905" s="29">
        <f t="shared" si="153"/>
        <v>49</v>
      </c>
      <c r="U1905" s="61">
        <v>23568.27</v>
      </c>
    </row>
    <row r="1906" spans="1:21" x14ac:dyDescent="0.25">
      <c r="A1906" t="s">
        <v>1937</v>
      </c>
      <c r="B1906">
        <v>1973</v>
      </c>
      <c r="C1906" t="s">
        <v>18</v>
      </c>
      <c r="D1906">
        <v>27</v>
      </c>
      <c r="E1906">
        <v>2</v>
      </c>
      <c r="F1906" s="54">
        <v>23807.24</v>
      </c>
      <c r="G1906" t="s">
        <v>11</v>
      </c>
      <c r="H1906" t="s">
        <v>12</v>
      </c>
      <c r="I1906" t="s">
        <v>23</v>
      </c>
      <c r="J1906" s="20"/>
      <c r="K1906" s="20"/>
      <c r="L1906" s="17" t="str">
        <f t="shared" si="149"/>
        <v>Jun</v>
      </c>
      <c r="M1906" s="17">
        <f t="shared" si="150"/>
        <v>1973</v>
      </c>
      <c r="N1906" s="17" t="str" cm="1">
        <f t="array" ref="N1906">IF(G1906="?",INDEX($G$2:$G$2344,MODE(MATCH($G$2:$G$2344,$G$2:$G$2344,0))),G1906)</f>
        <v>tier - 2</v>
      </c>
      <c r="O1906" s="17" t="str" cm="1">
        <f t="array" ref="O1906">IF(H1906="?",INDEX($H$2:$H$2344,MODE(MATCH($H$2:$H$2344,$H$2:$H$2344,0))),H1906)</f>
        <v>tier - 3</v>
      </c>
      <c r="P1906" s="17" t="str">
        <f t="shared" si="151"/>
        <v>R1012</v>
      </c>
      <c r="Q1906" s="47" t="str">
        <f t="shared" si="152"/>
        <v>27-Jun-1973</v>
      </c>
      <c r="R1906" s="48">
        <v>26842</v>
      </c>
      <c r="S1906" s="17"/>
      <c r="T1906" s="30">
        <f t="shared" si="153"/>
        <v>49</v>
      </c>
      <c r="U1906" s="62">
        <v>23807.24</v>
      </c>
    </row>
    <row r="1907" spans="1:21" x14ac:dyDescent="0.25">
      <c r="A1907" t="s">
        <v>1938</v>
      </c>
      <c r="B1907">
        <v>1970</v>
      </c>
      <c r="C1907" t="s">
        <v>35</v>
      </c>
      <c r="D1907">
        <v>8</v>
      </c>
      <c r="E1907">
        <v>1</v>
      </c>
      <c r="F1907" s="54">
        <v>23887.66</v>
      </c>
      <c r="G1907" t="s">
        <v>11</v>
      </c>
      <c r="H1907" t="s">
        <v>12</v>
      </c>
      <c r="I1907" t="s">
        <v>23</v>
      </c>
      <c r="J1907" s="19"/>
      <c r="K1907" s="19"/>
      <c r="L1907" s="15" t="str">
        <f t="shared" si="149"/>
        <v>Aug</v>
      </c>
      <c r="M1907" s="15">
        <f t="shared" si="150"/>
        <v>1970</v>
      </c>
      <c r="N1907" s="15" t="str" cm="1">
        <f t="array" ref="N1907">IF(G1907="?",INDEX($G$2:$G$2344,MODE(MATCH($G$2:$G$2344,$G$2:$G$2344,0))),G1907)</f>
        <v>tier - 2</v>
      </c>
      <c r="O1907" s="15" t="str" cm="1">
        <f t="array" ref="O1907">IF(H1907="?",INDEX($H$2:$H$2344,MODE(MATCH($H$2:$H$2344,$H$2:$H$2344,0))),H1907)</f>
        <v>tier - 3</v>
      </c>
      <c r="P1907" s="15" t="str">
        <f t="shared" si="151"/>
        <v>R1012</v>
      </c>
      <c r="Q1907" s="49" t="str">
        <f t="shared" si="152"/>
        <v>8-Aug-1970</v>
      </c>
      <c r="R1907" s="46">
        <v>25788</v>
      </c>
      <c r="S1907" s="15"/>
      <c r="T1907" s="29">
        <f t="shared" si="153"/>
        <v>52</v>
      </c>
      <c r="U1907" s="61">
        <v>23887.66</v>
      </c>
    </row>
    <row r="1908" spans="1:21" x14ac:dyDescent="0.25">
      <c r="A1908" t="s">
        <v>1939</v>
      </c>
      <c r="B1908">
        <v>1971</v>
      </c>
      <c r="C1908" t="s">
        <v>10</v>
      </c>
      <c r="D1908">
        <v>10</v>
      </c>
      <c r="E1908">
        <v>2</v>
      </c>
      <c r="F1908" s="54">
        <v>23967.38</v>
      </c>
      <c r="G1908" t="s">
        <v>11</v>
      </c>
      <c r="H1908" t="s">
        <v>11</v>
      </c>
      <c r="I1908" t="s">
        <v>23</v>
      </c>
      <c r="J1908" s="20"/>
      <c r="K1908" s="20"/>
      <c r="L1908" s="17" t="str">
        <f t="shared" si="149"/>
        <v>Jul</v>
      </c>
      <c r="M1908" s="17">
        <f t="shared" si="150"/>
        <v>1971</v>
      </c>
      <c r="N1908" s="17" t="str" cm="1">
        <f t="array" ref="N1908">IF(G1908="?",INDEX($G$2:$G$2344,MODE(MATCH($G$2:$G$2344,$G$2:$G$2344,0))),G1908)</f>
        <v>tier - 2</v>
      </c>
      <c r="O1908" s="17" t="str" cm="1">
        <f t="array" ref="O1908">IF(H1908="?",INDEX($H$2:$H$2344,MODE(MATCH($H$2:$H$2344,$H$2:$H$2344,0))),H1908)</f>
        <v>tier - 2</v>
      </c>
      <c r="P1908" s="17" t="str">
        <f t="shared" si="151"/>
        <v>R1012</v>
      </c>
      <c r="Q1908" s="47" t="str">
        <f t="shared" si="152"/>
        <v>10-Jul-1971</v>
      </c>
      <c r="R1908" s="48">
        <v>26124</v>
      </c>
      <c r="S1908" s="17"/>
      <c r="T1908" s="30">
        <f t="shared" si="153"/>
        <v>51</v>
      </c>
      <c r="U1908" s="62">
        <v>23967.38</v>
      </c>
    </row>
    <row r="1909" spans="1:21" x14ac:dyDescent="0.25">
      <c r="A1909" t="s">
        <v>1940</v>
      </c>
      <c r="B1909">
        <v>2003</v>
      </c>
      <c r="C1909" t="s">
        <v>30</v>
      </c>
      <c r="D1909">
        <v>30</v>
      </c>
      <c r="E1909">
        <v>2</v>
      </c>
      <c r="F1909" s="54">
        <v>24059.68</v>
      </c>
      <c r="G1909" t="s">
        <v>11</v>
      </c>
      <c r="H1909" t="s">
        <v>11</v>
      </c>
      <c r="I1909" t="s">
        <v>23</v>
      </c>
      <c r="J1909" s="19"/>
      <c r="K1909" s="19"/>
      <c r="L1909" s="15" t="str">
        <f t="shared" si="149"/>
        <v>Dec</v>
      </c>
      <c r="M1909" s="15">
        <f t="shared" si="150"/>
        <v>2003</v>
      </c>
      <c r="N1909" s="15" t="str" cm="1">
        <f t="array" ref="N1909">IF(G1909="?",INDEX($G$2:$G$2344,MODE(MATCH($G$2:$G$2344,$G$2:$G$2344,0))),G1909)</f>
        <v>tier - 2</v>
      </c>
      <c r="O1909" s="15" t="str" cm="1">
        <f t="array" ref="O1909">IF(H1909="?",INDEX($H$2:$H$2344,MODE(MATCH($H$2:$H$2344,$H$2:$H$2344,0))),H1909)</f>
        <v>tier - 2</v>
      </c>
      <c r="P1909" s="15" t="str">
        <f t="shared" si="151"/>
        <v>R1012</v>
      </c>
      <c r="Q1909" s="49" t="str">
        <f t="shared" si="152"/>
        <v>30-Dec-2003</v>
      </c>
      <c r="R1909" s="46">
        <v>37985</v>
      </c>
      <c r="S1909" s="15"/>
      <c r="T1909" s="29">
        <f t="shared" si="153"/>
        <v>19</v>
      </c>
      <c r="U1909" s="61">
        <v>24059.68</v>
      </c>
    </row>
    <row r="1910" spans="1:21" x14ac:dyDescent="0.25">
      <c r="A1910" t="s">
        <v>1941</v>
      </c>
      <c r="B1910">
        <v>1973</v>
      </c>
      <c r="C1910" t="s">
        <v>18</v>
      </c>
      <c r="D1910">
        <v>13</v>
      </c>
      <c r="E1910">
        <v>3</v>
      </c>
      <c r="F1910" s="54">
        <v>24106.91</v>
      </c>
      <c r="G1910" t="s">
        <v>11</v>
      </c>
      <c r="H1910" t="s">
        <v>11</v>
      </c>
      <c r="I1910" t="s">
        <v>247</v>
      </c>
      <c r="J1910" s="20"/>
      <c r="K1910" s="20"/>
      <c r="L1910" s="17" t="str">
        <f t="shared" si="149"/>
        <v>Jun</v>
      </c>
      <c r="M1910" s="17">
        <f t="shared" si="150"/>
        <v>1973</v>
      </c>
      <c r="N1910" s="17" t="str" cm="1">
        <f t="array" ref="N1910">IF(G1910="?",INDEX($G$2:$G$2344,MODE(MATCH($G$2:$G$2344,$G$2:$G$2344,0))),G1910)</f>
        <v>tier - 2</v>
      </c>
      <c r="O1910" s="17" t="str" cm="1">
        <f t="array" ref="O1910">IF(H1910="?",INDEX($H$2:$H$2344,MODE(MATCH($H$2:$H$2344,$H$2:$H$2344,0))),H1910)</f>
        <v>tier - 2</v>
      </c>
      <c r="P1910" s="17" t="str">
        <f t="shared" si="151"/>
        <v>R1024</v>
      </c>
      <c r="Q1910" s="47" t="str">
        <f t="shared" si="152"/>
        <v>13-Jun-1973</v>
      </c>
      <c r="R1910" s="48">
        <v>26828</v>
      </c>
      <c r="S1910" s="17"/>
      <c r="T1910" s="30">
        <f t="shared" si="153"/>
        <v>49</v>
      </c>
      <c r="U1910" s="62">
        <v>24106.91</v>
      </c>
    </row>
    <row r="1911" spans="1:21" x14ac:dyDescent="0.25">
      <c r="A1911" t="s">
        <v>1942</v>
      </c>
      <c r="B1911">
        <v>1974</v>
      </c>
      <c r="C1911" t="s">
        <v>20</v>
      </c>
      <c r="D1911">
        <v>10</v>
      </c>
      <c r="E1911">
        <v>3</v>
      </c>
      <c r="F1911" s="54">
        <v>24180.93</v>
      </c>
      <c r="G1911" t="s">
        <v>11</v>
      </c>
      <c r="H1911" t="s">
        <v>16</v>
      </c>
      <c r="I1911" t="s">
        <v>13</v>
      </c>
      <c r="J1911" s="19"/>
      <c r="K1911" s="19"/>
      <c r="L1911" s="15" t="str">
        <f t="shared" si="149"/>
        <v>Sep</v>
      </c>
      <c r="M1911" s="15">
        <f t="shared" si="150"/>
        <v>1974</v>
      </c>
      <c r="N1911" s="15" t="str" cm="1">
        <f t="array" ref="N1911">IF(G1911="?",INDEX($G$2:$G$2344,MODE(MATCH($G$2:$G$2344,$G$2:$G$2344,0))),G1911)</f>
        <v>tier - 2</v>
      </c>
      <c r="O1911" s="15" t="str" cm="1">
        <f t="array" ref="O1911">IF(H1911="?",INDEX($H$2:$H$2344,MODE(MATCH($H$2:$H$2344,$H$2:$H$2344,0))),H1911)</f>
        <v>tier - 1</v>
      </c>
      <c r="P1911" s="15" t="str">
        <f t="shared" si="151"/>
        <v>R1013</v>
      </c>
      <c r="Q1911" s="49" t="str">
        <f t="shared" si="152"/>
        <v>10-Sep-1974</v>
      </c>
      <c r="R1911" s="46">
        <v>27282</v>
      </c>
      <c r="S1911" s="15"/>
      <c r="T1911" s="29">
        <f t="shared" si="153"/>
        <v>48</v>
      </c>
      <c r="U1911" s="61">
        <v>24180.93</v>
      </c>
    </row>
    <row r="1912" spans="1:21" x14ac:dyDescent="0.25">
      <c r="A1912" t="s">
        <v>1943</v>
      </c>
      <c r="B1912">
        <v>1964</v>
      </c>
      <c r="C1912" t="s">
        <v>30</v>
      </c>
      <c r="D1912">
        <v>16</v>
      </c>
      <c r="E1912">
        <v>0</v>
      </c>
      <c r="F1912" s="54">
        <v>24227.34</v>
      </c>
      <c r="G1912" t="s">
        <v>11</v>
      </c>
      <c r="H1912" t="s">
        <v>16</v>
      </c>
      <c r="I1912" t="s">
        <v>13</v>
      </c>
      <c r="J1912" s="20"/>
      <c r="K1912" s="20"/>
      <c r="L1912" s="17" t="str">
        <f t="shared" si="149"/>
        <v>Dec</v>
      </c>
      <c r="M1912" s="17">
        <f t="shared" si="150"/>
        <v>1964</v>
      </c>
      <c r="N1912" s="17" t="str" cm="1">
        <f t="array" ref="N1912">IF(G1912="?",INDEX($G$2:$G$2344,MODE(MATCH($G$2:$G$2344,$G$2:$G$2344,0))),G1912)</f>
        <v>tier - 2</v>
      </c>
      <c r="O1912" s="17" t="str" cm="1">
        <f t="array" ref="O1912">IF(H1912="?",INDEX($H$2:$H$2344,MODE(MATCH($H$2:$H$2344,$H$2:$H$2344,0))),H1912)</f>
        <v>tier - 1</v>
      </c>
      <c r="P1912" s="17" t="str">
        <f t="shared" si="151"/>
        <v>R1013</v>
      </c>
      <c r="Q1912" s="47" t="str">
        <f t="shared" si="152"/>
        <v>16-Dec-1964</v>
      </c>
      <c r="R1912" s="48">
        <v>23727</v>
      </c>
      <c r="S1912" s="17"/>
      <c r="T1912" s="30">
        <f t="shared" si="153"/>
        <v>58</v>
      </c>
      <c r="U1912" s="62">
        <v>24227.34</v>
      </c>
    </row>
    <row r="1913" spans="1:21" x14ac:dyDescent="0.25">
      <c r="A1913" t="s">
        <v>1944</v>
      </c>
      <c r="B1913">
        <v>2004</v>
      </c>
      <c r="C1913" t="s">
        <v>35</v>
      </c>
      <c r="D1913">
        <v>3</v>
      </c>
      <c r="E1913">
        <v>0</v>
      </c>
      <c r="F1913" s="54">
        <v>24294.02</v>
      </c>
      <c r="G1913" t="s">
        <v>11</v>
      </c>
      <c r="H1913" t="s">
        <v>16</v>
      </c>
      <c r="I1913" t="s">
        <v>42</v>
      </c>
      <c r="J1913" s="19"/>
      <c r="K1913" s="19"/>
      <c r="L1913" s="15" t="str">
        <f t="shared" si="149"/>
        <v>Aug</v>
      </c>
      <c r="M1913" s="15">
        <f t="shared" si="150"/>
        <v>2004</v>
      </c>
      <c r="N1913" s="15" t="str" cm="1">
        <f t="array" ref="N1913">IF(G1913="?",INDEX($G$2:$G$2344,MODE(MATCH($G$2:$G$2344,$G$2:$G$2344,0))),G1913)</f>
        <v>tier - 2</v>
      </c>
      <c r="O1913" s="15" t="str" cm="1">
        <f t="array" ref="O1913">IF(H1913="?",INDEX($H$2:$H$2344,MODE(MATCH($H$2:$H$2344,$H$2:$H$2344,0))),H1913)</f>
        <v>tier - 1</v>
      </c>
      <c r="P1913" s="15" t="str">
        <f t="shared" si="151"/>
        <v>R1011</v>
      </c>
      <c r="Q1913" s="49" t="str">
        <f t="shared" si="152"/>
        <v>3-Aug-2004</v>
      </c>
      <c r="R1913" s="46">
        <v>38202</v>
      </c>
      <c r="S1913" s="15"/>
      <c r="T1913" s="29">
        <f t="shared" si="153"/>
        <v>18</v>
      </c>
      <c r="U1913" s="61">
        <v>24294.02</v>
      </c>
    </row>
    <row r="1914" spans="1:21" x14ac:dyDescent="0.25">
      <c r="A1914" t="s">
        <v>1945</v>
      </c>
      <c r="B1914">
        <v>1999</v>
      </c>
      <c r="C1914" t="s">
        <v>37</v>
      </c>
      <c r="D1914">
        <v>7</v>
      </c>
      <c r="E1914">
        <v>0</v>
      </c>
      <c r="F1914" s="54">
        <v>24387.74</v>
      </c>
      <c r="G1914" t="s">
        <v>11</v>
      </c>
      <c r="H1914" t="s">
        <v>16</v>
      </c>
      <c r="I1914" t="s">
        <v>42</v>
      </c>
      <c r="J1914" s="20"/>
      <c r="K1914" s="20"/>
      <c r="L1914" s="17" t="str">
        <f t="shared" si="149"/>
        <v>Oct</v>
      </c>
      <c r="M1914" s="17">
        <f t="shared" si="150"/>
        <v>1999</v>
      </c>
      <c r="N1914" s="17" t="str" cm="1">
        <f t="array" ref="N1914">IF(G1914="?",INDEX($G$2:$G$2344,MODE(MATCH($G$2:$G$2344,$G$2:$G$2344,0))),G1914)</f>
        <v>tier - 2</v>
      </c>
      <c r="O1914" s="17" t="str" cm="1">
        <f t="array" ref="O1914">IF(H1914="?",INDEX($H$2:$H$2344,MODE(MATCH($H$2:$H$2344,$H$2:$H$2344,0))),H1914)</f>
        <v>tier - 1</v>
      </c>
      <c r="P1914" s="17" t="str">
        <f t="shared" si="151"/>
        <v>R1011</v>
      </c>
      <c r="Q1914" s="47" t="str">
        <f t="shared" si="152"/>
        <v>7-Oct-1999</v>
      </c>
      <c r="R1914" s="48">
        <v>36440</v>
      </c>
      <c r="S1914" s="17"/>
      <c r="T1914" s="30">
        <f t="shared" si="153"/>
        <v>23</v>
      </c>
      <c r="U1914" s="62">
        <v>24387.74</v>
      </c>
    </row>
    <row r="1915" spans="1:21" x14ac:dyDescent="0.25">
      <c r="A1915" t="s">
        <v>1946</v>
      </c>
      <c r="B1915">
        <v>1970</v>
      </c>
      <c r="C1915" t="s">
        <v>15</v>
      </c>
      <c r="D1915">
        <v>30</v>
      </c>
      <c r="E1915">
        <v>0</v>
      </c>
      <c r="F1915" s="54">
        <v>24393.62</v>
      </c>
      <c r="G1915" t="s">
        <v>11</v>
      </c>
      <c r="H1915" t="s">
        <v>12</v>
      </c>
      <c r="I1915" t="s">
        <v>23</v>
      </c>
      <c r="J1915" s="19"/>
      <c r="K1915" s="19"/>
      <c r="L1915" s="15" t="str">
        <f t="shared" si="149"/>
        <v>Nov</v>
      </c>
      <c r="M1915" s="15">
        <f t="shared" si="150"/>
        <v>1970</v>
      </c>
      <c r="N1915" s="15" t="str" cm="1">
        <f t="array" ref="N1915">IF(G1915="?",INDEX($G$2:$G$2344,MODE(MATCH($G$2:$G$2344,$G$2:$G$2344,0))),G1915)</f>
        <v>tier - 2</v>
      </c>
      <c r="O1915" s="15" t="str" cm="1">
        <f t="array" ref="O1915">IF(H1915="?",INDEX($H$2:$H$2344,MODE(MATCH($H$2:$H$2344,$H$2:$H$2344,0))),H1915)</f>
        <v>tier - 3</v>
      </c>
      <c r="P1915" s="15" t="str">
        <f t="shared" si="151"/>
        <v>R1012</v>
      </c>
      <c r="Q1915" s="49" t="str">
        <f t="shared" si="152"/>
        <v>30-Nov-1970</v>
      </c>
      <c r="R1915" s="46">
        <v>25902</v>
      </c>
      <c r="S1915" s="15"/>
      <c r="T1915" s="29">
        <f t="shared" si="153"/>
        <v>52</v>
      </c>
      <c r="U1915" s="61">
        <v>24393.62</v>
      </c>
    </row>
    <row r="1916" spans="1:21" x14ac:dyDescent="0.25">
      <c r="A1916" t="s">
        <v>1947</v>
      </c>
      <c r="B1916">
        <v>1968</v>
      </c>
      <c r="C1916" t="s">
        <v>10</v>
      </c>
      <c r="D1916">
        <v>6</v>
      </c>
      <c r="E1916">
        <v>0</v>
      </c>
      <c r="F1916" s="54">
        <v>24476.48</v>
      </c>
      <c r="G1916" t="s">
        <v>11</v>
      </c>
      <c r="H1916" t="s">
        <v>11</v>
      </c>
      <c r="I1916" t="s">
        <v>23</v>
      </c>
      <c r="J1916" s="20"/>
      <c r="K1916" s="20"/>
      <c r="L1916" s="17" t="str">
        <f t="shared" si="149"/>
        <v>Jul</v>
      </c>
      <c r="M1916" s="17">
        <f t="shared" si="150"/>
        <v>1968</v>
      </c>
      <c r="N1916" s="17" t="str" cm="1">
        <f t="array" ref="N1916">IF(G1916="?",INDEX($G$2:$G$2344,MODE(MATCH($G$2:$G$2344,$G$2:$G$2344,0))),G1916)</f>
        <v>tier - 2</v>
      </c>
      <c r="O1916" s="17" t="str" cm="1">
        <f t="array" ref="O1916">IF(H1916="?",INDEX($H$2:$H$2344,MODE(MATCH($H$2:$H$2344,$H$2:$H$2344,0))),H1916)</f>
        <v>tier - 2</v>
      </c>
      <c r="P1916" s="17" t="str">
        <f t="shared" si="151"/>
        <v>R1012</v>
      </c>
      <c r="Q1916" s="47" t="str">
        <f t="shared" si="152"/>
        <v>6-Jul-1968</v>
      </c>
      <c r="R1916" s="48">
        <v>25025</v>
      </c>
      <c r="S1916" s="17"/>
      <c r="T1916" s="30">
        <f t="shared" si="153"/>
        <v>54</v>
      </c>
      <c r="U1916" s="62">
        <v>24476.48</v>
      </c>
    </row>
    <row r="1917" spans="1:21" x14ac:dyDescent="0.25">
      <c r="A1917" t="s">
        <v>1948</v>
      </c>
      <c r="B1917">
        <v>1961</v>
      </c>
      <c r="C1917" t="s">
        <v>37</v>
      </c>
      <c r="D1917">
        <v>21</v>
      </c>
      <c r="E1917">
        <v>0</v>
      </c>
      <c r="F1917" s="54">
        <v>24513.09</v>
      </c>
      <c r="G1917" t="s">
        <v>11</v>
      </c>
      <c r="H1917" t="s">
        <v>11</v>
      </c>
      <c r="I1917" t="s">
        <v>13</v>
      </c>
      <c r="J1917" s="19"/>
      <c r="K1917" s="19"/>
      <c r="L1917" s="15" t="str">
        <f t="shared" si="149"/>
        <v>Oct</v>
      </c>
      <c r="M1917" s="15">
        <f t="shared" si="150"/>
        <v>1961</v>
      </c>
      <c r="N1917" s="15" t="str" cm="1">
        <f t="array" ref="N1917">IF(G1917="?",INDEX($G$2:$G$2344,MODE(MATCH($G$2:$G$2344,$G$2:$G$2344,0))),G1917)</f>
        <v>tier - 2</v>
      </c>
      <c r="O1917" s="15" t="str" cm="1">
        <f t="array" ref="O1917">IF(H1917="?",INDEX($H$2:$H$2344,MODE(MATCH($H$2:$H$2344,$H$2:$H$2344,0))),H1917)</f>
        <v>tier - 2</v>
      </c>
      <c r="P1917" s="15" t="str">
        <f t="shared" si="151"/>
        <v>R1013</v>
      </c>
      <c r="Q1917" s="49" t="str">
        <f t="shared" si="152"/>
        <v>21-Oct-1961</v>
      </c>
      <c r="R1917" s="46">
        <v>22575</v>
      </c>
      <c r="S1917" s="15"/>
      <c r="T1917" s="29">
        <f t="shared" si="153"/>
        <v>61</v>
      </c>
      <c r="U1917" s="61">
        <v>24513.09</v>
      </c>
    </row>
    <row r="1918" spans="1:21" x14ac:dyDescent="0.25">
      <c r="A1918" t="s">
        <v>1949</v>
      </c>
      <c r="B1918">
        <v>1972</v>
      </c>
      <c r="C1918" t="s">
        <v>20</v>
      </c>
      <c r="D1918">
        <v>14</v>
      </c>
      <c r="E1918">
        <v>1</v>
      </c>
      <c r="F1918" s="54">
        <v>24520.26</v>
      </c>
      <c r="G1918" t="s">
        <v>11</v>
      </c>
      <c r="H1918" t="s">
        <v>12</v>
      </c>
      <c r="I1918" t="s">
        <v>42</v>
      </c>
      <c r="J1918" s="20"/>
      <c r="K1918" s="20"/>
      <c r="L1918" s="17" t="str">
        <f t="shared" si="149"/>
        <v>Sep</v>
      </c>
      <c r="M1918" s="17">
        <f t="shared" si="150"/>
        <v>1972</v>
      </c>
      <c r="N1918" s="17" t="str" cm="1">
        <f t="array" ref="N1918">IF(G1918="?",INDEX($G$2:$G$2344,MODE(MATCH($G$2:$G$2344,$G$2:$G$2344,0))),G1918)</f>
        <v>tier - 2</v>
      </c>
      <c r="O1918" s="17" t="str" cm="1">
        <f t="array" ref="O1918">IF(H1918="?",INDEX($H$2:$H$2344,MODE(MATCH($H$2:$H$2344,$H$2:$H$2344,0))),H1918)</f>
        <v>tier - 3</v>
      </c>
      <c r="P1918" s="17" t="str">
        <f t="shared" si="151"/>
        <v>R1011</v>
      </c>
      <c r="Q1918" s="47" t="str">
        <f t="shared" si="152"/>
        <v>14-Sep-1972</v>
      </c>
      <c r="R1918" s="48">
        <v>26556</v>
      </c>
      <c r="S1918" s="17"/>
      <c r="T1918" s="30">
        <f t="shared" si="153"/>
        <v>50</v>
      </c>
      <c r="U1918" s="62">
        <v>24520.26</v>
      </c>
    </row>
    <row r="1919" spans="1:21" x14ac:dyDescent="0.25">
      <c r="A1919" t="s">
        <v>1950</v>
      </c>
      <c r="B1919">
        <v>1975</v>
      </c>
      <c r="C1919" t="s">
        <v>18</v>
      </c>
      <c r="D1919">
        <v>13</v>
      </c>
      <c r="E1919">
        <v>2</v>
      </c>
      <c r="F1919" s="54">
        <v>24535.7</v>
      </c>
      <c r="G1919" t="s">
        <v>11</v>
      </c>
      <c r="H1919" t="s">
        <v>11</v>
      </c>
      <c r="I1919" t="s">
        <v>23</v>
      </c>
      <c r="J1919" s="19"/>
      <c r="K1919" s="19"/>
      <c r="L1919" s="15" t="str">
        <f t="shared" si="149"/>
        <v>Jun</v>
      </c>
      <c r="M1919" s="15">
        <f t="shared" si="150"/>
        <v>1975</v>
      </c>
      <c r="N1919" s="15" t="str" cm="1">
        <f t="array" ref="N1919">IF(G1919="?",INDEX($G$2:$G$2344,MODE(MATCH($G$2:$G$2344,$G$2:$G$2344,0))),G1919)</f>
        <v>tier - 2</v>
      </c>
      <c r="O1919" s="15" t="str" cm="1">
        <f t="array" ref="O1919">IF(H1919="?",INDEX($H$2:$H$2344,MODE(MATCH($H$2:$H$2344,$H$2:$H$2344,0))),H1919)</f>
        <v>tier - 2</v>
      </c>
      <c r="P1919" s="15" t="str">
        <f t="shared" si="151"/>
        <v>R1012</v>
      </c>
      <c r="Q1919" s="49" t="str">
        <f t="shared" si="152"/>
        <v>13-Jun-1975</v>
      </c>
      <c r="R1919" s="46">
        <v>27558</v>
      </c>
      <c r="S1919" s="15"/>
      <c r="T1919" s="29">
        <f t="shared" si="153"/>
        <v>47</v>
      </c>
      <c r="U1919" s="61">
        <v>24535.7</v>
      </c>
    </row>
    <row r="1920" spans="1:21" x14ac:dyDescent="0.25">
      <c r="A1920" t="s">
        <v>1951</v>
      </c>
      <c r="B1920">
        <v>1976</v>
      </c>
      <c r="C1920" t="s">
        <v>37</v>
      </c>
      <c r="D1920">
        <v>12</v>
      </c>
      <c r="E1920">
        <v>0</v>
      </c>
      <c r="F1920" s="54">
        <v>24603.05</v>
      </c>
      <c r="G1920" t="s">
        <v>11</v>
      </c>
      <c r="H1920" t="s">
        <v>11</v>
      </c>
      <c r="I1920" t="s">
        <v>42</v>
      </c>
      <c r="J1920" s="20"/>
      <c r="K1920" s="20"/>
      <c r="L1920" s="17" t="str">
        <f t="shared" si="149"/>
        <v>Oct</v>
      </c>
      <c r="M1920" s="17">
        <f t="shared" si="150"/>
        <v>1976</v>
      </c>
      <c r="N1920" s="17" t="str" cm="1">
        <f t="array" ref="N1920">IF(G1920="?",INDEX($G$2:$G$2344,MODE(MATCH($G$2:$G$2344,$G$2:$G$2344,0))),G1920)</f>
        <v>tier - 2</v>
      </c>
      <c r="O1920" s="17" t="str" cm="1">
        <f t="array" ref="O1920">IF(H1920="?",INDEX($H$2:$H$2344,MODE(MATCH($H$2:$H$2344,$H$2:$H$2344,0))),H1920)</f>
        <v>tier - 2</v>
      </c>
      <c r="P1920" s="17" t="str">
        <f t="shared" si="151"/>
        <v>R1011</v>
      </c>
      <c r="Q1920" s="47" t="str">
        <f t="shared" si="152"/>
        <v>12-Oct-1976</v>
      </c>
      <c r="R1920" s="48">
        <v>28045</v>
      </c>
      <c r="S1920" s="17"/>
      <c r="T1920" s="30">
        <f t="shared" si="153"/>
        <v>46</v>
      </c>
      <c r="U1920" s="62">
        <v>24603.05</v>
      </c>
    </row>
    <row r="1921" spans="1:21" x14ac:dyDescent="0.25">
      <c r="A1921" t="s">
        <v>1952</v>
      </c>
      <c r="B1921">
        <v>1970</v>
      </c>
      <c r="C1921" t="s">
        <v>18</v>
      </c>
      <c r="D1921">
        <v>12</v>
      </c>
      <c r="E1921">
        <v>2</v>
      </c>
      <c r="F1921" s="54">
        <v>24667.42</v>
      </c>
      <c r="G1921" t="s">
        <v>11</v>
      </c>
      <c r="H1921" t="s">
        <v>12</v>
      </c>
      <c r="I1921" t="s">
        <v>13</v>
      </c>
      <c r="J1921" s="19"/>
      <c r="K1921" s="19"/>
      <c r="L1921" s="15" t="str">
        <f t="shared" si="149"/>
        <v>Jun</v>
      </c>
      <c r="M1921" s="15">
        <f t="shared" si="150"/>
        <v>1970</v>
      </c>
      <c r="N1921" s="15" t="str" cm="1">
        <f t="array" ref="N1921">IF(G1921="?",INDEX($G$2:$G$2344,MODE(MATCH($G$2:$G$2344,$G$2:$G$2344,0))),G1921)</f>
        <v>tier - 2</v>
      </c>
      <c r="O1921" s="15" t="str" cm="1">
        <f t="array" ref="O1921">IF(H1921="?",INDEX($H$2:$H$2344,MODE(MATCH($H$2:$H$2344,$H$2:$H$2344,0))),H1921)</f>
        <v>tier - 3</v>
      </c>
      <c r="P1921" s="15" t="str">
        <f t="shared" si="151"/>
        <v>R1013</v>
      </c>
      <c r="Q1921" s="49" t="str">
        <f t="shared" si="152"/>
        <v>12-Jun-1970</v>
      </c>
      <c r="R1921" s="46">
        <v>25731</v>
      </c>
      <c r="S1921" s="15"/>
      <c r="T1921" s="29">
        <f t="shared" si="153"/>
        <v>52</v>
      </c>
      <c r="U1921" s="61">
        <v>24667.42</v>
      </c>
    </row>
    <row r="1922" spans="1:21" x14ac:dyDescent="0.25">
      <c r="A1922" t="s">
        <v>1953</v>
      </c>
      <c r="B1922">
        <v>1996</v>
      </c>
      <c r="C1922" t="s">
        <v>35</v>
      </c>
      <c r="D1922">
        <v>28</v>
      </c>
      <c r="E1922">
        <v>4</v>
      </c>
      <c r="F1922" s="54">
        <v>24671.66</v>
      </c>
      <c r="G1922" t="s">
        <v>11</v>
      </c>
      <c r="H1922" t="s">
        <v>16</v>
      </c>
      <c r="I1922" t="s">
        <v>247</v>
      </c>
      <c r="J1922" s="20"/>
      <c r="K1922" s="20"/>
      <c r="L1922" s="17" t="str">
        <f t="shared" ref="L1922:L1985" si="154">IF(C1922="?","Sep",C1922)</f>
        <v>Aug</v>
      </c>
      <c r="M1922" s="17">
        <f t="shared" ref="M1922:M1985" si="155">IF(B1922="?",ROUND(AVERAGE($B$2:$B$2344),0),B1922)</f>
        <v>1996</v>
      </c>
      <c r="N1922" s="17" t="str" cm="1">
        <f t="array" ref="N1922">IF(G1922="?",INDEX($G$2:$G$2344,MODE(MATCH($G$2:$G$2344,$G$2:$G$2344,0))),G1922)</f>
        <v>tier - 2</v>
      </c>
      <c r="O1922" s="17" t="str" cm="1">
        <f t="array" ref="O1922">IF(H1922="?",INDEX($H$2:$H$2344,MODE(MATCH($H$2:$H$2344,$H$2:$H$2344,0))),H1922)</f>
        <v>tier - 1</v>
      </c>
      <c r="P1922" s="17" t="str">
        <f t="shared" ref="P1922:P1985" si="156">IF(I1922="?","Unknown",I1922)</f>
        <v>R1024</v>
      </c>
      <c r="Q1922" s="47" t="str">
        <f t="shared" ref="Q1922:Q1985" si="157">CONCATENATE(D1922,"-",L1922,"-",M1922)</f>
        <v>28-Aug-1996</v>
      </c>
      <c r="R1922" s="48">
        <v>35305</v>
      </c>
      <c r="S1922" s="17"/>
      <c r="T1922" s="30">
        <f t="shared" ref="T1922:T1985" si="158">DATEDIF(R1922,$S$2,"Y")</f>
        <v>26</v>
      </c>
      <c r="U1922" s="62">
        <v>24671.66</v>
      </c>
    </row>
    <row r="1923" spans="1:21" x14ac:dyDescent="0.25">
      <c r="A1923" t="s">
        <v>1954</v>
      </c>
      <c r="B1923">
        <v>1992</v>
      </c>
      <c r="C1923" t="s">
        <v>37</v>
      </c>
      <c r="D1923">
        <v>11</v>
      </c>
      <c r="E1923">
        <v>0</v>
      </c>
      <c r="F1923" s="54">
        <v>24795.040000000001</v>
      </c>
      <c r="G1923" t="s">
        <v>11</v>
      </c>
      <c r="H1923" t="s">
        <v>12</v>
      </c>
      <c r="I1923" t="s">
        <v>42</v>
      </c>
      <c r="J1923" s="19"/>
      <c r="K1923" s="19"/>
      <c r="L1923" s="15" t="str">
        <f t="shared" si="154"/>
        <v>Oct</v>
      </c>
      <c r="M1923" s="15">
        <f t="shared" si="155"/>
        <v>1992</v>
      </c>
      <c r="N1923" s="15" t="str" cm="1">
        <f t="array" ref="N1923">IF(G1923="?",INDEX($G$2:$G$2344,MODE(MATCH($G$2:$G$2344,$G$2:$G$2344,0))),G1923)</f>
        <v>tier - 2</v>
      </c>
      <c r="O1923" s="15" t="str" cm="1">
        <f t="array" ref="O1923">IF(H1923="?",INDEX($H$2:$H$2344,MODE(MATCH($H$2:$H$2344,$H$2:$H$2344,0))),H1923)</f>
        <v>tier - 3</v>
      </c>
      <c r="P1923" s="15" t="str">
        <f t="shared" si="156"/>
        <v>R1011</v>
      </c>
      <c r="Q1923" s="49" t="str">
        <f t="shared" si="157"/>
        <v>11-Oct-1992</v>
      </c>
      <c r="R1923" s="46">
        <v>33888</v>
      </c>
      <c r="S1923" s="15"/>
      <c r="T1923" s="29">
        <f t="shared" si="158"/>
        <v>30</v>
      </c>
      <c r="U1923" s="61">
        <v>24795.040000000001</v>
      </c>
    </row>
    <row r="1924" spans="1:21" x14ac:dyDescent="0.25">
      <c r="A1924" t="s">
        <v>1955</v>
      </c>
      <c r="B1924">
        <v>1994</v>
      </c>
      <c r="C1924" t="s">
        <v>20</v>
      </c>
      <c r="D1924">
        <v>9</v>
      </c>
      <c r="E1924">
        <v>0</v>
      </c>
      <c r="F1924" s="54">
        <v>24817.25</v>
      </c>
      <c r="G1924" t="s">
        <v>11</v>
      </c>
      <c r="H1924" t="s">
        <v>11</v>
      </c>
      <c r="I1924" t="s">
        <v>42</v>
      </c>
      <c r="J1924" s="20"/>
      <c r="K1924" s="20"/>
      <c r="L1924" s="17" t="str">
        <f t="shared" si="154"/>
        <v>Sep</v>
      </c>
      <c r="M1924" s="17">
        <f t="shared" si="155"/>
        <v>1994</v>
      </c>
      <c r="N1924" s="17" t="str" cm="1">
        <f t="array" ref="N1924">IF(G1924="?",INDEX($G$2:$G$2344,MODE(MATCH($G$2:$G$2344,$G$2:$G$2344,0))),G1924)</f>
        <v>tier - 2</v>
      </c>
      <c r="O1924" s="17" t="str" cm="1">
        <f t="array" ref="O1924">IF(H1924="?",INDEX($H$2:$H$2344,MODE(MATCH($H$2:$H$2344,$H$2:$H$2344,0))),H1924)</f>
        <v>tier - 2</v>
      </c>
      <c r="P1924" s="17" t="str">
        <f t="shared" si="156"/>
        <v>R1011</v>
      </c>
      <c r="Q1924" s="47" t="str">
        <f t="shared" si="157"/>
        <v>9-Sep-1994</v>
      </c>
      <c r="R1924" s="48">
        <v>34586</v>
      </c>
      <c r="S1924" s="17"/>
      <c r="T1924" s="30">
        <f t="shared" si="158"/>
        <v>28</v>
      </c>
      <c r="U1924" s="62">
        <v>24817.25</v>
      </c>
    </row>
    <row r="1925" spans="1:21" x14ac:dyDescent="0.25">
      <c r="A1925" t="s">
        <v>1956</v>
      </c>
      <c r="B1925">
        <v>1995</v>
      </c>
      <c r="C1925" t="s">
        <v>18</v>
      </c>
      <c r="D1925">
        <v>10</v>
      </c>
      <c r="E1925">
        <v>0</v>
      </c>
      <c r="F1925" s="54">
        <v>24863.25</v>
      </c>
      <c r="G1925" t="s">
        <v>11</v>
      </c>
      <c r="H1925" t="s">
        <v>12</v>
      </c>
      <c r="I1925" t="s">
        <v>42</v>
      </c>
      <c r="J1925" s="19"/>
      <c r="K1925" s="19"/>
      <c r="L1925" s="15" t="str">
        <f t="shared" si="154"/>
        <v>Jun</v>
      </c>
      <c r="M1925" s="15">
        <f t="shared" si="155"/>
        <v>1995</v>
      </c>
      <c r="N1925" s="15" t="str" cm="1">
        <f t="array" ref="N1925">IF(G1925="?",INDEX($G$2:$G$2344,MODE(MATCH($G$2:$G$2344,$G$2:$G$2344,0))),G1925)</f>
        <v>tier - 2</v>
      </c>
      <c r="O1925" s="15" t="str" cm="1">
        <f t="array" ref="O1925">IF(H1925="?",INDEX($H$2:$H$2344,MODE(MATCH($H$2:$H$2344,$H$2:$H$2344,0))),H1925)</f>
        <v>tier - 3</v>
      </c>
      <c r="P1925" s="15" t="str">
        <f t="shared" si="156"/>
        <v>R1011</v>
      </c>
      <c r="Q1925" s="49" t="str">
        <f t="shared" si="157"/>
        <v>10-Jun-1995</v>
      </c>
      <c r="R1925" s="46">
        <v>34860</v>
      </c>
      <c r="S1925" s="15"/>
      <c r="T1925" s="29">
        <f t="shared" si="158"/>
        <v>27</v>
      </c>
      <c r="U1925" s="61">
        <v>24863.25</v>
      </c>
    </row>
    <row r="1926" spans="1:21" x14ac:dyDescent="0.25">
      <c r="A1926" t="s">
        <v>1957</v>
      </c>
      <c r="B1926">
        <v>1970</v>
      </c>
      <c r="C1926" t="s">
        <v>15</v>
      </c>
      <c r="D1926">
        <v>26</v>
      </c>
      <c r="E1926">
        <v>3</v>
      </c>
      <c r="F1926" s="54">
        <v>24869.84</v>
      </c>
      <c r="G1926" t="s">
        <v>11</v>
      </c>
      <c r="H1926" t="s">
        <v>11</v>
      </c>
      <c r="I1926" t="s">
        <v>168</v>
      </c>
      <c r="J1926" s="20"/>
      <c r="K1926" s="20"/>
      <c r="L1926" s="17" t="str">
        <f t="shared" si="154"/>
        <v>Nov</v>
      </c>
      <c r="M1926" s="17">
        <f t="shared" si="155"/>
        <v>1970</v>
      </c>
      <c r="N1926" s="17" t="str" cm="1">
        <f t="array" ref="N1926">IF(G1926="?",INDEX($G$2:$G$2344,MODE(MATCH($G$2:$G$2344,$G$2:$G$2344,0))),G1926)</f>
        <v>tier - 2</v>
      </c>
      <c r="O1926" s="17" t="str" cm="1">
        <f t="array" ref="O1926">IF(H1926="?",INDEX($H$2:$H$2344,MODE(MATCH($H$2:$H$2344,$H$2:$H$2344,0))),H1926)</f>
        <v>tier - 2</v>
      </c>
      <c r="P1926" s="17" t="str">
        <f t="shared" si="156"/>
        <v>R1016</v>
      </c>
      <c r="Q1926" s="47" t="str">
        <f t="shared" si="157"/>
        <v>26-Nov-1970</v>
      </c>
      <c r="R1926" s="48">
        <v>25898</v>
      </c>
      <c r="S1926" s="17"/>
      <c r="T1926" s="30">
        <f t="shared" si="158"/>
        <v>52</v>
      </c>
      <c r="U1926" s="62">
        <v>24869.84</v>
      </c>
    </row>
    <row r="1927" spans="1:21" x14ac:dyDescent="0.25">
      <c r="A1927" t="s">
        <v>1958</v>
      </c>
      <c r="B1927">
        <v>1969</v>
      </c>
      <c r="C1927" t="s">
        <v>10</v>
      </c>
      <c r="D1927">
        <v>23</v>
      </c>
      <c r="E1927">
        <v>3</v>
      </c>
      <c r="F1927" s="54">
        <v>24873.38</v>
      </c>
      <c r="G1927" t="s">
        <v>11</v>
      </c>
      <c r="H1927" t="s">
        <v>16</v>
      </c>
      <c r="I1927" t="s">
        <v>247</v>
      </c>
      <c r="J1927" s="19"/>
      <c r="K1927" s="19"/>
      <c r="L1927" s="15" t="str">
        <f t="shared" si="154"/>
        <v>Jul</v>
      </c>
      <c r="M1927" s="15">
        <f t="shared" si="155"/>
        <v>1969</v>
      </c>
      <c r="N1927" s="15" t="str" cm="1">
        <f t="array" ref="N1927">IF(G1927="?",INDEX($G$2:$G$2344,MODE(MATCH($G$2:$G$2344,$G$2:$G$2344,0))),G1927)</f>
        <v>tier - 2</v>
      </c>
      <c r="O1927" s="15" t="str" cm="1">
        <f t="array" ref="O1927">IF(H1927="?",INDEX($H$2:$H$2344,MODE(MATCH($H$2:$H$2344,$H$2:$H$2344,0))),H1927)</f>
        <v>tier - 1</v>
      </c>
      <c r="P1927" s="15" t="str">
        <f t="shared" si="156"/>
        <v>R1024</v>
      </c>
      <c r="Q1927" s="49" t="str">
        <f t="shared" si="157"/>
        <v>23-Jul-1969</v>
      </c>
      <c r="R1927" s="46">
        <v>25407</v>
      </c>
      <c r="S1927" s="15"/>
      <c r="T1927" s="29">
        <f t="shared" si="158"/>
        <v>53</v>
      </c>
      <c r="U1927" s="61">
        <v>24873.38</v>
      </c>
    </row>
    <row r="1928" spans="1:21" x14ac:dyDescent="0.25">
      <c r="A1928" t="s">
        <v>1959</v>
      </c>
      <c r="B1928">
        <v>1987</v>
      </c>
      <c r="C1928" t="s">
        <v>18</v>
      </c>
      <c r="D1928">
        <v>14</v>
      </c>
      <c r="E1928">
        <v>2</v>
      </c>
      <c r="F1928" s="54">
        <v>24915.05</v>
      </c>
      <c r="G1928" t="s">
        <v>11</v>
      </c>
      <c r="H1928" t="s">
        <v>16</v>
      </c>
      <c r="I1928" t="s">
        <v>247</v>
      </c>
      <c r="J1928" s="20"/>
      <c r="K1928" s="20"/>
      <c r="L1928" s="17" t="str">
        <f t="shared" si="154"/>
        <v>Jun</v>
      </c>
      <c r="M1928" s="17">
        <f t="shared" si="155"/>
        <v>1987</v>
      </c>
      <c r="N1928" s="17" t="str" cm="1">
        <f t="array" ref="N1928">IF(G1928="?",INDEX($G$2:$G$2344,MODE(MATCH($G$2:$G$2344,$G$2:$G$2344,0))),G1928)</f>
        <v>tier - 2</v>
      </c>
      <c r="O1928" s="17" t="str" cm="1">
        <f t="array" ref="O1928">IF(H1928="?",INDEX($H$2:$H$2344,MODE(MATCH($H$2:$H$2344,$H$2:$H$2344,0))),H1928)</f>
        <v>tier - 1</v>
      </c>
      <c r="P1928" s="17" t="str">
        <f t="shared" si="156"/>
        <v>R1024</v>
      </c>
      <c r="Q1928" s="47" t="str">
        <f t="shared" si="157"/>
        <v>14-Jun-1987</v>
      </c>
      <c r="R1928" s="48">
        <v>31942</v>
      </c>
      <c r="S1928" s="17"/>
      <c r="T1928" s="30">
        <f t="shared" si="158"/>
        <v>35</v>
      </c>
      <c r="U1928" s="62">
        <v>24915.05</v>
      </c>
    </row>
    <row r="1929" spans="1:21" x14ac:dyDescent="0.25">
      <c r="A1929" t="s">
        <v>1960</v>
      </c>
      <c r="B1929">
        <v>1975</v>
      </c>
      <c r="C1929" t="s">
        <v>15</v>
      </c>
      <c r="D1929">
        <v>14</v>
      </c>
      <c r="E1929">
        <v>3</v>
      </c>
      <c r="F1929" s="54">
        <v>24915.22</v>
      </c>
      <c r="G1929" t="s">
        <v>11</v>
      </c>
      <c r="H1929" t="s">
        <v>12</v>
      </c>
      <c r="I1929" t="s">
        <v>23</v>
      </c>
      <c r="J1929" s="19"/>
      <c r="K1929" s="19"/>
      <c r="L1929" s="15" t="str">
        <f t="shared" si="154"/>
        <v>Nov</v>
      </c>
      <c r="M1929" s="15">
        <f t="shared" si="155"/>
        <v>1975</v>
      </c>
      <c r="N1929" s="15" t="str" cm="1">
        <f t="array" ref="N1929">IF(G1929="?",INDEX($G$2:$G$2344,MODE(MATCH($G$2:$G$2344,$G$2:$G$2344,0))),G1929)</f>
        <v>tier - 2</v>
      </c>
      <c r="O1929" s="15" t="str" cm="1">
        <f t="array" ref="O1929">IF(H1929="?",INDEX($H$2:$H$2344,MODE(MATCH($H$2:$H$2344,$H$2:$H$2344,0))),H1929)</f>
        <v>tier - 3</v>
      </c>
      <c r="P1929" s="15" t="str">
        <f t="shared" si="156"/>
        <v>R1012</v>
      </c>
      <c r="Q1929" s="49" t="str">
        <f t="shared" si="157"/>
        <v>14-Nov-1975</v>
      </c>
      <c r="R1929" s="46">
        <v>27712</v>
      </c>
      <c r="S1929" s="15"/>
      <c r="T1929" s="29">
        <f t="shared" si="158"/>
        <v>47</v>
      </c>
      <c r="U1929" s="61">
        <v>24915.22</v>
      </c>
    </row>
    <row r="1930" spans="1:21" x14ac:dyDescent="0.25">
      <c r="A1930" t="s">
        <v>1961</v>
      </c>
      <c r="B1930">
        <v>1995</v>
      </c>
      <c r="C1930" t="s">
        <v>30</v>
      </c>
      <c r="D1930">
        <v>4</v>
      </c>
      <c r="E1930">
        <v>0</v>
      </c>
      <c r="F1930" s="54">
        <v>25075.97</v>
      </c>
      <c r="G1930" t="s">
        <v>11</v>
      </c>
      <c r="H1930" t="s">
        <v>11</v>
      </c>
      <c r="I1930" t="s">
        <v>42</v>
      </c>
      <c r="J1930" s="20"/>
      <c r="K1930" s="20"/>
      <c r="L1930" s="17" t="str">
        <f t="shared" si="154"/>
        <v>Dec</v>
      </c>
      <c r="M1930" s="17">
        <f t="shared" si="155"/>
        <v>1995</v>
      </c>
      <c r="N1930" s="17" t="str" cm="1">
        <f t="array" ref="N1930">IF(G1930="?",INDEX($G$2:$G$2344,MODE(MATCH($G$2:$G$2344,$G$2:$G$2344,0))),G1930)</f>
        <v>tier - 2</v>
      </c>
      <c r="O1930" s="17" t="str" cm="1">
        <f t="array" ref="O1930">IF(H1930="?",INDEX($H$2:$H$2344,MODE(MATCH($H$2:$H$2344,$H$2:$H$2344,0))),H1930)</f>
        <v>tier - 2</v>
      </c>
      <c r="P1930" s="17" t="str">
        <f t="shared" si="156"/>
        <v>R1011</v>
      </c>
      <c r="Q1930" s="47" t="str">
        <f t="shared" si="157"/>
        <v>4-Dec-1995</v>
      </c>
      <c r="R1930" s="48">
        <v>35037</v>
      </c>
      <c r="S1930" s="17"/>
      <c r="T1930" s="30">
        <f t="shared" si="158"/>
        <v>27</v>
      </c>
      <c r="U1930" s="62">
        <v>25075.97</v>
      </c>
    </row>
    <row r="1931" spans="1:21" x14ac:dyDescent="0.25">
      <c r="A1931" t="s">
        <v>1962</v>
      </c>
      <c r="B1931">
        <v>1998</v>
      </c>
      <c r="C1931" t="s">
        <v>18</v>
      </c>
      <c r="D1931">
        <v>14</v>
      </c>
      <c r="E1931">
        <v>0</v>
      </c>
      <c r="F1931" s="54">
        <v>25081.77</v>
      </c>
      <c r="G1931" t="s">
        <v>11</v>
      </c>
      <c r="H1931" t="s">
        <v>11</v>
      </c>
      <c r="I1931" t="s">
        <v>13</v>
      </c>
      <c r="J1931" s="19"/>
      <c r="K1931" s="19"/>
      <c r="L1931" s="15" t="str">
        <f t="shared" si="154"/>
        <v>Jun</v>
      </c>
      <c r="M1931" s="15">
        <f t="shared" si="155"/>
        <v>1998</v>
      </c>
      <c r="N1931" s="15" t="str" cm="1">
        <f t="array" ref="N1931">IF(G1931="?",INDEX($G$2:$G$2344,MODE(MATCH($G$2:$G$2344,$G$2:$G$2344,0))),G1931)</f>
        <v>tier - 2</v>
      </c>
      <c r="O1931" s="15" t="str" cm="1">
        <f t="array" ref="O1931">IF(H1931="?",INDEX($H$2:$H$2344,MODE(MATCH($H$2:$H$2344,$H$2:$H$2344,0))),H1931)</f>
        <v>tier - 2</v>
      </c>
      <c r="P1931" s="15" t="str">
        <f t="shared" si="156"/>
        <v>R1013</v>
      </c>
      <c r="Q1931" s="49" t="str">
        <f t="shared" si="157"/>
        <v>14-Jun-1998</v>
      </c>
      <c r="R1931" s="46">
        <v>35960</v>
      </c>
      <c r="S1931" s="15"/>
      <c r="T1931" s="29">
        <f t="shared" si="158"/>
        <v>24</v>
      </c>
      <c r="U1931" s="61">
        <v>25081.77</v>
      </c>
    </row>
    <row r="1932" spans="1:21" x14ac:dyDescent="0.25">
      <c r="A1932" t="s">
        <v>1963</v>
      </c>
      <c r="B1932">
        <v>1998</v>
      </c>
      <c r="C1932" t="s">
        <v>15</v>
      </c>
      <c r="D1932">
        <v>24</v>
      </c>
      <c r="E1932">
        <v>0</v>
      </c>
      <c r="F1932" s="54">
        <v>25127.22</v>
      </c>
      <c r="G1932" t="s">
        <v>11</v>
      </c>
      <c r="H1932" t="s">
        <v>12</v>
      </c>
      <c r="I1932" t="s">
        <v>42</v>
      </c>
      <c r="J1932" s="20"/>
      <c r="K1932" s="20"/>
      <c r="L1932" s="17" t="str">
        <f t="shared" si="154"/>
        <v>Nov</v>
      </c>
      <c r="M1932" s="17">
        <f t="shared" si="155"/>
        <v>1998</v>
      </c>
      <c r="N1932" s="17" t="str" cm="1">
        <f t="array" ref="N1932">IF(G1932="?",INDEX($G$2:$G$2344,MODE(MATCH($G$2:$G$2344,$G$2:$G$2344,0))),G1932)</f>
        <v>tier - 2</v>
      </c>
      <c r="O1932" s="17" t="str" cm="1">
        <f t="array" ref="O1932">IF(H1932="?",INDEX($H$2:$H$2344,MODE(MATCH($H$2:$H$2344,$H$2:$H$2344,0))),H1932)</f>
        <v>tier - 3</v>
      </c>
      <c r="P1932" s="17" t="str">
        <f t="shared" si="156"/>
        <v>R1011</v>
      </c>
      <c r="Q1932" s="47" t="str">
        <f t="shared" si="157"/>
        <v>24-Nov-1998</v>
      </c>
      <c r="R1932" s="48">
        <v>36123</v>
      </c>
      <c r="S1932" s="17"/>
      <c r="T1932" s="30">
        <f t="shared" si="158"/>
        <v>24</v>
      </c>
      <c r="U1932" s="62">
        <v>25127.22</v>
      </c>
    </row>
    <row r="1933" spans="1:21" x14ac:dyDescent="0.25">
      <c r="A1933" t="s">
        <v>1964</v>
      </c>
      <c r="B1933">
        <v>1975</v>
      </c>
      <c r="C1933" t="s">
        <v>30</v>
      </c>
      <c r="D1933">
        <v>14</v>
      </c>
      <c r="E1933">
        <v>3</v>
      </c>
      <c r="F1933" s="54">
        <v>25309.49</v>
      </c>
      <c r="G1933" t="s">
        <v>11</v>
      </c>
      <c r="H1933" t="s">
        <v>16</v>
      </c>
      <c r="I1933" t="s">
        <v>42</v>
      </c>
      <c r="J1933" s="19"/>
      <c r="K1933" s="19"/>
      <c r="L1933" s="15" t="str">
        <f t="shared" si="154"/>
        <v>Dec</v>
      </c>
      <c r="M1933" s="15">
        <f t="shared" si="155"/>
        <v>1975</v>
      </c>
      <c r="N1933" s="15" t="str" cm="1">
        <f t="array" ref="N1933">IF(G1933="?",INDEX($G$2:$G$2344,MODE(MATCH($G$2:$G$2344,$G$2:$G$2344,0))),G1933)</f>
        <v>tier - 2</v>
      </c>
      <c r="O1933" s="15" t="str" cm="1">
        <f t="array" ref="O1933">IF(H1933="?",INDEX($H$2:$H$2344,MODE(MATCH($H$2:$H$2344,$H$2:$H$2344,0))),H1933)</f>
        <v>tier - 1</v>
      </c>
      <c r="P1933" s="15" t="str">
        <f t="shared" si="156"/>
        <v>R1011</v>
      </c>
      <c r="Q1933" s="49" t="str">
        <f t="shared" si="157"/>
        <v>14-Dec-1975</v>
      </c>
      <c r="R1933" s="46">
        <v>27742</v>
      </c>
      <c r="S1933" s="15"/>
      <c r="T1933" s="29">
        <f t="shared" si="158"/>
        <v>47</v>
      </c>
      <c r="U1933" s="61">
        <v>25309.49</v>
      </c>
    </row>
    <row r="1934" spans="1:21" x14ac:dyDescent="0.25">
      <c r="A1934" t="s">
        <v>1965</v>
      </c>
      <c r="B1934">
        <v>1972</v>
      </c>
      <c r="C1934" t="s">
        <v>20</v>
      </c>
      <c r="D1934">
        <v>26</v>
      </c>
      <c r="E1934">
        <v>2</v>
      </c>
      <c r="F1934" s="54">
        <v>25333.33</v>
      </c>
      <c r="G1934" t="s">
        <v>11</v>
      </c>
      <c r="H1934" t="s">
        <v>11</v>
      </c>
      <c r="I1934" t="s">
        <v>356</v>
      </c>
      <c r="J1934" s="20"/>
      <c r="K1934" s="20"/>
      <c r="L1934" s="17" t="str">
        <f t="shared" si="154"/>
        <v>Sep</v>
      </c>
      <c r="M1934" s="17">
        <f t="shared" si="155"/>
        <v>1972</v>
      </c>
      <c r="N1934" s="17" t="str" cm="1">
        <f t="array" ref="N1934">IF(G1934="?",INDEX($G$2:$G$2344,MODE(MATCH($G$2:$G$2344,$G$2:$G$2344,0))),G1934)</f>
        <v>tier - 2</v>
      </c>
      <c r="O1934" s="17" t="str" cm="1">
        <f t="array" ref="O1934">IF(H1934="?",INDEX($H$2:$H$2344,MODE(MATCH($H$2:$H$2344,$H$2:$H$2344,0))),H1934)</f>
        <v>tier - 2</v>
      </c>
      <c r="P1934" s="17" t="str">
        <f t="shared" si="156"/>
        <v>R1017</v>
      </c>
      <c r="Q1934" s="47" t="str">
        <f t="shared" si="157"/>
        <v>26-Sep-1972</v>
      </c>
      <c r="R1934" s="48">
        <v>26568</v>
      </c>
      <c r="S1934" s="17"/>
      <c r="T1934" s="30">
        <f t="shared" si="158"/>
        <v>50</v>
      </c>
      <c r="U1934" s="62">
        <v>25333.33</v>
      </c>
    </row>
    <row r="1935" spans="1:21" x14ac:dyDescent="0.25">
      <c r="A1935" t="s">
        <v>1966</v>
      </c>
      <c r="B1935">
        <v>1968</v>
      </c>
      <c r="C1935" t="s">
        <v>35</v>
      </c>
      <c r="D1935">
        <v>22</v>
      </c>
      <c r="E1935">
        <v>3</v>
      </c>
      <c r="F1935" s="54">
        <v>25382.3</v>
      </c>
      <c r="G1935" t="s">
        <v>11</v>
      </c>
      <c r="H1935" t="s">
        <v>11</v>
      </c>
      <c r="I1935" t="s">
        <v>42</v>
      </c>
      <c r="J1935" s="19"/>
      <c r="K1935" s="19"/>
      <c r="L1935" s="15" t="str">
        <f t="shared" si="154"/>
        <v>Aug</v>
      </c>
      <c r="M1935" s="15">
        <f t="shared" si="155"/>
        <v>1968</v>
      </c>
      <c r="N1935" s="15" t="str" cm="1">
        <f t="array" ref="N1935">IF(G1935="?",INDEX($G$2:$G$2344,MODE(MATCH($G$2:$G$2344,$G$2:$G$2344,0))),G1935)</f>
        <v>tier - 2</v>
      </c>
      <c r="O1935" s="15" t="str" cm="1">
        <f t="array" ref="O1935">IF(H1935="?",INDEX($H$2:$H$2344,MODE(MATCH($H$2:$H$2344,$H$2:$H$2344,0))),H1935)</f>
        <v>tier - 2</v>
      </c>
      <c r="P1935" s="15" t="str">
        <f t="shared" si="156"/>
        <v>R1011</v>
      </c>
      <c r="Q1935" s="49" t="str">
        <f t="shared" si="157"/>
        <v>22-Aug-1968</v>
      </c>
      <c r="R1935" s="46">
        <v>25072</v>
      </c>
      <c r="S1935" s="15"/>
      <c r="T1935" s="29">
        <f t="shared" si="158"/>
        <v>54</v>
      </c>
      <c r="U1935" s="61">
        <v>25382.3</v>
      </c>
    </row>
    <row r="1936" spans="1:21" x14ac:dyDescent="0.25">
      <c r="A1936" t="s">
        <v>1967</v>
      </c>
      <c r="B1936">
        <v>1968</v>
      </c>
      <c r="C1936" t="s">
        <v>30</v>
      </c>
      <c r="D1936">
        <v>11</v>
      </c>
      <c r="E1936">
        <v>1</v>
      </c>
      <c r="F1936" s="54">
        <v>25517.11</v>
      </c>
      <c r="G1936" t="s">
        <v>11</v>
      </c>
      <c r="H1936" t="s">
        <v>12</v>
      </c>
      <c r="I1936" t="s">
        <v>356</v>
      </c>
      <c r="J1936" s="20"/>
      <c r="K1936" s="20"/>
      <c r="L1936" s="17" t="str">
        <f t="shared" si="154"/>
        <v>Dec</v>
      </c>
      <c r="M1936" s="17">
        <f t="shared" si="155"/>
        <v>1968</v>
      </c>
      <c r="N1936" s="17" t="str" cm="1">
        <f t="array" ref="N1936">IF(G1936="?",INDEX($G$2:$G$2344,MODE(MATCH($G$2:$G$2344,$G$2:$G$2344,0))),G1936)</f>
        <v>tier - 2</v>
      </c>
      <c r="O1936" s="17" t="str" cm="1">
        <f t="array" ref="O1936">IF(H1936="?",INDEX($H$2:$H$2344,MODE(MATCH($H$2:$H$2344,$H$2:$H$2344,0))),H1936)</f>
        <v>tier - 3</v>
      </c>
      <c r="P1936" s="17" t="str">
        <f t="shared" si="156"/>
        <v>R1017</v>
      </c>
      <c r="Q1936" s="47" t="str">
        <f t="shared" si="157"/>
        <v>11-Dec-1968</v>
      </c>
      <c r="R1936" s="48">
        <v>25183</v>
      </c>
      <c r="S1936" s="17"/>
      <c r="T1936" s="30">
        <f t="shared" si="158"/>
        <v>54</v>
      </c>
      <c r="U1936" s="62">
        <v>25517.11</v>
      </c>
    </row>
    <row r="1937" spans="1:21" x14ac:dyDescent="0.25">
      <c r="A1937" t="s">
        <v>1968</v>
      </c>
      <c r="B1937">
        <v>2001</v>
      </c>
      <c r="C1937" t="s">
        <v>35</v>
      </c>
      <c r="D1937">
        <v>2</v>
      </c>
      <c r="E1937">
        <v>0</v>
      </c>
      <c r="F1937" s="54">
        <v>25648.98</v>
      </c>
      <c r="G1937" t="s">
        <v>11</v>
      </c>
      <c r="H1937" t="s">
        <v>16</v>
      </c>
      <c r="I1937" t="s">
        <v>42</v>
      </c>
      <c r="J1937" s="19"/>
      <c r="K1937" s="19"/>
      <c r="L1937" s="15" t="str">
        <f t="shared" si="154"/>
        <v>Aug</v>
      </c>
      <c r="M1937" s="15">
        <f t="shared" si="155"/>
        <v>2001</v>
      </c>
      <c r="N1937" s="15" t="str" cm="1">
        <f t="array" ref="N1937">IF(G1937="?",INDEX($G$2:$G$2344,MODE(MATCH($G$2:$G$2344,$G$2:$G$2344,0))),G1937)</f>
        <v>tier - 2</v>
      </c>
      <c r="O1937" s="15" t="str" cm="1">
        <f t="array" ref="O1937">IF(H1937="?",INDEX($H$2:$H$2344,MODE(MATCH($H$2:$H$2344,$H$2:$H$2344,0))),H1937)</f>
        <v>tier - 1</v>
      </c>
      <c r="P1937" s="15" t="str">
        <f t="shared" si="156"/>
        <v>R1011</v>
      </c>
      <c r="Q1937" s="49" t="str">
        <f t="shared" si="157"/>
        <v>2-Aug-2001</v>
      </c>
      <c r="R1937" s="46">
        <v>37105</v>
      </c>
      <c r="S1937" s="15"/>
      <c r="T1937" s="29">
        <f t="shared" si="158"/>
        <v>21</v>
      </c>
      <c r="U1937" s="61">
        <v>25648.98</v>
      </c>
    </row>
    <row r="1938" spans="1:21" x14ac:dyDescent="0.25">
      <c r="A1938" t="s">
        <v>1969</v>
      </c>
      <c r="B1938">
        <v>1972</v>
      </c>
      <c r="C1938" t="s">
        <v>10</v>
      </c>
      <c r="D1938">
        <v>17</v>
      </c>
      <c r="E1938">
        <v>0</v>
      </c>
      <c r="F1938" s="54">
        <v>25656.58</v>
      </c>
      <c r="G1938" t="s">
        <v>11</v>
      </c>
      <c r="H1938" t="s">
        <v>12</v>
      </c>
      <c r="I1938" t="s">
        <v>247</v>
      </c>
      <c r="J1938" s="20"/>
      <c r="K1938" s="20"/>
      <c r="L1938" s="17" t="str">
        <f t="shared" si="154"/>
        <v>Jul</v>
      </c>
      <c r="M1938" s="17">
        <f t="shared" si="155"/>
        <v>1972</v>
      </c>
      <c r="N1938" s="17" t="str" cm="1">
        <f t="array" ref="N1938">IF(G1938="?",INDEX($G$2:$G$2344,MODE(MATCH($G$2:$G$2344,$G$2:$G$2344,0))),G1938)</f>
        <v>tier - 2</v>
      </c>
      <c r="O1938" s="17" t="str" cm="1">
        <f t="array" ref="O1938">IF(H1938="?",INDEX($H$2:$H$2344,MODE(MATCH($H$2:$H$2344,$H$2:$H$2344,0))),H1938)</f>
        <v>tier - 3</v>
      </c>
      <c r="P1938" s="17" t="str">
        <f t="shared" si="156"/>
        <v>R1024</v>
      </c>
      <c r="Q1938" s="47" t="str">
        <f t="shared" si="157"/>
        <v>17-Jul-1972</v>
      </c>
      <c r="R1938" s="48">
        <v>26497</v>
      </c>
      <c r="S1938" s="17"/>
      <c r="T1938" s="30">
        <f t="shared" si="158"/>
        <v>50</v>
      </c>
      <c r="U1938" s="62">
        <v>25656.58</v>
      </c>
    </row>
    <row r="1939" spans="1:21" x14ac:dyDescent="0.25">
      <c r="A1939" t="s">
        <v>1970</v>
      </c>
      <c r="B1939">
        <v>1963</v>
      </c>
      <c r="C1939" t="s">
        <v>35</v>
      </c>
      <c r="D1939">
        <v>21</v>
      </c>
      <c r="E1939">
        <v>0</v>
      </c>
      <c r="F1939" s="54">
        <v>25678.78</v>
      </c>
      <c r="G1939" t="s">
        <v>11</v>
      </c>
      <c r="H1939" t="s">
        <v>12</v>
      </c>
      <c r="I1939" t="s">
        <v>23</v>
      </c>
      <c r="J1939" s="19"/>
      <c r="K1939" s="19"/>
      <c r="L1939" s="15" t="str">
        <f t="shared" si="154"/>
        <v>Aug</v>
      </c>
      <c r="M1939" s="15">
        <f t="shared" si="155"/>
        <v>1963</v>
      </c>
      <c r="N1939" s="15" t="str" cm="1">
        <f t="array" ref="N1939">IF(G1939="?",INDEX($G$2:$G$2344,MODE(MATCH($G$2:$G$2344,$G$2:$G$2344,0))),G1939)</f>
        <v>tier - 2</v>
      </c>
      <c r="O1939" s="15" t="str" cm="1">
        <f t="array" ref="O1939">IF(H1939="?",INDEX($H$2:$H$2344,MODE(MATCH($H$2:$H$2344,$H$2:$H$2344,0))),H1939)</f>
        <v>tier - 3</v>
      </c>
      <c r="P1939" s="15" t="str">
        <f t="shared" si="156"/>
        <v>R1012</v>
      </c>
      <c r="Q1939" s="49" t="str">
        <f t="shared" si="157"/>
        <v>21-Aug-1963</v>
      </c>
      <c r="R1939" s="46">
        <v>23244</v>
      </c>
      <c r="S1939" s="15"/>
      <c r="T1939" s="29">
        <f t="shared" si="158"/>
        <v>59</v>
      </c>
      <c r="U1939" s="61">
        <v>25678.78</v>
      </c>
    </row>
    <row r="1940" spans="1:21" x14ac:dyDescent="0.25">
      <c r="A1940" t="s">
        <v>1971</v>
      </c>
      <c r="B1940">
        <v>1970</v>
      </c>
      <c r="C1940" t="s">
        <v>30</v>
      </c>
      <c r="D1940">
        <v>3</v>
      </c>
      <c r="E1940">
        <v>3</v>
      </c>
      <c r="F1940" s="54">
        <v>25992.82</v>
      </c>
      <c r="G1940" t="s">
        <v>11</v>
      </c>
      <c r="H1940" t="s">
        <v>11</v>
      </c>
      <c r="I1940" t="s">
        <v>13</v>
      </c>
      <c r="J1940" s="20"/>
      <c r="K1940" s="20"/>
      <c r="L1940" s="17" t="str">
        <f t="shared" si="154"/>
        <v>Dec</v>
      </c>
      <c r="M1940" s="17">
        <f t="shared" si="155"/>
        <v>1970</v>
      </c>
      <c r="N1940" s="17" t="str" cm="1">
        <f t="array" ref="N1940">IF(G1940="?",INDEX($G$2:$G$2344,MODE(MATCH($G$2:$G$2344,$G$2:$G$2344,0))),G1940)</f>
        <v>tier - 2</v>
      </c>
      <c r="O1940" s="17" t="str" cm="1">
        <f t="array" ref="O1940">IF(H1940="?",INDEX($H$2:$H$2344,MODE(MATCH($H$2:$H$2344,$H$2:$H$2344,0))),H1940)</f>
        <v>tier - 2</v>
      </c>
      <c r="P1940" s="17" t="str">
        <f t="shared" si="156"/>
        <v>R1013</v>
      </c>
      <c r="Q1940" s="47" t="str">
        <f t="shared" si="157"/>
        <v>3-Dec-1970</v>
      </c>
      <c r="R1940" s="48">
        <v>25905</v>
      </c>
      <c r="S1940" s="17"/>
      <c r="T1940" s="30">
        <f t="shared" si="158"/>
        <v>52</v>
      </c>
      <c r="U1940" s="62">
        <v>25992.82</v>
      </c>
    </row>
    <row r="1941" spans="1:21" x14ac:dyDescent="0.25">
      <c r="A1941" t="s">
        <v>1972</v>
      </c>
      <c r="B1941">
        <v>2001</v>
      </c>
      <c r="C1941" t="s">
        <v>18</v>
      </c>
      <c r="D1941">
        <v>5</v>
      </c>
      <c r="E1941">
        <v>2</v>
      </c>
      <c r="F1941" s="54">
        <v>26018.95</v>
      </c>
      <c r="G1941" t="s">
        <v>11</v>
      </c>
      <c r="H1941" t="s">
        <v>11</v>
      </c>
      <c r="I1941" t="s">
        <v>23</v>
      </c>
      <c r="J1941" s="19"/>
      <c r="K1941" s="19"/>
      <c r="L1941" s="15" t="str">
        <f t="shared" si="154"/>
        <v>Jun</v>
      </c>
      <c r="M1941" s="15">
        <f t="shared" si="155"/>
        <v>2001</v>
      </c>
      <c r="N1941" s="15" t="str" cm="1">
        <f t="array" ref="N1941">IF(G1941="?",INDEX($G$2:$G$2344,MODE(MATCH($G$2:$G$2344,$G$2:$G$2344,0))),G1941)</f>
        <v>tier - 2</v>
      </c>
      <c r="O1941" s="15" t="str" cm="1">
        <f t="array" ref="O1941">IF(H1941="?",INDEX($H$2:$H$2344,MODE(MATCH($H$2:$H$2344,$H$2:$H$2344,0))),H1941)</f>
        <v>tier - 2</v>
      </c>
      <c r="P1941" s="15" t="str">
        <f t="shared" si="156"/>
        <v>R1012</v>
      </c>
      <c r="Q1941" s="49" t="str">
        <f t="shared" si="157"/>
        <v>5-Jun-2001</v>
      </c>
      <c r="R1941" s="46">
        <v>37047</v>
      </c>
      <c r="S1941" s="15"/>
      <c r="T1941" s="29">
        <f t="shared" si="158"/>
        <v>22</v>
      </c>
      <c r="U1941" s="61">
        <v>26018.95</v>
      </c>
    </row>
    <row r="1942" spans="1:21" x14ac:dyDescent="0.25">
      <c r="A1942" t="s">
        <v>1973</v>
      </c>
      <c r="B1942">
        <v>2000</v>
      </c>
      <c r="C1942" t="s">
        <v>30</v>
      </c>
      <c r="D1942">
        <v>26</v>
      </c>
      <c r="E1942">
        <v>0</v>
      </c>
      <c r="F1942" s="54">
        <v>26026.97</v>
      </c>
      <c r="G1942" t="s">
        <v>11</v>
      </c>
      <c r="H1942" t="s">
        <v>12</v>
      </c>
      <c r="I1942" t="s">
        <v>42</v>
      </c>
      <c r="J1942" s="20"/>
      <c r="K1942" s="20"/>
      <c r="L1942" s="17" t="str">
        <f t="shared" si="154"/>
        <v>Dec</v>
      </c>
      <c r="M1942" s="17">
        <f t="shared" si="155"/>
        <v>2000</v>
      </c>
      <c r="N1942" s="17" t="str" cm="1">
        <f t="array" ref="N1942">IF(G1942="?",INDEX($G$2:$G$2344,MODE(MATCH($G$2:$G$2344,$G$2:$G$2344,0))),G1942)</f>
        <v>tier - 2</v>
      </c>
      <c r="O1942" s="17" t="str" cm="1">
        <f t="array" ref="O1942">IF(H1942="?",INDEX($H$2:$H$2344,MODE(MATCH($H$2:$H$2344,$H$2:$H$2344,0))),H1942)</f>
        <v>tier - 3</v>
      </c>
      <c r="P1942" s="17" t="str">
        <f t="shared" si="156"/>
        <v>R1011</v>
      </c>
      <c r="Q1942" s="47" t="str">
        <f t="shared" si="157"/>
        <v>26-Dec-2000</v>
      </c>
      <c r="R1942" s="48">
        <v>36886</v>
      </c>
      <c r="S1942" s="17"/>
      <c r="T1942" s="30">
        <f t="shared" si="158"/>
        <v>22</v>
      </c>
      <c r="U1942" s="62">
        <v>26026.97</v>
      </c>
    </row>
    <row r="1943" spans="1:21" x14ac:dyDescent="0.25">
      <c r="A1943" t="s">
        <v>1974</v>
      </c>
      <c r="B1943">
        <v>1966</v>
      </c>
      <c r="C1943" t="s">
        <v>10</v>
      </c>
      <c r="D1943">
        <v>9</v>
      </c>
      <c r="E1943">
        <v>1</v>
      </c>
      <c r="F1943" s="54">
        <v>26109.33</v>
      </c>
      <c r="G1943" t="s">
        <v>11</v>
      </c>
      <c r="H1943" t="s">
        <v>12</v>
      </c>
      <c r="I1943" t="s">
        <v>23</v>
      </c>
      <c r="J1943" s="19"/>
      <c r="K1943" s="19"/>
      <c r="L1943" s="15" t="str">
        <f t="shared" si="154"/>
        <v>Jul</v>
      </c>
      <c r="M1943" s="15">
        <f t="shared" si="155"/>
        <v>1966</v>
      </c>
      <c r="N1943" s="15" t="str" cm="1">
        <f t="array" ref="N1943">IF(G1943="?",INDEX($G$2:$G$2344,MODE(MATCH($G$2:$G$2344,$G$2:$G$2344,0))),G1943)</f>
        <v>tier - 2</v>
      </c>
      <c r="O1943" s="15" t="str" cm="1">
        <f t="array" ref="O1943">IF(H1943="?",INDEX($H$2:$H$2344,MODE(MATCH($H$2:$H$2344,$H$2:$H$2344,0))),H1943)</f>
        <v>tier - 3</v>
      </c>
      <c r="P1943" s="15" t="str">
        <f t="shared" si="156"/>
        <v>R1012</v>
      </c>
      <c r="Q1943" s="49" t="str">
        <f t="shared" si="157"/>
        <v>9-Jul-1966</v>
      </c>
      <c r="R1943" s="46">
        <v>24297</v>
      </c>
      <c r="S1943" s="15"/>
      <c r="T1943" s="29">
        <f t="shared" si="158"/>
        <v>56</v>
      </c>
      <c r="U1943" s="61">
        <v>26109.33</v>
      </c>
    </row>
    <row r="1944" spans="1:21" x14ac:dyDescent="0.25">
      <c r="A1944" t="s">
        <v>1975</v>
      </c>
      <c r="B1944">
        <v>2002</v>
      </c>
      <c r="C1944" t="s">
        <v>37</v>
      </c>
      <c r="D1944">
        <v>11</v>
      </c>
      <c r="E1944">
        <v>0</v>
      </c>
      <c r="F1944" s="54">
        <v>26125.67</v>
      </c>
      <c r="G1944" t="s">
        <v>11</v>
      </c>
      <c r="H1944" t="s">
        <v>16</v>
      </c>
      <c r="I1944" t="s">
        <v>13</v>
      </c>
      <c r="J1944" s="20"/>
      <c r="K1944" s="20"/>
      <c r="L1944" s="17" t="str">
        <f t="shared" si="154"/>
        <v>Oct</v>
      </c>
      <c r="M1944" s="17">
        <f t="shared" si="155"/>
        <v>2002</v>
      </c>
      <c r="N1944" s="17" t="str" cm="1">
        <f t="array" ref="N1944">IF(G1944="?",INDEX($G$2:$G$2344,MODE(MATCH($G$2:$G$2344,$G$2:$G$2344,0))),G1944)</f>
        <v>tier - 2</v>
      </c>
      <c r="O1944" s="17" t="str" cm="1">
        <f t="array" ref="O1944">IF(H1944="?",INDEX($H$2:$H$2344,MODE(MATCH($H$2:$H$2344,$H$2:$H$2344,0))),H1944)</f>
        <v>tier - 1</v>
      </c>
      <c r="P1944" s="17" t="str">
        <f t="shared" si="156"/>
        <v>R1013</v>
      </c>
      <c r="Q1944" s="47" t="str">
        <f t="shared" si="157"/>
        <v>11-Oct-2002</v>
      </c>
      <c r="R1944" s="48">
        <v>37540</v>
      </c>
      <c r="S1944" s="17"/>
      <c r="T1944" s="30">
        <f t="shared" si="158"/>
        <v>20</v>
      </c>
      <c r="U1944" s="62">
        <v>26125.67</v>
      </c>
    </row>
    <row r="1945" spans="1:21" x14ac:dyDescent="0.25">
      <c r="A1945" t="s">
        <v>1976</v>
      </c>
      <c r="B1945">
        <v>1973</v>
      </c>
      <c r="C1945" t="s">
        <v>10</v>
      </c>
      <c r="D1945">
        <v>7</v>
      </c>
      <c r="E1945">
        <v>1</v>
      </c>
      <c r="F1945" s="54">
        <v>26140.36</v>
      </c>
      <c r="G1945" t="s">
        <v>11</v>
      </c>
      <c r="H1945" t="s">
        <v>12</v>
      </c>
      <c r="I1945" t="s">
        <v>42</v>
      </c>
      <c r="J1945" s="19"/>
      <c r="K1945" s="19"/>
      <c r="L1945" s="15" t="str">
        <f t="shared" si="154"/>
        <v>Jul</v>
      </c>
      <c r="M1945" s="15">
        <f t="shared" si="155"/>
        <v>1973</v>
      </c>
      <c r="N1945" s="15" t="str" cm="1">
        <f t="array" ref="N1945">IF(G1945="?",INDEX($G$2:$G$2344,MODE(MATCH($G$2:$G$2344,$G$2:$G$2344,0))),G1945)</f>
        <v>tier - 2</v>
      </c>
      <c r="O1945" s="15" t="str" cm="1">
        <f t="array" ref="O1945">IF(H1945="?",INDEX($H$2:$H$2344,MODE(MATCH($H$2:$H$2344,$H$2:$H$2344,0))),H1945)</f>
        <v>tier - 3</v>
      </c>
      <c r="P1945" s="15" t="str">
        <f t="shared" si="156"/>
        <v>R1011</v>
      </c>
      <c r="Q1945" s="49" t="str">
        <f t="shared" si="157"/>
        <v>7-Jul-1973</v>
      </c>
      <c r="R1945" s="46">
        <v>26852</v>
      </c>
      <c r="S1945" s="15"/>
      <c r="T1945" s="29">
        <f t="shared" si="158"/>
        <v>49</v>
      </c>
      <c r="U1945" s="61">
        <v>26140.36</v>
      </c>
    </row>
    <row r="1946" spans="1:21" x14ac:dyDescent="0.25">
      <c r="A1946" t="s">
        <v>1977</v>
      </c>
      <c r="B1946">
        <v>1975</v>
      </c>
      <c r="C1946" t="s">
        <v>18</v>
      </c>
      <c r="D1946">
        <v>4</v>
      </c>
      <c r="E1946">
        <v>1</v>
      </c>
      <c r="F1946" s="54">
        <v>26236.58</v>
      </c>
      <c r="G1946" t="s">
        <v>11</v>
      </c>
      <c r="H1946" t="s">
        <v>16</v>
      </c>
      <c r="I1946" t="s">
        <v>42</v>
      </c>
      <c r="J1946" s="20"/>
      <c r="K1946" s="20"/>
      <c r="L1946" s="17" t="str">
        <f t="shared" si="154"/>
        <v>Jun</v>
      </c>
      <c r="M1946" s="17">
        <f t="shared" si="155"/>
        <v>1975</v>
      </c>
      <c r="N1946" s="17" t="str" cm="1">
        <f t="array" ref="N1946">IF(G1946="?",INDEX($G$2:$G$2344,MODE(MATCH($G$2:$G$2344,$G$2:$G$2344,0))),G1946)</f>
        <v>tier - 2</v>
      </c>
      <c r="O1946" s="17" t="str" cm="1">
        <f t="array" ref="O1946">IF(H1946="?",INDEX($H$2:$H$2344,MODE(MATCH($H$2:$H$2344,$H$2:$H$2344,0))),H1946)</f>
        <v>tier - 1</v>
      </c>
      <c r="P1946" s="17" t="str">
        <f t="shared" si="156"/>
        <v>R1011</v>
      </c>
      <c r="Q1946" s="47" t="str">
        <f t="shared" si="157"/>
        <v>4-Jun-1975</v>
      </c>
      <c r="R1946" s="48">
        <v>27549</v>
      </c>
      <c r="S1946" s="17"/>
      <c r="T1946" s="30">
        <f t="shared" si="158"/>
        <v>48</v>
      </c>
      <c r="U1946" s="62">
        <v>26236.58</v>
      </c>
    </row>
    <row r="1947" spans="1:21" x14ac:dyDescent="0.25">
      <c r="A1947" t="s">
        <v>1978</v>
      </c>
      <c r="B1947">
        <v>2004</v>
      </c>
      <c r="C1947" t="s">
        <v>30</v>
      </c>
      <c r="D1947">
        <v>5</v>
      </c>
      <c r="E1947">
        <v>0</v>
      </c>
      <c r="F1947" s="54">
        <v>26316.59</v>
      </c>
      <c r="G1947" t="s">
        <v>11</v>
      </c>
      <c r="H1947" t="s">
        <v>12</v>
      </c>
      <c r="I1947" t="s">
        <v>42</v>
      </c>
      <c r="J1947" s="19"/>
      <c r="K1947" s="19"/>
      <c r="L1947" s="15" t="str">
        <f t="shared" si="154"/>
        <v>Dec</v>
      </c>
      <c r="M1947" s="15">
        <f t="shared" si="155"/>
        <v>2004</v>
      </c>
      <c r="N1947" s="15" t="str" cm="1">
        <f t="array" ref="N1947">IF(G1947="?",INDEX($G$2:$G$2344,MODE(MATCH($G$2:$G$2344,$G$2:$G$2344,0))),G1947)</f>
        <v>tier - 2</v>
      </c>
      <c r="O1947" s="15" t="str" cm="1">
        <f t="array" ref="O1947">IF(H1947="?",INDEX($H$2:$H$2344,MODE(MATCH($H$2:$H$2344,$H$2:$H$2344,0))),H1947)</f>
        <v>tier - 3</v>
      </c>
      <c r="P1947" s="15" t="str">
        <f t="shared" si="156"/>
        <v>R1011</v>
      </c>
      <c r="Q1947" s="49" t="str">
        <f t="shared" si="157"/>
        <v>5-Dec-2004</v>
      </c>
      <c r="R1947" s="46">
        <v>38326</v>
      </c>
      <c r="S1947" s="15"/>
      <c r="T1947" s="29">
        <f t="shared" si="158"/>
        <v>18</v>
      </c>
      <c r="U1947" s="61">
        <v>26316.59</v>
      </c>
    </row>
    <row r="1948" spans="1:21" x14ac:dyDescent="0.25">
      <c r="A1948" t="s">
        <v>1979</v>
      </c>
      <c r="B1948">
        <v>1974</v>
      </c>
      <c r="C1948" t="s">
        <v>20</v>
      </c>
      <c r="D1948">
        <v>21</v>
      </c>
      <c r="E1948">
        <v>1</v>
      </c>
      <c r="F1948" s="54">
        <v>26392.26</v>
      </c>
      <c r="G1948" t="s">
        <v>11</v>
      </c>
      <c r="H1948" t="s">
        <v>11</v>
      </c>
      <c r="I1948" t="s">
        <v>247</v>
      </c>
      <c r="J1948" s="20"/>
      <c r="K1948" s="20"/>
      <c r="L1948" s="17" t="str">
        <f t="shared" si="154"/>
        <v>Sep</v>
      </c>
      <c r="M1948" s="17">
        <f t="shared" si="155"/>
        <v>1974</v>
      </c>
      <c r="N1948" s="17" t="str" cm="1">
        <f t="array" ref="N1948">IF(G1948="?",INDEX($G$2:$G$2344,MODE(MATCH($G$2:$G$2344,$G$2:$G$2344,0))),G1948)</f>
        <v>tier - 2</v>
      </c>
      <c r="O1948" s="17" t="str" cm="1">
        <f t="array" ref="O1948">IF(H1948="?",INDEX($H$2:$H$2344,MODE(MATCH($H$2:$H$2344,$H$2:$H$2344,0))),H1948)</f>
        <v>tier - 2</v>
      </c>
      <c r="P1948" s="17" t="str">
        <f t="shared" si="156"/>
        <v>R1024</v>
      </c>
      <c r="Q1948" s="47" t="str">
        <f t="shared" si="157"/>
        <v>21-Sep-1974</v>
      </c>
      <c r="R1948" s="48">
        <v>27293</v>
      </c>
      <c r="S1948" s="17"/>
      <c r="T1948" s="30">
        <f t="shared" si="158"/>
        <v>48</v>
      </c>
      <c r="U1948" s="62">
        <v>26392.26</v>
      </c>
    </row>
    <row r="1949" spans="1:21" x14ac:dyDescent="0.25">
      <c r="A1949" t="s">
        <v>1980</v>
      </c>
      <c r="B1949">
        <v>1970</v>
      </c>
      <c r="C1949" t="s">
        <v>35</v>
      </c>
      <c r="D1949">
        <v>27</v>
      </c>
      <c r="E1949">
        <v>2</v>
      </c>
      <c r="F1949" s="54">
        <v>26467.1</v>
      </c>
      <c r="G1949" t="s">
        <v>11</v>
      </c>
      <c r="H1949" t="s">
        <v>12</v>
      </c>
      <c r="I1949" t="s">
        <v>23</v>
      </c>
      <c r="J1949" s="19"/>
      <c r="K1949" s="19"/>
      <c r="L1949" s="15" t="str">
        <f t="shared" si="154"/>
        <v>Aug</v>
      </c>
      <c r="M1949" s="15">
        <f t="shared" si="155"/>
        <v>1970</v>
      </c>
      <c r="N1949" s="15" t="str" cm="1">
        <f t="array" ref="N1949">IF(G1949="?",INDEX($G$2:$G$2344,MODE(MATCH($G$2:$G$2344,$G$2:$G$2344,0))),G1949)</f>
        <v>tier - 2</v>
      </c>
      <c r="O1949" s="15" t="str" cm="1">
        <f t="array" ref="O1949">IF(H1949="?",INDEX($H$2:$H$2344,MODE(MATCH($H$2:$H$2344,$H$2:$H$2344,0))),H1949)</f>
        <v>tier - 3</v>
      </c>
      <c r="P1949" s="15" t="str">
        <f t="shared" si="156"/>
        <v>R1012</v>
      </c>
      <c r="Q1949" s="49" t="str">
        <f t="shared" si="157"/>
        <v>27-Aug-1970</v>
      </c>
      <c r="R1949" s="46">
        <v>25807</v>
      </c>
      <c r="S1949" s="15"/>
      <c r="T1949" s="29">
        <f t="shared" si="158"/>
        <v>52</v>
      </c>
      <c r="U1949" s="61">
        <v>26467.1</v>
      </c>
    </row>
    <row r="1950" spans="1:21" x14ac:dyDescent="0.25">
      <c r="A1950" t="s">
        <v>1981</v>
      </c>
      <c r="B1950">
        <v>2004</v>
      </c>
      <c r="C1950" t="s">
        <v>20</v>
      </c>
      <c r="D1950">
        <v>5</v>
      </c>
      <c r="E1950">
        <v>0</v>
      </c>
      <c r="F1950" s="54">
        <v>26479.4</v>
      </c>
      <c r="G1950" t="s">
        <v>11</v>
      </c>
      <c r="H1950" t="s">
        <v>11</v>
      </c>
      <c r="I1950" t="s">
        <v>42</v>
      </c>
      <c r="J1950" s="20"/>
      <c r="K1950" s="20"/>
      <c r="L1950" s="17" t="str">
        <f t="shared" si="154"/>
        <v>Sep</v>
      </c>
      <c r="M1950" s="17">
        <f t="shared" si="155"/>
        <v>2004</v>
      </c>
      <c r="N1950" s="17" t="str" cm="1">
        <f t="array" ref="N1950">IF(G1950="?",INDEX($G$2:$G$2344,MODE(MATCH($G$2:$G$2344,$G$2:$G$2344,0))),G1950)</f>
        <v>tier - 2</v>
      </c>
      <c r="O1950" s="17" t="str" cm="1">
        <f t="array" ref="O1950">IF(H1950="?",INDEX($H$2:$H$2344,MODE(MATCH($H$2:$H$2344,$H$2:$H$2344,0))),H1950)</f>
        <v>tier - 2</v>
      </c>
      <c r="P1950" s="17" t="str">
        <f t="shared" si="156"/>
        <v>R1011</v>
      </c>
      <c r="Q1950" s="47" t="str">
        <f t="shared" si="157"/>
        <v>5-Sep-2004</v>
      </c>
      <c r="R1950" s="48">
        <v>38235</v>
      </c>
      <c r="S1950" s="17"/>
      <c r="T1950" s="30">
        <f t="shared" si="158"/>
        <v>18</v>
      </c>
      <c r="U1950" s="62">
        <v>26479.4</v>
      </c>
    </row>
    <row r="1951" spans="1:21" x14ac:dyDescent="0.25">
      <c r="A1951" t="s">
        <v>1982</v>
      </c>
      <c r="B1951">
        <v>1988</v>
      </c>
      <c r="C1951" t="s">
        <v>10</v>
      </c>
      <c r="D1951">
        <v>22</v>
      </c>
      <c r="E1951">
        <v>3</v>
      </c>
      <c r="F1951" s="54">
        <v>26607.89</v>
      </c>
      <c r="G1951" t="s">
        <v>11</v>
      </c>
      <c r="H1951" t="s">
        <v>16</v>
      </c>
      <c r="I1951" t="s">
        <v>42</v>
      </c>
      <c r="J1951" s="19"/>
      <c r="K1951" s="19"/>
      <c r="L1951" s="15" t="str">
        <f t="shared" si="154"/>
        <v>Jul</v>
      </c>
      <c r="M1951" s="15">
        <f t="shared" si="155"/>
        <v>1988</v>
      </c>
      <c r="N1951" s="15" t="str" cm="1">
        <f t="array" ref="N1951">IF(G1951="?",INDEX($G$2:$G$2344,MODE(MATCH($G$2:$G$2344,$G$2:$G$2344,0))),G1951)</f>
        <v>tier - 2</v>
      </c>
      <c r="O1951" s="15" t="str" cm="1">
        <f t="array" ref="O1951">IF(H1951="?",INDEX($H$2:$H$2344,MODE(MATCH($H$2:$H$2344,$H$2:$H$2344,0))),H1951)</f>
        <v>tier - 1</v>
      </c>
      <c r="P1951" s="15" t="str">
        <f t="shared" si="156"/>
        <v>R1011</v>
      </c>
      <c r="Q1951" s="49" t="str">
        <f t="shared" si="157"/>
        <v>22-Jul-1988</v>
      </c>
      <c r="R1951" s="46">
        <v>32346</v>
      </c>
      <c r="S1951" s="15"/>
      <c r="T1951" s="29">
        <f t="shared" si="158"/>
        <v>34</v>
      </c>
      <c r="U1951" s="61">
        <v>26607.89</v>
      </c>
    </row>
    <row r="1952" spans="1:21" x14ac:dyDescent="0.25">
      <c r="A1952" t="s">
        <v>1983</v>
      </c>
      <c r="B1952">
        <v>1991</v>
      </c>
      <c r="C1952" t="s">
        <v>35</v>
      </c>
      <c r="D1952">
        <v>22</v>
      </c>
      <c r="E1952">
        <v>3</v>
      </c>
      <c r="F1952" s="54">
        <v>26912.560000000001</v>
      </c>
      <c r="G1952" t="s">
        <v>11</v>
      </c>
      <c r="H1952" t="s">
        <v>11</v>
      </c>
      <c r="I1952" t="s">
        <v>42</v>
      </c>
      <c r="J1952" s="20"/>
      <c r="K1952" s="20"/>
      <c r="L1952" s="17" t="str">
        <f t="shared" si="154"/>
        <v>Aug</v>
      </c>
      <c r="M1952" s="17">
        <f t="shared" si="155"/>
        <v>1991</v>
      </c>
      <c r="N1952" s="17" t="str" cm="1">
        <f t="array" ref="N1952">IF(G1952="?",INDEX($G$2:$G$2344,MODE(MATCH($G$2:$G$2344,$G$2:$G$2344,0))),G1952)</f>
        <v>tier - 2</v>
      </c>
      <c r="O1952" s="17" t="str" cm="1">
        <f t="array" ref="O1952">IF(H1952="?",INDEX($H$2:$H$2344,MODE(MATCH($H$2:$H$2344,$H$2:$H$2344,0))),H1952)</f>
        <v>tier - 2</v>
      </c>
      <c r="P1952" s="17" t="str">
        <f t="shared" si="156"/>
        <v>R1011</v>
      </c>
      <c r="Q1952" s="47" t="str">
        <f t="shared" si="157"/>
        <v>22-Aug-1991</v>
      </c>
      <c r="R1952" s="48">
        <v>33472</v>
      </c>
      <c r="S1952" s="17"/>
      <c r="T1952" s="30">
        <f t="shared" si="158"/>
        <v>31</v>
      </c>
      <c r="U1952" s="62">
        <v>26912.560000000001</v>
      </c>
    </row>
    <row r="1953" spans="1:21" x14ac:dyDescent="0.25">
      <c r="A1953" t="s">
        <v>1984</v>
      </c>
      <c r="B1953">
        <v>1958</v>
      </c>
      <c r="C1953" t="s">
        <v>30</v>
      </c>
      <c r="D1953">
        <v>25</v>
      </c>
      <c r="E1953">
        <v>0</v>
      </c>
      <c r="F1953" s="54">
        <v>26926.51</v>
      </c>
      <c r="G1953" t="s">
        <v>11</v>
      </c>
      <c r="H1953" t="s">
        <v>16</v>
      </c>
      <c r="I1953" t="s">
        <v>13</v>
      </c>
      <c r="J1953" s="19"/>
      <c r="K1953" s="19"/>
      <c r="L1953" s="15" t="str">
        <f t="shared" si="154"/>
        <v>Dec</v>
      </c>
      <c r="M1953" s="15">
        <f t="shared" si="155"/>
        <v>1958</v>
      </c>
      <c r="N1953" s="15" t="str" cm="1">
        <f t="array" ref="N1953">IF(G1953="?",INDEX($G$2:$G$2344,MODE(MATCH($G$2:$G$2344,$G$2:$G$2344,0))),G1953)</f>
        <v>tier - 2</v>
      </c>
      <c r="O1953" s="15" t="str" cm="1">
        <f t="array" ref="O1953">IF(H1953="?",INDEX($H$2:$H$2344,MODE(MATCH($H$2:$H$2344,$H$2:$H$2344,0))),H1953)</f>
        <v>tier - 1</v>
      </c>
      <c r="P1953" s="15" t="str">
        <f t="shared" si="156"/>
        <v>R1013</v>
      </c>
      <c r="Q1953" s="49" t="str">
        <f t="shared" si="157"/>
        <v>25-Dec-1958</v>
      </c>
      <c r="R1953" s="46">
        <v>21544</v>
      </c>
      <c r="S1953" s="15"/>
      <c r="T1953" s="29">
        <f t="shared" si="158"/>
        <v>64</v>
      </c>
      <c r="U1953" s="61">
        <v>26926.51</v>
      </c>
    </row>
    <row r="1954" spans="1:21" x14ac:dyDescent="0.25">
      <c r="A1954" t="s">
        <v>1985</v>
      </c>
      <c r="B1954">
        <v>2002</v>
      </c>
      <c r="C1954" t="s">
        <v>18</v>
      </c>
      <c r="D1954">
        <v>17</v>
      </c>
      <c r="E1954">
        <v>0</v>
      </c>
      <c r="F1954" s="54">
        <v>26927.69</v>
      </c>
      <c r="G1954" t="s">
        <v>11</v>
      </c>
      <c r="H1954" t="s">
        <v>11</v>
      </c>
      <c r="I1954" t="s">
        <v>42</v>
      </c>
      <c r="J1954" s="20"/>
      <c r="K1954" s="20"/>
      <c r="L1954" s="17" t="str">
        <f t="shared" si="154"/>
        <v>Jun</v>
      </c>
      <c r="M1954" s="17">
        <f t="shared" si="155"/>
        <v>2002</v>
      </c>
      <c r="N1954" s="17" t="str" cm="1">
        <f t="array" ref="N1954">IF(G1954="?",INDEX($G$2:$G$2344,MODE(MATCH($G$2:$G$2344,$G$2:$G$2344,0))),G1954)</f>
        <v>tier - 2</v>
      </c>
      <c r="O1954" s="17" t="str" cm="1">
        <f t="array" ref="O1954">IF(H1954="?",INDEX($H$2:$H$2344,MODE(MATCH($H$2:$H$2344,$H$2:$H$2344,0))),H1954)</f>
        <v>tier - 2</v>
      </c>
      <c r="P1954" s="17" t="str">
        <f t="shared" si="156"/>
        <v>R1011</v>
      </c>
      <c r="Q1954" s="47" t="str">
        <f t="shared" si="157"/>
        <v>17-Jun-2002</v>
      </c>
      <c r="R1954" s="48">
        <v>37424</v>
      </c>
      <c r="S1954" s="17"/>
      <c r="T1954" s="30">
        <f t="shared" si="158"/>
        <v>20</v>
      </c>
      <c r="U1954" s="62">
        <v>26927.69</v>
      </c>
    </row>
    <row r="1955" spans="1:21" x14ac:dyDescent="0.25">
      <c r="A1955" t="s">
        <v>1986</v>
      </c>
      <c r="B1955">
        <v>2000</v>
      </c>
      <c r="C1955" t="s">
        <v>15</v>
      </c>
      <c r="D1955">
        <v>9</v>
      </c>
      <c r="E1955">
        <v>0</v>
      </c>
      <c r="F1955" s="54">
        <v>26936.98</v>
      </c>
      <c r="G1955" t="s">
        <v>11</v>
      </c>
      <c r="H1955" t="s">
        <v>12</v>
      </c>
      <c r="I1955" t="s">
        <v>42</v>
      </c>
      <c r="J1955" s="19"/>
      <c r="K1955" s="19"/>
      <c r="L1955" s="15" t="str">
        <f t="shared" si="154"/>
        <v>Nov</v>
      </c>
      <c r="M1955" s="15">
        <f t="shared" si="155"/>
        <v>2000</v>
      </c>
      <c r="N1955" s="15" t="str" cm="1">
        <f t="array" ref="N1955">IF(G1955="?",INDEX($G$2:$G$2344,MODE(MATCH($G$2:$G$2344,$G$2:$G$2344,0))),G1955)</f>
        <v>tier - 2</v>
      </c>
      <c r="O1955" s="15" t="str" cm="1">
        <f t="array" ref="O1955">IF(H1955="?",INDEX($H$2:$H$2344,MODE(MATCH($H$2:$H$2344,$H$2:$H$2344,0))),H1955)</f>
        <v>tier - 3</v>
      </c>
      <c r="P1955" s="15" t="str">
        <f t="shared" si="156"/>
        <v>R1011</v>
      </c>
      <c r="Q1955" s="49" t="str">
        <f t="shared" si="157"/>
        <v>9-Nov-2000</v>
      </c>
      <c r="R1955" s="46">
        <v>36839</v>
      </c>
      <c r="S1955" s="15"/>
      <c r="T1955" s="29">
        <f t="shared" si="158"/>
        <v>22</v>
      </c>
      <c r="U1955" s="61">
        <v>26936.98</v>
      </c>
    </row>
    <row r="1956" spans="1:21" x14ac:dyDescent="0.25">
      <c r="A1956" t="s">
        <v>1987</v>
      </c>
      <c r="B1956">
        <v>1960</v>
      </c>
      <c r="C1956" t="s">
        <v>10</v>
      </c>
      <c r="D1956">
        <v>9</v>
      </c>
      <c r="E1956">
        <v>1</v>
      </c>
      <c r="F1956" s="54">
        <v>27000.98</v>
      </c>
      <c r="G1956" t="s">
        <v>11</v>
      </c>
      <c r="H1956" t="s">
        <v>11</v>
      </c>
      <c r="I1956" t="s">
        <v>13</v>
      </c>
      <c r="J1956" s="20"/>
      <c r="K1956" s="20"/>
      <c r="L1956" s="17" t="str">
        <f t="shared" si="154"/>
        <v>Jul</v>
      </c>
      <c r="M1956" s="17">
        <f t="shared" si="155"/>
        <v>1960</v>
      </c>
      <c r="N1956" s="17" t="str" cm="1">
        <f t="array" ref="N1956">IF(G1956="?",INDEX($G$2:$G$2344,MODE(MATCH($G$2:$G$2344,$G$2:$G$2344,0))),G1956)</f>
        <v>tier - 2</v>
      </c>
      <c r="O1956" s="17" t="str" cm="1">
        <f t="array" ref="O1956">IF(H1956="?",INDEX($H$2:$H$2344,MODE(MATCH($H$2:$H$2344,$H$2:$H$2344,0))),H1956)</f>
        <v>tier - 2</v>
      </c>
      <c r="P1956" s="17" t="str">
        <f t="shared" si="156"/>
        <v>R1013</v>
      </c>
      <c r="Q1956" s="47" t="str">
        <f t="shared" si="157"/>
        <v>9-Jul-1960</v>
      </c>
      <c r="R1956" s="48">
        <v>22106</v>
      </c>
      <c r="S1956" s="17"/>
      <c r="T1956" s="30">
        <f t="shared" si="158"/>
        <v>62</v>
      </c>
      <c r="U1956" s="62">
        <v>27000.98</v>
      </c>
    </row>
    <row r="1957" spans="1:21" x14ac:dyDescent="0.25">
      <c r="A1957" t="s">
        <v>1988</v>
      </c>
      <c r="B1957">
        <v>1958</v>
      </c>
      <c r="C1957" t="s">
        <v>18</v>
      </c>
      <c r="D1957">
        <v>30</v>
      </c>
      <c r="E1957">
        <v>0</v>
      </c>
      <c r="F1957" s="54">
        <v>27037.91</v>
      </c>
      <c r="G1957" t="s">
        <v>11</v>
      </c>
      <c r="H1957" t="s">
        <v>11</v>
      </c>
      <c r="I1957" t="s">
        <v>13</v>
      </c>
      <c r="J1957" s="19"/>
      <c r="K1957" s="19"/>
      <c r="L1957" s="15" t="str">
        <f t="shared" si="154"/>
        <v>Jun</v>
      </c>
      <c r="M1957" s="15">
        <f t="shared" si="155"/>
        <v>1958</v>
      </c>
      <c r="N1957" s="15" t="str" cm="1">
        <f t="array" ref="N1957">IF(G1957="?",INDEX($G$2:$G$2344,MODE(MATCH($G$2:$G$2344,$G$2:$G$2344,0))),G1957)</f>
        <v>tier - 2</v>
      </c>
      <c r="O1957" s="15" t="str" cm="1">
        <f t="array" ref="O1957">IF(H1957="?",INDEX($H$2:$H$2344,MODE(MATCH($H$2:$H$2344,$H$2:$H$2344,0))),H1957)</f>
        <v>tier - 2</v>
      </c>
      <c r="P1957" s="15" t="str">
        <f t="shared" si="156"/>
        <v>R1013</v>
      </c>
      <c r="Q1957" s="49" t="str">
        <f t="shared" si="157"/>
        <v>30-Jun-1958</v>
      </c>
      <c r="R1957" s="46">
        <v>21366</v>
      </c>
      <c r="S1957" s="15"/>
      <c r="T1957" s="29">
        <f t="shared" si="158"/>
        <v>64</v>
      </c>
      <c r="U1957" s="61">
        <v>27037.91</v>
      </c>
    </row>
    <row r="1958" spans="1:21" x14ac:dyDescent="0.25">
      <c r="A1958" t="s">
        <v>1989</v>
      </c>
      <c r="B1958">
        <v>1994</v>
      </c>
      <c r="C1958" t="s">
        <v>10</v>
      </c>
      <c r="D1958">
        <v>2</v>
      </c>
      <c r="E1958">
        <v>0</v>
      </c>
      <c r="F1958" s="54">
        <v>27080.639999999999</v>
      </c>
      <c r="G1958" t="s">
        <v>11</v>
      </c>
      <c r="H1958" t="s">
        <v>11</v>
      </c>
      <c r="I1958" t="s">
        <v>42</v>
      </c>
      <c r="J1958" s="20"/>
      <c r="K1958" s="20"/>
      <c r="L1958" s="17" t="str">
        <f t="shared" si="154"/>
        <v>Jul</v>
      </c>
      <c r="M1958" s="17">
        <f t="shared" si="155"/>
        <v>1994</v>
      </c>
      <c r="N1958" s="17" t="str" cm="1">
        <f t="array" ref="N1958">IF(G1958="?",INDEX($G$2:$G$2344,MODE(MATCH($G$2:$G$2344,$G$2:$G$2344,0))),G1958)</f>
        <v>tier - 2</v>
      </c>
      <c r="O1958" s="17" t="str" cm="1">
        <f t="array" ref="O1958">IF(H1958="?",INDEX($H$2:$H$2344,MODE(MATCH($H$2:$H$2344,$H$2:$H$2344,0))),H1958)</f>
        <v>tier - 2</v>
      </c>
      <c r="P1958" s="17" t="str">
        <f t="shared" si="156"/>
        <v>R1011</v>
      </c>
      <c r="Q1958" s="47" t="str">
        <f t="shared" si="157"/>
        <v>2-Jul-1994</v>
      </c>
      <c r="R1958" s="48">
        <v>34517</v>
      </c>
      <c r="S1958" s="17"/>
      <c r="T1958" s="30">
        <f t="shared" si="158"/>
        <v>28</v>
      </c>
      <c r="U1958" s="62">
        <v>27080.639999999999</v>
      </c>
    </row>
    <row r="1959" spans="1:21" x14ac:dyDescent="0.25">
      <c r="A1959" t="s">
        <v>1990</v>
      </c>
      <c r="B1959">
        <v>1990</v>
      </c>
      <c r="C1959" t="s">
        <v>30</v>
      </c>
      <c r="D1959">
        <v>13</v>
      </c>
      <c r="E1959">
        <v>3</v>
      </c>
      <c r="F1959" s="54">
        <v>27092.38</v>
      </c>
      <c r="G1959" t="s">
        <v>11</v>
      </c>
      <c r="H1959" t="s">
        <v>12</v>
      </c>
      <c r="I1959" t="s">
        <v>42</v>
      </c>
      <c r="J1959" s="19"/>
      <c r="K1959" s="19"/>
      <c r="L1959" s="15" t="str">
        <f t="shared" si="154"/>
        <v>Dec</v>
      </c>
      <c r="M1959" s="15">
        <f t="shared" si="155"/>
        <v>1990</v>
      </c>
      <c r="N1959" s="15" t="str" cm="1">
        <f t="array" ref="N1959">IF(G1959="?",INDEX($G$2:$G$2344,MODE(MATCH($G$2:$G$2344,$G$2:$G$2344,0))),G1959)</f>
        <v>tier - 2</v>
      </c>
      <c r="O1959" s="15" t="str" cm="1">
        <f t="array" ref="O1959">IF(H1959="?",INDEX($H$2:$H$2344,MODE(MATCH($H$2:$H$2344,$H$2:$H$2344,0))),H1959)</f>
        <v>tier - 3</v>
      </c>
      <c r="P1959" s="15" t="str">
        <f t="shared" si="156"/>
        <v>R1011</v>
      </c>
      <c r="Q1959" s="49" t="str">
        <f t="shared" si="157"/>
        <v>13-Dec-1990</v>
      </c>
      <c r="R1959" s="46">
        <v>33220</v>
      </c>
      <c r="S1959" s="15"/>
      <c r="T1959" s="29">
        <f t="shared" si="158"/>
        <v>32</v>
      </c>
      <c r="U1959" s="61">
        <v>27092.38</v>
      </c>
    </row>
    <row r="1960" spans="1:21" x14ac:dyDescent="0.25">
      <c r="A1960" t="s">
        <v>1991</v>
      </c>
      <c r="B1960">
        <v>1970</v>
      </c>
      <c r="C1960" t="s">
        <v>37</v>
      </c>
      <c r="D1960">
        <v>2</v>
      </c>
      <c r="E1960">
        <v>0</v>
      </c>
      <c r="F1960" s="54">
        <v>27117.99</v>
      </c>
      <c r="G1960" t="s">
        <v>11</v>
      </c>
      <c r="H1960" t="s">
        <v>11</v>
      </c>
      <c r="I1960" t="s">
        <v>13</v>
      </c>
      <c r="J1960" s="20"/>
      <c r="K1960" s="20"/>
      <c r="L1960" s="17" t="str">
        <f t="shared" si="154"/>
        <v>Oct</v>
      </c>
      <c r="M1960" s="17">
        <f t="shared" si="155"/>
        <v>1970</v>
      </c>
      <c r="N1960" s="17" t="str" cm="1">
        <f t="array" ref="N1960">IF(G1960="?",INDEX($G$2:$G$2344,MODE(MATCH($G$2:$G$2344,$G$2:$G$2344,0))),G1960)</f>
        <v>tier - 2</v>
      </c>
      <c r="O1960" s="17" t="str" cm="1">
        <f t="array" ref="O1960">IF(H1960="?",INDEX($H$2:$H$2344,MODE(MATCH($H$2:$H$2344,$H$2:$H$2344,0))),H1960)</f>
        <v>tier - 2</v>
      </c>
      <c r="P1960" s="17" t="str">
        <f t="shared" si="156"/>
        <v>R1013</v>
      </c>
      <c r="Q1960" s="47" t="str">
        <f t="shared" si="157"/>
        <v>2-Oct-1970</v>
      </c>
      <c r="R1960" s="48">
        <v>25843</v>
      </c>
      <c r="S1960" s="17"/>
      <c r="T1960" s="30">
        <f t="shared" si="158"/>
        <v>52</v>
      </c>
      <c r="U1960" s="62">
        <v>27117.99</v>
      </c>
    </row>
    <row r="1961" spans="1:21" x14ac:dyDescent="0.25">
      <c r="A1961" t="s">
        <v>1992</v>
      </c>
      <c r="B1961">
        <v>1965</v>
      </c>
      <c r="C1961" t="s">
        <v>30</v>
      </c>
      <c r="D1961">
        <v>21</v>
      </c>
      <c r="E1961">
        <v>0</v>
      </c>
      <c r="F1961" s="54">
        <v>27218.44</v>
      </c>
      <c r="G1961" t="s">
        <v>11</v>
      </c>
      <c r="H1961" t="s">
        <v>16</v>
      </c>
      <c r="I1961" t="s">
        <v>356</v>
      </c>
      <c r="J1961" s="19"/>
      <c r="K1961" s="19"/>
      <c r="L1961" s="15" t="str">
        <f t="shared" si="154"/>
        <v>Dec</v>
      </c>
      <c r="M1961" s="15">
        <f t="shared" si="155"/>
        <v>1965</v>
      </c>
      <c r="N1961" s="15" t="str" cm="1">
        <f t="array" ref="N1961">IF(G1961="?",INDEX($G$2:$G$2344,MODE(MATCH($G$2:$G$2344,$G$2:$G$2344,0))),G1961)</f>
        <v>tier - 2</v>
      </c>
      <c r="O1961" s="15" t="str" cm="1">
        <f t="array" ref="O1961">IF(H1961="?",INDEX($H$2:$H$2344,MODE(MATCH($H$2:$H$2344,$H$2:$H$2344,0))),H1961)</f>
        <v>tier - 1</v>
      </c>
      <c r="P1961" s="15" t="str">
        <f t="shared" si="156"/>
        <v>R1017</v>
      </c>
      <c r="Q1961" s="49" t="str">
        <f t="shared" si="157"/>
        <v>21-Dec-1965</v>
      </c>
      <c r="R1961" s="46">
        <v>24097</v>
      </c>
      <c r="S1961" s="15"/>
      <c r="T1961" s="29">
        <f t="shared" si="158"/>
        <v>57</v>
      </c>
      <c r="U1961" s="61">
        <v>27218.44</v>
      </c>
    </row>
    <row r="1962" spans="1:21" x14ac:dyDescent="0.25">
      <c r="A1962" t="s">
        <v>1993</v>
      </c>
      <c r="B1962">
        <v>1999</v>
      </c>
      <c r="C1962" t="s">
        <v>30</v>
      </c>
      <c r="D1962">
        <v>2</v>
      </c>
      <c r="E1962">
        <v>0</v>
      </c>
      <c r="F1962" s="54">
        <v>27236.959999999999</v>
      </c>
      <c r="G1962" t="s">
        <v>11</v>
      </c>
      <c r="H1962" t="s">
        <v>16</v>
      </c>
      <c r="I1962" t="s">
        <v>42</v>
      </c>
      <c r="J1962" s="20"/>
      <c r="K1962" s="20"/>
      <c r="L1962" s="17" t="str">
        <f t="shared" si="154"/>
        <v>Dec</v>
      </c>
      <c r="M1962" s="17">
        <f t="shared" si="155"/>
        <v>1999</v>
      </c>
      <c r="N1962" s="17" t="str" cm="1">
        <f t="array" ref="N1962">IF(G1962="?",INDEX($G$2:$G$2344,MODE(MATCH($G$2:$G$2344,$G$2:$G$2344,0))),G1962)</f>
        <v>tier - 2</v>
      </c>
      <c r="O1962" s="17" t="str" cm="1">
        <f t="array" ref="O1962">IF(H1962="?",INDEX($H$2:$H$2344,MODE(MATCH($H$2:$H$2344,$H$2:$H$2344,0))),H1962)</f>
        <v>tier - 1</v>
      </c>
      <c r="P1962" s="17" t="str">
        <f t="shared" si="156"/>
        <v>R1011</v>
      </c>
      <c r="Q1962" s="47" t="str">
        <f t="shared" si="157"/>
        <v>2-Dec-1999</v>
      </c>
      <c r="R1962" s="48">
        <v>36496</v>
      </c>
      <c r="S1962" s="17"/>
      <c r="T1962" s="30">
        <f t="shared" si="158"/>
        <v>23</v>
      </c>
      <c r="U1962" s="62">
        <v>27236.959999999999</v>
      </c>
    </row>
    <row r="1963" spans="1:21" x14ac:dyDescent="0.25">
      <c r="A1963" t="s">
        <v>1994</v>
      </c>
      <c r="B1963">
        <v>1968</v>
      </c>
      <c r="C1963" t="s">
        <v>18</v>
      </c>
      <c r="D1963">
        <v>6</v>
      </c>
      <c r="E1963">
        <v>3</v>
      </c>
      <c r="F1963" s="54">
        <v>27322.73</v>
      </c>
      <c r="G1963" t="s">
        <v>11</v>
      </c>
      <c r="H1963" t="s">
        <v>11</v>
      </c>
      <c r="I1963" t="s">
        <v>13</v>
      </c>
      <c r="J1963" s="19"/>
      <c r="K1963" s="19"/>
      <c r="L1963" s="15" t="str">
        <f t="shared" si="154"/>
        <v>Jun</v>
      </c>
      <c r="M1963" s="15">
        <f t="shared" si="155"/>
        <v>1968</v>
      </c>
      <c r="N1963" s="15" t="str" cm="1">
        <f t="array" ref="N1963">IF(G1963="?",INDEX($G$2:$G$2344,MODE(MATCH($G$2:$G$2344,$G$2:$G$2344,0))),G1963)</f>
        <v>tier - 2</v>
      </c>
      <c r="O1963" s="15" t="str" cm="1">
        <f t="array" ref="O1963">IF(H1963="?",INDEX($H$2:$H$2344,MODE(MATCH($H$2:$H$2344,$H$2:$H$2344,0))),H1963)</f>
        <v>tier - 2</v>
      </c>
      <c r="P1963" s="15" t="str">
        <f t="shared" si="156"/>
        <v>R1013</v>
      </c>
      <c r="Q1963" s="49" t="str">
        <f t="shared" si="157"/>
        <v>6-Jun-1968</v>
      </c>
      <c r="R1963" s="46">
        <v>24995</v>
      </c>
      <c r="S1963" s="15"/>
      <c r="T1963" s="29">
        <f t="shared" si="158"/>
        <v>55</v>
      </c>
      <c r="U1963" s="61">
        <v>27322.73</v>
      </c>
    </row>
    <row r="1964" spans="1:21" x14ac:dyDescent="0.25">
      <c r="A1964" t="s">
        <v>1995</v>
      </c>
      <c r="B1964">
        <v>1969</v>
      </c>
      <c r="C1964" t="s">
        <v>37</v>
      </c>
      <c r="D1964">
        <v>16</v>
      </c>
      <c r="E1964">
        <v>0</v>
      </c>
      <c r="F1964" s="54">
        <v>27346.04</v>
      </c>
      <c r="G1964" t="s">
        <v>11</v>
      </c>
      <c r="H1964" t="s">
        <v>11</v>
      </c>
      <c r="I1964" t="s">
        <v>13</v>
      </c>
      <c r="J1964" s="20"/>
      <c r="K1964" s="20"/>
      <c r="L1964" s="17" t="str">
        <f t="shared" si="154"/>
        <v>Oct</v>
      </c>
      <c r="M1964" s="17">
        <f t="shared" si="155"/>
        <v>1969</v>
      </c>
      <c r="N1964" s="17" t="str" cm="1">
        <f t="array" ref="N1964">IF(G1964="?",INDEX($G$2:$G$2344,MODE(MATCH($G$2:$G$2344,$G$2:$G$2344,0))),G1964)</f>
        <v>tier - 2</v>
      </c>
      <c r="O1964" s="17" t="str" cm="1">
        <f t="array" ref="O1964">IF(H1964="?",INDEX($H$2:$H$2344,MODE(MATCH($H$2:$H$2344,$H$2:$H$2344,0))),H1964)</f>
        <v>tier - 2</v>
      </c>
      <c r="P1964" s="17" t="str">
        <f t="shared" si="156"/>
        <v>R1013</v>
      </c>
      <c r="Q1964" s="47" t="str">
        <f t="shared" si="157"/>
        <v>16-Oct-1969</v>
      </c>
      <c r="R1964" s="48">
        <v>25492</v>
      </c>
      <c r="S1964" s="17"/>
      <c r="T1964" s="30">
        <f t="shared" si="158"/>
        <v>53</v>
      </c>
      <c r="U1964" s="62">
        <v>27346.04</v>
      </c>
    </row>
    <row r="1965" spans="1:21" x14ac:dyDescent="0.25">
      <c r="A1965" t="s">
        <v>1996</v>
      </c>
      <c r="B1965">
        <v>1988</v>
      </c>
      <c r="C1965" t="s">
        <v>20</v>
      </c>
      <c r="D1965">
        <v>15</v>
      </c>
      <c r="E1965">
        <v>2</v>
      </c>
      <c r="F1965" s="54">
        <v>27375.9</v>
      </c>
      <c r="G1965" t="s">
        <v>11</v>
      </c>
      <c r="H1965" t="s">
        <v>12</v>
      </c>
      <c r="I1965" t="s">
        <v>164</v>
      </c>
      <c r="J1965" s="19"/>
      <c r="K1965" s="19"/>
      <c r="L1965" s="15" t="str">
        <f t="shared" si="154"/>
        <v>Sep</v>
      </c>
      <c r="M1965" s="15">
        <f t="shared" si="155"/>
        <v>1988</v>
      </c>
      <c r="N1965" s="15" t="str" cm="1">
        <f t="array" ref="N1965">IF(G1965="?",INDEX($G$2:$G$2344,MODE(MATCH($G$2:$G$2344,$G$2:$G$2344,0))),G1965)</f>
        <v>tier - 2</v>
      </c>
      <c r="O1965" s="15" t="str" cm="1">
        <f t="array" ref="O1965">IF(H1965="?",INDEX($H$2:$H$2344,MODE(MATCH($H$2:$H$2344,$H$2:$H$2344,0))),H1965)</f>
        <v>tier - 3</v>
      </c>
      <c r="P1965" s="15" t="str">
        <f t="shared" si="156"/>
        <v>R1015</v>
      </c>
      <c r="Q1965" s="49" t="str">
        <f t="shared" si="157"/>
        <v>15-Sep-1988</v>
      </c>
      <c r="R1965" s="46">
        <v>32401</v>
      </c>
      <c r="S1965" s="15"/>
      <c r="T1965" s="29">
        <f t="shared" si="158"/>
        <v>34</v>
      </c>
      <c r="U1965" s="61">
        <v>27375.9</v>
      </c>
    </row>
    <row r="1966" spans="1:21" x14ac:dyDescent="0.25">
      <c r="A1966" t="s">
        <v>1997</v>
      </c>
      <c r="B1966">
        <v>1985</v>
      </c>
      <c r="C1966" t="s">
        <v>30</v>
      </c>
      <c r="D1966">
        <v>5</v>
      </c>
      <c r="E1966">
        <v>3</v>
      </c>
      <c r="F1966" s="54">
        <v>27432.73</v>
      </c>
      <c r="G1966" t="s">
        <v>11</v>
      </c>
      <c r="H1966" t="s">
        <v>16</v>
      </c>
      <c r="I1966" t="s">
        <v>42</v>
      </c>
      <c r="J1966" s="20"/>
      <c r="K1966" s="20"/>
      <c r="L1966" s="17" t="str">
        <f t="shared" si="154"/>
        <v>Dec</v>
      </c>
      <c r="M1966" s="17">
        <f t="shared" si="155"/>
        <v>1985</v>
      </c>
      <c r="N1966" s="17" t="str" cm="1">
        <f t="array" ref="N1966">IF(G1966="?",INDEX($G$2:$G$2344,MODE(MATCH($G$2:$G$2344,$G$2:$G$2344,0))),G1966)</f>
        <v>tier - 2</v>
      </c>
      <c r="O1966" s="17" t="str" cm="1">
        <f t="array" ref="O1966">IF(H1966="?",INDEX($H$2:$H$2344,MODE(MATCH($H$2:$H$2344,$H$2:$H$2344,0))),H1966)</f>
        <v>tier - 1</v>
      </c>
      <c r="P1966" s="17" t="str">
        <f t="shared" si="156"/>
        <v>R1011</v>
      </c>
      <c r="Q1966" s="47" t="str">
        <f t="shared" si="157"/>
        <v>5-Dec-1985</v>
      </c>
      <c r="R1966" s="48">
        <v>31386</v>
      </c>
      <c r="S1966" s="17"/>
      <c r="T1966" s="30">
        <f t="shared" si="158"/>
        <v>37</v>
      </c>
      <c r="U1966" s="62">
        <v>27432.73</v>
      </c>
    </row>
    <row r="1967" spans="1:21" x14ac:dyDescent="0.25">
      <c r="A1967" t="s">
        <v>1998</v>
      </c>
      <c r="B1967">
        <v>1981</v>
      </c>
      <c r="C1967" t="s">
        <v>37</v>
      </c>
      <c r="D1967">
        <v>3</v>
      </c>
      <c r="E1967">
        <v>1</v>
      </c>
      <c r="F1967" s="54">
        <v>27495.59</v>
      </c>
      <c r="G1967" t="s">
        <v>11</v>
      </c>
      <c r="H1967" t="s">
        <v>16</v>
      </c>
      <c r="I1967" t="s">
        <v>42</v>
      </c>
      <c r="J1967" s="19"/>
      <c r="K1967" s="19"/>
      <c r="L1967" s="15" t="str">
        <f t="shared" si="154"/>
        <v>Oct</v>
      </c>
      <c r="M1967" s="15">
        <f t="shared" si="155"/>
        <v>1981</v>
      </c>
      <c r="N1967" s="15" t="str" cm="1">
        <f t="array" ref="N1967">IF(G1967="?",INDEX($G$2:$G$2344,MODE(MATCH($G$2:$G$2344,$G$2:$G$2344,0))),G1967)</f>
        <v>tier - 2</v>
      </c>
      <c r="O1967" s="15" t="str" cm="1">
        <f t="array" ref="O1967">IF(H1967="?",INDEX($H$2:$H$2344,MODE(MATCH($H$2:$H$2344,$H$2:$H$2344,0))),H1967)</f>
        <v>tier - 1</v>
      </c>
      <c r="P1967" s="15" t="str">
        <f t="shared" si="156"/>
        <v>R1011</v>
      </c>
      <c r="Q1967" s="49" t="str">
        <f t="shared" si="157"/>
        <v>3-Oct-1981</v>
      </c>
      <c r="R1967" s="46">
        <v>29862</v>
      </c>
      <c r="S1967" s="15"/>
      <c r="T1967" s="29">
        <f t="shared" si="158"/>
        <v>41</v>
      </c>
      <c r="U1967" s="61">
        <v>27495.59</v>
      </c>
    </row>
    <row r="1968" spans="1:21" x14ac:dyDescent="0.25">
      <c r="A1968" t="s">
        <v>1999</v>
      </c>
      <c r="B1968">
        <v>1965</v>
      </c>
      <c r="C1968" t="s">
        <v>37</v>
      </c>
      <c r="D1968">
        <v>19</v>
      </c>
      <c r="E1968">
        <v>0</v>
      </c>
      <c r="F1968" s="54">
        <v>27533.91</v>
      </c>
      <c r="G1968" t="s">
        <v>11</v>
      </c>
      <c r="H1968" t="s">
        <v>12</v>
      </c>
      <c r="I1968" t="s">
        <v>13</v>
      </c>
      <c r="J1968" s="20"/>
      <c r="K1968" s="20"/>
      <c r="L1968" s="17" t="str">
        <f t="shared" si="154"/>
        <v>Oct</v>
      </c>
      <c r="M1968" s="17">
        <f t="shared" si="155"/>
        <v>1965</v>
      </c>
      <c r="N1968" s="17" t="str" cm="1">
        <f t="array" ref="N1968">IF(G1968="?",INDEX($G$2:$G$2344,MODE(MATCH($G$2:$G$2344,$G$2:$G$2344,0))),G1968)</f>
        <v>tier - 2</v>
      </c>
      <c r="O1968" s="17" t="str" cm="1">
        <f t="array" ref="O1968">IF(H1968="?",INDEX($H$2:$H$2344,MODE(MATCH($H$2:$H$2344,$H$2:$H$2344,0))),H1968)</f>
        <v>tier - 3</v>
      </c>
      <c r="P1968" s="17" t="str">
        <f t="shared" si="156"/>
        <v>R1013</v>
      </c>
      <c r="Q1968" s="47" t="str">
        <f t="shared" si="157"/>
        <v>19-Oct-1965</v>
      </c>
      <c r="R1968" s="48">
        <v>24034</v>
      </c>
      <c r="S1968" s="17"/>
      <c r="T1968" s="30">
        <f t="shared" si="158"/>
        <v>57</v>
      </c>
      <c r="U1968" s="62">
        <v>27533.91</v>
      </c>
    </row>
    <row r="1969" spans="1:21" x14ac:dyDescent="0.25">
      <c r="A1969" t="s">
        <v>2000</v>
      </c>
      <c r="B1969">
        <v>1984</v>
      </c>
      <c r="C1969" t="s">
        <v>10</v>
      </c>
      <c r="D1969">
        <v>22</v>
      </c>
      <c r="E1969">
        <v>3</v>
      </c>
      <c r="F1969" s="54">
        <v>27534.53</v>
      </c>
      <c r="G1969" t="s">
        <v>11</v>
      </c>
      <c r="H1969" t="s">
        <v>11</v>
      </c>
      <c r="I1969" t="s">
        <v>42</v>
      </c>
      <c r="J1969" s="19"/>
      <c r="K1969" s="19"/>
      <c r="L1969" s="15" t="str">
        <f t="shared" si="154"/>
        <v>Jul</v>
      </c>
      <c r="M1969" s="15">
        <f t="shared" si="155"/>
        <v>1984</v>
      </c>
      <c r="N1969" s="15" t="str" cm="1">
        <f t="array" ref="N1969">IF(G1969="?",INDEX($G$2:$G$2344,MODE(MATCH($G$2:$G$2344,$G$2:$G$2344,0))),G1969)</f>
        <v>tier - 2</v>
      </c>
      <c r="O1969" s="15" t="str" cm="1">
        <f t="array" ref="O1969">IF(H1969="?",INDEX($H$2:$H$2344,MODE(MATCH($H$2:$H$2344,$H$2:$H$2344,0))),H1969)</f>
        <v>tier - 2</v>
      </c>
      <c r="P1969" s="15" t="str">
        <f t="shared" si="156"/>
        <v>R1011</v>
      </c>
      <c r="Q1969" s="49" t="str">
        <f t="shared" si="157"/>
        <v>22-Jul-1984</v>
      </c>
      <c r="R1969" s="46">
        <v>30885</v>
      </c>
      <c r="S1969" s="15"/>
      <c r="T1969" s="29">
        <f t="shared" si="158"/>
        <v>38</v>
      </c>
      <c r="U1969" s="61">
        <v>27534.53</v>
      </c>
    </row>
    <row r="1970" spans="1:21" x14ac:dyDescent="0.25">
      <c r="A1970" t="s">
        <v>2001</v>
      </c>
      <c r="B1970">
        <v>1985</v>
      </c>
      <c r="C1970" t="s">
        <v>15</v>
      </c>
      <c r="D1970">
        <v>6</v>
      </c>
      <c r="E1970">
        <v>3</v>
      </c>
      <c r="F1970" s="54">
        <v>27598.93</v>
      </c>
      <c r="G1970" t="s">
        <v>11</v>
      </c>
      <c r="H1970" t="s">
        <v>16</v>
      </c>
      <c r="I1970" t="s">
        <v>42</v>
      </c>
      <c r="J1970" s="20"/>
      <c r="K1970" s="20"/>
      <c r="L1970" s="17" t="str">
        <f t="shared" si="154"/>
        <v>Nov</v>
      </c>
      <c r="M1970" s="17">
        <f t="shared" si="155"/>
        <v>1985</v>
      </c>
      <c r="N1970" s="17" t="str" cm="1">
        <f t="array" ref="N1970">IF(G1970="?",INDEX($G$2:$G$2344,MODE(MATCH($G$2:$G$2344,$G$2:$G$2344,0))),G1970)</f>
        <v>tier - 2</v>
      </c>
      <c r="O1970" s="17" t="str" cm="1">
        <f t="array" ref="O1970">IF(H1970="?",INDEX($H$2:$H$2344,MODE(MATCH($H$2:$H$2344,$H$2:$H$2344,0))),H1970)</f>
        <v>tier - 1</v>
      </c>
      <c r="P1970" s="17" t="str">
        <f t="shared" si="156"/>
        <v>R1011</v>
      </c>
      <c r="Q1970" s="47" t="str">
        <f t="shared" si="157"/>
        <v>6-Nov-1985</v>
      </c>
      <c r="R1970" s="48">
        <v>31357</v>
      </c>
      <c r="S1970" s="17"/>
      <c r="T1970" s="30">
        <f t="shared" si="158"/>
        <v>37</v>
      </c>
      <c r="U1970" s="62">
        <v>27598.93</v>
      </c>
    </row>
    <row r="1971" spans="1:21" x14ac:dyDescent="0.25">
      <c r="A1971" t="s">
        <v>2002</v>
      </c>
      <c r="B1971">
        <v>1992</v>
      </c>
      <c r="C1971" t="s">
        <v>18</v>
      </c>
      <c r="D1971">
        <v>11</v>
      </c>
      <c r="E1971">
        <v>0</v>
      </c>
      <c r="F1971" s="54">
        <v>27614.71</v>
      </c>
      <c r="G1971" t="s">
        <v>11</v>
      </c>
      <c r="H1971" t="s">
        <v>12</v>
      </c>
      <c r="I1971" t="s">
        <v>42</v>
      </c>
      <c r="J1971" s="19"/>
      <c r="K1971" s="19"/>
      <c r="L1971" s="15" t="str">
        <f t="shared" si="154"/>
        <v>Jun</v>
      </c>
      <c r="M1971" s="15">
        <f t="shared" si="155"/>
        <v>1992</v>
      </c>
      <c r="N1971" s="15" t="str" cm="1">
        <f t="array" ref="N1971">IF(G1971="?",INDEX($G$2:$G$2344,MODE(MATCH($G$2:$G$2344,$G$2:$G$2344,0))),G1971)</f>
        <v>tier - 2</v>
      </c>
      <c r="O1971" s="15" t="str" cm="1">
        <f t="array" ref="O1971">IF(H1971="?",INDEX($H$2:$H$2344,MODE(MATCH($H$2:$H$2344,$H$2:$H$2344,0))),H1971)</f>
        <v>tier - 3</v>
      </c>
      <c r="P1971" s="15" t="str">
        <f t="shared" si="156"/>
        <v>R1011</v>
      </c>
      <c r="Q1971" s="49" t="str">
        <f t="shared" si="157"/>
        <v>11-Jun-1992</v>
      </c>
      <c r="R1971" s="46">
        <v>33766</v>
      </c>
      <c r="S1971" s="15"/>
      <c r="T1971" s="29">
        <f t="shared" si="158"/>
        <v>30</v>
      </c>
      <c r="U1971" s="61">
        <v>27614.71</v>
      </c>
    </row>
    <row r="1972" spans="1:21" x14ac:dyDescent="0.25">
      <c r="A1972" t="s">
        <v>2003</v>
      </c>
      <c r="B1972">
        <v>1997</v>
      </c>
      <c r="C1972" t="s">
        <v>20</v>
      </c>
      <c r="D1972">
        <v>9</v>
      </c>
      <c r="E1972">
        <v>0</v>
      </c>
      <c r="F1972" s="54">
        <v>27619.360000000001</v>
      </c>
      <c r="G1972" t="s">
        <v>11</v>
      </c>
      <c r="H1972" t="s">
        <v>12</v>
      </c>
      <c r="I1972" t="s">
        <v>42</v>
      </c>
      <c r="J1972" s="20"/>
      <c r="K1972" s="20"/>
      <c r="L1972" s="17" t="str">
        <f t="shared" si="154"/>
        <v>Sep</v>
      </c>
      <c r="M1972" s="17">
        <f t="shared" si="155"/>
        <v>1997</v>
      </c>
      <c r="N1972" s="17" t="str" cm="1">
        <f t="array" ref="N1972">IF(G1972="?",INDEX($G$2:$G$2344,MODE(MATCH($G$2:$G$2344,$G$2:$G$2344,0))),G1972)</f>
        <v>tier - 2</v>
      </c>
      <c r="O1972" s="17" t="str" cm="1">
        <f t="array" ref="O1972">IF(H1972="?",INDEX($H$2:$H$2344,MODE(MATCH($H$2:$H$2344,$H$2:$H$2344,0))),H1972)</f>
        <v>tier - 3</v>
      </c>
      <c r="P1972" s="17" t="str">
        <f t="shared" si="156"/>
        <v>R1011</v>
      </c>
      <c r="Q1972" s="47" t="str">
        <f t="shared" si="157"/>
        <v>9-Sep-1997</v>
      </c>
      <c r="R1972" s="48">
        <v>35682</v>
      </c>
      <c r="S1972" s="17"/>
      <c r="T1972" s="30">
        <f t="shared" si="158"/>
        <v>25</v>
      </c>
      <c r="U1972" s="62">
        <v>27619.360000000001</v>
      </c>
    </row>
    <row r="1973" spans="1:21" x14ac:dyDescent="0.25">
      <c r="A1973" t="s">
        <v>2004</v>
      </c>
      <c r="B1973">
        <v>1997</v>
      </c>
      <c r="C1973" t="s">
        <v>37</v>
      </c>
      <c r="D1973">
        <v>7</v>
      </c>
      <c r="E1973">
        <v>0</v>
      </c>
      <c r="F1973" s="54">
        <v>27625.17</v>
      </c>
      <c r="G1973" t="s">
        <v>16</v>
      </c>
      <c r="H1973" t="s">
        <v>16</v>
      </c>
      <c r="I1973" t="s">
        <v>42</v>
      </c>
      <c r="J1973" s="19"/>
      <c r="K1973" s="19"/>
      <c r="L1973" s="15" t="str">
        <f t="shared" si="154"/>
        <v>Oct</v>
      </c>
      <c r="M1973" s="15">
        <f t="shared" si="155"/>
        <v>1997</v>
      </c>
      <c r="N1973" s="15" t="str" cm="1">
        <f t="array" ref="N1973">IF(G1973="?",INDEX($G$2:$G$2344,MODE(MATCH($G$2:$G$2344,$G$2:$G$2344,0))),G1973)</f>
        <v>tier - 1</v>
      </c>
      <c r="O1973" s="15" t="str" cm="1">
        <f t="array" ref="O1973">IF(H1973="?",INDEX($H$2:$H$2344,MODE(MATCH($H$2:$H$2344,$H$2:$H$2344,0))),H1973)</f>
        <v>tier - 1</v>
      </c>
      <c r="P1973" s="15" t="str">
        <f t="shared" si="156"/>
        <v>R1011</v>
      </c>
      <c r="Q1973" s="49" t="str">
        <f t="shared" si="157"/>
        <v>7-Oct-1997</v>
      </c>
      <c r="R1973" s="46">
        <v>35710</v>
      </c>
      <c r="S1973" s="15"/>
      <c r="T1973" s="29">
        <f t="shared" si="158"/>
        <v>25</v>
      </c>
      <c r="U1973" s="61">
        <v>27625.17</v>
      </c>
    </row>
    <row r="1974" spans="1:21" x14ac:dyDescent="0.25">
      <c r="A1974" t="s">
        <v>2005</v>
      </c>
      <c r="B1974">
        <v>1992</v>
      </c>
      <c r="C1974" t="s">
        <v>10</v>
      </c>
      <c r="D1974">
        <v>3</v>
      </c>
      <c r="E1974">
        <v>0</v>
      </c>
      <c r="F1974" s="54">
        <v>27696.11</v>
      </c>
      <c r="G1974" t="s">
        <v>16</v>
      </c>
      <c r="H1974" t="s">
        <v>11</v>
      </c>
      <c r="I1974" t="s">
        <v>42</v>
      </c>
      <c r="J1974" s="20"/>
      <c r="K1974" s="20"/>
      <c r="L1974" s="17" t="str">
        <f t="shared" si="154"/>
        <v>Jul</v>
      </c>
      <c r="M1974" s="17">
        <f t="shared" si="155"/>
        <v>1992</v>
      </c>
      <c r="N1974" s="17" t="str" cm="1">
        <f t="array" ref="N1974">IF(G1974="?",INDEX($G$2:$G$2344,MODE(MATCH($G$2:$G$2344,$G$2:$G$2344,0))),G1974)</f>
        <v>tier - 1</v>
      </c>
      <c r="O1974" s="17" t="str" cm="1">
        <f t="array" ref="O1974">IF(H1974="?",INDEX($H$2:$H$2344,MODE(MATCH($H$2:$H$2344,$H$2:$H$2344,0))),H1974)</f>
        <v>tier - 2</v>
      </c>
      <c r="P1974" s="17" t="str">
        <f t="shared" si="156"/>
        <v>R1011</v>
      </c>
      <c r="Q1974" s="47" t="str">
        <f t="shared" si="157"/>
        <v>3-Jul-1992</v>
      </c>
      <c r="R1974" s="48">
        <v>33788</v>
      </c>
      <c r="S1974" s="17"/>
      <c r="T1974" s="30">
        <f t="shared" si="158"/>
        <v>30</v>
      </c>
      <c r="U1974" s="62">
        <v>27696.11</v>
      </c>
    </row>
    <row r="1975" spans="1:21" x14ac:dyDescent="0.25">
      <c r="A1975" t="s">
        <v>2006</v>
      </c>
      <c r="B1975">
        <v>2002</v>
      </c>
      <c r="C1975" t="s">
        <v>30</v>
      </c>
      <c r="D1975">
        <v>6</v>
      </c>
      <c r="E1975">
        <v>1</v>
      </c>
      <c r="F1975" s="54">
        <v>27724.29</v>
      </c>
      <c r="G1975" t="s">
        <v>16</v>
      </c>
      <c r="H1975" t="s">
        <v>12</v>
      </c>
      <c r="I1975" t="s">
        <v>13</v>
      </c>
      <c r="J1975" s="19"/>
      <c r="K1975" s="19"/>
      <c r="L1975" s="15" t="str">
        <f t="shared" si="154"/>
        <v>Dec</v>
      </c>
      <c r="M1975" s="15">
        <f t="shared" si="155"/>
        <v>2002</v>
      </c>
      <c r="N1975" s="15" t="str" cm="1">
        <f t="array" ref="N1975">IF(G1975="?",INDEX($G$2:$G$2344,MODE(MATCH($G$2:$G$2344,$G$2:$G$2344,0))),G1975)</f>
        <v>tier - 1</v>
      </c>
      <c r="O1975" s="15" t="str" cm="1">
        <f t="array" ref="O1975">IF(H1975="?",INDEX($H$2:$H$2344,MODE(MATCH($H$2:$H$2344,$H$2:$H$2344,0))),H1975)</f>
        <v>tier - 3</v>
      </c>
      <c r="P1975" s="15" t="str">
        <f t="shared" si="156"/>
        <v>R1013</v>
      </c>
      <c r="Q1975" s="49" t="str">
        <f t="shared" si="157"/>
        <v>6-Dec-2002</v>
      </c>
      <c r="R1975" s="46">
        <v>37596</v>
      </c>
      <c r="S1975" s="15"/>
      <c r="T1975" s="29">
        <f t="shared" si="158"/>
        <v>20</v>
      </c>
      <c r="U1975" s="61">
        <v>27724.29</v>
      </c>
    </row>
    <row r="1976" spans="1:21" x14ac:dyDescent="0.25">
      <c r="A1976" t="s">
        <v>2007</v>
      </c>
      <c r="B1976">
        <v>1960</v>
      </c>
      <c r="C1976" t="s">
        <v>10</v>
      </c>
      <c r="D1976">
        <v>6</v>
      </c>
      <c r="E1976">
        <v>0</v>
      </c>
      <c r="F1976" s="54">
        <v>27808.73</v>
      </c>
      <c r="G1976" t="s">
        <v>16</v>
      </c>
      <c r="H1976" t="s">
        <v>16</v>
      </c>
      <c r="I1976" t="s">
        <v>13</v>
      </c>
      <c r="J1976" s="20"/>
      <c r="K1976" s="20"/>
      <c r="L1976" s="17" t="str">
        <f t="shared" si="154"/>
        <v>Jul</v>
      </c>
      <c r="M1976" s="17">
        <f t="shared" si="155"/>
        <v>1960</v>
      </c>
      <c r="N1976" s="17" t="str" cm="1">
        <f t="array" ref="N1976">IF(G1976="?",INDEX($G$2:$G$2344,MODE(MATCH($G$2:$G$2344,$G$2:$G$2344,0))),G1976)</f>
        <v>tier - 1</v>
      </c>
      <c r="O1976" s="17" t="str" cm="1">
        <f t="array" ref="O1976">IF(H1976="?",INDEX($H$2:$H$2344,MODE(MATCH($H$2:$H$2344,$H$2:$H$2344,0))),H1976)</f>
        <v>tier - 1</v>
      </c>
      <c r="P1976" s="17" t="str">
        <f t="shared" si="156"/>
        <v>R1013</v>
      </c>
      <c r="Q1976" s="47" t="str">
        <f t="shared" si="157"/>
        <v>6-Jul-1960</v>
      </c>
      <c r="R1976" s="48">
        <v>22103</v>
      </c>
      <c r="S1976" s="17"/>
      <c r="T1976" s="30">
        <f t="shared" si="158"/>
        <v>62</v>
      </c>
      <c r="U1976" s="62">
        <v>27808.73</v>
      </c>
    </row>
    <row r="1977" spans="1:21" x14ac:dyDescent="0.25">
      <c r="A1977" t="s">
        <v>2008</v>
      </c>
      <c r="B1977">
        <v>1985</v>
      </c>
      <c r="C1977" t="s">
        <v>30</v>
      </c>
      <c r="D1977">
        <v>4</v>
      </c>
      <c r="E1977">
        <v>3</v>
      </c>
      <c r="F1977" s="54">
        <v>27849.94</v>
      </c>
      <c r="G1977" t="s">
        <v>16</v>
      </c>
      <c r="H1977" t="s">
        <v>16</v>
      </c>
      <c r="I1977" t="s">
        <v>42</v>
      </c>
      <c r="J1977" s="19"/>
      <c r="K1977" s="19"/>
      <c r="L1977" s="15" t="str">
        <f t="shared" si="154"/>
        <v>Dec</v>
      </c>
      <c r="M1977" s="15">
        <f t="shared" si="155"/>
        <v>1985</v>
      </c>
      <c r="N1977" s="15" t="str" cm="1">
        <f t="array" ref="N1977">IF(G1977="?",INDEX($G$2:$G$2344,MODE(MATCH($G$2:$G$2344,$G$2:$G$2344,0))),G1977)</f>
        <v>tier - 1</v>
      </c>
      <c r="O1977" s="15" t="str" cm="1">
        <f t="array" ref="O1977">IF(H1977="?",INDEX($H$2:$H$2344,MODE(MATCH($H$2:$H$2344,$H$2:$H$2344,0))),H1977)</f>
        <v>tier - 1</v>
      </c>
      <c r="P1977" s="15" t="str">
        <f t="shared" si="156"/>
        <v>R1011</v>
      </c>
      <c r="Q1977" s="49" t="str">
        <f t="shared" si="157"/>
        <v>4-Dec-1985</v>
      </c>
      <c r="R1977" s="46">
        <v>31385</v>
      </c>
      <c r="S1977" s="15"/>
      <c r="T1977" s="29">
        <f t="shared" si="158"/>
        <v>37</v>
      </c>
      <c r="U1977" s="61">
        <v>27849.94</v>
      </c>
    </row>
    <row r="1978" spans="1:21" x14ac:dyDescent="0.25">
      <c r="A1978" t="s">
        <v>2009</v>
      </c>
      <c r="B1978">
        <v>1989</v>
      </c>
      <c r="C1978" t="s">
        <v>15</v>
      </c>
      <c r="D1978">
        <v>21</v>
      </c>
      <c r="E1978">
        <v>3</v>
      </c>
      <c r="F1978" s="54">
        <v>27925.86</v>
      </c>
      <c r="G1978" t="s">
        <v>16</v>
      </c>
      <c r="H1978" t="s">
        <v>11</v>
      </c>
      <c r="I1978" t="s">
        <v>42</v>
      </c>
      <c r="J1978" s="20"/>
      <c r="K1978" s="20"/>
      <c r="L1978" s="17" t="str">
        <f t="shared" si="154"/>
        <v>Nov</v>
      </c>
      <c r="M1978" s="17">
        <f t="shared" si="155"/>
        <v>1989</v>
      </c>
      <c r="N1978" s="17" t="str" cm="1">
        <f t="array" ref="N1978">IF(G1978="?",INDEX($G$2:$G$2344,MODE(MATCH($G$2:$G$2344,$G$2:$G$2344,0))),G1978)</f>
        <v>tier - 1</v>
      </c>
      <c r="O1978" s="17" t="str" cm="1">
        <f t="array" ref="O1978">IF(H1978="?",INDEX($H$2:$H$2344,MODE(MATCH($H$2:$H$2344,$H$2:$H$2344,0))),H1978)</f>
        <v>tier - 2</v>
      </c>
      <c r="P1978" s="17" t="str">
        <f t="shared" si="156"/>
        <v>R1011</v>
      </c>
      <c r="Q1978" s="47" t="str">
        <f t="shared" si="157"/>
        <v>21-Nov-1989</v>
      </c>
      <c r="R1978" s="48">
        <v>32833</v>
      </c>
      <c r="S1978" s="17"/>
      <c r="T1978" s="30">
        <f t="shared" si="158"/>
        <v>33</v>
      </c>
      <c r="U1978" s="62">
        <v>27925.86</v>
      </c>
    </row>
    <row r="1979" spans="1:21" x14ac:dyDescent="0.25">
      <c r="A1979" t="s">
        <v>2010</v>
      </c>
      <c r="B1979">
        <v>1991</v>
      </c>
      <c r="C1979" t="s">
        <v>18</v>
      </c>
      <c r="D1979">
        <v>4</v>
      </c>
      <c r="E1979">
        <v>3</v>
      </c>
      <c r="F1979" s="54">
        <v>27931.11</v>
      </c>
      <c r="G1979" t="s">
        <v>16</v>
      </c>
      <c r="H1979" t="s">
        <v>12</v>
      </c>
      <c r="I1979" t="s">
        <v>42</v>
      </c>
      <c r="J1979" s="19"/>
      <c r="K1979" s="19"/>
      <c r="L1979" s="15" t="str">
        <f t="shared" si="154"/>
        <v>Jun</v>
      </c>
      <c r="M1979" s="15">
        <f t="shared" si="155"/>
        <v>1991</v>
      </c>
      <c r="N1979" s="15" t="str" cm="1">
        <f t="array" ref="N1979">IF(G1979="?",INDEX($G$2:$G$2344,MODE(MATCH($G$2:$G$2344,$G$2:$G$2344,0))),G1979)</f>
        <v>tier - 1</v>
      </c>
      <c r="O1979" s="15" t="str" cm="1">
        <f t="array" ref="O1979">IF(H1979="?",INDEX($H$2:$H$2344,MODE(MATCH($H$2:$H$2344,$H$2:$H$2344,0))),H1979)</f>
        <v>tier - 3</v>
      </c>
      <c r="P1979" s="15" t="str">
        <f t="shared" si="156"/>
        <v>R1011</v>
      </c>
      <c r="Q1979" s="49" t="str">
        <f t="shared" si="157"/>
        <v>4-Jun-1991</v>
      </c>
      <c r="R1979" s="46">
        <v>33393</v>
      </c>
      <c r="S1979" s="15"/>
      <c r="T1979" s="29">
        <f t="shared" si="158"/>
        <v>32</v>
      </c>
      <c r="U1979" s="61">
        <v>27931.11</v>
      </c>
    </row>
    <row r="1980" spans="1:21" x14ac:dyDescent="0.25">
      <c r="A1980" t="s">
        <v>2011</v>
      </c>
      <c r="B1980">
        <v>1961</v>
      </c>
      <c r="C1980" t="s">
        <v>10</v>
      </c>
      <c r="D1980">
        <v>28</v>
      </c>
      <c r="E1980">
        <v>3</v>
      </c>
      <c r="F1980" s="54">
        <v>27941.29</v>
      </c>
      <c r="G1980" t="s">
        <v>16</v>
      </c>
      <c r="H1980" t="s">
        <v>12</v>
      </c>
      <c r="I1980" t="s">
        <v>42</v>
      </c>
      <c r="J1980" s="20"/>
      <c r="K1980" s="20"/>
      <c r="L1980" s="17" t="str">
        <f t="shared" si="154"/>
        <v>Jul</v>
      </c>
      <c r="M1980" s="17">
        <f t="shared" si="155"/>
        <v>1961</v>
      </c>
      <c r="N1980" s="17" t="str" cm="1">
        <f t="array" ref="N1980">IF(G1980="?",INDEX($G$2:$G$2344,MODE(MATCH($G$2:$G$2344,$G$2:$G$2344,0))),G1980)</f>
        <v>tier - 1</v>
      </c>
      <c r="O1980" s="17" t="str" cm="1">
        <f t="array" ref="O1980">IF(H1980="?",INDEX($H$2:$H$2344,MODE(MATCH($H$2:$H$2344,$H$2:$H$2344,0))),H1980)</f>
        <v>tier - 3</v>
      </c>
      <c r="P1980" s="17" t="str">
        <f t="shared" si="156"/>
        <v>R1011</v>
      </c>
      <c r="Q1980" s="47" t="str">
        <f t="shared" si="157"/>
        <v>28-Jul-1961</v>
      </c>
      <c r="R1980" s="48">
        <v>22490</v>
      </c>
      <c r="S1980" s="17"/>
      <c r="T1980" s="30">
        <f t="shared" si="158"/>
        <v>61</v>
      </c>
      <c r="U1980" s="62">
        <v>27941.29</v>
      </c>
    </row>
    <row r="1981" spans="1:21" x14ac:dyDescent="0.25">
      <c r="A1981" t="s">
        <v>2012</v>
      </c>
      <c r="B1981">
        <v>1999</v>
      </c>
      <c r="C1981" t="s">
        <v>30</v>
      </c>
      <c r="D1981">
        <v>21</v>
      </c>
      <c r="E1981">
        <v>0</v>
      </c>
      <c r="F1981" s="54">
        <v>27980.77</v>
      </c>
      <c r="G1981" t="s">
        <v>16</v>
      </c>
      <c r="H1981" t="s">
        <v>16</v>
      </c>
      <c r="I1981" t="s">
        <v>42</v>
      </c>
      <c r="J1981" s="19"/>
      <c r="K1981" s="19"/>
      <c r="L1981" s="15" t="str">
        <f t="shared" si="154"/>
        <v>Dec</v>
      </c>
      <c r="M1981" s="15">
        <f t="shared" si="155"/>
        <v>1999</v>
      </c>
      <c r="N1981" s="15" t="str" cm="1">
        <f t="array" ref="N1981">IF(G1981="?",INDEX($G$2:$G$2344,MODE(MATCH($G$2:$G$2344,$G$2:$G$2344,0))),G1981)</f>
        <v>tier - 1</v>
      </c>
      <c r="O1981" s="15" t="str" cm="1">
        <f t="array" ref="O1981">IF(H1981="?",INDEX($H$2:$H$2344,MODE(MATCH($H$2:$H$2344,$H$2:$H$2344,0))),H1981)</f>
        <v>tier - 1</v>
      </c>
      <c r="P1981" s="15" t="str">
        <f t="shared" si="156"/>
        <v>R1011</v>
      </c>
      <c r="Q1981" s="49" t="str">
        <f t="shared" si="157"/>
        <v>21-Dec-1999</v>
      </c>
      <c r="R1981" s="46">
        <v>36515</v>
      </c>
      <c r="S1981" s="15"/>
      <c r="T1981" s="29">
        <f t="shared" si="158"/>
        <v>23</v>
      </c>
      <c r="U1981" s="61">
        <v>27980.77</v>
      </c>
    </row>
    <row r="1982" spans="1:21" x14ac:dyDescent="0.25">
      <c r="A1982" t="s">
        <v>2013</v>
      </c>
      <c r="B1982">
        <v>1985</v>
      </c>
      <c r="C1982" t="s">
        <v>15</v>
      </c>
      <c r="D1982">
        <v>29</v>
      </c>
      <c r="E1982">
        <v>3</v>
      </c>
      <c r="F1982" s="54">
        <v>28006.94</v>
      </c>
      <c r="G1982" t="s">
        <v>16</v>
      </c>
      <c r="H1982" t="s">
        <v>11</v>
      </c>
      <c r="I1982" t="s">
        <v>42</v>
      </c>
      <c r="J1982" s="20"/>
      <c r="K1982" s="20"/>
      <c r="L1982" s="17" t="str">
        <f t="shared" si="154"/>
        <v>Nov</v>
      </c>
      <c r="M1982" s="17">
        <f t="shared" si="155"/>
        <v>1985</v>
      </c>
      <c r="N1982" s="17" t="str" cm="1">
        <f t="array" ref="N1982">IF(G1982="?",INDEX($G$2:$G$2344,MODE(MATCH($G$2:$G$2344,$G$2:$G$2344,0))),G1982)</f>
        <v>tier - 1</v>
      </c>
      <c r="O1982" s="17" t="str" cm="1">
        <f t="array" ref="O1982">IF(H1982="?",INDEX($H$2:$H$2344,MODE(MATCH($H$2:$H$2344,$H$2:$H$2344,0))),H1982)</f>
        <v>tier - 2</v>
      </c>
      <c r="P1982" s="17" t="str">
        <f t="shared" si="156"/>
        <v>R1011</v>
      </c>
      <c r="Q1982" s="47" t="str">
        <f t="shared" si="157"/>
        <v>29-Nov-1985</v>
      </c>
      <c r="R1982" s="48">
        <v>31380</v>
      </c>
      <c r="S1982" s="17"/>
      <c r="T1982" s="30">
        <f t="shared" si="158"/>
        <v>37</v>
      </c>
      <c r="U1982" s="62">
        <v>28006.94</v>
      </c>
    </row>
    <row r="1983" spans="1:21" x14ac:dyDescent="0.25">
      <c r="A1983" t="s">
        <v>2014</v>
      </c>
      <c r="B1983">
        <v>1960</v>
      </c>
      <c r="C1983" t="s">
        <v>15</v>
      </c>
      <c r="D1983">
        <v>22</v>
      </c>
      <c r="E1983">
        <v>0</v>
      </c>
      <c r="F1983" s="54">
        <v>28101.33</v>
      </c>
      <c r="G1983" t="s">
        <v>16</v>
      </c>
      <c r="H1983" t="s">
        <v>11</v>
      </c>
      <c r="I1983" t="s">
        <v>166</v>
      </c>
      <c r="J1983" s="19"/>
      <c r="K1983" s="19"/>
      <c r="L1983" s="15" t="str">
        <f t="shared" si="154"/>
        <v>Nov</v>
      </c>
      <c r="M1983" s="15">
        <f t="shared" si="155"/>
        <v>1960</v>
      </c>
      <c r="N1983" s="15" t="str" cm="1">
        <f t="array" ref="N1983">IF(G1983="?",INDEX($G$2:$G$2344,MODE(MATCH($G$2:$G$2344,$G$2:$G$2344,0))),G1983)</f>
        <v>tier - 1</v>
      </c>
      <c r="O1983" s="15" t="str" cm="1">
        <f t="array" ref="O1983">IF(H1983="?",INDEX($H$2:$H$2344,MODE(MATCH($H$2:$H$2344,$H$2:$H$2344,0))),H1983)</f>
        <v>tier - 2</v>
      </c>
      <c r="P1983" s="15" t="str">
        <f t="shared" si="156"/>
        <v>R1019</v>
      </c>
      <c r="Q1983" s="49" t="str">
        <f t="shared" si="157"/>
        <v>22-Nov-1960</v>
      </c>
      <c r="R1983" s="46">
        <v>22242</v>
      </c>
      <c r="S1983" s="15"/>
      <c r="T1983" s="29">
        <f t="shared" si="158"/>
        <v>62</v>
      </c>
      <c r="U1983" s="61">
        <v>28101.33</v>
      </c>
    </row>
    <row r="1984" spans="1:21" x14ac:dyDescent="0.25">
      <c r="A1984" t="s">
        <v>2015</v>
      </c>
      <c r="B1984">
        <v>1999</v>
      </c>
      <c r="C1984" t="s">
        <v>20</v>
      </c>
      <c r="D1984">
        <v>6</v>
      </c>
      <c r="E1984">
        <v>0</v>
      </c>
      <c r="F1984" s="54">
        <v>28245.34</v>
      </c>
      <c r="G1984" t="s">
        <v>16</v>
      </c>
      <c r="H1984" t="s">
        <v>12</v>
      </c>
      <c r="I1984" t="s">
        <v>42</v>
      </c>
      <c r="J1984" s="20"/>
      <c r="K1984" s="20"/>
      <c r="L1984" s="17" t="str">
        <f t="shared" si="154"/>
        <v>Sep</v>
      </c>
      <c r="M1984" s="17">
        <f t="shared" si="155"/>
        <v>1999</v>
      </c>
      <c r="N1984" s="17" t="str" cm="1">
        <f t="array" ref="N1984">IF(G1984="?",INDEX($G$2:$G$2344,MODE(MATCH($G$2:$G$2344,$G$2:$G$2344,0))),G1984)</f>
        <v>tier - 1</v>
      </c>
      <c r="O1984" s="17" t="str" cm="1">
        <f t="array" ref="O1984">IF(H1984="?",INDEX($H$2:$H$2344,MODE(MATCH($H$2:$H$2344,$H$2:$H$2344,0))),H1984)</f>
        <v>tier - 3</v>
      </c>
      <c r="P1984" s="17" t="str">
        <f t="shared" si="156"/>
        <v>R1011</v>
      </c>
      <c r="Q1984" s="47" t="str">
        <f t="shared" si="157"/>
        <v>6-Sep-1999</v>
      </c>
      <c r="R1984" s="48">
        <v>36409</v>
      </c>
      <c r="S1984" s="17"/>
      <c r="T1984" s="30">
        <f t="shared" si="158"/>
        <v>23</v>
      </c>
      <c r="U1984" s="62">
        <v>28245.34</v>
      </c>
    </row>
    <row r="1985" spans="1:21" x14ac:dyDescent="0.25">
      <c r="A1985" t="s">
        <v>2016</v>
      </c>
      <c r="B1985">
        <v>1963</v>
      </c>
      <c r="C1985" t="s">
        <v>15</v>
      </c>
      <c r="D1985">
        <v>25</v>
      </c>
      <c r="E1985">
        <v>1</v>
      </c>
      <c r="F1985" s="54">
        <v>28287.9</v>
      </c>
      <c r="G1985" t="s">
        <v>16</v>
      </c>
      <c r="H1985" t="s">
        <v>16</v>
      </c>
      <c r="I1985" t="s">
        <v>13</v>
      </c>
      <c r="J1985" s="19"/>
      <c r="K1985" s="19"/>
      <c r="L1985" s="15" t="str">
        <f t="shared" si="154"/>
        <v>Nov</v>
      </c>
      <c r="M1985" s="15">
        <f t="shared" si="155"/>
        <v>1963</v>
      </c>
      <c r="N1985" s="15" t="str" cm="1">
        <f t="array" ref="N1985">IF(G1985="?",INDEX($G$2:$G$2344,MODE(MATCH($G$2:$G$2344,$G$2:$G$2344,0))),G1985)</f>
        <v>tier - 1</v>
      </c>
      <c r="O1985" s="15" t="str" cm="1">
        <f t="array" ref="O1985">IF(H1985="?",INDEX($H$2:$H$2344,MODE(MATCH($H$2:$H$2344,$H$2:$H$2344,0))),H1985)</f>
        <v>tier - 1</v>
      </c>
      <c r="P1985" s="15" t="str">
        <f t="shared" si="156"/>
        <v>R1013</v>
      </c>
      <c r="Q1985" s="49" t="str">
        <f t="shared" si="157"/>
        <v>25-Nov-1963</v>
      </c>
      <c r="R1985" s="46">
        <v>23340</v>
      </c>
      <c r="S1985" s="15"/>
      <c r="T1985" s="29">
        <f t="shared" si="158"/>
        <v>59</v>
      </c>
      <c r="U1985" s="61">
        <v>28287.9</v>
      </c>
    </row>
    <row r="1986" spans="1:21" x14ac:dyDescent="0.25">
      <c r="A1986" t="s">
        <v>2017</v>
      </c>
      <c r="B1986">
        <v>1990</v>
      </c>
      <c r="C1986" t="s">
        <v>30</v>
      </c>
      <c r="D1986">
        <v>24</v>
      </c>
      <c r="E1986">
        <v>3</v>
      </c>
      <c r="F1986" s="54">
        <v>28302.33</v>
      </c>
      <c r="G1986" t="s">
        <v>16</v>
      </c>
      <c r="H1986" t="s">
        <v>11</v>
      </c>
      <c r="I1986" t="s">
        <v>42</v>
      </c>
      <c r="J1986" s="20"/>
      <c r="K1986" s="20"/>
      <c r="L1986" s="17" t="str">
        <f t="shared" ref="L1986:L2049" si="159">IF(C1986="?","Sep",C1986)</f>
        <v>Dec</v>
      </c>
      <c r="M1986" s="17">
        <f t="shared" ref="M1986:M2049" si="160">IF(B1986="?",ROUND(AVERAGE($B$2:$B$2344),0),B1986)</f>
        <v>1990</v>
      </c>
      <c r="N1986" s="17" t="str" cm="1">
        <f t="array" ref="N1986">IF(G1986="?",INDEX($G$2:$G$2344,MODE(MATCH($G$2:$G$2344,$G$2:$G$2344,0))),G1986)</f>
        <v>tier - 1</v>
      </c>
      <c r="O1986" s="17" t="str" cm="1">
        <f t="array" ref="O1986">IF(H1986="?",INDEX($H$2:$H$2344,MODE(MATCH($H$2:$H$2344,$H$2:$H$2344,0))),H1986)</f>
        <v>tier - 2</v>
      </c>
      <c r="P1986" s="17" t="str">
        <f t="shared" ref="P1986:P2049" si="161">IF(I1986="?","Unknown",I1986)</f>
        <v>R1011</v>
      </c>
      <c r="Q1986" s="47" t="str">
        <f t="shared" ref="Q1986:Q2049" si="162">CONCATENATE(D1986,"-",L1986,"-",M1986)</f>
        <v>24-Dec-1990</v>
      </c>
      <c r="R1986" s="48">
        <v>33231</v>
      </c>
      <c r="S1986" s="17"/>
      <c r="T1986" s="30">
        <f t="shared" ref="T1986:T2049" si="163">DATEDIF(R1986,$S$2,"Y")</f>
        <v>32</v>
      </c>
      <c r="U1986" s="62">
        <v>28302.33</v>
      </c>
    </row>
    <row r="1987" spans="1:21" x14ac:dyDescent="0.25">
      <c r="A1987" t="s">
        <v>2018</v>
      </c>
      <c r="B1987">
        <v>1977</v>
      </c>
      <c r="C1987" t="s">
        <v>30</v>
      </c>
      <c r="D1987">
        <v>2</v>
      </c>
      <c r="E1987">
        <v>1</v>
      </c>
      <c r="F1987" s="54">
        <v>28340.19</v>
      </c>
      <c r="G1987" t="s">
        <v>16</v>
      </c>
      <c r="H1987" t="s">
        <v>11</v>
      </c>
      <c r="I1987" t="s">
        <v>23</v>
      </c>
      <c r="J1987" s="19"/>
      <c r="K1987" s="19"/>
      <c r="L1987" s="15" t="str">
        <f t="shared" si="159"/>
        <v>Dec</v>
      </c>
      <c r="M1987" s="15">
        <f t="shared" si="160"/>
        <v>1977</v>
      </c>
      <c r="N1987" s="15" t="str" cm="1">
        <f t="array" ref="N1987">IF(G1987="?",INDEX($G$2:$G$2344,MODE(MATCH($G$2:$G$2344,$G$2:$G$2344,0))),G1987)</f>
        <v>tier - 1</v>
      </c>
      <c r="O1987" s="15" t="str" cm="1">
        <f t="array" ref="O1987">IF(H1987="?",INDEX($H$2:$H$2344,MODE(MATCH($H$2:$H$2344,$H$2:$H$2344,0))),H1987)</f>
        <v>tier - 2</v>
      </c>
      <c r="P1987" s="15" t="str">
        <f t="shared" si="161"/>
        <v>R1012</v>
      </c>
      <c r="Q1987" s="49" t="str">
        <f t="shared" si="162"/>
        <v>2-Dec-1977</v>
      </c>
      <c r="R1987" s="46">
        <v>28461</v>
      </c>
      <c r="S1987" s="15"/>
      <c r="T1987" s="29">
        <f t="shared" si="163"/>
        <v>45</v>
      </c>
      <c r="U1987" s="61">
        <v>28340.19</v>
      </c>
    </row>
    <row r="1988" spans="1:21" x14ac:dyDescent="0.25">
      <c r="A1988" t="s">
        <v>2019</v>
      </c>
      <c r="B1988">
        <v>1974</v>
      </c>
      <c r="C1988" t="s">
        <v>20</v>
      </c>
      <c r="D1988">
        <v>16</v>
      </c>
      <c r="E1988">
        <v>1</v>
      </c>
      <c r="F1988" s="54">
        <v>28468.92</v>
      </c>
      <c r="G1988" t="s">
        <v>16</v>
      </c>
      <c r="H1988" t="s">
        <v>16</v>
      </c>
      <c r="I1988" t="s">
        <v>23</v>
      </c>
      <c r="J1988" s="20"/>
      <c r="K1988" s="20"/>
      <c r="L1988" s="17" t="str">
        <f t="shared" si="159"/>
        <v>Sep</v>
      </c>
      <c r="M1988" s="17">
        <f t="shared" si="160"/>
        <v>1974</v>
      </c>
      <c r="N1988" s="17" t="str" cm="1">
        <f t="array" ref="N1988">IF(G1988="?",INDEX($G$2:$G$2344,MODE(MATCH($G$2:$G$2344,$G$2:$G$2344,0))),G1988)</f>
        <v>tier - 1</v>
      </c>
      <c r="O1988" s="17" t="str" cm="1">
        <f t="array" ref="O1988">IF(H1988="?",INDEX($H$2:$H$2344,MODE(MATCH($H$2:$H$2344,$H$2:$H$2344,0))),H1988)</f>
        <v>tier - 1</v>
      </c>
      <c r="P1988" s="17" t="str">
        <f t="shared" si="161"/>
        <v>R1012</v>
      </c>
      <c r="Q1988" s="47" t="str">
        <f t="shared" si="162"/>
        <v>16-Sep-1974</v>
      </c>
      <c r="R1988" s="48">
        <v>27288</v>
      </c>
      <c r="S1988" s="17"/>
      <c r="T1988" s="30">
        <f t="shared" si="163"/>
        <v>48</v>
      </c>
      <c r="U1988" s="62">
        <v>28468.92</v>
      </c>
    </row>
    <row r="1989" spans="1:21" x14ac:dyDescent="0.25">
      <c r="A1989" t="s">
        <v>2020</v>
      </c>
      <c r="B1989">
        <v>1982</v>
      </c>
      <c r="C1989" t="s">
        <v>30</v>
      </c>
      <c r="D1989">
        <v>11</v>
      </c>
      <c r="E1989">
        <v>1</v>
      </c>
      <c r="F1989" s="54">
        <v>28476.73</v>
      </c>
      <c r="G1989" t="s">
        <v>16</v>
      </c>
      <c r="H1989" t="s">
        <v>11</v>
      </c>
      <c r="I1989" t="s">
        <v>23</v>
      </c>
      <c r="J1989" s="19"/>
      <c r="K1989" s="19"/>
      <c r="L1989" s="15" t="str">
        <f t="shared" si="159"/>
        <v>Dec</v>
      </c>
      <c r="M1989" s="15">
        <f t="shared" si="160"/>
        <v>1982</v>
      </c>
      <c r="N1989" s="15" t="str" cm="1">
        <f t="array" ref="N1989">IF(G1989="?",INDEX($G$2:$G$2344,MODE(MATCH($G$2:$G$2344,$G$2:$G$2344,0))),G1989)</f>
        <v>tier - 1</v>
      </c>
      <c r="O1989" s="15" t="str" cm="1">
        <f t="array" ref="O1989">IF(H1989="?",INDEX($H$2:$H$2344,MODE(MATCH($H$2:$H$2344,$H$2:$H$2344,0))),H1989)</f>
        <v>tier - 2</v>
      </c>
      <c r="P1989" s="15" t="str">
        <f t="shared" si="161"/>
        <v>R1012</v>
      </c>
      <c r="Q1989" s="49" t="str">
        <f t="shared" si="162"/>
        <v>11-Dec-1982</v>
      </c>
      <c r="R1989" s="46">
        <v>30296</v>
      </c>
      <c r="S1989" s="15"/>
      <c r="T1989" s="29">
        <f t="shared" si="163"/>
        <v>40</v>
      </c>
      <c r="U1989" s="61">
        <v>28476.73</v>
      </c>
    </row>
    <row r="1990" spans="1:21" x14ac:dyDescent="0.25">
      <c r="A1990" t="s">
        <v>2021</v>
      </c>
      <c r="B1990">
        <v>1985</v>
      </c>
      <c r="C1990" t="s">
        <v>20</v>
      </c>
      <c r="D1990">
        <v>27</v>
      </c>
      <c r="E1990">
        <v>3</v>
      </c>
      <c r="F1990" s="54">
        <v>28542.86</v>
      </c>
      <c r="G1990" t="s">
        <v>16</v>
      </c>
      <c r="H1990" t="s">
        <v>12</v>
      </c>
      <c r="I1990" t="s">
        <v>42</v>
      </c>
      <c r="J1990" s="20"/>
      <c r="K1990" s="20"/>
      <c r="L1990" s="17" t="str">
        <f t="shared" si="159"/>
        <v>Sep</v>
      </c>
      <c r="M1990" s="17">
        <f t="shared" si="160"/>
        <v>1985</v>
      </c>
      <c r="N1990" s="17" t="str" cm="1">
        <f t="array" ref="N1990">IF(G1990="?",INDEX($G$2:$G$2344,MODE(MATCH($G$2:$G$2344,$G$2:$G$2344,0))),G1990)</f>
        <v>tier - 1</v>
      </c>
      <c r="O1990" s="17" t="str" cm="1">
        <f t="array" ref="O1990">IF(H1990="?",INDEX($H$2:$H$2344,MODE(MATCH($H$2:$H$2344,$H$2:$H$2344,0))),H1990)</f>
        <v>tier - 3</v>
      </c>
      <c r="P1990" s="17" t="str">
        <f t="shared" si="161"/>
        <v>R1011</v>
      </c>
      <c r="Q1990" s="47" t="str">
        <f t="shared" si="162"/>
        <v>27-Sep-1985</v>
      </c>
      <c r="R1990" s="48">
        <v>31317</v>
      </c>
      <c r="S1990" s="17"/>
      <c r="T1990" s="30">
        <f t="shared" si="163"/>
        <v>37</v>
      </c>
      <c r="U1990" s="62">
        <v>28542.86</v>
      </c>
    </row>
    <row r="1991" spans="1:21" x14ac:dyDescent="0.25">
      <c r="A1991" t="s">
        <v>2022</v>
      </c>
      <c r="B1991">
        <v>1990</v>
      </c>
      <c r="C1991" t="s">
        <v>30</v>
      </c>
      <c r="D1991">
        <v>5</v>
      </c>
      <c r="E1991">
        <v>3</v>
      </c>
      <c r="F1991" s="54">
        <v>28716.14</v>
      </c>
      <c r="G1991" t="s">
        <v>16</v>
      </c>
      <c r="H1991" t="s">
        <v>12</v>
      </c>
      <c r="I1991" t="s">
        <v>42</v>
      </c>
      <c r="J1991" s="19"/>
      <c r="K1991" s="19"/>
      <c r="L1991" s="15" t="str">
        <f t="shared" si="159"/>
        <v>Dec</v>
      </c>
      <c r="M1991" s="15">
        <f t="shared" si="160"/>
        <v>1990</v>
      </c>
      <c r="N1991" s="15" t="str" cm="1">
        <f t="array" ref="N1991">IF(G1991="?",INDEX($G$2:$G$2344,MODE(MATCH($G$2:$G$2344,$G$2:$G$2344,0))),G1991)</f>
        <v>tier - 1</v>
      </c>
      <c r="O1991" s="15" t="str" cm="1">
        <f t="array" ref="O1991">IF(H1991="?",INDEX($H$2:$H$2344,MODE(MATCH($H$2:$H$2344,$H$2:$H$2344,0))),H1991)</f>
        <v>tier - 3</v>
      </c>
      <c r="P1991" s="15" t="str">
        <f t="shared" si="161"/>
        <v>R1011</v>
      </c>
      <c r="Q1991" s="49" t="str">
        <f t="shared" si="162"/>
        <v>5-Dec-1990</v>
      </c>
      <c r="R1991" s="46">
        <v>33212</v>
      </c>
      <c r="S1991" s="15"/>
      <c r="T1991" s="29">
        <f t="shared" si="163"/>
        <v>32</v>
      </c>
      <c r="U1991" s="61">
        <v>28716.14</v>
      </c>
    </row>
    <row r="1992" spans="1:21" x14ac:dyDescent="0.25">
      <c r="A1992" t="s">
        <v>2023</v>
      </c>
      <c r="B1992">
        <v>1961</v>
      </c>
      <c r="C1992" t="s">
        <v>35</v>
      </c>
      <c r="D1992">
        <v>3</v>
      </c>
      <c r="E1992">
        <v>1</v>
      </c>
      <c r="F1992" s="54">
        <v>28868.66</v>
      </c>
      <c r="G1992" t="s">
        <v>16</v>
      </c>
      <c r="H1992" t="s">
        <v>11</v>
      </c>
      <c r="I1992" t="s">
        <v>23</v>
      </c>
      <c r="J1992" s="20"/>
      <c r="K1992" s="20"/>
      <c r="L1992" s="17" t="str">
        <f t="shared" si="159"/>
        <v>Aug</v>
      </c>
      <c r="M1992" s="17">
        <f t="shared" si="160"/>
        <v>1961</v>
      </c>
      <c r="N1992" s="17" t="str" cm="1">
        <f t="array" ref="N1992">IF(G1992="?",INDEX($G$2:$G$2344,MODE(MATCH($G$2:$G$2344,$G$2:$G$2344,0))),G1992)</f>
        <v>tier - 1</v>
      </c>
      <c r="O1992" s="17" t="str" cm="1">
        <f t="array" ref="O1992">IF(H1992="?",INDEX($H$2:$H$2344,MODE(MATCH($H$2:$H$2344,$H$2:$H$2344,0))),H1992)</f>
        <v>tier - 2</v>
      </c>
      <c r="P1992" s="17" t="str">
        <f t="shared" si="161"/>
        <v>R1012</v>
      </c>
      <c r="Q1992" s="47" t="str">
        <f t="shared" si="162"/>
        <v>3-Aug-1961</v>
      </c>
      <c r="R1992" s="48">
        <v>22496</v>
      </c>
      <c r="S1992" s="17"/>
      <c r="T1992" s="30">
        <f t="shared" si="163"/>
        <v>61</v>
      </c>
      <c r="U1992" s="62">
        <v>28868.66</v>
      </c>
    </row>
    <row r="1993" spans="1:21" x14ac:dyDescent="0.25">
      <c r="A1993" t="s">
        <v>2024</v>
      </c>
      <c r="B1993">
        <v>1962</v>
      </c>
      <c r="C1993" t="s">
        <v>10</v>
      </c>
      <c r="D1993">
        <v>25</v>
      </c>
      <c r="E1993">
        <v>0</v>
      </c>
      <c r="F1993" s="54">
        <v>28923.14</v>
      </c>
      <c r="G1993" t="s">
        <v>16</v>
      </c>
      <c r="H1993" t="s">
        <v>16</v>
      </c>
      <c r="I1993" t="s">
        <v>23</v>
      </c>
      <c r="J1993" s="19"/>
      <c r="K1993" s="19"/>
      <c r="L1993" s="15" t="str">
        <f t="shared" si="159"/>
        <v>Jul</v>
      </c>
      <c r="M1993" s="15">
        <f t="shared" si="160"/>
        <v>1962</v>
      </c>
      <c r="N1993" s="15" t="str" cm="1">
        <f t="array" ref="N1993">IF(G1993="?",INDEX($G$2:$G$2344,MODE(MATCH($G$2:$G$2344,$G$2:$G$2344,0))),G1993)</f>
        <v>tier - 1</v>
      </c>
      <c r="O1993" s="15" t="str" cm="1">
        <f t="array" ref="O1993">IF(H1993="?",INDEX($H$2:$H$2344,MODE(MATCH($H$2:$H$2344,$H$2:$H$2344,0))),H1993)</f>
        <v>tier - 1</v>
      </c>
      <c r="P1993" s="15" t="str">
        <f t="shared" si="161"/>
        <v>R1012</v>
      </c>
      <c r="Q1993" s="49" t="str">
        <f t="shared" si="162"/>
        <v>25-Jul-1962</v>
      </c>
      <c r="R1993" s="46">
        <v>22852</v>
      </c>
      <c r="S1993" s="15"/>
      <c r="T1993" s="29">
        <f t="shared" si="163"/>
        <v>60</v>
      </c>
      <c r="U1993" s="61">
        <v>28923.14</v>
      </c>
    </row>
    <row r="1994" spans="1:21" x14ac:dyDescent="0.25">
      <c r="A1994" t="s">
        <v>2025</v>
      </c>
      <c r="B1994">
        <v>1959</v>
      </c>
      <c r="C1994" t="s">
        <v>30</v>
      </c>
      <c r="D1994">
        <v>5</v>
      </c>
      <c r="E1994">
        <v>0</v>
      </c>
      <c r="F1994" s="54">
        <v>28950.47</v>
      </c>
      <c r="G1994" t="s">
        <v>16</v>
      </c>
      <c r="H1994" t="s">
        <v>16</v>
      </c>
      <c r="I1994" t="s">
        <v>23</v>
      </c>
      <c r="J1994" s="20"/>
      <c r="K1994" s="20"/>
      <c r="L1994" s="17" t="str">
        <f t="shared" si="159"/>
        <v>Dec</v>
      </c>
      <c r="M1994" s="17">
        <f t="shared" si="160"/>
        <v>1959</v>
      </c>
      <c r="N1994" s="17" t="str" cm="1">
        <f t="array" ref="N1994">IF(G1994="?",INDEX($G$2:$G$2344,MODE(MATCH($G$2:$G$2344,$G$2:$G$2344,0))),G1994)</f>
        <v>tier - 1</v>
      </c>
      <c r="O1994" s="17" t="str" cm="1">
        <f t="array" ref="O1994">IF(H1994="?",INDEX($H$2:$H$2344,MODE(MATCH($H$2:$H$2344,$H$2:$H$2344,0))),H1994)</f>
        <v>tier - 1</v>
      </c>
      <c r="P1994" s="17" t="str">
        <f t="shared" si="161"/>
        <v>R1012</v>
      </c>
      <c r="Q1994" s="47" t="str">
        <f t="shared" si="162"/>
        <v>5-Dec-1959</v>
      </c>
      <c r="R1994" s="48">
        <v>21889</v>
      </c>
      <c r="S1994" s="17"/>
      <c r="T1994" s="30">
        <f t="shared" si="163"/>
        <v>63</v>
      </c>
      <c r="U1994" s="62">
        <v>28950.47</v>
      </c>
    </row>
    <row r="1995" spans="1:21" x14ac:dyDescent="0.25">
      <c r="A1995" t="s">
        <v>2026</v>
      </c>
      <c r="B1995">
        <v>2003</v>
      </c>
      <c r="C1995" t="s">
        <v>20</v>
      </c>
      <c r="D1995">
        <v>1</v>
      </c>
      <c r="E1995">
        <v>0</v>
      </c>
      <c r="F1995" s="54">
        <v>28998.68</v>
      </c>
      <c r="G1995" t="s">
        <v>16</v>
      </c>
      <c r="H1995" t="s">
        <v>12</v>
      </c>
      <c r="I1995" t="s">
        <v>42</v>
      </c>
      <c r="J1995" s="19"/>
      <c r="K1995" s="19"/>
      <c r="L1995" s="15" t="str">
        <f t="shared" si="159"/>
        <v>Sep</v>
      </c>
      <c r="M1995" s="15">
        <f t="shared" si="160"/>
        <v>2003</v>
      </c>
      <c r="N1995" s="15" t="str" cm="1">
        <f t="array" ref="N1995">IF(G1995="?",INDEX($G$2:$G$2344,MODE(MATCH($G$2:$G$2344,$G$2:$G$2344,0))),G1995)</f>
        <v>tier - 1</v>
      </c>
      <c r="O1995" s="15" t="str" cm="1">
        <f t="array" ref="O1995">IF(H1995="?",INDEX($H$2:$H$2344,MODE(MATCH($H$2:$H$2344,$H$2:$H$2344,0))),H1995)</f>
        <v>tier - 3</v>
      </c>
      <c r="P1995" s="15" t="str">
        <f t="shared" si="161"/>
        <v>R1011</v>
      </c>
      <c r="Q1995" s="49" t="str">
        <f t="shared" si="162"/>
        <v>1-Sep-2003</v>
      </c>
      <c r="R1995" s="46">
        <v>37865</v>
      </c>
      <c r="S1995" s="15"/>
      <c r="T1995" s="29">
        <f t="shared" si="163"/>
        <v>19</v>
      </c>
      <c r="U1995" s="61">
        <v>28998.68</v>
      </c>
    </row>
    <row r="1996" spans="1:21" x14ac:dyDescent="0.25">
      <c r="A1996" t="s">
        <v>2027</v>
      </c>
      <c r="B1996">
        <v>1992</v>
      </c>
      <c r="C1996" t="s">
        <v>10</v>
      </c>
      <c r="D1996">
        <v>7</v>
      </c>
      <c r="E1996">
        <v>0</v>
      </c>
      <c r="F1996" s="54">
        <v>29007.82</v>
      </c>
      <c r="G1996" t="s">
        <v>16</v>
      </c>
      <c r="H1996" t="s">
        <v>12</v>
      </c>
      <c r="I1996" t="s">
        <v>42</v>
      </c>
      <c r="J1996" s="20"/>
      <c r="K1996" s="20"/>
      <c r="L1996" s="17" t="str">
        <f t="shared" si="159"/>
        <v>Jul</v>
      </c>
      <c r="M1996" s="17">
        <f t="shared" si="160"/>
        <v>1992</v>
      </c>
      <c r="N1996" s="17" t="str" cm="1">
        <f t="array" ref="N1996">IF(G1996="?",INDEX($G$2:$G$2344,MODE(MATCH($G$2:$G$2344,$G$2:$G$2344,0))),G1996)</f>
        <v>tier - 1</v>
      </c>
      <c r="O1996" s="17" t="str" cm="1">
        <f t="array" ref="O1996">IF(H1996="?",INDEX($H$2:$H$2344,MODE(MATCH($H$2:$H$2344,$H$2:$H$2344,0))),H1996)</f>
        <v>tier - 3</v>
      </c>
      <c r="P1996" s="17" t="str">
        <f t="shared" si="161"/>
        <v>R1011</v>
      </c>
      <c r="Q1996" s="47" t="str">
        <f t="shared" si="162"/>
        <v>7-Jul-1992</v>
      </c>
      <c r="R1996" s="48">
        <v>33792</v>
      </c>
      <c r="S1996" s="17"/>
      <c r="T1996" s="30">
        <f t="shared" si="163"/>
        <v>30</v>
      </c>
      <c r="U1996" s="62">
        <v>29007.82</v>
      </c>
    </row>
    <row r="1997" spans="1:21" x14ac:dyDescent="0.25">
      <c r="A1997" t="s">
        <v>2028</v>
      </c>
      <c r="B1997">
        <v>1980</v>
      </c>
      <c r="C1997" t="s">
        <v>10</v>
      </c>
      <c r="D1997">
        <v>14</v>
      </c>
      <c r="E1997">
        <v>2</v>
      </c>
      <c r="F1997" s="54">
        <v>29114.21</v>
      </c>
      <c r="G1997" t="s">
        <v>16</v>
      </c>
      <c r="H1997" t="s">
        <v>12</v>
      </c>
      <c r="I1997" t="s">
        <v>42</v>
      </c>
      <c r="J1997" s="19"/>
      <c r="K1997" s="19"/>
      <c r="L1997" s="15" t="str">
        <f t="shared" si="159"/>
        <v>Jul</v>
      </c>
      <c r="M1997" s="15">
        <f t="shared" si="160"/>
        <v>1980</v>
      </c>
      <c r="N1997" s="15" t="str" cm="1">
        <f t="array" ref="N1997">IF(G1997="?",INDEX($G$2:$G$2344,MODE(MATCH($G$2:$G$2344,$G$2:$G$2344,0))),G1997)</f>
        <v>tier - 1</v>
      </c>
      <c r="O1997" s="15" t="str" cm="1">
        <f t="array" ref="O1997">IF(H1997="?",INDEX($H$2:$H$2344,MODE(MATCH($H$2:$H$2344,$H$2:$H$2344,0))),H1997)</f>
        <v>tier - 3</v>
      </c>
      <c r="P1997" s="15" t="str">
        <f t="shared" si="161"/>
        <v>R1011</v>
      </c>
      <c r="Q1997" s="49" t="str">
        <f t="shared" si="162"/>
        <v>14-Jul-1980</v>
      </c>
      <c r="R1997" s="46">
        <v>29416</v>
      </c>
      <c r="S1997" s="15"/>
      <c r="T1997" s="29">
        <f t="shared" si="163"/>
        <v>42</v>
      </c>
      <c r="U1997" s="61">
        <v>29114.21</v>
      </c>
    </row>
    <row r="1998" spans="1:21" x14ac:dyDescent="0.25">
      <c r="A1998" t="s">
        <v>2029</v>
      </c>
      <c r="B1998">
        <v>1978</v>
      </c>
      <c r="C1998" t="s">
        <v>15</v>
      </c>
      <c r="D1998">
        <v>29</v>
      </c>
      <c r="E1998">
        <v>2</v>
      </c>
      <c r="F1998" s="54">
        <v>29114.77</v>
      </c>
      <c r="G1998" t="s">
        <v>16</v>
      </c>
      <c r="H1998" t="s">
        <v>16</v>
      </c>
      <c r="I1998" t="s">
        <v>42</v>
      </c>
      <c r="J1998" s="20"/>
      <c r="K1998" s="20"/>
      <c r="L1998" s="17" t="str">
        <f t="shared" si="159"/>
        <v>Nov</v>
      </c>
      <c r="M1998" s="17">
        <f t="shared" si="160"/>
        <v>1978</v>
      </c>
      <c r="N1998" s="17" t="str" cm="1">
        <f t="array" ref="N1998">IF(G1998="?",INDEX($G$2:$G$2344,MODE(MATCH($G$2:$G$2344,$G$2:$G$2344,0))),G1998)</f>
        <v>tier - 1</v>
      </c>
      <c r="O1998" s="17" t="str" cm="1">
        <f t="array" ref="O1998">IF(H1998="?",INDEX($H$2:$H$2344,MODE(MATCH($H$2:$H$2344,$H$2:$H$2344,0))),H1998)</f>
        <v>tier - 1</v>
      </c>
      <c r="P1998" s="17" t="str">
        <f t="shared" si="161"/>
        <v>R1011</v>
      </c>
      <c r="Q1998" s="47" t="str">
        <f t="shared" si="162"/>
        <v>29-Nov-1978</v>
      </c>
      <c r="R1998" s="48">
        <v>28823</v>
      </c>
      <c r="S1998" s="17"/>
      <c r="T1998" s="30">
        <f t="shared" si="163"/>
        <v>44</v>
      </c>
      <c r="U1998" s="62">
        <v>29114.77</v>
      </c>
    </row>
    <row r="1999" spans="1:21" x14ac:dyDescent="0.25">
      <c r="A1999" t="s">
        <v>2030</v>
      </c>
      <c r="B1999">
        <v>1961</v>
      </c>
      <c r="C1999" t="s">
        <v>30</v>
      </c>
      <c r="D1999">
        <v>24</v>
      </c>
      <c r="E1999">
        <v>0</v>
      </c>
      <c r="F1999" s="54">
        <v>29141.360000000001</v>
      </c>
      <c r="G1999" t="s">
        <v>16</v>
      </c>
      <c r="H1999" t="s">
        <v>12</v>
      </c>
      <c r="I1999" t="s">
        <v>23</v>
      </c>
      <c r="J1999" s="19"/>
      <c r="K1999" s="19"/>
      <c r="L1999" s="15" t="str">
        <f t="shared" si="159"/>
        <v>Dec</v>
      </c>
      <c r="M1999" s="15">
        <f t="shared" si="160"/>
        <v>1961</v>
      </c>
      <c r="N1999" s="15" t="str" cm="1">
        <f t="array" ref="N1999">IF(G1999="?",INDEX($G$2:$G$2344,MODE(MATCH($G$2:$G$2344,$G$2:$G$2344,0))),G1999)</f>
        <v>tier - 1</v>
      </c>
      <c r="O1999" s="15" t="str" cm="1">
        <f t="array" ref="O1999">IF(H1999="?",INDEX($H$2:$H$2344,MODE(MATCH($H$2:$H$2344,$H$2:$H$2344,0))),H1999)</f>
        <v>tier - 3</v>
      </c>
      <c r="P1999" s="15" t="str">
        <f t="shared" si="161"/>
        <v>R1012</v>
      </c>
      <c r="Q1999" s="49" t="str">
        <f t="shared" si="162"/>
        <v>24-Dec-1961</v>
      </c>
      <c r="R1999" s="46">
        <v>22639</v>
      </c>
      <c r="S1999" s="15"/>
      <c r="T1999" s="29">
        <f t="shared" si="163"/>
        <v>61</v>
      </c>
      <c r="U1999" s="61">
        <v>29141.360000000001</v>
      </c>
    </row>
    <row r="2000" spans="1:21" x14ac:dyDescent="0.25">
      <c r="A2000" t="s">
        <v>2031</v>
      </c>
      <c r="B2000">
        <v>1976</v>
      </c>
      <c r="C2000" t="s">
        <v>15</v>
      </c>
      <c r="D2000">
        <v>8</v>
      </c>
      <c r="E2000">
        <v>2</v>
      </c>
      <c r="F2000" s="54">
        <v>29160.39</v>
      </c>
      <c r="G2000" t="s">
        <v>16</v>
      </c>
      <c r="H2000" t="s">
        <v>11</v>
      </c>
      <c r="I2000" t="s">
        <v>42</v>
      </c>
      <c r="J2000" s="20"/>
      <c r="K2000" s="20"/>
      <c r="L2000" s="17" t="str">
        <f t="shared" si="159"/>
        <v>Nov</v>
      </c>
      <c r="M2000" s="17">
        <f t="shared" si="160"/>
        <v>1976</v>
      </c>
      <c r="N2000" s="17" t="str" cm="1">
        <f t="array" ref="N2000">IF(G2000="?",INDEX($G$2:$G$2344,MODE(MATCH($G$2:$G$2344,$G$2:$G$2344,0))),G2000)</f>
        <v>tier - 1</v>
      </c>
      <c r="O2000" s="17" t="str" cm="1">
        <f t="array" ref="O2000">IF(H2000="?",INDEX($H$2:$H$2344,MODE(MATCH($H$2:$H$2344,$H$2:$H$2344,0))),H2000)</f>
        <v>tier - 2</v>
      </c>
      <c r="P2000" s="17" t="str">
        <f t="shared" si="161"/>
        <v>R1011</v>
      </c>
      <c r="Q2000" s="47" t="str">
        <f t="shared" si="162"/>
        <v>8-Nov-1976</v>
      </c>
      <c r="R2000" s="48">
        <v>28072</v>
      </c>
      <c r="S2000" s="17"/>
      <c r="T2000" s="30">
        <f t="shared" si="163"/>
        <v>46</v>
      </c>
      <c r="U2000" s="62">
        <v>29160.39</v>
      </c>
    </row>
    <row r="2001" spans="1:21" x14ac:dyDescent="0.25">
      <c r="A2001" t="s">
        <v>2032</v>
      </c>
      <c r="B2001">
        <v>1969</v>
      </c>
      <c r="C2001" t="s">
        <v>10</v>
      </c>
      <c r="D2001">
        <v>9</v>
      </c>
      <c r="E2001">
        <v>2</v>
      </c>
      <c r="F2001" s="54">
        <v>29186.48</v>
      </c>
      <c r="G2001" t="s">
        <v>16</v>
      </c>
      <c r="H2001" t="s">
        <v>12</v>
      </c>
      <c r="I2001" t="s">
        <v>247</v>
      </c>
      <c r="J2001" s="19"/>
      <c r="K2001" s="19"/>
      <c r="L2001" s="15" t="str">
        <f t="shared" si="159"/>
        <v>Jul</v>
      </c>
      <c r="M2001" s="15">
        <f t="shared" si="160"/>
        <v>1969</v>
      </c>
      <c r="N2001" s="15" t="str" cm="1">
        <f t="array" ref="N2001">IF(G2001="?",INDEX($G$2:$G$2344,MODE(MATCH($G$2:$G$2344,$G$2:$G$2344,0))),G2001)</f>
        <v>tier - 1</v>
      </c>
      <c r="O2001" s="15" t="str" cm="1">
        <f t="array" ref="O2001">IF(H2001="?",INDEX($H$2:$H$2344,MODE(MATCH($H$2:$H$2344,$H$2:$H$2344,0))),H2001)</f>
        <v>tier - 3</v>
      </c>
      <c r="P2001" s="15" t="str">
        <f t="shared" si="161"/>
        <v>R1024</v>
      </c>
      <c r="Q2001" s="49" t="str">
        <f t="shared" si="162"/>
        <v>9-Jul-1969</v>
      </c>
      <c r="R2001" s="46">
        <v>25393</v>
      </c>
      <c r="S2001" s="15"/>
      <c r="T2001" s="29">
        <f t="shared" si="163"/>
        <v>53</v>
      </c>
      <c r="U2001" s="61">
        <v>29186.48</v>
      </c>
    </row>
    <row r="2002" spans="1:21" x14ac:dyDescent="0.25">
      <c r="A2002" t="s">
        <v>2033</v>
      </c>
      <c r="B2002">
        <v>1978</v>
      </c>
      <c r="C2002" t="s">
        <v>10</v>
      </c>
      <c r="D2002">
        <v>21</v>
      </c>
      <c r="E2002">
        <v>2</v>
      </c>
      <c r="F2002" s="54">
        <v>29227.599999999999</v>
      </c>
      <c r="G2002" t="s">
        <v>16</v>
      </c>
      <c r="H2002" t="s">
        <v>12</v>
      </c>
      <c r="I2002" t="s">
        <v>23</v>
      </c>
      <c r="J2002" s="20"/>
      <c r="K2002" s="20"/>
      <c r="L2002" s="17" t="str">
        <f t="shared" si="159"/>
        <v>Jul</v>
      </c>
      <c r="M2002" s="17">
        <f t="shared" si="160"/>
        <v>1978</v>
      </c>
      <c r="N2002" s="17" t="str" cm="1">
        <f t="array" ref="N2002">IF(G2002="?",INDEX($G$2:$G$2344,MODE(MATCH($G$2:$G$2344,$G$2:$G$2344,0))),G2002)</f>
        <v>tier - 1</v>
      </c>
      <c r="O2002" s="17" t="str" cm="1">
        <f t="array" ref="O2002">IF(H2002="?",INDEX($H$2:$H$2344,MODE(MATCH($H$2:$H$2344,$H$2:$H$2344,0))),H2002)</f>
        <v>tier - 3</v>
      </c>
      <c r="P2002" s="17" t="str">
        <f t="shared" si="161"/>
        <v>R1012</v>
      </c>
      <c r="Q2002" s="47" t="str">
        <f t="shared" si="162"/>
        <v>21-Jul-1978</v>
      </c>
      <c r="R2002" s="48">
        <v>28692</v>
      </c>
      <c r="S2002" s="17"/>
      <c r="T2002" s="30">
        <f t="shared" si="163"/>
        <v>44</v>
      </c>
      <c r="U2002" s="62">
        <v>29227.599999999999</v>
      </c>
    </row>
    <row r="2003" spans="1:21" x14ac:dyDescent="0.25">
      <c r="A2003" t="s">
        <v>2034</v>
      </c>
      <c r="B2003">
        <v>1958</v>
      </c>
      <c r="C2003" t="s">
        <v>18</v>
      </c>
      <c r="D2003">
        <v>5</v>
      </c>
      <c r="E2003">
        <v>0</v>
      </c>
      <c r="F2003" s="54">
        <v>29330.98</v>
      </c>
      <c r="G2003" t="s">
        <v>16</v>
      </c>
      <c r="H2003" t="s">
        <v>11</v>
      </c>
      <c r="I2003" t="s">
        <v>23</v>
      </c>
      <c r="J2003" s="19"/>
      <c r="K2003" s="19"/>
      <c r="L2003" s="15" t="str">
        <f t="shared" si="159"/>
        <v>Jun</v>
      </c>
      <c r="M2003" s="15">
        <f t="shared" si="160"/>
        <v>1958</v>
      </c>
      <c r="N2003" s="15" t="str" cm="1">
        <f t="array" ref="N2003">IF(G2003="?",INDEX($G$2:$G$2344,MODE(MATCH($G$2:$G$2344,$G$2:$G$2344,0))),G2003)</f>
        <v>tier - 1</v>
      </c>
      <c r="O2003" s="15" t="str" cm="1">
        <f t="array" ref="O2003">IF(H2003="?",INDEX($H$2:$H$2344,MODE(MATCH($H$2:$H$2344,$H$2:$H$2344,0))),H2003)</f>
        <v>tier - 2</v>
      </c>
      <c r="P2003" s="15" t="str">
        <f t="shared" si="161"/>
        <v>R1012</v>
      </c>
      <c r="Q2003" s="49" t="str">
        <f t="shared" si="162"/>
        <v>5-Jun-1958</v>
      </c>
      <c r="R2003" s="46">
        <v>21341</v>
      </c>
      <c r="S2003" s="15"/>
      <c r="T2003" s="29">
        <f t="shared" si="163"/>
        <v>65</v>
      </c>
      <c r="U2003" s="61">
        <v>29330.98</v>
      </c>
    </row>
    <row r="2004" spans="1:21" x14ac:dyDescent="0.25">
      <c r="A2004" t="s">
        <v>2035</v>
      </c>
      <c r="B2004">
        <v>1985</v>
      </c>
      <c r="C2004" t="s">
        <v>15</v>
      </c>
      <c r="D2004">
        <v>7</v>
      </c>
      <c r="E2004">
        <v>3</v>
      </c>
      <c r="F2004" s="54">
        <v>29352.560000000001</v>
      </c>
      <c r="G2004" t="s">
        <v>16</v>
      </c>
      <c r="H2004" t="s">
        <v>16</v>
      </c>
      <c r="I2004" t="s">
        <v>42</v>
      </c>
      <c r="J2004" s="20"/>
      <c r="K2004" s="20"/>
      <c r="L2004" s="17" t="str">
        <f t="shared" si="159"/>
        <v>Nov</v>
      </c>
      <c r="M2004" s="17">
        <f t="shared" si="160"/>
        <v>1985</v>
      </c>
      <c r="N2004" s="17" t="str" cm="1">
        <f t="array" ref="N2004">IF(G2004="?",INDEX($G$2:$G$2344,MODE(MATCH($G$2:$G$2344,$G$2:$G$2344,0))),G2004)</f>
        <v>tier - 1</v>
      </c>
      <c r="O2004" s="17" t="str" cm="1">
        <f t="array" ref="O2004">IF(H2004="?",INDEX($H$2:$H$2344,MODE(MATCH($H$2:$H$2344,$H$2:$H$2344,0))),H2004)</f>
        <v>tier - 1</v>
      </c>
      <c r="P2004" s="17" t="str">
        <f t="shared" si="161"/>
        <v>R1011</v>
      </c>
      <c r="Q2004" s="47" t="str">
        <f t="shared" si="162"/>
        <v>7-Nov-1985</v>
      </c>
      <c r="R2004" s="48">
        <v>31358</v>
      </c>
      <c r="S2004" s="17"/>
      <c r="T2004" s="30">
        <f t="shared" si="163"/>
        <v>37</v>
      </c>
      <c r="U2004" s="62">
        <v>29352.560000000001</v>
      </c>
    </row>
    <row r="2005" spans="1:21" x14ac:dyDescent="0.25">
      <c r="A2005" t="s">
        <v>2036</v>
      </c>
      <c r="B2005">
        <v>1987</v>
      </c>
      <c r="C2005" t="s">
        <v>10</v>
      </c>
      <c r="D2005">
        <v>16</v>
      </c>
      <c r="E2005">
        <v>3</v>
      </c>
      <c r="F2005" s="54">
        <v>29443.59</v>
      </c>
      <c r="G2005" t="s">
        <v>16</v>
      </c>
      <c r="H2005" t="s">
        <v>16</v>
      </c>
      <c r="I2005" t="s">
        <v>42</v>
      </c>
      <c r="J2005" s="19"/>
      <c r="K2005" s="19"/>
      <c r="L2005" s="15" t="str">
        <f t="shared" si="159"/>
        <v>Jul</v>
      </c>
      <c r="M2005" s="15">
        <f t="shared" si="160"/>
        <v>1987</v>
      </c>
      <c r="N2005" s="15" t="str" cm="1">
        <f t="array" ref="N2005">IF(G2005="?",INDEX($G$2:$G$2344,MODE(MATCH($G$2:$G$2344,$G$2:$G$2344,0))),G2005)</f>
        <v>tier - 1</v>
      </c>
      <c r="O2005" s="15" t="str" cm="1">
        <f t="array" ref="O2005">IF(H2005="?",INDEX($H$2:$H$2344,MODE(MATCH($H$2:$H$2344,$H$2:$H$2344,0))),H2005)</f>
        <v>tier - 1</v>
      </c>
      <c r="P2005" s="15" t="str">
        <f t="shared" si="161"/>
        <v>R1011</v>
      </c>
      <c r="Q2005" s="49" t="str">
        <f t="shared" si="162"/>
        <v>16-Jul-1987</v>
      </c>
      <c r="R2005" s="46">
        <v>31974</v>
      </c>
      <c r="S2005" s="15"/>
      <c r="T2005" s="29">
        <f t="shared" si="163"/>
        <v>35</v>
      </c>
      <c r="U2005" s="61">
        <v>29443.59</v>
      </c>
    </row>
    <row r="2006" spans="1:21" x14ac:dyDescent="0.25">
      <c r="A2006" t="s">
        <v>2037</v>
      </c>
      <c r="B2006">
        <v>1959</v>
      </c>
      <c r="C2006" t="s">
        <v>37</v>
      </c>
      <c r="D2006">
        <v>20</v>
      </c>
      <c r="E2006">
        <v>0</v>
      </c>
      <c r="F2006" s="54">
        <v>29523.17</v>
      </c>
      <c r="G2006" t="s">
        <v>16</v>
      </c>
      <c r="H2006" t="s">
        <v>11</v>
      </c>
      <c r="I2006" t="s">
        <v>247</v>
      </c>
      <c r="J2006" s="20"/>
      <c r="K2006" s="20"/>
      <c r="L2006" s="17" t="str">
        <f t="shared" si="159"/>
        <v>Oct</v>
      </c>
      <c r="M2006" s="17">
        <f t="shared" si="160"/>
        <v>1959</v>
      </c>
      <c r="N2006" s="17" t="str" cm="1">
        <f t="array" ref="N2006">IF(G2006="?",INDEX($G$2:$G$2344,MODE(MATCH($G$2:$G$2344,$G$2:$G$2344,0))),G2006)</f>
        <v>tier - 1</v>
      </c>
      <c r="O2006" s="17" t="str" cm="1">
        <f t="array" ref="O2006">IF(H2006="?",INDEX($H$2:$H$2344,MODE(MATCH($H$2:$H$2344,$H$2:$H$2344,0))),H2006)</f>
        <v>tier - 2</v>
      </c>
      <c r="P2006" s="17" t="str">
        <f t="shared" si="161"/>
        <v>R1024</v>
      </c>
      <c r="Q2006" s="47" t="str">
        <f t="shared" si="162"/>
        <v>20-Oct-1959</v>
      </c>
      <c r="R2006" s="48">
        <v>21843</v>
      </c>
      <c r="S2006" s="17"/>
      <c r="T2006" s="30">
        <f t="shared" si="163"/>
        <v>63</v>
      </c>
      <c r="U2006" s="62">
        <v>29523.17</v>
      </c>
    </row>
    <row r="2007" spans="1:21" x14ac:dyDescent="0.25">
      <c r="A2007" t="s">
        <v>2038</v>
      </c>
      <c r="B2007">
        <v>1975</v>
      </c>
      <c r="C2007" t="s">
        <v>15</v>
      </c>
      <c r="D2007">
        <v>3</v>
      </c>
      <c r="E2007">
        <v>1</v>
      </c>
      <c r="F2007" s="54">
        <v>29583.8</v>
      </c>
      <c r="G2007" t="s">
        <v>16</v>
      </c>
      <c r="H2007" t="s">
        <v>16</v>
      </c>
      <c r="I2007" t="s">
        <v>42</v>
      </c>
      <c r="J2007" s="19"/>
      <c r="K2007" s="19"/>
      <c r="L2007" s="15" t="str">
        <f t="shared" si="159"/>
        <v>Nov</v>
      </c>
      <c r="M2007" s="15">
        <f t="shared" si="160"/>
        <v>1975</v>
      </c>
      <c r="N2007" s="15" t="str" cm="1">
        <f t="array" ref="N2007">IF(G2007="?",INDEX($G$2:$G$2344,MODE(MATCH($G$2:$G$2344,$G$2:$G$2344,0))),G2007)</f>
        <v>tier - 1</v>
      </c>
      <c r="O2007" s="15" t="str" cm="1">
        <f t="array" ref="O2007">IF(H2007="?",INDEX($H$2:$H$2344,MODE(MATCH($H$2:$H$2344,$H$2:$H$2344,0))),H2007)</f>
        <v>tier - 1</v>
      </c>
      <c r="P2007" s="15" t="str">
        <f t="shared" si="161"/>
        <v>R1011</v>
      </c>
      <c r="Q2007" s="49" t="str">
        <f t="shared" si="162"/>
        <v>3-Nov-1975</v>
      </c>
      <c r="R2007" s="46">
        <v>27701</v>
      </c>
      <c r="S2007" s="15"/>
      <c r="T2007" s="29">
        <f t="shared" si="163"/>
        <v>47</v>
      </c>
      <c r="U2007" s="61">
        <v>29583.8</v>
      </c>
    </row>
    <row r="2008" spans="1:21" x14ac:dyDescent="0.25">
      <c r="A2008" t="s">
        <v>2039</v>
      </c>
      <c r="B2008">
        <v>1993</v>
      </c>
      <c r="C2008" t="s">
        <v>10</v>
      </c>
      <c r="D2008">
        <v>27</v>
      </c>
      <c r="E2008">
        <v>0</v>
      </c>
      <c r="F2008" s="54">
        <v>29622.69</v>
      </c>
      <c r="G2008" t="s">
        <v>16</v>
      </c>
      <c r="H2008" t="s">
        <v>16</v>
      </c>
      <c r="I2008" t="s">
        <v>42</v>
      </c>
      <c r="J2008" s="20"/>
      <c r="K2008" s="20"/>
      <c r="L2008" s="17" t="str">
        <f t="shared" si="159"/>
        <v>Jul</v>
      </c>
      <c r="M2008" s="17">
        <f t="shared" si="160"/>
        <v>1993</v>
      </c>
      <c r="N2008" s="17" t="str" cm="1">
        <f t="array" ref="N2008">IF(G2008="?",INDEX($G$2:$G$2344,MODE(MATCH($G$2:$G$2344,$G$2:$G$2344,0))),G2008)</f>
        <v>tier - 1</v>
      </c>
      <c r="O2008" s="17" t="str" cm="1">
        <f t="array" ref="O2008">IF(H2008="?",INDEX($H$2:$H$2344,MODE(MATCH($H$2:$H$2344,$H$2:$H$2344,0))),H2008)</f>
        <v>tier - 1</v>
      </c>
      <c r="P2008" s="17" t="str">
        <f t="shared" si="161"/>
        <v>R1011</v>
      </c>
      <c r="Q2008" s="47" t="str">
        <f t="shared" si="162"/>
        <v>27-Jul-1993</v>
      </c>
      <c r="R2008" s="48">
        <v>34177</v>
      </c>
      <c r="S2008" s="17"/>
      <c r="T2008" s="30">
        <f t="shared" si="163"/>
        <v>29</v>
      </c>
      <c r="U2008" s="62">
        <v>29622.69</v>
      </c>
    </row>
    <row r="2009" spans="1:21" x14ac:dyDescent="0.25">
      <c r="A2009" t="s">
        <v>2040</v>
      </c>
      <c r="B2009">
        <v>1973</v>
      </c>
      <c r="C2009" t="s">
        <v>35</v>
      </c>
      <c r="D2009">
        <v>23</v>
      </c>
      <c r="E2009">
        <v>0</v>
      </c>
      <c r="F2009" s="54">
        <v>29757.69</v>
      </c>
      <c r="G2009" t="s">
        <v>16</v>
      </c>
      <c r="H2009" t="s">
        <v>12</v>
      </c>
      <c r="I2009" t="s">
        <v>42</v>
      </c>
      <c r="J2009" s="19"/>
      <c r="K2009" s="19"/>
      <c r="L2009" s="15" t="str">
        <f t="shared" si="159"/>
        <v>Aug</v>
      </c>
      <c r="M2009" s="15">
        <f t="shared" si="160"/>
        <v>1973</v>
      </c>
      <c r="N2009" s="15" t="str" cm="1">
        <f t="array" ref="N2009">IF(G2009="?",INDEX($G$2:$G$2344,MODE(MATCH($G$2:$G$2344,$G$2:$G$2344,0))),G2009)</f>
        <v>tier - 1</v>
      </c>
      <c r="O2009" s="15" t="str" cm="1">
        <f t="array" ref="O2009">IF(H2009="?",INDEX($H$2:$H$2344,MODE(MATCH($H$2:$H$2344,$H$2:$H$2344,0))),H2009)</f>
        <v>tier - 3</v>
      </c>
      <c r="P2009" s="15" t="str">
        <f t="shared" si="161"/>
        <v>R1011</v>
      </c>
      <c r="Q2009" s="49" t="str">
        <f t="shared" si="162"/>
        <v>23-Aug-1973</v>
      </c>
      <c r="R2009" s="46">
        <v>26899</v>
      </c>
      <c r="S2009" s="15"/>
      <c r="T2009" s="29">
        <f t="shared" si="163"/>
        <v>49</v>
      </c>
      <c r="U2009" s="61">
        <v>29757.69</v>
      </c>
    </row>
    <row r="2010" spans="1:21" x14ac:dyDescent="0.25">
      <c r="A2010" t="s">
        <v>2041</v>
      </c>
      <c r="B2010">
        <v>1998</v>
      </c>
      <c r="C2010" t="s">
        <v>18</v>
      </c>
      <c r="D2010">
        <v>20</v>
      </c>
      <c r="E2010">
        <v>0</v>
      </c>
      <c r="F2010" s="54">
        <v>29760.6</v>
      </c>
      <c r="G2010" t="s">
        <v>16</v>
      </c>
      <c r="H2010" t="s">
        <v>11</v>
      </c>
      <c r="I2010" t="s">
        <v>42</v>
      </c>
      <c r="J2010" s="20"/>
      <c r="K2010" s="20"/>
      <c r="L2010" s="17" t="str">
        <f t="shared" si="159"/>
        <v>Jun</v>
      </c>
      <c r="M2010" s="17">
        <f t="shared" si="160"/>
        <v>1998</v>
      </c>
      <c r="N2010" s="17" t="str" cm="1">
        <f t="array" ref="N2010">IF(G2010="?",INDEX($G$2:$G$2344,MODE(MATCH($G$2:$G$2344,$G$2:$G$2344,0))),G2010)</f>
        <v>tier - 1</v>
      </c>
      <c r="O2010" s="17" t="str" cm="1">
        <f t="array" ref="O2010">IF(H2010="?",INDEX($H$2:$H$2344,MODE(MATCH($H$2:$H$2344,$H$2:$H$2344,0))),H2010)</f>
        <v>tier - 2</v>
      </c>
      <c r="P2010" s="17" t="str">
        <f t="shared" si="161"/>
        <v>R1011</v>
      </c>
      <c r="Q2010" s="47" t="str">
        <f t="shared" si="162"/>
        <v>20-Jun-1998</v>
      </c>
      <c r="R2010" s="48">
        <v>35966</v>
      </c>
      <c r="S2010" s="17"/>
      <c r="T2010" s="30">
        <f t="shared" si="163"/>
        <v>24</v>
      </c>
      <c r="U2010" s="62">
        <v>29760.6</v>
      </c>
    </row>
    <row r="2011" spans="1:21" x14ac:dyDescent="0.25">
      <c r="A2011" t="s">
        <v>2042</v>
      </c>
      <c r="B2011">
        <v>1981</v>
      </c>
      <c r="C2011" t="s">
        <v>35</v>
      </c>
      <c r="D2011">
        <v>13</v>
      </c>
      <c r="E2011">
        <v>1</v>
      </c>
      <c r="F2011" s="54">
        <v>29816.639999999999</v>
      </c>
      <c r="G2011" t="s">
        <v>16</v>
      </c>
      <c r="H2011" t="s">
        <v>11</v>
      </c>
      <c r="I2011" t="s">
        <v>42</v>
      </c>
      <c r="J2011" s="19"/>
      <c r="K2011" s="19"/>
      <c r="L2011" s="15" t="str">
        <f t="shared" si="159"/>
        <v>Aug</v>
      </c>
      <c r="M2011" s="15">
        <f t="shared" si="160"/>
        <v>1981</v>
      </c>
      <c r="N2011" s="15" t="str" cm="1">
        <f t="array" ref="N2011">IF(G2011="?",INDEX($G$2:$G$2344,MODE(MATCH($G$2:$G$2344,$G$2:$G$2344,0))),G2011)</f>
        <v>tier - 1</v>
      </c>
      <c r="O2011" s="15" t="str" cm="1">
        <f t="array" ref="O2011">IF(H2011="?",INDEX($H$2:$H$2344,MODE(MATCH($H$2:$H$2344,$H$2:$H$2344,0))),H2011)</f>
        <v>tier - 2</v>
      </c>
      <c r="P2011" s="15" t="str">
        <f t="shared" si="161"/>
        <v>R1011</v>
      </c>
      <c r="Q2011" s="49" t="str">
        <f t="shared" si="162"/>
        <v>13-Aug-1981</v>
      </c>
      <c r="R2011" s="46">
        <v>29811</v>
      </c>
      <c r="S2011" s="15"/>
      <c r="T2011" s="29">
        <f t="shared" si="163"/>
        <v>41</v>
      </c>
      <c r="U2011" s="61">
        <v>29816.639999999999</v>
      </c>
    </row>
    <row r="2012" spans="1:21" x14ac:dyDescent="0.25">
      <c r="A2012" t="s">
        <v>2043</v>
      </c>
      <c r="B2012">
        <v>1982</v>
      </c>
      <c r="C2012" t="s">
        <v>37</v>
      </c>
      <c r="D2012">
        <v>29</v>
      </c>
      <c r="E2012">
        <v>3</v>
      </c>
      <c r="F2012" s="54">
        <v>29818.76</v>
      </c>
      <c r="G2012" t="s">
        <v>16</v>
      </c>
      <c r="H2012" t="s">
        <v>16</v>
      </c>
      <c r="I2012" t="s">
        <v>23</v>
      </c>
      <c r="J2012" s="20"/>
      <c r="K2012" s="20"/>
      <c r="L2012" s="17" t="str">
        <f t="shared" si="159"/>
        <v>Oct</v>
      </c>
      <c r="M2012" s="17">
        <f t="shared" si="160"/>
        <v>1982</v>
      </c>
      <c r="N2012" s="17" t="str" cm="1">
        <f t="array" ref="N2012">IF(G2012="?",INDEX($G$2:$G$2344,MODE(MATCH($G$2:$G$2344,$G$2:$G$2344,0))),G2012)</f>
        <v>tier - 1</v>
      </c>
      <c r="O2012" s="17" t="str" cm="1">
        <f t="array" ref="O2012">IF(H2012="?",INDEX($H$2:$H$2344,MODE(MATCH($H$2:$H$2344,$H$2:$H$2344,0))),H2012)</f>
        <v>tier - 1</v>
      </c>
      <c r="P2012" s="17" t="str">
        <f t="shared" si="161"/>
        <v>R1012</v>
      </c>
      <c r="Q2012" s="47" t="str">
        <f t="shared" si="162"/>
        <v>29-Oct-1982</v>
      </c>
      <c r="R2012" s="48">
        <v>30253</v>
      </c>
      <c r="S2012" s="17"/>
      <c r="T2012" s="30">
        <f t="shared" si="163"/>
        <v>40</v>
      </c>
      <c r="U2012" s="62">
        <v>29818.76</v>
      </c>
    </row>
    <row r="2013" spans="1:21" x14ac:dyDescent="0.25">
      <c r="A2013" t="s">
        <v>2044</v>
      </c>
      <c r="B2013">
        <v>1989</v>
      </c>
      <c r="C2013" t="s">
        <v>30</v>
      </c>
      <c r="D2013">
        <v>30</v>
      </c>
      <c r="E2013">
        <v>3</v>
      </c>
      <c r="F2013" s="54">
        <v>29852.48</v>
      </c>
      <c r="G2013" t="s">
        <v>16</v>
      </c>
      <c r="H2013" t="s">
        <v>12</v>
      </c>
      <c r="I2013" t="s">
        <v>42</v>
      </c>
      <c r="J2013" s="19"/>
      <c r="K2013" s="19"/>
      <c r="L2013" s="15" t="str">
        <f t="shared" si="159"/>
        <v>Dec</v>
      </c>
      <c r="M2013" s="15">
        <f t="shared" si="160"/>
        <v>1989</v>
      </c>
      <c r="N2013" s="15" t="str" cm="1">
        <f t="array" ref="N2013">IF(G2013="?",INDEX($G$2:$G$2344,MODE(MATCH($G$2:$G$2344,$G$2:$G$2344,0))),G2013)</f>
        <v>tier - 1</v>
      </c>
      <c r="O2013" s="15" t="str" cm="1">
        <f t="array" ref="O2013">IF(H2013="?",INDEX($H$2:$H$2344,MODE(MATCH($H$2:$H$2344,$H$2:$H$2344,0))),H2013)</f>
        <v>tier - 3</v>
      </c>
      <c r="P2013" s="15" t="str">
        <f t="shared" si="161"/>
        <v>R1011</v>
      </c>
      <c r="Q2013" s="49" t="str">
        <f t="shared" si="162"/>
        <v>30-Dec-1989</v>
      </c>
      <c r="R2013" s="46">
        <v>32872</v>
      </c>
      <c r="S2013" s="15"/>
      <c r="T2013" s="29">
        <f t="shared" si="163"/>
        <v>33</v>
      </c>
      <c r="U2013" s="61">
        <v>29852.48</v>
      </c>
    </row>
    <row r="2014" spans="1:21" x14ac:dyDescent="0.25">
      <c r="A2014" t="s">
        <v>2045</v>
      </c>
      <c r="B2014">
        <v>1975</v>
      </c>
      <c r="C2014" t="s">
        <v>35</v>
      </c>
      <c r="D2014">
        <v>19</v>
      </c>
      <c r="E2014">
        <v>1</v>
      </c>
      <c r="F2014" s="54">
        <v>29899.25</v>
      </c>
      <c r="G2014" t="s">
        <v>16</v>
      </c>
      <c r="H2014" t="s">
        <v>12</v>
      </c>
      <c r="I2014" t="s">
        <v>42</v>
      </c>
      <c r="J2014" s="20"/>
      <c r="K2014" s="20"/>
      <c r="L2014" s="17" t="str">
        <f t="shared" si="159"/>
        <v>Aug</v>
      </c>
      <c r="M2014" s="17">
        <f t="shared" si="160"/>
        <v>1975</v>
      </c>
      <c r="N2014" s="17" t="str" cm="1">
        <f t="array" ref="N2014">IF(G2014="?",INDEX($G$2:$G$2344,MODE(MATCH($G$2:$G$2344,$G$2:$G$2344,0))),G2014)</f>
        <v>tier - 1</v>
      </c>
      <c r="O2014" s="17" t="str" cm="1">
        <f t="array" ref="O2014">IF(H2014="?",INDEX($H$2:$H$2344,MODE(MATCH($H$2:$H$2344,$H$2:$H$2344,0))),H2014)</f>
        <v>tier - 3</v>
      </c>
      <c r="P2014" s="17" t="str">
        <f t="shared" si="161"/>
        <v>R1011</v>
      </c>
      <c r="Q2014" s="47" t="str">
        <f t="shared" si="162"/>
        <v>19-Aug-1975</v>
      </c>
      <c r="R2014" s="48">
        <v>27625</v>
      </c>
      <c r="S2014" s="17"/>
      <c r="T2014" s="30">
        <f t="shared" si="163"/>
        <v>47</v>
      </c>
      <c r="U2014" s="62">
        <v>29899.25</v>
      </c>
    </row>
    <row r="2015" spans="1:21" x14ac:dyDescent="0.25">
      <c r="A2015" t="s">
        <v>2046</v>
      </c>
      <c r="B2015">
        <v>1988</v>
      </c>
      <c r="C2015" t="s">
        <v>30</v>
      </c>
      <c r="D2015">
        <v>30</v>
      </c>
      <c r="E2015">
        <v>3</v>
      </c>
      <c r="F2015" s="54">
        <v>29929.56</v>
      </c>
      <c r="G2015" t="s">
        <v>16</v>
      </c>
      <c r="H2015" t="s">
        <v>16</v>
      </c>
      <c r="I2015" t="s">
        <v>42</v>
      </c>
      <c r="J2015" s="19"/>
      <c r="K2015" s="19"/>
      <c r="L2015" s="15" t="str">
        <f t="shared" si="159"/>
        <v>Dec</v>
      </c>
      <c r="M2015" s="15">
        <f t="shared" si="160"/>
        <v>1988</v>
      </c>
      <c r="N2015" s="15" t="str" cm="1">
        <f t="array" ref="N2015">IF(G2015="?",INDEX($G$2:$G$2344,MODE(MATCH($G$2:$G$2344,$G$2:$G$2344,0))),G2015)</f>
        <v>tier - 1</v>
      </c>
      <c r="O2015" s="15" t="str" cm="1">
        <f t="array" ref="O2015">IF(H2015="?",INDEX($H$2:$H$2344,MODE(MATCH($H$2:$H$2344,$H$2:$H$2344,0))),H2015)</f>
        <v>tier - 1</v>
      </c>
      <c r="P2015" s="15" t="str">
        <f t="shared" si="161"/>
        <v>R1011</v>
      </c>
      <c r="Q2015" s="49" t="str">
        <f t="shared" si="162"/>
        <v>30-Dec-1988</v>
      </c>
      <c r="R2015" s="46">
        <v>32507</v>
      </c>
      <c r="S2015" s="15"/>
      <c r="T2015" s="29">
        <f t="shared" si="163"/>
        <v>34</v>
      </c>
      <c r="U2015" s="61">
        <v>29929.56</v>
      </c>
    </row>
    <row r="2016" spans="1:21" x14ac:dyDescent="0.25">
      <c r="A2016" t="s">
        <v>2047</v>
      </c>
      <c r="B2016">
        <v>1976</v>
      </c>
      <c r="C2016" t="s">
        <v>18</v>
      </c>
      <c r="D2016">
        <v>12</v>
      </c>
      <c r="E2016">
        <v>2</v>
      </c>
      <c r="F2016" s="54">
        <v>29933.75</v>
      </c>
      <c r="G2016" t="s">
        <v>16</v>
      </c>
      <c r="H2016" t="s">
        <v>16</v>
      </c>
      <c r="I2016" t="s">
        <v>42</v>
      </c>
      <c r="J2016" s="20"/>
      <c r="K2016" s="20"/>
      <c r="L2016" s="17" t="str">
        <f t="shared" si="159"/>
        <v>Jun</v>
      </c>
      <c r="M2016" s="17">
        <f t="shared" si="160"/>
        <v>1976</v>
      </c>
      <c r="N2016" s="17" t="str" cm="1">
        <f t="array" ref="N2016">IF(G2016="?",INDEX($G$2:$G$2344,MODE(MATCH($G$2:$G$2344,$G$2:$G$2344,0))),G2016)</f>
        <v>tier - 1</v>
      </c>
      <c r="O2016" s="17" t="str" cm="1">
        <f t="array" ref="O2016">IF(H2016="?",INDEX($H$2:$H$2344,MODE(MATCH($H$2:$H$2344,$H$2:$H$2344,0))),H2016)</f>
        <v>tier - 1</v>
      </c>
      <c r="P2016" s="17" t="str">
        <f t="shared" si="161"/>
        <v>R1011</v>
      </c>
      <c r="Q2016" s="47" t="str">
        <f t="shared" si="162"/>
        <v>12-Jun-1976</v>
      </c>
      <c r="R2016" s="48">
        <v>27923</v>
      </c>
      <c r="S2016" s="17"/>
      <c r="T2016" s="30">
        <f t="shared" si="163"/>
        <v>46</v>
      </c>
      <c r="U2016" s="62">
        <v>29933.75</v>
      </c>
    </row>
    <row r="2017" spans="1:21" x14ac:dyDescent="0.25">
      <c r="A2017" t="s">
        <v>2048</v>
      </c>
      <c r="B2017">
        <v>1991</v>
      </c>
      <c r="C2017" t="s">
        <v>37</v>
      </c>
      <c r="D2017">
        <v>5</v>
      </c>
      <c r="E2017">
        <v>3</v>
      </c>
      <c r="F2017" s="54">
        <v>29969.67</v>
      </c>
      <c r="G2017" t="s">
        <v>16</v>
      </c>
      <c r="H2017" t="s">
        <v>16</v>
      </c>
      <c r="I2017" t="s">
        <v>42</v>
      </c>
      <c r="J2017" s="19"/>
      <c r="K2017" s="19"/>
      <c r="L2017" s="15" t="str">
        <f t="shared" si="159"/>
        <v>Oct</v>
      </c>
      <c r="M2017" s="15">
        <f t="shared" si="160"/>
        <v>1991</v>
      </c>
      <c r="N2017" s="15" t="str" cm="1">
        <f t="array" ref="N2017">IF(G2017="?",INDEX($G$2:$G$2344,MODE(MATCH($G$2:$G$2344,$G$2:$G$2344,0))),G2017)</f>
        <v>tier - 1</v>
      </c>
      <c r="O2017" s="15" t="str" cm="1">
        <f t="array" ref="O2017">IF(H2017="?",INDEX($H$2:$H$2344,MODE(MATCH($H$2:$H$2344,$H$2:$H$2344,0))),H2017)</f>
        <v>tier - 1</v>
      </c>
      <c r="P2017" s="15" t="str">
        <f t="shared" si="161"/>
        <v>R1011</v>
      </c>
      <c r="Q2017" s="49" t="str">
        <f t="shared" si="162"/>
        <v>5-Oct-1991</v>
      </c>
      <c r="R2017" s="46">
        <v>33516</v>
      </c>
      <c r="S2017" s="15"/>
      <c r="T2017" s="29">
        <f t="shared" si="163"/>
        <v>31</v>
      </c>
      <c r="U2017" s="61">
        <v>29969.67</v>
      </c>
    </row>
    <row r="2018" spans="1:21" x14ac:dyDescent="0.25">
      <c r="A2018" t="s">
        <v>2049</v>
      </c>
      <c r="B2018">
        <v>1981</v>
      </c>
      <c r="C2018" t="s">
        <v>35</v>
      </c>
      <c r="D2018">
        <v>4</v>
      </c>
      <c r="E2018">
        <v>1</v>
      </c>
      <c r="F2018" s="54">
        <v>30026.87</v>
      </c>
      <c r="G2018" t="s">
        <v>11</v>
      </c>
      <c r="H2018" t="s">
        <v>12</v>
      </c>
      <c r="I2018" t="s">
        <v>23</v>
      </c>
      <c r="J2018" s="20"/>
      <c r="K2018" s="20"/>
      <c r="L2018" s="17" t="str">
        <f t="shared" si="159"/>
        <v>Aug</v>
      </c>
      <c r="M2018" s="17">
        <f t="shared" si="160"/>
        <v>1981</v>
      </c>
      <c r="N2018" s="17" t="str" cm="1">
        <f t="array" ref="N2018">IF(G2018="?",INDEX($G$2:$G$2344,MODE(MATCH($G$2:$G$2344,$G$2:$G$2344,0))),G2018)</f>
        <v>tier - 2</v>
      </c>
      <c r="O2018" s="17" t="str" cm="1">
        <f t="array" ref="O2018">IF(H2018="?",INDEX($H$2:$H$2344,MODE(MATCH($H$2:$H$2344,$H$2:$H$2344,0))),H2018)</f>
        <v>tier - 3</v>
      </c>
      <c r="P2018" s="17" t="str">
        <f t="shared" si="161"/>
        <v>R1012</v>
      </c>
      <c r="Q2018" s="47" t="str">
        <f t="shared" si="162"/>
        <v>4-Aug-1981</v>
      </c>
      <c r="R2018" s="48">
        <v>29802</v>
      </c>
      <c r="S2018" s="17"/>
      <c r="T2018" s="30">
        <f t="shared" si="163"/>
        <v>41</v>
      </c>
      <c r="U2018" s="62">
        <v>30026.87</v>
      </c>
    </row>
    <row r="2019" spans="1:21" x14ac:dyDescent="0.25">
      <c r="A2019" t="s">
        <v>2050</v>
      </c>
      <c r="B2019">
        <v>1967</v>
      </c>
      <c r="C2019" t="s">
        <v>18</v>
      </c>
      <c r="D2019">
        <v>16</v>
      </c>
      <c r="E2019">
        <v>3</v>
      </c>
      <c r="F2019" s="54">
        <v>30063.58</v>
      </c>
      <c r="G2019" t="s">
        <v>16</v>
      </c>
      <c r="H2019" t="s">
        <v>16</v>
      </c>
      <c r="I2019" t="s">
        <v>23</v>
      </c>
      <c r="J2019" s="19"/>
      <c r="K2019" s="19"/>
      <c r="L2019" s="15" t="str">
        <f t="shared" si="159"/>
        <v>Jun</v>
      </c>
      <c r="M2019" s="15">
        <f t="shared" si="160"/>
        <v>1967</v>
      </c>
      <c r="N2019" s="15" t="str" cm="1">
        <f t="array" ref="N2019">IF(G2019="?",INDEX($G$2:$G$2344,MODE(MATCH($G$2:$G$2344,$G$2:$G$2344,0))),G2019)</f>
        <v>tier - 1</v>
      </c>
      <c r="O2019" s="15" t="str" cm="1">
        <f t="array" ref="O2019">IF(H2019="?",INDEX($H$2:$H$2344,MODE(MATCH($H$2:$H$2344,$H$2:$H$2344,0))),H2019)</f>
        <v>tier - 1</v>
      </c>
      <c r="P2019" s="15" t="str">
        <f t="shared" si="161"/>
        <v>R1012</v>
      </c>
      <c r="Q2019" s="49" t="str">
        <f t="shared" si="162"/>
        <v>16-Jun-1967</v>
      </c>
      <c r="R2019" s="46">
        <v>24639</v>
      </c>
      <c r="S2019" s="15"/>
      <c r="T2019" s="29">
        <f t="shared" si="163"/>
        <v>55</v>
      </c>
      <c r="U2019" s="61">
        <v>30063.58</v>
      </c>
    </row>
    <row r="2020" spans="1:21" x14ac:dyDescent="0.25">
      <c r="A2020" t="s">
        <v>2051</v>
      </c>
      <c r="B2020">
        <v>1979</v>
      </c>
      <c r="C2020" t="s">
        <v>20</v>
      </c>
      <c r="D2020">
        <v>2</v>
      </c>
      <c r="E2020">
        <v>2</v>
      </c>
      <c r="F2020" s="54">
        <v>30095.97</v>
      </c>
      <c r="G2020" t="s">
        <v>11</v>
      </c>
      <c r="H2020" t="s">
        <v>12</v>
      </c>
      <c r="I2020" t="s">
        <v>42</v>
      </c>
      <c r="J2020" s="20"/>
      <c r="K2020" s="20"/>
      <c r="L2020" s="17" t="str">
        <f t="shared" si="159"/>
        <v>Sep</v>
      </c>
      <c r="M2020" s="17">
        <f t="shared" si="160"/>
        <v>1979</v>
      </c>
      <c r="N2020" s="17" t="str" cm="1">
        <f t="array" ref="N2020">IF(G2020="?",INDEX($G$2:$G$2344,MODE(MATCH($G$2:$G$2344,$G$2:$G$2344,0))),G2020)</f>
        <v>tier - 2</v>
      </c>
      <c r="O2020" s="17" t="str" cm="1">
        <f t="array" ref="O2020">IF(H2020="?",INDEX($H$2:$H$2344,MODE(MATCH($H$2:$H$2344,$H$2:$H$2344,0))),H2020)</f>
        <v>tier - 3</v>
      </c>
      <c r="P2020" s="17" t="str">
        <f t="shared" si="161"/>
        <v>R1011</v>
      </c>
      <c r="Q2020" s="47" t="str">
        <f t="shared" si="162"/>
        <v>2-Sep-1979</v>
      </c>
      <c r="R2020" s="48">
        <v>29100</v>
      </c>
      <c r="S2020" s="17"/>
      <c r="T2020" s="30">
        <f t="shared" si="163"/>
        <v>43</v>
      </c>
      <c r="U2020" s="62">
        <v>30095.97</v>
      </c>
    </row>
    <row r="2021" spans="1:21" x14ac:dyDescent="0.25">
      <c r="A2021" t="s">
        <v>2052</v>
      </c>
      <c r="B2021">
        <v>1971</v>
      </c>
      <c r="C2021" t="s">
        <v>30</v>
      </c>
      <c r="D2021">
        <v>25</v>
      </c>
      <c r="E2021">
        <v>0</v>
      </c>
      <c r="F2021" s="54">
        <v>30134.75</v>
      </c>
      <c r="G2021" t="s">
        <v>11</v>
      </c>
      <c r="H2021" t="s">
        <v>12</v>
      </c>
      <c r="I2021" t="s">
        <v>42</v>
      </c>
      <c r="J2021" s="19"/>
      <c r="K2021" s="19"/>
      <c r="L2021" s="15" t="str">
        <f t="shared" si="159"/>
        <v>Dec</v>
      </c>
      <c r="M2021" s="15">
        <f t="shared" si="160"/>
        <v>1971</v>
      </c>
      <c r="N2021" s="15" t="str" cm="1">
        <f t="array" ref="N2021">IF(G2021="?",INDEX($G$2:$G$2344,MODE(MATCH($G$2:$G$2344,$G$2:$G$2344,0))),G2021)</f>
        <v>tier - 2</v>
      </c>
      <c r="O2021" s="15" t="str" cm="1">
        <f t="array" ref="O2021">IF(H2021="?",INDEX($H$2:$H$2344,MODE(MATCH($H$2:$H$2344,$H$2:$H$2344,0))),H2021)</f>
        <v>tier - 3</v>
      </c>
      <c r="P2021" s="15" t="str">
        <f t="shared" si="161"/>
        <v>R1011</v>
      </c>
      <c r="Q2021" s="49" t="str">
        <f t="shared" si="162"/>
        <v>25-Dec-1971</v>
      </c>
      <c r="R2021" s="46">
        <v>26292</v>
      </c>
      <c r="S2021" s="15"/>
      <c r="T2021" s="29">
        <f t="shared" si="163"/>
        <v>51</v>
      </c>
      <c r="U2021" s="61">
        <v>30134.75</v>
      </c>
    </row>
    <row r="2022" spans="1:21" x14ac:dyDescent="0.25">
      <c r="A2022" t="s">
        <v>2053</v>
      </c>
      <c r="B2022">
        <v>1958</v>
      </c>
      <c r="C2022" t="s">
        <v>35</v>
      </c>
      <c r="D2022">
        <v>11</v>
      </c>
      <c r="E2022">
        <v>1</v>
      </c>
      <c r="F2022" s="54">
        <v>30166.62</v>
      </c>
      <c r="G2022" t="s">
        <v>16</v>
      </c>
      <c r="H2022" t="s">
        <v>12</v>
      </c>
      <c r="I2022" t="s">
        <v>23</v>
      </c>
      <c r="J2022" s="20"/>
      <c r="K2022" s="20"/>
      <c r="L2022" s="17" t="str">
        <f t="shared" si="159"/>
        <v>Aug</v>
      </c>
      <c r="M2022" s="17">
        <f t="shared" si="160"/>
        <v>1958</v>
      </c>
      <c r="N2022" s="17" t="str" cm="1">
        <f t="array" ref="N2022">IF(G2022="?",INDEX($G$2:$G$2344,MODE(MATCH($G$2:$G$2344,$G$2:$G$2344,0))),G2022)</f>
        <v>tier - 1</v>
      </c>
      <c r="O2022" s="17" t="str" cm="1">
        <f t="array" ref="O2022">IF(H2022="?",INDEX($H$2:$H$2344,MODE(MATCH($H$2:$H$2344,$H$2:$H$2344,0))),H2022)</f>
        <v>tier - 3</v>
      </c>
      <c r="P2022" s="17" t="str">
        <f t="shared" si="161"/>
        <v>R1012</v>
      </c>
      <c r="Q2022" s="47" t="str">
        <f t="shared" si="162"/>
        <v>11-Aug-1958</v>
      </c>
      <c r="R2022" s="48">
        <v>21408</v>
      </c>
      <c r="S2022" s="17"/>
      <c r="T2022" s="30">
        <f t="shared" si="163"/>
        <v>64</v>
      </c>
      <c r="U2022" s="62">
        <v>30166.62</v>
      </c>
    </row>
    <row r="2023" spans="1:21" x14ac:dyDescent="0.25">
      <c r="A2023" t="s">
        <v>2054</v>
      </c>
      <c r="B2023">
        <v>1963</v>
      </c>
      <c r="C2023" t="s">
        <v>20</v>
      </c>
      <c r="D2023">
        <v>13</v>
      </c>
      <c r="E2023">
        <v>3</v>
      </c>
      <c r="F2023" s="54">
        <v>30184.94</v>
      </c>
      <c r="G2023" t="s">
        <v>16</v>
      </c>
      <c r="H2023" t="s">
        <v>16</v>
      </c>
      <c r="I2023" t="s">
        <v>276</v>
      </c>
      <c r="J2023" s="19"/>
      <c r="K2023" s="19"/>
      <c r="L2023" s="15" t="str">
        <f t="shared" si="159"/>
        <v>Sep</v>
      </c>
      <c r="M2023" s="15">
        <f t="shared" si="160"/>
        <v>1963</v>
      </c>
      <c r="N2023" s="15" t="str" cm="1">
        <f t="array" ref="N2023">IF(G2023="?",INDEX($G$2:$G$2344,MODE(MATCH($G$2:$G$2344,$G$2:$G$2344,0))),G2023)</f>
        <v>tier - 1</v>
      </c>
      <c r="O2023" s="15" t="str" cm="1">
        <f t="array" ref="O2023">IF(H2023="?",INDEX($H$2:$H$2344,MODE(MATCH($H$2:$H$2344,$H$2:$H$2344,0))),H2023)</f>
        <v>tier - 1</v>
      </c>
      <c r="P2023" s="15" t="str">
        <f t="shared" si="161"/>
        <v>R1014</v>
      </c>
      <c r="Q2023" s="49" t="str">
        <f t="shared" si="162"/>
        <v>13-Sep-1963</v>
      </c>
      <c r="R2023" s="46">
        <v>23267</v>
      </c>
      <c r="S2023" s="15"/>
      <c r="T2023" s="29">
        <f t="shared" si="163"/>
        <v>59</v>
      </c>
      <c r="U2023" s="61">
        <v>30184.94</v>
      </c>
    </row>
    <row r="2024" spans="1:21" x14ac:dyDescent="0.25">
      <c r="A2024" t="s">
        <v>2055</v>
      </c>
      <c r="B2024">
        <v>1962</v>
      </c>
      <c r="C2024" t="s">
        <v>20</v>
      </c>
      <c r="D2024">
        <v>15</v>
      </c>
      <c r="E2024">
        <v>0</v>
      </c>
      <c r="F2024" s="54">
        <v>30260</v>
      </c>
      <c r="G2024" t="s">
        <v>16</v>
      </c>
      <c r="H2024" t="s">
        <v>16</v>
      </c>
      <c r="I2024" t="s">
        <v>276</v>
      </c>
      <c r="J2024" s="20"/>
      <c r="K2024" s="20"/>
      <c r="L2024" s="17" t="str">
        <f t="shared" si="159"/>
        <v>Sep</v>
      </c>
      <c r="M2024" s="17">
        <f t="shared" si="160"/>
        <v>1962</v>
      </c>
      <c r="N2024" s="17" t="str" cm="1">
        <f t="array" ref="N2024">IF(G2024="?",INDEX($G$2:$G$2344,MODE(MATCH($G$2:$G$2344,$G$2:$G$2344,0))),G2024)</f>
        <v>tier - 1</v>
      </c>
      <c r="O2024" s="17" t="str" cm="1">
        <f t="array" ref="O2024">IF(H2024="?",INDEX($H$2:$H$2344,MODE(MATCH($H$2:$H$2344,$H$2:$H$2344,0))),H2024)</f>
        <v>tier - 1</v>
      </c>
      <c r="P2024" s="17" t="str">
        <f t="shared" si="161"/>
        <v>R1014</v>
      </c>
      <c r="Q2024" s="47" t="str">
        <f t="shared" si="162"/>
        <v>15-Sep-1962</v>
      </c>
      <c r="R2024" s="48">
        <v>22904</v>
      </c>
      <c r="S2024" s="17"/>
      <c r="T2024" s="30">
        <f t="shared" si="163"/>
        <v>60</v>
      </c>
      <c r="U2024" s="62">
        <v>30260</v>
      </c>
    </row>
    <row r="2025" spans="1:21" x14ac:dyDescent="0.25">
      <c r="A2025" t="s">
        <v>2056</v>
      </c>
      <c r="B2025">
        <v>1972</v>
      </c>
      <c r="C2025" t="s">
        <v>10</v>
      </c>
      <c r="D2025">
        <v>24</v>
      </c>
      <c r="E2025">
        <v>2</v>
      </c>
      <c r="F2025" s="54">
        <v>30284.639999999999</v>
      </c>
      <c r="G2025" t="s">
        <v>16</v>
      </c>
      <c r="H2025" t="s">
        <v>16</v>
      </c>
      <c r="I2025" t="s">
        <v>23</v>
      </c>
      <c r="J2025" s="19"/>
      <c r="K2025" s="19"/>
      <c r="L2025" s="15" t="str">
        <f t="shared" si="159"/>
        <v>Jul</v>
      </c>
      <c r="M2025" s="15">
        <f t="shared" si="160"/>
        <v>1972</v>
      </c>
      <c r="N2025" s="15" t="str" cm="1">
        <f t="array" ref="N2025">IF(G2025="?",INDEX($G$2:$G$2344,MODE(MATCH($G$2:$G$2344,$G$2:$G$2344,0))),G2025)</f>
        <v>tier - 1</v>
      </c>
      <c r="O2025" s="15" t="str" cm="1">
        <f t="array" ref="O2025">IF(H2025="?",INDEX($H$2:$H$2344,MODE(MATCH($H$2:$H$2344,$H$2:$H$2344,0))),H2025)</f>
        <v>tier - 1</v>
      </c>
      <c r="P2025" s="15" t="str">
        <f t="shared" si="161"/>
        <v>R1012</v>
      </c>
      <c r="Q2025" s="49" t="str">
        <f t="shared" si="162"/>
        <v>24-Jul-1972</v>
      </c>
      <c r="R2025" s="46">
        <v>26504</v>
      </c>
      <c r="S2025" s="15"/>
      <c r="T2025" s="29">
        <f t="shared" si="163"/>
        <v>50</v>
      </c>
      <c r="U2025" s="61">
        <v>30284.639999999999</v>
      </c>
    </row>
    <row r="2026" spans="1:21" x14ac:dyDescent="0.25">
      <c r="A2026" t="s">
        <v>2057</v>
      </c>
      <c r="B2026">
        <v>2004</v>
      </c>
      <c r="C2026" t="s">
        <v>18</v>
      </c>
      <c r="D2026">
        <v>1</v>
      </c>
      <c r="E2026">
        <v>0</v>
      </c>
      <c r="F2026" s="54">
        <v>30328.27</v>
      </c>
      <c r="G2026" t="s">
        <v>11</v>
      </c>
      <c r="H2026" t="s">
        <v>11</v>
      </c>
      <c r="I2026" t="s">
        <v>42</v>
      </c>
      <c r="J2026" s="20"/>
      <c r="K2026" s="20"/>
      <c r="L2026" s="17" t="str">
        <f t="shared" si="159"/>
        <v>Jun</v>
      </c>
      <c r="M2026" s="17">
        <f t="shared" si="160"/>
        <v>2004</v>
      </c>
      <c r="N2026" s="17" t="str" cm="1">
        <f t="array" ref="N2026">IF(G2026="?",INDEX($G$2:$G$2344,MODE(MATCH($G$2:$G$2344,$G$2:$G$2344,0))),G2026)</f>
        <v>tier - 2</v>
      </c>
      <c r="O2026" s="17" t="str" cm="1">
        <f t="array" ref="O2026">IF(H2026="?",INDEX($H$2:$H$2344,MODE(MATCH($H$2:$H$2344,$H$2:$H$2344,0))),H2026)</f>
        <v>tier - 2</v>
      </c>
      <c r="P2026" s="17" t="str">
        <f t="shared" si="161"/>
        <v>R1011</v>
      </c>
      <c r="Q2026" s="47" t="str">
        <f t="shared" si="162"/>
        <v>1-Jun-2004</v>
      </c>
      <c r="R2026" s="48">
        <v>38139</v>
      </c>
      <c r="S2026" s="17"/>
      <c r="T2026" s="30">
        <f t="shared" si="163"/>
        <v>19</v>
      </c>
      <c r="U2026" s="62">
        <v>30328.27</v>
      </c>
    </row>
    <row r="2027" spans="1:21" x14ac:dyDescent="0.25">
      <c r="A2027" t="s">
        <v>2058</v>
      </c>
      <c r="B2027">
        <v>1969</v>
      </c>
      <c r="C2027" t="s">
        <v>10</v>
      </c>
      <c r="D2027">
        <v>30</v>
      </c>
      <c r="E2027">
        <v>0</v>
      </c>
      <c r="F2027" s="54">
        <v>30366.93</v>
      </c>
      <c r="G2027" t="s">
        <v>11</v>
      </c>
      <c r="H2027" t="s">
        <v>11</v>
      </c>
      <c r="I2027" t="s">
        <v>42</v>
      </c>
      <c r="J2027" s="19"/>
      <c r="K2027" s="19"/>
      <c r="L2027" s="15" t="str">
        <f t="shared" si="159"/>
        <v>Jul</v>
      </c>
      <c r="M2027" s="15">
        <f t="shared" si="160"/>
        <v>1969</v>
      </c>
      <c r="N2027" s="15" t="str" cm="1">
        <f t="array" ref="N2027">IF(G2027="?",INDEX($G$2:$G$2344,MODE(MATCH($G$2:$G$2344,$G$2:$G$2344,0))),G2027)</f>
        <v>tier - 2</v>
      </c>
      <c r="O2027" s="15" t="str" cm="1">
        <f t="array" ref="O2027">IF(H2027="?",INDEX($H$2:$H$2344,MODE(MATCH($H$2:$H$2344,$H$2:$H$2344,0))),H2027)</f>
        <v>tier - 2</v>
      </c>
      <c r="P2027" s="15" t="str">
        <f t="shared" si="161"/>
        <v>R1011</v>
      </c>
      <c r="Q2027" s="49" t="str">
        <f t="shared" si="162"/>
        <v>30-Jul-1969</v>
      </c>
      <c r="R2027" s="46">
        <v>25414</v>
      </c>
      <c r="S2027" s="15"/>
      <c r="T2027" s="29">
        <f t="shared" si="163"/>
        <v>53</v>
      </c>
      <c r="U2027" s="61">
        <v>30366.93</v>
      </c>
    </row>
    <row r="2028" spans="1:21" x14ac:dyDescent="0.25">
      <c r="A2028" t="s">
        <v>2059</v>
      </c>
      <c r="B2028">
        <v>1976</v>
      </c>
      <c r="C2028" t="s">
        <v>20</v>
      </c>
      <c r="D2028">
        <v>3</v>
      </c>
      <c r="E2028">
        <v>2</v>
      </c>
      <c r="F2028" s="54">
        <v>30409.53</v>
      </c>
      <c r="G2028" t="s">
        <v>11</v>
      </c>
      <c r="H2028" t="s">
        <v>12</v>
      </c>
      <c r="I2028" t="s">
        <v>23</v>
      </c>
      <c r="J2028" s="20"/>
      <c r="K2028" s="20"/>
      <c r="L2028" s="17" t="str">
        <f t="shared" si="159"/>
        <v>Sep</v>
      </c>
      <c r="M2028" s="17">
        <f t="shared" si="160"/>
        <v>1976</v>
      </c>
      <c r="N2028" s="17" t="str" cm="1">
        <f t="array" ref="N2028">IF(G2028="?",INDEX($G$2:$G$2344,MODE(MATCH($G$2:$G$2344,$G$2:$G$2344,0))),G2028)</f>
        <v>tier - 2</v>
      </c>
      <c r="O2028" s="17" t="str" cm="1">
        <f t="array" ref="O2028">IF(H2028="?",INDEX($H$2:$H$2344,MODE(MATCH($H$2:$H$2344,$H$2:$H$2344,0))),H2028)</f>
        <v>tier - 3</v>
      </c>
      <c r="P2028" s="17" t="str">
        <f t="shared" si="161"/>
        <v>R1012</v>
      </c>
      <c r="Q2028" s="47" t="str">
        <f t="shared" si="162"/>
        <v>3-Sep-1976</v>
      </c>
      <c r="R2028" s="48">
        <v>28006</v>
      </c>
      <c r="S2028" s="17"/>
      <c r="T2028" s="30">
        <f t="shared" si="163"/>
        <v>46</v>
      </c>
      <c r="U2028" s="62">
        <v>30409.53</v>
      </c>
    </row>
    <row r="2029" spans="1:21" x14ac:dyDescent="0.25">
      <c r="A2029" t="s">
        <v>2060</v>
      </c>
      <c r="B2029">
        <v>1998</v>
      </c>
      <c r="C2029" t="s">
        <v>37</v>
      </c>
      <c r="D2029">
        <v>28</v>
      </c>
      <c r="E2029">
        <v>0</v>
      </c>
      <c r="F2029" s="54">
        <v>30422.03</v>
      </c>
      <c r="G2029" t="s">
        <v>11</v>
      </c>
      <c r="H2029" t="s">
        <v>12</v>
      </c>
      <c r="I2029" t="s">
        <v>42</v>
      </c>
      <c r="J2029" s="19"/>
      <c r="K2029" s="19"/>
      <c r="L2029" s="15" t="str">
        <f t="shared" si="159"/>
        <v>Oct</v>
      </c>
      <c r="M2029" s="15">
        <f t="shared" si="160"/>
        <v>1998</v>
      </c>
      <c r="N2029" s="15" t="str" cm="1">
        <f t="array" ref="N2029">IF(G2029="?",INDEX($G$2:$G$2344,MODE(MATCH($G$2:$G$2344,$G$2:$G$2344,0))),G2029)</f>
        <v>tier - 2</v>
      </c>
      <c r="O2029" s="15" t="str" cm="1">
        <f t="array" ref="O2029">IF(H2029="?",INDEX($H$2:$H$2344,MODE(MATCH($H$2:$H$2344,$H$2:$H$2344,0))),H2029)</f>
        <v>tier - 3</v>
      </c>
      <c r="P2029" s="15" t="str">
        <f t="shared" si="161"/>
        <v>R1011</v>
      </c>
      <c r="Q2029" s="49" t="str">
        <f t="shared" si="162"/>
        <v>28-Oct-1998</v>
      </c>
      <c r="R2029" s="46">
        <v>36096</v>
      </c>
      <c r="S2029" s="15"/>
      <c r="T2029" s="29">
        <f t="shared" si="163"/>
        <v>24</v>
      </c>
      <c r="U2029" s="61">
        <v>30422.03</v>
      </c>
    </row>
    <row r="2030" spans="1:21" x14ac:dyDescent="0.25">
      <c r="A2030" t="s">
        <v>2061</v>
      </c>
      <c r="B2030">
        <v>1983</v>
      </c>
      <c r="C2030" t="s">
        <v>20</v>
      </c>
      <c r="D2030">
        <v>3</v>
      </c>
      <c r="E2030">
        <v>3</v>
      </c>
      <c r="F2030" s="54">
        <v>30457.37</v>
      </c>
      <c r="G2030" t="s">
        <v>11</v>
      </c>
      <c r="H2030" t="s">
        <v>16</v>
      </c>
      <c r="I2030" t="s">
        <v>23</v>
      </c>
      <c r="J2030" s="20"/>
      <c r="K2030" s="20"/>
      <c r="L2030" s="17" t="str">
        <f t="shared" si="159"/>
        <v>Sep</v>
      </c>
      <c r="M2030" s="17">
        <f t="shared" si="160"/>
        <v>1983</v>
      </c>
      <c r="N2030" s="17" t="str" cm="1">
        <f t="array" ref="N2030">IF(G2030="?",INDEX($G$2:$G$2344,MODE(MATCH($G$2:$G$2344,$G$2:$G$2344,0))),G2030)</f>
        <v>tier - 2</v>
      </c>
      <c r="O2030" s="17" t="str" cm="1">
        <f t="array" ref="O2030">IF(H2030="?",INDEX($H$2:$H$2344,MODE(MATCH($H$2:$H$2344,$H$2:$H$2344,0))),H2030)</f>
        <v>tier - 1</v>
      </c>
      <c r="P2030" s="17" t="str">
        <f t="shared" si="161"/>
        <v>R1012</v>
      </c>
      <c r="Q2030" s="47" t="str">
        <f t="shared" si="162"/>
        <v>3-Sep-1983</v>
      </c>
      <c r="R2030" s="48">
        <v>30562</v>
      </c>
      <c r="S2030" s="17"/>
      <c r="T2030" s="30">
        <f t="shared" si="163"/>
        <v>39</v>
      </c>
      <c r="U2030" s="62">
        <v>30457.37</v>
      </c>
    </row>
    <row r="2031" spans="1:21" x14ac:dyDescent="0.25">
      <c r="A2031" t="s">
        <v>2062</v>
      </c>
      <c r="B2031">
        <v>1986</v>
      </c>
      <c r="C2031" t="s">
        <v>35</v>
      </c>
      <c r="D2031">
        <v>10</v>
      </c>
      <c r="E2031">
        <v>3</v>
      </c>
      <c r="F2031" s="54">
        <v>30530.5</v>
      </c>
      <c r="G2031" t="s">
        <v>11</v>
      </c>
      <c r="H2031" t="s">
        <v>16</v>
      </c>
      <c r="I2031" t="s">
        <v>42</v>
      </c>
      <c r="J2031" s="19"/>
      <c r="K2031" s="19"/>
      <c r="L2031" s="15" t="str">
        <f t="shared" si="159"/>
        <v>Aug</v>
      </c>
      <c r="M2031" s="15">
        <f t="shared" si="160"/>
        <v>1986</v>
      </c>
      <c r="N2031" s="15" t="str" cm="1">
        <f t="array" ref="N2031">IF(G2031="?",INDEX($G$2:$G$2344,MODE(MATCH($G$2:$G$2344,$G$2:$G$2344,0))),G2031)</f>
        <v>tier - 2</v>
      </c>
      <c r="O2031" s="15" t="str" cm="1">
        <f t="array" ref="O2031">IF(H2031="?",INDEX($H$2:$H$2344,MODE(MATCH($H$2:$H$2344,$H$2:$H$2344,0))),H2031)</f>
        <v>tier - 1</v>
      </c>
      <c r="P2031" s="15" t="str">
        <f t="shared" si="161"/>
        <v>R1011</v>
      </c>
      <c r="Q2031" s="49" t="str">
        <f t="shared" si="162"/>
        <v>10-Aug-1986</v>
      </c>
      <c r="R2031" s="46">
        <v>31634</v>
      </c>
      <c r="S2031" s="15"/>
      <c r="T2031" s="29">
        <f t="shared" si="163"/>
        <v>36</v>
      </c>
      <c r="U2031" s="61">
        <v>30530.5</v>
      </c>
    </row>
    <row r="2032" spans="1:21" x14ac:dyDescent="0.25">
      <c r="A2032" t="s">
        <v>2063</v>
      </c>
      <c r="B2032">
        <v>1970</v>
      </c>
      <c r="C2032" t="s">
        <v>15</v>
      </c>
      <c r="D2032">
        <v>11</v>
      </c>
      <c r="E2032">
        <v>0</v>
      </c>
      <c r="F2032" s="54">
        <v>30625.65</v>
      </c>
      <c r="G2032" t="s">
        <v>11</v>
      </c>
      <c r="H2032" t="s">
        <v>12</v>
      </c>
      <c r="I2032" t="s">
        <v>42</v>
      </c>
      <c r="J2032" s="20"/>
      <c r="K2032" s="20"/>
      <c r="L2032" s="17" t="str">
        <f t="shared" si="159"/>
        <v>Nov</v>
      </c>
      <c r="M2032" s="17">
        <f t="shared" si="160"/>
        <v>1970</v>
      </c>
      <c r="N2032" s="17" t="str" cm="1">
        <f t="array" ref="N2032">IF(G2032="?",INDEX($G$2:$G$2344,MODE(MATCH($G$2:$G$2344,$G$2:$G$2344,0))),G2032)</f>
        <v>tier - 2</v>
      </c>
      <c r="O2032" s="17" t="str" cm="1">
        <f t="array" ref="O2032">IF(H2032="?",INDEX($H$2:$H$2344,MODE(MATCH($H$2:$H$2344,$H$2:$H$2344,0))),H2032)</f>
        <v>tier - 3</v>
      </c>
      <c r="P2032" s="17" t="str">
        <f t="shared" si="161"/>
        <v>R1011</v>
      </c>
      <c r="Q2032" s="47" t="str">
        <f t="shared" si="162"/>
        <v>11-Nov-1970</v>
      </c>
      <c r="R2032" s="48">
        <v>25883</v>
      </c>
      <c r="S2032" s="17"/>
      <c r="T2032" s="30">
        <f t="shared" si="163"/>
        <v>52</v>
      </c>
      <c r="U2032" s="62">
        <v>30625.65</v>
      </c>
    </row>
    <row r="2033" spans="1:21" x14ac:dyDescent="0.25">
      <c r="A2033" t="s">
        <v>2064</v>
      </c>
      <c r="B2033">
        <v>1999</v>
      </c>
      <c r="C2033" t="s">
        <v>20</v>
      </c>
      <c r="D2033">
        <v>21</v>
      </c>
      <c r="E2033">
        <v>0</v>
      </c>
      <c r="F2033" s="54">
        <v>30697.71</v>
      </c>
      <c r="G2033" t="s">
        <v>16</v>
      </c>
      <c r="H2033" t="s">
        <v>11</v>
      </c>
      <c r="I2033" t="s">
        <v>42</v>
      </c>
      <c r="J2033" s="19"/>
      <c r="K2033" s="19"/>
      <c r="L2033" s="15" t="str">
        <f t="shared" si="159"/>
        <v>Sep</v>
      </c>
      <c r="M2033" s="15">
        <f t="shared" si="160"/>
        <v>1999</v>
      </c>
      <c r="N2033" s="15" t="str" cm="1">
        <f t="array" ref="N2033">IF(G2033="?",INDEX($G$2:$G$2344,MODE(MATCH($G$2:$G$2344,$G$2:$G$2344,0))),G2033)</f>
        <v>tier - 1</v>
      </c>
      <c r="O2033" s="15" t="str" cm="1">
        <f t="array" ref="O2033">IF(H2033="?",INDEX($H$2:$H$2344,MODE(MATCH($H$2:$H$2344,$H$2:$H$2344,0))),H2033)</f>
        <v>tier - 2</v>
      </c>
      <c r="P2033" s="15" t="str">
        <f t="shared" si="161"/>
        <v>R1011</v>
      </c>
      <c r="Q2033" s="49" t="str">
        <f t="shared" si="162"/>
        <v>21-Sep-1999</v>
      </c>
      <c r="R2033" s="46">
        <v>36424</v>
      </c>
      <c r="S2033" s="15"/>
      <c r="T2033" s="29">
        <f t="shared" si="163"/>
        <v>23</v>
      </c>
      <c r="U2033" s="61">
        <v>30697.71</v>
      </c>
    </row>
    <row r="2034" spans="1:21" x14ac:dyDescent="0.25">
      <c r="A2034" t="s">
        <v>2065</v>
      </c>
      <c r="B2034">
        <v>1983</v>
      </c>
      <c r="C2034" t="s">
        <v>30</v>
      </c>
      <c r="D2034">
        <v>21</v>
      </c>
      <c r="E2034">
        <v>3</v>
      </c>
      <c r="F2034" s="54">
        <v>30724.44</v>
      </c>
      <c r="G2034" t="s">
        <v>11</v>
      </c>
      <c r="H2034" t="s">
        <v>12</v>
      </c>
      <c r="I2034" t="s">
        <v>42</v>
      </c>
      <c r="J2034" s="20"/>
      <c r="K2034" s="20"/>
      <c r="L2034" s="17" t="str">
        <f t="shared" si="159"/>
        <v>Dec</v>
      </c>
      <c r="M2034" s="17">
        <f t="shared" si="160"/>
        <v>1983</v>
      </c>
      <c r="N2034" s="17" t="str" cm="1">
        <f t="array" ref="N2034">IF(G2034="?",INDEX($G$2:$G$2344,MODE(MATCH($G$2:$G$2344,$G$2:$G$2344,0))),G2034)</f>
        <v>tier - 2</v>
      </c>
      <c r="O2034" s="17" t="str" cm="1">
        <f t="array" ref="O2034">IF(H2034="?",INDEX($H$2:$H$2344,MODE(MATCH($H$2:$H$2344,$H$2:$H$2344,0))),H2034)</f>
        <v>tier - 3</v>
      </c>
      <c r="P2034" s="17" t="str">
        <f t="shared" si="161"/>
        <v>R1011</v>
      </c>
      <c r="Q2034" s="47" t="str">
        <f t="shared" si="162"/>
        <v>21-Dec-1983</v>
      </c>
      <c r="R2034" s="48">
        <v>30671</v>
      </c>
      <c r="S2034" s="17"/>
      <c r="T2034" s="30">
        <f t="shared" si="163"/>
        <v>39</v>
      </c>
      <c r="U2034" s="62">
        <v>30724.44</v>
      </c>
    </row>
    <row r="2035" spans="1:21" x14ac:dyDescent="0.25">
      <c r="A2035" t="s">
        <v>2066</v>
      </c>
      <c r="B2035">
        <v>1988</v>
      </c>
      <c r="C2035" t="s">
        <v>20</v>
      </c>
      <c r="D2035">
        <v>5</v>
      </c>
      <c r="E2035">
        <v>3</v>
      </c>
      <c r="F2035" s="54">
        <v>30763.01</v>
      </c>
      <c r="G2035" t="s">
        <v>11</v>
      </c>
      <c r="H2035" t="s">
        <v>16</v>
      </c>
      <c r="I2035" t="s">
        <v>42</v>
      </c>
      <c r="J2035" s="19"/>
      <c r="K2035" s="19"/>
      <c r="L2035" s="15" t="str">
        <f t="shared" si="159"/>
        <v>Sep</v>
      </c>
      <c r="M2035" s="15">
        <f t="shared" si="160"/>
        <v>1988</v>
      </c>
      <c r="N2035" s="15" t="str" cm="1">
        <f t="array" ref="N2035">IF(G2035="?",INDEX($G$2:$G$2344,MODE(MATCH($G$2:$G$2344,$G$2:$G$2344,0))),G2035)</f>
        <v>tier - 2</v>
      </c>
      <c r="O2035" s="15" t="str" cm="1">
        <f t="array" ref="O2035">IF(H2035="?",INDEX($H$2:$H$2344,MODE(MATCH($H$2:$H$2344,$H$2:$H$2344,0))),H2035)</f>
        <v>tier - 1</v>
      </c>
      <c r="P2035" s="15" t="str">
        <f t="shared" si="161"/>
        <v>R1011</v>
      </c>
      <c r="Q2035" s="49" t="str">
        <f t="shared" si="162"/>
        <v>5-Sep-1988</v>
      </c>
      <c r="R2035" s="46">
        <v>32391</v>
      </c>
      <c r="S2035" s="15"/>
      <c r="T2035" s="29">
        <f t="shared" si="163"/>
        <v>34</v>
      </c>
      <c r="U2035" s="61">
        <v>30763.01</v>
      </c>
    </row>
    <row r="2036" spans="1:21" x14ac:dyDescent="0.25">
      <c r="A2036" t="s">
        <v>2067</v>
      </c>
      <c r="B2036">
        <v>1961</v>
      </c>
      <c r="C2036" t="s">
        <v>20</v>
      </c>
      <c r="D2036">
        <v>9</v>
      </c>
      <c r="E2036">
        <v>3</v>
      </c>
      <c r="F2036" s="54">
        <v>30942.19</v>
      </c>
      <c r="G2036" t="s">
        <v>11</v>
      </c>
      <c r="H2036" t="s">
        <v>11</v>
      </c>
      <c r="I2036" t="s">
        <v>13</v>
      </c>
      <c r="J2036" s="20"/>
      <c r="K2036" s="20"/>
      <c r="L2036" s="17" t="str">
        <f t="shared" si="159"/>
        <v>Sep</v>
      </c>
      <c r="M2036" s="17">
        <f t="shared" si="160"/>
        <v>1961</v>
      </c>
      <c r="N2036" s="17" t="str" cm="1">
        <f t="array" ref="N2036">IF(G2036="?",INDEX($G$2:$G$2344,MODE(MATCH($G$2:$G$2344,$G$2:$G$2344,0))),G2036)</f>
        <v>tier - 2</v>
      </c>
      <c r="O2036" s="17" t="str" cm="1">
        <f t="array" ref="O2036">IF(H2036="?",INDEX($H$2:$H$2344,MODE(MATCH($H$2:$H$2344,$H$2:$H$2344,0))),H2036)</f>
        <v>tier - 2</v>
      </c>
      <c r="P2036" s="17" t="str">
        <f t="shared" si="161"/>
        <v>R1013</v>
      </c>
      <c r="Q2036" s="47" t="str">
        <f t="shared" si="162"/>
        <v>9-Sep-1961</v>
      </c>
      <c r="R2036" s="48">
        <v>22533</v>
      </c>
      <c r="S2036" s="17"/>
      <c r="T2036" s="30">
        <f t="shared" si="163"/>
        <v>61</v>
      </c>
      <c r="U2036" s="62">
        <v>30942.19</v>
      </c>
    </row>
    <row r="2037" spans="1:21" x14ac:dyDescent="0.25">
      <c r="A2037" t="s">
        <v>2068</v>
      </c>
      <c r="B2037">
        <v>2004</v>
      </c>
      <c r="C2037" t="s">
        <v>15</v>
      </c>
      <c r="D2037">
        <v>9</v>
      </c>
      <c r="E2037">
        <v>0</v>
      </c>
      <c r="F2037" s="54">
        <v>31196.61</v>
      </c>
      <c r="G2037" t="s">
        <v>11</v>
      </c>
      <c r="H2037" t="s">
        <v>16</v>
      </c>
      <c r="I2037" t="s">
        <v>42</v>
      </c>
      <c r="J2037" s="19"/>
      <c r="K2037" s="19"/>
      <c r="L2037" s="15" t="str">
        <f t="shared" si="159"/>
        <v>Nov</v>
      </c>
      <c r="M2037" s="15">
        <f t="shared" si="160"/>
        <v>2004</v>
      </c>
      <c r="N2037" s="15" t="str" cm="1">
        <f t="array" ref="N2037">IF(G2037="?",INDEX($G$2:$G$2344,MODE(MATCH($G$2:$G$2344,$G$2:$G$2344,0))),G2037)</f>
        <v>tier - 2</v>
      </c>
      <c r="O2037" s="15" t="str" cm="1">
        <f t="array" ref="O2037">IF(H2037="?",INDEX($H$2:$H$2344,MODE(MATCH($H$2:$H$2344,$H$2:$H$2344,0))),H2037)</f>
        <v>tier - 1</v>
      </c>
      <c r="P2037" s="15" t="str">
        <f t="shared" si="161"/>
        <v>R1011</v>
      </c>
      <c r="Q2037" s="49" t="str">
        <f t="shared" si="162"/>
        <v>9-Nov-2004</v>
      </c>
      <c r="R2037" s="46">
        <v>38300</v>
      </c>
      <c r="S2037" s="15"/>
      <c r="T2037" s="29">
        <f t="shared" si="163"/>
        <v>18</v>
      </c>
      <c r="U2037" s="61">
        <v>31196.61</v>
      </c>
    </row>
    <row r="2038" spans="1:21" x14ac:dyDescent="0.25">
      <c r="A2038" t="s">
        <v>2069</v>
      </c>
      <c r="B2038">
        <v>2000</v>
      </c>
      <c r="C2038" t="s">
        <v>10</v>
      </c>
      <c r="D2038">
        <v>22</v>
      </c>
      <c r="E2038">
        <v>0</v>
      </c>
      <c r="F2038" s="54">
        <v>31234.560000000001</v>
      </c>
      <c r="G2038" t="s">
        <v>16</v>
      </c>
      <c r="H2038" t="s">
        <v>16</v>
      </c>
      <c r="I2038" t="s">
        <v>42</v>
      </c>
      <c r="J2038" s="20"/>
      <c r="K2038" s="20"/>
      <c r="L2038" s="17" t="str">
        <f t="shared" si="159"/>
        <v>Jul</v>
      </c>
      <c r="M2038" s="17">
        <f t="shared" si="160"/>
        <v>2000</v>
      </c>
      <c r="N2038" s="17" t="str" cm="1">
        <f t="array" ref="N2038">IF(G2038="?",INDEX($G$2:$G$2344,MODE(MATCH($G$2:$G$2344,$G$2:$G$2344,0))),G2038)</f>
        <v>tier - 1</v>
      </c>
      <c r="O2038" s="17" t="str" cm="1">
        <f t="array" ref="O2038">IF(H2038="?",INDEX($H$2:$H$2344,MODE(MATCH($H$2:$H$2344,$H$2:$H$2344,0))),H2038)</f>
        <v>tier - 1</v>
      </c>
      <c r="P2038" s="17" t="str">
        <f t="shared" si="161"/>
        <v>R1011</v>
      </c>
      <c r="Q2038" s="47" t="str">
        <f t="shared" si="162"/>
        <v>22-Jul-2000</v>
      </c>
      <c r="R2038" s="48">
        <v>36729</v>
      </c>
      <c r="S2038" s="17"/>
      <c r="T2038" s="30">
        <f t="shared" si="163"/>
        <v>22</v>
      </c>
      <c r="U2038" s="62">
        <v>31234.560000000001</v>
      </c>
    </row>
    <row r="2039" spans="1:21" x14ac:dyDescent="0.25">
      <c r="A2039" t="s">
        <v>2070</v>
      </c>
      <c r="B2039">
        <v>1968</v>
      </c>
      <c r="C2039" t="s">
        <v>10</v>
      </c>
      <c r="D2039">
        <v>9</v>
      </c>
      <c r="E2039">
        <v>0</v>
      </c>
      <c r="F2039" s="54">
        <v>31322.53</v>
      </c>
      <c r="G2039" t="s">
        <v>11</v>
      </c>
      <c r="H2039" t="s">
        <v>16</v>
      </c>
      <c r="I2039" t="s">
        <v>42</v>
      </c>
      <c r="J2039" s="19"/>
      <c r="K2039" s="19"/>
      <c r="L2039" s="15" t="str">
        <f t="shared" si="159"/>
        <v>Jul</v>
      </c>
      <c r="M2039" s="15">
        <f t="shared" si="160"/>
        <v>1968</v>
      </c>
      <c r="N2039" s="15" t="str" cm="1">
        <f t="array" ref="N2039">IF(G2039="?",INDEX($G$2:$G$2344,MODE(MATCH($G$2:$G$2344,$G$2:$G$2344,0))),G2039)</f>
        <v>tier - 2</v>
      </c>
      <c r="O2039" s="15" t="str" cm="1">
        <f t="array" ref="O2039">IF(H2039="?",INDEX($H$2:$H$2344,MODE(MATCH($H$2:$H$2344,$H$2:$H$2344,0))),H2039)</f>
        <v>tier - 1</v>
      </c>
      <c r="P2039" s="15" t="str">
        <f t="shared" si="161"/>
        <v>R1011</v>
      </c>
      <c r="Q2039" s="49" t="str">
        <f t="shared" si="162"/>
        <v>9-Jul-1968</v>
      </c>
      <c r="R2039" s="46">
        <v>25028</v>
      </c>
      <c r="S2039" s="15"/>
      <c r="T2039" s="29">
        <f t="shared" si="163"/>
        <v>54</v>
      </c>
      <c r="U2039" s="61">
        <v>31322.53</v>
      </c>
    </row>
    <row r="2040" spans="1:21" x14ac:dyDescent="0.25">
      <c r="A2040" t="s">
        <v>2071</v>
      </c>
      <c r="B2040">
        <v>1995</v>
      </c>
      <c r="C2040" t="s">
        <v>20</v>
      </c>
      <c r="D2040">
        <v>27</v>
      </c>
      <c r="E2040">
        <v>0</v>
      </c>
      <c r="F2040" s="54">
        <v>31328.27</v>
      </c>
      <c r="G2040" t="s">
        <v>11</v>
      </c>
      <c r="H2040" t="s">
        <v>11</v>
      </c>
      <c r="I2040" t="s">
        <v>42</v>
      </c>
      <c r="J2040" s="20"/>
      <c r="K2040" s="20"/>
      <c r="L2040" s="17" t="str">
        <f t="shared" si="159"/>
        <v>Sep</v>
      </c>
      <c r="M2040" s="17">
        <f t="shared" si="160"/>
        <v>1995</v>
      </c>
      <c r="N2040" s="17" t="str" cm="1">
        <f t="array" ref="N2040">IF(G2040="?",INDEX($G$2:$G$2344,MODE(MATCH($G$2:$G$2344,$G$2:$G$2344,0))),G2040)</f>
        <v>tier - 2</v>
      </c>
      <c r="O2040" s="17" t="str" cm="1">
        <f t="array" ref="O2040">IF(H2040="?",INDEX($H$2:$H$2344,MODE(MATCH($H$2:$H$2344,$H$2:$H$2344,0))),H2040)</f>
        <v>tier - 2</v>
      </c>
      <c r="P2040" s="17" t="str">
        <f t="shared" si="161"/>
        <v>R1011</v>
      </c>
      <c r="Q2040" s="47" t="str">
        <f t="shared" si="162"/>
        <v>27-Sep-1995</v>
      </c>
      <c r="R2040" s="48">
        <v>34969</v>
      </c>
      <c r="S2040" s="17"/>
      <c r="T2040" s="30">
        <f t="shared" si="163"/>
        <v>27</v>
      </c>
      <c r="U2040" s="62">
        <v>31328.27</v>
      </c>
    </row>
    <row r="2041" spans="1:21" x14ac:dyDescent="0.25">
      <c r="A2041" t="s">
        <v>2072</v>
      </c>
      <c r="B2041">
        <v>1974</v>
      </c>
      <c r="C2041" t="s">
        <v>37</v>
      </c>
      <c r="D2041">
        <v>8</v>
      </c>
      <c r="E2041">
        <v>0</v>
      </c>
      <c r="F2041" s="54">
        <v>31368.81</v>
      </c>
      <c r="G2041" t="s">
        <v>11</v>
      </c>
      <c r="H2041" t="s">
        <v>12</v>
      </c>
      <c r="I2041" t="s">
        <v>42</v>
      </c>
      <c r="J2041" s="19"/>
      <c r="K2041" s="19"/>
      <c r="L2041" s="15" t="str">
        <f t="shared" si="159"/>
        <v>Oct</v>
      </c>
      <c r="M2041" s="15">
        <f t="shared" si="160"/>
        <v>1974</v>
      </c>
      <c r="N2041" s="15" t="str" cm="1">
        <f t="array" ref="N2041">IF(G2041="?",INDEX($G$2:$G$2344,MODE(MATCH($G$2:$G$2344,$G$2:$G$2344,0))),G2041)</f>
        <v>tier - 2</v>
      </c>
      <c r="O2041" s="15" t="str" cm="1">
        <f t="array" ref="O2041">IF(H2041="?",INDEX($H$2:$H$2344,MODE(MATCH($H$2:$H$2344,$H$2:$H$2344,0))),H2041)</f>
        <v>tier - 3</v>
      </c>
      <c r="P2041" s="15" t="str">
        <f t="shared" si="161"/>
        <v>R1011</v>
      </c>
      <c r="Q2041" s="49" t="str">
        <f t="shared" si="162"/>
        <v>8-Oct-1974</v>
      </c>
      <c r="R2041" s="46">
        <v>27310</v>
      </c>
      <c r="S2041" s="15"/>
      <c r="T2041" s="29">
        <f t="shared" si="163"/>
        <v>48</v>
      </c>
      <c r="U2041" s="61">
        <v>31368.81</v>
      </c>
    </row>
    <row r="2042" spans="1:21" x14ac:dyDescent="0.25">
      <c r="A2042" t="s">
        <v>2073</v>
      </c>
      <c r="B2042">
        <v>1975</v>
      </c>
      <c r="C2042" t="s">
        <v>37</v>
      </c>
      <c r="D2042">
        <v>29</v>
      </c>
      <c r="E2042">
        <v>1</v>
      </c>
      <c r="F2042" s="54">
        <v>31591.82</v>
      </c>
      <c r="G2042" t="s">
        <v>11</v>
      </c>
      <c r="H2042" t="s">
        <v>16</v>
      </c>
      <c r="I2042" t="s">
        <v>42</v>
      </c>
      <c r="J2042" s="20"/>
      <c r="K2042" s="20"/>
      <c r="L2042" s="17" t="str">
        <f t="shared" si="159"/>
        <v>Oct</v>
      </c>
      <c r="M2042" s="17">
        <f t="shared" si="160"/>
        <v>1975</v>
      </c>
      <c r="N2042" s="17" t="str" cm="1">
        <f t="array" ref="N2042">IF(G2042="?",INDEX($G$2:$G$2344,MODE(MATCH($G$2:$G$2344,$G$2:$G$2344,0))),G2042)</f>
        <v>tier - 2</v>
      </c>
      <c r="O2042" s="17" t="str" cm="1">
        <f t="array" ref="O2042">IF(H2042="?",INDEX($H$2:$H$2344,MODE(MATCH($H$2:$H$2344,$H$2:$H$2344,0))),H2042)</f>
        <v>tier - 1</v>
      </c>
      <c r="P2042" s="17" t="str">
        <f t="shared" si="161"/>
        <v>R1011</v>
      </c>
      <c r="Q2042" s="47" t="str">
        <f t="shared" si="162"/>
        <v>29-Oct-1975</v>
      </c>
      <c r="R2042" s="48">
        <v>27696</v>
      </c>
      <c r="S2042" s="17"/>
      <c r="T2042" s="30">
        <f t="shared" si="163"/>
        <v>47</v>
      </c>
      <c r="U2042" s="62">
        <v>31591.82</v>
      </c>
    </row>
    <row r="2043" spans="1:21" x14ac:dyDescent="0.25">
      <c r="A2043" t="s">
        <v>2074</v>
      </c>
      <c r="B2043">
        <v>1960</v>
      </c>
      <c r="C2043" t="s">
        <v>30</v>
      </c>
      <c r="D2043">
        <v>13</v>
      </c>
      <c r="E2043">
        <v>1</v>
      </c>
      <c r="F2043" s="54">
        <v>31620</v>
      </c>
      <c r="G2043" t="s">
        <v>11</v>
      </c>
      <c r="H2043" t="s">
        <v>16</v>
      </c>
      <c r="I2043" t="s">
        <v>247</v>
      </c>
      <c r="J2043" s="19"/>
      <c r="K2043" s="19"/>
      <c r="L2043" s="15" t="str">
        <f t="shared" si="159"/>
        <v>Dec</v>
      </c>
      <c r="M2043" s="15">
        <f t="shared" si="160"/>
        <v>1960</v>
      </c>
      <c r="N2043" s="15" t="str" cm="1">
        <f t="array" ref="N2043">IF(G2043="?",INDEX($G$2:$G$2344,MODE(MATCH($G$2:$G$2344,$G$2:$G$2344,0))),G2043)</f>
        <v>tier - 2</v>
      </c>
      <c r="O2043" s="15" t="str" cm="1">
        <f t="array" ref="O2043">IF(H2043="?",INDEX($H$2:$H$2344,MODE(MATCH($H$2:$H$2344,$H$2:$H$2344,0))),H2043)</f>
        <v>tier - 1</v>
      </c>
      <c r="P2043" s="15" t="str">
        <f t="shared" si="161"/>
        <v>R1024</v>
      </c>
      <c r="Q2043" s="49" t="str">
        <f t="shared" si="162"/>
        <v>13-Dec-1960</v>
      </c>
      <c r="R2043" s="46">
        <v>22263</v>
      </c>
      <c r="S2043" s="15"/>
      <c r="T2043" s="29">
        <f t="shared" si="163"/>
        <v>62</v>
      </c>
      <c r="U2043" s="61">
        <v>31620</v>
      </c>
    </row>
    <row r="2044" spans="1:21" x14ac:dyDescent="0.25">
      <c r="A2044" t="s">
        <v>2075</v>
      </c>
      <c r="B2044">
        <v>1977</v>
      </c>
      <c r="C2044" t="s">
        <v>37</v>
      </c>
      <c r="D2044">
        <v>14</v>
      </c>
      <c r="E2044">
        <v>2</v>
      </c>
      <c r="F2044" s="54">
        <v>31736.7</v>
      </c>
      <c r="G2044" t="s">
        <v>11</v>
      </c>
      <c r="H2044" t="s">
        <v>11</v>
      </c>
      <c r="I2044" t="s">
        <v>23</v>
      </c>
      <c r="J2044" s="20"/>
      <c r="K2044" s="20"/>
      <c r="L2044" s="17" t="str">
        <f t="shared" si="159"/>
        <v>Oct</v>
      </c>
      <c r="M2044" s="17">
        <f t="shared" si="160"/>
        <v>1977</v>
      </c>
      <c r="N2044" s="17" t="str" cm="1">
        <f t="array" ref="N2044">IF(G2044="?",INDEX($G$2:$G$2344,MODE(MATCH($G$2:$G$2344,$G$2:$G$2344,0))),G2044)</f>
        <v>tier - 2</v>
      </c>
      <c r="O2044" s="17" t="str" cm="1">
        <f t="array" ref="O2044">IF(H2044="?",INDEX($H$2:$H$2344,MODE(MATCH($H$2:$H$2344,$H$2:$H$2344,0))),H2044)</f>
        <v>tier - 2</v>
      </c>
      <c r="P2044" s="17" t="str">
        <f t="shared" si="161"/>
        <v>R1012</v>
      </c>
      <c r="Q2044" s="47" t="str">
        <f t="shared" si="162"/>
        <v>14-Oct-1977</v>
      </c>
      <c r="R2044" s="48">
        <v>28412</v>
      </c>
      <c r="S2044" s="17"/>
      <c r="T2044" s="30">
        <f t="shared" si="163"/>
        <v>45</v>
      </c>
      <c r="U2044" s="62">
        <v>31736.7</v>
      </c>
    </row>
    <row r="2045" spans="1:21" x14ac:dyDescent="0.25">
      <c r="A2045" t="s">
        <v>2076</v>
      </c>
      <c r="B2045">
        <v>1984</v>
      </c>
      <c r="C2045" t="s">
        <v>20</v>
      </c>
      <c r="D2045">
        <v>10</v>
      </c>
      <c r="E2045">
        <v>3</v>
      </c>
      <c r="F2045" s="54">
        <v>31743.919999999998</v>
      </c>
      <c r="G2045" t="s">
        <v>11</v>
      </c>
      <c r="H2045" t="s">
        <v>16</v>
      </c>
      <c r="I2045" t="s">
        <v>42</v>
      </c>
      <c r="J2045" s="19"/>
      <c r="K2045" s="19"/>
      <c r="L2045" s="15" t="str">
        <f t="shared" si="159"/>
        <v>Sep</v>
      </c>
      <c r="M2045" s="15">
        <f t="shared" si="160"/>
        <v>1984</v>
      </c>
      <c r="N2045" s="15" t="str" cm="1">
        <f t="array" ref="N2045">IF(G2045="?",INDEX($G$2:$G$2344,MODE(MATCH($G$2:$G$2344,$G$2:$G$2344,0))),G2045)</f>
        <v>tier - 2</v>
      </c>
      <c r="O2045" s="15" t="str" cm="1">
        <f t="array" ref="O2045">IF(H2045="?",INDEX($H$2:$H$2344,MODE(MATCH($H$2:$H$2344,$H$2:$H$2344,0))),H2045)</f>
        <v>tier - 1</v>
      </c>
      <c r="P2045" s="15" t="str">
        <f t="shared" si="161"/>
        <v>R1011</v>
      </c>
      <c r="Q2045" s="49" t="str">
        <f t="shared" si="162"/>
        <v>10-Sep-1984</v>
      </c>
      <c r="R2045" s="46">
        <v>30935</v>
      </c>
      <c r="S2045" s="15"/>
      <c r="T2045" s="29">
        <f t="shared" si="163"/>
        <v>38</v>
      </c>
      <c r="U2045" s="61">
        <v>31743.919999999998</v>
      </c>
    </row>
    <row r="2046" spans="1:21" x14ac:dyDescent="0.25">
      <c r="A2046" t="s">
        <v>2077</v>
      </c>
      <c r="B2046">
        <v>1975</v>
      </c>
      <c r="C2046" t="s">
        <v>20</v>
      </c>
      <c r="D2046">
        <v>25</v>
      </c>
      <c r="E2046">
        <v>1</v>
      </c>
      <c r="F2046" s="54">
        <v>31897.1</v>
      </c>
      <c r="G2046" t="s">
        <v>11</v>
      </c>
      <c r="H2046" t="s">
        <v>12</v>
      </c>
      <c r="I2046" t="s">
        <v>42</v>
      </c>
      <c r="J2046" s="20"/>
      <c r="K2046" s="20"/>
      <c r="L2046" s="17" t="str">
        <f t="shared" si="159"/>
        <v>Sep</v>
      </c>
      <c r="M2046" s="17">
        <f t="shared" si="160"/>
        <v>1975</v>
      </c>
      <c r="N2046" s="17" t="str" cm="1">
        <f t="array" ref="N2046">IF(G2046="?",INDEX($G$2:$G$2344,MODE(MATCH($G$2:$G$2344,$G$2:$G$2344,0))),G2046)</f>
        <v>tier - 2</v>
      </c>
      <c r="O2046" s="17" t="str" cm="1">
        <f t="array" ref="O2046">IF(H2046="?",INDEX($H$2:$H$2344,MODE(MATCH($H$2:$H$2344,$H$2:$H$2344,0))),H2046)</f>
        <v>tier - 3</v>
      </c>
      <c r="P2046" s="17" t="str">
        <f t="shared" si="161"/>
        <v>R1011</v>
      </c>
      <c r="Q2046" s="47" t="str">
        <f t="shared" si="162"/>
        <v>25-Sep-1975</v>
      </c>
      <c r="R2046" s="48">
        <v>27662</v>
      </c>
      <c r="S2046" s="17"/>
      <c r="T2046" s="30">
        <f t="shared" si="163"/>
        <v>47</v>
      </c>
      <c r="U2046" s="62">
        <v>31897.1</v>
      </c>
    </row>
    <row r="2047" spans="1:21" x14ac:dyDescent="0.25">
      <c r="A2047" t="s">
        <v>2078</v>
      </c>
      <c r="B2047">
        <v>1972</v>
      </c>
      <c r="C2047" t="s">
        <v>20</v>
      </c>
      <c r="D2047">
        <v>21</v>
      </c>
      <c r="E2047">
        <v>0</v>
      </c>
      <c r="F2047" s="54">
        <v>31980.89</v>
      </c>
      <c r="G2047" t="s">
        <v>11</v>
      </c>
      <c r="H2047" t="s">
        <v>16</v>
      </c>
      <c r="I2047" t="s">
        <v>42</v>
      </c>
      <c r="J2047" s="19"/>
      <c r="K2047" s="19"/>
      <c r="L2047" s="15" t="str">
        <f t="shared" si="159"/>
        <v>Sep</v>
      </c>
      <c r="M2047" s="15">
        <f t="shared" si="160"/>
        <v>1972</v>
      </c>
      <c r="N2047" s="15" t="str" cm="1">
        <f t="array" ref="N2047">IF(G2047="?",INDEX($G$2:$G$2344,MODE(MATCH($G$2:$G$2344,$G$2:$G$2344,0))),G2047)</f>
        <v>tier - 2</v>
      </c>
      <c r="O2047" s="15" t="str" cm="1">
        <f t="array" ref="O2047">IF(H2047="?",INDEX($H$2:$H$2344,MODE(MATCH($H$2:$H$2344,$H$2:$H$2344,0))),H2047)</f>
        <v>tier - 1</v>
      </c>
      <c r="P2047" s="15" t="str">
        <f t="shared" si="161"/>
        <v>R1011</v>
      </c>
      <c r="Q2047" s="49" t="str">
        <f t="shared" si="162"/>
        <v>21-Sep-1972</v>
      </c>
      <c r="R2047" s="46">
        <v>26563</v>
      </c>
      <c r="S2047" s="15"/>
      <c r="T2047" s="29">
        <f t="shared" si="163"/>
        <v>50</v>
      </c>
      <c r="U2047" s="61">
        <v>31980.89</v>
      </c>
    </row>
    <row r="2048" spans="1:21" x14ac:dyDescent="0.25">
      <c r="A2048" t="s">
        <v>2079</v>
      </c>
      <c r="B2048">
        <v>1993</v>
      </c>
      <c r="C2048" t="s">
        <v>20</v>
      </c>
      <c r="D2048">
        <v>13</v>
      </c>
      <c r="E2048">
        <v>0</v>
      </c>
      <c r="F2048" s="54">
        <v>32086.21</v>
      </c>
      <c r="G2048" t="s">
        <v>16</v>
      </c>
      <c r="H2048" t="s">
        <v>12</v>
      </c>
      <c r="I2048" t="s">
        <v>42</v>
      </c>
      <c r="J2048" s="20"/>
      <c r="K2048" s="20"/>
      <c r="L2048" s="17" t="str">
        <f t="shared" si="159"/>
        <v>Sep</v>
      </c>
      <c r="M2048" s="17">
        <f t="shared" si="160"/>
        <v>1993</v>
      </c>
      <c r="N2048" s="17" t="str" cm="1">
        <f t="array" ref="N2048">IF(G2048="?",INDEX($G$2:$G$2344,MODE(MATCH($G$2:$G$2344,$G$2:$G$2344,0))),G2048)</f>
        <v>tier - 1</v>
      </c>
      <c r="O2048" s="17" t="str" cm="1">
        <f t="array" ref="O2048">IF(H2048="?",INDEX($H$2:$H$2344,MODE(MATCH($H$2:$H$2344,$H$2:$H$2344,0))),H2048)</f>
        <v>tier - 3</v>
      </c>
      <c r="P2048" s="17" t="str">
        <f t="shared" si="161"/>
        <v>R1011</v>
      </c>
      <c r="Q2048" s="47" t="str">
        <f t="shared" si="162"/>
        <v>13-Sep-1993</v>
      </c>
      <c r="R2048" s="48">
        <v>34225</v>
      </c>
      <c r="S2048" s="17"/>
      <c r="T2048" s="30">
        <f t="shared" si="163"/>
        <v>29</v>
      </c>
      <c r="U2048" s="62">
        <v>32086.21</v>
      </c>
    </row>
    <row r="2049" spans="1:21" x14ac:dyDescent="0.25">
      <c r="A2049" t="s">
        <v>2080</v>
      </c>
      <c r="B2049">
        <v>1978</v>
      </c>
      <c r="C2049" t="s">
        <v>15</v>
      </c>
      <c r="D2049">
        <v>10</v>
      </c>
      <c r="E2049">
        <v>2</v>
      </c>
      <c r="F2049" s="54">
        <v>32108.66</v>
      </c>
      <c r="G2049" t="s">
        <v>16</v>
      </c>
      <c r="H2049" t="s">
        <v>12</v>
      </c>
      <c r="I2049" t="s">
        <v>356</v>
      </c>
      <c r="J2049" s="19"/>
      <c r="K2049" s="19"/>
      <c r="L2049" s="15" t="str">
        <f t="shared" si="159"/>
        <v>Nov</v>
      </c>
      <c r="M2049" s="15">
        <f t="shared" si="160"/>
        <v>1978</v>
      </c>
      <c r="N2049" s="15" t="str" cm="1">
        <f t="array" ref="N2049">IF(G2049="?",INDEX($G$2:$G$2344,MODE(MATCH($G$2:$G$2344,$G$2:$G$2344,0))),G2049)</f>
        <v>tier - 1</v>
      </c>
      <c r="O2049" s="15" t="str" cm="1">
        <f t="array" ref="O2049">IF(H2049="?",INDEX($H$2:$H$2344,MODE(MATCH($H$2:$H$2344,$H$2:$H$2344,0))),H2049)</f>
        <v>tier - 3</v>
      </c>
      <c r="P2049" s="15" t="str">
        <f t="shared" si="161"/>
        <v>R1017</v>
      </c>
      <c r="Q2049" s="49" t="str">
        <f t="shared" si="162"/>
        <v>10-Nov-1978</v>
      </c>
      <c r="R2049" s="46">
        <v>28804</v>
      </c>
      <c r="S2049" s="15"/>
      <c r="T2049" s="29">
        <f t="shared" si="163"/>
        <v>44</v>
      </c>
      <c r="U2049" s="61">
        <v>32108.66</v>
      </c>
    </row>
    <row r="2050" spans="1:21" x14ac:dyDescent="0.25">
      <c r="A2050" t="s">
        <v>2081</v>
      </c>
      <c r="B2050">
        <v>1969</v>
      </c>
      <c r="C2050" t="s">
        <v>20</v>
      </c>
      <c r="D2050">
        <v>11</v>
      </c>
      <c r="E2050">
        <v>0</v>
      </c>
      <c r="F2050" s="54">
        <v>32192.76</v>
      </c>
      <c r="G2050" t="s">
        <v>16</v>
      </c>
      <c r="H2050" t="s">
        <v>11</v>
      </c>
      <c r="I2050" t="s">
        <v>42</v>
      </c>
      <c r="J2050" s="20"/>
      <c r="K2050" s="20"/>
      <c r="L2050" s="17" t="str">
        <f t="shared" ref="L2050:L2113" si="164">IF(C2050="?","Sep",C2050)</f>
        <v>Sep</v>
      </c>
      <c r="M2050" s="17">
        <f t="shared" ref="M2050:M2113" si="165">IF(B2050="?",ROUND(AVERAGE($B$2:$B$2344),0),B2050)</f>
        <v>1969</v>
      </c>
      <c r="N2050" s="17" t="str" cm="1">
        <f t="array" ref="N2050">IF(G2050="?",INDEX($G$2:$G$2344,MODE(MATCH($G$2:$G$2344,$G$2:$G$2344,0))),G2050)</f>
        <v>tier - 1</v>
      </c>
      <c r="O2050" s="17" t="str" cm="1">
        <f t="array" ref="O2050">IF(H2050="?",INDEX($H$2:$H$2344,MODE(MATCH($H$2:$H$2344,$H$2:$H$2344,0))),H2050)</f>
        <v>tier - 2</v>
      </c>
      <c r="P2050" s="17" t="str">
        <f t="shared" ref="P2050:P2113" si="166">IF(I2050="?","Unknown",I2050)</f>
        <v>R1011</v>
      </c>
      <c r="Q2050" s="47" t="str">
        <f t="shared" ref="Q2050:Q2113" si="167">CONCATENATE(D2050,"-",L2050,"-",M2050)</f>
        <v>11-Sep-1969</v>
      </c>
      <c r="R2050" s="48">
        <v>25457</v>
      </c>
      <c r="S2050" s="17"/>
      <c r="T2050" s="30">
        <f t="shared" ref="T2050:T2113" si="168">DATEDIF(R2050,$S$2,"Y")</f>
        <v>53</v>
      </c>
      <c r="U2050" s="62">
        <v>32192.76</v>
      </c>
    </row>
    <row r="2051" spans="1:21" x14ac:dyDescent="0.25">
      <c r="A2051" t="s">
        <v>2082</v>
      </c>
      <c r="B2051">
        <v>1994</v>
      </c>
      <c r="C2051" t="s">
        <v>20</v>
      </c>
      <c r="D2051">
        <v>8</v>
      </c>
      <c r="E2051">
        <v>0</v>
      </c>
      <c r="F2051" s="54">
        <v>32222.81</v>
      </c>
      <c r="G2051" t="s">
        <v>11</v>
      </c>
      <c r="H2051" t="s">
        <v>16</v>
      </c>
      <c r="I2051" t="s">
        <v>42</v>
      </c>
      <c r="J2051" s="19"/>
      <c r="K2051" s="19"/>
      <c r="L2051" s="15" t="str">
        <f t="shared" si="164"/>
        <v>Sep</v>
      </c>
      <c r="M2051" s="15">
        <f t="shared" si="165"/>
        <v>1994</v>
      </c>
      <c r="N2051" s="15" t="str" cm="1">
        <f t="array" ref="N2051">IF(G2051="?",INDEX($G$2:$G$2344,MODE(MATCH($G$2:$G$2344,$G$2:$G$2344,0))),G2051)</f>
        <v>tier - 2</v>
      </c>
      <c r="O2051" s="15" t="str" cm="1">
        <f t="array" ref="O2051">IF(H2051="?",INDEX($H$2:$H$2344,MODE(MATCH($H$2:$H$2344,$H$2:$H$2344,0))),H2051)</f>
        <v>tier - 1</v>
      </c>
      <c r="P2051" s="15" t="str">
        <f t="shared" si="166"/>
        <v>R1011</v>
      </c>
      <c r="Q2051" s="49" t="str">
        <f t="shared" si="167"/>
        <v>8-Sep-1994</v>
      </c>
      <c r="R2051" s="46">
        <v>34585</v>
      </c>
      <c r="S2051" s="15"/>
      <c r="T2051" s="29">
        <f t="shared" si="168"/>
        <v>28</v>
      </c>
      <c r="U2051" s="61">
        <v>32222.81</v>
      </c>
    </row>
    <row r="2052" spans="1:21" x14ac:dyDescent="0.25">
      <c r="A2052" t="s">
        <v>2083</v>
      </c>
      <c r="B2052">
        <v>1975</v>
      </c>
      <c r="C2052" t="s">
        <v>30</v>
      </c>
      <c r="D2052">
        <v>17</v>
      </c>
      <c r="E2052">
        <v>1</v>
      </c>
      <c r="F2052" s="54">
        <v>32259.96</v>
      </c>
      <c r="G2052" t="s">
        <v>11</v>
      </c>
      <c r="H2052" t="s">
        <v>12</v>
      </c>
      <c r="I2052" t="s">
        <v>23</v>
      </c>
      <c r="J2052" s="20"/>
      <c r="K2052" s="20"/>
      <c r="L2052" s="17" t="str">
        <f t="shared" si="164"/>
        <v>Dec</v>
      </c>
      <c r="M2052" s="17">
        <f t="shared" si="165"/>
        <v>1975</v>
      </c>
      <c r="N2052" s="17" t="str" cm="1">
        <f t="array" ref="N2052">IF(G2052="?",INDEX($G$2:$G$2344,MODE(MATCH($G$2:$G$2344,$G$2:$G$2344,0))),G2052)</f>
        <v>tier - 2</v>
      </c>
      <c r="O2052" s="17" t="str" cm="1">
        <f t="array" ref="O2052">IF(H2052="?",INDEX($H$2:$H$2344,MODE(MATCH($H$2:$H$2344,$H$2:$H$2344,0))),H2052)</f>
        <v>tier - 3</v>
      </c>
      <c r="P2052" s="17" t="str">
        <f t="shared" si="166"/>
        <v>R1012</v>
      </c>
      <c r="Q2052" s="47" t="str">
        <f t="shared" si="167"/>
        <v>17-Dec-1975</v>
      </c>
      <c r="R2052" s="48">
        <v>27745</v>
      </c>
      <c r="S2052" s="17"/>
      <c r="T2052" s="30">
        <f t="shared" si="168"/>
        <v>47</v>
      </c>
      <c r="U2052" s="62">
        <v>32259.96</v>
      </c>
    </row>
    <row r="2053" spans="1:21" x14ac:dyDescent="0.25">
      <c r="A2053" t="s">
        <v>2084</v>
      </c>
      <c r="B2053">
        <v>1986</v>
      </c>
      <c r="C2053" t="s">
        <v>30</v>
      </c>
      <c r="D2053">
        <v>2</v>
      </c>
      <c r="E2053">
        <v>3</v>
      </c>
      <c r="F2053" s="54">
        <v>32288.49</v>
      </c>
      <c r="G2053" t="s">
        <v>11</v>
      </c>
      <c r="H2053" t="s">
        <v>11</v>
      </c>
      <c r="I2053" t="s">
        <v>42</v>
      </c>
      <c r="J2053" s="19"/>
      <c r="K2053" s="19"/>
      <c r="L2053" s="15" t="str">
        <f t="shared" si="164"/>
        <v>Dec</v>
      </c>
      <c r="M2053" s="15">
        <f t="shared" si="165"/>
        <v>1986</v>
      </c>
      <c r="N2053" s="15" t="str" cm="1">
        <f t="array" ref="N2053">IF(G2053="?",INDEX($G$2:$G$2344,MODE(MATCH($G$2:$G$2344,$G$2:$G$2344,0))),G2053)</f>
        <v>tier - 2</v>
      </c>
      <c r="O2053" s="15" t="str" cm="1">
        <f t="array" ref="O2053">IF(H2053="?",INDEX($H$2:$H$2344,MODE(MATCH($H$2:$H$2344,$H$2:$H$2344,0))),H2053)</f>
        <v>tier - 2</v>
      </c>
      <c r="P2053" s="15" t="str">
        <f t="shared" si="166"/>
        <v>R1011</v>
      </c>
      <c r="Q2053" s="49" t="str">
        <f t="shared" si="167"/>
        <v>2-Dec-1986</v>
      </c>
      <c r="R2053" s="46">
        <v>31748</v>
      </c>
      <c r="S2053" s="15"/>
      <c r="T2053" s="29">
        <f t="shared" si="168"/>
        <v>36</v>
      </c>
      <c r="U2053" s="61">
        <v>32288.49</v>
      </c>
    </row>
    <row r="2054" spans="1:21" x14ac:dyDescent="0.25">
      <c r="A2054" t="s">
        <v>2085</v>
      </c>
      <c r="B2054">
        <v>1972</v>
      </c>
      <c r="C2054" t="s">
        <v>37</v>
      </c>
      <c r="D2054">
        <v>19</v>
      </c>
      <c r="E2054">
        <v>0</v>
      </c>
      <c r="F2054" s="54">
        <v>32428.63</v>
      </c>
      <c r="G2054" t="s">
        <v>11</v>
      </c>
      <c r="H2054" t="s">
        <v>11</v>
      </c>
      <c r="I2054" t="s">
        <v>42</v>
      </c>
      <c r="J2054" s="20"/>
      <c r="K2054" s="20"/>
      <c r="L2054" s="17" t="str">
        <f t="shared" si="164"/>
        <v>Oct</v>
      </c>
      <c r="M2054" s="17">
        <f t="shared" si="165"/>
        <v>1972</v>
      </c>
      <c r="N2054" s="17" t="str" cm="1">
        <f t="array" ref="N2054">IF(G2054="?",INDEX($G$2:$G$2344,MODE(MATCH($G$2:$G$2344,$G$2:$G$2344,0))),G2054)</f>
        <v>tier - 2</v>
      </c>
      <c r="O2054" s="17" t="str" cm="1">
        <f t="array" ref="O2054">IF(H2054="?",INDEX($H$2:$H$2344,MODE(MATCH($H$2:$H$2344,$H$2:$H$2344,0))),H2054)</f>
        <v>tier - 2</v>
      </c>
      <c r="P2054" s="17" t="str">
        <f t="shared" si="166"/>
        <v>R1011</v>
      </c>
      <c r="Q2054" s="47" t="str">
        <f t="shared" si="167"/>
        <v>19-Oct-1972</v>
      </c>
      <c r="R2054" s="48">
        <v>26591</v>
      </c>
      <c r="S2054" s="17"/>
      <c r="T2054" s="30">
        <f t="shared" si="168"/>
        <v>50</v>
      </c>
      <c r="U2054" s="62">
        <v>32428.63</v>
      </c>
    </row>
    <row r="2055" spans="1:21" x14ac:dyDescent="0.25">
      <c r="A2055" t="s">
        <v>2086</v>
      </c>
      <c r="B2055">
        <v>1976</v>
      </c>
      <c r="C2055" t="s">
        <v>35</v>
      </c>
      <c r="D2055">
        <v>9</v>
      </c>
      <c r="E2055">
        <v>2</v>
      </c>
      <c r="F2055" s="54">
        <v>32430.22</v>
      </c>
      <c r="G2055" t="s">
        <v>11</v>
      </c>
      <c r="H2055" t="s">
        <v>12</v>
      </c>
      <c r="I2055" t="s">
        <v>42</v>
      </c>
      <c r="J2055" s="19"/>
      <c r="K2055" s="19"/>
      <c r="L2055" s="15" t="str">
        <f t="shared" si="164"/>
        <v>Aug</v>
      </c>
      <c r="M2055" s="15">
        <f t="shared" si="165"/>
        <v>1976</v>
      </c>
      <c r="N2055" s="15" t="str" cm="1">
        <f t="array" ref="N2055">IF(G2055="?",INDEX($G$2:$G$2344,MODE(MATCH($G$2:$G$2344,$G$2:$G$2344,0))),G2055)</f>
        <v>tier - 2</v>
      </c>
      <c r="O2055" s="15" t="str" cm="1">
        <f t="array" ref="O2055">IF(H2055="?",INDEX($H$2:$H$2344,MODE(MATCH($H$2:$H$2344,$H$2:$H$2344,0))),H2055)</f>
        <v>tier - 3</v>
      </c>
      <c r="P2055" s="15" t="str">
        <f t="shared" si="166"/>
        <v>R1011</v>
      </c>
      <c r="Q2055" s="49" t="str">
        <f t="shared" si="167"/>
        <v>9-Aug-1976</v>
      </c>
      <c r="R2055" s="46">
        <v>27981</v>
      </c>
      <c r="S2055" s="15"/>
      <c r="T2055" s="29">
        <f t="shared" si="168"/>
        <v>46</v>
      </c>
      <c r="U2055" s="61">
        <v>32430.22</v>
      </c>
    </row>
    <row r="2056" spans="1:21" x14ac:dyDescent="0.25">
      <c r="A2056" t="s">
        <v>2087</v>
      </c>
      <c r="B2056">
        <v>1981</v>
      </c>
      <c r="C2056" t="s">
        <v>20</v>
      </c>
      <c r="D2056">
        <v>27</v>
      </c>
      <c r="E2056">
        <v>1</v>
      </c>
      <c r="F2056" s="54">
        <v>32462.35</v>
      </c>
      <c r="G2056" t="s">
        <v>11</v>
      </c>
      <c r="H2056" t="s">
        <v>11</v>
      </c>
      <c r="I2056" t="s">
        <v>42</v>
      </c>
      <c r="J2056" s="20"/>
      <c r="K2056" s="20"/>
      <c r="L2056" s="17" t="str">
        <f t="shared" si="164"/>
        <v>Sep</v>
      </c>
      <c r="M2056" s="17">
        <f t="shared" si="165"/>
        <v>1981</v>
      </c>
      <c r="N2056" s="17" t="str" cm="1">
        <f t="array" ref="N2056">IF(G2056="?",INDEX($G$2:$G$2344,MODE(MATCH($G$2:$G$2344,$G$2:$G$2344,0))),G2056)</f>
        <v>tier - 2</v>
      </c>
      <c r="O2056" s="17" t="str" cm="1">
        <f t="array" ref="O2056">IF(H2056="?",INDEX($H$2:$H$2344,MODE(MATCH($H$2:$H$2344,$H$2:$H$2344,0))),H2056)</f>
        <v>tier - 2</v>
      </c>
      <c r="P2056" s="17" t="str">
        <f t="shared" si="166"/>
        <v>R1011</v>
      </c>
      <c r="Q2056" s="47" t="str">
        <f t="shared" si="167"/>
        <v>27-Sep-1981</v>
      </c>
      <c r="R2056" s="48">
        <v>29856</v>
      </c>
      <c r="S2056" s="17"/>
      <c r="T2056" s="30">
        <f t="shared" si="168"/>
        <v>41</v>
      </c>
      <c r="U2056" s="62">
        <v>32462.35</v>
      </c>
    </row>
    <row r="2057" spans="1:21" x14ac:dyDescent="0.25">
      <c r="A2057" t="s">
        <v>2088</v>
      </c>
      <c r="B2057">
        <v>1976</v>
      </c>
      <c r="C2057" t="s">
        <v>20</v>
      </c>
      <c r="D2057">
        <v>19</v>
      </c>
      <c r="E2057">
        <v>2</v>
      </c>
      <c r="F2057" s="54">
        <v>32485.46</v>
      </c>
      <c r="G2057" t="s">
        <v>11</v>
      </c>
      <c r="H2057" t="s">
        <v>16</v>
      </c>
      <c r="I2057" t="s">
        <v>42</v>
      </c>
      <c r="J2057" s="19"/>
      <c r="K2057" s="19"/>
      <c r="L2057" s="15" t="str">
        <f t="shared" si="164"/>
        <v>Sep</v>
      </c>
      <c r="M2057" s="15">
        <f t="shared" si="165"/>
        <v>1976</v>
      </c>
      <c r="N2057" s="15" t="str" cm="1">
        <f t="array" ref="N2057">IF(G2057="?",INDEX($G$2:$G$2344,MODE(MATCH($G$2:$G$2344,$G$2:$G$2344,0))),G2057)</f>
        <v>tier - 2</v>
      </c>
      <c r="O2057" s="15" t="str" cm="1">
        <f t="array" ref="O2057">IF(H2057="?",INDEX($H$2:$H$2344,MODE(MATCH($H$2:$H$2344,$H$2:$H$2344,0))),H2057)</f>
        <v>tier - 1</v>
      </c>
      <c r="P2057" s="15" t="str">
        <f t="shared" si="166"/>
        <v>R1011</v>
      </c>
      <c r="Q2057" s="49" t="str">
        <f t="shared" si="167"/>
        <v>19-Sep-1976</v>
      </c>
      <c r="R2057" s="46">
        <v>28022</v>
      </c>
      <c r="S2057" s="15"/>
      <c r="T2057" s="29">
        <f t="shared" si="168"/>
        <v>46</v>
      </c>
      <c r="U2057" s="61">
        <v>32485.46</v>
      </c>
    </row>
    <row r="2058" spans="1:21" x14ac:dyDescent="0.25">
      <c r="A2058" t="s">
        <v>2089</v>
      </c>
      <c r="B2058">
        <v>2003</v>
      </c>
      <c r="C2058" t="s">
        <v>37</v>
      </c>
      <c r="D2058">
        <v>8</v>
      </c>
      <c r="E2058">
        <v>0</v>
      </c>
      <c r="F2058" s="54">
        <v>32548.34</v>
      </c>
      <c r="G2058" t="s">
        <v>16</v>
      </c>
      <c r="H2058" t="s">
        <v>11</v>
      </c>
      <c r="I2058" t="s">
        <v>13</v>
      </c>
      <c r="J2058" s="20"/>
      <c r="K2058" s="20"/>
      <c r="L2058" s="17" t="str">
        <f t="shared" si="164"/>
        <v>Oct</v>
      </c>
      <c r="M2058" s="17">
        <f t="shared" si="165"/>
        <v>2003</v>
      </c>
      <c r="N2058" s="17" t="str" cm="1">
        <f t="array" ref="N2058">IF(G2058="?",INDEX($G$2:$G$2344,MODE(MATCH($G$2:$G$2344,$G$2:$G$2344,0))),G2058)</f>
        <v>tier - 1</v>
      </c>
      <c r="O2058" s="17" t="str" cm="1">
        <f t="array" ref="O2058">IF(H2058="?",INDEX($H$2:$H$2344,MODE(MATCH($H$2:$H$2344,$H$2:$H$2344,0))),H2058)</f>
        <v>tier - 2</v>
      </c>
      <c r="P2058" s="17" t="str">
        <f t="shared" si="166"/>
        <v>R1013</v>
      </c>
      <c r="Q2058" s="47" t="str">
        <f t="shared" si="167"/>
        <v>8-Oct-2003</v>
      </c>
      <c r="R2058" s="48">
        <v>37902</v>
      </c>
      <c r="S2058" s="17"/>
      <c r="T2058" s="30">
        <f t="shared" si="168"/>
        <v>19</v>
      </c>
      <c r="U2058" s="62">
        <v>32548.34</v>
      </c>
    </row>
    <row r="2059" spans="1:21" x14ac:dyDescent="0.25">
      <c r="A2059" t="s">
        <v>2090</v>
      </c>
      <c r="B2059">
        <v>1990</v>
      </c>
      <c r="C2059" t="s">
        <v>10</v>
      </c>
      <c r="D2059">
        <v>13</v>
      </c>
      <c r="E2059">
        <v>3</v>
      </c>
      <c r="F2059" s="54">
        <v>32672.11</v>
      </c>
      <c r="G2059" t="s">
        <v>16</v>
      </c>
      <c r="H2059" t="s">
        <v>16</v>
      </c>
      <c r="I2059" t="s">
        <v>42</v>
      </c>
      <c r="J2059" s="19"/>
      <c r="K2059" s="19"/>
      <c r="L2059" s="15" t="str">
        <f t="shared" si="164"/>
        <v>Jul</v>
      </c>
      <c r="M2059" s="15">
        <f t="shared" si="165"/>
        <v>1990</v>
      </c>
      <c r="N2059" s="15" t="str" cm="1">
        <f t="array" ref="N2059">IF(G2059="?",INDEX($G$2:$G$2344,MODE(MATCH($G$2:$G$2344,$G$2:$G$2344,0))),G2059)</f>
        <v>tier - 1</v>
      </c>
      <c r="O2059" s="15" t="str" cm="1">
        <f t="array" ref="O2059">IF(H2059="?",INDEX($H$2:$H$2344,MODE(MATCH($H$2:$H$2344,$H$2:$H$2344,0))),H2059)</f>
        <v>tier - 1</v>
      </c>
      <c r="P2059" s="15" t="str">
        <f t="shared" si="166"/>
        <v>R1011</v>
      </c>
      <c r="Q2059" s="49" t="str">
        <f t="shared" si="167"/>
        <v>13-Jul-1990</v>
      </c>
      <c r="R2059" s="46">
        <v>33067</v>
      </c>
      <c r="S2059" s="15"/>
      <c r="T2059" s="29">
        <f t="shared" si="168"/>
        <v>32</v>
      </c>
      <c r="U2059" s="61">
        <v>32672.11</v>
      </c>
    </row>
    <row r="2060" spans="1:21" x14ac:dyDescent="0.25">
      <c r="A2060" t="s">
        <v>2091</v>
      </c>
      <c r="B2060">
        <v>1968</v>
      </c>
      <c r="C2060" t="s">
        <v>15</v>
      </c>
      <c r="D2060">
        <v>1</v>
      </c>
      <c r="E2060">
        <v>0</v>
      </c>
      <c r="F2060" s="54">
        <v>32686.080000000002</v>
      </c>
      <c r="G2060" t="s">
        <v>11</v>
      </c>
      <c r="H2060" t="s">
        <v>12</v>
      </c>
      <c r="I2060" t="s">
        <v>42</v>
      </c>
      <c r="J2060" s="20"/>
      <c r="K2060" s="20"/>
      <c r="L2060" s="17" t="str">
        <f t="shared" si="164"/>
        <v>Nov</v>
      </c>
      <c r="M2060" s="17">
        <f t="shared" si="165"/>
        <v>1968</v>
      </c>
      <c r="N2060" s="17" t="str" cm="1">
        <f t="array" ref="N2060">IF(G2060="?",INDEX($G$2:$G$2344,MODE(MATCH($G$2:$G$2344,$G$2:$G$2344,0))),G2060)</f>
        <v>tier - 2</v>
      </c>
      <c r="O2060" s="17" t="str" cm="1">
        <f t="array" ref="O2060">IF(H2060="?",INDEX($H$2:$H$2344,MODE(MATCH($H$2:$H$2344,$H$2:$H$2344,0))),H2060)</f>
        <v>tier - 3</v>
      </c>
      <c r="P2060" s="17" t="str">
        <f t="shared" si="166"/>
        <v>R1011</v>
      </c>
      <c r="Q2060" s="47" t="str">
        <f t="shared" si="167"/>
        <v>1-Nov-1968</v>
      </c>
      <c r="R2060" s="48">
        <v>25143</v>
      </c>
      <c r="S2060" s="17"/>
      <c r="T2060" s="30">
        <f t="shared" si="168"/>
        <v>54</v>
      </c>
      <c r="U2060" s="62">
        <v>32686.080000000002</v>
      </c>
    </row>
    <row r="2061" spans="1:21" x14ac:dyDescent="0.25">
      <c r="A2061" t="s">
        <v>2092</v>
      </c>
      <c r="B2061">
        <v>1990</v>
      </c>
      <c r="C2061" t="s">
        <v>20</v>
      </c>
      <c r="D2061">
        <v>30</v>
      </c>
      <c r="E2061">
        <v>3</v>
      </c>
      <c r="F2061" s="54">
        <v>32716.2</v>
      </c>
      <c r="G2061" t="s">
        <v>16</v>
      </c>
      <c r="H2061" t="s">
        <v>11</v>
      </c>
      <c r="I2061" t="s">
        <v>42</v>
      </c>
      <c r="J2061" s="19"/>
      <c r="K2061" s="19"/>
      <c r="L2061" s="15" t="str">
        <f t="shared" si="164"/>
        <v>Sep</v>
      </c>
      <c r="M2061" s="15">
        <f t="shared" si="165"/>
        <v>1990</v>
      </c>
      <c r="N2061" s="15" t="str" cm="1">
        <f t="array" ref="N2061">IF(G2061="?",INDEX($G$2:$G$2344,MODE(MATCH($G$2:$G$2344,$G$2:$G$2344,0))),G2061)</f>
        <v>tier - 1</v>
      </c>
      <c r="O2061" s="15" t="str" cm="1">
        <f t="array" ref="O2061">IF(H2061="?",INDEX($H$2:$H$2344,MODE(MATCH($H$2:$H$2344,$H$2:$H$2344,0))),H2061)</f>
        <v>tier - 2</v>
      </c>
      <c r="P2061" s="15" t="str">
        <f t="shared" si="166"/>
        <v>R1011</v>
      </c>
      <c r="Q2061" s="49" t="str">
        <f t="shared" si="167"/>
        <v>30-Sep-1990</v>
      </c>
      <c r="R2061" s="46">
        <v>33146</v>
      </c>
      <c r="S2061" s="15"/>
      <c r="T2061" s="29">
        <f t="shared" si="168"/>
        <v>32</v>
      </c>
      <c r="U2061" s="61">
        <v>32716.2</v>
      </c>
    </row>
    <row r="2062" spans="1:21" x14ac:dyDescent="0.25">
      <c r="A2062" t="s">
        <v>2093</v>
      </c>
      <c r="B2062">
        <v>1990</v>
      </c>
      <c r="C2062" t="s">
        <v>10</v>
      </c>
      <c r="D2062">
        <v>9</v>
      </c>
      <c r="E2062">
        <v>2</v>
      </c>
      <c r="F2062" s="54">
        <v>32734.19</v>
      </c>
      <c r="G2062" t="s">
        <v>11</v>
      </c>
      <c r="H2062" t="s">
        <v>16</v>
      </c>
      <c r="I2062" t="s">
        <v>23</v>
      </c>
      <c r="J2062" s="20"/>
      <c r="K2062" s="20"/>
      <c r="L2062" s="17" t="str">
        <f t="shared" si="164"/>
        <v>Jul</v>
      </c>
      <c r="M2062" s="17">
        <f t="shared" si="165"/>
        <v>1990</v>
      </c>
      <c r="N2062" s="17" t="str" cm="1">
        <f t="array" ref="N2062">IF(G2062="?",INDEX($G$2:$G$2344,MODE(MATCH($G$2:$G$2344,$G$2:$G$2344,0))),G2062)</f>
        <v>tier - 2</v>
      </c>
      <c r="O2062" s="17" t="str" cm="1">
        <f t="array" ref="O2062">IF(H2062="?",INDEX($H$2:$H$2344,MODE(MATCH($H$2:$H$2344,$H$2:$H$2344,0))),H2062)</f>
        <v>tier - 1</v>
      </c>
      <c r="P2062" s="17" t="str">
        <f t="shared" si="166"/>
        <v>R1012</v>
      </c>
      <c r="Q2062" s="47" t="str">
        <f t="shared" si="167"/>
        <v>9-Jul-1990</v>
      </c>
      <c r="R2062" s="48">
        <v>33063</v>
      </c>
      <c r="S2062" s="17"/>
      <c r="T2062" s="30">
        <f t="shared" si="168"/>
        <v>32</v>
      </c>
      <c r="U2062" s="62">
        <v>32734.19</v>
      </c>
    </row>
    <row r="2063" spans="1:21" x14ac:dyDescent="0.25">
      <c r="A2063" t="s">
        <v>2094</v>
      </c>
      <c r="B2063">
        <v>1974</v>
      </c>
      <c r="C2063" t="s">
        <v>30</v>
      </c>
      <c r="D2063">
        <v>6</v>
      </c>
      <c r="E2063">
        <v>0</v>
      </c>
      <c r="F2063" s="54">
        <v>32760.48</v>
      </c>
      <c r="G2063" t="s">
        <v>16</v>
      </c>
      <c r="H2063" t="s">
        <v>16</v>
      </c>
      <c r="I2063" t="s">
        <v>42</v>
      </c>
      <c r="J2063" s="19"/>
      <c r="K2063" s="19"/>
      <c r="L2063" s="15" t="str">
        <f t="shared" si="164"/>
        <v>Dec</v>
      </c>
      <c r="M2063" s="15">
        <f t="shared" si="165"/>
        <v>1974</v>
      </c>
      <c r="N2063" s="15" t="str" cm="1">
        <f t="array" ref="N2063">IF(G2063="?",INDEX($G$2:$G$2344,MODE(MATCH($G$2:$G$2344,$G$2:$G$2344,0))),G2063)</f>
        <v>tier - 1</v>
      </c>
      <c r="O2063" s="15" t="str" cm="1">
        <f t="array" ref="O2063">IF(H2063="?",INDEX($H$2:$H$2344,MODE(MATCH($H$2:$H$2344,$H$2:$H$2344,0))),H2063)</f>
        <v>tier - 1</v>
      </c>
      <c r="P2063" s="15" t="str">
        <f t="shared" si="166"/>
        <v>R1011</v>
      </c>
      <c r="Q2063" s="49" t="str">
        <f t="shared" si="167"/>
        <v>6-Dec-1974</v>
      </c>
      <c r="R2063" s="46">
        <v>27369</v>
      </c>
      <c r="S2063" s="15"/>
      <c r="T2063" s="29">
        <f t="shared" si="168"/>
        <v>48</v>
      </c>
      <c r="U2063" s="61">
        <v>32760.48</v>
      </c>
    </row>
    <row r="2064" spans="1:21" x14ac:dyDescent="0.25">
      <c r="A2064" t="s">
        <v>2095</v>
      </c>
      <c r="B2064">
        <v>1972</v>
      </c>
      <c r="C2064" t="s">
        <v>15</v>
      </c>
      <c r="D2064">
        <v>7</v>
      </c>
      <c r="E2064">
        <v>0</v>
      </c>
      <c r="F2064" s="54">
        <v>32765.33</v>
      </c>
      <c r="G2064" t="s">
        <v>11</v>
      </c>
      <c r="H2064" t="s">
        <v>11</v>
      </c>
      <c r="I2064" t="s">
        <v>23</v>
      </c>
      <c r="J2064" s="20"/>
      <c r="K2064" s="20"/>
      <c r="L2064" s="17" t="str">
        <f t="shared" si="164"/>
        <v>Nov</v>
      </c>
      <c r="M2064" s="17">
        <f t="shared" si="165"/>
        <v>1972</v>
      </c>
      <c r="N2064" s="17" t="str" cm="1">
        <f t="array" ref="N2064">IF(G2064="?",INDEX($G$2:$G$2344,MODE(MATCH($G$2:$G$2344,$G$2:$G$2344,0))),G2064)</f>
        <v>tier - 2</v>
      </c>
      <c r="O2064" s="17" t="str" cm="1">
        <f t="array" ref="O2064">IF(H2064="?",INDEX($H$2:$H$2344,MODE(MATCH($H$2:$H$2344,$H$2:$H$2344,0))),H2064)</f>
        <v>tier - 2</v>
      </c>
      <c r="P2064" s="17" t="str">
        <f t="shared" si="166"/>
        <v>R1012</v>
      </c>
      <c r="Q2064" s="47" t="str">
        <f t="shared" si="167"/>
        <v>7-Nov-1972</v>
      </c>
      <c r="R2064" s="48">
        <v>26610</v>
      </c>
      <c r="S2064" s="17"/>
      <c r="T2064" s="30">
        <f t="shared" si="168"/>
        <v>50</v>
      </c>
      <c r="U2064" s="62">
        <v>32765.33</v>
      </c>
    </row>
    <row r="2065" spans="1:21" x14ac:dyDescent="0.25">
      <c r="A2065" t="s">
        <v>2096</v>
      </c>
      <c r="B2065">
        <v>1980</v>
      </c>
      <c r="C2065" t="s">
        <v>30</v>
      </c>
      <c r="D2065">
        <v>12</v>
      </c>
      <c r="E2065">
        <v>3</v>
      </c>
      <c r="F2065" s="54">
        <v>32787.46</v>
      </c>
      <c r="G2065" t="s">
        <v>16</v>
      </c>
      <c r="H2065" t="s">
        <v>12</v>
      </c>
      <c r="I2065" t="s">
        <v>23</v>
      </c>
      <c r="J2065" s="19"/>
      <c r="K2065" s="19"/>
      <c r="L2065" s="15" t="str">
        <f t="shared" si="164"/>
        <v>Dec</v>
      </c>
      <c r="M2065" s="15">
        <f t="shared" si="165"/>
        <v>1980</v>
      </c>
      <c r="N2065" s="15" t="str" cm="1">
        <f t="array" ref="N2065">IF(G2065="?",INDEX($G$2:$G$2344,MODE(MATCH($G$2:$G$2344,$G$2:$G$2344,0))),G2065)</f>
        <v>tier - 1</v>
      </c>
      <c r="O2065" s="15" t="str" cm="1">
        <f t="array" ref="O2065">IF(H2065="?",INDEX($H$2:$H$2344,MODE(MATCH($H$2:$H$2344,$H$2:$H$2344,0))),H2065)</f>
        <v>tier - 3</v>
      </c>
      <c r="P2065" s="15" t="str">
        <f t="shared" si="166"/>
        <v>R1012</v>
      </c>
      <c r="Q2065" s="49" t="str">
        <f t="shared" si="167"/>
        <v>12-Dec-1980</v>
      </c>
      <c r="R2065" s="46">
        <v>29567</v>
      </c>
      <c r="S2065" s="15"/>
      <c r="T2065" s="29">
        <f t="shared" si="168"/>
        <v>42</v>
      </c>
      <c r="U2065" s="61">
        <v>32787.46</v>
      </c>
    </row>
    <row r="2066" spans="1:21" x14ac:dyDescent="0.25">
      <c r="A2066" t="s">
        <v>2097</v>
      </c>
      <c r="B2066">
        <v>1995</v>
      </c>
      <c r="C2066" t="s">
        <v>30</v>
      </c>
      <c r="D2066">
        <v>4</v>
      </c>
      <c r="E2066">
        <v>0</v>
      </c>
      <c r="F2066" s="54">
        <v>32827.51</v>
      </c>
      <c r="G2066" t="s">
        <v>16</v>
      </c>
      <c r="H2066" t="s">
        <v>11</v>
      </c>
      <c r="I2066" t="s">
        <v>42</v>
      </c>
      <c r="J2066" s="20"/>
      <c r="K2066" s="20"/>
      <c r="L2066" s="17" t="str">
        <f t="shared" si="164"/>
        <v>Dec</v>
      </c>
      <c r="M2066" s="17">
        <f t="shared" si="165"/>
        <v>1995</v>
      </c>
      <c r="N2066" s="17" t="str" cm="1">
        <f t="array" ref="N2066">IF(G2066="?",INDEX($G$2:$G$2344,MODE(MATCH($G$2:$G$2344,$G$2:$G$2344,0))),G2066)</f>
        <v>tier - 1</v>
      </c>
      <c r="O2066" s="17" t="str" cm="1">
        <f t="array" ref="O2066">IF(H2066="?",INDEX($H$2:$H$2344,MODE(MATCH($H$2:$H$2344,$H$2:$H$2344,0))),H2066)</f>
        <v>tier - 2</v>
      </c>
      <c r="P2066" s="17" t="str">
        <f t="shared" si="166"/>
        <v>R1011</v>
      </c>
      <c r="Q2066" s="47" t="str">
        <f t="shared" si="167"/>
        <v>4-Dec-1995</v>
      </c>
      <c r="R2066" s="48">
        <v>35037</v>
      </c>
      <c r="S2066" s="17"/>
      <c r="T2066" s="30">
        <f t="shared" si="168"/>
        <v>27</v>
      </c>
      <c r="U2066" s="62">
        <v>32827.51</v>
      </c>
    </row>
    <row r="2067" spans="1:21" x14ac:dyDescent="0.25">
      <c r="A2067" t="s">
        <v>2098</v>
      </c>
      <c r="B2067">
        <v>1981</v>
      </c>
      <c r="C2067" t="s">
        <v>15</v>
      </c>
      <c r="D2067">
        <v>17</v>
      </c>
      <c r="E2067">
        <v>1</v>
      </c>
      <c r="F2067" s="54">
        <v>32906.69</v>
      </c>
      <c r="G2067" t="s">
        <v>11</v>
      </c>
      <c r="H2067" t="s">
        <v>12</v>
      </c>
      <c r="I2067" t="s">
        <v>42</v>
      </c>
      <c r="J2067" s="19"/>
      <c r="K2067" s="19"/>
      <c r="L2067" s="15" t="str">
        <f t="shared" si="164"/>
        <v>Nov</v>
      </c>
      <c r="M2067" s="15">
        <f t="shared" si="165"/>
        <v>1981</v>
      </c>
      <c r="N2067" s="15" t="str" cm="1">
        <f t="array" ref="N2067">IF(G2067="?",INDEX($G$2:$G$2344,MODE(MATCH($G$2:$G$2344,$G$2:$G$2344,0))),G2067)</f>
        <v>tier - 2</v>
      </c>
      <c r="O2067" s="15" t="str" cm="1">
        <f t="array" ref="O2067">IF(H2067="?",INDEX($H$2:$H$2344,MODE(MATCH($H$2:$H$2344,$H$2:$H$2344,0))),H2067)</f>
        <v>tier - 3</v>
      </c>
      <c r="P2067" s="15" t="str">
        <f t="shared" si="166"/>
        <v>R1011</v>
      </c>
      <c r="Q2067" s="49" t="str">
        <f t="shared" si="167"/>
        <v>17-Nov-1981</v>
      </c>
      <c r="R2067" s="46">
        <v>29907</v>
      </c>
      <c r="S2067" s="15"/>
      <c r="T2067" s="29">
        <f t="shared" si="168"/>
        <v>41</v>
      </c>
      <c r="U2067" s="61">
        <v>32906.69</v>
      </c>
    </row>
    <row r="2068" spans="1:21" x14ac:dyDescent="0.25">
      <c r="A2068" t="s">
        <v>2099</v>
      </c>
      <c r="B2068">
        <v>1971</v>
      </c>
      <c r="C2068" t="s">
        <v>35</v>
      </c>
      <c r="D2068">
        <v>24</v>
      </c>
      <c r="E2068">
        <v>0</v>
      </c>
      <c r="F2068" s="54">
        <v>32947.629999999997</v>
      </c>
      <c r="G2068" t="s">
        <v>11</v>
      </c>
      <c r="H2068" t="s">
        <v>16</v>
      </c>
      <c r="I2068" t="s">
        <v>42</v>
      </c>
      <c r="J2068" s="20"/>
      <c r="K2068" s="20"/>
      <c r="L2068" s="17" t="str">
        <f t="shared" si="164"/>
        <v>Aug</v>
      </c>
      <c r="M2068" s="17">
        <f t="shared" si="165"/>
        <v>1971</v>
      </c>
      <c r="N2068" s="17" t="str" cm="1">
        <f t="array" ref="N2068">IF(G2068="?",INDEX($G$2:$G$2344,MODE(MATCH($G$2:$G$2344,$G$2:$G$2344,0))),G2068)</f>
        <v>tier - 2</v>
      </c>
      <c r="O2068" s="17" t="str" cm="1">
        <f t="array" ref="O2068">IF(H2068="?",INDEX($H$2:$H$2344,MODE(MATCH($H$2:$H$2344,$H$2:$H$2344,0))),H2068)</f>
        <v>tier - 1</v>
      </c>
      <c r="P2068" s="17" t="str">
        <f t="shared" si="166"/>
        <v>R1011</v>
      </c>
      <c r="Q2068" s="47" t="str">
        <f t="shared" si="167"/>
        <v>24-Aug-1971</v>
      </c>
      <c r="R2068" s="48">
        <v>26169</v>
      </c>
      <c r="S2068" s="17"/>
      <c r="T2068" s="30">
        <f t="shared" si="168"/>
        <v>51</v>
      </c>
      <c r="U2068" s="62">
        <v>32947.629999999997</v>
      </c>
    </row>
    <row r="2069" spans="1:21" x14ac:dyDescent="0.25">
      <c r="A2069" t="s">
        <v>2100</v>
      </c>
      <c r="B2069">
        <v>1995</v>
      </c>
      <c r="C2069" t="s">
        <v>10</v>
      </c>
      <c r="D2069">
        <v>8</v>
      </c>
      <c r="E2069">
        <v>0</v>
      </c>
      <c r="F2069" s="54">
        <v>33017.46</v>
      </c>
      <c r="G2069" t="s">
        <v>16</v>
      </c>
      <c r="H2069" t="s">
        <v>16</v>
      </c>
      <c r="I2069" t="s">
        <v>42</v>
      </c>
      <c r="J2069" s="19"/>
      <c r="K2069" s="19"/>
      <c r="L2069" s="15" t="str">
        <f t="shared" si="164"/>
        <v>Jul</v>
      </c>
      <c r="M2069" s="15">
        <f t="shared" si="165"/>
        <v>1995</v>
      </c>
      <c r="N2069" s="15" t="str" cm="1">
        <f t="array" ref="N2069">IF(G2069="?",INDEX($G$2:$G$2344,MODE(MATCH($G$2:$G$2344,$G$2:$G$2344,0))),G2069)</f>
        <v>tier - 1</v>
      </c>
      <c r="O2069" s="15" t="str" cm="1">
        <f t="array" ref="O2069">IF(H2069="?",INDEX($H$2:$H$2344,MODE(MATCH($H$2:$H$2344,$H$2:$H$2344,0))),H2069)</f>
        <v>tier - 1</v>
      </c>
      <c r="P2069" s="15" t="str">
        <f t="shared" si="166"/>
        <v>R1011</v>
      </c>
      <c r="Q2069" s="49" t="str">
        <f t="shared" si="167"/>
        <v>8-Jul-1995</v>
      </c>
      <c r="R2069" s="46">
        <v>34888</v>
      </c>
      <c r="S2069" s="15"/>
      <c r="T2069" s="29">
        <f t="shared" si="168"/>
        <v>27</v>
      </c>
      <c r="U2069" s="61">
        <v>33017.46</v>
      </c>
    </row>
    <row r="2070" spans="1:21" x14ac:dyDescent="0.25">
      <c r="A2070" t="s">
        <v>2101</v>
      </c>
      <c r="B2070">
        <v>1967</v>
      </c>
      <c r="C2070" t="s">
        <v>10</v>
      </c>
      <c r="D2070">
        <v>10</v>
      </c>
      <c r="E2070">
        <v>0</v>
      </c>
      <c r="F2070" s="54">
        <v>33025.32</v>
      </c>
      <c r="G2070" t="s">
        <v>11</v>
      </c>
      <c r="H2070" t="s">
        <v>12</v>
      </c>
      <c r="I2070" t="s">
        <v>42</v>
      </c>
      <c r="J2070" s="20"/>
      <c r="K2070" s="20"/>
      <c r="L2070" s="17" t="str">
        <f t="shared" si="164"/>
        <v>Jul</v>
      </c>
      <c r="M2070" s="17">
        <f t="shared" si="165"/>
        <v>1967</v>
      </c>
      <c r="N2070" s="17" t="str" cm="1">
        <f t="array" ref="N2070">IF(G2070="?",INDEX($G$2:$G$2344,MODE(MATCH($G$2:$G$2344,$G$2:$G$2344,0))),G2070)</f>
        <v>tier - 2</v>
      </c>
      <c r="O2070" s="17" t="str" cm="1">
        <f t="array" ref="O2070">IF(H2070="?",INDEX($H$2:$H$2344,MODE(MATCH($H$2:$H$2344,$H$2:$H$2344,0))),H2070)</f>
        <v>tier - 3</v>
      </c>
      <c r="P2070" s="17" t="str">
        <f t="shared" si="166"/>
        <v>R1011</v>
      </c>
      <c r="Q2070" s="47" t="str">
        <f t="shared" si="167"/>
        <v>10-Jul-1967</v>
      </c>
      <c r="R2070" s="48">
        <v>24663</v>
      </c>
      <c r="S2070" s="17"/>
      <c r="T2070" s="30">
        <f t="shared" si="168"/>
        <v>55</v>
      </c>
      <c r="U2070" s="62">
        <v>33025.32</v>
      </c>
    </row>
    <row r="2071" spans="1:21" x14ac:dyDescent="0.25">
      <c r="A2071" t="s">
        <v>2102</v>
      </c>
      <c r="B2071">
        <v>1994</v>
      </c>
      <c r="C2071" t="s">
        <v>10</v>
      </c>
      <c r="D2071">
        <v>28</v>
      </c>
      <c r="E2071">
        <v>0</v>
      </c>
      <c r="F2071" s="54">
        <v>33057.230000000003</v>
      </c>
      <c r="G2071" t="s">
        <v>16</v>
      </c>
      <c r="H2071" t="s">
        <v>11</v>
      </c>
      <c r="I2071" t="s">
        <v>42</v>
      </c>
      <c r="J2071" s="19"/>
      <c r="K2071" s="19"/>
      <c r="L2071" s="15" t="str">
        <f t="shared" si="164"/>
        <v>Jul</v>
      </c>
      <c r="M2071" s="15">
        <f t="shared" si="165"/>
        <v>1994</v>
      </c>
      <c r="N2071" s="15" t="str" cm="1">
        <f t="array" ref="N2071">IF(G2071="?",INDEX($G$2:$G$2344,MODE(MATCH($G$2:$G$2344,$G$2:$G$2344,0))),G2071)</f>
        <v>tier - 1</v>
      </c>
      <c r="O2071" s="15" t="str" cm="1">
        <f t="array" ref="O2071">IF(H2071="?",INDEX($H$2:$H$2344,MODE(MATCH($H$2:$H$2344,$H$2:$H$2344,0))),H2071)</f>
        <v>tier - 2</v>
      </c>
      <c r="P2071" s="15" t="str">
        <f t="shared" si="166"/>
        <v>R1011</v>
      </c>
      <c r="Q2071" s="49" t="str">
        <f t="shared" si="167"/>
        <v>28-Jul-1994</v>
      </c>
      <c r="R2071" s="46">
        <v>34543</v>
      </c>
      <c r="S2071" s="15"/>
      <c r="T2071" s="29">
        <f t="shared" si="168"/>
        <v>28</v>
      </c>
      <c r="U2071" s="61">
        <v>33057.230000000003</v>
      </c>
    </row>
    <row r="2072" spans="1:21" x14ac:dyDescent="0.25">
      <c r="A2072" t="s">
        <v>2103</v>
      </c>
      <c r="B2072">
        <v>1962</v>
      </c>
      <c r="C2072" t="s">
        <v>10</v>
      </c>
      <c r="D2072">
        <v>1</v>
      </c>
      <c r="E2072">
        <v>0</v>
      </c>
      <c r="F2072" s="54">
        <v>33074.94</v>
      </c>
      <c r="G2072" t="s">
        <v>16</v>
      </c>
      <c r="H2072" t="s">
        <v>11</v>
      </c>
      <c r="I2072" t="s">
        <v>42</v>
      </c>
      <c r="J2072" s="20"/>
      <c r="K2072" s="20"/>
      <c r="L2072" s="17" t="str">
        <f t="shared" si="164"/>
        <v>Jul</v>
      </c>
      <c r="M2072" s="17">
        <f t="shared" si="165"/>
        <v>1962</v>
      </c>
      <c r="N2072" s="17" t="str" cm="1">
        <f t="array" ref="N2072">IF(G2072="?",INDEX($G$2:$G$2344,MODE(MATCH($G$2:$G$2344,$G$2:$G$2344,0))),G2072)</f>
        <v>tier - 1</v>
      </c>
      <c r="O2072" s="17" t="str" cm="1">
        <f t="array" ref="O2072">IF(H2072="?",INDEX($H$2:$H$2344,MODE(MATCH($H$2:$H$2344,$H$2:$H$2344,0))),H2072)</f>
        <v>tier - 2</v>
      </c>
      <c r="P2072" s="17" t="str">
        <f t="shared" si="166"/>
        <v>R1011</v>
      </c>
      <c r="Q2072" s="47" t="str">
        <f t="shared" si="167"/>
        <v>1-Jul-1962</v>
      </c>
      <c r="R2072" s="48">
        <v>22828</v>
      </c>
      <c r="S2072" s="17"/>
      <c r="T2072" s="30">
        <f t="shared" si="168"/>
        <v>60</v>
      </c>
      <c r="U2072" s="62">
        <v>33074.94</v>
      </c>
    </row>
    <row r="2073" spans="1:21" x14ac:dyDescent="0.25">
      <c r="A2073" t="s">
        <v>2104</v>
      </c>
      <c r="B2073">
        <v>1969</v>
      </c>
      <c r="C2073" t="s">
        <v>37</v>
      </c>
      <c r="D2073">
        <v>30</v>
      </c>
      <c r="E2073">
        <v>0</v>
      </c>
      <c r="F2073" s="54">
        <v>33090.660000000003</v>
      </c>
      <c r="G2073" t="s">
        <v>11</v>
      </c>
      <c r="H2073" t="s">
        <v>11</v>
      </c>
      <c r="I2073" t="s">
        <v>42</v>
      </c>
      <c r="J2073" s="19"/>
      <c r="K2073" s="19"/>
      <c r="L2073" s="15" t="str">
        <f t="shared" si="164"/>
        <v>Oct</v>
      </c>
      <c r="M2073" s="15">
        <f t="shared" si="165"/>
        <v>1969</v>
      </c>
      <c r="N2073" s="15" t="str" cm="1">
        <f t="array" ref="N2073">IF(G2073="?",INDEX($G$2:$G$2344,MODE(MATCH($G$2:$G$2344,$G$2:$G$2344,0))),G2073)</f>
        <v>tier - 2</v>
      </c>
      <c r="O2073" s="15" t="str" cm="1">
        <f t="array" ref="O2073">IF(H2073="?",INDEX($H$2:$H$2344,MODE(MATCH($H$2:$H$2344,$H$2:$H$2344,0))),H2073)</f>
        <v>tier - 2</v>
      </c>
      <c r="P2073" s="15" t="str">
        <f t="shared" si="166"/>
        <v>R1011</v>
      </c>
      <c r="Q2073" s="49" t="str">
        <f t="shared" si="167"/>
        <v>30-Oct-1969</v>
      </c>
      <c r="R2073" s="46">
        <v>25506</v>
      </c>
      <c r="S2073" s="15"/>
      <c r="T2073" s="29">
        <f t="shared" si="168"/>
        <v>53</v>
      </c>
      <c r="U2073" s="61">
        <v>33090.660000000003</v>
      </c>
    </row>
    <row r="2074" spans="1:21" x14ac:dyDescent="0.25">
      <c r="A2074" t="s">
        <v>2105</v>
      </c>
      <c r="B2074">
        <v>1985</v>
      </c>
      <c r="C2074" t="s">
        <v>10</v>
      </c>
      <c r="D2074">
        <v>15</v>
      </c>
      <c r="E2074">
        <v>3</v>
      </c>
      <c r="F2074" s="54">
        <v>33121</v>
      </c>
      <c r="G2074" t="s">
        <v>11</v>
      </c>
      <c r="H2074" t="s">
        <v>16</v>
      </c>
      <c r="I2074" t="s">
        <v>42</v>
      </c>
      <c r="J2074" s="20"/>
      <c r="K2074" s="20"/>
      <c r="L2074" s="17" t="str">
        <f t="shared" si="164"/>
        <v>Jul</v>
      </c>
      <c r="M2074" s="17">
        <f t="shared" si="165"/>
        <v>1985</v>
      </c>
      <c r="N2074" s="17" t="str" cm="1">
        <f t="array" ref="N2074">IF(G2074="?",INDEX($G$2:$G$2344,MODE(MATCH($G$2:$G$2344,$G$2:$G$2344,0))),G2074)</f>
        <v>tier - 2</v>
      </c>
      <c r="O2074" s="17" t="str" cm="1">
        <f t="array" ref="O2074">IF(H2074="?",INDEX($H$2:$H$2344,MODE(MATCH($H$2:$H$2344,$H$2:$H$2344,0))),H2074)</f>
        <v>tier - 1</v>
      </c>
      <c r="P2074" s="17" t="str">
        <f t="shared" si="166"/>
        <v>R1011</v>
      </c>
      <c r="Q2074" s="47" t="str">
        <f t="shared" si="167"/>
        <v>15-Jul-1985</v>
      </c>
      <c r="R2074" s="48">
        <v>31243</v>
      </c>
      <c r="S2074" s="17"/>
      <c r="T2074" s="30">
        <f t="shared" si="168"/>
        <v>37</v>
      </c>
      <c r="U2074" s="62">
        <v>33121</v>
      </c>
    </row>
    <row r="2075" spans="1:21" x14ac:dyDescent="0.25">
      <c r="A2075" t="s">
        <v>2106</v>
      </c>
      <c r="B2075">
        <v>1990</v>
      </c>
      <c r="C2075" t="s">
        <v>37</v>
      </c>
      <c r="D2075">
        <v>12</v>
      </c>
      <c r="E2075">
        <v>3</v>
      </c>
      <c r="F2075" s="54">
        <v>33292.83</v>
      </c>
      <c r="G2075" t="s">
        <v>11</v>
      </c>
      <c r="H2075" t="s">
        <v>16</v>
      </c>
      <c r="I2075" t="s">
        <v>42</v>
      </c>
      <c r="J2075" s="19"/>
      <c r="K2075" s="19"/>
      <c r="L2075" s="15" t="str">
        <f t="shared" si="164"/>
        <v>Oct</v>
      </c>
      <c r="M2075" s="15">
        <f t="shared" si="165"/>
        <v>1990</v>
      </c>
      <c r="N2075" s="15" t="str" cm="1">
        <f t="array" ref="N2075">IF(G2075="?",INDEX($G$2:$G$2344,MODE(MATCH($G$2:$G$2344,$G$2:$G$2344,0))),G2075)</f>
        <v>tier - 2</v>
      </c>
      <c r="O2075" s="15" t="str" cm="1">
        <f t="array" ref="O2075">IF(H2075="?",INDEX($H$2:$H$2344,MODE(MATCH($H$2:$H$2344,$H$2:$H$2344,0))),H2075)</f>
        <v>tier - 1</v>
      </c>
      <c r="P2075" s="15" t="str">
        <f t="shared" si="166"/>
        <v>R1011</v>
      </c>
      <c r="Q2075" s="49" t="str">
        <f t="shared" si="167"/>
        <v>12-Oct-1990</v>
      </c>
      <c r="R2075" s="46">
        <v>33158</v>
      </c>
      <c r="S2075" s="15"/>
      <c r="T2075" s="29">
        <f t="shared" si="168"/>
        <v>32</v>
      </c>
      <c r="U2075" s="61">
        <v>33292.83</v>
      </c>
    </row>
    <row r="2076" spans="1:21" x14ac:dyDescent="0.25">
      <c r="A2076" t="s">
        <v>2107</v>
      </c>
      <c r="B2076">
        <v>2003</v>
      </c>
      <c r="C2076" t="s">
        <v>15</v>
      </c>
      <c r="D2076">
        <v>28</v>
      </c>
      <c r="E2076">
        <v>0</v>
      </c>
      <c r="F2076" s="54">
        <v>33307.550000000003</v>
      </c>
      <c r="G2076" t="s">
        <v>11</v>
      </c>
      <c r="H2076" t="s">
        <v>12</v>
      </c>
      <c r="I2076" t="s">
        <v>23</v>
      </c>
      <c r="J2076" s="20"/>
      <c r="K2076" s="20"/>
      <c r="L2076" s="17" t="str">
        <f t="shared" si="164"/>
        <v>Nov</v>
      </c>
      <c r="M2076" s="17">
        <f t="shared" si="165"/>
        <v>2003</v>
      </c>
      <c r="N2076" s="17" t="str" cm="1">
        <f t="array" ref="N2076">IF(G2076="?",INDEX($G$2:$G$2344,MODE(MATCH($G$2:$G$2344,$G$2:$G$2344,0))),G2076)</f>
        <v>tier - 2</v>
      </c>
      <c r="O2076" s="17" t="str" cm="1">
        <f t="array" ref="O2076">IF(H2076="?",INDEX($H$2:$H$2344,MODE(MATCH($H$2:$H$2344,$H$2:$H$2344,0))),H2076)</f>
        <v>tier - 3</v>
      </c>
      <c r="P2076" s="17" t="str">
        <f t="shared" si="166"/>
        <v>R1012</v>
      </c>
      <c r="Q2076" s="47" t="str">
        <f t="shared" si="167"/>
        <v>28-Nov-2003</v>
      </c>
      <c r="R2076" s="48">
        <v>37953</v>
      </c>
      <c r="S2076" s="17"/>
      <c r="T2076" s="30">
        <f t="shared" si="168"/>
        <v>19</v>
      </c>
      <c r="U2076" s="62">
        <v>33307.550000000003</v>
      </c>
    </row>
    <row r="2077" spans="1:21" x14ac:dyDescent="0.25">
      <c r="A2077" t="s">
        <v>2108</v>
      </c>
      <c r="B2077">
        <v>1972</v>
      </c>
      <c r="C2077" t="s">
        <v>20</v>
      </c>
      <c r="D2077">
        <v>5</v>
      </c>
      <c r="E2077">
        <v>0</v>
      </c>
      <c r="F2077" s="54">
        <v>33344.449999999997</v>
      </c>
      <c r="G2077" t="s">
        <v>11</v>
      </c>
      <c r="H2077" t="s">
        <v>12</v>
      </c>
      <c r="I2077" t="s">
        <v>42</v>
      </c>
      <c r="J2077" s="19"/>
      <c r="K2077" s="19"/>
      <c r="L2077" s="15" t="str">
        <f t="shared" si="164"/>
        <v>Sep</v>
      </c>
      <c r="M2077" s="15">
        <f t="shared" si="165"/>
        <v>1972</v>
      </c>
      <c r="N2077" s="15" t="str" cm="1">
        <f t="array" ref="N2077">IF(G2077="?",INDEX($G$2:$G$2344,MODE(MATCH($G$2:$G$2344,$G$2:$G$2344,0))),G2077)</f>
        <v>tier - 2</v>
      </c>
      <c r="O2077" s="15" t="str" cm="1">
        <f t="array" ref="O2077">IF(H2077="?",INDEX($H$2:$H$2344,MODE(MATCH($H$2:$H$2344,$H$2:$H$2344,0))),H2077)</f>
        <v>tier - 3</v>
      </c>
      <c r="P2077" s="15" t="str">
        <f t="shared" si="166"/>
        <v>R1011</v>
      </c>
      <c r="Q2077" s="49" t="str">
        <f t="shared" si="167"/>
        <v>5-Sep-1972</v>
      </c>
      <c r="R2077" s="46">
        <v>26547</v>
      </c>
      <c r="S2077" s="15"/>
      <c r="T2077" s="29">
        <f t="shared" si="168"/>
        <v>50</v>
      </c>
      <c r="U2077" s="61">
        <v>33344.449999999997</v>
      </c>
    </row>
    <row r="2078" spans="1:21" x14ac:dyDescent="0.25">
      <c r="A2078" t="s">
        <v>2109</v>
      </c>
      <c r="B2078">
        <v>1985</v>
      </c>
      <c r="C2078" t="s">
        <v>30</v>
      </c>
      <c r="D2078">
        <v>7</v>
      </c>
      <c r="E2078">
        <v>3</v>
      </c>
      <c r="F2078" s="54">
        <v>33450.99</v>
      </c>
      <c r="G2078" t="s">
        <v>11</v>
      </c>
      <c r="H2078" t="s">
        <v>11</v>
      </c>
      <c r="I2078" t="s">
        <v>42</v>
      </c>
      <c r="J2078" s="20"/>
      <c r="K2078" s="20"/>
      <c r="L2078" s="17" t="str">
        <f t="shared" si="164"/>
        <v>Dec</v>
      </c>
      <c r="M2078" s="17">
        <f t="shared" si="165"/>
        <v>1985</v>
      </c>
      <c r="N2078" s="17" t="str" cm="1">
        <f t="array" ref="N2078">IF(G2078="?",INDEX($G$2:$G$2344,MODE(MATCH($G$2:$G$2344,$G$2:$G$2344,0))),G2078)</f>
        <v>tier - 2</v>
      </c>
      <c r="O2078" s="17" t="str" cm="1">
        <f t="array" ref="O2078">IF(H2078="?",INDEX($H$2:$H$2344,MODE(MATCH($H$2:$H$2344,$H$2:$H$2344,0))),H2078)</f>
        <v>tier - 2</v>
      </c>
      <c r="P2078" s="17" t="str">
        <f t="shared" si="166"/>
        <v>R1011</v>
      </c>
      <c r="Q2078" s="47" t="str">
        <f t="shared" si="167"/>
        <v>7-Dec-1985</v>
      </c>
      <c r="R2078" s="48">
        <v>31388</v>
      </c>
      <c r="S2078" s="17"/>
      <c r="T2078" s="30">
        <f t="shared" si="168"/>
        <v>37</v>
      </c>
      <c r="U2078" s="62">
        <v>33450.99</v>
      </c>
    </row>
    <row r="2079" spans="1:21" x14ac:dyDescent="0.25">
      <c r="A2079" t="s">
        <v>2110</v>
      </c>
      <c r="B2079">
        <v>1970</v>
      </c>
      <c r="C2079" t="s">
        <v>18</v>
      </c>
      <c r="D2079">
        <v>18</v>
      </c>
      <c r="E2079">
        <v>2</v>
      </c>
      <c r="F2079" s="54">
        <v>33471.97</v>
      </c>
      <c r="G2079" t="s">
        <v>11</v>
      </c>
      <c r="H2079" t="s">
        <v>11</v>
      </c>
      <c r="I2079" t="s">
        <v>23</v>
      </c>
      <c r="J2079" s="19"/>
      <c r="K2079" s="19"/>
      <c r="L2079" s="15" t="str">
        <f t="shared" si="164"/>
        <v>Jun</v>
      </c>
      <c r="M2079" s="15">
        <f t="shared" si="165"/>
        <v>1970</v>
      </c>
      <c r="N2079" s="15" t="str" cm="1">
        <f t="array" ref="N2079">IF(G2079="?",INDEX($G$2:$G$2344,MODE(MATCH($G$2:$G$2344,$G$2:$G$2344,0))),G2079)</f>
        <v>tier - 2</v>
      </c>
      <c r="O2079" s="15" t="str" cm="1">
        <f t="array" ref="O2079">IF(H2079="?",INDEX($H$2:$H$2344,MODE(MATCH($H$2:$H$2344,$H$2:$H$2344,0))),H2079)</f>
        <v>tier - 2</v>
      </c>
      <c r="P2079" s="15" t="str">
        <f t="shared" si="166"/>
        <v>R1012</v>
      </c>
      <c r="Q2079" s="49" t="str">
        <f t="shared" si="167"/>
        <v>18-Jun-1970</v>
      </c>
      <c r="R2079" s="46">
        <v>25737</v>
      </c>
      <c r="S2079" s="15"/>
      <c r="T2079" s="29">
        <f t="shared" si="168"/>
        <v>52</v>
      </c>
      <c r="U2079" s="61">
        <v>33471.97</v>
      </c>
    </row>
    <row r="2080" spans="1:21" x14ac:dyDescent="0.25">
      <c r="A2080" t="s">
        <v>2111</v>
      </c>
      <c r="B2080">
        <v>2002</v>
      </c>
      <c r="C2080" t="s">
        <v>35</v>
      </c>
      <c r="D2080">
        <v>25</v>
      </c>
      <c r="E2080">
        <v>0</v>
      </c>
      <c r="F2080" s="54">
        <v>33475.82</v>
      </c>
      <c r="G2080" t="s">
        <v>16</v>
      </c>
      <c r="H2080" t="s">
        <v>16</v>
      </c>
      <c r="I2080" t="s">
        <v>170</v>
      </c>
      <c r="J2080" s="20"/>
      <c r="K2080" s="20"/>
      <c r="L2080" s="17" t="str">
        <f t="shared" si="164"/>
        <v>Aug</v>
      </c>
      <c r="M2080" s="17">
        <f t="shared" si="165"/>
        <v>2002</v>
      </c>
      <c r="N2080" s="17" t="str" cm="1">
        <f t="array" ref="N2080">IF(G2080="?",INDEX($G$2:$G$2344,MODE(MATCH($G$2:$G$2344,$G$2:$G$2344,0))),G2080)</f>
        <v>tier - 1</v>
      </c>
      <c r="O2080" s="17" t="str" cm="1">
        <f t="array" ref="O2080">IF(H2080="?",INDEX($H$2:$H$2344,MODE(MATCH($H$2:$H$2344,$H$2:$H$2344,0))),H2080)</f>
        <v>tier - 1</v>
      </c>
      <c r="P2080" s="17" t="str">
        <f t="shared" si="166"/>
        <v>R1018</v>
      </c>
      <c r="Q2080" s="47" t="str">
        <f t="shared" si="167"/>
        <v>25-Aug-2002</v>
      </c>
      <c r="R2080" s="48">
        <v>37493</v>
      </c>
      <c r="S2080" s="17"/>
      <c r="T2080" s="30">
        <f t="shared" si="168"/>
        <v>20</v>
      </c>
      <c r="U2080" s="62">
        <v>33475.82</v>
      </c>
    </row>
    <row r="2081" spans="1:21" x14ac:dyDescent="0.25">
      <c r="A2081" t="s">
        <v>2112</v>
      </c>
      <c r="B2081">
        <v>1984</v>
      </c>
      <c r="C2081" t="s">
        <v>10</v>
      </c>
      <c r="D2081">
        <v>22</v>
      </c>
      <c r="E2081">
        <v>3</v>
      </c>
      <c r="F2081" s="54">
        <v>33527.1</v>
      </c>
      <c r="G2081" t="s">
        <v>11</v>
      </c>
      <c r="H2081" t="s">
        <v>12</v>
      </c>
      <c r="I2081" t="s">
        <v>42</v>
      </c>
      <c r="J2081" s="19"/>
      <c r="K2081" s="19"/>
      <c r="L2081" s="15" t="str">
        <f t="shared" si="164"/>
        <v>Jul</v>
      </c>
      <c r="M2081" s="15">
        <f t="shared" si="165"/>
        <v>1984</v>
      </c>
      <c r="N2081" s="15" t="str" cm="1">
        <f t="array" ref="N2081">IF(G2081="?",INDEX($G$2:$G$2344,MODE(MATCH($G$2:$G$2344,$G$2:$G$2344,0))),G2081)</f>
        <v>tier - 2</v>
      </c>
      <c r="O2081" s="15" t="str" cm="1">
        <f t="array" ref="O2081">IF(H2081="?",INDEX($H$2:$H$2344,MODE(MATCH($H$2:$H$2344,$H$2:$H$2344,0))),H2081)</f>
        <v>tier - 3</v>
      </c>
      <c r="P2081" s="15" t="str">
        <f t="shared" si="166"/>
        <v>R1011</v>
      </c>
      <c r="Q2081" s="49" t="str">
        <f t="shared" si="167"/>
        <v>22-Jul-1984</v>
      </c>
      <c r="R2081" s="46">
        <v>30885</v>
      </c>
      <c r="S2081" s="15"/>
      <c r="T2081" s="29">
        <f t="shared" si="168"/>
        <v>38</v>
      </c>
      <c r="U2081" s="61">
        <v>33527.1</v>
      </c>
    </row>
    <row r="2082" spans="1:21" x14ac:dyDescent="0.25">
      <c r="A2082" t="s">
        <v>2113</v>
      </c>
      <c r="B2082">
        <v>2003</v>
      </c>
      <c r="C2082" t="s">
        <v>20</v>
      </c>
      <c r="D2082">
        <v>9</v>
      </c>
      <c r="E2082">
        <v>0</v>
      </c>
      <c r="F2082" s="54">
        <v>33611.71</v>
      </c>
      <c r="G2082" t="s">
        <v>16</v>
      </c>
      <c r="H2082" t="s">
        <v>11</v>
      </c>
      <c r="I2082" t="s">
        <v>42</v>
      </c>
      <c r="J2082" s="20"/>
      <c r="K2082" s="20"/>
      <c r="L2082" s="17" t="str">
        <f t="shared" si="164"/>
        <v>Sep</v>
      </c>
      <c r="M2082" s="17">
        <f t="shared" si="165"/>
        <v>2003</v>
      </c>
      <c r="N2082" s="17" t="str" cm="1">
        <f t="array" ref="N2082">IF(G2082="?",INDEX($G$2:$G$2344,MODE(MATCH($G$2:$G$2344,$G$2:$G$2344,0))),G2082)</f>
        <v>tier - 1</v>
      </c>
      <c r="O2082" s="17" t="str" cm="1">
        <f t="array" ref="O2082">IF(H2082="?",INDEX($H$2:$H$2344,MODE(MATCH($H$2:$H$2344,$H$2:$H$2344,0))),H2082)</f>
        <v>tier - 2</v>
      </c>
      <c r="P2082" s="17" t="str">
        <f t="shared" si="166"/>
        <v>R1011</v>
      </c>
      <c r="Q2082" s="47" t="str">
        <f t="shared" si="167"/>
        <v>9-Sep-2003</v>
      </c>
      <c r="R2082" s="48">
        <v>37873</v>
      </c>
      <c r="S2082" s="17"/>
      <c r="T2082" s="30">
        <f t="shared" si="168"/>
        <v>19</v>
      </c>
      <c r="U2082" s="62">
        <v>33611.71</v>
      </c>
    </row>
    <row r="2083" spans="1:21" x14ac:dyDescent="0.25">
      <c r="A2083" t="s">
        <v>2114</v>
      </c>
      <c r="B2083">
        <v>1993</v>
      </c>
      <c r="C2083" t="s">
        <v>15</v>
      </c>
      <c r="D2083">
        <v>28</v>
      </c>
      <c r="E2083">
        <v>0</v>
      </c>
      <c r="F2083" s="54">
        <v>33707.550000000003</v>
      </c>
      <c r="G2083" t="s">
        <v>11</v>
      </c>
      <c r="H2083" t="s">
        <v>11</v>
      </c>
      <c r="I2083" t="s">
        <v>42</v>
      </c>
      <c r="J2083" s="19"/>
      <c r="K2083" s="19"/>
      <c r="L2083" s="15" t="str">
        <f t="shared" si="164"/>
        <v>Nov</v>
      </c>
      <c r="M2083" s="15">
        <f t="shared" si="165"/>
        <v>1993</v>
      </c>
      <c r="N2083" s="15" t="str" cm="1">
        <f t="array" ref="N2083">IF(G2083="?",INDEX($G$2:$G$2344,MODE(MATCH($G$2:$G$2344,$G$2:$G$2344,0))),G2083)</f>
        <v>tier - 2</v>
      </c>
      <c r="O2083" s="15" t="str" cm="1">
        <f t="array" ref="O2083">IF(H2083="?",INDEX($H$2:$H$2344,MODE(MATCH($H$2:$H$2344,$H$2:$H$2344,0))),H2083)</f>
        <v>tier - 2</v>
      </c>
      <c r="P2083" s="15" t="str">
        <f t="shared" si="166"/>
        <v>R1011</v>
      </c>
      <c r="Q2083" s="49" t="str">
        <f t="shared" si="167"/>
        <v>28-Nov-1993</v>
      </c>
      <c r="R2083" s="46">
        <v>34301</v>
      </c>
      <c r="S2083" s="15"/>
      <c r="T2083" s="29">
        <f t="shared" si="168"/>
        <v>29</v>
      </c>
      <c r="U2083" s="61">
        <v>33707.550000000003</v>
      </c>
    </row>
    <row r="2084" spans="1:21" x14ac:dyDescent="0.25">
      <c r="A2084" t="s">
        <v>2115</v>
      </c>
      <c r="B2084">
        <v>2004</v>
      </c>
      <c r="C2084" t="s">
        <v>15</v>
      </c>
      <c r="D2084">
        <v>1</v>
      </c>
      <c r="E2084">
        <v>0</v>
      </c>
      <c r="F2084" s="54">
        <v>33732.69</v>
      </c>
      <c r="G2084" t="s">
        <v>16</v>
      </c>
      <c r="H2084" t="s">
        <v>16</v>
      </c>
      <c r="I2084" t="s">
        <v>356</v>
      </c>
      <c r="J2084" s="20"/>
      <c r="K2084" s="20"/>
      <c r="L2084" s="17" t="str">
        <f t="shared" si="164"/>
        <v>Nov</v>
      </c>
      <c r="M2084" s="17">
        <f t="shared" si="165"/>
        <v>2004</v>
      </c>
      <c r="N2084" s="17" t="str" cm="1">
        <f t="array" ref="N2084">IF(G2084="?",INDEX($G$2:$G$2344,MODE(MATCH($G$2:$G$2344,$G$2:$G$2344,0))),G2084)</f>
        <v>tier - 1</v>
      </c>
      <c r="O2084" s="17" t="str" cm="1">
        <f t="array" ref="O2084">IF(H2084="?",INDEX($H$2:$H$2344,MODE(MATCH($H$2:$H$2344,$H$2:$H$2344,0))),H2084)</f>
        <v>tier - 1</v>
      </c>
      <c r="P2084" s="17" t="str">
        <f t="shared" si="166"/>
        <v>R1017</v>
      </c>
      <c r="Q2084" s="47" t="str">
        <f t="shared" si="167"/>
        <v>1-Nov-2004</v>
      </c>
      <c r="R2084" s="48">
        <v>38292</v>
      </c>
      <c r="S2084" s="17"/>
      <c r="T2084" s="30">
        <f t="shared" si="168"/>
        <v>18</v>
      </c>
      <c r="U2084" s="62">
        <v>33732.69</v>
      </c>
    </row>
    <row r="2085" spans="1:21" x14ac:dyDescent="0.25">
      <c r="A2085" t="s">
        <v>2116</v>
      </c>
      <c r="B2085">
        <v>2003</v>
      </c>
      <c r="C2085" t="s">
        <v>20</v>
      </c>
      <c r="D2085">
        <v>12</v>
      </c>
      <c r="E2085">
        <v>0</v>
      </c>
      <c r="F2085" s="54">
        <v>33750.29</v>
      </c>
      <c r="G2085" t="s">
        <v>16</v>
      </c>
      <c r="H2085" t="s">
        <v>12</v>
      </c>
      <c r="I2085" t="s">
        <v>23</v>
      </c>
      <c r="J2085" s="19"/>
      <c r="K2085" s="19"/>
      <c r="L2085" s="15" t="str">
        <f t="shared" si="164"/>
        <v>Sep</v>
      </c>
      <c r="M2085" s="15">
        <f t="shared" si="165"/>
        <v>2003</v>
      </c>
      <c r="N2085" s="15" t="str" cm="1">
        <f t="array" ref="N2085">IF(G2085="?",INDEX($G$2:$G$2344,MODE(MATCH($G$2:$G$2344,$G$2:$G$2344,0))),G2085)</f>
        <v>tier - 1</v>
      </c>
      <c r="O2085" s="15" t="str" cm="1">
        <f t="array" ref="O2085">IF(H2085="?",INDEX($H$2:$H$2344,MODE(MATCH($H$2:$H$2344,$H$2:$H$2344,0))),H2085)</f>
        <v>tier - 3</v>
      </c>
      <c r="P2085" s="15" t="str">
        <f t="shared" si="166"/>
        <v>R1012</v>
      </c>
      <c r="Q2085" s="49" t="str">
        <f t="shared" si="167"/>
        <v>12-Sep-2003</v>
      </c>
      <c r="R2085" s="46">
        <v>37876</v>
      </c>
      <c r="S2085" s="15"/>
      <c r="T2085" s="29">
        <f t="shared" si="168"/>
        <v>19</v>
      </c>
      <c r="U2085" s="61">
        <v>33750.29</v>
      </c>
    </row>
    <row r="2086" spans="1:21" x14ac:dyDescent="0.25">
      <c r="A2086" t="s">
        <v>2117</v>
      </c>
      <c r="B2086">
        <v>1962</v>
      </c>
      <c r="C2086" t="s">
        <v>30</v>
      </c>
      <c r="D2086">
        <v>11</v>
      </c>
      <c r="E2086">
        <v>0</v>
      </c>
      <c r="F2086" s="54">
        <v>33753.32</v>
      </c>
      <c r="G2086" t="s">
        <v>16</v>
      </c>
      <c r="H2086" t="s">
        <v>12</v>
      </c>
      <c r="I2086" t="s">
        <v>42</v>
      </c>
      <c r="J2086" s="20"/>
      <c r="K2086" s="20"/>
      <c r="L2086" s="17" t="str">
        <f t="shared" si="164"/>
        <v>Dec</v>
      </c>
      <c r="M2086" s="17">
        <f t="shared" si="165"/>
        <v>1962</v>
      </c>
      <c r="N2086" s="17" t="str" cm="1">
        <f t="array" ref="N2086">IF(G2086="?",INDEX($G$2:$G$2344,MODE(MATCH($G$2:$G$2344,$G$2:$G$2344,0))),G2086)</f>
        <v>tier - 1</v>
      </c>
      <c r="O2086" s="17" t="str" cm="1">
        <f t="array" ref="O2086">IF(H2086="?",INDEX($H$2:$H$2344,MODE(MATCH($H$2:$H$2344,$H$2:$H$2344,0))),H2086)</f>
        <v>tier - 3</v>
      </c>
      <c r="P2086" s="17" t="str">
        <f t="shared" si="166"/>
        <v>R1011</v>
      </c>
      <c r="Q2086" s="47" t="str">
        <f t="shared" si="167"/>
        <v>11-Dec-1962</v>
      </c>
      <c r="R2086" s="48">
        <v>22991</v>
      </c>
      <c r="S2086" s="17"/>
      <c r="T2086" s="30">
        <f t="shared" si="168"/>
        <v>60</v>
      </c>
      <c r="U2086" s="62">
        <v>33753.32</v>
      </c>
    </row>
    <row r="2087" spans="1:21" x14ac:dyDescent="0.25">
      <c r="A2087" t="s">
        <v>2118</v>
      </c>
      <c r="B2087">
        <v>2000</v>
      </c>
      <c r="C2087" t="s">
        <v>37</v>
      </c>
      <c r="D2087">
        <v>26</v>
      </c>
      <c r="E2087">
        <v>0</v>
      </c>
      <c r="F2087" s="54">
        <v>33829.39</v>
      </c>
      <c r="G2087" t="s">
        <v>11</v>
      </c>
      <c r="H2087" t="s">
        <v>12</v>
      </c>
      <c r="I2087" t="s">
        <v>42</v>
      </c>
      <c r="J2087" s="19"/>
      <c r="K2087" s="19"/>
      <c r="L2087" s="15" t="str">
        <f t="shared" si="164"/>
        <v>Oct</v>
      </c>
      <c r="M2087" s="15">
        <f t="shared" si="165"/>
        <v>2000</v>
      </c>
      <c r="N2087" s="15" t="str" cm="1">
        <f t="array" ref="N2087">IF(G2087="?",INDEX($G$2:$G$2344,MODE(MATCH($G$2:$G$2344,$G$2:$G$2344,0))),G2087)</f>
        <v>tier - 2</v>
      </c>
      <c r="O2087" s="15" t="str" cm="1">
        <f t="array" ref="O2087">IF(H2087="?",INDEX($H$2:$H$2344,MODE(MATCH($H$2:$H$2344,$H$2:$H$2344,0))),H2087)</f>
        <v>tier - 3</v>
      </c>
      <c r="P2087" s="15" t="str">
        <f t="shared" si="166"/>
        <v>R1011</v>
      </c>
      <c r="Q2087" s="49" t="str">
        <f t="shared" si="167"/>
        <v>26-Oct-2000</v>
      </c>
      <c r="R2087" s="46">
        <v>36825</v>
      </c>
      <c r="S2087" s="15"/>
      <c r="T2087" s="29">
        <f t="shared" si="168"/>
        <v>22</v>
      </c>
      <c r="U2087" s="61">
        <v>33829.39</v>
      </c>
    </row>
    <row r="2088" spans="1:21" x14ac:dyDescent="0.25">
      <c r="A2088" t="s">
        <v>2119</v>
      </c>
      <c r="B2088">
        <v>1997</v>
      </c>
      <c r="C2088" t="s">
        <v>35</v>
      </c>
      <c r="D2088">
        <v>9</v>
      </c>
      <c r="E2088">
        <v>0</v>
      </c>
      <c r="F2088" s="54">
        <v>33900.65</v>
      </c>
      <c r="G2088" t="s">
        <v>11</v>
      </c>
      <c r="H2088" t="s">
        <v>12</v>
      </c>
      <c r="I2088" t="s">
        <v>42</v>
      </c>
      <c r="J2088" s="20"/>
      <c r="K2088" s="20"/>
      <c r="L2088" s="17" t="str">
        <f t="shared" si="164"/>
        <v>Aug</v>
      </c>
      <c r="M2088" s="17">
        <f t="shared" si="165"/>
        <v>1997</v>
      </c>
      <c r="N2088" s="17" t="str" cm="1">
        <f t="array" ref="N2088">IF(G2088="?",INDEX($G$2:$G$2344,MODE(MATCH($G$2:$G$2344,$G$2:$G$2344,0))),G2088)</f>
        <v>tier - 2</v>
      </c>
      <c r="O2088" s="17" t="str" cm="1">
        <f t="array" ref="O2088">IF(H2088="?",INDEX($H$2:$H$2344,MODE(MATCH($H$2:$H$2344,$H$2:$H$2344,0))),H2088)</f>
        <v>tier - 3</v>
      </c>
      <c r="P2088" s="17" t="str">
        <f t="shared" si="166"/>
        <v>R1011</v>
      </c>
      <c r="Q2088" s="47" t="str">
        <f t="shared" si="167"/>
        <v>9-Aug-1997</v>
      </c>
      <c r="R2088" s="48">
        <v>35651</v>
      </c>
      <c r="S2088" s="17"/>
      <c r="T2088" s="30">
        <f t="shared" si="168"/>
        <v>25</v>
      </c>
      <c r="U2088" s="62">
        <v>33900.65</v>
      </c>
    </row>
    <row r="2089" spans="1:21" x14ac:dyDescent="0.25">
      <c r="A2089" t="s">
        <v>2120</v>
      </c>
      <c r="B2089">
        <v>2000</v>
      </c>
      <c r="C2089" t="s">
        <v>30</v>
      </c>
      <c r="D2089">
        <v>27</v>
      </c>
      <c r="E2089">
        <v>0</v>
      </c>
      <c r="F2089" s="54">
        <v>33907.550000000003</v>
      </c>
      <c r="G2089" t="s">
        <v>11</v>
      </c>
      <c r="H2089" t="s">
        <v>11</v>
      </c>
      <c r="I2089" t="s">
        <v>23</v>
      </c>
      <c r="J2089" s="19"/>
      <c r="K2089" s="19"/>
      <c r="L2089" s="15" t="str">
        <f t="shared" si="164"/>
        <v>Dec</v>
      </c>
      <c r="M2089" s="15">
        <f t="shared" si="165"/>
        <v>2000</v>
      </c>
      <c r="N2089" s="15" t="str" cm="1">
        <f t="array" ref="N2089">IF(G2089="?",INDEX($G$2:$G$2344,MODE(MATCH($G$2:$G$2344,$G$2:$G$2344,0))),G2089)</f>
        <v>tier - 2</v>
      </c>
      <c r="O2089" s="15" t="str" cm="1">
        <f t="array" ref="O2089">IF(H2089="?",INDEX($H$2:$H$2344,MODE(MATCH($H$2:$H$2344,$H$2:$H$2344,0))),H2089)</f>
        <v>tier - 2</v>
      </c>
      <c r="P2089" s="15" t="str">
        <f t="shared" si="166"/>
        <v>R1012</v>
      </c>
      <c r="Q2089" s="49" t="str">
        <f t="shared" si="167"/>
        <v>27-Dec-2000</v>
      </c>
      <c r="R2089" s="46">
        <v>36887</v>
      </c>
      <c r="S2089" s="15"/>
      <c r="T2089" s="29">
        <f t="shared" si="168"/>
        <v>22</v>
      </c>
      <c r="U2089" s="61">
        <v>33907.550000000003</v>
      </c>
    </row>
    <row r="2090" spans="1:21" x14ac:dyDescent="0.25">
      <c r="A2090" t="s">
        <v>2121</v>
      </c>
      <c r="B2090">
        <v>1994</v>
      </c>
      <c r="C2090" t="s">
        <v>20</v>
      </c>
      <c r="D2090">
        <v>25</v>
      </c>
      <c r="E2090">
        <v>0</v>
      </c>
      <c r="F2090" s="54">
        <v>33975.47</v>
      </c>
      <c r="G2090" t="s">
        <v>11</v>
      </c>
      <c r="H2090" t="s">
        <v>11</v>
      </c>
      <c r="I2090" t="s">
        <v>42</v>
      </c>
      <c r="J2090" s="20"/>
      <c r="K2090" s="20"/>
      <c r="L2090" s="17" t="str">
        <f t="shared" si="164"/>
        <v>Sep</v>
      </c>
      <c r="M2090" s="17">
        <f t="shared" si="165"/>
        <v>1994</v>
      </c>
      <c r="N2090" s="17" t="str" cm="1">
        <f t="array" ref="N2090">IF(G2090="?",INDEX($G$2:$G$2344,MODE(MATCH($G$2:$G$2344,$G$2:$G$2344,0))),G2090)</f>
        <v>tier - 2</v>
      </c>
      <c r="O2090" s="17" t="str" cm="1">
        <f t="array" ref="O2090">IF(H2090="?",INDEX($H$2:$H$2344,MODE(MATCH($H$2:$H$2344,$H$2:$H$2344,0))),H2090)</f>
        <v>tier - 2</v>
      </c>
      <c r="P2090" s="17" t="str">
        <f t="shared" si="166"/>
        <v>R1011</v>
      </c>
      <c r="Q2090" s="47" t="str">
        <f t="shared" si="167"/>
        <v>25-Sep-1994</v>
      </c>
      <c r="R2090" s="48">
        <v>34602</v>
      </c>
      <c r="S2090" s="17"/>
      <c r="T2090" s="30">
        <f t="shared" si="168"/>
        <v>28</v>
      </c>
      <c r="U2090" s="62">
        <v>33975.47</v>
      </c>
    </row>
    <row r="2091" spans="1:21" x14ac:dyDescent="0.25">
      <c r="A2091" t="s">
        <v>2122</v>
      </c>
      <c r="B2091">
        <v>1972</v>
      </c>
      <c r="C2091" t="s">
        <v>10</v>
      </c>
      <c r="D2091">
        <v>26</v>
      </c>
      <c r="E2091">
        <v>0</v>
      </c>
      <c r="F2091" s="54">
        <v>34053.360000000001</v>
      </c>
      <c r="G2091" t="s">
        <v>11</v>
      </c>
      <c r="H2091" t="s">
        <v>11</v>
      </c>
      <c r="I2091" t="s">
        <v>42</v>
      </c>
      <c r="J2091" s="19"/>
      <c r="K2091" s="19"/>
      <c r="L2091" s="15" t="str">
        <f t="shared" si="164"/>
        <v>Jul</v>
      </c>
      <c r="M2091" s="15">
        <f t="shared" si="165"/>
        <v>1972</v>
      </c>
      <c r="N2091" s="15" t="str" cm="1">
        <f t="array" ref="N2091">IF(G2091="?",INDEX($G$2:$G$2344,MODE(MATCH($G$2:$G$2344,$G$2:$G$2344,0))),G2091)</f>
        <v>tier - 2</v>
      </c>
      <c r="O2091" s="15" t="str" cm="1">
        <f t="array" ref="O2091">IF(H2091="?",INDEX($H$2:$H$2344,MODE(MATCH($H$2:$H$2344,$H$2:$H$2344,0))),H2091)</f>
        <v>tier - 2</v>
      </c>
      <c r="P2091" s="15" t="str">
        <f t="shared" si="166"/>
        <v>R1011</v>
      </c>
      <c r="Q2091" s="49" t="str">
        <f t="shared" si="167"/>
        <v>26-Jul-1972</v>
      </c>
      <c r="R2091" s="46">
        <v>26506</v>
      </c>
      <c r="S2091" s="15"/>
      <c r="T2091" s="29">
        <f t="shared" si="168"/>
        <v>50</v>
      </c>
      <c r="U2091" s="61">
        <v>34053.360000000001</v>
      </c>
    </row>
    <row r="2092" spans="1:21" x14ac:dyDescent="0.25">
      <c r="A2092" t="s">
        <v>2123</v>
      </c>
      <c r="B2092">
        <v>2002</v>
      </c>
      <c r="C2092" t="s">
        <v>30</v>
      </c>
      <c r="D2092">
        <v>26</v>
      </c>
      <c r="E2092">
        <v>0</v>
      </c>
      <c r="F2092" s="54">
        <v>34084.68</v>
      </c>
      <c r="G2092" t="s">
        <v>11</v>
      </c>
      <c r="H2092" t="s">
        <v>12</v>
      </c>
      <c r="I2092" t="s">
        <v>42</v>
      </c>
      <c r="J2092" s="20"/>
      <c r="K2092" s="20"/>
      <c r="L2092" s="17" t="str">
        <f t="shared" si="164"/>
        <v>Dec</v>
      </c>
      <c r="M2092" s="17">
        <f t="shared" si="165"/>
        <v>2002</v>
      </c>
      <c r="N2092" s="17" t="str" cm="1">
        <f t="array" ref="N2092">IF(G2092="?",INDEX($G$2:$G$2344,MODE(MATCH($G$2:$G$2344,$G$2:$G$2344,0))),G2092)</f>
        <v>tier - 2</v>
      </c>
      <c r="O2092" s="17" t="str" cm="1">
        <f t="array" ref="O2092">IF(H2092="?",INDEX($H$2:$H$2344,MODE(MATCH($H$2:$H$2344,$H$2:$H$2344,0))),H2092)</f>
        <v>tier - 3</v>
      </c>
      <c r="P2092" s="17" t="str">
        <f t="shared" si="166"/>
        <v>R1011</v>
      </c>
      <c r="Q2092" s="47" t="str">
        <f t="shared" si="167"/>
        <v>26-Dec-2002</v>
      </c>
      <c r="R2092" s="48">
        <v>37616</v>
      </c>
      <c r="S2092" s="17"/>
      <c r="T2092" s="30">
        <f t="shared" si="168"/>
        <v>20</v>
      </c>
      <c r="U2092" s="62">
        <v>34084.68</v>
      </c>
    </row>
    <row r="2093" spans="1:21" x14ac:dyDescent="0.25">
      <c r="A2093" t="s">
        <v>2124</v>
      </c>
      <c r="B2093">
        <v>1999</v>
      </c>
      <c r="C2093" t="s">
        <v>15</v>
      </c>
      <c r="D2093">
        <v>6</v>
      </c>
      <c r="E2093">
        <v>0</v>
      </c>
      <c r="F2093" s="54">
        <v>34166.269999999997</v>
      </c>
      <c r="G2093" t="s">
        <v>11</v>
      </c>
      <c r="H2093" t="s">
        <v>12</v>
      </c>
      <c r="I2093" t="s">
        <v>42</v>
      </c>
      <c r="J2093" s="19"/>
      <c r="K2093" s="19"/>
      <c r="L2093" s="15" t="str">
        <f t="shared" si="164"/>
        <v>Nov</v>
      </c>
      <c r="M2093" s="15">
        <f t="shared" si="165"/>
        <v>1999</v>
      </c>
      <c r="N2093" s="15" t="str" cm="1">
        <f t="array" ref="N2093">IF(G2093="?",INDEX($G$2:$G$2344,MODE(MATCH($G$2:$G$2344,$G$2:$G$2344,0))),G2093)</f>
        <v>tier - 2</v>
      </c>
      <c r="O2093" s="15" t="str" cm="1">
        <f t="array" ref="O2093">IF(H2093="?",INDEX($H$2:$H$2344,MODE(MATCH($H$2:$H$2344,$H$2:$H$2344,0))),H2093)</f>
        <v>tier - 3</v>
      </c>
      <c r="P2093" s="15" t="str">
        <f t="shared" si="166"/>
        <v>R1011</v>
      </c>
      <c r="Q2093" s="49" t="str">
        <f t="shared" si="167"/>
        <v>6-Nov-1999</v>
      </c>
      <c r="R2093" s="46">
        <v>36470</v>
      </c>
      <c r="S2093" s="15"/>
      <c r="T2093" s="29">
        <f t="shared" si="168"/>
        <v>23</v>
      </c>
      <c r="U2093" s="61">
        <v>34166.269999999997</v>
      </c>
    </row>
    <row r="2094" spans="1:21" x14ac:dyDescent="0.25">
      <c r="A2094" t="s">
        <v>2125</v>
      </c>
      <c r="B2094">
        <v>1971</v>
      </c>
      <c r="C2094" t="s">
        <v>35</v>
      </c>
      <c r="D2094">
        <v>25</v>
      </c>
      <c r="E2094">
        <v>0</v>
      </c>
      <c r="F2094" s="54">
        <v>34205.07</v>
      </c>
      <c r="G2094" t="s">
        <v>11</v>
      </c>
      <c r="H2094" t="s">
        <v>11</v>
      </c>
      <c r="I2094" t="s">
        <v>42</v>
      </c>
      <c r="J2094" s="20"/>
      <c r="K2094" s="20"/>
      <c r="L2094" s="17" t="str">
        <f t="shared" si="164"/>
        <v>Aug</v>
      </c>
      <c r="M2094" s="17">
        <f t="shared" si="165"/>
        <v>1971</v>
      </c>
      <c r="N2094" s="17" t="str" cm="1">
        <f t="array" ref="N2094">IF(G2094="?",INDEX($G$2:$G$2344,MODE(MATCH($G$2:$G$2344,$G$2:$G$2344,0))),G2094)</f>
        <v>tier - 2</v>
      </c>
      <c r="O2094" s="17" t="str" cm="1">
        <f t="array" ref="O2094">IF(H2094="?",INDEX($H$2:$H$2344,MODE(MATCH($H$2:$H$2344,$H$2:$H$2344,0))),H2094)</f>
        <v>tier - 2</v>
      </c>
      <c r="P2094" s="17" t="str">
        <f t="shared" si="166"/>
        <v>R1011</v>
      </c>
      <c r="Q2094" s="47" t="str">
        <f t="shared" si="167"/>
        <v>25-Aug-1971</v>
      </c>
      <c r="R2094" s="48">
        <v>26170</v>
      </c>
      <c r="S2094" s="17"/>
      <c r="T2094" s="30">
        <f t="shared" si="168"/>
        <v>51</v>
      </c>
      <c r="U2094" s="62">
        <v>34205.07</v>
      </c>
    </row>
    <row r="2095" spans="1:21" x14ac:dyDescent="0.25">
      <c r="A2095" t="s">
        <v>2126</v>
      </c>
      <c r="B2095">
        <v>1975</v>
      </c>
      <c r="C2095" t="s">
        <v>10</v>
      </c>
      <c r="D2095">
        <v>21</v>
      </c>
      <c r="E2095">
        <v>1</v>
      </c>
      <c r="F2095" s="54">
        <v>34210.33</v>
      </c>
      <c r="G2095" t="s">
        <v>11</v>
      </c>
      <c r="H2095" t="s">
        <v>16</v>
      </c>
      <c r="I2095" t="s">
        <v>23</v>
      </c>
      <c r="J2095" s="19"/>
      <c r="K2095" s="19"/>
      <c r="L2095" s="15" t="str">
        <f t="shared" si="164"/>
        <v>Jul</v>
      </c>
      <c r="M2095" s="15">
        <f t="shared" si="165"/>
        <v>1975</v>
      </c>
      <c r="N2095" s="15" t="str" cm="1">
        <f t="array" ref="N2095">IF(G2095="?",INDEX($G$2:$G$2344,MODE(MATCH($G$2:$G$2344,$G$2:$G$2344,0))),G2095)</f>
        <v>tier - 2</v>
      </c>
      <c r="O2095" s="15" t="str" cm="1">
        <f t="array" ref="O2095">IF(H2095="?",INDEX($H$2:$H$2344,MODE(MATCH($H$2:$H$2344,$H$2:$H$2344,0))),H2095)</f>
        <v>tier - 1</v>
      </c>
      <c r="P2095" s="15" t="str">
        <f t="shared" si="166"/>
        <v>R1012</v>
      </c>
      <c r="Q2095" s="49" t="str">
        <f t="shared" si="167"/>
        <v>21-Jul-1975</v>
      </c>
      <c r="R2095" s="46">
        <v>27596</v>
      </c>
      <c r="S2095" s="15"/>
      <c r="T2095" s="29">
        <f t="shared" si="168"/>
        <v>47</v>
      </c>
      <c r="U2095" s="61">
        <v>34210.33</v>
      </c>
    </row>
    <row r="2096" spans="1:21" x14ac:dyDescent="0.25">
      <c r="A2096" t="s">
        <v>2127</v>
      </c>
      <c r="B2096">
        <v>1962</v>
      </c>
      <c r="C2096" t="s">
        <v>10</v>
      </c>
      <c r="D2096">
        <v>5</v>
      </c>
      <c r="E2096">
        <v>0</v>
      </c>
      <c r="F2096" s="54">
        <v>34218.019999999997</v>
      </c>
      <c r="G2096" t="s">
        <v>16</v>
      </c>
      <c r="H2096" t="s">
        <v>16</v>
      </c>
      <c r="I2096" t="s">
        <v>42</v>
      </c>
      <c r="J2096" s="20"/>
      <c r="K2096" s="20"/>
      <c r="L2096" s="17" t="str">
        <f t="shared" si="164"/>
        <v>Jul</v>
      </c>
      <c r="M2096" s="17">
        <f t="shared" si="165"/>
        <v>1962</v>
      </c>
      <c r="N2096" s="17" t="str" cm="1">
        <f t="array" ref="N2096">IF(G2096="?",INDEX($G$2:$G$2344,MODE(MATCH($G$2:$G$2344,$G$2:$G$2344,0))),G2096)</f>
        <v>tier - 1</v>
      </c>
      <c r="O2096" s="17" t="str" cm="1">
        <f t="array" ref="O2096">IF(H2096="?",INDEX($H$2:$H$2344,MODE(MATCH($H$2:$H$2344,$H$2:$H$2344,0))),H2096)</f>
        <v>tier - 1</v>
      </c>
      <c r="P2096" s="17" t="str">
        <f t="shared" si="166"/>
        <v>R1011</v>
      </c>
      <c r="Q2096" s="47" t="str">
        <f t="shared" si="167"/>
        <v>5-Jul-1962</v>
      </c>
      <c r="R2096" s="48">
        <v>22832</v>
      </c>
      <c r="S2096" s="17"/>
      <c r="T2096" s="30">
        <f t="shared" si="168"/>
        <v>60</v>
      </c>
      <c r="U2096" s="62">
        <v>34218.019999999997</v>
      </c>
    </row>
    <row r="2097" spans="1:21" x14ac:dyDescent="0.25">
      <c r="A2097" t="s">
        <v>2128</v>
      </c>
      <c r="B2097">
        <v>1998</v>
      </c>
      <c r="C2097" t="s">
        <v>18</v>
      </c>
      <c r="D2097">
        <v>11</v>
      </c>
      <c r="E2097">
        <v>0</v>
      </c>
      <c r="F2097" s="54">
        <v>34254.050000000003</v>
      </c>
      <c r="G2097" t="s">
        <v>16</v>
      </c>
      <c r="H2097" t="s">
        <v>12</v>
      </c>
      <c r="I2097" t="s">
        <v>166</v>
      </c>
      <c r="J2097" s="19"/>
      <c r="K2097" s="19"/>
      <c r="L2097" s="15" t="str">
        <f t="shared" si="164"/>
        <v>Jun</v>
      </c>
      <c r="M2097" s="15">
        <f t="shared" si="165"/>
        <v>1998</v>
      </c>
      <c r="N2097" s="15" t="str" cm="1">
        <f t="array" ref="N2097">IF(G2097="?",INDEX($G$2:$G$2344,MODE(MATCH($G$2:$G$2344,$G$2:$G$2344,0))),G2097)</f>
        <v>tier - 1</v>
      </c>
      <c r="O2097" s="15" t="str" cm="1">
        <f t="array" ref="O2097">IF(H2097="?",INDEX($H$2:$H$2344,MODE(MATCH($H$2:$H$2344,$H$2:$H$2344,0))),H2097)</f>
        <v>tier - 3</v>
      </c>
      <c r="P2097" s="15" t="str">
        <f t="shared" si="166"/>
        <v>R1019</v>
      </c>
      <c r="Q2097" s="49" t="str">
        <f t="shared" si="167"/>
        <v>11-Jun-1998</v>
      </c>
      <c r="R2097" s="46">
        <v>35957</v>
      </c>
      <c r="S2097" s="15"/>
      <c r="T2097" s="29">
        <f t="shared" si="168"/>
        <v>24</v>
      </c>
      <c r="U2097" s="61">
        <v>34254.050000000003</v>
      </c>
    </row>
    <row r="2098" spans="1:21" x14ac:dyDescent="0.25">
      <c r="A2098" t="s">
        <v>2129</v>
      </c>
      <c r="B2098">
        <v>1995</v>
      </c>
      <c r="C2098" t="s">
        <v>37</v>
      </c>
      <c r="D2098">
        <v>30</v>
      </c>
      <c r="E2098">
        <v>0</v>
      </c>
      <c r="F2098" s="54">
        <v>34289.43</v>
      </c>
      <c r="G2098" t="s">
        <v>16</v>
      </c>
      <c r="H2098" t="s">
        <v>16</v>
      </c>
      <c r="I2098" t="s">
        <v>42</v>
      </c>
      <c r="J2098" s="20"/>
      <c r="K2098" s="20"/>
      <c r="L2098" s="17" t="str">
        <f t="shared" si="164"/>
        <v>Oct</v>
      </c>
      <c r="M2098" s="17">
        <f t="shared" si="165"/>
        <v>1995</v>
      </c>
      <c r="N2098" s="17" t="str" cm="1">
        <f t="array" ref="N2098">IF(G2098="?",INDEX($G$2:$G$2344,MODE(MATCH($G$2:$G$2344,$G$2:$G$2344,0))),G2098)</f>
        <v>tier - 1</v>
      </c>
      <c r="O2098" s="17" t="str" cm="1">
        <f t="array" ref="O2098">IF(H2098="?",INDEX($H$2:$H$2344,MODE(MATCH($H$2:$H$2344,$H$2:$H$2344,0))),H2098)</f>
        <v>tier - 1</v>
      </c>
      <c r="P2098" s="17" t="str">
        <f t="shared" si="166"/>
        <v>R1011</v>
      </c>
      <c r="Q2098" s="47" t="str">
        <f t="shared" si="167"/>
        <v>30-Oct-1995</v>
      </c>
      <c r="R2098" s="48">
        <v>35002</v>
      </c>
      <c r="S2098" s="17"/>
      <c r="T2098" s="30">
        <f t="shared" si="168"/>
        <v>27</v>
      </c>
      <c r="U2098" s="62">
        <v>34289.43</v>
      </c>
    </row>
    <row r="2099" spans="1:21" x14ac:dyDescent="0.25">
      <c r="A2099" t="s">
        <v>2130</v>
      </c>
      <c r="B2099">
        <v>1986</v>
      </c>
      <c r="C2099" t="s">
        <v>37</v>
      </c>
      <c r="D2099">
        <v>11</v>
      </c>
      <c r="E2099">
        <v>3</v>
      </c>
      <c r="F2099" s="54">
        <v>34293.120000000003</v>
      </c>
      <c r="G2099" t="s">
        <v>16</v>
      </c>
      <c r="H2099" t="s">
        <v>11</v>
      </c>
      <c r="I2099" t="s">
        <v>42</v>
      </c>
      <c r="J2099" s="19"/>
      <c r="K2099" s="19"/>
      <c r="L2099" s="15" t="str">
        <f t="shared" si="164"/>
        <v>Oct</v>
      </c>
      <c r="M2099" s="15">
        <f t="shared" si="165"/>
        <v>1986</v>
      </c>
      <c r="N2099" s="15" t="str" cm="1">
        <f t="array" ref="N2099">IF(G2099="?",INDEX($G$2:$G$2344,MODE(MATCH($G$2:$G$2344,$G$2:$G$2344,0))),G2099)</f>
        <v>tier - 1</v>
      </c>
      <c r="O2099" s="15" t="str" cm="1">
        <f t="array" ref="O2099">IF(H2099="?",INDEX($H$2:$H$2344,MODE(MATCH($H$2:$H$2344,$H$2:$H$2344,0))),H2099)</f>
        <v>tier - 2</v>
      </c>
      <c r="P2099" s="15" t="str">
        <f t="shared" si="166"/>
        <v>R1011</v>
      </c>
      <c r="Q2099" s="49" t="str">
        <f t="shared" si="167"/>
        <v>11-Oct-1986</v>
      </c>
      <c r="R2099" s="46">
        <v>31696</v>
      </c>
      <c r="S2099" s="15"/>
      <c r="T2099" s="29">
        <f t="shared" si="168"/>
        <v>36</v>
      </c>
      <c r="U2099" s="61">
        <v>34293.120000000003</v>
      </c>
    </row>
    <row r="2100" spans="1:21" x14ac:dyDescent="0.25">
      <c r="A2100" t="s">
        <v>2131</v>
      </c>
      <c r="B2100">
        <v>2004</v>
      </c>
      <c r="C2100" t="s">
        <v>15</v>
      </c>
      <c r="D2100">
        <v>1</v>
      </c>
      <c r="E2100">
        <v>2</v>
      </c>
      <c r="F2100" s="54">
        <v>34303.17</v>
      </c>
      <c r="G2100" t="s">
        <v>16</v>
      </c>
      <c r="H2100" t="s">
        <v>12</v>
      </c>
      <c r="I2100" t="s">
        <v>13</v>
      </c>
      <c r="J2100" s="20"/>
      <c r="K2100" s="20"/>
      <c r="L2100" s="17" t="str">
        <f t="shared" si="164"/>
        <v>Nov</v>
      </c>
      <c r="M2100" s="17">
        <f t="shared" si="165"/>
        <v>2004</v>
      </c>
      <c r="N2100" s="17" t="str" cm="1">
        <f t="array" ref="N2100">IF(G2100="?",INDEX($G$2:$G$2344,MODE(MATCH($G$2:$G$2344,$G$2:$G$2344,0))),G2100)</f>
        <v>tier - 1</v>
      </c>
      <c r="O2100" s="17" t="str" cm="1">
        <f t="array" ref="O2100">IF(H2100="?",INDEX($H$2:$H$2344,MODE(MATCH($H$2:$H$2344,$H$2:$H$2344,0))),H2100)</f>
        <v>tier - 3</v>
      </c>
      <c r="P2100" s="17" t="str">
        <f t="shared" si="166"/>
        <v>R1013</v>
      </c>
      <c r="Q2100" s="47" t="str">
        <f t="shared" si="167"/>
        <v>1-Nov-2004</v>
      </c>
      <c r="R2100" s="48">
        <v>38292</v>
      </c>
      <c r="S2100" s="17"/>
      <c r="T2100" s="30">
        <f t="shared" si="168"/>
        <v>18</v>
      </c>
      <c r="U2100" s="62">
        <v>34303.17</v>
      </c>
    </row>
    <row r="2101" spans="1:21" x14ac:dyDescent="0.25">
      <c r="A2101" t="s">
        <v>2132</v>
      </c>
      <c r="B2101">
        <v>1983</v>
      </c>
      <c r="C2101" t="s">
        <v>37</v>
      </c>
      <c r="D2101">
        <v>2</v>
      </c>
      <c r="E2101">
        <v>3</v>
      </c>
      <c r="F2101" s="54">
        <v>34307.22</v>
      </c>
      <c r="G2101" t="s">
        <v>11</v>
      </c>
      <c r="H2101" t="s">
        <v>11</v>
      </c>
      <c r="I2101" t="s">
        <v>23</v>
      </c>
      <c r="J2101" s="19"/>
      <c r="K2101" s="19"/>
      <c r="L2101" s="15" t="str">
        <f t="shared" si="164"/>
        <v>Oct</v>
      </c>
      <c r="M2101" s="15">
        <f t="shared" si="165"/>
        <v>1983</v>
      </c>
      <c r="N2101" s="15" t="str" cm="1">
        <f t="array" ref="N2101">IF(G2101="?",INDEX($G$2:$G$2344,MODE(MATCH($G$2:$G$2344,$G$2:$G$2344,0))),G2101)</f>
        <v>tier - 2</v>
      </c>
      <c r="O2101" s="15" t="str" cm="1">
        <f t="array" ref="O2101">IF(H2101="?",INDEX($H$2:$H$2344,MODE(MATCH($H$2:$H$2344,$H$2:$H$2344,0))),H2101)</f>
        <v>tier - 2</v>
      </c>
      <c r="P2101" s="15" t="str">
        <f t="shared" si="166"/>
        <v>R1012</v>
      </c>
      <c r="Q2101" s="49" t="str">
        <f t="shared" si="167"/>
        <v>2-Oct-1983</v>
      </c>
      <c r="R2101" s="46">
        <v>30591</v>
      </c>
      <c r="S2101" s="15"/>
      <c r="T2101" s="29">
        <f t="shared" si="168"/>
        <v>39</v>
      </c>
      <c r="U2101" s="61">
        <v>34307.22</v>
      </c>
    </row>
    <row r="2102" spans="1:21" x14ac:dyDescent="0.25">
      <c r="A2102" t="s">
        <v>2133</v>
      </c>
      <c r="B2102">
        <v>1984</v>
      </c>
      <c r="C2102" t="s">
        <v>37</v>
      </c>
      <c r="D2102">
        <v>1</v>
      </c>
      <c r="E2102">
        <v>3</v>
      </c>
      <c r="F2102" s="54">
        <v>34402.22</v>
      </c>
      <c r="G2102" t="s">
        <v>11</v>
      </c>
      <c r="H2102" t="s">
        <v>12</v>
      </c>
      <c r="I2102" t="s">
        <v>42</v>
      </c>
      <c r="J2102" s="20"/>
      <c r="K2102" s="20"/>
      <c r="L2102" s="17" t="str">
        <f t="shared" si="164"/>
        <v>Oct</v>
      </c>
      <c r="M2102" s="17">
        <f t="shared" si="165"/>
        <v>1984</v>
      </c>
      <c r="N2102" s="17" t="str" cm="1">
        <f t="array" ref="N2102">IF(G2102="?",INDEX($G$2:$G$2344,MODE(MATCH($G$2:$G$2344,$G$2:$G$2344,0))),G2102)</f>
        <v>tier - 2</v>
      </c>
      <c r="O2102" s="17" t="str" cm="1">
        <f t="array" ref="O2102">IF(H2102="?",INDEX($H$2:$H$2344,MODE(MATCH($H$2:$H$2344,$H$2:$H$2344,0))),H2102)</f>
        <v>tier - 3</v>
      </c>
      <c r="P2102" s="17" t="str">
        <f t="shared" si="166"/>
        <v>R1011</v>
      </c>
      <c r="Q2102" s="47" t="str">
        <f t="shared" si="167"/>
        <v>1-Oct-1984</v>
      </c>
      <c r="R2102" s="48">
        <v>30956</v>
      </c>
      <c r="S2102" s="17"/>
      <c r="T2102" s="30">
        <f t="shared" si="168"/>
        <v>38</v>
      </c>
      <c r="U2102" s="62">
        <v>34402.22</v>
      </c>
    </row>
    <row r="2103" spans="1:21" x14ac:dyDescent="0.25">
      <c r="A2103" t="s">
        <v>2134</v>
      </c>
      <c r="B2103">
        <v>2003</v>
      </c>
      <c r="C2103" t="s">
        <v>37</v>
      </c>
      <c r="D2103">
        <v>5</v>
      </c>
      <c r="E2103">
        <v>0</v>
      </c>
      <c r="F2103" s="54">
        <v>34439.86</v>
      </c>
      <c r="G2103" t="s">
        <v>11</v>
      </c>
      <c r="H2103" t="s">
        <v>16</v>
      </c>
      <c r="I2103" t="s">
        <v>13</v>
      </c>
      <c r="J2103" s="19"/>
      <c r="K2103" s="19"/>
      <c r="L2103" s="15" t="str">
        <f t="shared" si="164"/>
        <v>Oct</v>
      </c>
      <c r="M2103" s="15">
        <f t="shared" si="165"/>
        <v>2003</v>
      </c>
      <c r="N2103" s="15" t="str" cm="1">
        <f t="array" ref="N2103">IF(G2103="?",INDEX($G$2:$G$2344,MODE(MATCH($G$2:$G$2344,$G$2:$G$2344,0))),G2103)</f>
        <v>tier - 2</v>
      </c>
      <c r="O2103" s="15" t="str" cm="1">
        <f t="array" ref="O2103">IF(H2103="?",INDEX($H$2:$H$2344,MODE(MATCH($H$2:$H$2344,$H$2:$H$2344,0))),H2103)</f>
        <v>tier - 1</v>
      </c>
      <c r="P2103" s="15" t="str">
        <f t="shared" si="166"/>
        <v>R1013</v>
      </c>
      <c r="Q2103" s="49" t="str">
        <f t="shared" si="167"/>
        <v>5-Oct-2003</v>
      </c>
      <c r="R2103" s="46">
        <v>37899</v>
      </c>
      <c r="S2103" s="15"/>
      <c r="T2103" s="29">
        <f t="shared" si="168"/>
        <v>19</v>
      </c>
      <c r="U2103" s="61">
        <v>34439.86</v>
      </c>
    </row>
    <row r="2104" spans="1:21" x14ac:dyDescent="0.25">
      <c r="A2104" t="s">
        <v>2135</v>
      </c>
      <c r="B2104">
        <v>1990</v>
      </c>
      <c r="C2104" t="s">
        <v>20</v>
      </c>
      <c r="D2104">
        <v>24</v>
      </c>
      <c r="E2104">
        <v>3</v>
      </c>
      <c r="F2104" s="54">
        <v>34456.269999999997</v>
      </c>
      <c r="G2104" t="s">
        <v>16</v>
      </c>
      <c r="H2104" t="s">
        <v>11</v>
      </c>
      <c r="I2104" t="s">
        <v>42</v>
      </c>
      <c r="J2104" s="20"/>
      <c r="K2104" s="20"/>
      <c r="L2104" s="17" t="str">
        <f t="shared" si="164"/>
        <v>Sep</v>
      </c>
      <c r="M2104" s="17">
        <f t="shared" si="165"/>
        <v>1990</v>
      </c>
      <c r="N2104" s="17" t="str" cm="1">
        <f t="array" ref="N2104">IF(G2104="?",INDEX($G$2:$G$2344,MODE(MATCH($G$2:$G$2344,$G$2:$G$2344,0))),G2104)</f>
        <v>tier - 1</v>
      </c>
      <c r="O2104" s="17" t="str" cm="1">
        <f t="array" ref="O2104">IF(H2104="?",INDEX($H$2:$H$2344,MODE(MATCH($H$2:$H$2344,$H$2:$H$2344,0))),H2104)</f>
        <v>tier - 2</v>
      </c>
      <c r="P2104" s="17" t="str">
        <f t="shared" si="166"/>
        <v>R1011</v>
      </c>
      <c r="Q2104" s="47" t="str">
        <f t="shared" si="167"/>
        <v>24-Sep-1990</v>
      </c>
      <c r="R2104" s="48">
        <v>33140</v>
      </c>
      <c r="S2104" s="17"/>
      <c r="T2104" s="30">
        <f t="shared" si="168"/>
        <v>32</v>
      </c>
      <c r="U2104" s="62">
        <v>34456.269999999997</v>
      </c>
    </row>
    <row r="2105" spans="1:21" x14ac:dyDescent="0.25">
      <c r="A2105" t="s">
        <v>2136</v>
      </c>
      <c r="B2105">
        <v>1998</v>
      </c>
      <c r="C2105" t="s">
        <v>18</v>
      </c>
      <c r="D2105">
        <v>24</v>
      </c>
      <c r="E2105">
        <v>0</v>
      </c>
      <c r="F2105" s="54">
        <v>34472.839999999997</v>
      </c>
      <c r="G2105" t="s">
        <v>16</v>
      </c>
      <c r="H2105" t="s">
        <v>12</v>
      </c>
      <c r="I2105" t="s">
        <v>42</v>
      </c>
      <c r="J2105" s="19"/>
      <c r="K2105" s="19"/>
      <c r="L2105" s="15" t="str">
        <f t="shared" si="164"/>
        <v>Jun</v>
      </c>
      <c r="M2105" s="15">
        <f t="shared" si="165"/>
        <v>1998</v>
      </c>
      <c r="N2105" s="15" t="str" cm="1">
        <f t="array" ref="N2105">IF(G2105="?",INDEX($G$2:$G$2344,MODE(MATCH($G$2:$G$2344,$G$2:$G$2344,0))),G2105)</f>
        <v>tier - 1</v>
      </c>
      <c r="O2105" s="15" t="str" cm="1">
        <f t="array" ref="O2105">IF(H2105="?",INDEX($H$2:$H$2344,MODE(MATCH($H$2:$H$2344,$H$2:$H$2344,0))),H2105)</f>
        <v>tier - 3</v>
      </c>
      <c r="P2105" s="15" t="str">
        <f t="shared" si="166"/>
        <v>R1011</v>
      </c>
      <c r="Q2105" s="49" t="str">
        <f t="shared" si="167"/>
        <v>24-Jun-1998</v>
      </c>
      <c r="R2105" s="46">
        <v>35970</v>
      </c>
      <c r="S2105" s="15"/>
      <c r="T2105" s="29">
        <f t="shared" si="168"/>
        <v>24</v>
      </c>
      <c r="U2105" s="61">
        <v>34472.839999999997</v>
      </c>
    </row>
    <row r="2106" spans="1:21" x14ac:dyDescent="0.25">
      <c r="A2106" t="s">
        <v>2137</v>
      </c>
      <c r="B2106">
        <v>1976</v>
      </c>
      <c r="C2106" t="s">
        <v>15</v>
      </c>
      <c r="D2106">
        <v>25</v>
      </c>
      <c r="E2106">
        <v>2</v>
      </c>
      <c r="F2106" s="54">
        <v>34543.39</v>
      </c>
      <c r="G2106" t="s">
        <v>11</v>
      </c>
      <c r="H2106" t="s">
        <v>12</v>
      </c>
      <c r="I2106" t="s">
        <v>42</v>
      </c>
      <c r="J2106" s="20"/>
      <c r="K2106" s="20"/>
      <c r="L2106" s="17" t="str">
        <f t="shared" si="164"/>
        <v>Nov</v>
      </c>
      <c r="M2106" s="17">
        <f t="shared" si="165"/>
        <v>1976</v>
      </c>
      <c r="N2106" s="17" t="str" cm="1">
        <f t="array" ref="N2106">IF(G2106="?",INDEX($G$2:$G$2344,MODE(MATCH($G$2:$G$2344,$G$2:$G$2344,0))),G2106)</f>
        <v>tier - 2</v>
      </c>
      <c r="O2106" s="17" t="str" cm="1">
        <f t="array" ref="O2106">IF(H2106="?",INDEX($H$2:$H$2344,MODE(MATCH($H$2:$H$2344,$H$2:$H$2344,0))),H2106)</f>
        <v>tier - 3</v>
      </c>
      <c r="P2106" s="17" t="str">
        <f t="shared" si="166"/>
        <v>R1011</v>
      </c>
      <c r="Q2106" s="47" t="str">
        <f t="shared" si="167"/>
        <v>25-Nov-1976</v>
      </c>
      <c r="R2106" s="48">
        <v>28089</v>
      </c>
      <c r="S2106" s="17"/>
      <c r="T2106" s="30">
        <f t="shared" si="168"/>
        <v>46</v>
      </c>
      <c r="U2106" s="62">
        <v>34543.39</v>
      </c>
    </row>
    <row r="2107" spans="1:21" x14ac:dyDescent="0.25">
      <c r="A2107" t="s">
        <v>2138</v>
      </c>
      <c r="B2107">
        <v>2004</v>
      </c>
      <c r="C2107" t="s">
        <v>37</v>
      </c>
      <c r="D2107">
        <v>9</v>
      </c>
      <c r="E2107">
        <v>0</v>
      </c>
      <c r="F2107" s="54">
        <v>34617.839999999997</v>
      </c>
      <c r="G2107" t="s">
        <v>16</v>
      </c>
      <c r="H2107" t="s">
        <v>12</v>
      </c>
      <c r="I2107" t="s">
        <v>168</v>
      </c>
      <c r="J2107" s="19"/>
      <c r="K2107" s="19"/>
      <c r="L2107" s="15" t="str">
        <f t="shared" si="164"/>
        <v>Oct</v>
      </c>
      <c r="M2107" s="15">
        <f t="shared" si="165"/>
        <v>2004</v>
      </c>
      <c r="N2107" s="15" t="str" cm="1">
        <f t="array" ref="N2107">IF(G2107="?",INDEX($G$2:$G$2344,MODE(MATCH($G$2:$G$2344,$G$2:$G$2344,0))),G2107)</f>
        <v>tier - 1</v>
      </c>
      <c r="O2107" s="15" t="str" cm="1">
        <f t="array" ref="O2107">IF(H2107="?",INDEX($H$2:$H$2344,MODE(MATCH($H$2:$H$2344,$H$2:$H$2344,0))),H2107)</f>
        <v>tier - 3</v>
      </c>
      <c r="P2107" s="15" t="str">
        <f t="shared" si="166"/>
        <v>R1016</v>
      </c>
      <c r="Q2107" s="49" t="str">
        <f t="shared" si="167"/>
        <v>9-Oct-2004</v>
      </c>
      <c r="R2107" s="46">
        <v>38269</v>
      </c>
      <c r="S2107" s="15"/>
      <c r="T2107" s="29">
        <f t="shared" si="168"/>
        <v>18</v>
      </c>
      <c r="U2107" s="61">
        <v>34617.839999999997</v>
      </c>
    </row>
    <row r="2108" spans="1:21" x14ac:dyDescent="0.25">
      <c r="A2108" t="s">
        <v>2139</v>
      </c>
      <c r="B2108">
        <v>1994</v>
      </c>
      <c r="C2108" t="s">
        <v>10</v>
      </c>
      <c r="D2108">
        <v>7</v>
      </c>
      <c r="E2108">
        <v>0</v>
      </c>
      <c r="F2108" s="54">
        <v>34672.15</v>
      </c>
      <c r="G2108" t="s">
        <v>16</v>
      </c>
      <c r="H2108" t="s">
        <v>12</v>
      </c>
      <c r="I2108" t="s">
        <v>13</v>
      </c>
      <c r="J2108" s="20"/>
      <c r="K2108" s="20"/>
      <c r="L2108" s="17" t="str">
        <f t="shared" si="164"/>
        <v>Jul</v>
      </c>
      <c r="M2108" s="17">
        <f t="shared" si="165"/>
        <v>1994</v>
      </c>
      <c r="N2108" s="17" t="str" cm="1">
        <f t="array" ref="N2108">IF(G2108="?",INDEX($G$2:$G$2344,MODE(MATCH($G$2:$G$2344,$G$2:$G$2344,0))),G2108)</f>
        <v>tier - 1</v>
      </c>
      <c r="O2108" s="17" t="str" cm="1">
        <f t="array" ref="O2108">IF(H2108="?",INDEX($H$2:$H$2344,MODE(MATCH($H$2:$H$2344,$H$2:$H$2344,0))),H2108)</f>
        <v>tier - 3</v>
      </c>
      <c r="P2108" s="17" t="str">
        <f t="shared" si="166"/>
        <v>R1013</v>
      </c>
      <c r="Q2108" s="47" t="str">
        <f t="shared" si="167"/>
        <v>7-Jul-1994</v>
      </c>
      <c r="R2108" s="48">
        <v>34522</v>
      </c>
      <c r="S2108" s="17"/>
      <c r="T2108" s="30">
        <f t="shared" si="168"/>
        <v>28</v>
      </c>
      <c r="U2108" s="62">
        <v>34672.15</v>
      </c>
    </row>
    <row r="2109" spans="1:21" x14ac:dyDescent="0.25">
      <c r="A2109" t="s">
        <v>2140</v>
      </c>
      <c r="B2109">
        <v>2003</v>
      </c>
      <c r="C2109" t="s">
        <v>10</v>
      </c>
      <c r="D2109">
        <v>3</v>
      </c>
      <c r="E2109">
        <v>0</v>
      </c>
      <c r="F2109" s="54">
        <v>34779.620000000003</v>
      </c>
      <c r="G2109" t="s">
        <v>16</v>
      </c>
      <c r="H2109" t="s">
        <v>11</v>
      </c>
      <c r="I2109" t="s">
        <v>42</v>
      </c>
      <c r="J2109" s="19"/>
      <c r="K2109" s="19"/>
      <c r="L2109" s="15" t="str">
        <f t="shared" si="164"/>
        <v>Jul</v>
      </c>
      <c r="M2109" s="15">
        <f t="shared" si="165"/>
        <v>2003</v>
      </c>
      <c r="N2109" s="15" t="str" cm="1">
        <f t="array" ref="N2109">IF(G2109="?",INDEX($G$2:$G$2344,MODE(MATCH($G$2:$G$2344,$G$2:$G$2344,0))),G2109)</f>
        <v>tier - 1</v>
      </c>
      <c r="O2109" s="15" t="str" cm="1">
        <f t="array" ref="O2109">IF(H2109="?",INDEX($H$2:$H$2344,MODE(MATCH($H$2:$H$2344,$H$2:$H$2344,0))),H2109)</f>
        <v>tier - 2</v>
      </c>
      <c r="P2109" s="15" t="str">
        <f t="shared" si="166"/>
        <v>R1011</v>
      </c>
      <c r="Q2109" s="49" t="str">
        <f t="shared" si="167"/>
        <v>3-Jul-2003</v>
      </c>
      <c r="R2109" s="46">
        <v>37805</v>
      </c>
      <c r="S2109" s="15"/>
      <c r="T2109" s="29">
        <f t="shared" si="168"/>
        <v>19</v>
      </c>
      <c r="U2109" s="61">
        <v>34779.620000000003</v>
      </c>
    </row>
    <row r="2110" spans="1:21" x14ac:dyDescent="0.25">
      <c r="A2110" t="s">
        <v>2141</v>
      </c>
      <c r="B2110">
        <v>1995</v>
      </c>
      <c r="C2110" t="s">
        <v>30</v>
      </c>
      <c r="D2110">
        <v>27</v>
      </c>
      <c r="E2110">
        <v>1</v>
      </c>
      <c r="F2110" s="54">
        <v>34806.47</v>
      </c>
      <c r="G2110" t="s">
        <v>16</v>
      </c>
      <c r="H2110" t="s">
        <v>11</v>
      </c>
      <c r="I2110" t="s">
        <v>13</v>
      </c>
      <c r="J2110" s="20"/>
      <c r="K2110" s="20"/>
      <c r="L2110" s="17" t="str">
        <f t="shared" si="164"/>
        <v>Dec</v>
      </c>
      <c r="M2110" s="17">
        <f t="shared" si="165"/>
        <v>1995</v>
      </c>
      <c r="N2110" s="17" t="str" cm="1">
        <f t="array" ref="N2110">IF(G2110="?",INDEX($G$2:$G$2344,MODE(MATCH($G$2:$G$2344,$G$2:$G$2344,0))),G2110)</f>
        <v>tier - 1</v>
      </c>
      <c r="O2110" s="17" t="str" cm="1">
        <f t="array" ref="O2110">IF(H2110="?",INDEX($H$2:$H$2344,MODE(MATCH($H$2:$H$2344,$H$2:$H$2344,0))),H2110)</f>
        <v>tier - 2</v>
      </c>
      <c r="P2110" s="17" t="str">
        <f t="shared" si="166"/>
        <v>R1013</v>
      </c>
      <c r="Q2110" s="47" t="str">
        <f t="shared" si="167"/>
        <v>27-Dec-1995</v>
      </c>
      <c r="R2110" s="48">
        <v>35060</v>
      </c>
      <c r="S2110" s="17"/>
      <c r="T2110" s="30">
        <f t="shared" si="168"/>
        <v>27</v>
      </c>
      <c r="U2110" s="62">
        <v>34806.47</v>
      </c>
    </row>
    <row r="2111" spans="1:21" x14ac:dyDescent="0.25">
      <c r="A2111" t="s">
        <v>2142</v>
      </c>
      <c r="B2111">
        <v>2003</v>
      </c>
      <c r="C2111" t="s">
        <v>20</v>
      </c>
      <c r="D2111">
        <v>17</v>
      </c>
      <c r="E2111">
        <v>0</v>
      </c>
      <c r="F2111" s="54">
        <v>34828.65</v>
      </c>
      <c r="G2111" t="s">
        <v>16</v>
      </c>
      <c r="H2111" t="s">
        <v>12</v>
      </c>
      <c r="I2111" t="s">
        <v>42</v>
      </c>
      <c r="J2111" s="19"/>
      <c r="K2111" s="19"/>
      <c r="L2111" s="15" t="str">
        <f t="shared" si="164"/>
        <v>Sep</v>
      </c>
      <c r="M2111" s="15">
        <f t="shared" si="165"/>
        <v>2003</v>
      </c>
      <c r="N2111" s="15" t="str" cm="1">
        <f t="array" ref="N2111">IF(G2111="?",INDEX($G$2:$G$2344,MODE(MATCH($G$2:$G$2344,$G$2:$G$2344,0))),G2111)</f>
        <v>tier - 1</v>
      </c>
      <c r="O2111" s="15" t="str" cm="1">
        <f t="array" ref="O2111">IF(H2111="?",INDEX($H$2:$H$2344,MODE(MATCH($H$2:$H$2344,$H$2:$H$2344,0))),H2111)</f>
        <v>tier - 3</v>
      </c>
      <c r="P2111" s="15" t="str">
        <f t="shared" si="166"/>
        <v>R1011</v>
      </c>
      <c r="Q2111" s="49" t="str">
        <f t="shared" si="167"/>
        <v>17-Sep-2003</v>
      </c>
      <c r="R2111" s="46">
        <v>37881</v>
      </c>
      <c r="S2111" s="15"/>
      <c r="T2111" s="29">
        <f t="shared" si="168"/>
        <v>19</v>
      </c>
      <c r="U2111" s="61">
        <v>34828.65</v>
      </c>
    </row>
    <row r="2112" spans="1:21" x14ac:dyDescent="0.25">
      <c r="A2112" t="s">
        <v>2143</v>
      </c>
      <c r="B2112">
        <v>1995</v>
      </c>
      <c r="C2112" t="s">
        <v>37</v>
      </c>
      <c r="D2112">
        <v>17</v>
      </c>
      <c r="E2112">
        <v>0</v>
      </c>
      <c r="F2112" s="54">
        <v>34838.870000000003</v>
      </c>
      <c r="G2112" t="s">
        <v>11</v>
      </c>
      <c r="H2112" t="s">
        <v>12</v>
      </c>
      <c r="I2112" t="s">
        <v>42</v>
      </c>
      <c r="J2112" s="20"/>
      <c r="K2112" s="20"/>
      <c r="L2112" s="17" t="str">
        <f t="shared" si="164"/>
        <v>Oct</v>
      </c>
      <c r="M2112" s="17">
        <f t="shared" si="165"/>
        <v>1995</v>
      </c>
      <c r="N2112" s="17" t="str" cm="1">
        <f t="array" ref="N2112">IF(G2112="?",INDEX($G$2:$G$2344,MODE(MATCH($G$2:$G$2344,$G$2:$G$2344,0))),G2112)</f>
        <v>tier - 2</v>
      </c>
      <c r="O2112" s="17" t="str" cm="1">
        <f t="array" ref="O2112">IF(H2112="?",INDEX($H$2:$H$2344,MODE(MATCH($H$2:$H$2344,$H$2:$H$2344,0))),H2112)</f>
        <v>tier - 3</v>
      </c>
      <c r="P2112" s="17" t="str">
        <f t="shared" si="166"/>
        <v>R1011</v>
      </c>
      <c r="Q2112" s="47" t="str">
        <f t="shared" si="167"/>
        <v>17-Oct-1995</v>
      </c>
      <c r="R2112" s="48">
        <v>34989</v>
      </c>
      <c r="S2112" s="17"/>
      <c r="T2112" s="30">
        <f t="shared" si="168"/>
        <v>27</v>
      </c>
      <c r="U2112" s="62">
        <v>34838.870000000003</v>
      </c>
    </row>
    <row r="2113" spans="1:21" x14ac:dyDescent="0.25">
      <c r="A2113" t="s">
        <v>2144</v>
      </c>
      <c r="B2113">
        <v>1983</v>
      </c>
      <c r="C2113" t="s">
        <v>10</v>
      </c>
      <c r="D2113">
        <v>29</v>
      </c>
      <c r="E2113">
        <v>3</v>
      </c>
      <c r="F2113" s="54">
        <v>34940.61</v>
      </c>
      <c r="G2113" t="s">
        <v>11</v>
      </c>
      <c r="H2113" t="s">
        <v>12</v>
      </c>
      <c r="I2113" t="s">
        <v>42</v>
      </c>
      <c r="J2113" s="19"/>
      <c r="K2113" s="19"/>
      <c r="L2113" s="15" t="str">
        <f t="shared" si="164"/>
        <v>Jul</v>
      </c>
      <c r="M2113" s="15">
        <f t="shared" si="165"/>
        <v>1983</v>
      </c>
      <c r="N2113" s="15" t="str" cm="1">
        <f t="array" ref="N2113">IF(G2113="?",INDEX($G$2:$G$2344,MODE(MATCH($G$2:$G$2344,$G$2:$G$2344,0))),G2113)</f>
        <v>tier - 2</v>
      </c>
      <c r="O2113" s="15" t="str" cm="1">
        <f t="array" ref="O2113">IF(H2113="?",INDEX($H$2:$H$2344,MODE(MATCH($H$2:$H$2344,$H$2:$H$2344,0))),H2113)</f>
        <v>tier - 3</v>
      </c>
      <c r="P2113" s="15" t="str">
        <f t="shared" si="166"/>
        <v>R1011</v>
      </c>
      <c r="Q2113" s="49" t="str">
        <f t="shared" si="167"/>
        <v>29-Jul-1983</v>
      </c>
      <c r="R2113" s="46">
        <v>30526</v>
      </c>
      <c r="S2113" s="15"/>
      <c r="T2113" s="29">
        <f t="shared" si="168"/>
        <v>39</v>
      </c>
      <c r="U2113" s="61">
        <v>34940.61</v>
      </c>
    </row>
    <row r="2114" spans="1:21" x14ac:dyDescent="0.25">
      <c r="A2114" t="s">
        <v>2145</v>
      </c>
      <c r="B2114">
        <v>1967</v>
      </c>
      <c r="C2114" t="s">
        <v>37</v>
      </c>
      <c r="D2114">
        <v>7</v>
      </c>
      <c r="E2114">
        <v>0</v>
      </c>
      <c r="F2114" s="54">
        <v>34975.68</v>
      </c>
      <c r="G2114" t="s">
        <v>11</v>
      </c>
      <c r="H2114" t="s">
        <v>11</v>
      </c>
      <c r="I2114" t="s">
        <v>42</v>
      </c>
      <c r="J2114" s="20"/>
      <c r="K2114" s="20"/>
      <c r="L2114" s="17" t="str">
        <f t="shared" ref="L2114:L2177" si="169">IF(C2114="?","Sep",C2114)</f>
        <v>Oct</v>
      </c>
      <c r="M2114" s="17">
        <f t="shared" ref="M2114:M2177" si="170">IF(B2114="?",ROUND(AVERAGE($B$2:$B$2344),0),B2114)</f>
        <v>1967</v>
      </c>
      <c r="N2114" s="17" t="str" cm="1">
        <f t="array" ref="N2114">IF(G2114="?",INDEX($G$2:$G$2344,MODE(MATCH($G$2:$G$2344,$G$2:$G$2344,0))),G2114)</f>
        <v>tier - 2</v>
      </c>
      <c r="O2114" s="17" t="str" cm="1">
        <f t="array" ref="O2114">IF(H2114="?",INDEX($H$2:$H$2344,MODE(MATCH($H$2:$H$2344,$H$2:$H$2344,0))),H2114)</f>
        <v>tier - 2</v>
      </c>
      <c r="P2114" s="17" t="str">
        <f t="shared" ref="P2114:P2177" si="171">IF(I2114="?","Unknown",I2114)</f>
        <v>R1011</v>
      </c>
      <c r="Q2114" s="47" t="str">
        <f t="shared" ref="Q2114:Q2177" si="172">CONCATENATE(D2114,"-",L2114,"-",M2114)</f>
        <v>7-Oct-1967</v>
      </c>
      <c r="R2114" s="48">
        <v>24752</v>
      </c>
      <c r="S2114" s="17"/>
      <c r="T2114" s="30">
        <f t="shared" ref="T2114:T2177" si="173">DATEDIF(R2114,$S$2,"Y")</f>
        <v>55</v>
      </c>
      <c r="U2114" s="62">
        <v>34975.68</v>
      </c>
    </row>
    <row r="2115" spans="1:21" x14ac:dyDescent="0.25">
      <c r="A2115" t="s">
        <v>2146</v>
      </c>
      <c r="B2115">
        <v>1998</v>
      </c>
      <c r="C2115" t="s">
        <v>35</v>
      </c>
      <c r="D2115">
        <v>22</v>
      </c>
      <c r="E2115">
        <v>0</v>
      </c>
      <c r="F2115" s="54">
        <v>34976.42</v>
      </c>
      <c r="G2115" t="s">
        <v>11</v>
      </c>
      <c r="H2115" t="s">
        <v>16</v>
      </c>
      <c r="I2115" t="s">
        <v>42</v>
      </c>
      <c r="J2115" s="19"/>
      <c r="K2115" s="19"/>
      <c r="L2115" s="15" t="str">
        <f t="shared" si="169"/>
        <v>Aug</v>
      </c>
      <c r="M2115" s="15">
        <f t="shared" si="170"/>
        <v>1998</v>
      </c>
      <c r="N2115" s="15" t="str" cm="1">
        <f t="array" ref="N2115">IF(G2115="?",INDEX($G$2:$G$2344,MODE(MATCH($G$2:$G$2344,$G$2:$G$2344,0))),G2115)</f>
        <v>tier - 2</v>
      </c>
      <c r="O2115" s="15" t="str" cm="1">
        <f t="array" ref="O2115">IF(H2115="?",INDEX($H$2:$H$2344,MODE(MATCH($H$2:$H$2344,$H$2:$H$2344,0))),H2115)</f>
        <v>tier - 1</v>
      </c>
      <c r="P2115" s="15" t="str">
        <f t="shared" si="171"/>
        <v>R1011</v>
      </c>
      <c r="Q2115" s="49" t="str">
        <f t="shared" si="172"/>
        <v>22-Aug-1998</v>
      </c>
      <c r="R2115" s="46">
        <v>36029</v>
      </c>
      <c r="S2115" s="15"/>
      <c r="T2115" s="29">
        <f t="shared" si="173"/>
        <v>24</v>
      </c>
      <c r="U2115" s="61">
        <v>34976.42</v>
      </c>
    </row>
    <row r="2116" spans="1:21" x14ac:dyDescent="0.25">
      <c r="A2116" t="s">
        <v>2147</v>
      </c>
      <c r="B2116">
        <v>1997</v>
      </c>
      <c r="C2116" t="s">
        <v>35</v>
      </c>
      <c r="D2116">
        <v>22</v>
      </c>
      <c r="E2116">
        <v>0</v>
      </c>
      <c r="F2116" s="54">
        <v>34979.86</v>
      </c>
      <c r="G2116" t="s">
        <v>11</v>
      </c>
      <c r="H2116" t="s">
        <v>11</v>
      </c>
      <c r="I2116" t="s">
        <v>42</v>
      </c>
      <c r="J2116" s="20"/>
      <c r="K2116" s="20"/>
      <c r="L2116" s="17" t="str">
        <f t="shared" si="169"/>
        <v>Aug</v>
      </c>
      <c r="M2116" s="17">
        <f t="shared" si="170"/>
        <v>1997</v>
      </c>
      <c r="N2116" s="17" t="str" cm="1">
        <f t="array" ref="N2116">IF(G2116="?",INDEX($G$2:$G$2344,MODE(MATCH($G$2:$G$2344,$G$2:$G$2344,0))),G2116)</f>
        <v>tier - 2</v>
      </c>
      <c r="O2116" s="17" t="str" cm="1">
        <f t="array" ref="O2116">IF(H2116="?",INDEX($H$2:$H$2344,MODE(MATCH($H$2:$H$2344,$H$2:$H$2344,0))),H2116)</f>
        <v>tier - 2</v>
      </c>
      <c r="P2116" s="17" t="str">
        <f t="shared" si="171"/>
        <v>R1011</v>
      </c>
      <c r="Q2116" s="47" t="str">
        <f t="shared" si="172"/>
        <v>22-Aug-1997</v>
      </c>
      <c r="R2116" s="48">
        <v>35664</v>
      </c>
      <c r="S2116" s="17"/>
      <c r="T2116" s="30">
        <f t="shared" si="173"/>
        <v>25</v>
      </c>
      <c r="U2116" s="62">
        <v>34979.86</v>
      </c>
    </row>
    <row r="2117" spans="1:21" x14ac:dyDescent="0.25">
      <c r="A2117" t="s">
        <v>2148</v>
      </c>
      <c r="B2117">
        <v>1982</v>
      </c>
      <c r="C2117" t="s">
        <v>10</v>
      </c>
      <c r="D2117">
        <v>5</v>
      </c>
      <c r="E2117">
        <v>3</v>
      </c>
      <c r="F2117" s="54">
        <v>35000.730000000003</v>
      </c>
      <c r="G2117" t="s">
        <v>11</v>
      </c>
      <c r="H2117" t="s">
        <v>12</v>
      </c>
      <c r="I2117" t="s">
        <v>42</v>
      </c>
      <c r="J2117" s="19"/>
      <c r="K2117" s="19"/>
      <c r="L2117" s="15" t="str">
        <f t="shared" si="169"/>
        <v>Jul</v>
      </c>
      <c r="M2117" s="15">
        <f t="shared" si="170"/>
        <v>1982</v>
      </c>
      <c r="N2117" s="15" t="str" cm="1">
        <f t="array" ref="N2117">IF(G2117="?",INDEX($G$2:$G$2344,MODE(MATCH($G$2:$G$2344,$G$2:$G$2344,0))),G2117)</f>
        <v>tier - 2</v>
      </c>
      <c r="O2117" s="15" t="str" cm="1">
        <f t="array" ref="O2117">IF(H2117="?",INDEX($H$2:$H$2344,MODE(MATCH($H$2:$H$2344,$H$2:$H$2344,0))),H2117)</f>
        <v>tier - 3</v>
      </c>
      <c r="P2117" s="15" t="str">
        <f t="shared" si="171"/>
        <v>R1011</v>
      </c>
      <c r="Q2117" s="49" t="str">
        <f t="shared" si="172"/>
        <v>5-Jul-1982</v>
      </c>
      <c r="R2117" s="46">
        <v>30137</v>
      </c>
      <c r="S2117" s="15"/>
      <c r="T2117" s="29">
        <f t="shared" si="173"/>
        <v>40</v>
      </c>
      <c r="U2117" s="61">
        <v>35000.730000000003</v>
      </c>
    </row>
    <row r="2118" spans="1:21" x14ac:dyDescent="0.25">
      <c r="A2118" t="s">
        <v>2149</v>
      </c>
      <c r="B2118">
        <v>1975</v>
      </c>
      <c r="C2118" t="s">
        <v>35</v>
      </c>
      <c r="D2118">
        <v>29</v>
      </c>
      <c r="E2118">
        <v>1</v>
      </c>
      <c r="F2118" s="54">
        <v>35050.620000000003</v>
      </c>
      <c r="G2118" t="s">
        <v>11</v>
      </c>
      <c r="H2118" t="s">
        <v>16</v>
      </c>
      <c r="I2118" t="s">
        <v>42</v>
      </c>
      <c r="J2118" s="20"/>
      <c r="K2118" s="20"/>
      <c r="L2118" s="17" t="str">
        <f t="shared" si="169"/>
        <v>Aug</v>
      </c>
      <c r="M2118" s="17">
        <f t="shared" si="170"/>
        <v>1975</v>
      </c>
      <c r="N2118" s="17" t="str" cm="1">
        <f t="array" ref="N2118">IF(G2118="?",INDEX($G$2:$G$2344,MODE(MATCH($G$2:$G$2344,$G$2:$G$2344,0))),G2118)</f>
        <v>tier - 2</v>
      </c>
      <c r="O2118" s="17" t="str" cm="1">
        <f t="array" ref="O2118">IF(H2118="?",INDEX($H$2:$H$2344,MODE(MATCH($H$2:$H$2344,$H$2:$H$2344,0))),H2118)</f>
        <v>tier - 1</v>
      </c>
      <c r="P2118" s="17" t="str">
        <f t="shared" si="171"/>
        <v>R1011</v>
      </c>
      <c r="Q2118" s="47" t="str">
        <f t="shared" si="172"/>
        <v>29-Aug-1975</v>
      </c>
      <c r="R2118" s="48">
        <v>27635</v>
      </c>
      <c r="S2118" s="17"/>
      <c r="T2118" s="30">
        <f t="shared" si="173"/>
        <v>47</v>
      </c>
      <c r="U2118" s="62">
        <v>35050.620000000003</v>
      </c>
    </row>
    <row r="2119" spans="1:21" x14ac:dyDescent="0.25">
      <c r="A2119" t="s">
        <v>2150</v>
      </c>
      <c r="B2119">
        <v>1977</v>
      </c>
      <c r="C2119" t="s">
        <v>18</v>
      </c>
      <c r="D2119">
        <v>29</v>
      </c>
      <c r="E2119">
        <v>0</v>
      </c>
      <c r="F2119" s="54">
        <v>35069.370000000003</v>
      </c>
      <c r="G2119" t="s">
        <v>16</v>
      </c>
      <c r="H2119" t="s">
        <v>16</v>
      </c>
      <c r="I2119" t="s">
        <v>356</v>
      </c>
      <c r="J2119" s="19"/>
      <c r="K2119" s="19"/>
      <c r="L2119" s="15" t="str">
        <f t="shared" si="169"/>
        <v>Jun</v>
      </c>
      <c r="M2119" s="15">
        <f t="shared" si="170"/>
        <v>1977</v>
      </c>
      <c r="N2119" s="15" t="str" cm="1">
        <f t="array" ref="N2119">IF(G2119="?",INDEX($G$2:$G$2344,MODE(MATCH($G$2:$G$2344,$G$2:$G$2344,0))),G2119)</f>
        <v>tier - 1</v>
      </c>
      <c r="O2119" s="15" t="str" cm="1">
        <f t="array" ref="O2119">IF(H2119="?",INDEX($H$2:$H$2344,MODE(MATCH($H$2:$H$2344,$H$2:$H$2344,0))),H2119)</f>
        <v>tier - 1</v>
      </c>
      <c r="P2119" s="15" t="str">
        <f t="shared" si="171"/>
        <v>R1017</v>
      </c>
      <c r="Q2119" s="49" t="str">
        <f t="shared" si="172"/>
        <v>29-Jun-1977</v>
      </c>
      <c r="R2119" s="46">
        <v>28305</v>
      </c>
      <c r="S2119" s="15"/>
      <c r="T2119" s="29">
        <f t="shared" si="173"/>
        <v>45</v>
      </c>
      <c r="U2119" s="61">
        <v>35069.370000000003</v>
      </c>
    </row>
    <row r="2120" spans="1:21" x14ac:dyDescent="0.25">
      <c r="A2120" t="s">
        <v>2151</v>
      </c>
      <c r="B2120">
        <v>1998</v>
      </c>
      <c r="C2120" t="s">
        <v>30</v>
      </c>
      <c r="D2120">
        <v>22</v>
      </c>
      <c r="E2120">
        <v>0</v>
      </c>
      <c r="F2120" s="54">
        <v>35147.53</v>
      </c>
      <c r="G2120" t="s">
        <v>16</v>
      </c>
      <c r="H2120" t="s">
        <v>16</v>
      </c>
      <c r="I2120" t="s">
        <v>168</v>
      </c>
      <c r="J2120" s="20"/>
      <c r="K2120" s="20"/>
      <c r="L2120" s="17" t="str">
        <f t="shared" si="169"/>
        <v>Dec</v>
      </c>
      <c r="M2120" s="17">
        <f t="shared" si="170"/>
        <v>1998</v>
      </c>
      <c r="N2120" s="17" t="str" cm="1">
        <f t="array" ref="N2120">IF(G2120="?",INDEX($G$2:$G$2344,MODE(MATCH($G$2:$G$2344,$G$2:$G$2344,0))),G2120)</f>
        <v>tier - 1</v>
      </c>
      <c r="O2120" s="17" t="str" cm="1">
        <f t="array" ref="O2120">IF(H2120="?",INDEX($H$2:$H$2344,MODE(MATCH($H$2:$H$2344,$H$2:$H$2344,0))),H2120)</f>
        <v>tier - 1</v>
      </c>
      <c r="P2120" s="17" t="str">
        <f t="shared" si="171"/>
        <v>R1016</v>
      </c>
      <c r="Q2120" s="47" t="str">
        <f t="shared" si="172"/>
        <v>22-Dec-1998</v>
      </c>
      <c r="R2120" s="48">
        <v>36151</v>
      </c>
      <c r="S2120" s="17"/>
      <c r="T2120" s="30">
        <f t="shared" si="173"/>
        <v>24</v>
      </c>
      <c r="U2120" s="62">
        <v>35147.53</v>
      </c>
    </row>
    <row r="2121" spans="1:21" x14ac:dyDescent="0.25">
      <c r="A2121" t="s">
        <v>2152</v>
      </c>
      <c r="B2121">
        <v>1967</v>
      </c>
      <c r="C2121" t="s">
        <v>30</v>
      </c>
      <c r="D2121">
        <v>30</v>
      </c>
      <c r="E2121">
        <v>1</v>
      </c>
      <c r="F2121" s="54">
        <v>35160.129999999997</v>
      </c>
      <c r="G2121" t="s">
        <v>11</v>
      </c>
      <c r="H2121" t="s">
        <v>11</v>
      </c>
      <c r="I2121" t="s">
        <v>42</v>
      </c>
      <c r="J2121" s="19"/>
      <c r="K2121" s="19"/>
      <c r="L2121" s="15" t="str">
        <f t="shared" si="169"/>
        <v>Dec</v>
      </c>
      <c r="M2121" s="15">
        <f t="shared" si="170"/>
        <v>1967</v>
      </c>
      <c r="N2121" s="15" t="str" cm="1">
        <f t="array" ref="N2121">IF(G2121="?",INDEX($G$2:$G$2344,MODE(MATCH($G$2:$G$2344,$G$2:$G$2344,0))),G2121)</f>
        <v>tier - 2</v>
      </c>
      <c r="O2121" s="15" t="str" cm="1">
        <f t="array" ref="O2121">IF(H2121="?",INDEX($H$2:$H$2344,MODE(MATCH($H$2:$H$2344,$H$2:$H$2344,0))),H2121)</f>
        <v>tier - 2</v>
      </c>
      <c r="P2121" s="15" t="str">
        <f t="shared" si="171"/>
        <v>R1011</v>
      </c>
      <c r="Q2121" s="49" t="str">
        <f t="shared" si="172"/>
        <v>30-Dec-1967</v>
      </c>
      <c r="R2121" s="46">
        <v>24836</v>
      </c>
      <c r="S2121" s="15"/>
      <c r="T2121" s="29">
        <f t="shared" si="173"/>
        <v>55</v>
      </c>
      <c r="U2121" s="61">
        <v>35160.129999999997</v>
      </c>
    </row>
    <row r="2122" spans="1:21" x14ac:dyDescent="0.25">
      <c r="A2122" t="s">
        <v>2153</v>
      </c>
      <c r="B2122">
        <v>1997</v>
      </c>
      <c r="C2122" t="s">
        <v>10</v>
      </c>
      <c r="D2122">
        <v>9</v>
      </c>
      <c r="E2122">
        <v>0</v>
      </c>
      <c r="F2122" s="54">
        <v>35302.089999999997</v>
      </c>
      <c r="G2122" t="s">
        <v>16</v>
      </c>
      <c r="H2122" t="s">
        <v>11</v>
      </c>
      <c r="I2122" t="s">
        <v>42</v>
      </c>
      <c r="J2122" s="20"/>
      <c r="K2122" s="20"/>
      <c r="L2122" s="17" t="str">
        <f t="shared" si="169"/>
        <v>Jul</v>
      </c>
      <c r="M2122" s="17">
        <f t="shared" si="170"/>
        <v>1997</v>
      </c>
      <c r="N2122" s="17" t="str" cm="1">
        <f t="array" ref="N2122">IF(G2122="?",INDEX($G$2:$G$2344,MODE(MATCH($G$2:$G$2344,$G$2:$G$2344,0))),G2122)</f>
        <v>tier - 1</v>
      </c>
      <c r="O2122" s="17" t="str" cm="1">
        <f t="array" ref="O2122">IF(H2122="?",INDEX($H$2:$H$2344,MODE(MATCH($H$2:$H$2344,$H$2:$H$2344,0))),H2122)</f>
        <v>tier - 2</v>
      </c>
      <c r="P2122" s="17" t="str">
        <f t="shared" si="171"/>
        <v>R1011</v>
      </c>
      <c r="Q2122" s="47" t="str">
        <f t="shared" si="172"/>
        <v>9-Jul-1997</v>
      </c>
      <c r="R2122" s="48">
        <v>35620</v>
      </c>
      <c r="S2122" s="17"/>
      <c r="T2122" s="30">
        <f t="shared" si="173"/>
        <v>25</v>
      </c>
      <c r="U2122" s="62">
        <v>35302.089999999997</v>
      </c>
    </row>
    <row r="2123" spans="1:21" x14ac:dyDescent="0.25">
      <c r="A2123" t="s">
        <v>2154</v>
      </c>
      <c r="B2123">
        <v>1988</v>
      </c>
      <c r="C2123" t="s">
        <v>20</v>
      </c>
      <c r="D2123">
        <v>19</v>
      </c>
      <c r="E2123">
        <v>3</v>
      </c>
      <c r="F2123" s="54">
        <v>35315.96</v>
      </c>
      <c r="G2123" t="s">
        <v>11</v>
      </c>
      <c r="H2123" t="s">
        <v>16</v>
      </c>
      <c r="I2123" t="s">
        <v>42</v>
      </c>
      <c r="J2123" s="19"/>
      <c r="K2123" s="19"/>
      <c r="L2123" s="15" t="str">
        <f t="shared" si="169"/>
        <v>Sep</v>
      </c>
      <c r="M2123" s="15">
        <f t="shared" si="170"/>
        <v>1988</v>
      </c>
      <c r="N2123" s="15" t="str" cm="1">
        <f t="array" ref="N2123">IF(G2123="?",INDEX($G$2:$G$2344,MODE(MATCH($G$2:$G$2344,$G$2:$G$2344,0))),G2123)</f>
        <v>tier - 2</v>
      </c>
      <c r="O2123" s="15" t="str" cm="1">
        <f t="array" ref="O2123">IF(H2123="?",INDEX($H$2:$H$2344,MODE(MATCH($H$2:$H$2344,$H$2:$H$2344,0))),H2123)</f>
        <v>tier - 1</v>
      </c>
      <c r="P2123" s="15" t="str">
        <f t="shared" si="171"/>
        <v>R1011</v>
      </c>
      <c r="Q2123" s="49" t="str">
        <f t="shared" si="172"/>
        <v>19-Sep-1988</v>
      </c>
      <c r="R2123" s="46">
        <v>32405</v>
      </c>
      <c r="S2123" s="15"/>
      <c r="T2123" s="29">
        <f t="shared" si="173"/>
        <v>34</v>
      </c>
      <c r="U2123" s="61">
        <v>35315.96</v>
      </c>
    </row>
    <row r="2124" spans="1:21" x14ac:dyDescent="0.25">
      <c r="A2124" t="s">
        <v>2155</v>
      </c>
      <c r="B2124">
        <v>1971</v>
      </c>
      <c r="C2124" t="s">
        <v>20</v>
      </c>
      <c r="D2124">
        <v>22</v>
      </c>
      <c r="E2124">
        <v>0</v>
      </c>
      <c r="F2124" s="54">
        <v>35345.730000000003</v>
      </c>
      <c r="G2124" t="s">
        <v>11</v>
      </c>
      <c r="H2124" t="s">
        <v>12</v>
      </c>
      <c r="I2124" t="s">
        <v>42</v>
      </c>
      <c r="J2124" s="20"/>
      <c r="K2124" s="20"/>
      <c r="L2124" s="17" t="str">
        <f t="shared" si="169"/>
        <v>Sep</v>
      </c>
      <c r="M2124" s="17">
        <f t="shared" si="170"/>
        <v>1971</v>
      </c>
      <c r="N2124" s="17" t="str" cm="1">
        <f t="array" ref="N2124">IF(G2124="?",INDEX($G$2:$G$2344,MODE(MATCH($G$2:$G$2344,$G$2:$G$2344,0))),G2124)</f>
        <v>tier - 2</v>
      </c>
      <c r="O2124" s="17" t="str" cm="1">
        <f t="array" ref="O2124">IF(H2124="?",INDEX($H$2:$H$2344,MODE(MATCH($H$2:$H$2344,$H$2:$H$2344,0))),H2124)</f>
        <v>tier - 3</v>
      </c>
      <c r="P2124" s="17" t="str">
        <f t="shared" si="171"/>
        <v>R1011</v>
      </c>
      <c r="Q2124" s="47" t="str">
        <f t="shared" si="172"/>
        <v>22-Sep-1971</v>
      </c>
      <c r="R2124" s="48">
        <v>26198</v>
      </c>
      <c r="S2124" s="17"/>
      <c r="T2124" s="30">
        <f t="shared" si="173"/>
        <v>51</v>
      </c>
      <c r="U2124" s="62">
        <v>35345.730000000003</v>
      </c>
    </row>
    <row r="2125" spans="1:21" x14ac:dyDescent="0.25">
      <c r="A2125" t="s">
        <v>2156</v>
      </c>
      <c r="B2125">
        <v>1988</v>
      </c>
      <c r="C2125" t="s">
        <v>15</v>
      </c>
      <c r="D2125">
        <v>20</v>
      </c>
      <c r="E2125">
        <v>0</v>
      </c>
      <c r="F2125" s="54">
        <v>35491.64</v>
      </c>
      <c r="G2125" t="s">
        <v>16</v>
      </c>
      <c r="H2125" t="s">
        <v>11</v>
      </c>
      <c r="I2125" t="s">
        <v>42</v>
      </c>
      <c r="J2125" s="19"/>
      <c r="K2125" s="19"/>
      <c r="L2125" s="15" t="str">
        <f t="shared" si="169"/>
        <v>Nov</v>
      </c>
      <c r="M2125" s="15">
        <f t="shared" si="170"/>
        <v>1988</v>
      </c>
      <c r="N2125" s="15" t="str" cm="1">
        <f t="array" ref="N2125">IF(G2125="?",INDEX($G$2:$G$2344,MODE(MATCH($G$2:$G$2344,$G$2:$G$2344,0))),G2125)</f>
        <v>tier - 1</v>
      </c>
      <c r="O2125" s="15" t="str" cm="1">
        <f t="array" ref="O2125">IF(H2125="?",INDEX($H$2:$H$2344,MODE(MATCH($H$2:$H$2344,$H$2:$H$2344,0))),H2125)</f>
        <v>tier - 2</v>
      </c>
      <c r="P2125" s="15" t="str">
        <f t="shared" si="171"/>
        <v>R1011</v>
      </c>
      <c r="Q2125" s="49" t="str">
        <f t="shared" si="172"/>
        <v>20-Nov-1988</v>
      </c>
      <c r="R2125" s="46">
        <v>32467</v>
      </c>
      <c r="S2125" s="15"/>
      <c r="T2125" s="29">
        <f t="shared" si="173"/>
        <v>34</v>
      </c>
      <c r="U2125" s="61">
        <v>35491.64</v>
      </c>
    </row>
    <row r="2126" spans="1:21" x14ac:dyDescent="0.25">
      <c r="A2126" t="s">
        <v>2157</v>
      </c>
      <c r="B2126">
        <v>1973</v>
      </c>
      <c r="C2126" t="s">
        <v>30</v>
      </c>
      <c r="D2126">
        <v>16</v>
      </c>
      <c r="E2126">
        <v>0</v>
      </c>
      <c r="F2126" s="54">
        <v>35517.19</v>
      </c>
      <c r="G2126" t="s">
        <v>11</v>
      </c>
      <c r="H2126" t="s">
        <v>11</v>
      </c>
      <c r="I2126" t="s">
        <v>42</v>
      </c>
      <c r="J2126" s="20"/>
      <c r="K2126" s="20"/>
      <c r="L2126" s="17" t="str">
        <f t="shared" si="169"/>
        <v>Dec</v>
      </c>
      <c r="M2126" s="17">
        <f t="shared" si="170"/>
        <v>1973</v>
      </c>
      <c r="N2126" s="17" t="str" cm="1">
        <f t="array" ref="N2126">IF(G2126="?",INDEX($G$2:$G$2344,MODE(MATCH($G$2:$G$2344,$G$2:$G$2344,0))),G2126)</f>
        <v>tier - 2</v>
      </c>
      <c r="O2126" s="17" t="str" cm="1">
        <f t="array" ref="O2126">IF(H2126="?",INDEX($H$2:$H$2344,MODE(MATCH($H$2:$H$2344,$H$2:$H$2344,0))),H2126)</f>
        <v>tier - 2</v>
      </c>
      <c r="P2126" s="17" t="str">
        <f t="shared" si="171"/>
        <v>R1011</v>
      </c>
      <c r="Q2126" s="47" t="str">
        <f t="shared" si="172"/>
        <v>16-Dec-1973</v>
      </c>
      <c r="R2126" s="48">
        <v>27014</v>
      </c>
      <c r="S2126" s="17"/>
      <c r="T2126" s="30">
        <f t="shared" si="173"/>
        <v>49</v>
      </c>
      <c r="U2126" s="62">
        <v>35517.19</v>
      </c>
    </row>
    <row r="2127" spans="1:21" x14ac:dyDescent="0.25">
      <c r="A2127" t="s">
        <v>2158</v>
      </c>
      <c r="B2127">
        <v>1992</v>
      </c>
      <c r="C2127" t="s">
        <v>20</v>
      </c>
      <c r="D2127">
        <v>13</v>
      </c>
      <c r="E2127">
        <v>0</v>
      </c>
      <c r="F2127" s="54">
        <v>35547.47</v>
      </c>
      <c r="G2127" t="s">
        <v>11</v>
      </c>
      <c r="H2127" t="s">
        <v>12</v>
      </c>
      <c r="I2127" t="s">
        <v>42</v>
      </c>
      <c r="J2127" s="19"/>
      <c r="K2127" s="19"/>
      <c r="L2127" s="15" t="str">
        <f t="shared" si="169"/>
        <v>Sep</v>
      </c>
      <c r="M2127" s="15">
        <f t="shared" si="170"/>
        <v>1992</v>
      </c>
      <c r="N2127" s="15" t="str" cm="1">
        <f t="array" ref="N2127">IF(G2127="?",INDEX($G$2:$G$2344,MODE(MATCH($G$2:$G$2344,$G$2:$G$2344,0))),G2127)</f>
        <v>tier - 2</v>
      </c>
      <c r="O2127" s="15" t="str" cm="1">
        <f t="array" ref="O2127">IF(H2127="?",INDEX($H$2:$H$2344,MODE(MATCH($H$2:$H$2344,$H$2:$H$2344,0))),H2127)</f>
        <v>tier - 3</v>
      </c>
      <c r="P2127" s="15" t="str">
        <f t="shared" si="171"/>
        <v>R1011</v>
      </c>
      <c r="Q2127" s="49" t="str">
        <f t="shared" si="172"/>
        <v>13-Sep-1992</v>
      </c>
      <c r="R2127" s="46">
        <v>33860</v>
      </c>
      <c r="S2127" s="15"/>
      <c r="T2127" s="29">
        <f t="shared" si="173"/>
        <v>30</v>
      </c>
      <c r="U2127" s="61">
        <v>35547.47</v>
      </c>
    </row>
    <row r="2128" spans="1:21" x14ac:dyDescent="0.25">
      <c r="A2128" t="s">
        <v>2159</v>
      </c>
      <c r="B2128">
        <v>1973</v>
      </c>
      <c r="C2128" t="s">
        <v>37</v>
      </c>
      <c r="D2128">
        <v>27</v>
      </c>
      <c r="E2128">
        <v>0</v>
      </c>
      <c r="F2128" s="54">
        <v>35547.72</v>
      </c>
      <c r="G2128" t="s">
        <v>16</v>
      </c>
      <c r="H2128" t="s">
        <v>16</v>
      </c>
      <c r="I2128" t="s">
        <v>42</v>
      </c>
      <c r="J2128" s="20"/>
      <c r="K2128" s="20"/>
      <c r="L2128" s="17" t="str">
        <f t="shared" si="169"/>
        <v>Oct</v>
      </c>
      <c r="M2128" s="17">
        <f t="shared" si="170"/>
        <v>1973</v>
      </c>
      <c r="N2128" s="17" t="str" cm="1">
        <f t="array" ref="N2128">IF(G2128="?",INDEX($G$2:$G$2344,MODE(MATCH($G$2:$G$2344,$G$2:$G$2344,0))),G2128)</f>
        <v>tier - 1</v>
      </c>
      <c r="O2128" s="17" t="str" cm="1">
        <f t="array" ref="O2128">IF(H2128="?",INDEX($H$2:$H$2344,MODE(MATCH($H$2:$H$2344,$H$2:$H$2344,0))),H2128)</f>
        <v>tier - 1</v>
      </c>
      <c r="P2128" s="17" t="str">
        <f t="shared" si="171"/>
        <v>R1011</v>
      </c>
      <c r="Q2128" s="47" t="str">
        <f t="shared" si="172"/>
        <v>27-Oct-1973</v>
      </c>
      <c r="R2128" s="48">
        <v>26964</v>
      </c>
      <c r="S2128" s="17"/>
      <c r="T2128" s="30">
        <f t="shared" si="173"/>
        <v>49</v>
      </c>
      <c r="U2128" s="62">
        <v>35547.72</v>
      </c>
    </row>
    <row r="2129" spans="1:21" x14ac:dyDescent="0.25">
      <c r="A2129" t="s">
        <v>2160</v>
      </c>
      <c r="B2129">
        <v>1964</v>
      </c>
      <c r="C2129" t="s">
        <v>35</v>
      </c>
      <c r="D2129">
        <v>29</v>
      </c>
      <c r="E2129">
        <v>0</v>
      </c>
      <c r="F2129" s="54">
        <v>35573.26</v>
      </c>
      <c r="G2129" t="s">
        <v>11</v>
      </c>
      <c r="H2129" t="s">
        <v>16</v>
      </c>
      <c r="I2129" t="s">
        <v>42</v>
      </c>
      <c r="J2129" s="19"/>
      <c r="K2129" s="19"/>
      <c r="L2129" s="15" t="str">
        <f t="shared" si="169"/>
        <v>Aug</v>
      </c>
      <c r="M2129" s="15">
        <f t="shared" si="170"/>
        <v>1964</v>
      </c>
      <c r="N2129" s="15" t="str" cm="1">
        <f t="array" ref="N2129">IF(G2129="?",INDEX($G$2:$G$2344,MODE(MATCH($G$2:$G$2344,$G$2:$G$2344,0))),G2129)</f>
        <v>tier - 2</v>
      </c>
      <c r="O2129" s="15" t="str" cm="1">
        <f t="array" ref="O2129">IF(H2129="?",INDEX($H$2:$H$2344,MODE(MATCH($H$2:$H$2344,$H$2:$H$2344,0))),H2129)</f>
        <v>tier - 1</v>
      </c>
      <c r="P2129" s="15" t="str">
        <f t="shared" si="171"/>
        <v>R1011</v>
      </c>
      <c r="Q2129" s="49" t="str">
        <f t="shared" si="172"/>
        <v>29-Aug-1964</v>
      </c>
      <c r="R2129" s="46">
        <v>23618</v>
      </c>
      <c r="S2129" s="15"/>
      <c r="T2129" s="29">
        <f t="shared" si="173"/>
        <v>58</v>
      </c>
      <c r="U2129" s="61">
        <v>35573.26</v>
      </c>
    </row>
    <row r="2130" spans="1:21" x14ac:dyDescent="0.25">
      <c r="A2130" t="s">
        <v>2161</v>
      </c>
      <c r="B2130">
        <v>1971</v>
      </c>
      <c r="C2130" t="s">
        <v>35</v>
      </c>
      <c r="D2130">
        <v>10</v>
      </c>
      <c r="E2130">
        <v>0</v>
      </c>
      <c r="F2130" s="54">
        <v>35583.17</v>
      </c>
      <c r="G2130" t="s">
        <v>16</v>
      </c>
      <c r="H2130" t="s">
        <v>12</v>
      </c>
      <c r="I2130" t="s">
        <v>42</v>
      </c>
      <c r="J2130" s="20"/>
      <c r="K2130" s="20"/>
      <c r="L2130" s="17" t="str">
        <f t="shared" si="169"/>
        <v>Aug</v>
      </c>
      <c r="M2130" s="17">
        <f t="shared" si="170"/>
        <v>1971</v>
      </c>
      <c r="N2130" s="17" t="str" cm="1">
        <f t="array" ref="N2130">IF(G2130="?",INDEX($G$2:$G$2344,MODE(MATCH($G$2:$G$2344,$G$2:$G$2344,0))),G2130)</f>
        <v>tier - 1</v>
      </c>
      <c r="O2130" s="17" t="str" cm="1">
        <f t="array" ref="O2130">IF(H2130="?",INDEX($H$2:$H$2344,MODE(MATCH($H$2:$H$2344,$H$2:$H$2344,0))),H2130)</f>
        <v>tier - 3</v>
      </c>
      <c r="P2130" s="17" t="str">
        <f t="shared" si="171"/>
        <v>R1011</v>
      </c>
      <c r="Q2130" s="47" t="str">
        <f t="shared" si="172"/>
        <v>10-Aug-1971</v>
      </c>
      <c r="R2130" s="48">
        <v>26155</v>
      </c>
      <c r="S2130" s="17"/>
      <c r="T2130" s="30">
        <f t="shared" si="173"/>
        <v>51</v>
      </c>
      <c r="U2130" s="62">
        <v>35583.17</v>
      </c>
    </row>
    <row r="2131" spans="1:21" x14ac:dyDescent="0.25">
      <c r="A2131" t="s">
        <v>31</v>
      </c>
      <c r="B2131">
        <v>2000</v>
      </c>
      <c r="C2131" t="s">
        <v>37</v>
      </c>
      <c r="D2131">
        <v>13</v>
      </c>
      <c r="E2131">
        <v>0</v>
      </c>
      <c r="F2131" s="54">
        <v>35585.58</v>
      </c>
      <c r="G2131" t="s">
        <v>16</v>
      </c>
      <c r="H2131" t="s">
        <v>11</v>
      </c>
      <c r="I2131" t="s">
        <v>42</v>
      </c>
      <c r="J2131" s="19"/>
      <c r="K2131" s="19"/>
      <c r="L2131" s="15" t="str">
        <f t="shared" si="169"/>
        <v>Oct</v>
      </c>
      <c r="M2131" s="15">
        <f t="shared" si="170"/>
        <v>2000</v>
      </c>
      <c r="N2131" s="15" t="str" cm="1">
        <f t="array" ref="N2131">IF(G2131="?",INDEX($G$2:$G$2344,MODE(MATCH($G$2:$G$2344,$G$2:$G$2344,0))),G2131)</f>
        <v>tier - 1</v>
      </c>
      <c r="O2131" s="15" t="str" cm="1">
        <f t="array" ref="O2131">IF(H2131="?",INDEX($H$2:$H$2344,MODE(MATCH($H$2:$H$2344,$H$2:$H$2344,0))),H2131)</f>
        <v>tier - 2</v>
      </c>
      <c r="P2131" s="15" t="str">
        <f t="shared" si="171"/>
        <v>R1011</v>
      </c>
      <c r="Q2131" s="49" t="str">
        <f t="shared" si="172"/>
        <v>13-Oct-2000</v>
      </c>
      <c r="R2131" s="46">
        <v>36812</v>
      </c>
      <c r="S2131" s="15"/>
      <c r="T2131" s="29">
        <f t="shared" si="173"/>
        <v>22</v>
      </c>
      <c r="U2131" s="61">
        <v>35585.58</v>
      </c>
    </row>
    <row r="2132" spans="1:21" x14ac:dyDescent="0.25">
      <c r="A2132" t="s">
        <v>2162</v>
      </c>
      <c r="B2132">
        <v>2000</v>
      </c>
      <c r="C2132" t="s">
        <v>15</v>
      </c>
      <c r="D2132">
        <v>19</v>
      </c>
      <c r="E2132">
        <v>0</v>
      </c>
      <c r="F2132" s="54">
        <v>35585.58</v>
      </c>
      <c r="G2132" t="s">
        <v>11</v>
      </c>
      <c r="H2132" t="s">
        <v>12</v>
      </c>
      <c r="I2132" t="s">
        <v>42</v>
      </c>
      <c r="J2132" s="20"/>
      <c r="K2132" s="20"/>
      <c r="L2132" s="17" t="str">
        <f t="shared" si="169"/>
        <v>Nov</v>
      </c>
      <c r="M2132" s="17">
        <f t="shared" si="170"/>
        <v>2000</v>
      </c>
      <c r="N2132" s="17" t="str" cm="1">
        <f t="array" ref="N2132">IF(G2132="?",INDEX($G$2:$G$2344,MODE(MATCH($G$2:$G$2344,$G$2:$G$2344,0))),G2132)</f>
        <v>tier - 2</v>
      </c>
      <c r="O2132" s="17" t="str" cm="1">
        <f t="array" ref="O2132">IF(H2132="?",INDEX($H$2:$H$2344,MODE(MATCH($H$2:$H$2344,$H$2:$H$2344,0))),H2132)</f>
        <v>tier - 3</v>
      </c>
      <c r="P2132" s="17" t="str">
        <f t="shared" si="171"/>
        <v>R1011</v>
      </c>
      <c r="Q2132" s="47" t="str">
        <f t="shared" si="172"/>
        <v>19-Nov-2000</v>
      </c>
      <c r="R2132" s="48">
        <v>36849</v>
      </c>
      <c r="S2132" s="17"/>
      <c r="T2132" s="30">
        <f t="shared" si="173"/>
        <v>22</v>
      </c>
      <c r="U2132" s="62">
        <v>35585.58</v>
      </c>
    </row>
    <row r="2133" spans="1:21" x14ac:dyDescent="0.25">
      <c r="A2133" t="s">
        <v>2163</v>
      </c>
      <c r="B2133">
        <v>2000</v>
      </c>
      <c r="C2133" t="s">
        <v>30</v>
      </c>
      <c r="D2133">
        <v>17</v>
      </c>
      <c r="E2133">
        <v>3</v>
      </c>
      <c r="F2133" s="54">
        <v>35595.589999999997</v>
      </c>
      <c r="G2133" t="s">
        <v>11</v>
      </c>
      <c r="H2133" t="s">
        <v>12</v>
      </c>
      <c r="I2133" t="s">
        <v>13</v>
      </c>
      <c r="J2133" s="19"/>
      <c r="K2133" s="19"/>
      <c r="L2133" s="15" t="str">
        <f t="shared" si="169"/>
        <v>Dec</v>
      </c>
      <c r="M2133" s="15">
        <f t="shared" si="170"/>
        <v>2000</v>
      </c>
      <c r="N2133" s="15" t="str" cm="1">
        <f t="array" ref="N2133">IF(G2133="?",INDEX($G$2:$G$2344,MODE(MATCH($G$2:$G$2344,$G$2:$G$2344,0))),G2133)</f>
        <v>tier - 2</v>
      </c>
      <c r="O2133" s="15" t="str" cm="1">
        <f t="array" ref="O2133">IF(H2133="?",INDEX($H$2:$H$2344,MODE(MATCH($H$2:$H$2344,$H$2:$H$2344,0))),H2133)</f>
        <v>tier - 3</v>
      </c>
      <c r="P2133" s="15" t="str">
        <f t="shared" si="171"/>
        <v>R1013</v>
      </c>
      <c r="Q2133" s="49" t="str">
        <f t="shared" si="172"/>
        <v>17-Dec-2000</v>
      </c>
      <c r="R2133" s="46">
        <v>36877</v>
      </c>
      <c r="S2133" s="15"/>
      <c r="T2133" s="29">
        <f t="shared" si="173"/>
        <v>22</v>
      </c>
      <c r="U2133" s="61">
        <v>35595.589999999997</v>
      </c>
    </row>
    <row r="2134" spans="1:21" x14ac:dyDescent="0.25">
      <c r="A2134" t="s">
        <v>2164</v>
      </c>
      <c r="B2134">
        <v>1978</v>
      </c>
      <c r="C2134" t="s">
        <v>30</v>
      </c>
      <c r="D2134">
        <v>19</v>
      </c>
      <c r="E2134">
        <v>2</v>
      </c>
      <c r="F2134" s="54">
        <v>35701.9</v>
      </c>
      <c r="G2134" t="s">
        <v>11</v>
      </c>
      <c r="H2134" t="s">
        <v>16</v>
      </c>
      <c r="I2134" t="s">
        <v>42</v>
      </c>
      <c r="J2134" s="20"/>
      <c r="K2134" s="20"/>
      <c r="L2134" s="17" t="str">
        <f t="shared" si="169"/>
        <v>Dec</v>
      </c>
      <c r="M2134" s="17">
        <f t="shared" si="170"/>
        <v>1978</v>
      </c>
      <c r="N2134" s="17" t="str" cm="1">
        <f t="array" ref="N2134">IF(G2134="?",INDEX($G$2:$G$2344,MODE(MATCH($G$2:$G$2344,$G$2:$G$2344,0))),G2134)</f>
        <v>tier - 2</v>
      </c>
      <c r="O2134" s="17" t="str" cm="1">
        <f t="array" ref="O2134">IF(H2134="?",INDEX($H$2:$H$2344,MODE(MATCH($H$2:$H$2344,$H$2:$H$2344,0))),H2134)</f>
        <v>tier - 1</v>
      </c>
      <c r="P2134" s="17" t="str">
        <f t="shared" si="171"/>
        <v>R1011</v>
      </c>
      <c r="Q2134" s="47" t="str">
        <f t="shared" si="172"/>
        <v>19-Dec-1978</v>
      </c>
      <c r="R2134" s="48">
        <v>28843</v>
      </c>
      <c r="S2134" s="17"/>
      <c r="T2134" s="30">
        <f t="shared" si="173"/>
        <v>44</v>
      </c>
      <c r="U2134" s="62">
        <v>35701.9</v>
      </c>
    </row>
    <row r="2135" spans="1:21" x14ac:dyDescent="0.25">
      <c r="A2135" t="s">
        <v>2165</v>
      </c>
      <c r="B2135">
        <v>1974</v>
      </c>
      <c r="C2135" t="s">
        <v>10</v>
      </c>
      <c r="D2135">
        <v>15</v>
      </c>
      <c r="E2135">
        <v>0</v>
      </c>
      <c r="F2135" s="54">
        <v>35711.39</v>
      </c>
      <c r="G2135" t="s">
        <v>11</v>
      </c>
      <c r="H2135" t="s">
        <v>12</v>
      </c>
      <c r="I2135" t="s">
        <v>23</v>
      </c>
      <c r="J2135" s="19"/>
      <c r="K2135" s="19"/>
      <c r="L2135" s="15" t="str">
        <f t="shared" si="169"/>
        <v>Jul</v>
      </c>
      <c r="M2135" s="15">
        <f t="shared" si="170"/>
        <v>1974</v>
      </c>
      <c r="N2135" s="15" t="str" cm="1">
        <f t="array" ref="N2135">IF(G2135="?",INDEX($G$2:$G$2344,MODE(MATCH($G$2:$G$2344,$G$2:$G$2344,0))),G2135)</f>
        <v>tier - 2</v>
      </c>
      <c r="O2135" s="15" t="str" cm="1">
        <f t="array" ref="O2135">IF(H2135="?",INDEX($H$2:$H$2344,MODE(MATCH($H$2:$H$2344,$H$2:$H$2344,0))),H2135)</f>
        <v>tier - 3</v>
      </c>
      <c r="P2135" s="15" t="str">
        <f t="shared" si="171"/>
        <v>R1012</v>
      </c>
      <c r="Q2135" s="49" t="str">
        <f t="shared" si="172"/>
        <v>15-Jul-1974</v>
      </c>
      <c r="R2135" s="46">
        <v>27225</v>
      </c>
      <c r="S2135" s="15"/>
      <c r="T2135" s="29">
        <f t="shared" si="173"/>
        <v>48</v>
      </c>
      <c r="U2135" s="61">
        <v>35711.39</v>
      </c>
    </row>
    <row r="2136" spans="1:21" x14ac:dyDescent="0.25">
      <c r="A2136" t="s">
        <v>2166</v>
      </c>
      <c r="B2136">
        <v>1976</v>
      </c>
      <c r="C2136" t="s">
        <v>37</v>
      </c>
      <c r="D2136">
        <v>4</v>
      </c>
      <c r="E2136">
        <v>2</v>
      </c>
      <c r="F2136" s="54">
        <v>35733.96</v>
      </c>
      <c r="G2136" t="s">
        <v>11</v>
      </c>
      <c r="H2136" t="s">
        <v>11</v>
      </c>
      <c r="I2136" t="s">
        <v>42</v>
      </c>
      <c r="J2136" s="20"/>
      <c r="K2136" s="20"/>
      <c r="L2136" s="17" t="str">
        <f t="shared" si="169"/>
        <v>Oct</v>
      </c>
      <c r="M2136" s="17">
        <f t="shared" si="170"/>
        <v>1976</v>
      </c>
      <c r="N2136" s="17" t="str" cm="1">
        <f t="array" ref="N2136">IF(G2136="?",INDEX($G$2:$G$2344,MODE(MATCH($G$2:$G$2344,$G$2:$G$2344,0))),G2136)</f>
        <v>tier - 2</v>
      </c>
      <c r="O2136" s="17" t="str" cm="1">
        <f t="array" ref="O2136">IF(H2136="?",INDEX($H$2:$H$2344,MODE(MATCH($H$2:$H$2344,$H$2:$H$2344,0))),H2136)</f>
        <v>tier - 2</v>
      </c>
      <c r="P2136" s="17" t="str">
        <f t="shared" si="171"/>
        <v>R1011</v>
      </c>
      <c r="Q2136" s="47" t="str">
        <f t="shared" si="172"/>
        <v>4-Oct-1976</v>
      </c>
      <c r="R2136" s="48">
        <v>28037</v>
      </c>
      <c r="S2136" s="17"/>
      <c r="T2136" s="30">
        <f t="shared" si="173"/>
        <v>46</v>
      </c>
      <c r="U2136" s="62">
        <v>35733.96</v>
      </c>
    </row>
    <row r="2137" spans="1:21" x14ac:dyDescent="0.25">
      <c r="A2137" t="s">
        <v>2167</v>
      </c>
      <c r="B2137">
        <v>1992</v>
      </c>
      <c r="C2137" t="s">
        <v>18</v>
      </c>
      <c r="D2137">
        <v>18</v>
      </c>
      <c r="E2137">
        <v>0</v>
      </c>
      <c r="F2137" s="54">
        <v>35883.269999999997</v>
      </c>
      <c r="G2137" t="s">
        <v>11</v>
      </c>
      <c r="H2137" t="s">
        <v>16</v>
      </c>
      <c r="I2137" t="s">
        <v>42</v>
      </c>
      <c r="J2137" s="19"/>
      <c r="K2137" s="19"/>
      <c r="L2137" s="15" t="str">
        <f t="shared" si="169"/>
        <v>Jun</v>
      </c>
      <c r="M2137" s="15">
        <f t="shared" si="170"/>
        <v>1992</v>
      </c>
      <c r="N2137" s="15" t="str" cm="1">
        <f t="array" ref="N2137">IF(G2137="?",INDEX($G$2:$G$2344,MODE(MATCH($G$2:$G$2344,$G$2:$G$2344,0))),G2137)</f>
        <v>tier - 2</v>
      </c>
      <c r="O2137" s="15" t="str" cm="1">
        <f t="array" ref="O2137">IF(H2137="?",INDEX($H$2:$H$2344,MODE(MATCH($H$2:$H$2344,$H$2:$H$2344,0))),H2137)</f>
        <v>tier - 1</v>
      </c>
      <c r="P2137" s="15" t="str">
        <f t="shared" si="171"/>
        <v>R1011</v>
      </c>
      <c r="Q2137" s="49" t="str">
        <f t="shared" si="172"/>
        <v>18-Jun-1992</v>
      </c>
      <c r="R2137" s="46">
        <v>33773</v>
      </c>
      <c r="S2137" s="15"/>
      <c r="T2137" s="29">
        <f t="shared" si="173"/>
        <v>30</v>
      </c>
      <c r="U2137" s="61">
        <v>35883.269999999997</v>
      </c>
    </row>
    <row r="2138" spans="1:21" x14ac:dyDescent="0.25">
      <c r="A2138" t="s">
        <v>2168</v>
      </c>
      <c r="B2138">
        <v>1981</v>
      </c>
      <c r="C2138" t="s">
        <v>15</v>
      </c>
      <c r="D2138">
        <v>22</v>
      </c>
      <c r="E2138">
        <v>1</v>
      </c>
      <c r="F2138" s="54">
        <v>35952.65</v>
      </c>
      <c r="G2138" t="s">
        <v>16</v>
      </c>
      <c r="H2138" t="s">
        <v>12</v>
      </c>
      <c r="I2138" t="s">
        <v>42</v>
      </c>
      <c r="J2138" s="20"/>
      <c r="K2138" s="20"/>
      <c r="L2138" s="17" t="str">
        <f t="shared" si="169"/>
        <v>Nov</v>
      </c>
      <c r="M2138" s="17">
        <f t="shared" si="170"/>
        <v>1981</v>
      </c>
      <c r="N2138" s="17" t="str" cm="1">
        <f t="array" ref="N2138">IF(G2138="?",INDEX($G$2:$G$2344,MODE(MATCH($G$2:$G$2344,$G$2:$G$2344,0))),G2138)</f>
        <v>tier - 1</v>
      </c>
      <c r="O2138" s="17" t="str" cm="1">
        <f t="array" ref="O2138">IF(H2138="?",INDEX($H$2:$H$2344,MODE(MATCH($H$2:$H$2344,$H$2:$H$2344,0))),H2138)</f>
        <v>tier - 3</v>
      </c>
      <c r="P2138" s="17" t="str">
        <f t="shared" si="171"/>
        <v>R1011</v>
      </c>
      <c r="Q2138" s="47" t="str">
        <f t="shared" si="172"/>
        <v>22-Nov-1981</v>
      </c>
      <c r="R2138" s="48">
        <v>29912</v>
      </c>
      <c r="S2138" s="17"/>
      <c r="T2138" s="30">
        <f t="shared" si="173"/>
        <v>41</v>
      </c>
      <c r="U2138" s="62">
        <v>35952.65</v>
      </c>
    </row>
    <row r="2139" spans="1:21" x14ac:dyDescent="0.25">
      <c r="A2139" t="s">
        <v>2169</v>
      </c>
      <c r="B2139">
        <v>1999</v>
      </c>
      <c r="C2139" t="s">
        <v>20</v>
      </c>
      <c r="D2139">
        <v>4</v>
      </c>
      <c r="E2139">
        <v>2</v>
      </c>
      <c r="F2139" s="54">
        <v>36021.01</v>
      </c>
      <c r="G2139" t="s">
        <v>11</v>
      </c>
      <c r="H2139" t="s">
        <v>12</v>
      </c>
      <c r="I2139" t="s">
        <v>13</v>
      </c>
      <c r="J2139" s="19"/>
      <c r="K2139" s="19"/>
      <c r="L2139" s="15" t="str">
        <f t="shared" si="169"/>
        <v>Sep</v>
      </c>
      <c r="M2139" s="15">
        <f t="shared" si="170"/>
        <v>1999</v>
      </c>
      <c r="N2139" s="15" t="str" cm="1">
        <f t="array" ref="N2139">IF(G2139="?",INDEX($G$2:$G$2344,MODE(MATCH($G$2:$G$2344,$G$2:$G$2344,0))),G2139)</f>
        <v>tier - 2</v>
      </c>
      <c r="O2139" s="15" t="str" cm="1">
        <f t="array" ref="O2139">IF(H2139="?",INDEX($H$2:$H$2344,MODE(MATCH($H$2:$H$2344,$H$2:$H$2344,0))),H2139)</f>
        <v>tier - 3</v>
      </c>
      <c r="P2139" s="15" t="str">
        <f t="shared" si="171"/>
        <v>R1013</v>
      </c>
      <c r="Q2139" s="49" t="str">
        <f t="shared" si="172"/>
        <v>4-Sep-1999</v>
      </c>
      <c r="R2139" s="46">
        <v>36407</v>
      </c>
      <c r="S2139" s="15"/>
      <c r="T2139" s="29">
        <f t="shared" si="173"/>
        <v>23</v>
      </c>
      <c r="U2139" s="61">
        <v>36021.01</v>
      </c>
    </row>
    <row r="2140" spans="1:21" x14ac:dyDescent="0.25">
      <c r="A2140" t="s">
        <v>2170</v>
      </c>
      <c r="B2140">
        <v>1963</v>
      </c>
      <c r="C2140" t="s">
        <v>10</v>
      </c>
      <c r="D2140">
        <v>22</v>
      </c>
      <c r="E2140">
        <v>0</v>
      </c>
      <c r="F2140" s="54">
        <v>36074.339999999997</v>
      </c>
      <c r="G2140" t="s">
        <v>11</v>
      </c>
      <c r="H2140" t="s">
        <v>16</v>
      </c>
      <c r="I2140" t="s">
        <v>42</v>
      </c>
      <c r="J2140" s="20"/>
      <c r="K2140" s="20"/>
      <c r="L2140" s="17" t="str">
        <f t="shared" si="169"/>
        <v>Jul</v>
      </c>
      <c r="M2140" s="17">
        <f t="shared" si="170"/>
        <v>1963</v>
      </c>
      <c r="N2140" s="17" t="str" cm="1">
        <f t="array" ref="N2140">IF(G2140="?",INDEX($G$2:$G$2344,MODE(MATCH($G$2:$G$2344,$G$2:$G$2344,0))),G2140)</f>
        <v>tier - 2</v>
      </c>
      <c r="O2140" s="17" t="str" cm="1">
        <f t="array" ref="O2140">IF(H2140="?",INDEX($H$2:$H$2344,MODE(MATCH($H$2:$H$2344,$H$2:$H$2344,0))),H2140)</f>
        <v>tier - 1</v>
      </c>
      <c r="P2140" s="17" t="str">
        <f t="shared" si="171"/>
        <v>R1011</v>
      </c>
      <c r="Q2140" s="47" t="str">
        <f t="shared" si="172"/>
        <v>22-Jul-1963</v>
      </c>
      <c r="R2140" s="48">
        <v>23214</v>
      </c>
      <c r="S2140" s="17"/>
      <c r="T2140" s="30">
        <f t="shared" si="173"/>
        <v>59</v>
      </c>
      <c r="U2140" s="62">
        <v>36074.339999999997</v>
      </c>
    </row>
    <row r="2141" spans="1:21" x14ac:dyDescent="0.25">
      <c r="A2141" t="s">
        <v>2171</v>
      </c>
      <c r="B2141">
        <v>1996</v>
      </c>
      <c r="C2141" t="s">
        <v>35</v>
      </c>
      <c r="D2141">
        <v>20</v>
      </c>
      <c r="E2141">
        <v>2</v>
      </c>
      <c r="F2141" s="54">
        <v>36085.22</v>
      </c>
      <c r="G2141" t="s">
        <v>16</v>
      </c>
      <c r="H2141" t="s">
        <v>16</v>
      </c>
      <c r="I2141" t="s">
        <v>42</v>
      </c>
      <c r="J2141" s="19"/>
      <c r="K2141" s="19"/>
      <c r="L2141" s="15" t="str">
        <f t="shared" si="169"/>
        <v>Aug</v>
      </c>
      <c r="M2141" s="15">
        <f t="shared" si="170"/>
        <v>1996</v>
      </c>
      <c r="N2141" s="15" t="str" cm="1">
        <f t="array" ref="N2141">IF(G2141="?",INDEX($G$2:$G$2344,MODE(MATCH($G$2:$G$2344,$G$2:$G$2344,0))),G2141)</f>
        <v>tier - 1</v>
      </c>
      <c r="O2141" s="15" t="str" cm="1">
        <f t="array" ref="O2141">IF(H2141="?",INDEX($H$2:$H$2344,MODE(MATCH($H$2:$H$2344,$H$2:$H$2344,0))),H2141)</f>
        <v>tier - 1</v>
      </c>
      <c r="P2141" s="15" t="str">
        <f t="shared" si="171"/>
        <v>R1011</v>
      </c>
      <c r="Q2141" s="49" t="str">
        <f t="shared" si="172"/>
        <v>20-Aug-1996</v>
      </c>
      <c r="R2141" s="46">
        <v>35297</v>
      </c>
      <c r="S2141" s="15"/>
      <c r="T2141" s="29">
        <f t="shared" si="173"/>
        <v>26</v>
      </c>
      <c r="U2141" s="61">
        <v>36085.22</v>
      </c>
    </row>
    <row r="2142" spans="1:21" x14ac:dyDescent="0.25">
      <c r="A2142" t="s">
        <v>2172</v>
      </c>
      <c r="B2142">
        <v>1979</v>
      </c>
      <c r="C2142" t="s">
        <v>15</v>
      </c>
      <c r="D2142">
        <v>4</v>
      </c>
      <c r="E2142">
        <v>2</v>
      </c>
      <c r="F2142" s="54">
        <v>36090.49</v>
      </c>
      <c r="G2142" t="s">
        <v>11</v>
      </c>
      <c r="H2142" t="s">
        <v>11</v>
      </c>
      <c r="I2142" t="s">
        <v>42</v>
      </c>
      <c r="J2142" s="20"/>
      <c r="K2142" s="20"/>
      <c r="L2142" s="17" t="str">
        <f t="shared" si="169"/>
        <v>Nov</v>
      </c>
      <c r="M2142" s="17">
        <f t="shared" si="170"/>
        <v>1979</v>
      </c>
      <c r="N2142" s="17" t="str" cm="1">
        <f t="array" ref="N2142">IF(G2142="?",INDEX($G$2:$G$2344,MODE(MATCH($G$2:$G$2344,$G$2:$G$2344,0))),G2142)</f>
        <v>tier - 2</v>
      </c>
      <c r="O2142" s="17" t="str" cm="1">
        <f t="array" ref="O2142">IF(H2142="?",INDEX($H$2:$H$2344,MODE(MATCH($H$2:$H$2344,$H$2:$H$2344,0))),H2142)</f>
        <v>tier - 2</v>
      </c>
      <c r="P2142" s="17" t="str">
        <f t="shared" si="171"/>
        <v>R1011</v>
      </c>
      <c r="Q2142" s="47" t="str">
        <f t="shared" si="172"/>
        <v>4-Nov-1979</v>
      </c>
      <c r="R2142" s="48">
        <v>29163</v>
      </c>
      <c r="S2142" s="17"/>
      <c r="T2142" s="30">
        <f t="shared" si="173"/>
        <v>43</v>
      </c>
      <c r="U2142" s="62">
        <v>36090.49</v>
      </c>
    </row>
    <row r="2143" spans="1:21" x14ac:dyDescent="0.25">
      <c r="A2143" t="s">
        <v>2173</v>
      </c>
      <c r="B2143">
        <v>1997</v>
      </c>
      <c r="C2143" t="s">
        <v>18</v>
      </c>
      <c r="D2143">
        <v>12</v>
      </c>
      <c r="E2143">
        <v>2</v>
      </c>
      <c r="F2143" s="54">
        <v>36124.57</v>
      </c>
      <c r="G2143" t="s">
        <v>16</v>
      </c>
      <c r="H2143" t="s">
        <v>12</v>
      </c>
      <c r="I2143" t="s">
        <v>13</v>
      </c>
      <c r="J2143" s="19"/>
      <c r="K2143" s="19"/>
      <c r="L2143" s="15" t="str">
        <f t="shared" si="169"/>
        <v>Jun</v>
      </c>
      <c r="M2143" s="15">
        <f t="shared" si="170"/>
        <v>1997</v>
      </c>
      <c r="N2143" s="15" t="str" cm="1">
        <f t="array" ref="N2143">IF(G2143="?",INDEX($G$2:$G$2344,MODE(MATCH($G$2:$G$2344,$G$2:$G$2344,0))),G2143)</f>
        <v>tier - 1</v>
      </c>
      <c r="O2143" s="15" t="str" cm="1">
        <f t="array" ref="O2143">IF(H2143="?",INDEX($H$2:$H$2344,MODE(MATCH($H$2:$H$2344,$H$2:$H$2344,0))),H2143)</f>
        <v>tier - 3</v>
      </c>
      <c r="P2143" s="15" t="str">
        <f t="shared" si="171"/>
        <v>R1013</v>
      </c>
      <c r="Q2143" s="49" t="str">
        <f t="shared" si="172"/>
        <v>12-Jun-1997</v>
      </c>
      <c r="R2143" s="46">
        <v>35593</v>
      </c>
      <c r="S2143" s="15"/>
      <c r="T2143" s="29">
        <f t="shared" si="173"/>
        <v>25</v>
      </c>
      <c r="U2143" s="61">
        <v>36124.57</v>
      </c>
    </row>
    <row r="2144" spans="1:21" x14ac:dyDescent="0.25">
      <c r="A2144" t="s">
        <v>2174</v>
      </c>
      <c r="B2144">
        <v>2004</v>
      </c>
      <c r="C2144" t="s">
        <v>35</v>
      </c>
      <c r="D2144">
        <v>30</v>
      </c>
      <c r="E2144">
        <v>0</v>
      </c>
      <c r="F2144" s="54">
        <v>36149.480000000003</v>
      </c>
      <c r="G2144" t="s">
        <v>11</v>
      </c>
      <c r="H2144" t="s">
        <v>11</v>
      </c>
      <c r="I2144" t="s">
        <v>13</v>
      </c>
      <c r="J2144" s="20"/>
      <c r="K2144" s="20"/>
      <c r="L2144" s="17" t="str">
        <f t="shared" si="169"/>
        <v>Aug</v>
      </c>
      <c r="M2144" s="17">
        <f t="shared" si="170"/>
        <v>2004</v>
      </c>
      <c r="N2144" s="17" t="str" cm="1">
        <f t="array" ref="N2144">IF(G2144="?",INDEX($G$2:$G$2344,MODE(MATCH($G$2:$G$2344,$G$2:$G$2344,0))),G2144)</f>
        <v>tier - 2</v>
      </c>
      <c r="O2144" s="17" t="str" cm="1">
        <f t="array" ref="O2144">IF(H2144="?",INDEX($H$2:$H$2344,MODE(MATCH($H$2:$H$2344,$H$2:$H$2344,0))),H2144)</f>
        <v>tier - 2</v>
      </c>
      <c r="P2144" s="17" t="str">
        <f t="shared" si="171"/>
        <v>R1013</v>
      </c>
      <c r="Q2144" s="47" t="str">
        <f t="shared" si="172"/>
        <v>30-Aug-2004</v>
      </c>
      <c r="R2144" s="48">
        <v>38229</v>
      </c>
      <c r="S2144" s="17"/>
      <c r="T2144" s="30">
        <f t="shared" si="173"/>
        <v>18</v>
      </c>
      <c r="U2144" s="62">
        <v>36149.480000000003</v>
      </c>
    </row>
    <row r="2145" spans="1:21" x14ac:dyDescent="0.25">
      <c r="A2145" t="s">
        <v>2175</v>
      </c>
      <c r="B2145">
        <v>1974</v>
      </c>
      <c r="C2145" t="s">
        <v>30</v>
      </c>
      <c r="D2145">
        <v>6</v>
      </c>
      <c r="E2145">
        <v>0</v>
      </c>
      <c r="F2145" s="54">
        <v>36182.870000000003</v>
      </c>
      <c r="G2145" t="s">
        <v>11</v>
      </c>
      <c r="H2145" t="s">
        <v>12</v>
      </c>
      <c r="I2145" t="s">
        <v>23</v>
      </c>
      <c r="J2145" s="19"/>
      <c r="K2145" s="19"/>
      <c r="L2145" s="15" t="str">
        <f t="shared" si="169"/>
        <v>Dec</v>
      </c>
      <c r="M2145" s="15">
        <f t="shared" si="170"/>
        <v>1974</v>
      </c>
      <c r="N2145" s="15" t="str" cm="1">
        <f t="array" ref="N2145">IF(G2145="?",INDEX($G$2:$G$2344,MODE(MATCH($G$2:$G$2344,$G$2:$G$2344,0))),G2145)</f>
        <v>tier - 2</v>
      </c>
      <c r="O2145" s="15" t="str" cm="1">
        <f t="array" ref="O2145">IF(H2145="?",INDEX($H$2:$H$2344,MODE(MATCH($H$2:$H$2344,$H$2:$H$2344,0))),H2145)</f>
        <v>tier - 3</v>
      </c>
      <c r="P2145" s="15" t="str">
        <f t="shared" si="171"/>
        <v>R1012</v>
      </c>
      <c r="Q2145" s="49" t="str">
        <f t="shared" si="172"/>
        <v>6-Dec-1974</v>
      </c>
      <c r="R2145" s="46">
        <v>27369</v>
      </c>
      <c r="S2145" s="15"/>
      <c r="T2145" s="29">
        <f t="shared" si="173"/>
        <v>48</v>
      </c>
      <c r="U2145" s="61">
        <v>36182.870000000003</v>
      </c>
    </row>
    <row r="2146" spans="1:21" x14ac:dyDescent="0.25">
      <c r="A2146" t="s">
        <v>2176</v>
      </c>
      <c r="B2146">
        <v>1999</v>
      </c>
      <c r="C2146" t="s">
        <v>37</v>
      </c>
      <c r="D2146">
        <v>1</v>
      </c>
      <c r="E2146">
        <v>3</v>
      </c>
      <c r="F2146" s="54">
        <v>36189.1</v>
      </c>
      <c r="G2146" t="s">
        <v>16</v>
      </c>
      <c r="H2146" t="s">
        <v>12</v>
      </c>
      <c r="I2146" t="s">
        <v>168</v>
      </c>
      <c r="J2146" s="20"/>
      <c r="K2146" s="20"/>
      <c r="L2146" s="17" t="str">
        <f t="shared" si="169"/>
        <v>Oct</v>
      </c>
      <c r="M2146" s="17">
        <f t="shared" si="170"/>
        <v>1999</v>
      </c>
      <c r="N2146" s="17" t="str" cm="1">
        <f t="array" ref="N2146">IF(G2146="?",INDEX($G$2:$G$2344,MODE(MATCH($G$2:$G$2344,$G$2:$G$2344,0))),G2146)</f>
        <v>tier - 1</v>
      </c>
      <c r="O2146" s="17" t="str" cm="1">
        <f t="array" ref="O2146">IF(H2146="?",INDEX($H$2:$H$2344,MODE(MATCH($H$2:$H$2344,$H$2:$H$2344,0))),H2146)</f>
        <v>tier - 3</v>
      </c>
      <c r="P2146" s="17" t="str">
        <f t="shared" si="171"/>
        <v>R1016</v>
      </c>
      <c r="Q2146" s="47" t="str">
        <f t="shared" si="172"/>
        <v>1-Oct-1999</v>
      </c>
      <c r="R2146" s="48">
        <v>36434</v>
      </c>
      <c r="S2146" s="17"/>
      <c r="T2146" s="30">
        <f t="shared" si="173"/>
        <v>23</v>
      </c>
      <c r="U2146" s="62">
        <v>36189.1</v>
      </c>
    </row>
    <row r="2147" spans="1:21" x14ac:dyDescent="0.25">
      <c r="A2147" t="s">
        <v>2177</v>
      </c>
      <c r="B2147">
        <v>1993</v>
      </c>
      <c r="C2147" t="s">
        <v>30</v>
      </c>
      <c r="D2147">
        <v>28</v>
      </c>
      <c r="E2147">
        <v>0</v>
      </c>
      <c r="F2147" s="54">
        <v>36197.699999999997</v>
      </c>
      <c r="G2147" t="s">
        <v>16</v>
      </c>
      <c r="H2147" t="s">
        <v>12</v>
      </c>
      <c r="I2147" t="s">
        <v>42</v>
      </c>
      <c r="J2147" s="19"/>
      <c r="K2147" s="19"/>
      <c r="L2147" s="15" t="str">
        <f t="shared" si="169"/>
        <v>Dec</v>
      </c>
      <c r="M2147" s="15">
        <f t="shared" si="170"/>
        <v>1993</v>
      </c>
      <c r="N2147" s="15" t="str" cm="1">
        <f t="array" ref="N2147">IF(G2147="?",INDEX($G$2:$G$2344,MODE(MATCH($G$2:$G$2344,$G$2:$G$2344,0))),G2147)</f>
        <v>tier - 1</v>
      </c>
      <c r="O2147" s="15" t="str" cm="1">
        <f t="array" ref="O2147">IF(H2147="?",INDEX($H$2:$H$2344,MODE(MATCH($H$2:$H$2344,$H$2:$H$2344,0))),H2147)</f>
        <v>tier - 3</v>
      </c>
      <c r="P2147" s="15" t="str">
        <f t="shared" si="171"/>
        <v>R1011</v>
      </c>
      <c r="Q2147" s="49" t="str">
        <f t="shared" si="172"/>
        <v>28-Dec-1993</v>
      </c>
      <c r="R2147" s="46">
        <v>34331</v>
      </c>
      <c r="S2147" s="15"/>
      <c r="T2147" s="29">
        <f t="shared" si="173"/>
        <v>29</v>
      </c>
      <c r="U2147" s="61">
        <v>36197.699999999997</v>
      </c>
    </row>
    <row r="2148" spans="1:21" x14ac:dyDescent="0.25">
      <c r="A2148" t="s">
        <v>2178</v>
      </c>
      <c r="B2148">
        <v>2003</v>
      </c>
      <c r="C2148" t="s">
        <v>20</v>
      </c>
      <c r="D2148">
        <v>5</v>
      </c>
      <c r="E2148">
        <v>0</v>
      </c>
      <c r="F2148" s="54">
        <v>36219.410000000003</v>
      </c>
      <c r="G2148" t="s">
        <v>16</v>
      </c>
      <c r="H2148" t="s">
        <v>16</v>
      </c>
      <c r="I2148" t="s">
        <v>23</v>
      </c>
      <c r="J2148" s="20"/>
      <c r="K2148" s="20"/>
      <c r="L2148" s="17" t="str">
        <f t="shared" si="169"/>
        <v>Sep</v>
      </c>
      <c r="M2148" s="17">
        <f t="shared" si="170"/>
        <v>2003</v>
      </c>
      <c r="N2148" s="17" t="str" cm="1">
        <f t="array" ref="N2148">IF(G2148="?",INDEX($G$2:$G$2344,MODE(MATCH($G$2:$G$2344,$G$2:$G$2344,0))),G2148)</f>
        <v>tier - 1</v>
      </c>
      <c r="O2148" s="17" t="str" cm="1">
        <f t="array" ref="O2148">IF(H2148="?",INDEX($H$2:$H$2344,MODE(MATCH($H$2:$H$2344,$H$2:$H$2344,0))),H2148)</f>
        <v>tier - 1</v>
      </c>
      <c r="P2148" s="17" t="str">
        <f t="shared" si="171"/>
        <v>R1012</v>
      </c>
      <c r="Q2148" s="47" t="str">
        <f t="shared" si="172"/>
        <v>5-Sep-2003</v>
      </c>
      <c r="R2148" s="48">
        <v>37869</v>
      </c>
      <c r="S2148" s="17"/>
      <c r="T2148" s="30">
        <f t="shared" si="173"/>
        <v>19</v>
      </c>
      <c r="U2148" s="62">
        <v>36219.410000000003</v>
      </c>
    </row>
    <row r="2149" spans="1:21" x14ac:dyDescent="0.25">
      <c r="A2149" t="s">
        <v>2179</v>
      </c>
      <c r="B2149">
        <v>2004</v>
      </c>
      <c r="C2149" t="s">
        <v>30</v>
      </c>
      <c r="D2149">
        <v>25</v>
      </c>
      <c r="E2149">
        <v>0</v>
      </c>
      <c r="F2149" s="54">
        <v>36307.800000000003</v>
      </c>
      <c r="G2149" t="s">
        <v>16</v>
      </c>
      <c r="H2149" t="s">
        <v>11</v>
      </c>
      <c r="I2149" t="s">
        <v>13</v>
      </c>
      <c r="J2149" s="19"/>
      <c r="K2149" s="19"/>
      <c r="L2149" s="15" t="str">
        <f t="shared" si="169"/>
        <v>Dec</v>
      </c>
      <c r="M2149" s="15">
        <f t="shared" si="170"/>
        <v>2004</v>
      </c>
      <c r="N2149" s="15" t="str" cm="1">
        <f t="array" ref="N2149">IF(G2149="?",INDEX($G$2:$G$2344,MODE(MATCH($G$2:$G$2344,$G$2:$G$2344,0))),G2149)</f>
        <v>tier - 1</v>
      </c>
      <c r="O2149" s="15" t="str" cm="1">
        <f t="array" ref="O2149">IF(H2149="?",INDEX($H$2:$H$2344,MODE(MATCH($H$2:$H$2344,$H$2:$H$2344,0))),H2149)</f>
        <v>tier - 2</v>
      </c>
      <c r="P2149" s="15" t="str">
        <f t="shared" si="171"/>
        <v>R1013</v>
      </c>
      <c r="Q2149" s="49" t="str">
        <f t="shared" si="172"/>
        <v>25-Dec-2004</v>
      </c>
      <c r="R2149" s="46">
        <v>38346</v>
      </c>
      <c r="S2149" s="15"/>
      <c r="T2149" s="29">
        <f t="shared" si="173"/>
        <v>18</v>
      </c>
      <c r="U2149" s="61">
        <v>36307.800000000003</v>
      </c>
    </row>
    <row r="2150" spans="1:21" x14ac:dyDescent="0.25">
      <c r="A2150" t="s">
        <v>2180</v>
      </c>
      <c r="B2150">
        <v>1992</v>
      </c>
      <c r="C2150" t="s">
        <v>18</v>
      </c>
      <c r="D2150">
        <v>16</v>
      </c>
      <c r="E2150">
        <v>0</v>
      </c>
      <c r="F2150" s="54">
        <v>36314.050000000003</v>
      </c>
      <c r="G2150" t="s">
        <v>11</v>
      </c>
      <c r="H2150" t="s">
        <v>11</v>
      </c>
      <c r="I2150" t="s">
        <v>42</v>
      </c>
      <c r="J2150" s="20"/>
      <c r="K2150" s="20"/>
      <c r="L2150" s="17" t="str">
        <f t="shared" si="169"/>
        <v>Jun</v>
      </c>
      <c r="M2150" s="17">
        <f t="shared" si="170"/>
        <v>1992</v>
      </c>
      <c r="N2150" s="17" t="str" cm="1">
        <f t="array" ref="N2150">IF(G2150="?",INDEX($G$2:$G$2344,MODE(MATCH($G$2:$G$2344,$G$2:$G$2344,0))),G2150)</f>
        <v>tier - 2</v>
      </c>
      <c r="O2150" s="17" t="str" cm="1">
        <f t="array" ref="O2150">IF(H2150="?",INDEX($H$2:$H$2344,MODE(MATCH($H$2:$H$2344,$H$2:$H$2344,0))),H2150)</f>
        <v>tier - 2</v>
      </c>
      <c r="P2150" s="17" t="str">
        <f t="shared" si="171"/>
        <v>R1011</v>
      </c>
      <c r="Q2150" s="47" t="str">
        <f t="shared" si="172"/>
        <v>16-Jun-1992</v>
      </c>
      <c r="R2150" s="48">
        <v>33771</v>
      </c>
      <c r="S2150" s="17"/>
      <c r="T2150" s="30">
        <f t="shared" si="173"/>
        <v>30</v>
      </c>
      <c r="U2150" s="62">
        <v>36314.050000000003</v>
      </c>
    </row>
    <row r="2151" spans="1:21" x14ac:dyDescent="0.25">
      <c r="A2151" t="s">
        <v>2181</v>
      </c>
      <c r="B2151">
        <v>1967</v>
      </c>
      <c r="C2151" t="s">
        <v>37</v>
      </c>
      <c r="D2151">
        <v>18</v>
      </c>
      <c r="E2151">
        <v>0</v>
      </c>
      <c r="F2151" s="54">
        <v>36332.449999999997</v>
      </c>
      <c r="G2151" t="s">
        <v>16</v>
      </c>
      <c r="H2151" t="s">
        <v>12</v>
      </c>
      <c r="I2151" t="s">
        <v>42</v>
      </c>
      <c r="J2151" s="19"/>
      <c r="K2151" s="19"/>
      <c r="L2151" s="15" t="str">
        <f t="shared" si="169"/>
        <v>Oct</v>
      </c>
      <c r="M2151" s="15">
        <f t="shared" si="170"/>
        <v>1967</v>
      </c>
      <c r="N2151" s="15" t="str" cm="1">
        <f t="array" ref="N2151">IF(G2151="?",INDEX($G$2:$G$2344,MODE(MATCH($G$2:$G$2344,$G$2:$G$2344,0))),G2151)</f>
        <v>tier - 1</v>
      </c>
      <c r="O2151" s="15" t="str" cm="1">
        <f t="array" ref="O2151">IF(H2151="?",INDEX($H$2:$H$2344,MODE(MATCH($H$2:$H$2344,$H$2:$H$2344,0))),H2151)</f>
        <v>tier - 3</v>
      </c>
      <c r="P2151" s="15" t="str">
        <f t="shared" si="171"/>
        <v>R1011</v>
      </c>
      <c r="Q2151" s="49" t="str">
        <f t="shared" si="172"/>
        <v>18-Oct-1967</v>
      </c>
      <c r="R2151" s="46">
        <v>24763</v>
      </c>
      <c r="S2151" s="15"/>
      <c r="T2151" s="29">
        <f t="shared" si="173"/>
        <v>55</v>
      </c>
      <c r="U2151" s="61">
        <v>36332.449999999997</v>
      </c>
    </row>
    <row r="2152" spans="1:21" x14ac:dyDescent="0.25">
      <c r="A2152" t="s">
        <v>2182</v>
      </c>
      <c r="B2152">
        <v>1975</v>
      </c>
      <c r="C2152" t="s">
        <v>18</v>
      </c>
      <c r="D2152">
        <v>5</v>
      </c>
      <c r="E2152">
        <v>1</v>
      </c>
      <c r="F2152" s="54">
        <v>36350.71</v>
      </c>
      <c r="G2152" t="s">
        <v>16</v>
      </c>
      <c r="H2152" t="s">
        <v>11</v>
      </c>
      <c r="I2152" t="s">
        <v>42</v>
      </c>
      <c r="J2152" s="20"/>
      <c r="K2152" s="20"/>
      <c r="L2152" s="17" t="str">
        <f t="shared" si="169"/>
        <v>Jun</v>
      </c>
      <c r="M2152" s="17">
        <f t="shared" si="170"/>
        <v>1975</v>
      </c>
      <c r="N2152" s="17" t="str" cm="1">
        <f t="array" ref="N2152">IF(G2152="?",INDEX($G$2:$G$2344,MODE(MATCH($G$2:$G$2344,$G$2:$G$2344,0))),G2152)</f>
        <v>tier - 1</v>
      </c>
      <c r="O2152" s="17" t="str" cm="1">
        <f t="array" ref="O2152">IF(H2152="?",INDEX($H$2:$H$2344,MODE(MATCH($H$2:$H$2344,$H$2:$H$2344,0))),H2152)</f>
        <v>tier - 2</v>
      </c>
      <c r="P2152" s="17" t="str">
        <f t="shared" si="171"/>
        <v>R1011</v>
      </c>
      <c r="Q2152" s="47" t="str">
        <f t="shared" si="172"/>
        <v>5-Jun-1975</v>
      </c>
      <c r="R2152" s="48">
        <v>27550</v>
      </c>
      <c r="S2152" s="17"/>
      <c r="T2152" s="30">
        <f t="shared" si="173"/>
        <v>48</v>
      </c>
      <c r="U2152" s="62">
        <v>36350.71</v>
      </c>
    </row>
    <row r="2153" spans="1:21" x14ac:dyDescent="0.25">
      <c r="A2153" t="s">
        <v>2183</v>
      </c>
      <c r="B2153">
        <v>2003</v>
      </c>
      <c r="C2153" t="s">
        <v>30</v>
      </c>
      <c r="D2153">
        <v>9</v>
      </c>
      <c r="E2153">
        <v>2</v>
      </c>
      <c r="F2153" s="54">
        <v>36397.58</v>
      </c>
      <c r="G2153" t="s">
        <v>11</v>
      </c>
      <c r="H2153" t="s">
        <v>12</v>
      </c>
      <c r="I2153" t="s">
        <v>42</v>
      </c>
      <c r="J2153" s="19"/>
      <c r="K2153" s="19"/>
      <c r="L2153" s="15" t="str">
        <f t="shared" si="169"/>
        <v>Dec</v>
      </c>
      <c r="M2153" s="15">
        <f t="shared" si="170"/>
        <v>2003</v>
      </c>
      <c r="N2153" s="15" t="str" cm="1">
        <f t="array" ref="N2153">IF(G2153="?",INDEX($G$2:$G$2344,MODE(MATCH($G$2:$G$2344,$G$2:$G$2344,0))),G2153)</f>
        <v>tier - 2</v>
      </c>
      <c r="O2153" s="15" t="str" cm="1">
        <f t="array" ref="O2153">IF(H2153="?",INDEX($H$2:$H$2344,MODE(MATCH($H$2:$H$2344,$H$2:$H$2344,0))),H2153)</f>
        <v>tier - 3</v>
      </c>
      <c r="P2153" s="15" t="str">
        <f t="shared" si="171"/>
        <v>R1011</v>
      </c>
      <c r="Q2153" s="49" t="str">
        <f t="shared" si="172"/>
        <v>9-Dec-2003</v>
      </c>
      <c r="R2153" s="46">
        <v>37964</v>
      </c>
      <c r="S2153" s="15"/>
      <c r="T2153" s="29">
        <f t="shared" si="173"/>
        <v>19</v>
      </c>
      <c r="U2153" s="61">
        <v>36397.58</v>
      </c>
    </row>
    <row r="2154" spans="1:21" x14ac:dyDescent="0.25">
      <c r="A2154" t="s">
        <v>2184</v>
      </c>
      <c r="B2154">
        <v>1962</v>
      </c>
      <c r="C2154" t="s">
        <v>15</v>
      </c>
      <c r="D2154">
        <v>19</v>
      </c>
      <c r="E2154">
        <v>0</v>
      </c>
      <c r="F2154" s="54">
        <v>36445.550000000003</v>
      </c>
      <c r="G2154" t="s">
        <v>11</v>
      </c>
      <c r="H2154" t="s">
        <v>11</v>
      </c>
      <c r="I2154" t="s">
        <v>42</v>
      </c>
      <c r="J2154" s="20"/>
      <c r="K2154" s="20"/>
      <c r="L2154" s="17" t="str">
        <f t="shared" si="169"/>
        <v>Nov</v>
      </c>
      <c r="M2154" s="17">
        <f t="shared" si="170"/>
        <v>1962</v>
      </c>
      <c r="N2154" s="17" t="str" cm="1">
        <f t="array" ref="N2154">IF(G2154="?",INDEX($G$2:$G$2344,MODE(MATCH($G$2:$G$2344,$G$2:$G$2344,0))),G2154)</f>
        <v>tier - 2</v>
      </c>
      <c r="O2154" s="17" t="str" cm="1">
        <f t="array" ref="O2154">IF(H2154="?",INDEX($H$2:$H$2344,MODE(MATCH($H$2:$H$2344,$H$2:$H$2344,0))),H2154)</f>
        <v>tier - 2</v>
      </c>
      <c r="P2154" s="17" t="str">
        <f t="shared" si="171"/>
        <v>R1011</v>
      </c>
      <c r="Q2154" s="47" t="str">
        <f t="shared" si="172"/>
        <v>19-Nov-1962</v>
      </c>
      <c r="R2154" s="48">
        <v>22969</v>
      </c>
      <c r="S2154" s="17"/>
      <c r="T2154" s="30">
        <f t="shared" si="173"/>
        <v>60</v>
      </c>
      <c r="U2154" s="62">
        <v>36445.550000000003</v>
      </c>
    </row>
    <row r="2155" spans="1:21" x14ac:dyDescent="0.25">
      <c r="A2155" t="s">
        <v>2185</v>
      </c>
      <c r="B2155">
        <v>1973</v>
      </c>
      <c r="C2155" t="s">
        <v>35</v>
      </c>
      <c r="D2155">
        <v>9</v>
      </c>
      <c r="E2155">
        <v>0</v>
      </c>
      <c r="F2155" s="54">
        <v>36541.550000000003</v>
      </c>
      <c r="G2155" t="s">
        <v>11</v>
      </c>
      <c r="H2155" t="s">
        <v>12</v>
      </c>
      <c r="I2155" t="s">
        <v>42</v>
      </c>
      <c r="J2155" s="19"/>
      <c r="K2155" s="19"/>
      <c r="L2155" s="15" t="str">
        <f t="shared" si="169"/>
        <v>Aug</v>
      </c>
      <c r="M2155" s="15">
        <f t="shared" si="170"/>
        <v>1973</v>
      </c>
      <c r="N2155" s="15" t="str" cm="1">
        <f t="array" ref="N2155">IF(G2155="?",INDEX($G$2:$G$2344,MODE(MATCH($G$2:$G$2344,$G$2:$G$2344,0))),G2155)</f>
        <v>tier - 2</v>
      </c>
      <c r="O2155" s="15" t="str" cm="1">
        <f t="array" ref="O2155">IF(H2155="?",INDEX($H$2:$H$2344,MODE(MATCH($H$2:$H$2344,$H$2:$H$2344,0))),H2155)</f>
        <v>tier - 3</v>
      </c>
      <c r="P2155" s="15" t="str">
        <f t="shared" si="171"/>
        <v>R1011</v>
      </c>
      <c r="Q2155" s="49" t="str">
        <f t="shared" si="172"/>
        <v>9-Aug-1973</v>
      </c>
      <c r="R2155" s="46">
        <v>26885</v>
      </c>
      <c r="S2155" s="15"/>
      <c r="T2155" s="29">
        <f t="shared" si="173"/>
        <v>49</v>
      </c>
      <c r="U2155" s="61">
        <v>36541.550000000003</v>
      </c>
    </row>
    <row r="2156" spans="1:21" x14ac:dyDescent="0.25">
      <c r="A2156" t="s">
        <v>2186</v>
      </c>
      <c r="B2156">
        <v>1992</v>
      </c>
      <c r="C2156" t="s">
        <v>37</v>
      </c>
      <c r="D2156">
        <v>9</v>
      </c>
      <c r="E2156">
        <v>0</v>
      </c>
      <c r="F2156" s="54">
        <v>36572.800000000003</v>
      </c>
      <c r="G2156" t="s">
        <v>16</v>
      </c>
      <c r="H2156" t="s">
        <v>11</v>
      </c>
      <c r="I2156" t="s">
        <v>42</v>
      </c>
      <c r="J2156" s="20"/>
      <c r="K2156" s="20"/>
      <c r="L2156" s="17" t="str">
        <f t="shared" si="169"/>
        <v>Oct</v>
      </c>
      <c r="M2156" s="17">
        <f t="shared" si="170"/>
        <v>1992</v>
      </c>
      <c r="N2156" s="17" t="str" cm="1">
        <f t="array" ref="N2156">IF(G2156="?",INDEX($G$2:$G$2344,MODE(MATCH($G$2:$G$2344,$G$2:$G$2344,0))),G2156)</f>
        <v>tier - 1</v>
      </c>
      <c r="O2156" s="17" t="str" cm="1">
        <f t="array" ref="O2156">IF(H2156="?",INDEX($H$2:$H$2344,MODE(MATCH($H$2:$H$2344,$H$2:$H$2344,0))),H2156)</f>
        <v>tier - 2</v>
      </c>
      <c r="P2156" s="17" t="str">
        <f t="shared" si="171"/>
        <v>R1011</v>
      </c>
      <c r="Q2156" s="47" t="str">
        <f t="shared" si="172"/>
        <v>9-Oct-1992</v>
      </c>
      <c r="R2156" s="48">
        <v>33886</v>
      </c>
      <c r="S2156" s="17"/>
      <c r="T2156" s="30">
        <f t="shared" si="173"/>
        <v>30</v>
      </c>
      <c r="U2156" s="62">
        <v>36572.800000000003</v>
      </c>
    </row>
    <row r="2157" spans="1:21" x14ac:dyDescent="0.25">
      <c r="A2157" t="s">
        <v>2187</v>
      </c>
      <c r="B2157">
        <v>1961</v>
      </c>
      <c r="C2157" t="s">
        <v>10</v>
      </c>
      <c r="D2157">
        <v>29</v>
      </c>
      <c r="E2157">
        <v>4</v>
      </c>
      <c r="F2157" s="54">
        <v>36580.28</v>
      </c>
      <c r="G2157" t="s">
        <v>11</v>
      </c>
      <c r="H2157" t="s">
        <v>11</v>
      </c>
      <c r="I2157" t="s">
        <v>13</v>
      </c>
      <c r="J2157" s="19"/>
      <c r="K2157" s="19"/>
      <c r="L2157" s="15" t="str">
        <f t="shared" si="169"/>
        <v>Jul</v>
      </c>
      <c r="M2157" s="15">
        <f t="shared" si="170"/>
        <v>1961</v>
      </c>
      <c r="N2157" s="15" t="str" cm="1">
        <f t="array" ref="N2157">IF(G2157="?",INDEX($G$2:$G$2344,MODE(MATCH($G$2:$G$2344,$G$2:$G$2344,0))),G2157)</f>
        <v>tier - 2</v>
      </c>
      <c r="O2157" s="15" t="str" cm="1">
        <f t="array" ref="O2157">IF(H2157="?",INDEX($H$2:$H$2344,MODE(MATCH($H$2:$H$2344,$H$2:$H$2344,0))),H2157)</f>
        <v>tier - 2</v>
      </c>
      <c r="P2157" s="15" t="str">
        <f t="shared" si="171"/>
        <v>R1013</v>
      </c>
      <c r="Q2157" s="49" t="str">
        <f t="shared" si="172"/>
        <v>29-Jul-1961</v>
      </c>
      <c r="R2157" s="46">
        <v>22491</v>
      </c>
      <c r="S2157" s="15"/>
      <c r="T2157" s="29">
        <f t="shared" si="173"/>
        <v>61</v>
      </c>
      <c r="U2157" s="61">
        <v>36580.28</v>
      </c>
    </row>
    <row r="2158" spans="1:21" x14ac:dyDescent="0.25">
      <c r="A2158" t="s">
        <v>2188</v>
      </c>
      <c r="B2158">
        <v>1970</v>
      </c>
      <c r="C2158" t="s">
        <v>10</v>
      </c>
      <c r="D2158">
        <v>14</v>
      </c>
      <c r="E2158">
        <v>0</v>
      </c>
      <c r="F2158" s="54">
        <v>36786.370000000003</v>
      </c>
      <c r="G2158" t="s">
        <v>16</v>
      </c>
      <c r="H2158" t="s">
        <v>16</v>
      </c>
      <c r="I2158" t="s">
        <v>42</v>
      </c>
      <c r="J2158" s="20"/>
      <c r="K2158" s="20"/>
      <c r="L2158" s="17" t="str">
        <f t="shared" si="169"/>
        <v>Jul</v>
      </c>
      <c r="M2158" s="17">
        <f t="shared" si="170"/>
        <v>1970</v>
      </c>
      <c r="N2158" s="17" t="str" cm="1">
        <f t="array" ref="N2158">IF(G2158="?",INDEX($G$2:$G$2344,MODE(MATCH($G$2:$G$2344,$G$2:$G$2344,0))),G2158)</f>
        <v>tier - 1</v>
      </c>
      <c r="O2158" s="17" t="str" cm="1">
        <f t="array" ref="O2158">IF(H2158="?",INDEX($H$2:$H$2344,MODE(MATCH($H$2:$H$2344,$H$2:$H$2344,0))),H2158)</f>
        <v>tier - 1</v>
      </c>
      <c r="P2158" s="17" t="str">
        <f t="shared" si="171"/>
        <v>R1011</v>
      </c>
      <c r="Q2158" s="47" t="str">
        <f t="shared" si="172"/>
        <v>14-Jul-1970</v>
      </c>
      <c r="R2158" s="48">
        <v>25763</v>
      </c>
      <c r="S2158" s="17"/>
      <c r="T2158" s="30">
        <f t="shared" si="173"/>
        <v>52</v>
      </c>
      <c r="U2158" s="62">
        <v>36786.370000000003</v>
      </c>
    </row>
    <row r="2159" spans="1:21" x14ac:dyDescent="0.25">
      <c r="A2159" t="s">
        <v>2189</v>
      </c>
      <c r="B2159">
        <v>1965</v>
      </c>
      <c r="C2159" t="s">
        <v>30</v>
      </c>
      <c r="D2159">
        <v>28</v>
      </c>
      <c r="E2159">
        <v>0</v>
      </c>
      <c r="F2159" s="54">
        <v>36795.29</v>
      </c>
      <c r="G2159" t="s">
        <v>11</v>
      </c>
      <c r="H2159" t="s">
        <v>16</v>
      </c>
      <c r="I2159" t="s">
        <v>42</v>
      </c>
      <c r="J2159" s="19"/>
      <c r="K2159" s="19"/>
      <c r="L2159" s="15" t="str">
        <f t="shared" si="169"/>
        <v>Dec</v>
      </c>
      <c r="M2159" s="15">
        <f t="shared" si="170"/>
        <v>1965</v>
      </c>
      <c r="N2159" s="15" t="str" cm="1">
        <f t="array" ref="N2159">IF(G2159="?",INDEX($G$2:$G$2344,MODE(MATCH($G$2:$G$2344,$G$2:$G$2344,0))),G2159)</f>
        <v>tier - 2</v>
      </c>
      <c r="O2159" s="15" t="str" cm="1">
        <f t="array" ref="O2159">IF(H2159="?",INDEX($H$2:$H$2344,MODE(MATCH($H$2:$H$2344,$H$2:$H$2344,0))),H2159)</f>
        <v>tier - 1</v>
      </c>
      <c r="P2159" s="15" t="str">
        <f t="shared" si="171"/>
        <v>R1011</v>
      </c>
      <c r="Q2159" s="49" t="str">
        <f t="shared" si="172"/>
        <v>28-Dec-1965</v>
      </c>
      <c r="R2159" s="46">
        <v>24104</v>
      </c>
      <c r="S2159" s="15"/>
      <c r="T2159" s="29">
        <f t="shared" si="173"/>
        <v>57</v>
      </c>
      <c r="U2159" s="61">
        <v>36795.29</v>
      </c>
    </row>
    <row r="2160" spans="1:21" x14ac:dyDescent="0.25">
      <c r="A2160" t="s">
        <v>31</v>
      </c>
      <c r="B2160">
        <v>1992</v>
      </c>
      <c r="C2160" t="s">
        <v>37</v>
      </c>
      <c r="D2160">
        <v>6</v>
      </c>
      <c r="E2160">
        <v>0</v>
      </c>
      <c r="F2160" s="54">
        <v>36837.47</v>
      </c>
      <c r="G2160" t="s">
        <v>16</v>
      </c>
      <c r="H2160" t="s">
        <v>11</v>
      </c>
      <c r="I2160" t="s">
        <v>42</v>
      </c>
      <c r="J2160" s="20"/>
      <c r="K2160" s="20"/>
      <c r="L2160" s="17" t="str">
        <f t="shared" si="169"/>
        <v>Oct</v>
      </c>
      <c r="M2160" s="17">
        <f t="shared" si="170"/>
        <v>1992</v>
      </c>
      <c r="N2160" s="17" t="str" cm="1">
        <f t="array" ref="N2160">IF(G2160="?",INDEX($G$2:$G$2344,MODE(MATCH($G$2:$G$2344,$G$2:$G$2344,0))),G2160)</f>
        <v>tier - 1</v>
      </c>
      <c r="O2160" s="17" t="str" cm="1">
        <f t="array" ref="O2160">IF(H2160="?",INDEX($H$2:$H$2344,MODE(MATCH($H$2:$H$2344,$H$2:$H$2344,0))),H2160)</f>
        <v>tier - 2</v>
      </c>
      <c r="P2160" s="17" t="str">
        <f t="shared" si="171"/>
        <v>R1011</v>
      </c>
      <c r="Q2160" s="47" t="str">
        <f t="shared" si="172"/>
        <v>6-Oct-1992</v>
      </c>
      <c r="R2160" s="48">
        <v>33883</v>
      </c>
      <c r="S2160" s="17"/>
      <c r="T2160" s="30">
        <f t="shared" si="173"/>
        <v>30</v>
      </c>
      <c r="U2160" s="62">
        <v>36837.47</v>
      </c>
    </row>
    <row r="2161" spans="1:21" x14ac:dyDescent="0.25">
      <c r="A2161" t="s">
        <v>2190</v>
      </c>
      <c r="B2161">
        <v>1992</v>
      </c>
      <c r="C2161" t="s">
        <v>10</v>
      </c>
      <c r="D2161">
        <v>4</v>
      </c>
      <c r="E2161">
        <v>0</v>
      </c>
      <c r="F2161" s="54">
        <v>36837.47</v>
      </c>
      <c r="G2161" t="s">
        <v>11</v>
      </c>
      <c r="H2161" t="s">
        <v>12</v>
      </c>
      <c r="I2161" t="s">
        <v>42</v>
      </c>
      <c r="J2161" s="19"/>
      <c r="K2161" s="19"/>
      <c r="L2161" s="15" t="str">
        <f t="shared" si="169"/>
        <v>Jul</v>
      </c>
      <c r="M2161" s="15">
        <f t="shared" si="170"/>
        <v>1992</v>
      </c>
      <c r="N2161" s="15" t="str" cm="1">
        <f t="array" ref="N2161">IF(G2161="?",INDEX($G$2:$G$2344,MODE(MATCH($G$2:$G$2344,$G$2:$G$2344,0))),G2161)</f>
        <v>tier - 2</v>
      </c>
      <c r="O2161" s="15" t="str" cm="1">
        <f t="array" ref="O2161">IF(H2161="?",INDEX($H$2:$H$2344,MODE(MATCH($H$2:$H$2344,$H$2:$H$2344,0))),H2161)</f>
        <v>tier - 3</v>
      </c>
      <c r="P2161" s="15" t="str">
        <f t="shared" si="171"/>
        <v>R1011</v>
      </c>
      <c r="Q2161" s="49" t="str">
        <f t="shared" si="172"/>
        <v>4-Jul-1992</v>
      </c>
      <c r="R2161" s="46">
        <v>33789</v>
      </c>
      <c r="S2161" s="15"/>
      <c r="T2161" s="29">
        <f t="shared" si="173"/>
        <v>30</v>
      </c>
      <c r="U2161" s="61">
        <v>36837.47</v>
      </c>
    </row>
    <row r="2162" spans="1:21" x14ac:dyDescent="0.25">
      <c r="A2162" t="s">
        <v>2191</v>
      </c>
      <c r="B2162">
        <v>1972</v>
      </c>
      <c r="C2162" t="s">
        <v>30</v>
      </c>
      <c r="D2162">
        <v>5</v>
      </c>
      <c r="E2162">
        <v>0</v>
      </c>
      <c r="F2162" s="54">
        <v>36889.99</v>
      </c>
      <c r="G2162" t="s">
        <v>16</v>
      </c>
      <c r="H2162" t="s">
        <v>12</v>
      </c>
      <c r="I2162" t="s">
        <v>42</v>
      </c>
      <c r="J2162" s="20"/>
      <c r="K2162" s="20"/>
      <c r="L2162" s="17" t="str">
        <f t="shared" si="169"/>
        <v>Dec</v>
      </c>
      <c r="M2162" s="17">
        <f t="shared" si="170"/>
        <v>1972</v>
      </c>
      <c r="N2162" s="17" t="str" cm="1">
        <f t="array" ref="N2162">IF(G2162="?",INDEX($G$2:$G$2344,MODE(MATCH($G$2:$G$2344,$G$2:$G$2344,0))),G2162)</f>
        <v>tier - 1</v>
      </c>
      <c r="O2162" s="17" t="str" cm="1">
        <f t="array" ref="O2162">IF(H2162="?",INDEX($H$2:$H$2344,MODE(MATCH($H$2:$H$2344,$H$2:$H$2344,0))),H2162)</f>
        <v>tier - 3</v>
      </c>
      <c r="P2162" s="17" t="str">
        <f t="shared" si="171"/>
        <v>R1011</v>
      </c>
      <c r="Q2162" s="47" t="str">
        <f t="shared" si="172"/>
        <v>5-Dec-1972</v>
      </c>
      <c r="R2162" s="48">
        <v>26638</v>
      </c>
      <c r="S2162" s="17"/>
      <c r="T2162" s="30">
        <f t="shared" si="173"/>
        <v>50</v>
      </c>
      <c r="U2162" s="62">
        <v>36889.99</v>
      </c>
    </row>
    <row r="2163" spans="1:21" x14ac:dyDescent="0.25">
      <c r="A2163" t="s">
        <v>2192</v>
      </c>
      <c r="B2163">
        <v>2003</v>
      </c>
      <c r="C2163" t="s">
        <v>18</v>
      </c>
      <c r="D2163">
        <v>21</v>
      </c>
      <c r="E2163">
        <v>0</v>
      </c>
      <c r="F2163" s="54">
        <v>36898.730000000003</v>
      </c>
      <c r="G2163" t="s">
        <v>11</v>
      </c>
      <c r="H2163" t="s">
        <v>16</v>
      </c>
      <c r="I2163" t="s">
        <v>23</v>
      </c>
      <c r="J2163" s="19"/>
      <c r="K2163" s="19"/>
      <c r="L2163" s="15" t="str">
        <f t="shared" si="169"/>
        <v>Jun</v>
      </c>
      <c r="M2163" s="15">
        <f t="shared" si="170"/>
        <v>2003</v>
      </c>
      <c r="N2163" s="15" t="str" cm="1">
        <f t="array" ref="N2163">IF(G2163="?",INDEX($G$2:$G$2344,MODE(MATCH($G$2:$G$2344,$G$2:$G$2344,0))),G2163)</f>
        <v>tier - 2</v>
      </c>
      <c r="O2163" s="15" t="str" cm="1">
        <f t="array" ref="O2163">IF(H2163="?",INDEX($H$2:$H$2344,MODE(MATCH($H$2:$H$2344,$H$2:$H$2344,0))),H2163)</f>
        <v>tier - 1</v>
      </c>
      <c r="P2163" s="15" t="str">
        <f t="shared" si="171"/>
        <v>R1012</v>
      </c>
      <c r="Q2163" s="49" t="str">
        <f t="shared" si="172"/>
        <v>21-Jun-2003</v>
      </c>
      <c r="R2163" s="46">
        <v>37793</v>
      </c>
      <c r="S2163" s="15"/>
      <c r="T2163" s="29">
        <f t="shared" si="173"/>
        <v>19</v>
      </c>
      <c r="U2163" s="61">
        <v>36898.730000000003</v>
      </c>
    </row>
    <row r="2164" spans="1:21" x14ac:dyDescent="0.25">
      <c r="A2164" t="s">
        <v>2193</v>
      </c>
      <c r="B2164">
        <v>1963</v>
      </c>
      <c r="C2164" t="s">
        <v>10</v>
      </c>
      <c r="D2164">
        <v>24</v>
      </c>
      <c r="E2164">
        <v>2</v>
      </c>
      <c r="F2164" s="54">
        <v>36910.61</v>
      </c>
      <c r="G2164" t="s">
        <v>11</v>
      </c>
      <c r="H2164" t="s">
        <v>11</v>
      </c>
      <c r="I2164" t="s">
        <v>42</v>
      </c>
      <c r="J2164" s="20"/>
      <c r="K2164" s="20"/>
      <c r="L2164" s="17" t="str">
        <f t="shared" si="169"/>
        <v>Jul</v>
      </c>
      <c r="M2164" s="17">
        <f t="shared" si="170"/>
        <v>1963</v>
      </c>
      <c r="N2164" s="17" t="str" cm="1">
        <f t="array" ref="N2164">IF(G2164="?",INDEX($G$2:$G$2344,MODE(MATCH($G$2:$G$2344,$G$2:$G$2344,0))),G2164)</f>
        <v>tier - 2</v>
      </c>
      <c r="O2164" s="17" t="str" cm="1">
        <f t="array" ref="O2164">IF(H2164="?",INDEX($H$2:$H$2344,MODE(MATCH($H$2:$H$2344,$H$2:$H$2344,0))),H2164)</f>
        <v>tier - 2</v>
      </c>
      <c r="P2164" s="17" t="str">
        <f t="shared" si="171"/>
        <v>R1011</v>
      </c>
      <c r="Q2164" s="47" t="str">
        <f t="shared" si="172"/>
        <v>24-Jul-1963</v>
      </c>
      <c r="R2164" s="48">
        <v>23216</v>
      </c>
      <c r="S2164" s="17"/>
      <c r="T2164" s="30">
        <f t="shared" si="173"/>
        <v>59</v>
      </c>
      <c r="U2164" s="62">
        <v>36910.61</v>
      </c>
    </row>
    <row r="2165" spans="1:21" x14ac:dyDescent="0.25">
      <c r="A2165" t="s">
        <v>2194</v>
      </c>
      <c r="B2165">
        <v>1991</v>
      </c>
      <c r="C2165" t="s">
        <v>18</v>
      </c>
      <c r="D2165">
        <v>10</v>
      </c>
      <c r="E2165">
        <v>3</v>
      </c>
      <c r="F2165" s="54">
        <v>36911.99</v>
      </c>
      <c r="G2165" t="s">
        <v>11</v>
      </c>
      <c r="H2165" t="s">
        <v>11</v>
      </c>
      <c r="I2165" t="s">
        <v>42</v>
      </c>
      <c r="J2165" s="19"/>
      <c r="K2165" s="19"/>
      <c r="L2165" s="15" t="str">
        <f t="shared" si="169"/>
        <v>Jun</v>
      </c>
      <c r="M2165" s="15">
        <f t="shared" si="170"/>
        <v>1991</v>
      </c>
      <c r="N2165" s="15" t="str" cm="1">
        <f t="array" ref="N2165">IF(G2165="?",INDEX($G$2:$G$2344,MODE(MATCH($G$2:$G$2344,$G$2:$G$2344,0))),G2165)</f>
        <v>tier - 2</v>
      </c>
      <c r="O2165" s="15" t="str" cm="1">
        <f t="array" ref="O2165">IF(H2165="?",INDEX($H$2:$H$2344,MODE(MATCH($H$2:$H$2344,$H$2:$H$2344,0))),H2165)</f>
        <v>tier - 2</v>
      </c>
      <c r="P2165" s="15" t="str">
        <f t="shared" si="171"/>
        <v>R1011</v>
      </c>
      <c r="Q2165" s="49" t="str">
        <f t="shared" si="172"/>
        <v>10-Jun-1991</v>
      </c>
      <c r="R2165" s="46">
        <v>33399</v>
      </c>
      <c r="S2165" s="15"/>
      <c r="T2165" s="29">
        <f t="shared" si="173"/>
        <v>31</v>
      </c>
      <c r="U2165" s="61">
        <v>36911.99</v>
      </c>
    </row>
    <row r="2166" spans="1:21" x14ac:dyDescent="0.25">
      <c r="A2166" t="s">
        <v>2195</v>
      </c>
      <c r="B2166">
        <v>1968</v>
      </c>
      <c r="C2166" t="s">
        <v>37</v>
      </c>
      <c r="D2166">
        <v>22</v>
      </c>
      <c r="E2166">
        <v>0</v>
      </c>
      <c r="F2166" s="54">
        <v>36922.61</v>
      </c>
      <c r="G2166" t="s">
        <v>11</v>
      </c>
      <c r="H2166" t="s">
        <v>16</v>
      </c>
      <c r="I2166" t="s">
        <v>42</v>
      </c>
      <c r="J2166" s="20"/>
      <c r="K2166" s="20"/>
      <c r="L2166" s="17" t="str">
        <f t="shared" si="169"/>
        <v>Oct</v>
      </c>
      <c r="M2166" s="17">
        <f t="shared" si="170"/>
        <v>1968</v>
      </c>
      <c r="N2166" s="17" t="str" cm="1">
        <f t="array" ref="N2166">IF(G2166="?",INDEX($G$2:$G$2344,MODE(MATCH($G$2:$G$2344,$G$2:$G$2344,0))),G2166)</f>
        <v>tier - 2</v>
      </c>
      <c r="O2166" s="17" t="str" cm="1">
        <f t="array" ref="O2166">IF(H2166="?",INDEX($H$2:$H$2344,MODE(MATCH($H$2:$H$2344,$H$2:$H$2344,0))),H2166)</f>
        <v>tier - 1</v>
      </c>
      <c r="P2166" s="17" t="str">
        <f t="shared" si="171"/>
        <v>R1011</v>
      </c>
      <c r="Q2166" s="47" t="str">
        <f t="shared" si="172"/>
        <v>22-Oct-1968</v>
      </c>
      <c r="R2166" s="48">
        <v>25133</v>
      </c>
      <c r="S2166" s="17"/>
      <c r="T2166" s="30">
        <f t="shared" si="173"/>
        <v>54</v>
      </c>
      <c r="U2166" s="62">
        <v>36922.61</v>
      </c>
    </row>
    <row r="2167" spans="1:21" x14ac:dyDescent="0.25">
      <c r="A2167" t="s">
        <v>2196</v>
      </c>
      <c r="B2167">
        <v>1977</v>
      </c>
      <c r="C2167" t="s">
        <v>35</v>
      </c>
      <c r="D2167">
        <v>13</v>
      </c>
      <c r="E2167">
        <v>2</v>
      </c>
      <c r="F2167" s="54">
        <v>36935.64</v>
      </c>
      <c r="G2167" t="s">
        <v>11</v>
      </c>
      <c r="H2167" t="s">
        <v>16</v>
      </c>
      <c r="I2167" t="s">
        <v>42</v>
      </c>
      <c r="J2167" s="19"/>
      <c r="K2167" s="19"/>
      <c r="L2167" s="15" t="str">
        <f t="shared" si="169"/>
        <v>Aug</v>
      </c>
      <c r="M2167" s="15">
        <f t="shared" si="170"/>
        <v>1977</v>
      </c>
      <c r="N2167" s="15" t="str" cm="1">
        <f t="array" ref="N2167">IF(G2167="?",INDEX($G$2:$G$2344,MODE(MATCH($G$2:$G$2344,$G$2:$G$2344,0))),G2167)</f>
        <v>tier - 2</v>
      </c>
      <c r="O2167" s="15" t="str" cm="1">
        <f t="array" ref="O2167">IF(H2167="?",INDEX($H$2:$H$2344,MODE(MATCH($H$2:$H$2344,$H$2:$H$2344,0))),H2167)</f>
        <v>tier - 1</v>
      </c>
      <c r="P2167" s="15" t="str">
        <f t="shared" si="171"/>
        <v>R1011</v>
      </c>
      <c r="Q2167" s="49" t="str">
        <f t="shared" si="172"/>
        <v>13-Aug-1977</v>
      </c>
      <c r="R2167" s="46">
        <v>28350</v>
      </c>
      <c r="S2167" s="15"/>
      <c r="T2167" s="29">
        <f t="shared" si="173"/>
        <v>45</v>
      </c>
      <c r="U2167" s="61">
        <v>36935.64</v>
      </c>
    </row>
    <row r="2168" spans="1:21" x14ac:dyDescent="0.25">
      <c r="A2168" t="s">
        <v>2197</v>
      </c>
      <c r="B2168">
        <v>1992</v>
      </c>
      <c r="C2168" t="s">
        <v>35</v>
      </c>
      <c r="D2168">
        <v>25</v>
      </c>
      <c r="E2168">
        <v>0</v>
      </c>
      <c r="F2168" s="54">
        <v>36950.26</v>
      </c>
      <c r="G2168" t="s">
        <v>16</v>
      </c>
      <c r="H2168" t="s">
        <v>16</v>
      </c>
      <c r="I2168" t="s">
        <v>13</v>
      </c>
      <c r="J2168" s="20"/>
      <c r="K2168" s="20"/>
      <c r="L2168" s="17" t="str">
        <f t="shared" si="169"/>
        <v>Aug</v>
      </c>
      <c r="M2168" s="17">
        <f t="shared" si="170"/>
        <v>1992</v>
      </c>
      <c r="N2168" s="17" t="str" cm="1">
        <f t="array" ref="N2168">IF(G2168="?",INDEX($G$2:$G$2344,MODE(MATCH($G$2:$G$2344,$G$2:$G$2344,0))),G2168)</f>
        <v>tier - 1</v>
      </c>
      <c r="O2168" s="17" t="str" cm="1">
        <f t="array" ref="O2168">IF(H2168="?",INDEX($H$2:$H$2344,MODE(MATCH($H$2:$H$2344,$H$2:$H$2344,0))),H2168)</f>
        <v>tier - 1</v>
      </c>
      <c r="P2168" s="17" t="str">
        <f t="shared" si="171"/>
        <v>R1013</v>
      </c>
      <c r="Q2168" s="47" t="str">
        <f t="shared" si="172"/>
        <v>25-Aug-1992</v>
      </c>
      <c r="R2168" s="48">
        <v>33841</v>
      </c>
      <c r="S2168" s="17"/>
      <c r="T2168" s="30">
        <f t="shared" si="173"/>
        <v>30</v>
      </c>
      <c r="U2168" s="62">
        <v>36950.26</v>
      </c>
    </row>
    <row r="2169" spans="1:21" x14ac:dyDescent="0.25">
      <c r="A2169" t="s">
        <v>2198</v>
      </c>
      <c r="B2169">
        <v>1992</v>
      </c>
      <c r="C2169" t="s">
        <v>20</v>
      </c>
      <c r="D2169">
        <v>13</v>
      </c>
      <c r="E2169">
        <v>0</v>
      </c>
      <c r="F2169" s="54">
        <v>36976.449999999997</v>
      </c>
      <c r="G2169" t="s">
        <v>11</v>
      </c>
      <c r="H2169" t="s">
        <v>12</v>
      </c>
      <c r="I2169" t="s">
        <v>42</v>
      </c>
      <c r="J2169" s="19"/>
      <c r="K2169" s="19"/>
      <c r="L2169" s="15" t="str">
        <f t="shared" si="169"/>
        <v>Sep</v>
      </c>
      <c r="M2169" s="15">
        <f t="shared" si="170"/>
        <v>1992</v>
      </c>
      <c r="N2169" s="15" t="str" cm="1">
        <f t="array" ref="N2169">IF(G2169="?",INDEX($G$2:$G$2344,MODE(MATCH($G$2:$G$2344,$G$2:$G$2344,0))),G2169)</f>
        <v>tier - 2</v>
      </c>
      <c r="O2169" s="15" t="str" cm="1">
        <f t="array" ref="O2169">IF(H2169="?",INDEX($H$2:$H$2344,MODE(MATCH($H$2:$H$2344,$H$2:$H$2344,0))),H2169)</f>
        <v>tier - 3</v>
      </c>
      <c r="P2169" s="15" t="str">
        <f t="shared" si="171"/>
        <v>R1011</v>
      </c>
      <c r="Q2169" s="49" t="str">
        <f t="shared" si="172"/>
        <v>13-Sep-1992</v>
      </c>
      <c r="R2169" s="46">
        <v>33860</v>
      </c>
      <c r="S2169" s="15"/>
      <c r="T2169" s="29">
        <f t="shared" si="173"/>
        <v>30</v>
      </c>
      <c r="U2169" s="61">
        <v>36976.449999999997</v>
      </c>
    </row>
    <row r="2170" spans="1:21" x14ac:dyDescent="0.25">
      <c r="A2170" t="s">
        <v>2199</v>
      </c>
      <c r="B2170">
        <v>1991</v>
      </c>
      <c r="C2170" t="s">
        <v>15</v>
      </c>
      <c r="D2170">
        <v>1</v>
      </c>
      <c r="E2170">
        <v>3</v>
      </c>
      <c r="F2170" s="54">
        <v>37040.879999999997</v>
      </c>
      <c r="G2170" t="s">
        <v>11</v>
      </c>
      <c r="H2170" t="s">
        <v>11</v>
      </c>
      <c r="I2170" t="s">
        <v>42</v>
      </c>
      <c r="J2170" s="20"/>
      <c r="K2170" s="20"/>
      <c r="L2170" s="17" t="str">
        <f t="shared" si="169"/>
        <v>Nov</v>
      </c>
      <c r="M2170" s="17">
        <f t="shared" si="170"/>
        <v>1991</v>
      </c>
      <c r="N2170" s="17" t="str" cm="1">
        <f t="array" ref="N2170">IF(G2170="?",INDEX($G$2:$G$2344,MODE(MATCH($G$2:$G$2344,$G$2:$G$2344,0))),G2170)</f>
        <v>tier - 2</v>
      </c>
      <c r="O2170" s="17" t="str" cm="1">
        <f t="array" ref="O2170">IF(H2170="?",INDEX($H$2:$H$2344,MODE(MATCH($H$2:$H$2344,$H$2:$H$2344,0))),H2170)</f>
        <v>tier - 2</v>
      </c>
      <c r="P2170" s="17" t="str">
        <f t="shared" si="171"/>
        <v>R1011</v>
      </c>
      <c r="Q2170" s="47" t="str">
        <f t="shared" si="172"/>
        <v>1-Nov-1991</v>
      </c>
      <c r="R2170" s="48">
        <v>33543</v>
      </c>
      <c r="S2170" s="17"/>
      <c r="T2170" s="30">
        <f t="shared" si="173"/>
        <v>31</v>
      </c>
      <c r="U2170" s="62">
        <v>37040.879999999997</v>
      </c>
    </row>
    <row r="2171" spans="1:21" x14ac:dyDescent="0.25">
      <c r="A2171" t="s">
        <v>2200</v>
      </c>
      <c r="B2171">
        <v>1988</v>
      </c>
      <c r="C2171" t="s">
        <v>30</v>
      </c>
      <c r="D2171">
        <v>17</v>
      </c>
      <c r="E2171">
        <v>3</v>
      </c>
      <c r="F2171" s="54">
        <v>37076.370000000003</v>
      </c>
      <c r="G2171" t="s">
        <v>11</v>
      </c>
      <c r="H2171" t="s">
        <v>16</v>
      </c>
      <c r="I2171" t="s">
        <v>42</v>
      </c>
      <c r="J2171" s="19"/>
      <c r="K2171" s="19"/>
      <c r="L2171" s="15" t="str">
        <f t="shared" si="169"/>
        <v>Dec</v>
      </c>
      <c r="M2171" s="15">
        <f t="shared" si="170"/>
        <v>1988</v>
      </c>
      <c r="N2171" s="15" t="str" cm="1">
        <f t="array" ref="N2171">IF(G2171="?",INDEX($G$2:$G$2344,MODE(MATCH($G$2:$G$2344,$G$2:$G$2344,0))),G2171)</f>
        <v>tier - 2</v>
      </c>
      <c r="O2171" s="15" t="str" cm="1">
        <f t="array" ref="O2171">IF(H2171="?",INDEX($H$2:$H$2344,MODE(MATCH($H$2:$H$2344,$H$2:$H$2344,0))),H2171)</f>
        <v>tier - 1</v>
      </c>
      <c r="P2171" s="15" t="str">
        <f t="shared" si="171"/>
        <v>R1011</v>
      </c>
      <c r="Q2171" s="49" t="str">
        <f t="shared" si="172"/>
        <v>17-Dec-1988</v>
      </c>
      <c r="R2171" s="46">
        <v>32494</v>
      </c>
      <c r="S2171" s="15"/>
      <c r="T2171" s="29">
        <f t="shared" si="173"/>
        <v>34</v>
      </c>
      <c r="U2171" s="61">
        <v>37076.370000000003</v>
      </c>
    </row>
    <row r="2172" spans="1:21" x14ac:dyDescent="0.25">
      <c r="A2172" t="s">
        <v>2201</v>
      </c>
      <c r="B2172">
        <v>1989</v>
      </c>
      <c r="C2172" t="s">
        <v>18</v>
      </c>
      <c r="D2172">
        <v>10</v>
      </c>
      <c r="E2172">
        <v>0</v>
      </c>
      <c r="F2172" s="54">
        <v>37079.370000000003</v>
      </c>
      <c r="G2172" t="s">
        <v>11</v>
      </c>
      <c r="H2172" t="s">
        <v>12</v>
      </c>
      <c r="I2172" t="s">
        <v>42</v>
      </c>
      <c r="J2172" s="20"/>
      <c r="K2172" s="20"/>
      <c r="L2172" s="17" t="str">
        <f t="shared" si="169"/>
        <v>Jun</v>
      </c>
      <c r="M2172" s="17">
        <f t="shared" si="170"/>
        <v>1989</v>
      </c>
      <c r="N2172" s="17" t="str" cm="1">
        <f t="array" ref="N2172">IF(G2172="?",INDEX($G$2:$G$2344,MODE(MATCH($G$2:$G$2344,$G$2:$G$2344,0))),G2172)</f>
        <v>tier - 2</v>
      </c>
      <c r="O2172" s="17" t="str" cm="1">
        <f t="array" ref="O2172">IF(H2172="?",INDEX($H$2:$H$2344,MODE(MATCH($H$2:$H$2344,$H$2:$H$2344,0))),H2172)</f>
        <v>tier - 3</v>
      </c>
      <c r="P2172" s="17" t="str">
        <f t="shared" si="171"/>
        <v>R1011</v>
      </c>
      <c r="Q2172" s="47" t="str">
        <f t="shared" si="172"/>
        <v>10-Jun-1989</v>
      </c>
      <c r="R2172" s="48">
        <v>32669</v>
      </c>
      <c r="S2172" s="17"/>
      <c r="T2172" s="30">
        <f t="shared" si="173"/>
        <v>33</v>
      </c>
      <c r="U2172" s="62">
        <v>37079.370000000003</v>
      </c>
    </row>
    <row r="2173" spans="1:21" x14ac:dyDescent="0.25">
      <c r="A2173" t="s">
        <v>2202</v>
      </c>
      <c r="B2173">
        <v>1995</v>
      </c>
      <c r="C2173" t="s">
        <v>37</v>
      </c>
      <c r="D2173">
        <v>30</v>
      </c>
      <c r="E2173">
        <v>0</v>
      </c>
      <c r="F2173" s="54">
        <v>37133.9</v>
      </c>
      <c r="G2173" t="s">
        <v>11</v>
      </c>
      <c r="H2173" t="s">
        <v>11</v>
      </c>
      <c r="I2173" t="s">
        <v>13</v>
      </c>
      <c r="J2173" s="19"/>
      <c r="K2173" s="19"/>
      <c r="L2173" s="15" t="str">
        <f t="shared" si="169"/>
        <v>Oct</v>
      </c>
      <c r="M2173" s="15">
        <f t="shared" si="170"/>
        <v>1995</v>
      </c>
      <c r="N2173" s="15" t="str" cm="1">
        <f t="array" ref="N2173">IF(G2173="?",INDEX($G$2:$G$2344,MODE(MATCH($G$2:$G$2344,$G$2:$G$2344,0))),G2173)</f>
        <v>tier - 2</v>
      </c>
      <c r="O2173" s="15" t="str" cm="1">
        <f t="array" ref="O2173">IF(H2173="?",INDEX($H$2:$H$2344,MODE(MATCH($H$2:$H$2344,$H$2:$H$2344,0))),H2173)</f>
        <v>tier - 2</v>
      </c>
      <c r="P2173" s="15" t="str">
        <f t="shared" si="171"/>
        <v>R1013</v>
      </c>
      <c r="Q2173" s="49" t="str">
        <f t="shared" si="172"/>
        <v>30-Oct-1995</v>
      </c>
      <c r="R2173" s="46">
        <v>35002</v>
      </c>
      <c r="S2173" s="15"/>
      <c r="T2173" s="29">
        <f t="shared" si="173"/>
        <v>27</v>
      </c>
      <c r="U2173" s="61">
        <v>37133.9</v>
      </c>
    </row>
    <row r="2174" spans="1:21" x14ac:dyDescent="0.25">
      <c r="A2174" t="s">
        <v>2203</v>
      </c>
      <c r="B2174">
        <v>2000</v>
      </c>
      <c r="C2174" t="s">
        <v>20</v>
      </c>
      <c r="D2174">
        <v>5</v>
      </c>
      <c r="E2174">
        <v>1</v>
      </c>
      <c r="F2174" s="54">
        <v>37165.160000000003</v>
      </c>
      <c r="G2174" t="s">
        <v>16</v>
      </c>
      <c r="H2174" t="s">
        <v>12</v>
      </c>
      <c r="I2174" t="s">
        <v>31</v>
      </c>
      <c r="J2174" s="20"/>
      <c r="K2174" s="20"/>
      <c r="L2174" s="17" t="str">
        <f t="shared" si="169"/>
        <v>Sep</v>
      </c>
      <c r="M2174" s="17">
        <f t="shared" si="170"/>
        <v>2000</v>
      </c>
      <c r="N2174" s="17" t="str" cm="1">
        <f t="array" ref="N2174">IF(G2174="?",INDEX($G$2:$G$2344,MODE(MATCH($G$2:$G$2344,$G$2:$G$2344,0))),G2174)</f>
        <v>tier - 1</v>
      </c>
      <c r="O2174" s="17" t="str" cm="1">
        <f t="array" ref="O2174">IF(H2174="?",INDEX($H$2:$H$2344,MODE(MATCH($H$2:$H$2344,$H$2:$H$2344,0))),H2174)</f>
        <v>tier - 3</v>
      </c>
      <c r="P2174" s="17" t="str">
        <f t="shared" si="171"/>
        <v>Unknown</v>
      </c>
      <c r="Q2174" s="47" t="str">
        <f t="shared" si="172"/>
        <v>5-Sep-2000</v>
      </c>
      <c r="R2174" s="48">
        <v>36774</v>
      </c>
      <c r="S2174" s="17"/>
      <c r="T2174" s="30">
        <f t="shared" si="173"/>
        <v>22</v>
      </c>
      <c r="U2174" s="62">
        <v>37165.160000000003</v>
      </c>
    </row>
    <row r="2175" spans="1:21" x14ac:dyDescent="0.25">
      <c r="A2175" t="s">
        <v>2204</v>
      </c>
      <c r="B2175">
        <v>1990</v>
      </c>
      <c r="C2175" t="s">
        <v>37</v>
      </c>
      <c r="D2175">
        <v>17</v>
      </c>
      <c r="E2175">
        <v>3</v>
      </c>
      <c r="F2175" s="54">
        <v>37251.22</v>
      </c>
      <c r="G2175" t="s">
        <v>11</v>
      </c>
      <c r="H2175" t="s">
        <v>11</v>
      </c>
      <c r="I2175" t="s">
        <v>42</v>
      </c>
      <c r="J2175" s="19"/>
      <c r="K2175" s="19"/>
      <c r="L2175" s="15" t="str">
        <f t="shared" si="169"/>
        <v>Oct</v>
      </c>
      <c r="M2175" s="15">
        <f t="shared" si="170"/>
        <v>1990</v>
      </c>
      <c r="N2175" s="15" t="str" cm="1">
        <f t="array" ref="N2175">IF(G2175="?",INDEX($G$2:$G$2344,MODE(MATCH($G$2:$G$2344,$G$2:$G$2344,0))),G2175)</f>
        <v>tier - 2</v>
      </c>
      <c r="O2175" s="15" t="str" cm="1">
        <f t="array" ref="O2175">IF(H2175="?",INDEX($H$2:$H$2344,MODE(MATCH($H$2:$H$2344,$H$2:$H$2344,0))),H2175)</f>
        <v>tier - 2</v>
      </c>
      <c r="P2175" s="15" t="str">
        <f t="shared" si="171"/>
        <v>R1011</v>
      </c>
      <c r="Q2175" s="49" t="str">
        <f t="shared" si="172"/>
        <v>17-Oct-1990</v>
      </c>
      <c r="R2175" s="46">
        <v>33163</v>
      </c>
      <c r="S2175" s="15"/>
      <c r="T2175" s="29">
        <f t="shared" si="173"/>
        <v>32</v>
      </c>
      <c r="U2175" s="61">
        <v>37251.22</v>
      </c>
    </row>
    <row r="2176" spans="1:21" x14ac:dyDescent="0.25">
      <c r="A2176" t="s">
        <v>2205</v>
      </c>
      <c r="B2176">
        <v>1985</v>
      </c>
      <c r="C2176" t="s">
        <v>15</v>
      </c>
      <c r="D2176">
        <v>17</v>
      </c>
      <c r="E2176">
        <v>0</v>
      </c>
      <c r="F2176" s="54">
        <v>37270.15</v>
      </c>
      <c r="G2176" t="s">
        <v>11</v>
      </c>
      <c r="H2176" t="s">
        <v>16</v>
      </c>
      <c r="I2176" t="s">
        <v>247</v>
      </c>
      <c r="J2176" s="20"/>
      <c r="K2176" s="20"/>
      <c r="L2176" s="17" t="str">
        <f t="shared" si="169"/>
        <v>Nov</v>
      </c>
      <c r="M2176" s="17">
        <f t="shared" si="170"/>
        <v>1985</v>
      </c>
      <c r="N2176" s="17" t="str" cm="1">
        <f t="array" ref="N2176">IF(G2176="?",INDEX($G$2:$G$2344,MODE(MATCH($G$2:$G$2344,$G$2:$G$2344,0))),G2176)</f>
        <v>tier - 2</v>
      </c>
      <c r="O2176" s="17" t="str" cm="1">
        <f t="array" ref="O2176">IF(H2176="?",INDEX($H$2:$H$2344,MODE(MATCH($H$2:$H$2344,$H$2:$H$2344,0))),H2176)</f>
        <v>tier - 1</v>
      </c>
      <c r="P2176" s="17" t="str">
        <f t="shared" si="171"/>
        <v>R1024</v>
      </c>
      <c r="Q2176" s="47" t="str">
        <f t="shared" si="172"/>
        <v>17-Nov-1985</v>
      </c>
      <c r="R2176" s="48">
        <v>31368</v>
      </c>
      <c r="S2176" s="17"/>
      <c r="T2176" s="30">
        <f t="shared" si="173"/>
        <v>37</v>
      </c>
      <c r="U2176" s="62">
        <v>37270.15</v>
      </c>
    </row>
    <row r="2177" spans="1:21" x14ac:dyDescent="0.25">
      <c r="A2177" t="s">
        <v>2206</v>
      </c>
      <c r="B2177">
        <v>1975</v>
      </c>
      <c r="C2177" t="s">
        <v>15</v>
      </c>
      <c r="D2177">
        <v>9</v>
      </c>
      <c r="E2177">
        <v>1</v>
      </c>
      <c r="F2177" s="54">
        <v>37272.339999999997</v>
      </c>
      <c r="G2177" t="s">
        <v>11</v>
      </c>
      <c r="H2177" t="s">
        <v>12</v>
      </c>
      <c r="I2177" t="s">
        <v>42</v>
      </c>
      <c r="J2177" s="19"/>
      <c r="K2177" s="19"/>
      <c r="L2177" s="15" t="str">
        <f t="shared" si="169"/>
        <v>Nov</v>
      </c>
      <c r="M2177" s="15">
        <f t="shared" si="170"/>
        <v>1975</v>
      </c>
      <c r="N2177" s="15" t="str" cm="1">
        <f t="array" ref="N2177">IF(G2177="?",INDEX($G$2:$G$2344,MODE(MATCH($G$2:$G$2344,$G$2:$G$2344,0))),G2177)</f>
        <v>tier - 2</v>
      </c>
      <c r="O2177" s="15" t="str" cm="1">
        <f t="array" ref="O2177">IF(H2177="?",INDEX($H$2:$H$2344,MODE(MATCH($H$2:$H$2344,$H$2:$H$2344,0))),H2177)</f>
        <v>tier - 3</v>
      </c>
      <c r="P2177" s="15" t="str">
        <f t="shared" si="171"/>
        <v>R1011</v>
      </c>
      <c r="Q2177" s="49" t="str">
        <f t="shared" si="172"/>
        <v>9-Nov-1975</v>
      </c>
      <c r="R2177" s="46">
        <v>27707</v>
      </c>
      <c r="S2177" s="15"/>
      <c r="T2177" s="29">
        <f t="shared" si="173"/>
        <v>47</v>
      </c>
      <c r="U2177" s="61">
        <v>37272.339999999997</v>
      </c>
    </row>
    <row r="2178" spans="1:21" x14ac:dyDescent="0.25">
      <c r="A2178" t="s">
        <v>2207</v>
      </c>
      <c r="B2178">
        <v>1969</v>
      </c>
      <c r="C2178" t="s">
        <v>37</v>
      </c>
      <c r="D2178">
        <v>30</v>
      </c>
      <c r="E2178">
        <v>0</v>
      </c>
      <c r="F2178" s="54">
        <v>37277.269999999997</v>
      </c>
      <c r="G2178" t="s">
        <v>16</v>
      </c>
      <c r="H2178" t="s">
        <v>12</v>
      </c>
      <c r="I2178" t="s">
        <v>42</v>
      </c>
      <c r="J2178" s="20"/>
      <c r="K2178" s="20"/>
      <c r="L2178" s="17" t="str">
        <f t="shared" ref="L2178:L2241" si="174">IF(C2178="?","Sep",C2178)</f>
        <v>Oct</v>
      </c>
      <c r="M2178" s="17">
        <f t="shared" ref="M2178:M2241" si="175">IF(B2178="?",ROUND(AVERAGE($B$2:$B$2344),0),B2178)</f>
        <v>1969</v>
      </c>
      <c r="N2178" s="17" t="str" cm="1">
        <f t="array" ref="N2178">IF(G2178="?",INDEX($G$2:$G$2344,MODE(MATCH($G$2:$G$2344,$G$2:$G$2344,0))),G2178)</f>
        <v>tier - 1</v>
      </c>
      <c r="O2178" s="17" t="str" cm="1">
        <f t="array" ref="O2178">IF(H2178="?",INDEX($H$2:$H$2344,MODE(MATCH($H$2:$H$2344,$H$2:$H$2344,0))),H2178)</f>
        <v>tier - 3</v>
      </c>
      <c r="P2178" s="17" t="str">
        <f t="shared" ref="P2178:P2241" si="176">IF(I2178="?","Unknown",I2178)</f>
        <v>R1011</v>
      </c>
      <c r="Q2178" s="47" t="str">
        <f t="shared" ref="Q2178:Q2241" si="177">CONCATENATE(D2178,"-",L2178,"-",M2178)</f>
        <v>30-Oct-1969</v>
      </c>
      <c r="R2178" s="48">
        <v>25506</v>
      </c>
      <c r="S2178" s="17"/>
      <c r="T2178" s="30">
        <f t="shared" ref="T2178:T2241" si="178">DATEDIF(R2178,$S$2,"Y")</f>
        <v>53</v>
      </c>
      <c r="U2178" s="62">
        <v>37277.269999999997</v>
      </c>
    </row>
    <row r="2179" spans="1:21" x14ac:dyDescent="0.25">
      <c r="A2179" t="s">
        <v>2208</v>
      </c>
      <c r="B2179">
        <v>1979</v>
      </c>
      <c r="C2179" t="s">
        <v>35</v>
      </c>
      <c r="D2179">
        <v>3</v>
      </c>
      <c r="E2179">
        <v>2</v>
      </c>
      <c r="F2179" s="54">
        <v>37425.94</v>
      </c>
      <c r="G2179" t="s">
        <v>11</v>
      </c>
      <c r="H2179" t="s">
        <v>16</v>
      </c>
      <c r="I2179" t="s">
        <v>42</v>
      </c>
      <c r="J2179" s="19"/>
      <c r="K2179" s="19"/>
      <c r="L2179" s="15" t="str">
        <f t="shared" si="174"/>
        <v>Aug</v>
      </c>
      <c r="M2179" s="15">
        <f t="shared" si="175"/>
        <v>1979</v>
      </c>
      <c r="N2179" s="15" t="str" cm="1">
        <f t="array" ref="N2179">IF(G2179="?",INDEX($G$2:$G$2344,MODE(MATCH($G$2:$G$2344,$G$2:$G$2344,0))),G2179)</f>
        <v>tier - 2</v>
      </c>
      <c r="O2179" s="15" t="str" cm="1">
        <f t="array" ref="O2179">IF(H2179="?",INDEX($H$2:$H$2344,MODE(MATCH($H$2:$H$2344,$H$2:$H$2344,0))),H2179)</f>
        <v>tier - 1</v>
      </c>
      <c r="P2179" s="15" t="str">
        <f t="shared" si="176"/>
        <v>R1011</v>
      </c>
      <c r="Q2179" s="49" t="str">
        <f t="shared" si="177"/>
        <v>3-Aug-1979</v>
      </c>
      <c r="R2179" s="46">
        <v>29070</v>
      </c>
      <c r="S2179" s="15"/>
      <c r="T2179" s="29">
        <f t="shared" si="178"/>
        <v>43</v>
      </c>
      <c r="U2179" s="61">
        <v>37425.94</v>
      </c>
    </row>
    <row r="2180" spans="1:21" x14ac:dyDescent="0.25">
      <c r="A2180" t="s">
        <v>2209</v>
      </c>
      <c r="B2180">
        <v>2002</v>
      </c>
      <c r="C2180" t="s">
        <v>20</v>
      </c>
      <c r="D2180">
        <v>27</v>
      </c>
      <c r="E2180">
        <v>3</v>
      </c>
      <c r="F2180" s="54">
        <v>37465.339999999997</v>
      </c>
      <c r="G2180" t="s">
        <v>16</v>
      </c>
      <c r="H2180" t="s">
        <v>11</v>
      </c>
      <c r="I2180" t="s">
        <v>23</v>
      </c>
      <c r="J2180" s="20"/>
      <c r="K2180" s="20"/>
      <c r="L2180" s="17" t="str">
        <f t="shared" si="174"/>
        <v>Sep</v>
      </c>
      <c r="M2180" s="17">
        <f t="shared" si="175"/>
        <v>2002</v>
      </c>
      <c r="N2180" s="17" t="str" cm="1">
        <f t="array" ref="N2180">IF(G2180="?",INDEX($G$2:$G$2344,MODE(MATCH($G$2:$G$2344,$G$2:$G$2344,0))),G2180)</f>
        <v>tier - 1</v>
      </c>
      <c r="O2180" s="17" t="str" cm="1">
        <f t="array" ref="O2180">IF(H2180="?",INDEX($H$2:$H$2344,MODE(MATCH($H$2:$H$2344,$H$2:$H$2344,0))),H2180)</f>
        <v>tier - 2</v>
      </c>
      <c r="P2180" s="17" t="str">
        <f t="shared" si="176"/>
        <v>R1012</v>
      </c>
      <c r="Q2180" s="47" t="str">
        <f t="shared" si="177"/>
        <v>27-Sep-2002</v>
      </c>
      <c r="R2180" s="48">
        <v>37526</v>
      </c>
      <c r="S2180" s="17"/>
      <c r="T2180" s="30">
        <f t="shared" si="178"/>
        <v>20</v>
      </c>
      <c r="U2180" s="62">
        <v>37465.339999999997</v>
      </c>
    </row>
    <row r="2181" spans="1:21" x14ac:dyDescent="0.25">
      <c r="A2181" t="s">
        <v>2210</v>
      </c>
      <c r="B2181">
        <v>2000</v>
      </c>
      <c r="C2181" t="s">
        <v>37</v>
      </c>
      <c r="D2181">
        <v>12</v>
      </c>
      <c r="E2181">
        <v>2</v>
      </c>
      <c r="F2181" s="54">
        <v>37484.449999999997</v>
      </c>
      <c r="G2181" t="s">
        <v>16</v>
      </c>
      <c r="H2181" t="s">
        <v>16</v>
      </c>
      <c r="I2181" t="s">
        <v>13</v>
      </c>
      <c r="J2181" s="19"/>
      <c r="K2181" s="19"/>
      <c r="L2181" s="15" t="str">
        <f t="shared" si="174"/>
        <v>Oct</v>
      </c>
      <c r="M2181" s="15">
        <f t="shared" si="175"/>
        <v>2000</v>
      </c>
      <c r="N2181" s="15" t="str" cm="1">
        <f t="array" ref="N2181">IF(G2181="?",INDEX($G$2:$G$2344,MODE(MATCH($G$2:$G$2344,$G$2:$G$2344,0))),G2181)</f>
        <v>tier - 1</v>
      </c>
      <c r="O2181" s="15" t="str" cm="1">
        <f t="array" ref="O2181">IF(H2181="?",INDEX($H$2:$H$2344,MODE(MATCH($H$2:$H$2344,$H$2:$H$2344,0))),H2181)</f>
        <v>tier - 1</v>
      </c>
      <c r="P2181" s="15" t="str">
        <f t="shared" si="176"/>
        <v>R1013</v>
      </c>
      <c r="Q2181" s="49" t="str">
        <f t="shared" si="177"/>
        <v>12-Oct-2000</v>
      </c>
      <c r="R2181" s="46">
        <v>36811</v>
      </c>
      <c r="S2181" s="15"/>
      <c r="T2181" s="29">
        <f t="shared" si="178"/>
        <v>22</v>
      </c>
      <c r="U2181" s="61">
        <v>37484.449999999997</v>
      </c>
    </row>
    <row r="2182" spans="1:21" x14ac:dyDescent="0.25">
      <c r="A2182" t="s">
        <v>2211</v>
      </c>
      <c r="B2182">
        <v>1990</v>
      </c>
      <c r="C2182" t="s">
        <v>15</v>
      </c>
      <c r="D2182">
        <v>16</v>
      </c>
      <c r="E2182">
        <v>1</v>
      </c>
      <c r="F2182" s="54">
        <v>37607.53</v>
      </c>
      <c r="G2182" t="s">
        <v>16</v>
      </c>
      <c r="H2182" t="s">
        <v>11</v>
      </c>
      <c r="I2182" t="s">
        <v>166</v>
      </c>
      <c r="J2182" s="20"/>
      <c r="K2182" s="20"/>
      <c r="L2182" s="17" t="str">
        <f t="shared" si="174"/>
        <v>Nov</v>
      </c>
      <c r="M2182" s="17">
        <f t="shared" si="175"/>
        <v>1990</v>
      </c>
      <c r="N2182" s="17" t="str" cm="1">
        <f t="array" ref="N2182">IF(G2182="?",INDEX($G$2:$G$2344,MODE(MATCH($G$2:$G$2344,$G$2:$G$2344,0))),G2182)</f>
        <v>tier - 1</v>
      </c>
      <c r="O2182" s="17" t="str" cm="1">
        <f t="array" ref="O2182">IF(H2182="?",INDEX($H$2:$H$2344,MODE(MATCH($H$2:$H$2344,$H$2:$H$2344,0))),H2182)</f>
        <v>tier - 2</v>
      </c>
      <c r="P2182" s="17" t="str">
        <f t="shared" si="176"/>
        <v>R1019</v>
      </c>
      <c r="Q2182" s="47" t="str">
        <f t="shared" si="177"/>
        <v>16-Nov-1990</v>
      </c>
      <c r="R2182" s="48">
        <v>33193</v>
      </c>
      <c r="S2182" s="17"/>
      <c r="T2182" s="30">
        <f t="shared" si="178"/>
        <v>32</v>
      </c>
      <c r="U2182" s="62">
        <v>37607.53</v>
      </c>
    </row>
    <row r="2183" spans="1:21" x14ac:dyDescent="0.25">
      <c r="A2183" t="s">
        <v>2212</v>
      </c>
      <c r="B2183">
        <v>1982</v>
      </c>
      <c r="C2183" t="s">
        <v>18</v>
      </c>
      <c r="D2183">
        <v>20</v>
      </c>
      <c r="E2183">
        <v>3</v>
      </c>
      <c r="F2183" s="54">
        <v>37650.74</v>
      </c>
      <c r="G2183" t="s">
        <v>11</v>
      </c>
      <c r="H2183" t="s">
        <v>11</v>
      </c>
      <c r="I2183" t="s">
        <v>23</v>
      </c>
      <c r="J2183" s="19"/>
      <c r="K2183" s="19"/>
      <c r="L2183" s="15" t="str">
        <f t="shared" si="174"/>
        <v>Jun</v>
      </c>
      <c r="M2183" s="15">
        <f t="shared" si="175"/>
        <v>1982</v>
      </c>
      <c r="N2183" s="15" t="str" cm="1">
        <f t="array" ref="N2183">IF(G2183="?",INDEX($G$2:$G$2344,MODE(MATCH($G$2:$G$2344,$G$2:$G$2344,0))),G2183)</f>
        <v>tier - 2</v>
      </c>
      <c r="O2183" s="15" t="str" cm="1">
        <f t="array" ref="O2183">IF(H2183="?",INDEX($H$2:$H$2344,MODE(MATCH($H$2:$H$2344,$H$2:$H$2344,0))),H2183)</f>
        <v>tier - 2</v>
      </c>
      <c r="P2183" s="15" t="str">
        <f t="shared" si="176"/>
        <v>R1012</v>
      </c>
      <c r="Q2183" s="49" t="str">
        <f t="shared" si="177"/>
        <v>20-Jun-1982</v>
      </c>
      <c r="R2183" s="46">
        <v>30122</v>
      </c>
      <c r="S2183" s="15"/>
      <c r="T2183" s="29">
        <f t="shared" si="178"/>
        <v>40</v>
      </c>
      <c r="U2183" s="61">
        <v>37650.74</v>
      </c>
    </row>
    <row r="2184" spans="1:21" x14ac:dyDescent="0.25">
      <c r="A2184" t="s">
        <v>2213</v>
      </c>
      <c r="B2184">
        <v>1970</v>
      </c>
      <c r="C2184" t="s">
        <v>37</v>
      </c>
      <c r="D2184">
        <v>28</v>
      </c>
      <c r="E2184">
        <v>0</v>
      </c>
      <c r="F2184" s="54">
        <v>37675.06</v>
      </c>
      <c r="G2184" t="s">
        <v>11</v>
      </c>
      <c r="H2184" t="s">
        <v>12</v>
      </c>
      <c r="I2184" t="s">
        <v>42</v>
      </c>
      <c r="J2184" s="20"/>
      <c r="K2184" s="20"/>
      <c r="L2184" s="17" t="str">
        <f t="shared" si="174"/>
        <v>Oct</v>
      </c>
      <c r="M2184" s="17">
        <f t="shared" si="175"/>
        <v>1970</v>
      </c>
      <c r="N2184" s="17" t="str" cm="1">
        <f t="array" ref="N2184">IF(G2184="?",INDEX($G$2:$G$2344,MODE(MATCH($G$2:$G$2344,$G$2:$G$2344,0))),G2184)</f>
        <v>tier - 2</v>
      </c>
      <c r="O2184" s="17" t="str" cm="1">
        <f t="array" ref="O2184">IF(H2184="?",INDEX($H$2:$H$2344,MODE(MATCH($H$2:$H$2344,$H$2:$H$2344,0))),H2184)</f>
        <v>tier - 3</v>
      </c>
      <c r="P2184" s="17" t="str">
        <f t="shared" si="176"/>
        <v>R1011</v>
      </c>
      <c r="Q2184" s="47" t="str">
        <f t="shared" si="177"/>
        <v>28-Oct-1970</v>
      </c>
      <c r="R2184" s="48">
        <v>25869</v>
      </c>
      <c r="S2184" s="17"/>
      <c r="T2184" s="30">
        <f t="shared" si="178"/>
        <v>52</v>
      </c>
      <c r="U2184" s="62">
        <v>37675.06</v>
      </c>
    </row>
    <row r="2185" spans="1:21" x14ac:dyDescent="0.25">
      <c r="A2185" t="s">
        <v>2214</v>
      </c>
      <c r="B2185">
        <v>1988</v>
      </c>
      <c r="C2185" t="s">
        <v>37</v>
      </c>
      <c r="D2185">
        <v>10</v>
      </c>
      <c r="E2185">
        <v>1</v>
      </c>
      <c r="F2185" s="54">
        <v>37701.879999999997</v>
      </c>
      <c r="G2185" t="s">
        <v>11</v>
      </c>
      <c r="H2185" t="s">
        <v>12</v>
      </c>
      <c r="I2185" t="s">
        <v>249</v>
      </c>
      <c r="J2185" s="19"/>
      <c r="K2185" s="19"/>
      <c r="L2185" s="15" t="str">
        <f t="shared" si="174"/>
        <v>Oct</v>
      </c>
      <c r="M2185" s="15">
        <f t="shared" si="175"/>
        <v>1988</v>
      </c>
      <c r="N2185" s="15" t="str" cm="1">
        <f t="array" ref="N2185">IF(G2185="?",INDEX($G$2:$G$2344,MODE(MATCH($G$2:$G$2344,$G$2:$G$2344,0))),G2185)</f>
        <v>tier - 2</v>
      </c>
      <c r="O2185" s="15" t="str" cm="1">
        <f t="array" ref="O2185">IF(H2185="?",INDEX($H$2:$H$2344,MODE(MATCH($H$2:$H$2344,$H$2:$H$2344,0))),H2185)</f>
        <v>tier - 3</v>
      </c>
      <c r="P2185" s="15" t="str">
        <f t="shared" si="176"/>
        <v>R1023</v>
      </c>
      <c r="Q2185" s="49" t="str">
        <f t="shared" si="177"/>
        <v>10-Oct-1988</v>
      </c>
      <c r="R2185" s="46">
        <v>32426</v>
      </c>
      <c r="S2185" s="15"/>
      <c r="T2185" s="29">
        <f t="shared" si="178"/>
        <v>34</v>
      </c>
      <c r="U2185" s="61">
        <v>37701.879999999997</v>
      </c>
    </row>
    <row r="2186" spans="1:21" x14ac:dyDescent="0.25">
      <c r="A2186" t="s">
        <v>2215</v>
      </c>
      <c r="B2186">
        <v>1976</v>
      </c>
      <c r="C2186" t="s">
        <v>20</v>
      </c>
      <c r="D2186">
        <v>18</v>
      </c>
      <c r="E2186">
        <v>2</v>
      </c>
      <c r="F2186" s="54">
        <v>37735.199999999997</v>
      </c>
      <c r="G2186" t="s">
        <v>11</v>
      </c>
      <c r="H2186" t="s">
        <v>11</v>
      </c>
      <c r="I2186" t="s">
        <v>42</v>
      </c>
      <c r="J2186" s="20"/>
      <c r="K2186" s="20"/>
      <c r="L2186" s="17" t="str">
        <f t="shared" si="174"/>
        <v>Sep</v>
      </c>
      <c r="M2186" s="17">
        <f t="shared" si="175"/>
        <v>1976</v>
      </c>
      <c r="N2186" s="17" t="str" cm="1">
        <f t="array" ref="N2186">IF(G2186="?",INDEX($G$2:$G$2344,MODE(MATCH($G$2:$G$2344,$G$2:$G$2344,0))),G2186)</f>
        <v>tier - 2</v>
      </c>
      <c r="O2186" s="17" t="str" cm="1">
        <f t="array" ref="O2186">IF(H2186="?",INDEX($H$2:$H$2344,MODE(MATCH($H$2:$H$2344,$H$2:$H$2344,0))),H2186)</f>
        <v>tier - 2</v>
      </c>
      <c r="P2186" s="17" t="str">
        <f t="shared" si="176"/>
        <v>R1011</v>
      </c>
      <c r="Q2186" s="47" t="str">
        <f t="shared" si="177"/>
        <v>18-Sep-1976</v>
      </c>
      <c r="R2186" s="48">
        <v>28021</v>
      </c>
      <c r="S2186" s="17"/>
      <c r="T2186" s="30">
        <f t="shared" si="178"/>
        <v>46</v>
      </c>
      <c r="U2186" s="62">
        <v>37735.199999999997</v>
      </c>
    </row>
    <row r="2187" spans="1:21" x14ac:dyDescent="0.25">
      <c r="A2187" t="s">
        <v>2216</v>
      </c>
      <c r="B2187">
        <v>1986</v>
      </c>
      <c r="C2187" t="s">
        <v>35</v>
      </c>
      <c r="D2187">
        <v>15</v>
      </c>
      <c r="E2187">
        <v>0</v>
      </c>
      <c r="F2187" s="54">
        <v>37742.58</v>
      </c>
      <c r="G2187" t="s">
        <v>16</v>
      </c>
      <c r="H2187" t="s">
        <v>16</v>
      </c>
      <c r="I2187" t="s">
        <v>13</v>
      </c>
      <c r="J2187" s="19"/>
      <c r="K2187" s="19"/>
      <c r="L2187" s="15" t="str">
        <f t="shared" si="174"/>
        <v>Aug</v>
      </c>
      <c r="M2187" s="15">
        <f t="shared" si="175"/>
        <v>1986</v>
      </c>
      <c r="N2187" s="15" t="str" cm="1">
        <f t="array" ref="N2187">IF(G2187="?",INDEX($G$2:$G$2344,MODE(MATCH($G$2:$G$2344,$G$2:$G$2344,0))),G2187)</f>
        <v>tier - 1</v>
      </c>
      <c r="O2187" s="15" t="str" cm="1">
        <f t="array" ref="O2187">IF(H2187="?",INDEX($H$2:$H$2344,MODE(MATCH($H$2:$H$2344,$H$2:$H$2344,0))),H2187)</f>
        <v>tier - 1</v>
      </c>
      <c r="P2187" s="15" t="str">
        <f t="shared" si="176"/>
        <v>R1013</v>
      </c>
      <c r="Q2187" s="49" t="str">
        <f t="shared" si="177"/>
        <v>15-Aug-1986</v>
      </c>
      <c r="R2187" s="46">
        <v>31639</v>
      </c>
      <c r="S2187" s="15"/>
      <c r="T2187" s="29">
        <f t="shared" si="178"/>
        <v>36</v>
      </c>
      <c r="U2187" s="61">
        <v>37742.58</v>
      </c>
    </row>
    <row r="2188" spans="1:21" x14ac:dyDescent="0.25">
      <c r="A2188" t="s">
        <v>2217</v>
      </c>
      <c r="B2188">
        <v>1983</v>
      </c>
      <c r="C2188" t="s">
        <v>10</v>
      </c>
      <c r="D2188">
        <v>26</v>
      </c>
      <c r="E2188">
        <v>3</v>
      </c>
      <c r="F2188" s="54">
        <v>37800.980000000003</v>
      </c>
      <c r="G2188" t="s">
        <v>11</v>
      </c>
      <c r="H2188" t="s">
        <v>11</v>
      </c>
      <c r="I2188" t="s">
        <v>42</v>
      </c>
      <c r="J2188" s="20"/>
      <c r="K2188" s="20"/>
      <c r="L2188" s="17" t="str">
        <f t="shared" si="174"/>
        <v>Jul</v>
      </c>
      <c r="M2188" s="17">
        <f t="shared" si="175"/>
        <v>1983</v>
      </c>
      <c r="N2188" s="17" t="str" cm="1">
        <f t="array" ref="N2188">IF(G2188="?",INDEX($G$2:$G$2344,MODE(MATCH($G$2:$G$2344,$G$2:$G$2344,0))),G2188)</f>
        <v>tier - 2</v>
      </c>
      <c r="O2188" s="17" t="str" cm="1">
        <f t="array" ref="O2188">IF(H2188="?",INDEX($H$2:$H$2344,MODE(MATCH($H$2:$H$2344,$H$2:$H$2344,0))),H2188)</f>
        <v>tier - 2</v>
      </c>
      <c r="P2188" s="17" t="str">
        <f t="shared" si="176"/>
        <v>R1011</v>
      </c>
      <c r="Q2188" s="47" t="str">
        <f t="shared" si="177"/>
        <v>26-Jul-1983</v>
      </c>
      <c r="R2188" s="48">
        <v>30523</v>
      </c>
      <c r="S2188" s="17"/>
      <c r="T2188" s="30">
        <f t="shared" si="178"/>
        <v>39</v>
      </c>
      <c r="U2188" s="62">
        <v>37800.980000000003</v>
      </c>
    </row>
    <row r="2189" spans="1:21" x14ac:dyDescent="0.25">
      <c r="A2189" t="s">
        <v>2218</v>
      </c>
      <c r="B2189">
        <v>1979</v>
      </c>
      <c r="C2189" t="s">
        <v>20</v>
      </c>
      <c r="D2189">
        <v>9</v>
      </c>
      <c r="E2189">
        <v>0</v>
      </c>
      <c r="F2189" s="54">
        <v>37829.72</v>
      </c>
      <c r="G2189" t="s">
        <v>16</v>
      </c>
      <c r="H2189" t="s">
        <v>11</v>
      </c>
      <c r="I2189" t="s">
        <v>42</v>
      </c>
      <c r="J2189" s="19"/>
      <c r="K2189" s="19"/>
      <c r="L2189" s="15" t="str">
        <f t="shared" si="174"/>
        <v>Sep</v>
      </c>
      <c r="M2189" s="15">
        <f t="shared" si="175"/>
        <v>1979</v>
      </c>
      <c r="N2189" s="15" t="str" cm="1">
        <f t="array" ref="N2189">IF(G2189="?",INDEX($G$2:$G$2344,MODE(MATCH($G$2:$G$2344,$G$2:$G$2344,0))),G2189)</f>
        <v>tier - 1</v>
      </c>
      <c r="O2189" s="15" t="str" cm="1">
        <f t="array" ref="O2189">IF(H2189="?",INDEX($H$2:$H$2344,MODE(MATCH($H$2:$H$2344,$H$2:$H$2344,0))),H2189)</f>
        <v>tier - 2</v>
      </c>
      <c r="P2189" s="15" t="str">
        <f t="shared" si="176"/>
        <v>R1011</v>
      </c>
      <c r="Q2189" s="49" t="str">
        <f t="shared" si="177"/>
        <v>9-Sep-1979</v>
      </c>
      <c r="R2189" s="46">
        <v>29107</v>
      </c>
      <c r="S2189" s="15"/>
      <c r="T2189" s="29">
        <f t="shared" si="178"/>
        <v>43</v>
      </c>
      <c r="U2189" s="61">
        <v>37829.72</v>
      </c>
    </row>
    <row r="2190" spans="1:21" x14ac:dyDescent="0.25">
      <c r="A2190" t="s">
        <v>2219</v>
      </c>
      <c r="B2190">
        <v>1998</v>
      </c>
      <c r="C2190" t="s">
        <v>10</v>
      </c>
      <c r="D2190">
        <v>29</v>
      </c>
      <c r="E2190">
        <v>0</v>
      </c>
      <c r="F2190" s="54">
        <v>38126.25</v>
      </c>
      <c r="G2190" t="s">
        <v>16</v>
      </c>
      <c r="H2190" t="s">
        <v>12</v>
      </c>
      <c r="I2190" t="s">
        <v>13</v>
      </c>
      <c r="J2190" s="20"/>
      <c r="K2190" s="20"/>
      <c r="L2190" s="17" t="str">
        <f t="shared" si="174"/>
        <v>Jul</v>
      </c>
      <c r="M2190" s="17">
        <f t="shared" si="175"/>
        <v>1998</v>
      </c>
      <c r="N2190" s="17" t="str" cm="1">
        <f t="array" ref="N2190">IF(G2190="?",INDEX($G$2:$G$2344,MODE(MATCH($G$2:$G$2344,$G$2:$G$2344,0))),G2190)</f>
        <v>tier - 1</v>
      </c>
      <c r="O2190" s="17" t="str" cm="1">
        <f t="array" ref="O2190">IF(H2190="?",INDEX($H$2:$H$2344,MODE(MATCH($H$2:$H$2344,$H$2:$H$2344,0))),H2190)</f>
        <v>tier - 3</v>
      </c>
      <c r="P2190" s="17" t="str">
        <f t="shared" si="176"/>
        <v>R1013</v>
      </c>
      <c r="Q2190" s="47" t="str">
        <f t="shared" si="177"/>
        <v>29-Jul-1998</v>
      </c>
      <c r="R2190" s="48">
        <v>36005</v>
      </c>
      <c r="S2190" s="17"/>
      <c r="T2190" s="30">
        <f t="shared" si="178"/>
        <v>24</v>
      </c>
      <c r="U2190" s="62">
        <v>38126.25</v>
      </c>
    </row>
    <row r="2191" spans="1:21" x14ac:dyDescent="0.25">
      <c r="A2191" t="s">
        <v>2220</v>
      </c>
      <c r="B2191">
        <v>1972</v>
      </c>
      <c r="C2191" t="s">
        <v>15</v>
      </c>
      <c r="D2191">
        <v>19</v>
      </c>
      <c r="E2191">
        <v>0</v>
      </c>
      <c r="F2191" s="54">
        <v>38189.1</v>
      </c>
      <c r="G2191" t="s">
        <v>11</v>
      </c>
      <c r="H2191" t="s">
        <v>11</v>
      </c>
      <c r="I2191" t="s">
        <v>42</v>
      </c>
      <c r="J2191" s="19"/>
      <c r="K2191" s="19"/>
      <c r="L2191" s="15" t="str">
        <f t="shared" si="174"/>
        <v>Nov</v>
      </c>
      <c r="M2191" s="15">
        <f t="shared" si="175"/>
        <v>1972</v>
      </c>
      <c r="N2191" s="15" t="str" cm="1">
        <f t="array" ref="N2191">IF(G2191="?",INDEX($G$2:$G$2344,MODE(MATCH($G$2:$G$2344,$G$2:$G$2344,0))),G2191)</f>
        <v>tier - 2</v>
      </c>
      <c r="O2191" s="15" t="str" cm="1">
        <f t="array" ref="O2191">IF(H2191="?",INDEX($H$2:$H$2344,MODE(MATCH($H$2:$H$2344,$H$2:$H$2344,0))),H2191)</f>
        <v>tier - 2</v>
      </c>
      <c r="P2191" s="15" t="str">
        <f t="shared" si="176"/>
        <v>R1011</v>
      </c>
      <c r="Q2191" s="49" t="str">
        <f t="shared" si="177"/>
        <v>19-Nov-1972</v>
      </c>
      <c r="R2191" s="46">
        <v>26622</v>
      </c>
      <c r="S2191" s="15"/>
      <c r="T2191" s="29">
        <f t="shared" si="178"/>
        <v>50</v>
      </c>
      <c r="U2191" s="61">
        <v>38189.1</v>
      </c>
    </row>
    <row r="2192" spans="1:21" x14ac:dyDescent="0.25">
      <c r="A2192" t="s">
        <v>2221</v>
      </c>
      <c r="B2192">
        <v>1989</v>
      </c>
      <c r="C2192" t="s">
        <v>20</v>
      </c>
      <c r="D2192">
        <v>8</v>
      </c>
      <c r="E2192">
        <v>3</v>
      </c>
      <c r="F2192" s="54">
        <v>38237.339999999997</v>
      </c>
      <c r="G2192" t="s">
        <v>11</v>
      </c>
      <c r="H2192" t="s">
        <v>12</v>
      </c>
      <c r="I2192" t="s">
        <v>42</v>
      </c>
      <c r="J2192" s="20"/>
      <c r="K2192" s="20"/>
      <c r="L2192" s="17" t="str">
        <f t="shared" si="174"/>
        <v>Sep</v>
      </c>
      <c r="M2192" s="17">
        <f t="shared" si="175"/>
        <v>1989</v>
      </c>
      <c r="N2192" s="17" t="str" cm="1">
        <f t="array" ref="N2192">IF(G2192="?",INDEX($G$2:$G$2344,MODE(MATCH($G$2:$G$2344,$G$2:$G$2344,0))),G2192)</f>
        <v>tier - 2</v>
      </c>
      <c r="O2192" s="17" t="str" cm="1">
        <f t="array" ref="O2192">IF(H2192="?",INDEX($H$2:$H$2344,MODE(MATCH($H$2:$H$2344,$H$2:$H$2344,0))),H2192)</f>
        <v>tier - 3</v>
      </c>
      <c r="P2192" s="17" t="str">
        <f t="shared" si="176"/>
        <v>R1011</v>
      </c>
      <c r="Q2192" s="47" t="str">
        <f t="shared" si="177"/>
        <v>8-Sep-1989</v>
      </c>
      <c r="R2192" s="48">
        <v>32759</v>
      </c>
      <c r="S2192" s="17"/>
      <c r="T2192" s="30">
        <f t="shared" si="178"/>
        <v>33</v>
      </c>
      <c r="U2192" s="62">
        <v>38237.339999999997</v>
      </c>
    </row>
    <row r="2193" spans="1:21" x14ac:dyDescent="0.25">
      <c r="A2193" t="s">
        <v>2222</v>
      </c>
      <c r="B2193">
        <v>1964</v>
      </c>
      <c r="C2193" t="s">
        <v>18</v>
      </c>
      <c r="D2193">
        <v>16</v>
      </c>
      <c r="E2193">
        <v>0</v>
      </c>
      <c r="F2193" s="54">
        <v>38241.74</v>
      </c>
      <c r="G2193" t="s">
        <v>11</v>
      </c>
      <c r="H2193" t="s">
        <v>12</v>
      </c>
      <c r="I2193" t="s">
        <v>42</v>
      </c>
      <c r="J2193" s="19"/>
      <c r="K2193" s="19"/>
      <c r="L2193" s="15" t="str">
        <f t="shared" si="174"/>
        <v>Jun</v>
      </c>
      <c r="M2193" s="15">
        <f t="shared" si="175"/>
        <v>1964</v>
      </c>
      <c r="N2193" s="15" t="str" cm="1">
        <f t="array" ref="N2193">IF(G2193="?",INDEX($G$2:$G$2344,MODE(MATCH($G$2:$G$2344,$G$2:$G$2344,0))),G2193)</f>
        <v>tier - 2</v>
      </c>
      <c r="O2193" s="15" t="str" cm="1">
        <f t="array" ref="O2193">IF(H2193="?",INDEX($H$2:$H$2344,MODE(MATCH($H$2:$H$2344,$H$2:$H$2344,0))),H2193)</f>
        <v>tier - 3</v>
      </c>
      <c r="P2193" s="15" t="str">
        <f t="shared" si="176"/>
        <v>R1011</v>
      </c>
      <c r="Q2193" s="49" t="str">
        <f t="shared" si="177"/>
        <v>16-Jun-1964</v>
      </c>
      <c r="R2193" s="46">
        <v>23544</v>
      </c>
      <c r="S2193" s="15"/>
      <c r="T2193" s="29">
        <f t="shared" si="178"/>
        <v>58</v>
      </c>
      <c r="U2193" s="61">
        <v>38241.74</v>
      </c>
    </row>
    <row r="2194" spans="1:21" x14ac:dyDescent="0.25">
      <c r="A2194" t="s">
        <v>2223</v>
      </c>
      <c r="B2194">
        <v>1980</v>
      </c>
      <c r="C2194" t="s">
        <v>35</v>
      </c>
      <c r="D2194">
        <v>16</v>
      </c>
      <c r="E2194">
        <v>1</v>
      </c>
      <c r="F2194" s="54">
        <v>38245.589999999997</v>
      </c>
      <c r="G2194" t="s">
        <v>16</v>
      </c>
      <c r="H2194" t="s">
        <v>11</v>
      </c>
      <c r="I2194" t="s">
        <v>13</v>
      </c>
      <c r="J2194" s="20"/>
      <c r="K2194" s="20"/>
      <c r="L2194" s="17" t="str">
        <f t="shared" si="174"/>
        <v>Aug</v>
      </c>
      <c r="M2194" s="17">
        <f t="shared" si="175"/>
        <v>1980</v>
      </c>
      <c r="N2194" s="17" t="str" cm="1">
        <f t="array" ref="N2194">IF(G2194="?",INDEX($G$2:$G$2344,MODE(MATCH($G$2:$G$2344,$G$2:$G$2344,0))),G2194)</f>
        <v>tier - 1</v>
      </c>
      <c r="O2194" s="17" t="str" cm="1">
        <f t="array" ref="O2194">IF(H2194="?",INDEX($H$2:$H$2344,MODE(MATCH($H$2:$H$2344,$H$2:$H$2344,0))),H2194)</f>
        <v>tier - 2</v>
      </c>
      <c r="P2194" s="17" t="str">
        <f t="shared" si="176"/>
        <v>R1013</v>
      </c>
      <c r="Q2194" s="47" t="str">
        <f t="shared" si="177"/>
        <v>16-Aug-1980</v>
      </c>
      <c r="R2194" s="48">
        <v>29449</v>
      </c>
      <c r="S2194" s="17"/>
      <c r="T2194" s="30">
        <f t="shared" si="178"/>
        <v>42</v>
      </c>
      <c r="U2194" s="62">
        <v>38245.589999999997</v>
      </c>
    </row>
    <row r="2195" spans="1:21" x14ac:dyDescent="0.25">
      <c r="A2195" t="s">
        <v>2224</v>
      </c>
      <c r="B2195">
        <v>1989</v>
      </c>
      <c r="C2195" t="s">
        <v>37</v>
      </c>
      <c r="D2195">
        <v>30</v>
      </c>
      <c r="E2195">
        <v>1</v>
      </c>
      <c r="F2195" s="54">
        <v>38282.75</v>
      </c>
      <c r="G2195" t="s">
        <v>16</v>
      </c>
      <c r="H2195" t="s">
        <v>11</v>
      </c>
      <c r="I2195" t="s">
        <v>13</v>
      </c>
      <c r="J2195" s="19"/>
      <c r="K2195" s="19"/>
      <c r="L2195" s="15" t="str">
        <f t="shared" si="174"/>
        <v>Oct</v>
      </c>
      <c r="M2195" s="15">
        <f t="shared" si="175"/>
        <v>1989</v>
      </c>
      <c r="N2195" s="15" t="str" cm="1">
        <f t="array" ref="N2195">IF(G2195="?",INDEX($G$2:$G$2344,MODE(MATCH($G$2:$G$2344,$G$2:$G$2344,0))),G2195)</f>
        <v>tier - 1</v>
      </c>
      <c r="O2195" s="15" t="str" cm="1">
        <f t="array" ref="O2195">IF(H2195="?",INDEX($H$2:$H$2344,MODE(MATCH($H$2:$H$2344,$H$2:$H$2344,0))),H2195)</f>
        <v>tier - 2</v>
      </c>
      <c r="P2195" s="15" t="str">
        <f t="shared" si="176"/>
        <v>R1013</v>
      </c>
      <c r="Q2195" s="49" t="str">
        <f t="shared" si="177"/>
        <v>30-Oct-1989</v>
      </c>
      <c r="R2195" s="46">
        <v>32811</v>
      </c>
      <c r="S2195" s="15"/>
      <c r="T2195" s="29">
        <f t="shared" si="178"/>
        <v>33</v>
      </c>
      <c r="U2195" s="61">
        <v>38282.75</v>
      </c>
    </row>
    <row r="2196" spans="1:21" x14ac:dyDescent="0.25">
      <c r="A2196" t="s">
        <v>2225</v>
      </c>
      <c r="B2196">
        <v>1980</v>
      </c>
      <c r="C2196" t="s">
        <v>18</v>
      </c>
      <c r="D2196">
        <v>12</v>
      </c>
      <c r="E2196">
        <v>2</v>
      </c>
      <c r="F2196" s="54">
        <v>38313.129999999997</v>
      </c>
      <c r="G2196" t="s">
        <v>16</v>
      </c>
      <c r="H2196" t="s">
        <v>12</v>
      </c>
      <c r="I2196" t="s">
        <v>42</v>
      </c>
      <c r="J2196" s="20"/>
      <c r="K2196" s="20"/>
      <c r="L2196" s="17" t="str">
        <f t="shared" si="174"/>
        <v>Jun</v>
      </c>
      <c r="M2196" s="17">
        <f t="shared" si="175"/>
        <v>1980</v>
      </c>
      <c r="N2196" s="17" t="str" cm="1">
        <f t="array" ref="N2196">IF(G2196="?",INDEX($G$2:$G$2344,MODE(MATCH($G$2:$G$2344,$G$2:$G$2344,0))),G2196)</f>
        <v>tier - 1</v>
      </c>
      <c r="O2196" s="17" t="str" cm="1">
        <f t="array" ref="O2196">IF(H2196="?",INDEX($H$2:$H$2344,MODE(MATCH($H$2:$H$2344,$H$2:$H$2344,0))),H2196)</f>
        <v>tier - 3</v>
      </c>
      <c r="P2196" s="17" t="str">
        <f t="shared" si="176"/>
        <v>R1011</v>
      </c>
      <c r="Q2196" s="47" t="str">
        <f t="shared" si="177"/>
        <v>12-Jun-1980</v>
      </c>
      <c r="R2196" s="48">
        <v>29384</v>
      </c>
      <c r="S2196" s="17"/>
      <c r="T2196" s="30">
        <f t="shared" si="178"/>
        <v>42</v>
      </c>
      <c r="U2196" s="62">
        <v>38313.129999999997</v>
      </c>
    </row>
    <row r="2197" spans="1:21" x14ac:dyDescent="0.25">
      <c r="A2197" t="s">
        <v>2226</v>
      </c>
      <c r="B2197">
        <v>2002</v>
      </c>
      <c r="C2197" t="s">
        <v>20</v>
      </c>
      <c r="D2197">
        <v>17</v>
      </c>
      <c r="E2197">
        <v>2</v>
      </c>
      <c r="F2197" s="54">
        <v>38344.57</v>
      </c>
      <c r="G2197" t="s">
        <v>16</v>
      </c>
      <c r="H2197" t="s">
        <v>12</v>
      </c>
      <c r="I2197" t="s">
        <v>42</v>
      </c>
      <c r="J2197" s="19"/>
      <c r="K2197" s="19"/>
      <c r="L2197" s="15" t="str">
        <f t="shared" si="174"/>
        <v>Sep</v>
      </c>
      <c r="M2197" s="15">
        <f t="shared" si="175"/>
        <v>2002</v>
      </c>
      <c r="N2197" s="15" t="str" cm="1">
        <f t="array" ref="N2197">IF(G2197="?",INDEX($G$2:$G$2344,MODE(MATCH($G$2:$G$2344,$G$2:$G$2344,0))),G2197)</f>
        <v>tier - 1</v>
      </c>
      <c r="O2197" s="15" t="str" cm="1">
        <f t="array" ref="O2197">IF(H2197="?",INDEX($H$2:$H$2344,MODE(MATCH($H$2:$H$2344,$H$2:$H$2344,0))),H2197)</f>
        <v>tier - 3</v>
      </c>
      <c r="P2197" s="15" t="str">
        <f t="shared" si="176"/>
        <v>R1011</v>
      </c>
      <c r="Q2197" s="49" t="str">
        <f t="shared" si="177"/>
        <v>17-Sep-2002</v>
      </c>
      <c r="R2197" s="46">
        <v>37516</v>
      </c>
      <c r="S2197" s="15"/>
      <c r="T2197" s="29">
        <f t="shared" si="178"/>
        <v>20</v>
      </c>
      <c r="U2197" s="61">
        <v>38344.57</v>
      </c>
    </row>
    <row r="2198" spans="1:21" x14ac:dyDescent="0.25">
      <c r="A2198" t="s">
        <v>2227</v>
      </c>
      <c r="B2198">
        <v>1970</v>
      </c>
      <c r="C2198" t="s">
        <v>35</v>
      </c>
      <c r="D2198">
        <v>22</v>
      </c>
      <c r="E2198">
        <v>0</v>
      </c>
      <c r="F2198" s="54">
        <v>38389.79</v>
      </c>
      <c r="G2198" t="s">
        <v>11</v>
      </c>
      <c r="H2198" t="s">
        <v>12</v>
      </c>
      <c r="I2198" t="s">
        <v>42</v>
      </c>
      <c r="J2198" s="20"/>
      <c r="K2198" s="20"/>
      <c r="L2198" s="17" t="str">
        <f t="shared" si="174"/>
        <v>Aug</v>
      </c>
      <c r="M2198" s="17">
        <f t="shared" si="175"/>
        <v>1970</v>
      </c>
      <c r="N2198" s="17" t="str" cm="1">
        <f t="array" ref="N2198">IF(G2198="?",INDEX($G$2:$G$2344,MODE(MATCH($G$2:$G$2344,$G$2:$G$2344,0))),G2198)</f>
        <v>tier - 2</v>
      </c>
      <c r="O2198" s="17" t="str" cm="1">
        <f t="array" ref="O2198">IF(H2198="?",INDEX($H$2:$H$2344,MODE(MATCH($H$2:$H$2344,$H$2:$H$2344,0))),H2198)</f>
        <v>tier - 3</v>
      </c>
      <c r="P2198" s="17" t="str">
        <f t="shared" si="176"/>
        <v>R1011</v>
      </c>
      <c r="Q2198" s="47" t="str">
        <f t="shared" si="177"/>
        <v>22-Aug-1970</v>
      </c>
      <c r="R2198" s="48">
        <v>25802</v>
      </c>
      <c r="S2198" s="17"/>
      <c r="T2198" s="30">
        <f t="shared" si="178"/>
        <v>52</v>
      </c>
      <c r="U2198" s="62">
        <v>38389.79</v>
      </c>
    </row>
    <row r="2199" spans="1:21" x14ac:dyDescent="0.25">
      <c r="A2199" t="s">
        <v>2228</v>
      </c>
      <c r="B2199">
        <v>1971</v>
      </c>
      <c r="C2199" t="s">
        <v>30</v>
      </c>
      <c r="D2199">
        <v>23</v>
      </c>
      <c r="E2199">
        <v>0</v>
      </c>
      <c r="F2199" s="54">
        <v>38405.26</v>
      </c>
      <c r="G2199" t="s">
        <v>11</v>
      </c>
      <c r="H2199" t="s">
        <v>16</v>
      </c>
      <c r="I2199" t="s">
        <v>42</v>
      </c>
      <c r="J2199" s="19"/>
      <c r="K2199" s="19"/>
      <c r="L2199" s="15" t="str">
        <f t="shared" si="174"/>
        <v>Dec</v>
      </c>
      <c r="M2199" s="15">
        <f t="shared" si="175"/>
        <v>1971</v>
      </c>
      <c r="N2199" s="15" t="str" cm="1">
        <f t="array" ref="N2199">IF(G2199="?",INDEX($G$2:$G$2344,MODE(MATCH($G$2:$G$2344,$G$2:$G$2344,0))),G2199)</f>
        <v>tier - 2</v>
      </c>
      <c r="O2199" s="15" t="str" cm="1">
        <f t="array" ref="O2199">IF(H2199="?",INDEX($H$2:$H$2344,MODE(MATCH($H$2:$H$2344,$H$2:$H$2344,0))),H2199)</f>
        <v>tier - 1</v>
      </c>
      <c r="P2199" s="15" t="str">
        <f t="shared" si="176"/>
        <v>R1011</v>
      </c>
      <c r="Q2199" s="49" t="str">
        <f t="shared" si="177"/>
        <v>23-Dec-1971</v>
      </c>
      <c r="R2199" s="46">
        <v>26290</v>
      </c>
      <c r="S2199" s="15"/>
      <c r="T2199" s="29">
        <f t="shared" si="178"/>
        <v>51</v>
      </c>
      <c r="U2199" s="61">
        <v>38405.26</v>
      </c>
    </row>
    <row r="2200" spans="1:21" x14ac:dyDescent="0.25">
      <c r="A2200" t="s">
        <v>2229</v>
      </c>
      <c r="B2200">
        <v>1986</v>
      </c>
      <c r="C2200" t="s">
        <v>18</v>
      </c>
      <c r="D2200">
        <v>21</v>
      </c>
      <c r="E2200">
        <v>2</v>
      </c>
      <c r="F2200" s="54">
        <v>38415.47</v>
      </c>
      <c r="G2200" t="s">
        <v>16</v>
      </c>
      <c r="H2200" t="s">
        <v>11</v>
      </c>
      <c r="I2200" t="s">
        <v>42</v>
      </c>
      <c r="J2200" s="20"/>
      <c r="K2200" s="20"/>
      <c r="L2200" s="17" t="str">
        <f t="shared" si="174"/>
        <v>Jun</v>
      </c>
      <c r="M2200" s="17">
        <f t="shared" si="175"/>
        <v>1986</v>
      </c>
      <c r="N2200" s="17" t="str" cm="1">
        <f t="array" ref="N2200">IF(G2200="?",INDEX($G$2:$G$2344,MODE(MATCH($G$2:$G$2344,$G$2:$G$2344,0))),G2200)</f>
        <v>tier - 1</v>
      </c>
      <c r="O2200" s="17" t="str" cm="1">
        <f t="array" ref="O2200">IF(H2200="?",INDEX($H$2:$H$2344,MODE(MATCH($H$2:$H$2344,$H$2:$H$2344,0))),H2200)</f>
        <v>tier - 2</v>
      </c>
      <c r="P2200" s="17" t="str">
        <f t="shared" si="176"/>
        <v>R1011</v>
      </c>
      <c r="Q2200" s="47" t="str">
        <f t="shared" si="177"/>
        <v>21-Jun-1986</v>
      </c>
      <c r="R2200" s="48">
        <v>31584</v>
      </c>
      <c r="S2200" s="17"/>
      <c r="T2200" s="30">
        <f t="shared" si="178"/>
        <v>36</v>
      </c>
      <c r="U2200" s="62">
        <v>38415.47</v>
      </c>
    </row>
    <row r="2201" spans="1:21" x14ac:dyDescent="0.25">
      <c r="A2201" t="s">
        <v>2230</v>
      </c>
      <c r="B2201">
        <v>1999</v>
      </c>
      <c r="C2201" t="s">
        <v>15</v>
      </c>
      <c r="D2201">
        <v>12</v>
      </c>
      <c r="E2201">
        <v>2</v>
      </c>
      <c r="F2201" s="54">
        <v>38511.629999999997</v>
      </c>
      <c r="G2201" t="s">
        <v>11</v>
      </c>
      <c r="H2201" t="s">
        <v>11</v>
      </c>
      <c r="I2201" t="s">
        <v>247</v>
      </c>
      <c r="J2201" s="19"/>
      <c r="K2201" s="19"/>
      <c r="L2201" s="15" t="str">
        <f t="shared" si="174"/>
        <v>Nov</v>
      </c>
      <c r="M2201" s="15">
        <f t="shared" si="175"/>
        <v>1999</v>
      </c>
      <c r="N2201" s="15" t="str" cm="1">
        <f t="array" ref="N2201">IF(G2201="?",INDEX($G$2:$G$2344,MODE(MATCH($G$2:$G$2344,$G$2:$G$2344,0))),G2201)</f>
        <v>tier - 2</v>
      </c>
      <c r="O2201" s="15" t="str" cm="1">
        <f t="array" ref="O2201">IF(H2201="?",INDEX($H$2:$H$2344,MODE(MATCH($H$2:$H$2344,$H$2:$H$2344,0))),H2201)</f>
        <v>tier - 2</v>
      </c>
      <c r="P2201" s="15" t="str">
        <f t="shared" si="176"/>
        <v>R1024</v>
      </c>
      <c r="Q2201" s="49" t="str">
        <f t="shared" si="177"/>
        <v>12-Nov-1999</v>
      </c>
      <c r="R2201" s="46">
        <v>36476</v>
      </c>
      <c r="S2201" s="15"/>
      <c r="T2201" s="29">
        <f t="shared" si="178"/>
        <v>23</v>
      </c>
      <c r="U2201" s="61">
        <v>38511.629999999997</v>
      </c>
    </row>
    <row r="2202" spans="1:21" x14ac:dyDescent="0.25">
      <c r="A2202" t="s">
        <v>2231</v>
      </c>
      <c r="B2202">
        <v>1990</v>
      </c>
      <c r="C2202" t="s">
        <v>10</v>
      </c>
      <c r="D2202">
        <v>13</v>
      </c>
      <c r="E2202">
        <v>3</v>
      </c>
      <c r="F2202" s="54">
        <v>38652.089999999997</v>
      </c>
      <c r="G2202" t="s">
        <v>11</v>
      </c>
      <c r="H2202" t="s">
        <v>11</v>
      </c>
      <c r="I2202" t="s">
        <v>42</v>
      </c>
      <c r="J2202" s="20"/>
      <c r="K2202" s="20"/>
      <c r="L2202" s="17" t="str">
        <f t="shared" si="174"/>
        <v>Jul</v>
      </c>
      <c r="M2202" s="17">
        <f t="shared" si="175"/>
        <v>1990</v>
      </c>
      <c r="N2202" s="17" t="str" cm="1">
        <f t="array" ref="N2202">IF(G2202="?",INDEX($G$2:$G$2344,MODE(MATCH($G$2:$G$2344,$G$2:$G$2344,0))),G2202)</f>
        <v>tier - 2</v>
      </c>
      <c r="O2202" s="17" t="str" cm="1">
        <f t="array" ref="O2202">IF(H2202="?",INDEX($H$2:$H$2344,MODE(MATCH($H$2:$H$2344,$H$2:$H$2344,0))),H2202)</f>
        <v>tier - 2</v>
      </c>
      <c r="P2202" s="17" t="str">
        <f t="shared" si="176"/>
        <v>R1011</v>
      </c>
      <c r="Q2202" s="47" t="str">
        <f t="shared" si="177"/>
        <v>13-Jul-1990</v>
      </c>
      <c r="R2202" s="48">
        <v>33067</v>
      </c>
      <c r="S2202" s="17"/>
      <c r="T2202" s="30">
        <f t="shared" si="178"/>
        <v>32</v>
      </c>
      <c r="U2202" s="62">
        <v>38652.089999999997</v>
      </c>
    </row>
    <row r="2203" spans="1:21" x14ac:dyDescent="0.25">
      <c r="A2203" t="s">
        <v>2232</v>
      </c>
      <c r="B2203">
        <v>1986</v>
      </c>
      <c r="C2203" t="s">
        <v>10</v>
      </c>
      <c r="D2203">
        <v>20</v>
      </c>
      <c r="E2203">
        <v>1</v>
      </c>
      <c r="F2203" s="54">
        <v>38709.18</v>
      </c>
      <c r="G2203" t="s">
        <v>16</v>
      </c>
      <c r="H2203" t="s">
        <v>12</v>
      </c>
      <c r="I2203" t="s">
        <v>13</v>
      </c>
      <c r="J2203" s="19"/>
      <c r="K2203" s="19"/>
      <c r="L2203" s="15" t="str">
        <f t="shared" si="174"/>
        <v>Jul</v>
      </c>
      <c r="M2203" s="15">
        <f t="shared" si="175"/>
        <v>1986</v>
      </c>
      <c r="N2203" s="15" t="str" cm="1">
        <f t="array" ref="N2203">IF(G2203="?",INDEX($G$2:$G$2344,MODE(MATCH($G$2:$G$2344,$G$2:$G$2344,0))),G2203)</f>
        <v>tier - 1</v>
      </c>
      <c r="O2203" s="15" t="str" cm="1">
        <f t="array" ref="O2203">IF(H2203="?",INDEX($H$2:$H$2344,MODE(MATCH($H$2:$H$2344,$H$2:$H$2344,0))),H2203)</f>
        <v>tier - 3</v>
      </c>
      <c r="P2203" s="15" t="str">
        <f t="shared" si="176"/>
        <v>R1013</v>
      </c>
      <c r="Q2203" s="49" t="str">
        <f t="shared" si="177"/>
        <v>20-Jul-1986</v>
      </c>
      <c r="R2203" s="46">
        <v>31613</v>
      </c>
      <c r="S2203" s="15"/>
      <c r="T2203" s="29">
        <f t="shared" si="178"/>
        <v>36</v>
      </c>
      <c r="U2203" s="61">
        <v>38709.18</v>
      </c>
    </row>
    <row r="2204" spans="1:21" x14ac:dyDescent="0.25">
      <c r="A2204" t="s">
        <v>31</v>
      </c>
      <c r="B2204">
        <v>1991</v>
      </c>
      <c r="C2204" t="s">
        <v>15</v>
      </c>
      <c r="D2204">
        <v>22</v>
      </c>
      <c r="E2204">
        <v>2</v>
      </c>
      <c r="F2204" s="54">
        <v>38711</v>
      </c>
      <c r="G2204" t="s">
        <v>16</v>
      </c>
      <c r="H2204" t="s">
        <v>12</v>
      </c>
      <c r="I2204" t="s">
        <v>42</v>
      </c>
      <c r="J2204" s="20"/>
      <c r="K2204" s="20"/>
      <c r="L2204" s="17" t="str">
        <f t="shared" si="174"/>
        <v>Nov</v>
      </c>
      <c r="M2204" s="17">
        <f t="shared" si="175"/>
        <v>1991</v>
      </c>
      <c r="N2204" s="17" t="str" cm="1">
        <f t="array" ref="N2204">IF(G2204="?",INDEX($G$2:$G$2344,MODE(MATCH($G$2:$G$2344,$G$2:$G$2344,0))),G2204)</f>
        <v>tier - 1</v>
      </c>
      <c r="O2204" s="17" t="str" cm="1">
        <f t="array" ref="O2204">IF(H2204="?",INDEX($H$2:$H$2344,MODE(MATCH($H$2:$H$2344,$H$2:$H$2344,0))),H2204)</f>
        <v>tier - 3</v>
      </c>
      <c r="P2204" s="17" t="str">
        <f t="shared" si="176"/>
        <v>R1011</v>
      </c>
      <c r="Q2204" s="47" t="str">
        <f t="shared" si="177"/>
        <v>22-Nov-1991</v>
      </c>
      <c r="R2204" s="48">
        <v>33564</v>
      </c>
      <c r="S2204" s="17"/>
      <c r="T2204" s="30">
        <f t="shared" si="178"/>
        <v>31</v>
      </c>
      <c r="U2204" s="62">
        <v>38711</v>
      </c>
    </row>
    <row r="2205" spans="1:21" x14ac:dyDescent="0.25">
      <c r="A2205" t="s">
        <v>2233</v>
      </c>
      <c r="B2205">
        <v>1991</v>
      </c>
      <c r="C2205" t="s">
        <v>15</v>
      </c>
      <c r="D2205">
        <v>2</v>
      </c>
      <c r="E2205">
        <v>2</v>
      </c>
      <c r="F2205" s="54">
        <v>38711</v>
      </c>
      <c r="G2205" t="s">
        <v>11</v>
      </c>
      <c r="H2205" t="s">
        <v>11</v>
      </c>
      <c r="I2205" t="s">
        <v>42</v>
      </c>
      <c r="J2205" s="19"/>
      <c r="K2205" s="19"/>
      <c r="L2205" s="15" t="str">
        <f t="shared" si="174"/>
        <v>Nov</v>
      </c>
      <c r="M2205" s="15">
        <f t="shared" si="175"/>
        <v>1991</v>
      </c>
      <c r="N2205" s="15" t="str" cm="1">
        <f t="array" ref="N2205">IF(G2205="?",INDEX($G$2:$G$2344,MODE(MATCH($G$2:$G$2344,$G$2:$G$2344,0))),G2205)</f>
        <v>tier - 2</v>
      </c>
      <c r="O2205" s="15" t="str" cm="1">
        <f t="array" ref="O2205">IF(H2205="?",INDEX($H$2:$H$2344,MODE(MATCH($H$2:$H$2344,$H$2:$H$2344,0))),H2205)</f>
        <v>tier - 2</v>
      </c>
      <c r="P2205" s="15" t="str">
        <f t="shared" si="176"/>
        <v>R1011</v>
      </c>
      <c r="Q2205" s="49" t="str">
        <f t="shared" si="177"/>
        <v>2-Nov-1991</v>
      </c>
      <c r="R2205" s="46">
        <v>33544</v>
      </c>
      <c r="S2205" s="15"/>
      <c r="T2205" s="29">
        <f t="shared" si="178"/>
        <v>31</v>
      </c>
      <c r="U2205" s="61">
        <v>38711</v>
      </c>
    </row>
    <row r="2206" spans="1:21" x14ac:dyDescent="0.25">
      <c r="A2206" t="s">
        <v>2234</v>
      </c>
      <c r="B2206">
        <v>1976</v>
      </c>
      <c r="C2206" t="s">
        <v>18</v>
      </c>
      <c r="D2206">
        <v>15</v>
      </c>
      <c r="E2206">
        <v>2</v>
      </c>
      <c r="F2206" s="54">
        <v>38740.120000000003</v>
      </c>
      <c r="G2206" t="s">
        <v>11</v>
      </c>
      <c r="H2206" t="s">
        <v>11</v>
      </c>
      <c r="I2206" t="s">
        <v>23</v>
      </c>
      <c r="J2206" s="20"/>
      <c r="K2206" s="20"/>
      <c r="L2206" s="17" t="str">
        <f t="shared" si="174"/>
        <v>Jun</v>
      </c>
      <c r="M2206" s="17">
        <f t="shared" si="175"/>
        <v>1976</v>
      </c>
      <c r="N2206" s="17" t="str" cm="1">
        <f t="array" ref="N2206">IF(G2206="?",INDEX($G$2:$G$2344,MODE(MATCH($G$2:$G$2344,$G$2:$G$2344,0))),G2206)</f>
        <v>tier - 2</v>
      </c>
      <c r="O2206" s="17" t="str" cm="1">
        <f t="array" ref="O2206">IF(H2206="?",INDEX($H$2:$H$2344,MODE(MATCH($H$2:$H$2344,$H$2:$H$2344,0))),H2206)</f>
        <v>tier - 2</v>
      </c>
      <c r="P2206" s="17" t="str">
        <f t="shared" si="176"/>
        <v>R1012</v>
      </c>
      <c r="Q2206" s="47" t="str">
        <f t="shared" si="177"/>
        <v>15-Jun-1976</v>
      </c>
      <c r="R2206" s="48">
        <v>27926</v>
      </c>
      <c r="S2206" s="17"/>
      <c r="T2206" s="30">
        <f t="shared" si="178"/>
        <v>46</v>
      </c>
      <c r="U2206" s="62">
        <v>38740.120000000003</v>
      </c>
    </row>
    <row r="2207" spans="1:21" x14ac:dyDescent="0.25">
      <c r="A2207" t="s">
        <v>2235</v>
      </c>
      <c r="B2207">
        <v>1991</v>
      </c>
      <c r="C2207" t="s">
        <v>15</v>
      </c>
      <c r="D2207">
        <v>8</v>
      </c>
      <c r="E2207">
        <v>3</v>
      </c>
      <c r="F2207" s="54">
        <v>38746.36</v>
      </c>
      <c r="G2207" t="s">
        <v>16</v>
      </c>
      <c r="H2207" t="s">
        <v>11</v>
      </c>
      <c r="I2207" t="s">
        <v>23</v>
      </c>
      <c r="J2207" s="19"/>
      <c r="K2207" s="19"/>
      <c r="L2207" s="15" t="str">
        <f t="shared" si="174"/>
        <v>Nov</v>
      </c>
      <c r="M2207" s="15">
        <f t="shared" si="175"/>
        <v>1991</v>
      </c>
      <c r="N2207" s="15" t="str" cm="1">
        <f t="array" ref="N2207">IF(G2207="?",INDEX($G$2:$G$2344,MODE(MATCH($G$2:$G$2344,$G$2:$G$2344,0))),G2207)</f>
        <v>tier - 1</v>
      </c>
      <c r="O2207" s="15" t="str" cm="1">
        <f t="array" ref="O2207">IF(H2207="?",INDEX($H$2:$H$2344,MODE(MATCH($H$2:$H$2344,$H$2:$H$2344,0))),H2207)</f>
        <v>tier - 2</v>
      </c>
      <c r="P2207" s="15" t="str">
        <f t="shared" si="176"/>
        <v>R1012</v>
      </c>
      <c r="Q2207" s="49" t="str">
        <f t="shared" si="177"/>
        <v>8-Nov-1991</v>
      </c>
      <c r="R2207" s="46">
        <v>33550</v>
      </c>
      <c r="S2207" s="15"/>
      <c r="T2207" s="29">
        <f t="shared" si="178"/>
        <v>31</v>
      </c>
      <c r="U2207" s="61">
        <v>38746.36</v>
      </c>
    </row>
    <row r="2208" spans="1:21" x14ac:dyDescent="0.25">
      <c r="A2208" t="s">
        <v>2236</v>
      </c>
      <c r="B2208">
        <v>2004</v>
      </c>
      <c r="C2208" t="s">
        <v>30</v>
      </c>
      <c r="D2208">
        <v>5</v>
      </c>
      <c r="E2208">
        <v>0</v>
      </c>
      <c r="F2208" s="54">
        <v>38792.69</v>
      </c>
      <c r="G2208" t="s">
        <v>11</v>
      </c>
      <c r="H2208" t="s">
        <v>11</v>
      </c>
      <c r="I2208" t="s">
        <v>13</v>
      </c>
      <c r="J2208" s="20"/>
      <c r="K2208" s="20"/>
      <c r="L2208" s="17" t="str">
        <f t="shared" si="174"/>
        <v>Dec</v>
      </c>
      <c r="M2208" s="17">
        <f t="shared" si="175"/>
        <v>2004</v>
      </c>
      <c r="N2208" s="17" t="str" cm="1">
        <f t="array" ref="N2208">IF(G2208="?",INDEX($G$2:$G$2344,MODE(MATCH($G$2:$G$2344,$G$2:$G$2344,0))),G2208)</f>
        <v>tier - 2</v>
      </c>
      <c r="O2208" s="17" t="str" cm="1">
        <f t="array" ref="O2208">IF(H2208="?",INDEX($H$2:$H$2344,MODE(MATCH($H$2:$H$2344,$H$2:$H$2344,0))),H2208)</f>
        <v>tier - 2</v>
      </c>
      <c r="P2208" s="17" t="str">
        <f t="shared" si="176"/>
        <v>R1013</v>
      </c>
      <c r="Q2208" s="47" t="str">
        <f t="shared" si="177"/>
        <v>5-Dec-2004</v>
      </c>
      <c r="R2208" s="48">
        <v>38326</v>
      </c>
      <c r="S2208" s="17"/>
      <c r="T2208" s="30">
        <f t="shared" si="178"/>
        <v>18</v>
      </c>
      <c r="U2208" s="62">
        <v>38792.69</v>
      </c>
    </row>
    <row r="2209" spans="1:21" x14ac:dyDescent="0.25">
      <c r="A2209" t="s">
        <v>2237</v>
      </c>
      <c r="B2209">
        <v>1979</v>
      </c>
      <c r="C2209" t="s">
        <v>30</v>
      </c>
      <c r="D2209">
        <v>3</v>
      </c>
      <c r="E2209">
        <v>2</v>
      </c>
      <c r="F2209" s="54">
        <v>38836.980000000003</v>
      </c>
      <c r="G2209" t="s">
        <v>11</v>
      </c>
      <c r="H2209" t="s">
        <v>16</v>
      </c>
      <c r="I2209" t="s">
        <v>42</v>
      </c>
      <c r="J2209" s="19"/>
      <c r="K2209" s="19"/>
      <c r="L2209" s="15" t="str">
        <f t="shared" si="174"/>
        <v>Dec</v>
      </c>
      <c r="M2209" s="15">
        <f t="shared" si="175"/>
        <v>1979</v>
      </c>
      <c r="N2209" s="15" t="str" cm="1">
        <f t="array" ref="N2209">IF(G2209="?",INDEX($G$2:$G$2344,MODE(MATCH($G$2:$G$2344,$G$2:$G$2344,0))),G2209)</f>
        <v>tier - 2</v>
      </c>
      <c r="O2209" s="15" t="str" cm="1">
        <f t="array" ref="O2209">IF(H2209="?",INDEX($H$2:$H$2344,MODE(MATCH($H$2:$H$2344,$H$2:$H$2344,0))),H2209)</f>
        <v>tier - 1</v>
      </c>
      <c r="P2209" s="15" t="str">
        <f t="shared" si="176"/>
        <v>R1011</v>
      </c>
      <c r="Q2209" s="49" t="str">
        <f t="shared" si="177"/>
        <v>3-Dec-1979</v>
      </c>
      <c r="R2209" s="46">
        <v>29192</v>
      </c>
      <c r="S2209" s="15"/>
      <c r="T2209" s="29">
        <f t="shared" si="178"/>
        <v>43</v>
      </c>
      <c r="U2209" s="61">
        <v>38836.980000000003</v>
      </c>
    </row>
    <row r="2210" spans="1:21" x14ac:dyDescent="0.25">
      <c r="A2210" t="s">
        <v>2238</v>
      </c>
      <c r="B2210">
        <v>1964</v>
      </c>
      <c r="C2210" t="s">
        <v>18</v>
      </c>
      <c r="D2210">
        <v>6</v>
      </c>
      <c r="E2210">
        <v>0</v>
      </c>
      <c r="F2210" s="54">
        <v>38869.25</v>
      </c>
      <c r="G2210" t="s">
        <v>11</v>
      </c>
      <c r="H2210" t="s">
        <v>11</v>
      </c>
      <c r="I2210" t="s">
        <v>42</v>
      </c>
      <c r="J2210" s="20"/>
      <c r="K2210" s="20"/>
      <c r="L2210" s="17" t="str">
        <f t="shared" si="174"/>
        <v>Jun</v>
      </c>
      <c r="M2210" s="17">
        <f t="shared" si="175"/>
        <v>1964</v>
      </c>
      <c r="N2210" s="17" t="str" cm="1">
        <f t="array" ref="N2210">IF(G2210="?",INDEX($G$2:$G$2344,MODE(MATCH($G$2:$G$2344,$G$2:$G$2344,0))),G2210)</f>
        <v>tier - 2</v>
      </c>
      <c r="O2210" s="17" t="str" cm="1">
        <f t="array" ref="O2210">IF(H2210="?",INDEX($H$2:$H$2344,MODE(MATCH($H$2:$H$2344,$H$2:$H$2344,0))),H2210)</f>
        <v>tier - 2</v>
      </c>
      <c r="P2210" s="17" t="str">
        <f t="shared" si="176"/>
        <v>R1011</v>
      </c>
      <c r="Q2210" s="47" t="str">
        <f t="shared" si="177"/>
        <v>6-Jun-1964</v>
      </c>
      <c r="R2210" s="48">
        <v>23534</v>
      </c>
      <c r="S2210" s="17"/>
      <c r="T2210" s="30">
        <f t="shared" si="178"/>
        <v>59</v>
      </c>
      <c r="U2210" s="62">
        <v>38869.25</v>
      </c>
    </row>
    <row r="2211" spans="1:21" x14ac:dyDescent="0.25">
      <c r="A2211" t="s">
        <v>2239</v>
      </c>
      <c r="B2211">
        <v>1967</v>
      </c>
      <c r="C2211" t="s">
        <v>10</v>
      </c>
      <c r="D2211">
        <v>30</v>
      </c>
      <c r="E2211">
        <v>0</v>
      </c>
      <c r="F2211" s="54">
        <v>38893.360000000001</v>
      </c>
      <c r="G2211" t="s">
        <v>16</v>
      </c>
      <c r="H2211" t="s">
        <v>11</v>
      </c>
      <c r="I2211" t="s">
        <v>42</v>
      </c>
      <c r="J2211" s="19"/>
      <c r="K2211" s="19"/>
      <c r="L2211" s="15" t="str">
        <f t="shared" si="174"/>
        <v>Jul</v>
      </c>
      <c r="M2211" s="15">
        <f t="shared" si="175"/>
        <v>1967</v>
      </c>
      <c r="N2211" s="15" t="str" cm="1">
        <f t="array" ref="N2211">IF(G2211="?",INDEX($G$2:$G$2344,MODE(MATCH($G$2:$G$2344,$G$2:$G$2344,0))),G2211)</f>
        <v>tier - 1</v>
      </c>
      <c r="O2211" s="15" t="str" cm="1">
        <f t="array" ref="O2211">IF(H2211="?",INDEX($H$2:$H$2344,MODE(MATCH($H$2:$H$2344,$H$2:$H$2344,0))),H2211)</f>
        <v>tier - 2</v>
      </c>
      <c r="P2211" s="15" t="str">
        <f t="shared" si="176"/>
        <v>R1011</v>
      </c>
      <c r="Q2211" s="49" t="str">
        <f t="shared" si="177"/>
        <v>30-Jul-1967</v>
      </c>
      <c r="R2211" s="46">
        <v>24683</v>
      </c>
      <c r="S2211" s="15"/>
      <c r="T2211" s="29">
        <f t="shared" si="178"/>
        <v>55</v>
      </c>
      <c r="U2211" s="61">
        <v>38893.360000000001</v>
      </c>
    </row>
    <row r="2212" spans="1:21" x14ac:dyDescent="0.25">
      <c r="A2212" t="s">
        <v>2240</v>
      </c>
      <c r="B2212">
        <v>1987</v>
      </c>
      <c r="C2212" t="s">
        <v>18</v>
      </c>
      <c r="D2212">
        <v>16</v>
      </c>
      <c r="E2212">
        <v>3</v>
      </c>
      <c r="F2212" s="54">
        <v>38924.04</v>
      </c>
      <c r="G2212" t="s">
        <v>11</v>
      </c>
      <c r="H2212" t="s">
        <v>11</v>
      </c>
      <c r="I2212" t="s">
        <v>42</v>
      </c>
      <c r="J2212" s="20"/>
      <c r="K2212" s="20"/>
      <c r="L2212" s="17" t="str">
        <f t="shared" si="174"/>
        <v>Jun</v>
      </c>
      <c r="M2212" s="17">
        <f t="shared" si="175"/>
        <v>1987</v>
      </c>
      <c r="N2212" s="17" t="str" cm="1">
        <f t="array" ref="N2212">IF(G2212="?",INDEX($G$2:$G$2344,MODE(MATCH($G$2:$G$2344,$G$2:$G$2344,0))),G2212)</f>
        <v>tier - 2</v>
      </c>
      <c r="O2212" s="17" t="str" cm="1">
        <f t="array" ref="O2212">IF(H2212="?",INDEX($H$2:$H$2344,MODE(MATCH($H$2:$H$2344,$H$2:$H$2344,0))),H2212)</f>
        <v>tier - 2</v>
      </c>
      <c r="P2212" s="17" t="str">
        <f t="shared" si="176"/>
        <v>R1011</v>
      </c>
      <c r="Q2212" s="47" t="str">
        <f t="shared" si="177"/>
        <v>16-Jun-1987</v>
      </c>
      <c r="R2212" s="48">
        <v>31944</v>
      </c>
      <c r="S2212" s="17"/>
      <c r="T2212" s="30">
        <f t="shared" si="178"/>
        <v>35</v>
      </c>
      <c r="U2212" s="62">
        <v>38924.04</v>
      </c>
    </row>
    <row r="2213" spans="1:21" x14ac:dyDescent="0.25">
      <c r="A2213" t="s">
        <v>2241</v>
      </c>
      <c r="B2213">
        <v>1976</v>
      </c>
      <c r="C2213" t="s">
        <v>30</v>
      </c>
      <c r="D2213">
        <v>15</v>
      </c>
      <c r="E2213">
        <v>2</v>
      </c>
      <c r="F2213" s="54">
        <v>38932.559999999998</v>
      </c>
      <c r="G2213" t="s">
        <v>11</v>
      </c>
      <c r="H2213" t="s">
        <v>12</v>
      </c>
      <c r="I2213" t="s">
        <v>42</v>
      </c>
      <c r="J2213" s="19"/>
      <c r="K2213" s="19"/>
      <c r="L2213" s="15" t="str">
        <f t="shared" si="174"/>
        <v>Dec</v>
      </c>
      <c r="M2213" s="15">
        <f t="shared" si="175"/>
        <v>1976</v>
      </c>
      <c r="N2213" s="15" t="str" cm="1">
        <f t="array" ref="N2213">IF(G2213="?",INDEX($G$2:$G$2344,MODE(MATCH($G$2:$G$2344,$G$2:$G$2344,0))),G2213)</f>
        <v>tier - 2</v>
      </c>
      <c r="O2213" s="15" t="str" cm="1">
        <f t="array" ref="O2213">IF(H2213="?",INDEX($H$2:$H$2344,MODE(MATCH($H$2:$H$2344,$H$2:$H$2344,0))),H2213)</f>
        <v>tier - 3</v>
      </c>
      <c r="P2213" s="15" t="str">
        <f t="shared" si="176"/>
        <v>R1011</v>
      </c>
      <c r="Q2213" s="49" t="str">
        <f t="shared" si="177"/>
        <v>15-Dec-1976</v>
      </c>
      <c r="R2213" s="46">
        <v>28109</v>
      </c>
      <c r="S2213" s="15"/>
      <c r="T2213" s="29">
        <f t="shared" si="178"/>
        <v>46</v>
      </c>
      <c r="U2213" s="61">
        <v>38932.559999999998</v>
      </c>
    </row>
    <row r="2214" spans="1:21" x14ac:dyDescent="0.25">
      <c r="A2214" t="s">
        <v>2242</v>
      </c>
      <c r="B2214">
        <v>1980</v>
      </c>
      <c r="C2214" t="s">
        <v>20</v>
      </c>
      <c r="D2214">
        <v>24</v>
      </c>
      <c r="E2214">
        <v>2</v>
      </c>
      <c r="F2214" s="54">
        <v>38947.43</v>
      </c>
      <c r="G2214" t="s">
        <v>11</v>
      </c>
      <c r="H2214" t="s">
        <v>12</v>
      </c>
      <c r="I2214" t="s">
        <v>42</v>
      </c>
      <c r="J2214" s="20"/>
      <c r="K2214" s="20"/>
      <c r="L2214" s="17" t="str">
        <f t="shared" si="174"/>
        <v>Sep</v>
      </c>
      <c r="M2214" s="17">
        <f t="shared" si="175"/>
        <v>1980</v>
      </c>
      <c r="N2214" s="17" t="str" cm="1">
        <f t="array" ref="N2214">IF(G2214="?",INDEX($G$2:$G$2344,MODE(MATCH($G$2:$G$2344,$G$2:$G$2344,0))),G2214)</f>
        <v>tier - 2</v>
      </c>
      <c r="O2214" s="17" t="str" cm="1">
        <f t="array" ref="O2214">IF(H2214="?",INDEX($H$2:$H$2344,MODE(MATCH($H$2:$H$2344,$H$2:$H$2344,0))),H2214)</f>
        <v>tier - 3</v>
      </c>
      <c r="P2214" s="17" t="str">
        <f t="shared" si="176"/>
        <v>R1011</v>
      </c>
      <c r="Q2214" s="47" t="str">
        <f t="shared" si="177"/>
        <v>24-Sep-1980</v>
      </c>
      <c r="R2214" s="48">
        <v>29488</v>
      </c>
      <c r="S2214" s="17"/>
      <c r="T2214" s="30">
        <f t="shared" si="178"/>
        <v>42</v>
      </c>
      <c r="U2214" s="62">
        <v>38947.43</v>
      </c>
    </row>
    <row r="2215" spans="1:21" x14ac:dyDescent="0.25">
      <c r="A2215" t="s">
        <v>2243</v>
      </c>
      <c r="B2215">
        <v>1978</v>
      </c>
      <c r="C2215" t="s">
        <v>37</v>
      </c>
      <c r="D2215">
        <v>12</v>
      </c>
      <c r="E2215">
        <v>2</v>
      </c>
      <c r="F2215" s="54">
        <v>38998.550000000003</v>
      </c>
      <c r="G2215" t="s">
        <v>16</v>
      </c>
      <c r="H2215" t="s">
        <v>16</v>
      </c>
      <c r="I2215" t="s">
        <v>42</v>
      </c>
      <c r="J2215" s="19"/>
      <c r="K2215" s="19"/>
      <c r="L2215" s="15" t="str">
        <f t="shared" si="174"/>
        <v>Oct</v>
      </c>
      <c r="M2215" s="15">
        <f t="shared" si="175"/>
        <v>1978</v>
      </c>
      <c r="N2215" s="15" t="str" cm="1">
        <f t="array" ref="N2215">IF(G2215="?",INDEX($G$2:$G$2344,MODE(MATCH($G$2:$G$2344,$G$2:$G$2344,0))),G2215)</f>
        <v>tier - 1</v>
      </c>
      <c r="O2215" s="15" t="str" cm="1">
        <f t="array" ref="O2215">IF(H2215="?",INDEX($H$2:$H$2344,MODE(MATCH($H$2:$H$2344,$H$2:$H$2344,0))),H2215)</f>
        <v>tier - 1</v>
      </c>
      <c r="P2215" s="15" t="str">
        <f t="shared" si="176"/>
        <v>R1011</v>
      </c>
      <c r="Q2215" s="49" t="str">
        <f t="shared" si="177"/>
        <v>12-Oct-1978</v>
      </c>
      <c r="R2215" s="46">
        <v>28775</v>
      </c>
      <c r="S2215" s="15"/>
      <c r="T2215" s="29">
        <f t="shared" si="178"/>
        <v>44</v>
      </c>
      <c r="U2215" s="61">
        <v>38998.550000000003</v>
      </c>
    </row>
    <row r="2216" spans="1:21" x14ac:dyDescent="0.25">
      <c r="A2216" t="s">
        <v>2244</v>
      </c>
      <c r="B2216">
        <v>1985</v>
      </c>
      <c r="C2216" t="s">
        <v>20</v>
      </c>
      <c r="D2216">
        <v>20</v>
      </c>
      <c r="E2216">
        <v>1</v>
      </c>
      <c r="F2216" s="54">
        <v>39047.29</v>
      </c>
      <c r="G2216" t="s">
        <v>16</v>
      </c>
      <c r="H2216" t="s">
        <v>12</v>
      </c>
      <c r="I2216" t="s">
        <v>356</v>
      </c>
      <c r="J2216" s="20"/>
      <c r="K2216" s="20"/>
      <c r="L2216" s="17" t="str">
        <f t="shared" si="174"/>
        <v>Sep</v>
      </c>
      <c r="M2216" s="17">
        <f t="shared" si="175"/>
        <v>1985</v>
      </c>
      <c r="N2216" s="17" t="str" cm="1">
        <f t="array" ref="N2216">IF(G2216="?",INDEX($G$2:$G$2344,MODE(MATCH($G$2:$G$2344,$G$2:$G$2344,0))),G2216)</f>
        <v>tier - 1</v>
      </c>
      <c r="O2216" s="17" t="str" cm="1">
        <f t="array" ref="O2216">IF(H2216="?",INDEX($H$2:$H$2344,MODE(MATCH($H$2:$H$2344,$H$2:$H$2344,0))),H2216)</f>
        <v>tier - 3</v>
      </c>
      <c r="P2216" s="17" t="str">
        <f t="shared" si="176"/>
        <v>R1017</v>
      </c>
      <c r="Q2216" s="47" t="str">
        <f t="shared" si="177"/>
        <v>20-Sep-1985</v>
      </c>
      <c r="R2216" s="48">
        <v>31310</v>
      </c>
      <c r="S2216" s="17"/>
      <c r="T2216" s="30">
        <f t="shared" si="178"/>
        <v>37</v>
      </c>
      <c r="U2216" s="62">
        <v>39047.29</v>
      </c>
    </row>
    <row r="2217" spans="1:21" x14ac:dyDescent="0.25">
      <c r="A2217" t="s">
        <v>2245</v>
      </c>
      <c r="B2217">
        <v>1982</v>
      </c>
      <c r="C2217" t="s">
        <v>35</v>
      </c>
      <c r="D2217">
        <v>4</v>
      </c>
      <c r="E2217">
        <v>1</v>
      </c>
      <c r="F2217" s="54">
        <v>39125.33</v>
      </c>
      <c r="G2217" t="s">
        <v>16</v>
      </c>
      <c r="H2217" t="s">
        <v>16</v>
      </c>
      <c r="I2217" t="s">
        <v>168</v>
      </c>
      <c r="J2217" s="19"/>
      <c r="K2217" s="19"/>
      <c r="L2217" s="15" t="str">
        <f t="shared" si="174"/>
        <v>Aug</v>
      </c>
      <c r="M2217" s="15">
        <f t="shared" si="175"/>
        <v>1982</v>
      </c>
      <c r="N2217" s="15" t="str" cm="1">
        <f t="array" ref="N2217">IF(G2217="?",INDEX($G$2:$G$2344,MODE(MATCH($G$2:$G$2344,$G$2:$G$2344,0))),G2217)</f>
        <v>tier - 1</v>
      </c>
      <c r="O2217" s="15" t="str" cm="1">
        <f t="array" ref="O2217">IF(H2217="?",INDEX($H$2:$H$2344,MODE(MATCH($H$2:$H$2344,$H$2:$H$2344,0))),H2217)</f>
        <v>tier - 1</v>
      </c>
      <c r="P2217" s="15" t="str">
        <f t="shared" si="176"/>
        <v>R1016</v>
      </c>
      <c r="Q2217" s="49" t="str">
        <f t="shared" si="177"/>
        <v>4-Aug-1982</v>
      </c>
      <c r="R2217" s="46">
        <v>30167</v>
      </c>
      <c r="S2217" s="15"/>
      <c r="T2217" s="29">
        <f t="shared" si="178"/>
        <v>40</v>
      </c>
      <c r="U2217" s="61">
        <v>39125.33</v>
      </c>
    </row>
    <row r="2218" spans="1:21" x14ac:dyDescent="0.25">
      <c r="A2218" t="s">
        <v>2246</v>
      </c>
      <c r="B2218">
        <v>1962</v>
      </c>
      <c r="C2218" t="s">
        <v>10</v>
      </c>
      <c r="D2218">
        <v>7</v>
      </c>
      <c r="E2218">
        <v>0</v>
      </c>
      <c r="F2218" s="54">
        <v>39221.120000000003</v>
      </c>
      <c r="G2218" t="s">
        <v>11</v>
      </c>
      <c r="H2218" t="s">
        <v>16</v>
      </c>
      <c r="I2218" t="s">
        <v>42</v>
      </c>
      <c r="J2218" s="20"/>
      <c r="K2218" s="20"/>
      <c r="L2218" s="17" t="str">
        <f t="shared" si="174"/>
        <v>Jul</v>
      </c>
      <c r="M2218" s="17">
        <f t="shared" si="175"/>
        <v>1962</v>
      </c>
      <c r="N2218" s="17" t="str" cm="1">
        <f t="array" ref="N2218">IF(G2218="?",INDEX($G$2:$G$2344,MODE(MATCH($G$2:$G$2344,$G$2:$G$2344,0))),G2218)</f>
        <v>tier - 2</v>
      </c>
      <c r="O2218" s="17" t="str" cm="1">
        <f t="array" ref="O2218">IF(H2218="?",INDEX($H$2:$H$2344,MODE(MATCH($H$2:$H$2344,$H$2:$H$2344,0))),H2218)</f>
        <v>tier - 1</v>
      </c>
      <c r="P2218" s="17" t="str">
        <f t="shared" si="176"/>
        <v>R1011</v>
      </c>
      <c r="Q2218" s="47" t="str">
        <f t="shared" si="177"/>
        <v>7-Jul-1962</v>
      </c>
      <c r="R2218" s="48">
        <v>22834</v>
      </c>
      <c r="S2218" s="17"/>
      <c r="T2218" s="30">
        <f t="shared" si="178"/>
        <v>60</v>
      </c>
      <c r="U2218" s="62">
        <v>39221.120000000003</v>
      </c>
    </row>
    <row r="2219" spans="1:21" x14ac:dyDescent="0.25">
      <c r="A2219" t="s">
        <v>2247</v>
      </c>
      <c r="B2219">
        <v>1992</v>
      </c>
      <c r="C2219" t="s">
        <v>15</v>
      </c>
      <c r="D2219">
        <v>30</v>
      </c>
      <c r="E2219">
        <v>2</v>
      </c>
      <c r="F2219" s="54">
        <v>39241.440000000002</v>
      </c>
      <c r="G2219" t="s">
        <v>16</v>
      </c>
      <c r="H2219" t="s">
        <v>12</v>
      </c>
      <c r="I2219" t="s">
        <v>42</v>
      </c>
      <c r="J2219" s="19"/>
      <c r="K2219" s="19"/>
      <c r="L2219" s="15" t="str">
        <f t="shared" si="174"/>
        <v>Nov</v>
      </c>
      <c r="M2219" s="15">
        <f t="shared" si="175"/>
        <v>1992</v>
      </c>
      <c r="N2219" s="15" t="str" cm="1">
        <f t="array" ref="N2219">IF(G2219="?",INDEX($G$2:$G$2344,MODE(MATCH($G$2:$G$2344,$G$2:$G$2344,0))),G2219)</f>
        <v>tier - 1</v>
      </c>
      <c r="O2219" s="15" t="str" cm="1">
        <f t="array" ref="O2219">IF(H2219="?",INDEX($H$2:$H$2344,MODE(MATCH($H$2:$H$2344,$H$2:$H$2344,0))),H2219)</f>
        <v>tier - 3</v>
      </c>
      <c r="P2219" s="15" t="str">
        <f t="shared" si="176"/>
        <v>R1011</v>
      </c>
      <c r="Q2219" s="49" t="str">
        <f t="shared" si="177"/>
        <v>30-Nov-1992</v>
      </c>
      <c r="R2219" s="46">
        <v>33938</v>
      </c>
      <c r="S2219" s="15"/>
      <c r="T2219" s="29">
        <f t="shared" si="178"/>
        <v>30</v>
      </c>
      <c r="U2219" s="61">
        <v>39241.440000000002</v>
      </c>
    </row>
    <row r="2220" spans="1:21" x14ac:dyDescent="0.25">
      <c r="A2220" t="s">
        <v>2248</v>
      </c>
      <c r="B2220">
        <v>1982</v>
      </c>
      <c r="C2220" t="s">
        <v>35</v>
      </c>
      <c r="D2220">
        <v>16</v>
      </c>
      <c r="E2220">
        <v>3</v>
      </c>
      <c r="F2220" s="54">
        <v>39315.279999999999</v>
      </c>
      <c r="G2220" t="s">
        <v>11</v>
      </c>
      <c r="H2220" t="s">
        <v>12</v>
      </c>
      <c r="I2220" t="s">
        <v>42</v>
      </c>
      <c r="J2220" s="20"/>
      <c r="K2220" s="20"/>
      <c r="L2220" s="17" t="str">
        <f t="shared" si="174"/>
        <v>Aug</v>
      </c>
      <c r="M2220" s="17">
        <f t="shared" si="175"/>
        <v>1982</v>
      </c>
      <c r="N2220" s="17" t="str" cm="1">
        <f t="array" ref="N2220">IF(G2220="?",INDEX($G$2:$G$2344,MODE(MATCH($G$2:$G$2344,$G$2:$G$2344,0))),G2220)</f>
        <v>tier - 2</v>
      </c>
      <c r="O2220" s="17" t="str" cm="1">
        <f t="array" ref="O2220">IF(H2220="?",INDEX($H$2:$H$2344,MODE(MATCH($H$2:$H$2344,$H$2:$H$2344,0))),H2220)</f>
        <v>tier - 3</v>
      </c>
      <c r="P2220" s="17" t="str">
        <f t="shared" si="176"/>
        <v>R1011</v>
      </c>
      <c r="Q2220" s="47" t="str">
        <f t="shared" si="177"/>
        <v>16-Aug-1982</v>
      </c>
      <c r="R2220" s="48">
        <v>30179</v>
      </c>
      <c r="S2220" s="17"/>
      <c r="T2220" s="30">
        <f t="shared" si="178"/>
        <v>40</v>
      </c>
      <c r="U2220" s="62">
        <v>39315.279999999999</v>
      </c>
    </row>
    <row r="2221" spans="1:21" x14ac:dyDescent="0.25">
      <c r="A2221" t="s">
        <v>2249</v>
      </c>
      <c r="B2221">
        <v>1978</v>
      </c>
      <c r="C2221" t="s">
        <v>35</v>
      </c>
      <c r="D2221">
        <v>5</v>
      </c>
      <c r="E2221">
        <v>2</v>
      </c>
      <c r="F2221" s="54">
        <v>39352.6</v>
      </c>
      <c r="G2221" t="s">
        <v>11</v>
      </c>
      <c r="H2221" t="s">
        <v>12</v>
      </c>
      <c r="I2221" t="s">
        <v>42</v>
      </c>
      <c r="J2221" s="19"/>
      <c r="K2221" s="19"/>
      <c r="L2221" s="15" t="str">
        <f t="shared" si="174"/>
        <v>Aug</v>
      </c>
      <c r="M2221" s="15">
        <f t="shared" si="175"/>
        <v>1978</v>
      </c>
      <c r="N2221" s="15" t="str" cm="1">
        <f t="array" ref="N2221">IF(G2221="?",INDEX($G$2:$G$2344,MODE(MATCH($G$2:$G$2344,$G$2:$G$2344,0))),G2221)</f>
        <v>tier - 2</v>
      </c>
      <c r="O2221" s="15" t="str" cm="1">
        <f t="array" ref="O2221">IF(H2221="?",INDEX($H$2:$H$2344,MODE(MATCH($H$2:$H$2344,$H$2:$H$2344,0))),H2221)</f>
        <v>tier - 3</v>
      </c>
      <c r="P2221" s="15" t="str">
        <f t="shared" si="176"/>
        <v>R1011</v>
      </c>
      <c r="Q2221" s="49" t="str">
        <f t="shared" si="177"/>
        <v>5-Aug-1978</v>
      </c>
      <c r="R2221" s="46">
        <v>28707</v>
      </c>
      <c r="S2221" s="15"/>
      <c r="T2221" s="29">
        <f t="shared" si="178"/>
        <v>44</v>
      </c>
      <c r="U2221" s="61">
        <v>39352.6</v>
      </c>
    </row>
    <row r="2222" spans="1:21" x14ac:dyDescent="0.25">
      <c r="A2222" t="s">
        <v>2250</v>
      </c>
      <c r="B2222">
        <v>1966</v>
      </c>
      <c r="C2222" t="s">
        <v>18</v>
      </c>
      <c r="D2222">
        <v>24</v>
      </c>
      <c r="E2222">
        <v>0</v>
      </c>
      <c r="F2222" s="54">
        <v>39396.86</v>
      </c>
      <c r="G2222" t="s">
        <v>11</v>
      </c>
      <c r="H2222" t="s">
        <v>11</v>
      </c>
      <c r="I2222" t="s">
        <v>42</v>
      </c>
      <c r="J2222" s="20"/>
      <c r="K2222" s="20"/>
      <c r="L2222" s="17" t="str">
        <f t="shared" si="174"/>
        <v>Jun</v>
      </c>
      <c r="M2222" s="17">
        <f t="shared" si="175"/>
        <v>1966</v>
      </c>
      <c r="N2222" s="17" t="str" cm="1">
        <f t="array" ref="N2222">IF(G2222="?",INDEX($G$2:$G$2344,MODE(MATCH($G$2:$G$2344,$G$2:$G$2344,0))),G2222)</f>
        <v>tier - 2</v>
      </c>
      <c r="O2222" s="17" t="str" cm="1">
        <f t="array" ref="O2222">IF(H2222="?",INDEX($H$2:$H$2344,MODE(MATCH($H$2:$H$2344,$H$2:$H$2344,0))),H2222)</f>
        <v>tier - 2</v>
      </c>
      <c r="P2222" s="17" t="str">
        <f t="shared" si="176"/>
        <v>R1011</v>
      </c>
      <c r="Q2222" s="47" t="str">
        <f t="shared" si="177"/>
        <v>24-Jun-1966</v>
      </c>
      <c r="R2222" s="48">
        <v>24282</v>
      </c>
      <c r="S2222" s="17"/>
      <c r="T2222" s="30">
        <f t="shared" si="178"/>
        <v>56</v>
      </c>
      <c r="U2222" s="62">
        <v>39396.86</v>
      </c>
    </row>
    <row r="2223" spans="1:21" x14ac:dyDescent="0.25">
      <c r="A2223" t="s">
        <v>2251</v>
      </c>
      <c r="B2223">
        <v>1978</v>
      </c>
      <c r="C2223" t="s">
        <v>10</v>
      </c>
      <c r="D2223">
        <v>12</v>
      </c>
      <c r="E2223">
        <v>1</v>
      </c>
      <c r="F2223" s="54">
        <v>39556.49</v>
      </c>
      <c r="G2223" t="s">
        <v>16</v>
      </c>
      <c r="H2223" t="s">
        <v>11</v>
      </c>
      <c r="I2223" t="s">
        <v>164</v>
      </c>
      <c r="J2223" s="19"/>
      <c r="K2223" s="19"/>
      <c r="L2223" s="15" t="str">
        <f t="shared" si="174"/>
        <v>Jul</v>
      </c>
      <c r="M2223" s="15">
        <f t="shared" si="175"/>
        <v>1978</v>
      </c>
      <c r="N2223" s="15" t="str" cm="1">
        <f t="array" ref="N2223">IF(G2223="?",INDEX($G$2:$G$2344,MODE(MATCH($G$2:$G$2344,$G$2:$G$2344,0))),G2223)</f>
        <v>tier - 1</v>
      </c>
      <c r="O2223" s="15" t="str" cm="1">
        <f t="array" ref="O2223">IF(H2223="?",INDEX($H$2:$H$2344,MODE(MATCH($H$2:$H$2344,$H$2:$H$2344,0))),H2223)</f>
        <v>tier - 2</v>
      </c>
      <c r="P2223" s="15" t="str">
        <f t="shared" si="176"/>
        <v>R1015</v>
      </c>
      <c r="Q2223" s="49" t="str">
        <f t="shared" si="177"/>
        <v>12-Jul-1978</v>
      </c>
      <c r="R2223" s="46">
        <v>28683</v>
      </c>
      <c r="S2223" s="15"/>
      <c r="T2223" s="29">
        <f t="shared" si="178"/>
        <v>44</v>
      </c>
      <c r="U2223" s="61">
        <v>39556.49</v>
      </c>
    </row>
    <row r="2224" spans="1:21" x14ac:dyDescent="0.25">
      <c r="A2224" t="s">
        <v>2252</v>
      </c>
      <c r="B2224">
        <v>1981</v>
      </c>
      <c r="C2224" t="s">
        <v>10</v>
      </c>
      <c r="D2224">
        <v>5</v>
      </c>
      <c r="E2224">
        <v>3</v>
      </c>
      <c r="F2224" s="54">
        <v>39597.410000000003</v>
      </c>
      <c r="G2224" t="s">
        <v>16</v>
      </c>
      <c r="H2224" t="s">
        <v>11</v>
      </c>
      <c r="I2224" t="s">
        <v>356</v>
      </c>
      <c r="J2224" s="20"/>
      <c r="K2224" s="20"/>
      <c r="L2224" s="17" t="str">
        <f t="shared" si="174"/>
        <v>Jul</v>
      </c>
      <c r="M2224" s="17">
        <f t="shared" si="175"/>
        <v>1981</v>
      </c>
      <c r="N2224" s="17" t="str" cm="1">
        <f t="array" ref="N2224">IF(G2224="?",INDEX($G$2:$G$2344,MODE(MATCH($G$2:$G$2344,$G$2:$G$2344,0))),G2224)</f>
        <v>tier - 1</v>
      </c>
      <c r="O2224" s="17" t="str" cm="1">
        <f t="array" ref="O2224">IF(H2224="?",INDEX($H$2:$H$2344,MODE(MATCH($H$2:$H$2344,$H$2:$H$2344,0))),H2224)</f>
        <v>tier - 2</v>
      </c>
      <c r="P2224" s="17" t="str">
        <f t="shared" si="176"/>
        <v>R1017</v>
      </c>
      <c r="Q2224" s="47" t="str">
        <f t="shared" si="177"/>
        <v>5-Jul-1981</v>
      </c>
      <c r="R2224" s="48">
        <v>29772</v>
      </c>
      <c r="S2224" s="17"/>
      <c r="T2224" s="30">
        <f t="shared" si="178"/>
        <v>41</v>
      </c>
      <c r="U2224" s="62">
        <v>39597.410000000003</v>
      </c>
    </row>
    <row r="2225" spans="1:21" x14ac:dyDescent="0.25">
      <c r="A2225" t="s">
        <v>2253</v>
      </c>
      <c r="B2225">
        <v>1995</v>
      </c>
      <c r="C2225" t="s">
        <v>35</v>
      </c>
      <c r="D2225">
        <v>7</v>
      </c>
      <c r="E2225">
        <v>0</v>
      </c>
      <c r="F2225" s="54">
        <v>39611.760000000002</v>
      </c>
      <c r="G2225" t="s">
        <v>16</v>
      </c>
      <c r="H2225" t="s">
        <v>12</v>
      </c>
      <c r="I2225" t="s">
        <v>13</v>
      </c>
      <c r="J2225" s="19"/>
      <c r="K2225" s="19"/>
      <c r="L2225" s="15" t="str">
        <f t="shared" si="174"/>
        <v>Aug</v>
      </c>
      <c r="M2225" s="15">
        <f t="shared" si="175"/>
        <v>1995</v>
      </c>
      <c r="N2225" s="15" t="str" cm="1">
        <f t="array" ref="N2225">IF(G2225="?",INDEX($G$2:$G$2344,MODE(MATCH($G$2:$G$2344,$G$2:$G$2344,0))),G2225)</f>
        <v>tier - 1</v>
      </c>
      <c r="O2225" s="15" t="str" cm="1">
        <f t="array" ref="O2225">IF(H2225="?",INDEX($H$2:$H$2344,MODE(MATCH($H$2:$H$2344,$H$2:$H$2344,0))),H2225)</f>
        <v>tier - 3</v>
      </c>
      <c r="P2225" s="15" t="str">
        <f t="shared" si="176"/>
        <v>R1013</v>
      </c>
      <c r="Q2225" s="49" t="str">
        <f t="shared" si="177"/>
        <v>7-Aug-1995</v>
      </c>
      <c r="R2225" s="46">
        <v>34918</v>
      </c>
      <c r="S2225" s="15"/>
      <c r="T2225" s="29">
        <f t="shared" si="178"/>
        <v>27</v>
      </c>
      <c r="U2225" s="61">
        <v>39611.760000000002</v>
      </c>
    </row>
    <row r="2226" spans="1:21" x14ac:dyDescent="0.25">
      <c r="A2226" t="s">
        <v>2254</v>
      </c>
      <c r="B2226">
        <v>1977</v>
      </c>
      <c r="C2226" t="s">
        <v>30</v>
      </c>
      <c r="D2226">
        <v>17</v>
      </c>
      <c r="E2226">
        <v>2</v>
      </c>
      <c r="F2226" s="54">
        <v>39670.44</v>
      </c>
      <c r="G2226" t="s">
        <v>11</v>
      </c>
      <c r="H2226" t="s">
        <v>16</v>
      </c>
      <c r="I2226" t="s">
        <v>23</v>
      </c>
      <c r="J2226" s="20"/>
      <c r="K2226" s="20"/>
      <c r="L2226" s="17" t="str">
        <f t="shared" si="174"/>
        <v>Dec</v>
      </c>
      <c r="M2226" s="17">
        <f t="shared" si="175"/>
        <v>1977</v>
      </c>
      <c r="N2226" s="17" t="str" cm="1">
        <f t="array" ref="N2226">IF(G2226="?",INDEX($G$2:$G$2344,MODE(MATCH($G$2:$G$2344,$G$2:$G$2344,0))),G2226)</f>
        <v>tier - 2</v>
      </c>
      <c r="O2226" s="17" t="str" cm="1">
        <f t="array" ref="O2226">IF(H2226="?",INDEX($H$2:$H$2344,MODE(MATCH($H$2:$H$2344,$H$2:$H$2344,0))),H2226)</f>
        <v>tier - 1</v>
      </c>
      <c r="P2226" s="17" t="str">
        <f t="shared" si="176"/>
        <v>R1012</v>
      </c>
      <c r="Q2226" s="47" t="str">
        <f t="shared" si="177"/>
        <v>17-Dec-1977</v>
      </c>
      <c r="R2226" s="48">
        <v>28476</v>
      </c>
      <c r="S2226" s="17"/>
      <c r="T2226" s="30">
        <f t="shared" si="178"/>
        <v>45</v>
      </c>
      <c r="U2226" s="62">
        <v>39670.44</v>
      </c>
    </row>
    <row r="2227" spans="1:21" x14ac:dyDescent="0.25">
      <c r="A2227" t="s">
        <v>2255</v>
      </c>
      <c r="B2227">
        <v>1968</v>
      </c>
      <c r="C2227" t="s">
        <v>20</v>
      </c>
      <c r="D2227">
        <v>29</v>
      </c>
      <c r="E2227">
        <v>0</v>
      </c>
      <c r="F2227" s="54">
        <v>39721.93</v>
      </c>
      <c r="G2227" t="s">
        <v>11</v>
      </c>
      <c r="H2227" t="s">
        <v>11</v>
      </c>
      <c r="I2227" t="s">
        <v>42</v>
      </c>
      <c r="J2227" s="19"/>
      <c r="K2227" s="19"/>
      <c r="L2227" s="15" t="str">
        <f t="shared" si="174"/>
        <v>Sep</v>
      </c>
      <c r="M2227" s="15">
        <f t="shared" si="175"/>
        <v>1968</v>
      </c>
      <c r="N2227" s="15" t="str" cm="1">
        <f t="array" ref="N2227">IF(G2227="?",INDEX($G$2:$G$2344,MODE(MATCH($G$2:$G$2344,$G$2:$G$2344,0))),G2227)</f>
        <v>tier - 2</v>
      </c>
      <c r="O2227" s="15" t="str" cm="1">
        <f t="array" ref="O2227">IF(H2227="?",INDEX($H$2:$H$2344,MODE(MATCH($H$2:$H$2344,$H$2:$H$2344,0))),H2227)</f>
        <v>tier - 2</v>
      </c>
      <c r="P2227" s="15" t="str">
        <f t="shared" si="176"/>
        <v>R1011</v>
      </c>
      <c r="Q2227" s="49" t="str">
        <f t="shared" si="177"/>
        <v>29-Sep-1968</v>
      </c>
      <c r="R2227" s="46">
        <v>25110</v>
      </c>
      <c r="S2227" s="15"/>
      <c r="T2227" s="29">
        <f t="shared" si="178"/>
        <v>54</v>
      </c>
      <c r="U2227" s="61">
        <v>39721.93</v>
      </c>
    </row>
    <row r="2228" spans="1:21" x14ac:dyDescent="0.25">
      <c r="A2228" t="s">
        <v>2256</v>
      </c>
      <c r="B2228">
        <v>2003</v>
      </c>
      <c r="C2228" t="s">
        <v>10</v>
      </c>
      <c r="D2228">
        <v>16</v>
      </c>
      <c r="E2228">
        <v>0</v>
      </c>
      <c r="F2228" s="54">
        <v>39722.75</v>
      </c>
      <c r="G2228" t="s">
        <v>16</v>
      </c>
      <c r="H2228" t="s">
        <v>16</v>
      </c>
      <c r="I2228" t="s">
        <v>13</v>
      </c>
      <c r="J2228" s="20"/>
      <c r="K2228" s="20"/>
      <c r="L2228" s="17" t="str">
        <f t="shared" si="174"/>
        <v>Jul</v>
      </c>
      <c r="M2228" s="17">
        <f t="shared" si="175"/>
        <v>2003</v>
      </c>
      <c r="N2228" s="17" t="str" cm="1">
        <f t="array" ref="N2228">IF(G2228="?",INDEX($G$2:$G$2344,MODE(MATCH($G$2:$G$2344,$G$2:$G$2344,0))),G2228)</f>
        <v>tier - 1</v>
      </c>
      <c r="O2228" s="17" t="str" cm="1">
        <f t="array" ref="O2228">IF(H2228="?",INDEX($H$2:$H$2344,MODE(MATCH($H$2:$H$2344,$H$2:$H$2344,0))),H2228)</f>
        <v>tier - 1</v>
      </c>
      <c r="P2228" s="17" t="str">
        <f t="shared" si="176"/>
        <v>R1013</v>
      </c>
      <c r="Q2228" s="47" t="str">
        <f t="shared" si="177"/>
        <v>16-Jul-2003</v>
      </c>
      <c r="R2228" s="48">
        <v>37818</v>
      </c>
      <c r="S2228" s="17"/>
      <c r="T2228" s="30">
        <f t="shared" si="178"/>
        <v>19</v>
      </c>
      <c r="U2228" s="62">
        <v>39722.75</v>
      </c>
    </row>
    <row r="2229" spans="1:21" x14ac:dyDescent="0.25">
      <c r="A2229" t="s">
        <v>2257</v>
      </c>
      <c r="B2229">
        <v>1977</v>
      </c>
      <c r="C2229" t="s">
        <v>35</v>
      </c>
      <c r="D2229">
        <v>12</v>
      </c>
      <c r="E2229">
        <v>1</v>
      </c>
      <c r="F2229" s="54">
        <v>39725.519999999997</v>
      </c>
      <c r="G2229" t="s">
        <v>11</v>
      </c>
      <c r="H2229" t="s">
        <v>16</v>
      </c>
      <c r="I2229" t="s">
        <v>23</v>
      </c>
      <c r="J2229" s="19"/>
      <c r="K2229" s="19"/>
      <c r="L2229" s="15" t="str">
        <f t="shared" si="174"/>
        <v>Aug</v>
      </c>
      <c r="M2229" s="15">
        <f t="shared" si="175"/>
        <v>1977</v>
      </c>
      <c r="N2229" s="15" t="str" cm="1">
        <f t="array" ref="N2229">IF(G2229="?",INDEX($G$2:$G$2344,MODE(MATCH($G$2:$G$2344,$G$2:$G$2344,0))),G2229)</f>
        <v>tier - 2</v>
      </c>
      <c r="O2229" s="15" t="str" cm="1">
        <f t="array" ref="O2229">IF(H2229="?",INDEX($H$2:$H$2344,MODE(MATCH($H$2:$H$2344,$H$2:$H$2344,0))),H2229)</f>
        <v>tier - 1</v>
      </c>
      <c r="P2229" s="15" t="str">
        <f t="shared" si="176"/>
        <v>R1012</v>
      </c>
      <c r="Q2229" s="49" t="str">
        <f t="shared" si="177"/>
        <v>12-Aug-1977</v>
      </c>
      <c r="R2229" s="46">
        <v>28349</v>
      </c>
      <c r="S2229" s="15"/>
      <c r="T2229" s="29">
        <f t="shared" si="178"/>
        <v>45</v>
      </c>
      <c r="U2229" s="61">
        <v>39725.519999999997</v>
      </c>
    </row>
    <row r="2230" spans="1:21" x14ac:dyDescent="0.25">
      <c r="A2230" t="s">
        <v>2258</v>
      </c>
      <c r="B2230">
        <v>1973</v>
      </c>
      <c r="C2230" t="s">
        <v>30</v>
      </c>
      <c r="D2230">
        <v>17</v>
      </c>
      <c r="E2230">
        <v>0</v>
      </c>
      <c r="F2230" s="54">
        <v>39727.61</v>
      </c>
      <c r="G2230" t="s">
        <v>16</v>
      </c>
      <c r="H2230" t="s">
        <v>11</v>
      </c>
      <c r="I2230" t="s">
        <v>42</v>
      </c>
      <c r="J2230" s="20"/>
      <c r="K2230" s="20"/>
      <c r="L2230" s="17" t="str">
        <f t="shared" si="174"/>
        <v>Dec</v>
      </c>
      <c r="M2230" s="17">
        <f t="shared" si="175"/>
        <v>1973</v>
      </c>
      <c r="N2230" s="17" t="str" cm="1">
        <f t="array" ref="N2230">IF(G2230="?",INDEX($G$2:$G$2344,MODE(MATCH($G$2:$G$2344,$G$2:$G$2344,0))),G2230)</f>
        <v>tier - 1</v>
      </c>
      <c r="O2230" s="17" t="str" cm="1">
        <f t="array" ref="O2230">IF(H2230="?",INDEX($H$2:$H$2344,MODE(MATCH($H$2:$H$2344,$H$2:$H$2344,0))),H2230)</f>
        <v>tier - 2</v>
      </c>
      <c r="P2230" s="17" t="str">
        <f t="shared" si="176"/>
        <v>R1011</v>
      </c>
      <c r="Q2230" s="47" t="str">
        <f t="shared" si="177"/>
        <v>17-Dec-1973</v>
      </c>
      <c r="R2230" s="48">
        <v>27015</v>
      </c>
      <c r="S2230" s="17"/>
      <c r="T2230" s="30">
        <f t="shared" si="178"/>
        <v>49</v>
      </c>
      <c r="U2230" s="62">
        <v>39727.61</v>
      </c>
    </row>
    <row r="2231" spans="1:21" x14ac:dyDescent="0.25">
      <c r="A2231" t="s">
        <v>2259</v>
      </c>
      <c r="B2231">
        <v>1987</v>
      </c>
      <c r="C2231" t="s">
        <v>10</v>
      </c>
      <c r="D2231">
        <v>24</v>
      </c>
      <c r="E2231">
        <v>1</v>
      </c>
      <c r="F2231" s="54">
        <v>39774.28</v>
      </c>
      <c r="G2231" t="s">
        <v>16</v>
      </c>
      <c r="H2231" t="s">
        <v>16</v>
      </c>
      <c r="I2231" t="s">
        <v>276</v>
      </c>
      <c r="J2231" s="19"/>
      <c r="K2231" s="19"/>
      <c r="L2231" s="15" t="str">
        <f t="shared" si="174"/>
        <v>Jul</v>
      </c>
      <c r="M2231" s="15">
        <f t="shared" si="175"/>
        <v>1987</v>
      </c>
      <c r="N2231" s="15" t="str" cm="1">
        <f t="array" ref="N2231">IF(G2231="?",INDEX($G$2:$G$2344,MODE(MATCH($G$2:$G$2344,$G$2:$G$2344,0))),G2231)</f>
        <v>tier - 1</v>
      </c>
      <c r="O2231" s="15" t="str" cm="1">
        <f t="array" ref="O2231">IF(H2231="?",INDEX($H$2:$H$2344,MODE(MATCH($H$2:$H$2344,$H$2:$H$2344,0))),H2231)</f>
        <v>tier - 1</v>
      </c>
      <c r="P2231" s="15" t="str">
        <f t="shared" si="176"/>
        <v>R1014</v>
      </c>
      <c r="Q2231" s="49" t="str">
        <f t="shared" si="177"/>
        <v>24-Jul-1987</v>
      </c>
      <c r="R2231" s="46">
        <v>31982</v>
      </c>
      <c r="S2231" s="15"/>
      <c r="T2231" s="29">
        <f t="shared" si="178"/>
        <v>35</v>
      </c>
      <c r="U2231" s="61">
        <v>39774.28</v>
      </c>
    </row>
    <row r="2232" spans="1:21" x14ac:dyDescent="0.25">
      <c r="A2232" t="s">
        <v>2260</v>
      </c>
      <c r="B2232">
        <v>1985</v>
      </c>
      <c r="C2232" t="s">
        <v>10</v>
      </c>
      <c r="D2232">
        <v>17</v>
      </c>
      <c r="E2232">
        <v>2</v>
      </c>
      <c r="F2232" s="54">
        <v>39836.519999999997</v>
      </c>
      <c r="G2232" t="s">
        <v>11</v>
      </c>
      <c r="H2232" t="s">
        <v>16</v>
      </c>
      <c r="I2232" t="s">
        <v>42</v>
      </c>
      <c r="J2232" s="20"/>
      <c r="K2232" s="20"/>
      <c r="L2232" s="17" t="str">
        <f t="shared" si="174"/>
        <v>Jul</v>
      </c>
      <c r="M2232" s="17">
        <f t="shared" si="175"/>
        <v>1985</v>
      </c>
      <c r="N2232" s="17" t="str" cm="1">
        <f t="array" ref="N2232">IF(G2232="?",INDEX($G$2:$G$2344,MODE(MATCH($G$2:$G$2344,$G$2:$G$2344,0))),G2232)</f>
        <v>tier - 2</v>
      </c>
      <c r="O2232" s="17" t="str" cm="1">
        <f t="array" ref="O2232">IF(H2232="?",INDEX($H$2:$H$2344,MODE(MATCH($H$2:$H$2344,$H$2:$H$2344,0))),H2232)</f>
        <v>tier - 1</v>
      </c>
      <c r="P2232" s="17" t="str">
        <f t="shared" si="176"/>
        <v>R1011</v>
      </c>
      <c r="Q2232" s="47" t="str">
        <f t="shared" si="177"/>
        <v>17-Jul-1985</v>
      </c>
      <c r="R2232" s="48">
        <v>31245</v>
      </c>
      <c r="S2232" s="17"/>
      <c r="T2232" s="30">
        <f t="shared" si="178"/>
        <v>37</v>
      </c>
      <c r="U2232" s="62">
        <v>39836.519999999997</v>
      </c>
    </row>
    <row r="2233" spans="1:21" x14ac:dyDescent="0.25">
      <c r="A2233" t="s">
        <v>2261</v>
      </c>
      <c r="B2233">
        <v>1983</v>
      </c>
      <c r="C2233" t="s">
        <v>18</v>
      </c>
      <c r="D2233">
        <v>1</v>
      </c>
      <c r="E2233">
        <v>3</v>
      </c>
      <c r="F2233" s="54">
        <v>39865.699999999997</v>
      </c>
      <c r="G2233" t="s">
        <v>11</v>
      </c>
      <c r="H2233" t="s">
        <v>11</v>
      </c>
      <c r="I2233" t="s">
        <v>42</v>
      </c>
      <c r="J2233" s="19"/>
      <c r="K2233" s="19"/>
      <c r="L2233" s="15" t="str">
        <f t="shared" si="174"/>
        <v>Jun</v>
      </c>
      <c r="M2233" s="15">
        <f t="shared" si="175"/>
        <v>1983</v>
      </c>
      <c r="N2233" s="15" t="str" cm="1">
        <f t="array" ref="N2233">IF(G2233="?",INDEX($G$2:$G$2344,MODE(MATCH($G$2:$G$2344,$G$2:$G$2344,0))),G2233)</f>
        <v>tier - 2</v>
      </c>
      <c r="O2233" s="15" t="str" cm="1">
        <f t="array" ref="O2233">IF(H2233="?",INDEX($H$2:$H$2344,MODE(MATCH($H$2:$H$2344,$H$2:$H$2344,0))),H2233)</f>
        <v>tier - 2</v>
      </c>
      <c r="P2233" s="15" t="str">
        <f t="shared" si="176"/>
        <v>R1011</v>
      </c>
      <c r="Q2233" s="49" t="str">
        <f t="shared" si="177"/>
        <v>1-Jun-1983</v>
      </c>
      <c r="R2233" s="46">
        <v>30468</v>
      </c>
      <c r="S2233" s="15"/>
      <c r="T2233" s="29">
        <f t="shared" si="178"/>
        <v>40</v>
      </c>
      <c r="U2233" s="61">
        <v>39865.699999999997</v>
      </c>
    </row>
    <row r="2234" spans="1:21" x14ac:dyDescent="0.25">
      <c r="A2234" t="s">
        <v>2262</v>
      </c>
      <c r="B2234">
        <v>1985</v>
      </c>
      <c r="C2234" t="s">
        <v>35</v>
      </c>
      <c r="D2234">
        <v>22</v>
      </c>
      <c r="E2234">
        <v>1</v>
      </c>
      <c r="F2234" s="54">
        <v>39871.699999999997</v>
      </c>
      <c r="G2234" t="s">
        <v>16</v>
      </c>
      <c r="H2234" t="s">
        <v>11</v>
      </c>
      <c r="I2234" t="s">
        <v>13</v>
      </c>
      <c r="J2234" s="20"/>
      <c r="K2234" s="20"/>
      <c r="L2234" s="17" t="str">
        <f t="shared" si="174"/>
        <v>Aug</v>
      </c>
      <c r="M2234" s="17">
        <f t="shared" si="175"/>
        <v>1985</v>
      </c>
      <c r="N2234" s="17" t="str" cm="1">
        <f t="array" ref="N2234">IF(G2234="?",INDEX($G$2:$G$2344,MODE(MATCH($G$2:$G$2344,$G$2:$G$2344,0))),G2234)</f>
        <v>tier - 1</v>
      </c>
      <c r="O2234" s="17" t="str" cm="1">
        <f t="array" ref="O2234">IF(H2234="?",INDEX($H$2:$H$2344,MODE(MATCH($H$2:$H$2344,$H$2:$H$2344,0))),H2234)</f>
        <v>tier - 2</v>
      </c>
      <c r="P2234" s="17" t="str">
        <f t="shared" si="176"/>
        <v>R1013</v>
      </c>
      <c r="Q2234" s="47" t="str">
        <f t="shared" si="177"/>
        <v>22-Aug-1985</v>
      </c>
      <c r="R2234" s="48">
        <v>31281</v>
      </c>
      <c r="S2234" s="17"/>
      <c r="T2234" s="30">
        <f t="shared" si="178"/>
        <v>37</v>
      </c>
      <c r="U2234" s="62">
        <v>39871.699999999997</v>
      </c>
    </row>
    <row r="2235" spans="1:21" x14ac:dyDescent="0.25">
      <c r="A2235" t="s">
        <v>2263</v>
      </c>
      <c r="B2235">
        <v>1975</v>
      </c>
      <c r="C2235" t="s">
        <v>30</v>
      </c>
      <c r="D2235">
        <v>2</v>
      </c>
      <c r="E2235">
        <v>1</v>
      </c>
      <c r="F2235" s="54">
        <v>39963.120000000003</v>
      </c>
      <c r="G2235" t="s">
        <v>11</v>
      </c>
      <c r="H2235" t="s">
        <v>11</v>
      </c>
      <c r="I2235" t="s">
        <v>42</v>
      </c>
      <c r="J2235" s="19"/>
      <c r="K2235" s="19"/>
      <c r="L2235" s="15" t="str">
        <f t="shared" si="174"/>
        <v>Dec</v>
      </c>
      <c r="M2235" s="15">
        <f t="shared" si="175"/>
        <v>1975</v>
      </c>
      <c r="N2235" s="15" t="str" cm="1">
        <f t="array" ref="N2235">IF(G2235="?",INDEX($G$2:$G$2344,MODE(MATCH($G$2:$G$2344,$G$2:$G$2344,0))),G2235)</f>
        <v>tier - 2</v>
      </c>
      <c r="O2235" s="15" t="str" cm="1">
        <f t="array" ref="O2235">IF(H2235="?",INDEX($H$2:$H$2344,MODE(MATCH($H$2:$H$2344,$H$2:$H$2344,0))),H2235)</f>
        <v>tier - 2</v>
      </c>
      <c r="P2235" s="15" t="str">
        <f t="shared" si="176"/>
        <v>R1011</v>
      </c>
      <c r="Q2235" s="49" t="str">
        <f t="shared" si="177"/>
        <v>2-Dec-1975</v>
      </c>
      <c r="R2235" s="46">
        <v>27730</v>
      </c>
      <c r="S2235" s="15"/>
      <c r="T2235" s="29">
        <f t="shared" si="178"/>
        <v>47</v>
      </c>
      <c r="U2235" s="61">
        <v>39963.120000000003</v>
      </c>
    </row>
    <row r="2236" spans="1:21" x14ac:dyDescent="0.25">
      <c r="A2236" t="s">
        <v>2264</v>
      </c>
      <c r="B2236">
        <v>1987</v>
      </c>
      <c r="C2236" t="s">
        <v>35</v>
      </c>
      <c r="D2236">
        <v>8</v>
      </c>
      <c r="E2236">
        <v>3</v>
      </c>
      <c r="F2236" s="54">
        <v>39983.43</v>
      </c>
      <c r="G2236" t="s">
        <v>11</v>
      </c>
      <c r="H2236" t="s">
        <v>12</v>
      </c>
      <c r="I2236" t="s">
        <v>23</v>
      </c>
      <c r="J2236" s="20"/>
      <c r="K2236" s="20"/>
      <c r="L2236" s="17" t="str">
        <f t="shared" si="174"/>
        <v>Aug</v>
      </c>
      <c r="M2236" s="17">
        <f t="shared" si="175"/>
        <v>1987</v>
      </c>
      <c r="N2236" s="17" t="str" cm="1">
        <f t="array" ref="N2236">IF(G2236="?",INDEX($G$2:$G$2344,MODE(MATCH($G$2:$G$2344,$G$2:$G$2344,0))),G2236)</f>
        <v>tier - 2</v>
      </c>
      <c r="O2236" s="17" t="str" cm="1">
        <f t="array" ref="O2236">IF(H2236="?",INDEX($H$2:$H$2344,MODE(MATCH($H$2:$H$2344,$H$2:$H$2344,0))),H2236)</f>
        <v>tier - 3</v>
      </c>
      <c r="P2236" s="17" t="str">
        <f t="shared" si="176"/>
        <v>R1012</v>
      </c>
      <c r="Q2236" s="47" t="str">
        <f t="shared" si="177"/>
        <v>8-Aug-1987</v>
      </c>
      <c r="R2236" s="48">
        <v>31997</v>
      </c>
      <c r="S2236" s="17"/>
      <c r="T2236" s="30">
        <f t="shared" si="178"/>
        <v>35</v>
      </c>
      <c r="U2236" s="62">
        <v>39983.43</v>
      </c>
    </row>
    <row r="2237" spans="1:21" x14ac:dyDescent="0.25">
      <c r="A2237" t="s">
        <v>2265</v>
      </c>
      <c r="B2237">
        <v>1982</v>
      </c>
      <c r="C2237" t="s">
        <v>30</v>
      </c>
      <c r="D2237">
        <v>25</v>
      </c>
      <c r="E2237">
        <v>2</v>
      </c>
      <c r="F2237" s="54">
        <v>40003.33</v>
      </c>
      <c r="G2237" t="s">
        <v>16</v>
      </c>
      <c r="H2237" t="s">
        <v>16</v>
      </c>
      <c r="I2237" t="s">
        <v>23</v>
      </c>
      <c r="J2237" s="19"/>
      <c r="K2237" s="19"/>
      <c r="L2237" s="15" t="str">
        <f t="shared" si="174"/>
        <v>Dec</v>
      </c>
      <c r="M2237" s="15">
        <f t="shared" si="175"/>
        <v>1982</v>
      </c>
      <c r="N2237" s="15" t="str" cm="1">
        <f t="array" ref="N2237">IF(G2237="?",INDEX($G$2:$G$2344,MODE(MATCH($G$2:$G$2344,$G$2:$G$2344,0))),G2237)</f>
        <v>tier - 1</v>
      </c>
      <c r="O2237" s="15" t="str" cm="1">
        <f t="array" ref="O2237">IF(H2237="?",INDEX($H$2:$H$2344,MODE(MATCH($H$2:$H$2344,$H$2:$H$2344,0))),H2237)</f>
        <v>tier - 1</v>
      </c>
      <c r="P2237" s="15" t="str">
        <f t="shared" si="176"/>
        <v>R1012</v>
      </c>
      <c r="Q2237" s="49" t="str">
        <f t="shared" si="177"/>
        <v>25-Dec-1982</v>
      </c>
      <c r="R2237" s="46">
        <v>30310</v>
      </c>
      <c r="S2237" s="15"/>
      <c r="T2237" s="29">
        <f t="shared" si="178"/>
        <v>40</v>
      </c>
      <c r="U2237" s="61">
        <v>40003.33</v>
      </c>
    </row>
    <row r="2238" spans="1:21" x14ac:dyDescent="0.25">
      <c r="A2238" t="s">
        <v>2266</v>
      </c>
      <c r="B2238">
        <v>1978</v>
      </c>
      <c r="C2238" t="s">
        <v>30</v>
      </c>
      <c r="D2238">
        <v>20</v>
      </c>
      <c r="E2238">
        <v>2</v>
      </c>
      <c r="F2238" s="54">
        <v>40054.730000000003</v>
      </c>
      <c r="G2238" t="s">
        <v>16</v>
      </c>
      <c r="H2238" t="s">
        <v>12</v>
      </c>
      <c r="I2238" t="s">
        <v>42</v>
      </c>
      <c r="J2238" s="20"/>
      <c r="K2238" s="20"/>
      <c r="L2238" s="17" t="str">
        <f t="shared" si="174"/>
        <v>Dec</v>
      </c>
      <c r="M2238" s="17">
        <f t="shared" si="175"/>
        <v>1978</v>
      </c>
      <c r="N2238" s="17" t="str" cm="1">
        <f t="array" ref="N2238">IF(G2238="?",INDEX($G$2:$G$2344,MODE(MATCH($G$2:$G$2344,$G$2:$G$2344,0))),G2238)</f>
        <v>tier - 1</v>
      </c>
      <c r="O2238" s="17" t="str" cm="1">
        <f t="array" ref="O2238">IF(H2238="?",INDEX($H$2:$H$2344,MODE(MATCH($H$2:$H$2344,$H$2:$H$2344,0))),H2238)</f>
        <v>tier - 3</v>
      </c>
      <c r="P2238" s="17" t="str">
        <f t="shared" si="176"/>
        <v>R1011</v>
      </c>
      <c r="Q2238" s="47" t="str">
        <f t="shared" si="177"/>
        <v>20-Dec-1978</v>
      </c>
      <c r="R2238" s="48">
        <v>28844</v>
      </c>
      <c r="S2238" s="17"/>
      <c r="T2238" s="30">
        <f t="shared" si="178"/>
        <v>44</v>
      </c>
      <c r="U2238" s="62">
        <v>40054.730000000003</v>
      </c>
    </row>
    <row r="2239" spans="1:21" x14ac:dyDescent="0.25">
      <c r="A2239" t="s">
        <v>2267</v>
      </c>
      <c r="B2239">
        <v>1966</v>
      </c>
      <c r="C2239" t="s">
        <v>35</v>
      </c>
      <c r="D2239">
        <v>12</v>
      </c>
      <c r="E2239">
        <v>0</v>
      </c>
      <c r="F2239" s="54">
        <v>40069.440000000002</v>
      </c>
      <c r="G2239" t="s">
        <v>16</v>
      </c>
      <c r="H2239" t="s">
        <v>12</v>
      </c>
      <c r="I2239" t="s">
        <v>42</v>
      </c>
      <c r="J2239" s="19"/>
      <c r="K2239" s="19"/>
      <c r="L2239" s="15" t="str">
        <f t="shared" si="174"/>
        <v>Aug</v>
      </c>
      <c r="M2239" s="15">
        <f t="shared" si="175"/>
        <v>1966</v>
      </c>
      <c r="N2239" s="15" t="str" cm="1">
        <f t="array" ref="N2239">IF(G2239="?",INDEX($G$2:$G$2344,MODE(MATCH($G$2:$G$2344,$G$2:$G$2344,0))),G2239)</f>
        <v>tier - 1</v>
      </c>
      <c r="O2239" s="15" t="str" cm="1">
        <f t="array" ref="O2239">IF(H2239="?",INDEX($H$2:$H$2344,MODE(MATCH($H$2:$H$2344,$H$2:$H$2344,0))),H2239)</f>
        <v>tier - 3</v>
      </c>
      <c r="P2239" s="15" t="str">
        <f t="shared" si="176"/>
        <v>R1011</v>
      </c>
      <c r="Q2239" s="49" t="str">
        <f t="shared" si="177"/>
        <v>12-Aug-1966</v>
      </c>
      <c r="R2239" s="46">
        <v>24331</v>
      </c>
      <c r="S2239" s="15"/>
      <c r="T2239" s="29">
        <f t="shared" si="178"/>
        <v>56</v>
      </c>
      <c r="U2239" s="61">
        <v>40069.440000000002</v>
      </c>
    </row>
    <row r="2240" spans="1:21" x14ac:dyDescent="0.25">
      <c r="A2240" t="s">
        <v>2268</v>
      </c>
      <c r="B2240">
        <v>1983</v>
      </c>
      <c r="C2240" t="s">
        <v>37</v>
      </c>
      <c r="D2240">
        <v>14</v>
      </c>
      <c r="E2240">
        <v>2</v>
      </c>
      <c r="F2240" s="54">
        <v>40103.89</v>
      </c>
      <c r="G2240" t="s">
        <v>16</v>
      </c>
      <c r="H2240" t="s">
        <v>11</v>
      </c>
      <c r="I2240" t="s">
        <v>42</v>
      </c>
      <c r="J2240" s="20"/>
      <c r="K2240" s="20"/>
      <c r="L2240" s="17" t="str">
        <f t="shared" si="174"/>
        <v>Oct</v>
      </c>
      <c r="M2240" s="17">
        <f t="shared" si="175"/>
        <v>1983</v>
      </c>
      <c r="N2240" s="17" t="str" cm="1">
        <f t="array" ref="N2240">IF(G2240="?",INDEX($G$2:$G$2344,MODE(MATCH($G$2:$G$2344,$G$2:$G$2344,0))),G2240)</f>
        <v>tier - 1</v>
      </c>
      <c r="O2240" s="17" t="str" cm="1">
        <f t="array" ref="O2240">IF(H2240="?",INDEX($H$2:$H$2344,MODE(MATCH($H$2:$H$2344,$H$2:$H$2344,0))),H2240)</f>
        <v>tier - 2</v>
      </c>
      <c r="P2240" s="17" t="str">
        <f t="shared" si="176"/>
        <v>R1011</v>
      </c>
      <c r="Q2240" s="47" t="str">
        <f t="shared" si="177"/>
        <v>14-Oct-1983</v>
      </c>
      <c r="R2240" s="48">
        <v>30603</v>
      </c>
      <c r="S2240" s="17"/>
      <c r="T2240" s="30">
        <f t="shared" si="178"/>
        <v>39</v>
      </c>
      <c r="U2240" s="62">
        <v>40103.89</v>
      </c>
    </row>
    <row r="2241" spans="1:21" x14ac:dyDescent="0.25">
      <c r="A2241" t="s">
        <v>2269</v>
      </c>
      <c r="B2241">
        <v>1985</v>
      </c>
      <c r="C2241" t="s">
        <v>37</v>
      </c>
      <c r="D2241">
        <v>21</v>
      </c>
      <c r="E2241">
        <v>4</v>
      </c>
      <c r="F2241" s="54">
        <v>40182.25</v>
      </c>
      <c r="G2241" t="s">
        <v>16</v>
      </c>
      <c r="H2241" t="s">
        <v>11</v>
      </c>
      <c r="I2241" t="s">
        <v>42</v>
      </c>
      <c r="J2241" s="19"/>
      <c r="K2241" s="19"/>
      <c r="L2241" s="15" t="str">
        <f t="shared" si="174"/>
        <v>Oct</v>
      </c>
      <c r="M2241" s="15">
        <f t="shared" si="175"/>
        <v>1985</v>
      </c>
      <c r="N2241" s="15" t="str" cm="1">
        <f t="array" ref="N2241">IF(G2241="?",INDEX($G$2:$G$2344,MODE(MATCH($G$2:$G$2344,$G$2:$G$2344,0))),G2241)</f>
        <v>tier - 1</v>
      </c>
      <c r="O2241" s="15" t="str" cm="1">
        <f t="array" ref="O2241">IF(H2241="?",INDEX($H$2:$H$2344,MODE(MATCH($H$2:$H$2344,$H$2:$H$2344,0))),H2241)</f>
        <v>tier - 2</v>
      </c>
      <c r="P2241" s="15" t="str">
        <f t="shared" si="176"/>
        <v>R1011</v>
      </c>
      <c r="Q2241" s="49" t="str">
        <f t="shared" si="177"/>
        <v>21-Oct-1985</v>
      </c>
      <c r="R2241" s="46">
        <v>31341</v>
      </c>
      <c r="S2241" s="15"/>
      <c r="T2241" s="29">
        <f t="shared" si="178"/>
        <v>37</v>
      </c>
      <c r="U2241" s="61">
        <v>40182.25</v>
      </c>
    </row>
    <row r="2242" spans="1:21" x14ac:dyDescent="0.25">
      <c r="A2242" t="s">
        <v>2270</v>
      </c>
      <c r="B2242">
        <v>1979</v>
      </c>
      <c r="C2242" t="s">
        <v>35</v>
      </c>
      <c r="D2242">
        <v>18</v>
      </c>
      <c r="E2242">
        <v>2</v>
      </c>
      <c r="F2242" s="54">
        <v>40204.83</v>
      </c>
      <c r="G2242" t="s">
        <v>16</v>
      </c>
      <c r="H2242" t="s">
        <v>12</v>
      </c>
      <c r="I2242" t="s">
        <v>23</v>
      </c>
      <c r="J2242" s="20"/>
      <c r="K2242" s="20"/>
      <c r="L2242" s="17" t="str">
        <f t="shared" ref="L2242:L2305" si="179">IF(C2242="?","Sep",C2242)</f>
        <v>Aug</v>
      </c>
      <c r="M2242" s="17">
        <f t="shared" ref="M2242:M2305" si="180">IF(B2242="?",ROUND(AVERAGE($B$2:$B$2344),0),B2242)</f>
        <v>1979</v>
      </c>
      <c r="N2242" s="17" t="str" cm="1">
        <f t="array" ref="N2242">IF(G2242="?",INDEX($G$2:$G$2344,MODE(MATCH($G$2:$G$2344,$G$2:$G$2344,0))),G2242)</f>
        <v>tier - 1</v>
      </c>
      <c r="O2242" s="17" t="str" cm="1">
        <f t="array" ref="O2242">IF(H2242="?",INDEX($H$2:$H$2344,MODE(MATCH($H$2:$H$2344,$H$2:$H$2344,0))),H2242)</f>
        <v>tier - 3</v>
      </c>
      <c r="P2242" s="17" t="str">
        <f t="shared" ref="P2242:P2305" si="181">IF(I2242="?","Unknown",I2242)</f>
        <v>R1012</v>
      </c>
      <c r="Q2242" s="47" t="str">
        <f t="shared" ref="Q2242:Q2305" si="182">CONCATENATE(D2242,"-",L2242,"-",M2242)</f>
        <v>18-Aug-1979</v>
      </c>
      <c r="R2242" s="48">
        <v>29085</v>
      </c>
      <c r="S2242" s="17"/>
      <c r="T2242" s="30">
        <f t="shared" ref="T2242:T2305" si="183">DATEDIF(R2242,$S$2,"Y")</f>
        <v>43</v>
      </c>
      <c r="U2242" s="62">
        <v>40204.83</v>
      </c>
    </row>
    <row r="2243" spans="1:21" x14ac:dyDescent="0.25">
      <c r="A2243" t="s">
        <v>2271</v>
      </c>
      <c r="B2243">
        <v>1981</v>
      </c>
      <c r="C2243" t="s">
        <v>10</v>
      </c>
      <c r="D2243">
        <v>28</v>
      </c>
      <c r="E2243">
        <v>1</v>
      </c>
      <c r="F2243" s="54">
        <v>40208.559999999998</v>
      </c>
      <c r="G2243" t="s">
        <v>16</v>
      </c>
      <c r="H2243" t="s">
        <v>11</v>
      </c>
      <c r="I2243" t="s">
        <v>42</v>
      </c>
      <c r="J2243" s="19"/>
      <c r="K2243" s="19"/>
      <c r="L2243" s="15" t="str">
        <f t="shared" si="179"/>
        <v>Jul</v>
      </c>
      <c r="M2243" s="15">
        <f t="shared" si="180"/>
        <v>1981</v>
      </c>
      <c r="N2243" s="15" t="str" cm="1">
        <f t="array" ref="N2243">IF(G2243="?",INDEX($G$2:$G$2344,MODE(MATCH($G$2:$G$2344,$G$2:$G$2344,0))),G2243)</f>
        <v>tier - 1</v>
      </c>
      <c r="O2243" s="15" t="str" cm="1">
        <f t="array" ref="O2243">IF(H2243="?",INDEX($H$2:$H$2344,MODE(MATCH($H$2:$H$2344,$H$2:$H$2344,0))),H2243)</f>
        <v>tier - 2</v>
      </c>
      <c r="P2243" s="15" t="str">
        <f t="shared" si="181"/>
        <v>R1011</v>
      </c>
      <c r="Q2243" s="49" t="str">
        <f t="shared" si="182"/>
        <v>28-Jul-1981</v>
      </c>
      <c r="R2243" s="46">
        <v>29795</v>
      </c>
      <c r="S2243" s="15"/>
      <c r="T2243" s="29">
        <f t="shared" si="183"/>
        <v>41</v>
      </c>
      <c r="U2243" s="61">
        <v>40208.559999999998</v>
      </c>
    </row>
    <row r="2244" spans="1:21" x14ac:dyDescent="0.25">
      <c r="A2244" t="s">
        <v>2272</v>
      </c>
      <c r="B2244">
        <v>1981</v>
      </c>
      <c r="C2244" t="s">
        <v>37</v>
      </c>
      <c r="D2244">
        <v>4</v>
      </c>
      <c r="E2244">
        <v>1</v>
      </c>
      <c r="F2244" s="54">
        <v>40273.65</v>
      </c>
      <c r="G2244" t="s">
        <v>16</v>
      </c>
      <c r="H2244" t="s">
        <v>12</v>
      </c>
      <c r="I2244" t="s">
        <v>13</v>
      </c>
      <c r="J2244" s="20"/>
      <c r="K2244" s="20"/>
      <c r="L2244" s="17" t="str">
        <f t="shared" si="179"/>
        <v>Oct</v>
      </c>
      <c r="M2244" s="17">
        <f t="shared" si="180"/>
        <v>1981</v>
      </c>
      <c r="N2244" s="17" t="str" cm="1">
        <f t="array" ref="N2244">IF(G2244="?",INDEX($G$2:$G$2344,MODE(MATCH($G$2:$G$2344,$G$2:$G$2344,0))),G2244)</f>
        <v>tier - 1</v>
      </c>
      <c r="O2244" s="17" t="str" cm="1">
        <f t="array" ref="O2244">IF(H2244="?",INDEX($H$2:$H$2344,MODE(MATCH($H$2:$H$2344,$H$2:$H$2344,0))),H2244)</f>
        <v>tier - 3</v>
      </c>
      <c r="P2244" s="17" t="str">
        <f t="shared" si="181"/>
        <v>R1013</v>
      </c>
      <c r="Q2244" s="47" t="str">
        <f t="shared" si="182"/>
        <v>4-Oct-1981</v>
      </c>
      <c r="R2244" s="48">
        <v>29863</v>
      </c>
      <c r="S2244" s="17"/>
      <c r="T2244" s="30">
        <f t="shared" si="183"/>
        <v>41</v>
      </c>
      <c r="U2244" s="62">
        <v>40273.65</v>
      </c>
    </row>
    <row r="2245" spans="1:21" x14ac:dyDescent="0.25">
      <c r="A2245" t="s">
        <v>2273</v>
      </c>
      <c r="B2245">
        <v>1977</v>
      </c>
      <c r="C2245" t="s">
        <v>18</v>
      </c>
      <c r="D2245">
        <v>27</v>
      </c>
      <c r="E2245">
        <v>2</v>
      </c>
      <c r="F2245" s="54">
        <v>40284.379999999997</v>
      </c>
      <c r="G2245" t="s">
        <v>16</v>
      </c>
      <c r="H2245" t="s">
        <v>12</v>
      </c>
      <c r="I2245" t="s">
        <v>23</v>
      </c>
      <c r="J2245" s="19"/>
      <c r="K2245" s="19"/>
      <c r="L2245" s="15" t="str">
        <f t="shared" si="179"/>
        <v>Jun</v>
      </c>
      <c r="M2245" s="15">
        <f t="shared" si="180"/>
        <v>1977</v>
      </c>
      <c r="N2245" s="15" t="str" cm="1">
        <f t="array" ref="N2245">IF(G2245="?",INDEX($G$2:$G$2344,MODE(MATCH($G$2:$G$2344,$G$2:$G$2344,0))),G2245)</f>
        <v>tier - 1</v>
      </c>
      <c r="O2245" s="15" t="str" cm="1">
        <f t="array" ref="O2245">IF(H2245="?",INDEX($H$2:$H$2344,MODE(MATCH($H$2:$H$2344,$H$2:$H$2344,0))),H2245)</f>
        <v>tier - 3</v>
      </c>
      <c r="P2245" s="15" t="str">
        <f t="shared" si="181"/>
        <v>R1012</v>
      </c>
      <c r="Q2245" s="49" t="str">
        <f t="shared" si="182"/>
        <v>27-Jun-1977</v>
      </c>
      <c r="R2245" s="46">
        <v>28303</v>
      </c>
      <c r="S2245" s="15"/>
      <c r="T2245" s="29">
        <f t="shared" si="183"/>
        <v>45</v>
      </c>
      <c r="U2245" s="61">
        <v>40284.379999999997</v>
      </c>
    </row>
    <row r="2246" spans="1:21" x14ac:dyDescent="0.25">
      <c r="A2246" t="s">
        <v>2274</v>
      </c>
      <c r="B2246">
        <v>1962</v>
      </c>
      <c r="C2246" t="s">
        <v>20</v>
      </c>
      <c r="D2246">
        <v>4</v>
      </c>
      <c r="E2246">
        <v>0</v>
      </c>
      <c r="F2246" s="54">
        <v>40309.93</v>
      </c>
      <c r="G2246" t="s">
        <v>16</v>
      </c>
      <c r="H2246" t="s">
        <v>12</v>
      </c>
      <c r="I2246" t="s">
        <v>42</v>
      </c>
      <c r="J2246" s="20"/>
      <c r="K2246" s="20"/>
      <c r="L2246" s="17" t="str">
        <f t="shared" si="179"/>
        <v>Sep</v>
      </c>
      <c r="M2246" s="17">
        <f t="shared" si="180"/>
        <v>1962</v>
      </c>
      <c r="N2246" s="17" t="str" cm="1">
        <f t="array" ref="N2246">IF(G2246="?",INDEX($G$2:$G$2344,MODE(MATCH($G$2:$G$2344,$G$2:$G$2344,0))),G2246)</f>
        <v>tier - 1</v>
      </c>
      <c r="O2246" s="17" t="str" cm="1">
        <f t="array" ref="O2246">IF(H2246="?",INDEX($H$2:$H$2344,MODE(MATCH($H$2:$H$2344,$H$2:$H$2344,0))),H2246)</f>
        <v>tier - 3</v>
      </c>
      <c r="P2246" s="17" t="str">
        <f t="shared" si="181"/>
        <v>R1011</v>
      </c>
      <c r="Q2246" s="47" t="str">
        <f t="shared" si="182"/>
        <v>4-Sep-1962</v>
      </c>
      <c r="R2246" s="48">
        <v>22893</v>
      </c>
      <c r="S2246" s="17"/>
      <c r="T2246" s="30">
        <f t="shared" si="183"/>
        <v>60</v>
      </c>
      <c r="U2246" s="62">
        <v>40309.93</v>
      </c>
    </row>
    <row r="2247" spans="1:21" x14ac:dyDescent="0.25">
      <c r="A2247" t="s">
        <v>2275</v>
      </c>
      <c r="B2247">
        <v>1966</v>
      </c>
      <c r="C2247" t="s">
        <v>35</v>
      </c>
      <c r="D2247">
        <v>12</v>
      </c>
      <c r="E2247">
        <v>0</v>
      </c>
      <c r="F2247" s="54">
        <v>40373.74</v>
      </c>
      <c r="G2247" t="s">
        <v>16</v>
      </c>
      <c r="H2247" t="s">
        <v>12</v>
      </c>
      <c r="I2247" t="s">
        <v>42</v>
      </c>
      <c r="J2247" s="19"/>
      <c r="K2247" s="19"/>
      <c r="L2247" s="15" t="str">
        <f t="shared" si="179"/>
        <v>Aug</v>
      </c>
      <c r="M2247" s="15">
        <f t="shared" si="180"/>
        <v>1966</v>
      </c>
      <c r="N2247" s="15" t="str" cm="1">
        <f t="array" ref="N2247">IF(G2247="?",INDEX($G$2:$G$2344,MODE(MATCH($G$2:$G$2344,$G$2:$G$2344,0))),G2247)</f>
        <v>tier - 1</v>
      </c>
      <c r="O2247" s="15" t="str" cm="1">
        <f t="array" ref="O2247">IF(H2247="?",INDEX($H$2:$H$2344,MODE(MATCH($H$2:$H$2344,$H$2:$H$2344,0))),H2247)</f>
        <v>tier - 3</v>
      </c>
      <c r="P2247" s="15" t="str">
        <f t="shared" si="181"/>
        <v>R1011</v>
      </c>
      <c r="Q2247" s="49" t="str">
        <f t="shared" si="182"/>
        <v>12-Aug-1966</v>
      </c>
      <c r="R2247" s="46">
        <v>24331</v>
      </c>
      <c r="S2247" s="15"/>
      <c r="T2247" s="29">
        <f t="shared" si="183"/>
        <v>56</v>
      </c>
      <c r="U2247" s="61">
        <v>40373.74</v>
      </c>
    </row>
    <row r="2248" spans="1:21" x14ac:dyDescent="0.25">
      <c r="A2248" t="s">
        <v>2276</v>
      </c>
      <c r="B2248">
        <v>1985</v>
      </c>
      <c r="C2248" t="s">
        <v>15</v>
      </c>
      <c r="D2248">
        <v>3</v>
      </c>
      <c r="E2248">
        <v>0</v>
      </c>
      <c r="F2248" s="54">
        <v>40419.019999999997</v>
      </c>
      <c r="G2248" t="s">
        <v>16</v>
      </c>
      <c r="H2248" t="s">
        <v>11</v>
      </c>
      <c r="I2248" t="s">
        <v>13</v>
      </c>
      <c r="J2248" s="20"/>
      <c r="K2248" s="20"/>
      <c r="L2248" s="17" t="str">
        <f t="shared" si="179"/>
        <v>Nov</v>
      </c>
      <c r="M2248" s="17">
        <f t="shared" si="180"/>
        <v>1985</v>
      </c>
      <c r="N2248" s="17" t="str" cm="1">
        <f t="array" ref="N2248">IF(G2248="?",INDEX($G$2:$G$2344,MODE(MATCH($G$2:$G$2344,$G$2:$G$2344,0))),G2248)</f>
        <v>tier - 1</v>
      </c>
      <c r="O2248" s="17" t="str" cm="1">
        <f t="array" ref="O2248">IF(H2248="?",INDEX($H$2:$H$2344,MODE(MATCH($H$2:$H$2344,$H$2:$H$2344,0))),H2248)</f>
        <v>tier - 2</v>
      </c>
      <c r="P2248" s="17" t="str">
        <f t="shared" si="181"/>
        <v>R1013</v>
      </c>
      <c r="Q2248" s="47" t="str">
        <f t="shared" si="182"/>
        <v>3-Nov-1985</v>
      </c>
      <c r="R2248" s="48">
        <v>31354</v>
      </c>
      <c r="S2248" s="17"/>
      <c r="T2248" s="30">
        <f t="shared" si="183"/>
        <v>37</v>
      </c>
      <c r="U2248" s="62">
        <v>40419.019999999997</v>
      </c>
    </row>
    <row r="2249" spans="1:21" x14ac:dyDescent="0.25">
      <c r="A2249" t="s">
        <v>2277</v>
      </c>
      <c r="B2249">
        <v>1975</v>
      </c>
      <c r="C2249" t="s">
        <v>10</v>
      </c>
      <c r="D2249">
        <v>10</v>
      </c>
      <c r="E2249">
        <v>1</v>
      </c>
      <c r="F2249" s="54">
        <v>40590.550000000003</v>
      </c>
      <c r="G2249" t="s">
        <v>16</v>
      </c>
      <c r="H2249" t="s">
        <v>12</v>
      </c>
      <c r="I2249" t="s">
        <v>23</v>
      </c>
      <c r="J2249" s="19"/>
      <c r="K2249" s="19"/>
      <c r="L2249" s="15" t="str">
        <f t="shared" si="179"/>
        <v>Jul</v>
      </c>
      <c r="M2249" s="15">
        <f t="shared" si="180"/>
        <v>1975</v>
      </c>
      <c r="N2249" s="15" t="str" cm="1">
        <f t="array" ref="N2249">IF(G2249="?",INDEX($G$2:$G$2344,MODE(MATCH($G$2:$G$2344,$G$2:$G$2344,0))),G2249)</f>
        <v>tier - 1</v>
      </c>
      <c r="O2249" s="15" t="str" cm="1">
        <f t="array" ref="O2249">IF(H2249="?",INDEX($H$2:$H$2344,MODE(MATCH($H$2:$H$2344,$H$2:$H$2344,0))),H2249)</f>
        <v>tier - 3</v>
      </c>
      <c r="P2249" s="15" t="str">
        <f t="shared" si="181"/>
        <v>R1012</v>
      </c>
      <c r="Q2249" s="49" t="str">
        <f t="shared" si="182"/>
        <v>10-Jul-1975</v>
      </c>
      <c r="R2249" s="46">
        <v>27585</v>
      </c>
      <c r="S2249" s="15"/>
      <c r="T2249" s="29">
        <f t="shared" si="183"/>
        <v>47</v>
      </c>
      <c r="U2249" s="61">
        <v>40590.550000000003</v>
      </c>
    </row>
    <row r="2250" spans="1:21" x14ac:dyDescent="0.25">
      <c r="A2250" t="s">
        <v>2278</v>
      </c>
      <c r="B2250">
        <v>1970</v>
      </c>
      <c r="C2250" t="s">
        <v>20</v>
      </c>
      <c r="D2250">
        <v>25</v>
      </c>
      <c r="E2250">
        <v>0</v>
      </c>
      <c r="F2250" s="54">
        <v>40692.910000000003</v>
      </c>
      <c r="G2250" t="s">
        <v>16</v>
      </c>
      <c r="H2250" t="s">
        <v>16</v>
      </c>
      <c r="I2250" t="s">
        <v>42</v>
      </c>
      <c r="J2250" s="20"/>
      <c r="K2250" s="20"/>
      <c r="L2250" s="17" t="str">
        <f t="shared" si="179"/>
        <v>Sep</v>
      </c>
      <c r="M2250" s="17">
        <f t="shared" si="180"/>
        <v>1970</v>
      </c>
      <c r="N2250" s="17" t="str" cm="1">
        <f t="array" ref="N2250">IF(G2250="?",INDEX($G$2:$G$2344,MODE(MATCH($G$2:$G$2344,$G$2:$G$2344,0))),G2250)</f>
        <v>tier - 1</v>
      </c>
      <c r="O2250" s="17" t="str" cm="1">
        <f t="array" ref="O2250">IF(H2250="?",INDEX($H$2:$H$2344,MODE(MATCH($H$2:$H$2344,$H$2:$H$2344,0))),H2250)</f>
        <v>tier - 1</v>
      </c>
      <c r="P2250" s="17" t="str">
        <f t="shared" si="181"/>
        <v>R1011</v>
      </c>
      <c r="Q2250" s="47" t="str">
        <f t="shared" si="182"/>
        <v>25-Sep-1970</v>
      </c>
      <c r="R2250" s="48">
        <v>25836</v>
      </c>
      <c r="S2250" s="17"/>
      <c r="T2250" s="30">
        <f t="shared" si="183"/>
        <v>52</v>
      </c>
      <c r="U2250" s="62">
        <v>40692.910000000003</v>
      </c>
    </row>
    <row r="2251" spans="1:21" x14ac:dyDescent="0.25">
      <c r="A2251" t="s">
        <v>2279</v>
      </c>
      <c r="B2251">
        <v>1976</v>
      </c>
      <c r="C2251" t="s">
        <v>30</v>
      </c>
      <c r="D2251">
        <v>26</v>
      </c>
      <c r="E2251">
        <v>3</v>
      </c>
      <c r="F2251" s="54">
        <v>40720.550000000003</v>
      </c>
      <c r="G2251" t="s">
        <v>16</v>
      </c>
      <c r="H2251" t="s">
        <v>12</v>
      </c>
      <c r="I2251" t="s">
        <v>23</v>
      </c>
      <c r="J2251" s="19"/>
      <c r="K2251" s="19"/>
      <c r="L2251" s="15" t="str">
        <f t="shared" si="179"/>
        <v>Dec</v>
      </c>
      <c r="M2251" s="15">
        <f t="shared" si="180"/>
        <v>1976</v>
      </c>
      <c r="N2251" s="15" t="str" cm="1">
        <f t="array" ref="N2251">IF(G2251="?",INDEX($G$2:$G$2344,MODE(MATCH($G$2:$G$2344,$G$2:$G$2344,0))),G2251)</f>
        <v>tier - 1</v>
      </c>
      <c r="O2251" s="15" t="str" cm="1">
        <f t="array" ref="O2251">IF(H2251="?",INDEX($H$2:$H$2344,MODE(MATCH($H$2:$H$2344,$H$2:$H$2344,0))),H2251)</f>
        <v>tier - 3</v>
      </c>
      <c r="P2251" s="15" t="str">
        <f t="shared" si="181"/>
        <v>R1012</v>
      </c>
      <c r="Q2251" s="49" t="str">
        <f t="shared" si="182"/>
        <v>26-Dec-1976</v>
      </c>
      <c r="R2251" s="46">
        <v>28120</v>
      </c>
      <c r="S2251" s="15"/>
      <c r="T2251" s="29">
        <f t="shared" si="183"/>
        <v>46</v>
      </c>
      <c r="U2251" s="61">
        <v>40720.550000000003</v>
      </c>
    </row>
    <row r="2252" spans="1:21" x14ac:dyDescent="0.25">
      <c r="A2252" t="s">
        <v>2280</v>
      </c>
      <c r="B2252">
        <v>1972</v>
      </c>
      <c r="C2252" t="s">
        <v>18</v>
      </c>
      <c r="D2252">
        <v>10</v>
      </c>
      <c r="E2252">
        <v>0</v>
      </c>
      <c r="F2252" s="54">
        <v>40817.85</v>
      </c>
      <c r="G2252" t="s">
        <v>16</v>
      </c>
      <c r="H2252" t="s">
        <v>12</v>
      </c>
      <c r="I2252" t="s">
        <v>42</v>
      </c>
      <c r="J2252" s="20"/>
      <c r="K2252" s="20"/>
      <c r="L2252" s="17" t="str">
        <f t="shared" si="179"/>
        <v>Jun</v>
      </c>
      <c r="M2252" s="17">
        <f t="shared" si="180"/>
        <v>1972</v>
      </c>
      <c r="N2252" s="17" t="str" cm="1">
        <f t="array" ref="N2252">IF(G2252="?",INDEX($G$2:$G$2344,MODE(MATCH($G$2:$G$2344,$G$2:$G$2344,0))),G2252)</f>
        <v>tier - 1</v>
      </c>
      <c r="O2252" s="17" t="str" cm="1">
        <f t="array" ref="O2252">IF(H2252="?",INDEX($H$2:$H$2344,MODE(MATCH($H$2:$H$2344,$H$2:$H$2344,0))),H2252)</f>
        <v>tier - 3</v>
      </c>
      <c r="P2252" s="17" t="str">
        <f t="shared" si="181"/>
        <v>R1011</v>
      </c>
      <c r="Q2252" s="47" t="str">
        <f t="shared" si="182"/>
        <v>10-Jun-1972</v>
      </c>
      <c r="R2252" s="48">
        <v>26460</v>
      </c>
      <c r="S2252" s="17"/>
      <c r="T2252" s="30">
        <f t="shared" si="183"/>
        <v>50</v>
      </c>
      <c r="U2252" s="62">
        <v>40817.85</v>
      </c>
    </row>
    <row r="2253" spans="1:21" x14ac:dyDescent="0.25">
      <c r="A2253" t="s">
        <v>2281</v>
      </c>
      <c r="B2253">
        <v>1999</v>
      </c>
      <c r="C2253" t="s">
        <v>10</v>
      </c>
      <c r="D2253">
        <v>2</v>
      </c>
      <c r="E2253">
        <v>1</v>
      </c>
      <c r="F2253" s="54">
        <v>40904.199999999997</v>
      </c>
      <c r="G2253" t="s">
        <v>16</v>
      </c>
      <c r="H2253" t="s">
        <v>16</v>
      </c>
      <c r="I2253" t="s">
        <v>247</v>
      </c>
      <c r="J2253" s="19"/>
      <c r="K2253" s="19"/>
      <c r="L2253" s="15" t="str">
        <f t="shared" si="179"/>
        <v>Jul</v>
      </c>
      <c r="M2253" s="15">
        <f t="shared" si="180"/>
        <v>1999</v>
      </c>
      <c r="N2253" s="15" t="str" cm="1">
        <f t="array" ref="N2253">IF(G2253="?",INDEX($G$2:$G$2344,MODE(MATCH($G$2:$G$2344,$G$2:$G$2344,0))),G2253)</f>
        <v>tier - 1</v>
      </c>
      <c r="O2253" s="15" t="str" cm="1">
        <f t="array" ref="O2253">IF(H2253="?",INDEX($H$2:$H$2344,MODE(MATCH($H$2:$H$2344,$H$2:$H$2344,0))),H2253)</f>
        <v>tier - 1</v>
      </c>
      <c r="P2253" s="15" t="str">
        <f t="shared" si="181"/>
        <v>R1024</v>
      </c>
      <c r="Q2253" s="49" t="str">
        <f t="shared" si="182"/>
        <v>2-Jul-1999</v>
      </c>
      <c r="R2253" s="46">
        <v>36343</v>
      </c>
      <c r="S2253" s="15"/>
      <c r="T2253" s="29">
        <f t="shared" si="183"/>
        <v>23</v>
      </c>
      <c r="U2253" s="61">
        <v>40904.199999999997</v>
      </c>
    </row>
    <row r="2254" spans="1:21" x14ac:dyDescent="0.25">
      <c r="A2254" t="s">
        <v>2282</v>
      </c>
      <c r="B2254">
        <v>1992</v>
      </c>
      <c r="C2254" t="s">
        <v>35</v>
      </c>
      <c r="D2254">
        <v>4</v>
      </c>
      <c r="E2254">
        <v>3</v>
      </c>
      <c r="F2254" s="54">
        <v>40932.43</v>
      </c>
      <c r="G2254" t="s">
        <v>16</v>
      </c>
      <c r="H2254" t="s">
        <v>11</v>
      </c>
      <c r="I2254" t="s">
        <v>13</v>
      </c>
      <c r="J2254" s="20"/>
      <c r="K2254" s="20"/>
      <c r="L2254" s="17" t="str">
        <f t="shared" si="179"/>
        <v>Aug</v>
      </c>
      <c r="M2254" s="17">
        <f t="shared" si="180"/>
        <v>1992</v>
      </c>
      <c r="N2254" s="17" t="str" cm="1">
        <f t="array" ref="N2254">IF(G2254="?",INDEX($G$2:$G$2344,MODE(MATCH($G$2:$G$2344,$G$2:$G$2344,0))),G2254)</f>
        <v>tier - 1</v>
      </c>
      <c r="O2254" s="17" t="str" cm="1">
        <f t="array" ref="O2254">IF(H2254="?",INDEX($H$2:$H$2344,MODE(MATCH($H$2:$H$2344,$H$2:$H$2344,0))),H2254)</f>
        <v>tier - 2</v>
      </c>
      <c r="P2254" s="17" t="str">
        <f t="shared" si="181"/>
        <v>R1013</v>
      </c>
      <c r="Q2254" s="47" t="str">
        <f t="shared" si="182"/>
        <v>4-Aug-1992</v>
      </c>
      <c r="R2254" s="48">
        <v>33820</v>
      </c>
      <c r="S2254" s="17"/>
      <c r="T2254" s="30">
        <f t="shared" si="183"/>
        <v>30</v>
      </c>
      <c r="U2254" s="62">
        <v>40932.43</v>
      </c>
    </row>
    <row r="2255" spans="1:21" x14ac:dyDescent="0.25">
      <c r="A2255" t="s">
        <v>2283</v>
      </c>
      <c r="B2255">
        <v>1979</v>
      </c>
      <c r="C2255" t="s">
        <v>20</v>
      </c>
      <c r="D2255">
        <v>16</v>
      </c>
      <c r="E2255">
        <v>3</v>
      </c>
      <c r="F2255" s="54">
        <v>40941.29</v>
      </c>
      <c r="G2255" t="s">
        <v>16</v>
      </c>
      <c r="H2255" t="s">
        <v>11</v>
      </c>
      <c r="I2255" t="s">
        <v>13</v>
      </c>
      <c r="J2255" s="19"/>
      <c r="K2255" s="19"/>
      <c r="L2255" s="15" t="str">
        <f t="shared" si="179"/>
        <v>Sep</v>
      </c>
      <c r="M2255" s="15">
        <f t="shared" si="180"/>
        <v>1979</v>
      </c>
      <c r="N2255" s="15" t="str" cm="1">
        <f t="array" ref="N2255">IF(G2255="?",INDEX($G$2:$G$2344,MODE(MATCH($G$2:$G$2344,$G$2:$G$2344,0))),G2255)</f>
        <v>tier - 1</v>
      </c>
      <c r="O2255" s="15" t="str" cm="1">
        <f t="array" ref="O2255">IF(H2255="?",INDEX($H$2:$H$2344,MODE(MATCH($H$2:$H$2344,$H$2:$H$2344,0))),H2255)</f>
        <v>tier - 2</v>
      </c>
      <c r="P2255" s="15" t="str">
        <f t="shared" si="181"/>
        <v>R1013</v>
      </c>
      <c r="Q2255" s="49" t="str">
        <f t="shared" si="182"/>
        <v>16-Sep-1979</v>
      </c>
      <c r="R2255" s="46">
        <v>29114</v>
      </c>
      <c r="S2255" s="15"/>
      <c r="T2255" s="29">
        <f t="shared" si="183"/>
        <v>43</v>
      </c>
      <c r="U2255" s="61">
        <v>40941.29</v>
      </c>
    </row>
    <row r="2256" spans="1:21" x14ac:dyDescent="0.25">
      <c r="A2256" t="s">
        <v>2284</v>
      </c>
      <c r="B2256">
        <v>1983</v>
      </c>
      <c r="C2256" t="s">
        <v>20</v>
      </c>
      <c r="D2256">
        <v>8</v>
      </c>
      <c r="E2256">
        <v>3</v>
      </c>
      <c r="F2256" s="54">
        <v>40961.29</v>
      </c>
      <c r="G2256" t="s">
        <v>16</v>
      </c>
      <c r="H2256" t="s">
        <v>11</v>
      </c>
      <c r="I2256" t="s">
        <v>42</v>
      </c>
      <c r="J2256" s="20"/>
      <c r="K2256" s="20"/>
      <c r="L2256" s="17" t="str">
        <f t="shared" si="179"/>
        <v>Sep</v>
      </c>
      <c r="M2256" s="17">
        <f t="shared" si="180"/>
        <v>1983</v>
      </c>
      <c r="N2256" s="17" t="str" cm="1">
        <f t="array" ref="N2256">IF(G2256="?",INDEX($G$2:$G$2344,MODE(MATCH($G$2:$G$2344,$G$2:$G$2344,0))),G2256)</f>
        <v>tier - 1</v>
      </c>
      <c r="O2256" s="17" t="str" cm="1">
        <f t="array" ref="O2256">IF(H2256="?",INDEX($H$2:$H$2344,MODE(MATCH($H$2:$H$2344,$H$2:$H$2344,0))),H2256)</f>
        <v>tier - 2</v>
      </c>
      <c r="P2256" s="17" t="str">
        <f t="shared" si="181"/>
        <v>R1011</v>
      </c>
      <c r="Q2256" s="47" t="str">
        <f t="shared" si="182"/>
        <v>8-Sep-1983</v>
      </c>
      <c r="R2256" s="48">
        <v>30567</v>
      </c>
      <c r="S2256" s="17"/>
      <c r="T2256" s="30">
        <f t="shared" si="183"/>
        <v>39</v>
      </c>
      <c r="U2256" s="62">
        <v>40961.29</v>
      </c>
    </row>
    <row r="2257" spans="1:21" x14ac:dyDescent="0.25">
      <c r="A2257" t="s">
        <v>2285</v>
      </c>
      <c r="B2257">
        <v>1974</v>
      </c>
      <c r="C2257" t="s">
        <v>18</v>
      </c>
      <c r="D2257">
        <v>5</v>
      </c>
      <c r="E2257">
        <v>0</v>
      </c>
      <c r="F2257" s="54">
        <v>40974.160000000003</v>
      </c>
      <c r="G2257" t="s">
        <v>16</v>
      </c>
      <c r="H2257" t="s">
        <v>11</v>
      </c>
      <c r="I2257" t="s">
        <v>13</v>
      </c>
      <c r="J2257" s="19"/>
      <c r="K2257" s="19"/>
      <c r="L2257" s="15" t="str">
        <f t="shared" si="179"/>
        <v>Jun</v>
      </c>
      <c r="M2257" s="15">
        <f t="shared" si="180"/>
        <v>1974</v>
      </c>
      <c r="N2257" s="15" t="str" cm="1">
        <f t="array" ref="N2257">IF(G2257="?",INDEX($G$2:$G$2344,MODE(MATCH($G$2:$G$2344,$G$2:$G$2344,0))),G2257)</f>
        <v>tier - 1</v>
      </c>
      <c r="O2257" s="15" t="str" cm="1">
        <f t="array" ref="O2257">IF(H2257="?",INDEX($H$2:$H$2344,MODE(MATCH($H$2:$H$2344,$H$2:$H$2344,0))),H2257)</f>
        <v>tier - 2</v>
      </c>
      <c r="P2257" s="15" t="str">
        <f t="shared" si="181"/>
        <v>R1013</v>
      </c>
      <c r="Q2257" s="49" t="str">
        <f t="shared" si="182"/>
        <v>5-Jun-1974</v>
      </c>
      <c r="R2257" s="46">
        <v>27185</v>
      </c>
      <c r="S2257" s="15"/>
      <c r="T2257" s="29">
        <f t="shared" si="183"/>
        <v>49</v>
      </c>
      <c r="U2257" s="61">
        <v>40974.160000000003</v>
      </c>
    </row>
    <row r="2258" spans="1:21" x14ac:dyDescent="0.25">
      <c r="A2258" t="s">
        <v>2286</v>
      </c>
      <c r="B2258">
        <v>1979</v>
      </c>
      <c r="C2258" t="s">
        <v>37</v>
      </c>
      <c r="D2258">
        <v>11</v>
      </c>
      <c r="E2258">
        <v>1</v>
      </c>
      <c r="F2258" s="54">
        <v>41034.22</v>
      </c>
      <c r="G2258" t="s">
        <v>16</v>
      </c>
      <c r="H2258" t="s">
        <v>12</v>
      </c>
      <c r="I2258" t="s">
        <v>356</v>
      </c>
      <c r="J2258" s="20"/>
      <c r="K2258" s="20"/>
      <c r="L2258" s="17" t="str">
        <f t="shared" si="179"/>
        <v>Oct</v>
      </c>
      <c r="M2258" s="17">
        <f t="shared" si="180"/>
        <v>1979</v>
      </c>
      <c r="N2258" s="17" t="str" cm="1">
        <f t="array" ref="N2258">IF(G2258="?",INDEX($G$2:$G$2344,MODE(MATCH($G$2:$G$2344,$G$2:$G$2344,0))),G2258)</f>
        <v>tier - 1</v>
      </c>
      <c r="O2258" s="17" t="str" cm="1">
        <f t="array" ref="O2258">IF(H2258="?",INDEX($H$2:$H$2344,MODE(MATCH($H$2:$H$2344,$H$2:$H$2344,0))),H2258)</f>
        <v>tier - 3</v>
      </c>
      <c r="P2258" s="17" t="str">
        <f t="shared" si="181"/>
        <v>R1017</v>
      </c>
      <c r="Q2258" s="47" t="str">
        <f t="shared" si="182"/>
        <v>11-Oct-1979</v>
      </c>
      <c r="R2258" s="48">
        <v>29139</v>
      </c>
      <c r="S2258" s="17"/>
      <c r="T2258" s="30">
        <f t="shared" si="183"/>
        <v>43</v>
      </c>
      <c r="U2258" s="62">
        <v>41034.22</v>
      </c>
    </row>
    <row r="2259" spans="1:21" x14ac:dyDescent="0.25">
      <c r="A2259" t="s">
        <v>2287</v>
      </c>
      <c r="B2259">
        <v>1972</v>
      </c>
      <c r="C2259" t="s">
        <v>35</v>
      </c>
      <c r="D2259">
        <v>12</v>
      </c>
      <c r="E2259">
        <v>0</v>
      </c>
      <c r="F2259" s="54">
        <v>41055.29</v>
      </c>
      <c r="G2259" t="s">
        <v>16</v>
      </c>
      <c r="H2259" t="s">
        <v>11</v>
      </c>
      <c r="I2259" t="s">
        <v>42</v>
      </c>
      <c r="J2259" s="19"/>
      <c r="K2259" s="19"/>
      <c r="L2259" s="15" t="str">
        <f t="shared" si="179"/>
        <v>Aug</v>
      </c>
      <c r="M2259" s="15">
        <f t="shared" si="180"/>
        <v>1972</v>
      </c>
      <c r="N2259" s="15" t="str" cm="1">
        <f t="array" ref="N2259">IF(G2259="?",INDEX($G$2:$G$2344,MODE(MATCH($G$2:$G$2344,$G$2:$G$2344,0))),G2259)</f>
        <v>tier - 1</v>
      </c>
      <c r="O2259" s="15" t="str" cm="1">
        <f t="array" ref="O2259">IF(H2259="?",INDEX($H$2:$H$2344,MODE(MATCH($H$2:$H$2344,$H$2:$H$2344,0))),H2259)</f>
        <v>tier - 2</v>
      </c>
      <c r="P2259" s="15" t="str">
        <f t="shared" si="181"/>
        <v>R1011</v>
      </c>
      <c r="Q2259" s="49" t="str">
        <f t="shared" si="182"/>
        <v>12-Aug-1972</v>
      </c>
      <c r="R2259" s="46">
        <v>26523</v>
      </c>
      <c r="S2259" s="15"/>
      <c r="T2259" s="29">
        <f t="shared" si="183"/>
        <v>50</v>
      </c>
      <c r="U2259" s="61">
        <v>41055.29</v>
      </c>
    </row>
    <row r="2260" spans="1:21" x14ac:dyDescent="0.25">
      <c r="A2260" t="s">
        <v>2288</v>
      </c>
      <c r="B2260">
        <v>1972</v>
      </c>
      <c r="C2260" t="s">
        <v>20</v>
      </c>
      <c r="D2260">
        <v>6</v>
      </c>
      <c r="E2260">
        <v>0</v>
      </c>
      <c r="F2260" s="54">
        <v>41097.160000000003</v>
      </c>
      <c r="G2260" t="s">
        <v>16</v>
      </c>
      <c r="H2260" t="s">
        <v>12</v>
      </c>
      <c r="I2260" t="s">
        <v>168</v>
      </c>
      <c r="J2260" s="20"/>
      <c r="K2260" s="20"/>
      <c r="L2260" s="17" t="str">
        <f t="shared" si="179"/>
        <v>Sep</v>
      </c>
      <c r="M2260" s="17">
        <f t="shared" si="180"/>
        <v>1972</v>
      </c>
      <c r="N2260" s="17" t="str" cm="1">
        <f t="array" ref="N2260">IF(G2260="?",INDEX($G$2:$G$2344,MODE(MATCH($G$2:$G$2344,$G$2:$G$2344,0))),G2260)</f>
        <v>tier - 1</v>
      </c>
      <c r="O2260" s="17" t="str" cm="1">
        <f t="array" ref="O2260">IF(H2260="?",INDEX($H$2:$H$2344,MODE(MATCH($H$2:$H$2344,$H$2:$H$2344,0))),H2260)</f>
        <v>tier - 3</v>
      </c>
      <c r="P2260" s="17" t="str">
        <f t="shared" si="181"/>
        <v>R1016</v>
      </c>
      <c r="Q2260" s="47" t="str">
        <f t="shared" si="182"/>
        <v>6-Sep-1972</v>
      </c>
      <c r="R2260" s="48">
        <v>26548</v>
      </c>
      <c r="S2260" s="17"/>
      <c r="T2260" s="30">
        <f t="shared" si="183"/>
        <v>50</v>
      </c>
      <c r="U2260" s="62">
        <v>41097.160000000003</v>
      </c>
    </row>
    <row r="2261" spans="1:21" x14ac:dyDescent="0.25">
      <c r="A2261" t="s">
        <v>2289</v>
      </c>
      <c r="B2261">
        <v>1969</v>
      </c>
      <c r="C2261" t="s">
        <v>35</v>
      </c>
      <c r="D2261">
        <v>8</v>
      </c>
      <c r="E2261">
        <v>0</v>
      </c>
      <c r="F2261" s="54">
        <v>41191.57</v>
      </c>
      <c r="G2261" t="s">
        <v>16</v>
      </c>
      <c r="H2261" t="s">
        <v>11</v>
      </c>
      <c r="I2261" t="s">
        <v>42</v>
      </c>
      <c r="J2261" s="19"/>
      <c r="K2261" s="19"/>
      <c r="L2261" s="15" t="str">
        <f t="shared" si="179"/>
        <v>Aug</v>
      </c>
      <c r="M2261" s="15">
        <f t="shared" si="180"/>
        <v>1969</v>
      </c>
      <c r="N2261" s="15" t="str" cm="1">
        <f t="array" ref="N2261">IF(G2261="?",INDEX($G$2:$G$2344,MODE(MATCH($G$2:$G$2344,$G$2:$G$2344,0))),G2261)</f>
        <v>tier - 1</v>
      </c>
      <c r="O2261" s="15" t="str" cm="1">
        <f t="array" ref="O2261">IF(H2261="?",INDEX($H$2:$H$2344,MODE(MATCH($H$2:$H$2344,$H$2:$H$2344,0))),H2261)</f>
        <v>tier - 2</v>
      </c>
      <c r="P2261" s="15" t="str">
        <f t="shared" si="181"/>
        <v>R1011</v>
      </c>
      <c r="Q2261" s="49" t="str">
        <f t="shared" si="182"/>
        <v>8-Aug-1969</v>
      </c>
      <c r="R2261" s="46">
        <v>25423</v>
      </c>
      <c r="S2261" s="15"/>
      <c r="T2261" s="29">
        <f t="shared" si="183"/>
        <v>53</v>
      </c>
      <c r="U2261" s="61">
        <v>41191.57</v>
      </c>
    </row>
    <row r="2262" spans="1:21" x14ac:dyDescent="0.25">
      <c r="A2262" t="s">
        <v>2290</v>
      </c>
      <c r="B2262">
        <v>1964</v>
      </c>
      <c r="C2262" t="s">
        <v>18</v>
      </c>
      <c r="D2262">
        <v>6</v>
      </c>
      <c r="E2262">
        <v>0</v>
      </c>
      <c r="F2262" s="54">
        <v>41250.39</v>
      </c>
      <c r="G2262" t="s">
        <v>16</v>
      </c>
      <c r="H2262" t="s">
        <v>12</v>
      </c>
      <c r="I2262" t="s">
        <v>42</v>
      </c>
      <c r="J2262" s="20"/>
      <c r="K2262" s="20"/>
      <c r="L2262" s="17" t="str">
        <f t="shared" si="179"/>
        <v>Jun</v>
      </c>
      <c r="M2262" s="17">
        <f t="shared" si="180"/>
        <v>1964</v>
      </c>
      <c r="N2262" s="17" t="str" cm="1">
        <f t="array" ref="N2262">IF(G2262="?",INDEX($G$2:$G$2344,MODE(MATCH($G$2:$G$2344,$G$2:$G$2344,0))),G2262)</f>
        <v>tier - 1</v>
      </c>
      <c r="O2262" s="17" t="str" cm="1">
        <f t="array" ref="O2262">IF(H2262="?",INDEX($H$2:$H$2344,MODE(MATCH($H$2:$H$2344,$H$2:$H$2344,0))),H2262)</f>
        <v>tier - 3</v>
      </c>
      <c r="P2262" s="17" t="str">
        <f t="shared" si="181"/>
        <v>R1011</v>
      </c>
      <c r="Q2262" s="47" t="str">
        <f t="shared" si="182"/>
        <v>6-Jun-1964</v>
      </c>
      <c r="R2262" s="48">
        <v>23534</v>
      </c>
      <c r="S2262" s="17"/>
      <c r="T2262" s="30">
        <f t="shared" si="183"/>
        <v>59</v>
      </c>
      <c r="U2262" s="62">
        <v>41250.39</v>
      </c>
    </row>
    <row r="2263" spans="1:21" x14ac:dyDescent="0.25">
      <c r="A2263" t="s">
        <v>2291</v>
      </c>
      <c r="B2263">
        <v>1977</v>
      </c>
      <c r="C2263" t="s">
        <v>35</v>
      </c>
      <c r="D2263">
        <v>27</v>
      </c>
      <c r="E2263">
        <v>2</v>
      </c>
      <c r="F2263" s="54">
        <v>41271.5</v>
      </c>
      <c r="G2263" t="s">
        <v>16</v>
      </c>
      <c r="H2263" t="s">
        <v>11</v>
      </c>
      <c r="I2263" t="s">
        <v>42</v>
      </c>
      <c r="J2263" s="19"/>
      <c r="K2263" s="19"/>
      <c r="L2263" s="15" t="str">
        <f t="shared" si="179"/>
        <v>Aug</v>
      </c>
      <c r="M2263" s="15">
        <f t="shared" si="180"/>
        <v>1977</v>
      </c>
      <c r="N2263" s="15" t="str" cm="1">
        <f t="array" ref="N2263">IF(G2263="?",INDEX($G$2:$G$2344,MODE(MATCH($G$2:$G$2344,$G$2:$G$2344,0))),G2263)</f>
        <v>tier - 1</v>
      </c>
      <c r="O2263" s="15" t="str" cm="1">
        <f t="array" ref="O2263">IF(H2263="?",INDEX($H$2:$H$2344,MODE(MATCH($H$2:$H$2344,$H$2:$H$2344,0))),H2263)</f>
        <v>tier - 2</v>
      </c>
      <c r="P2263" s="15" t="str">
        <f t="shared" si="181"/>
        <v>R1011</v>
      </c>
      <c r="Q2263" s="49" t="str">
        <f t="shared" si="182"/>
        <v>27-Aug-1977</v>
      </c>
      <c r="R2263" s="46">
        <v>28364</v>
      </c>
      <c r="S2263" s="15"/>
      <c r="T2263" s="29">
        <f t="shared" si="183"/>
        <v>45</v>
      </c>
      <c r="U2263" s="61">
        <v>41271.5</v>
      </c>
    </row>
    <row r="2264" spans="1:21" x14ac:dyDescent="0.25">
      <c r="A2264" t="s">
        <v>2292</v>
      </c>
      <c r="B2264">
        <v>1964</v>
      </c>
      <c r="C2264" t="s">
        <v>37</v>
      </c>
      <c r="D2264">
        <v>7</v>
      </c>
      <c r="E2264">
        <v>0</v>
      </c>
      <c r="F2264" s="54">
        <v>41331.79</v>
      </c>
      <c r="G2264" t="s">
        <v>16</v>
      </c>
      <c r="H2264" t="s">
        <v>11</v>
      </c>
      <c r="I2264" t="s">
        <v>42</v>
      </c>
      <c r="J2264" s="20"/>
      <c r="K2264" s="20"/>
      <c r="L2264" s="17" t="str">
        <f t="shared" si="179"/>
        <v>Oct</v>
      </c>
      <c r="M2264" s="17">
        <f t="shared" si="180"/>
        <v>1964</v>
      </c>
      <c r="N2264" s="17" t="str" cm="1">
        <f t="array" ref="N2264">IF(G2264="?",INDEX($G$2:$G$2344,MODE(MATCH($G$2:$G$2344,$G$2:$G$2344,0))),G2264)</f>
        <v>tier - 1</v>
      </c>
      <c r="O2264" s="17" t="str" cm="1">
        <f t="array" ref="O2264">IF(H2264="?",INDEX($H$2:$H$2344,MODE(MATCH($H$2:$H$2344,$H$2:$H$2344,0))),H2264)</f>
        <v>tier - 2</v>
      </c>
      <c r="P2264" s="17" t="str">
        <f t="shared" si="181"/>
        <v>R1011</v>
      </c>
      <c r="Q2264" s="47" t="str">
        <f t="shared" si="182"/>
        <v>7-Oct-1964</v>
      </c>
      <c r="R2264" s="48">
        <v>23657</v>
      </c>
      <c r="S2264" s="17"/>
      <c r="T2264" s="30">
        <f t="shared" si="183"/>
        <v>58</v>
      </c>
      <c r="U2264" s="62">
        <v>41331.79</v>
      </c>
    </row>
    <row r="2265" spans="1:21" x14ac:dyDescent="0.25">
      <c r="A2265" t="s">
        <v>2293</v>
      </c>
      <c r="B2265">
        <v>1971</v>
      </c>
      <c r="C2265" t="s">
        <v>37</v>
      </c>
      <c r="D2265">
        <v>16</v>
      </c>
      <c r="E2265">
        <v>0</v>
      </c>
      <c r="F2265" s="54">
        <v>41351.879999999997</v>
      </c>
      <c r="G2265" t="s">
        <v>16</v>
      </c>
      <c r="H2265" t="s">
        <v>11</v>
      </c>
      <c r="I2265" t="s">
        <v>42</v>
      </c>
      <c r="J2265" s="19"/>
      <c r="K2265" s="19"/>
      <c r="L2265" s="15" t="str">
        <f t="shared" si="179"/>
        <v>Oct</v>
      </c>
      <c r="M2265" s="15">
        <f t="shared" si="180"/>
        <v>1971</v>
      </c>
      <c r="N2265" s="15" t="str" cm="1">
        <f t="array" ref="N2265">IF(G2265="?",INDEX($G$2:$G$2344,MODE(MATCH($G$2:$G$2344,$G$2:$G$2344,0))),G2265)</f>
        <v>tier - 1</v>
      </c>
      <c r="O2265" s="15" t="str" cm="1">
        <f t="array" ref="O2265">IF(H2265="?",INDEX($H$2:$H$2344,MODE(MATCH($H$2:$H$2344,$H$2:$H$2344,0))),H2265)</f>
        <v>tier - 2</v>
      </c>
      <c r="P2265" s="15" t="str">
        <f t="shared" si="181"/>
        <v>R1011</v>
      </c>
      <c r="Q2265" s="49" t="str">
        <f t="shared" si="182"/>
        <v>16-Oct-1971</v>
      </c>
      <c r="R2265" s="46">
        <v>26222</v>
      </c>
      <c r="S2265" s="15"/>
      <c r="T2265" s="29">
        <f t="shared" si="183"/>
        <v>51</v>
      </c>
      <c r="U2265" s="61">
        <v>41351.879999999997</v>
      </c>
    </row>
    <row r="2266" spans="1:21" x14ac:dyDescent="0.25">
      <c r="A2266" t="s">
        <v>2294</v>
      </c>
      <c r="B2266">
        <v>1967</v>
      </c>
      <c r="C2266" t="s">
        <v>30</v>
      </c>
      <c r="D2266">
        <v>22</v>
      </c>
      <c r="E2266">
        <v>0</v>
      </c>
      <c r="F2266" s="54">
        <v>41505.15</v>
      </c>
      <c r="G2266" t="s">
        <v>16</v>
      </c>
      <c r="H2266" t="s">
        <v>11</v>
      </c>
      <c r="I2266" t="s">
        <v>42</v>
      </c>
      <c r="J2266" s="20"/>
      <c r="K2266" s="20"/>
      <c r="L2266" s="17" t="str">
        <f t="shared" si="179"/>
        <v>Dec</v>
      </c>
      <c r="M2266" s="17">
        <f t="shared" si="180"/>
        <v>1967</v>
      </c>
      <c r="N2266" s="17" t="str" cm="1">
        <f t="array" ref="N2266">IF(G2266="?",INDEX($G$2:$G$2344,MODE(MATCH($G$2:$G$2344,$G$2:$G$2344,0))),G2266)</f>
        <v>tier - 1</v>
      </c>
      <c r="O2266" s="17" t="str" cm="1">
        <f t="array" ref="O2266">IF(H2266="?",INDEX($H$2:$H$2344,MODE(MATCH($H$2:$H$2344,$H$2:$H$2344,0))),H2266)</f>
        <v>tier - 2</v>
      </c>
      <c r="P2266" s="17" t="str">
        <f t="shared" si="181"/>
        <v>R1011</v>
      </c>
      <c r="Q2266" s="47" t="str">
        <f t="shared" si="182"/>
        <v>22-Dec-1967</v>
      </c>
      <c r="R2266" s="48">
        <v>24828</v>
      </c>
      <c r="S2266" s="17"/>
      <c r="T2266" s="30">
        <f t="shared" si="183"/>
        <v>55</v>
      </c>
      <c r="U2266" s="62">
        <v>41505.15</v>
      </c>
    </row>
    <row r="2267" spans="1:21" x14ac:dyDescent="0.25">
      <c r="A2267" t="s">
        <v>2295</v>
      </c>
      <c r="B2267">
        <v>1974</v>
      </c>
      <c r="C2267" t="s">
        <v>15</v>
      </c>
      <c r="D2267">
        <v>24</v>
      </c>
      <c r="E2267">
        <v>0</v>
      </c>
      <c r="F2267" s="54">
        <v>41636.199999999997</v>
      </c>
      <c r="G2267" t="s">
        <v>16</v>
      </c>
      <c r="H2267" t="s">
        <v>16</v>
      </c>
      <c r="I2267" t="s">
        <v>42</v>
      </c>
      <c r="J2267" s="19"/>
      <c r="K2267" s="19"/>
      <c r="L2267" s="15" t="str">
        <f t="shared" si="179"/>
        <v>Nov</v>
      </c>
      <c r="M2267" s="15">
        <f t="shared" si="180"/>
        <v>1974</v>
      </c>
      <c r="N2267" s="15" t="str" cm="1">
        <f t="array" ref="N2267">IF(G2267="?",INDEX($G$2:$G$2344,MODE(MATCH($G$2:$G$2344,$G$2:$G$2344,0))),G2267)</f>
        <v>tier - 1</v>
      </c>
      <c r="O2267" s="15" t="str" cm="1">
        <f t="array" ref="O2267">IF(H2267="?",INDEX($H$2:$H$2344,MODE(MATCH($H$2:$H$2344,$H$2:$H$2344,0))),H2267)</f>
        <v>tier - 1</v>
      </c>
      <c r="P2267" s="15" t="str">
        <f t="shared" si="181"/>
        <v>R1011</v>
      </c>
      <c r="Q2267" s="49" t="str">
        <f t="shared" si="182"/>
        <v>24-Nov-1974</v>
      </c>
      <c r="R2267" s="46">
        <v>27357</v>
      </c>
      <c r="S2267" s="15"/>
      <c r="T2267" s="29">
        <f t="shared" si="183"/>
        <v>48</v>
      </c>
      <c r="U2267" s="61">
        <v>41636.199999999997</v>
      </c>
    </row>
    <row r="2268" spans="1:21" x14ac:dyDescent="0.25">
      <c r="A2268" t="s">
        <v>2296</v>
      </c>
      <c r="B2268">
        <v>1976</v>
      </c>
      <c r="C2268" t="s">
        <v>37</v>
      </c>
      <c r="D2268">
        <v>29</v>
      </c>
      <c r="E2268">
        <v>1</v>
      </c>
      <c r="F2268" s="54">
        <v>41661.599999999999</v>
      </c>
      <c r="G2268" t="s">
        <v>16</v>
      </c>
      <c r="H2268" t="s">
        <v>12</v>
      </c>
      <c r="I2268" t="s">
        <v>42</v>
      </c>
      <c r="J2268" s="20"/>
      <c r="K2268" s="20"/>
      <c r="L2268" s="17" t="str">
        <f t="shared" si="179"/>
        <v>Oct</v>
      </c>
      <c r="M2268" s="17">
        <f t="shared" si="180"/>
        <v>1976</v>
      </c>
      <c r="N2268" s="17" t="str" cm="1">
        <f t="array" ref="N2268">IF(G2268="?",INDEX($G$2:$G$2344,MODE(MATCH($G$2:$G$2344,$G$2:$G$2344,0))),G2268)</f>
        <v>tier - 1</v>
      </c>
      <c r="O2268" s="17" t="str" cm="1">
        <f t="array" ref="O2268">IF(H2268="?",INDEX($H$2:$H$2344,MODE(MATCH($H$2:$H$2344,$H$2:$H$2344,0))),H2268)</f>
        <v>tier - 3</v>
      </c>
      <c r="P2268" s="17" t="str">
        <f t="shared" si="181"/>
        <v>R1011</v>
      </c>
      <c r="Q2268" s="47" t="str">
        <f t="shared" si="182"/>
        <v>29-Oct-1976</v>
      </c>
      <c r="R2268" s="48">
        <v>28062</v>
      </c>
      <c r="S2268" s="17"/>
      <c r="T2268" s="30">
        <f t="shared" si="183"/>
        <v>46</v>
      </c>
      <c r="U2268" s="62">
        <v>41661.599999999999</v>
      </c>
    </row>
    <row r="2269" spans="1:21" x14ac:dyDescent="0.25">
      <c r="A2269" t="s">
        <v>2297</v>
      </c>
      <c r="B2269">
        <v>1975</v>
      </c>
      <c r="C2269" t="s">
        <v>15</v>
      </c>
      <c r="D2269">
        <v>14</v>
      </c>
      <c r="E2269">
        <v>0</v>
      </c>
      <c r="F2269" s="54">
        <v>41676.080000000002</v>
      </c>
      <c r="G2269" t="s">
        <v>16</v>
      </c>
      <c r="H2269" t="s">
        <v>11</v>
      </c>
      <c r="I2269" t="s">
        <v>13</v>
      </c>
      <c r="J2269" s="19"/>
      <c r="K2269" s="19"/>
      <c r="L2269" s="15" t="str">
        <f t="shared" si="179"/>
        <v>Nov</v>
      </c>
      <c r="M2269" s="15">
        <f t="shared" si="180"/>
        <v>1975</v>
      </c>
      <c r="N2269" s="15" t="str" cm="1">
        <f t="array" ref="N2269">IF(G2269="?",INDEX($G$2:$G$2344,MODE(MATCH($G$2:$G$2344,$G$2:$G$2344,0))),G2269)</f>
        <v>tier - 1</v>
      </c>
      <c r="O2269" s="15" t="str" cm="1">
        <f t="array" ref="O2269">IF(H2269="?",INDEX($H$2:$H$2344,MODE(MATCH($H$2:$H$2344,$H$2:$H$2344,0))),H2269)</f>
        <v>tier - 2</v>
      </c>
      <c r="P2269" s="15" t="str">
        <f t="shared" si="181"/>
        <v>R1013</v>
      </c>
      <c r="Q2269" s="49" t="str">
        <f t="shared" si="182"/>
        <v>14-Nov-1975</v>
      </c>
      <c r="R2269" s="46">
        <v>27712</v>
      </c>
      <c r="S2269" s="15"/>
      <c r="T2269" s="29">
        <f t="shared" si="183"/>
        <v>47</v>
      </c>
      <c r="U2269" s="61">
        <v>41676.080000000002</v>
      </c>
    </row>
    <row r="2270" spans="1:21" x14ac:dyDescent="0.25">
      <c r="A2270" t="s">
        <v>2298</v>
      </c>
      <c r="B2270">
        <v>1975</v>
      </c>
      <c r="C2270" t="s">
        <v>20</v>
      </c>
      <c r="D2270">
        <v>29</v>
      </c>
      <c r="E2270">
        <v>1</v>
      </c>
      <c r="F2270" s="54">
        <v>41681.86</v>
      </c>
      <c r="G2270" t="s">
        <v>16</v>
      </c>
      <c r="H2270" t="s">
        <v>16</v>
      </c>
      <c r="I2270" t="s">
        <v>42</v>
      </c>
      <c r="J2270" s="20"/>
      <c r="K2270" s="20"/>
      <c r="L2270" s="17" t="str">
        <f t="shared" si="179"/>
        <v>Sep</v>
      </c>
      <c r="M2270" s="17">
        <f t="shared" si="180"/>
        <v>1975</v>
      </c>
      <c r="N2270" s="17" t="str" cm="1">
        <f t="array" ref="N2270">IF(G2270="?",INDEX($G$2:$G$2344,MODE(MATCH($G$2:$G$2344,$G$2:$G$2344,0))),G2270)</f>
        <v>tier - 1</v>
      </c>
      <c r="O2270" s="17" t="str" cm="1">
        <f t="array" ref="O2270">IF(H2270="?",INDEX($H$2:$H$2344,MODE(MATCH($H$2:$H$2344,$H$2:$H$2344,0))),H2270)</f>
        <v>tier - 1</v>
      </c>
      <c r="P2270" s="17" t="str">
        <f t="shared" si="181"/>
        <v>R1011</v>
      </c>
      <c r="Q2270" s="47" t="str">
        <f t="shared" si="182"/>
        <v>29-Sep-1975</v>
      </c>
      <c r="R2270" s="48">
        <v>27666</v>
      </c>
      <c r="S2270" s="17"/>
      <c r="T2270" s="30">
        <f t="shared" si="183"/>
        <v>47</v>
      </c>
      <c r="U2270" s="62">
        <v>41681.86</v>
      </c>
    </row>
    <row r="2271" spans="1:21" x14ac:dyDescent="0.25">
      <c r="A2271" t="s">
        <v>2299</v>
      </c>
      <c r="B2271">
        <v>1962</v>
      </c>
      <c r="C2271" t="s">
        <v>20</v>
      </c>
      <c r="D2271">
        <v>22</v>
      </c>
      <c r="E2271">
        <v>0</v>
      </c>
      <c r="F2271" s="54">
        <v>41794.629999999997</v>
      </c>
      <c r="G2271" t="s">
        <v>16</v>
      </c>
      <c r="H2271" t="s">
        <v>12</v>
      </c>
      <c r="I2271" t="s">
        <v>42</v>
      </c>
      <c r="J2271" s="19"/>
      <c r="K2271" s="19"/>
      <c r="L2271" s="15" t="str">
        <f t="shared" si="179"/>
        <v>Sep</v>
      </c>
      <c r="M2271" s="15">
        <f t="shared" si="180"/>
        <v>1962</v>
      </c>
      <c r="N2271" s="15" t="str" cm="1">
        <f t="array" ref="N2271">IF(G2271="?",INDEX($G$2:$G$2344,MODE(MATCH($G$2:$G$2344,$G$2:$G$2344,0))),G2271)</f>
        <v>tier - 1</v>
      </c>
      <c r="O2271" s="15" t="str" cm="1">
        <f t="array" ref="O2271">IF(H2271="?",INDEX($H$2:$H$2344,MODE(MATCH($H$2:$H$2344,$H$2:$H$2344,0))),H2271)</f>
        <v>tier - 3</v>
      </c>
      <c r="P2271" s="15" t="str">
        <f t="shared" si="181"/>
        <v>R1011</v>
      </c>
      <c r="Q2271" s="49" t="str">
        <f t="shared" si="182"/>
        <v>22-Sep-1962</v>
      </c>
      <c r="R2271" s="46">
        <v>22911</v>
      </c>
      <c r="S2271" s="15"/>
      <c r="T2271" s="29">
        <f t="shared" si="183"/>
        <v>60</v>
      </c>
      <c r="U2271" s="61">
        <v>41794.629999999997</v>
      </c>
    </row>
    <row r="2272" spans="1:21" x14ac:dyDescent="0.25">
      <c r="A2272" t="s">
        <v>2300</v>
      </c>
      <c r="B2272">
        <v>1966</v>
      </c>
      <c r="C2272" t="s">
        <v>20</v>
      </c>
      <c r="D2272">
        <v>21</v>
      </c>
      <c r="E2272">
        <v>0</v>
      </c>
      <c r="F2272" s="54">
        <v>41886.54</v>
      </c>
      <c r="G2272" t="s">
        <v>16</v>
      </c>
      <c r="H2272" t="s">
        <v>12</v>
      </c>
      <c r="I2272" t="s">
        <v>42</v>
      </c>
      <c r="J2272" s="20"/>
      <c r="K2272" s="20"/>
      <c r="L2272" s="17" t="str">
        <f t="shared" si="179"/>
        <v>Sep</v>
      </c>
      <c r="M2272" s="17">
        <f t="shared" si="180"/>
        <v>1966</v>
      </c>
      <c r="N2272" s="17" t="str" cm="1">
        <f t="array" ref="N2272">IF(G2272="?",INDEX($G$2:$G$2344,MODE(MATCH($G$2:$G$2344,$G$2:$G$2344,0))),G2272)</f>
        <v>tier - 1</v>
      </c>
      <c r="O2272" s="17" t="str" cm="1">
        <f t="array" ref="O2272">IF(H2272="?",INDEX($H$2:$H$2344,MODE(MATCH($H$2:$H$2344,$H$2:$H$2344,0))),H2272)</f>
        <v>tier - 3</v>
      </c>
      <c r="P2272" s="17" t="str">
        <f t="shared" si="181"/>
        <v>R1011</v>
      </c>
      <c r="Q2272" s="47" t="str">
        <f t="shared" si="182"/>
        <v>21-Sep-1966</v>
      </c>
      <c r="R2272" s="48">
        <v>24371</v>
      </c>
      <c r="S2272" s="17"/>
      <c r="T2272" s="30">
        <f t="shared" si="183"/>
        <v>56</v>
      </c>
      <c r="U2272" s="62">
        <v>41886.54</v>
      </c>
    </row>
    <row r="2273" spans="1:21" x14ac:dyDescent="0.25">
      <c r="A2273" t="s">
        <v>2301</v>
      </c>
      <c r="B2273">
        <v>1972</v>
      </c>
      <c r="C2273" t="s">
        <v>18</v>
      </c>
      <c r="D2273">
        <v>8</v>
      </c>
      <c r="E2273">
        <v>1</v>
      </c>
      <c r="F2273" s="54">
        <v>41919.1</v>
      </c>
      <c r="G2273" t="s">
        <v>16</v>
      </c>
      <c r="H2273" t="s">
        <v>16</v>
      </c>
      <c r="I2273" t="s">
        <v>168</v>
      </c>
      <c r="J2273" s="19"/>
      <c r="K2273" s="19"/>
      <c r="L2273" s="15" t="str">
        <f t="shared" si="179"/>
        <v>Jun</v>
      </c>
      <c r="M2273" s="15">
        <f t="shared" si="180"/>
        <v>1972</v>
      </c>
      <c r="N2273" s="15" t="str" cm="1">
        <f t="array" ref="N2273">IF(G2273="?",INDEX($G$2:$G$2344,MODE(MATCH($G$2:$G$2344,$G$2:$G$2344,0))),G2273)</f>
        <v>tier - 1</v>
      </c>
      <c r="O2273" s="15" t="str" cm="1">
        <f t="array" ref="O2273">IF(H2273="?",INDEX($H$2:$H$2344,MODE(MATCH($H$2:$H$2344,$H$2:$H$2344,0))),H2273)</f>
        <v>tier - 1</v>
      </c>
      <c r="P2273" s="15" t="str">
        <f t="shared" si="181"/>
        <v>R1016</v>
      </c>
      <c r="Q2273" s="49" t="str">
        <f t="shared" si="182"/>
        <v>8-Jun-1972</v>
      </c>
      <c r="R2273" s="46">
        <v>26458</v>
      </c>
      <c r="S2273" s="15"/>
      <c r="T2273" s="29">
        <f t="shared" si="183"/>
        <v>51</v>
      </c>
      <c r="U2273" s="61">
        <v>41919.1</v>
      </c>
    </row>
    <row r="2274" spans="1:21" x14ac:dyDescent="0.25">
      <c r="A2274" t="s">
        <v>2302</v>
      </c>
      <c r="B2274">
        <v>1984</v>
      </c>
      <c r="C2274" t="s">
        <v>15</v>
      </c>
      <c r="D2274">
        <v>10</v>
      </c>
      <c r="E2274">
        <v>3</v>
      </c>
      <c r="F2274" s="54">
        <v>41949.24</v>
      </c>
      <c r="G2274" t="s">
        <v>16</v>
      </c>
      <c r="H2274" t="s">
        <v>16</v>
      </c>
      <c r="I2274" t="s">
        <v>13</v>
      </c>
      <c r="J2274" s="20"/>
      <c r="K2274" s="20"/>
      <c r="L2274" s="17" t="str">
        <f t="shared" si="179"/>
        <v>Nov</v>
      </c>
      <c r="M2274" s="17">
        <f t="shared" si="180"/>
        <v>1984</v>
      </c>
      <c r="N2274" s="17" t="str" cm="1">
        <f t="array" ref="N2274">IF(G2274="?",INDEX($G$2:$G$2344,MODE(MATCH($G$2:$G$2344,$G$2:$G$2344,0))),G2274)</f>
        <v>tier - 1</v>
      </c>
      <c r="O2274" s="17" t="str" cm="1">
        <f t="array" ref="O2274">IF(H2274="?",INDEX($H$2:$H$2344,MODE(MATCH($H$2:$H$2344,$H$2:$H$2344,0))),H2274)</f>
        <v>tier - 1</v>
      </c>
      <c r="P2274" s="17" t="str">
        <f t="shared" si="181"/>
        <v>R1013</v>
      </c>
      <c r="Q2274" s="47" t="str">
        <f t="shared" si="182"/>
        <v>10-Nov-1984</v>
      </c>
      <c r="R2274" s="48">
        <v>30996</v>
      </c>
      <c r="S2274" s="17"/>
      <c r="T2274" s="30">
        <f t="shared" si="183"/>
        <v>38</v>
      </c>
      <c r="U2274" s="62">
        <v>41949.24</v>
      </c>
    </row>
    <row r="2275" spans="1:21" x14ac:dyDescent="0.25">
      <c r="A2275" t="s">
        <v>2303</v>
      </c>
      <c r="B2275">
        <v>1968</v>
      </c>
      <c r="C2275" t="s">
        <v>30</v>
      </c>
      <c r="D2275">
        <v>19</v>
      </c>
      <c r="E2275">
        <v>1</v>
      </c>
      <c r="F2275" s="54">
        <v>41999.519999999997</v>
      </c>
      <c r="G2275" t="s">
        <v>16</v>
      </c>
      <c r="H2275" t="s">
        <v>12</v>
      </c>
      <c r="I2275" t="s">
        <v>13</v>
      </c>
      <c r="J2275" s="19"/>
      <c r="K2275" s="19"/>
      <c r="L2275" s="15" t="str">
        <f t="shared" si="179"/>
        <v>Dec</v>
      </c>
      <c r="M2275" s="15">
        <f t="shared" si="180"/>
        <v>1968</v>
      </c>
      <c r="N2275" s="15" t="str" cm="1">
        <f t="array" ref="N2275">IF(G2275="?",INDEX($G$2:$G$2344,MODE(MATCH($G$2:$G$2344,$G$2:$G$2344,0))),G2275)</f>
        <v>tier - 1</v>
      </c>
      <c r="O2275" s="15" t="str" cm="1">
        <f t="array" ref="O2275">IF(H2275="?",INDEX($H$2:$H$2344,MODE(MATCH($H$2:$H$2344,$H$2:$H$2344,0))),H2275)</f>
        <v>tier - 3</v>
      </c>
      <c r="P2275" s="15" t="str">
        <f t="shared" si="181"/>
        <v>R1013</v>
      </c>
      <c r="Q2275" s="49" t="str">
        <f t="shared" si="182"/>
        <v>19-Dec-1968</v>
      </c>
      <c r="R2275" s="46">
        <v>25191</v>
      </c>
      <c r="S2275" s="15"/>
      <c r="T2275" s="29">
        <f t="shared" si="183"/>
        <v>54</v>
      </c>
      <c r="U2275" s="61">
        <v>41999.519999999997</v>
      </c>
    </row>
    <row r="2276" spans="1:21" x14ac:dyDescent="0.25">
      <c r="A2276" t="s">
        <v>2304</v>
      </c>
      <c r="B2276">
        <v>1976</v>
      </c>
      <c r="C2276" t="s">
        <v>15</v>
      </c>
      <c r="D2276">
        <v>28</v>
      </c>
      <c r="E2276">
        <v>0</v>
      </c>
      <c r="F2276" s="54">
        <v>42111.66</v>
      </c>
      <c r="G2276" t="s">
        <v>16</v>
      </c>
      <c r="H2276" t="s">
        <v>16</v>
      </c>
      <c r="I2276" t="s">
        <v>247</v>
      </c>
      <c r="J2276" s="20"/>
      <c r="K2276" s="20"/>
      <c r="L2276" s="17" t="str">
        <f t="shared" si="179"/>
        <v>Nov</v>
      </c>
      <c r="M2276" s="17">
        <f t="shared" si="180"/>
        <v>1976</v>
      </c>
      <c r="N2276" s="17" t="str" cm="1">
        <f t="array" ref="N2276">IF(G2276="?",INDEX($G$2:$G$2344,MODE(MATCH($G$2:$G$2344,$G$2:$G$2344,0))),G2276)</f>
        <v>tier - 1</v>
      </c>
      <c r="O2276" s="17" t="str" cm="1">
        <f t="array" ref="O2276">IF(H2276="?",INDEX($H$2:$H$2344,MODE(MATCH($H$2:$H$2344,$H$2:$H$2344,0))),H2276)</f>
        <v>tier - 1</v>
      </c>
      <c r="P2276" s="17" t="str">
        <f t="shared" si="181"/>
        <v>R1024</v>
      </c>
      <c r="Q2276" s="47" t="str">
        <f t="shared" si="182"/>
        <v>28-Nov-1976</v>
      </c>
      <c r="R2276" s="48">
        <v>28092</v>
      </c>
      <c r="S2276" s="17"/>
      <c r="T2276" s="30">
        <f t="shared" si="183"/>
        <v>46</v>
      </c>
      <c r="U2276" s="62">
        <v>42111.66</v>
      </c>
    </row>
    <row r="2277" spans="1:21" x14ac:dyDescent="0.25">
      <c r="A2277" t="s">
        <v>2305</v>
      </c>
      <c r="B2277">
        <v>1997</v>
      </c>
      <c r="C2277" t="s">
        <v>30</v>
      </c>
      <c r="D2277">
        <v>9</v>
      </c>
      <c r="E2277">
        <v>2</v>
      </c>
      <c r="F2277" s="54">
        <v>42112.24</v>
      </c>
      <c r="G2277" t="s">
        <v>16</v>
      </c>
      <c r="H2277" t="s">
        <v>12</v>
      </c>
      <c r="I2277" t="s">
        <v>13</v>
      </c>
      <c r="J2277" s="19"/>
      <c r="K2277" s="19"/>
      <c r="L2277" s="15" t="str">
        <f t="shared" si="179"/>
        <v>Dec</v>
      </c>
      <c r="M2277" s="15">
        <f t="shared" si="180"/>
        <v>1997</v>
      </c>
      <c r="N2277" s="15" t="str" cm="1">
        <f t="array" ref="N2277">IF(G2277="?",INDEX($G$2:$G$2344,MODE(MATCH($G$2:$G$2344,$G$2:$G$2344,0))),G2277)</f>
        <v>tier - 1</v>
      </c>
      <c r="O2277" s="15" t="str" cm="1">
        <f t="array" ref="O2277">IF(H2277="?",INDEX($H$2:$H$2344,MODE(MATCH($H$2:$H$2344,$H$2:$H$2344,0))),H2277)</f>
        <v>tier - 3</v>
      </c>
      <c r="P2277" s="15" t="str">
        <f t="shared" si="181"/>
        <v>R1013</v>
      </c>
      <c r="Q2277" s="49" t="str">
        <f t="shared" si="182"/>
        <v>9-Dec-1997</v>
      </c>
      <c r="R2277" s="46">
        <v>35773</v>
      </c>
      <c r="S2277" s="15"/>
      <c r="T2277" s="29">
        <f t="shared" si="183"/>
        <v>25</v>
      </c>
      <c r="U2277" s="61">
        <v>42112.24</v>
      </c>
    </row>
    <row r="2278" spans="1:21" x14ac:dyDescent="0.25">
      <c r="A2278" t="s">
        <v>2306</v>
      </c>
      <c r="B2278">
        <v>1979</v>
      </c>
      <c r="C2278" t="s">
        <v>10</v>
      </c>
      <c r="D2278">
        <v>3</v>
      </c>
      <c r="E2278">
        <v>3</v>
      </c>
      <c r="F2278" s="54">
        <v>42124.52</v>
      </c>
      <c r="G2278" t="s">
        <v>16</v>
      </c>
      <c r="H2278" t="s">
        <v>16</v>
      </c>
      <c r="I2278" t="s">
        <v>13</v>
      </c>
      <c r="J2278" s="20"/>
      <c r="K2278" s="20"/>
      <c r="L2278" s="17" t="str">
        <f t="shared" si="179"/>
        <v>Jul</v>
      </c>
      <c r="M2278" s="17">
        <f t="shared" si="180"/>
        <v>1979</v>
      </c>
      <c r="N2278" s="17" t="str" cm="1">
        <f t="array" ref="N2278">IF(G2278="?",INDEX($G$2:$G$2344,MODE(MATCH($G$2:$G$2344,$G$2:$G$2344,0))),G2278)</f>
        <v>tier - 1</v>
      </c>
      <c r="O2278" s="17" t="str" cm="1">
        <f t="array" ref="O2278">IF(H2278="?",INDEX($H$2:$H$2344,MODE(MATCH($H$2:$H$2344,$H$2:$H$2344,0))),H2278)</f>
        <v>tier - 1</v>
      </c>
      <c r="P2278" s="17" t="str">
        <f t="shared" si="181"/>
        <v>R1013</v>
      </c>
      <c r="Q2278" s="47" t="str">
        <f t="shared" si="182"/>
        <v>3-Jul-1979</v>
      </c>
      <c r="R2278" s="48">
        <v>29039</v>
      </c>
      <c r="S2278" s="17"/>
      <c r="T2278" s="30">
        <f t="shared" si="183"/>
        <v>43</v>
      </c>
      <c r="U2278" s="62">
        <v>42124.52</v>
      </c>
    </row>
    <row r="2279" spans="1:21" x14ac:dyDescent="0.25">
      <c r="A2279" t="s">
        <v>2307</v>
      </c>
      <c r="B2279">
        <v>1973</v>
      </c>
      <c r="C2279" t="s">
        <v>20</v>
      </c>
      <c r="D2279">
        <v>18</v>
      </c>
      <c r="E2279">
        <v>0</v>
      </c>
      <c r="F2279" s="54">
        <v>42188.15</v>
      </c>
      <c r="G2279" t="s">
        <v>16</v>
      </c>
      <c r="H2279" t="s">
        <v>16</v>
      </c>
      <c r="I2279" t="s">
        <v>42</v>
      </c>
      <c r="J2279" s="19"/>
      <c r="K2279" s="19"/>
      <c r="L2279" s="15" t="str">
        <f t="shared" si="179"/>
        <v>Sep</v>
      </c>
      <c r="M2279" s="15">
        <f t="shared" si="180"/>
        <v>1973</v>
      </c>
      <c r="N2279" s="15" t="str" cm="1">
        <f t="array" ref="N2279">IF(G2279="?",INDEX($G$2:$G$2344,MODE(MATCH($G$2:$G$2344,$G$2:$G$2344,0))),G2279)</f>
        <v>tier - 1</v>
      </c>
      <c r="O2279" s="15" t="str" cm="1">
        <f t="array" ref="O2279">IF(H2279="?",INDEX($H$2:$H$2344,MODE(MATCH($H$2:$H$2344,$H$2:$H$2344,0))),H2279)</f>
        <v>tier - 1</v>
      </c>
      <c r="P2279" s="15" t="str">
        <f t="shared" si="181"/>
        <v>R1011</v>
      </c>
      <c r="Q2279" s="49" t="str">
        <f t="shared" si="182"/>
        <v>18-Sep-1973</v>
      </c>
      <c r="R2279" s="46">
        <v>26925</v>
      </c>
      <c r="S2279" s="15"/>
      <c r="T2279" s="29">
        <f t="shared" si="183"/>
        <v>49</v>
      </c>
      <c r="U2279" s="61">
        <v>42188.15</v>
      </c>
    </row>
    <row r="2280" spans="1:21" x14ac:dyDescent="0.25">
      <c r="A2280" t="s">
        <v>2308</v>
      </c>
      <c r="B2280">
        <v>1975</v>
      </c>
      <c r="C2280" t="s">
        <v>35</v>
      </c>
      <c r="D2280">
        <v>15</v>
      </c>
      <c r="E2280">
        <v>1</v>
      </c>
      <c r="F2280" s="54">
        <v>42211.14</v>
      </c>
      <c r="G2280" t="s">
        <v>16</v>
      </c>
      <c r="H2280" t="s">
        <v>12</v>
      </c>
      <c r="I2280" t="s">
        <v>13</v>
      </c>
      <c r="J2280" s="20"/>
      <c r="K2280" s="20"/>
      <c r="L2280" s="17" t="str">
        <f t="shared" si="179"/>
        <v>Aug</v>
      </c>
      <c r="M2280" s="17">
        <f t="shared" si="180"/>
        <v>1975</v>
      </c>
      <c r="N2280" s="17" t="str" cm="1">
        <f t="array" ref="N2280">IF(G2280="?",INDEX($G$2:$G$2344,MODE(MATCH($G$2:$G$2344,$G$2:$G$2344,0))),G2280)</f>
        <v>tier - 1</v>
      </c>
      <c r="O2280" s="17" t="str" cm="1">
        <f t="array" ref="O2280">IF(H2280="?",INDEX($H$2:$H$2344,MODE(MATCH($H$2:$H$2344,$H$2:$H$2344,0))),H2280)</f>
        <v>tier - 3</v>
      </c>
      <c r="P2280" s="17" t="str">
        <f t="shared" si="181"/>
        <v>R1013</v>
      </c>
      <c r="Q2280" s="47" t="str">
        <f t="shared" si="182"/>
        <v>15-Aug-1975</v>
      </c>
      <c r="R2280" s="48">
        <v>27621</v>
      </c>
      <c r="S2280" s="17"/>
      <c r="T2280" s="30">
        <f t="shared" si="183"/>
        <v>47</v>
      </c>
      <c r="U2280" s="62">
        <v>42211.14</v>
      </c>
    </row>
    <row r="2281" spans="1:21" x14ac:dyDescent="0.25">
      <c r="A2281" t="s">
        <v>2309</v>
      </c>
      <c r="B2281">
        <v>1967</v>
      </c>
      <c r="C2281" t="s">
        <v>18</v>
      </c>
      <c r="D2281">
        <v>28</v>
      </c>
      <c r="E2281">
        <v>0</v>
      </c>
      <c r="F2281" s="54">
        <v>42303.69</v>
      </c>
      <c r="G2281" t="s">
        <v>16</v>
      </c>
      <c r="H2281" t="s">
        <v>11</v>
      </c>
      <c r="I2281" t="s">
        <v>168</v>
      </c>
      <c r="J2281" s="19"/>
      <c r="K2281" s="19"/>
      <c r="L2281" s="15" t="str">
        <f t="shared" si="179"/>
        <v>Jun</v>
      </c>
      <c r="M2281" s="15">
        <f t="shared" si="180"/>
        <v>1967</v>
      </c>
      <c r="N2281" s="15" t="str" cm="1">
        <f t="array" ref="N2281">IF(G2281="?",INDEX($G$2:$G$2344,MODE(MATCH($G$2:$G$2344,$G$2:$G$2344,0))),G2281)</f>
        <v>tier - 1</v>
      </c>
      <c r="O2281" s="15" t="str" cm="1">
        <f t="array" ref="O2281">IF(H2281="?",INDEX($H$2:$H$2344,MODE(MATCH($H$2:$H$2344,$H$2:$H$2344,0))),H2281)</f>
        <v>tier - 2</v>
      </c>
      <c r="P2281" s="15" t="str">
        <f t="shared" si="181"/>
        <v>R1016</v>
      </c>
      <c r="Q2281" s="49" t="str">
        <f t="shared" si="182"/>
        <v>28-Jun-1967</v>
      </c>
      <c r="R2281" s="46">
        <v>24651</v>
      </c>
      <c r="S2281" s="15"/>
      <c r="T2281" s="29">
        <f t="shared" si="183"/>
        <v>55</v>
      </c>
      <c r="U2281" s="61">
        <v>42303.69</v>
      </c>
    </row>
    <row r="2282" spans="1:21" x14ac:dyDescent="0.25">
      <c r="A2282" t="s">
        <v>2310</v>
      </c>
      <c r="B2282">
        <v>1968</v>
      </c>
      <c r="C2282" t="s">
        <v>35</v>
      </c>
      <c r="D2282">
        <v>3</v>
      </c>
      <c r="E2282">
        <v>0</v>
      </c>
      <c r="F2282" s="54">
        <v>42478.6</v>
      </c>
      <c r="G2282" t="s">
        <v>16</v>
      </c>
      <c r="H2282" t="s">
        <v>11</v>
      </c>
      <c r="I2282" t="s">
        <v>42</v>
      </c>
      <c r="J2282" s="20"/>
      <c r="K2282" s="20"/>
      <c r="L2282" s="17" t="str">
        <f t="shared" si="179"/>
        <v>Aug</v>
      </c>
      <c r="M2282" s="17">
        <f t="shared" si="180"/>
        <v>1968</v>
      </c>
      <c r="N2282" s="17" t="str" cm="1">
        <f t="array" ref="N2282">IF(G2282="?",INDEX($G$2:$G$2344,MODE(MATCH($G$2:$G$2344,$G$2:$G$2344,0))),G2282)</f>
        <v>tier - 1</v>
      </c>
      <c r="O2282" s="17" t="str" cm="1">
        <f t="array" ref="O2282">IF(H2282="?",INDEX($H$2:$H$2344,MODE(MATCH($H$2:$H$2344,$H$2:$H$2344,0))),H2282)</f>
        <v>tier - 2</v>
      </c>
      <c r="P2282" s="17" t="str">
        <f t="shared" si="181"/>
        <v>R1011</v>
      </c>
      <c r="Q2282" s="47" t="str">
        <f t="shared" si="182"/>
        <v>3-Aug-1968</v>
      </c>
      <c r="R2282" s="48">
        <v>25053</v>
      </c>
      <c r="S2282" s="17"/>
      <c r="T2282" s="30">
        <f t="shared" si="183"/>
        <v>54</v>
      </c>
      <c r="U2282" s="62">
        <v>42478.6</v>
      </c>
    </row>
    <row r="2283" spans="1:21" x14ac:dyDescent="0.25">
      <c r="A2283" t="s">
        <v>2311</v>
      </c>
      <c r="B2283">
        <v>1967</v>
      </c>
      <c r="C2283" t="s">
        <v>18</v>
      </c>
      <c r="D2283">
        <v>27</v>
      </c>
      <c r="E2283">
        <v>0</v>
      </c>
      <c r="F2283" s="54">
        <v>42538.720000000001</v>
      </c>
      <c r="G2283" t="s">
        <v>16</v>
      </c>
      <c r="H2283" t="s">
        <v>12</v>
      </c>
      <c r="I2283" t="s">
        <v>42</v>
      </c>
      <c r="J2283" s="19"/>
      <c r="K2283" s="19"/>
      <c r="L2283" s="15" t="str">
        <f t="shared" si="179"/>
        <v>Jun</v>
      </c>
      <c r="M2283" s="15">
        <f t="shared" si="180"/>
        <v>1967</v>
      </c>
      <c r="N2283" s="15" t="str" cm="1">
        <f t="array" ref="N2283">IF(G2283="?",INDEX($G$2:$G$2344,MODE(MATCH($G$2:$G$2344,$G$2:$G$2344,0))),G2283)</f>
        <v>tier - 1</v>
      </c>
      <c r="O2283" s="15" t="str" cm="1">
        <f t="array" ref="O2283">IF(H2283="?",INDEX($H$2:$H$2344,MODE(MATCH($H$2:$H$2344,$H$2:$H$2344,0))),H2283)</f>
        <v>tier - 3</v>
      </c>
      <c r="P2283" s="15" t="str">
        <f t="shared" si="181"/>
        <v>R1011</v>
      </c>
      <c r="Q2283" s="49" t="str">
        <f t="shared" si="182"/>
        <v>27-Jun-1967</v>
      </c>
      <c r="R2283" s="46">
        <v>24650</v>
      </c>
      <c r="S2283" s="15"/>
      <c r="T2283" s="29">
        <f t="shared" si="183"/>
        <v>55</v>
      </c>
      <c r="U2283" s="61">
        <v>42538.720000000001</v>
      </c>
    </row>
    <row r="2284" spans="1:21" x14ac:dyDescent="0.25">
      <c r="A2284" t="s">
        <v>2312</v>
      </c>
      <c r="B2284">
        <v>1979</v>
      </c>
      <c r="C2284" t="s">
        <v>30</v>
      </c>
      <c r="D2284">
        <v>27</v>
      </c>
      <c r="E2284">
        <v>2</v>
      </c>
      <c r="F2284" s="54">
        <v>42560.43</v>
      </c>
      <c r="G2284" t="s">
        <v>16</v>
      </c>
      <c r="H2284" t="s">
        <v>12</v>
      </c>
      <c r="I2284" t="s">
        <v>13</v>
      </c>
      <c r="J2284" s="20"/>
      <c r="K2284" s="20"/>
      <c r="L2284" s="17" t="str">
        <f t="shared" si="179"/>
        <v>Dec</v>
      </c>
      <c r="M2284" s="17">
        <f t="shared" si="180"/>
        <v>1979</v>
      </c>
      <c r="N2284" s="17" t="str" cm="1">
        <f t="array" ref="N2284">IF(G2284="?",INDEX($G$2:$G$2344,MODE(MATCH($G$2:$G$2344,$G$2:$G$2344,0))),G2284)</f>
        <v>tier - 1</v>
      </c>
      <c r="O2284" s="17" t="str" cm="1">
        <f t="array" ref="O2284">IF(H2284="?",INDEX($H$2:$H$2344,MODE(MATCH($H$2:$H$2344,$H$2:$H$2344,0))),H2284)</f>
        <v>tier - 3</v>
      </c>
      <c r="P2284" s="17" t="str">
        <f t="shared" si="181"/>
        <v>R1013</v>
      </c>
      <c r="Q2284" s="47" t="str">
        <f t="shared" si="182"/>
        <v>27-Dec-1979</v>
      </c>
      <c r="R2284" s="48">
        <v>29216</v>
      </c>
      <c r="S2284" s="17"/>
      <c r="T2284" s="30">
        <f t="shared" si="183"/>
        <v>43</v>
      </c>
      <c r="U2284" s="62">
        <v>42560.43</v>
      </c>
    </row>
    <row r="2285" spans="1:21" x14ac:dyDescent="0.25">
      <c r="A2285" t="s">
        <v>2313</v>
      </c>
      <c r="B2285">
        <v>1971</v>
      </c>
      <c r="C2285" t="s">
        <v>15</v>
      </c>
      <c r="D2285">
        <v>3</v>
      </c>
      <c r="E2285">
        <v>0</v>
      </c>
      <c r="F2285" s="54">
        <v>42644.2</v>
      </c>
      <c r="G2285" t="s">
        <v>16</v>
      </c>
      <c r="H2285" t="s">
        <v>12</v>
      </c>
      <c r="I2285" t="s">
        <v>42</v>
      </c>
      <c r="J2285" s="19"/>
      <c r="K2285" s="19"/>
      <c r="L2285" s="15" t="str">
        <f t="shared" si="179"/>
        <v>Nov</v>
      </c>
      <c r="M2285" s="15">
        <f t="shared" si="180"/>
        <v>1971</v>
      </c>
      <c r="N2285" s="15" t="str" cm="1">
        <f t="array" ref="N2285">IF(G2285="?",INDEX($G$2:$G$2344,MODE(MATCH($G$2:$G$2344,$G$2:$G$2344,0))),G2285)</f>
        <v>tier - 1</v>
      </c>
      <c r="O2285" s="15" t="str" cm="1">
        <f t="array" ref="O2285">IF(H2285="?",INDEX($H$2:$H$2344,MODE(MATCH($H$2:$H$2344,$H$2:$H$2344,0))),H2285)</f>
        <v>tier - 3</v>
      </c>
      <c r="P2285" s="15" t="str">
        <f t="shared" si="181"/>
        <v>R1011</v>
      </c>
      <c r="Q2285" s="49" t="str">
        <f t="shared" si="182"/>
        <v>3-Nov-1971</v>
      </c>
      <c r="R2285" s="46">
        <v>26240</v>
      </c>
      <c r="S2285" s="15"/>
      <c r="T2285" s="29">
        <f t="shared" si="183"/>
        <v>51</v>
      </c>
      <c r="U2285" s="61">
        <v>42644.2</v>
      </c>
    </row>
    <row r="2286" spans="1:21" x14ac:dyDescent="0.25">
      <c r="A2286" t="s">
        <v>2314</v>
      </c>
      <c r="B2286">
        <v>1977</v>
      </c>
      <c r="C2286" t="s">
        <v>37</v>
      </c>
      <c r="D2286">
        <v>21</v>
      </c>
      <c r="E2286">
        <v>2</v>
      </c>
      <c r="F2286" s="54">
        <v>42760.5</v>
      </c>
      <c r="G2286" t="s">
        <v>16</v>
      </c>
      <c r="H2286" t="s">
        <v>11</v>
      </c>
      <c r="I2286" t="s">
        <v>23</v>
      </c>
      <c r="J2286" s="20"/>
      <c r="K2286" s="20"/>
      <c r="L2286" s="17" t="str">
        <f t="shared" si="179"/>
        <v>Oct</v>
      </c>
      <c r="M2286" s="17">
        <f t="shared" si="180"/>
        <v>1977</v>
      </c>
      <c r="N2286" s="17" t="str" cm="1">
        <f t="array" ref="N2286">IF(G2286="?",INDEX($G$2:$G$2344,MODE(MATCH($G$2:$G$2344,$G$2:$G$2344,0))),G2286)</f>
        <v>tier - 1</v>
      </c>
      <c r="O2286" s="17" t="str" cm="1">
        <f t="array" ref="O2286">IF(H2286="?",INDEX($H$2:$H$2344,MODE(MATCH($H$2:$H$2344,$H$2:$H$2344,0))),H2286)</f>
        <v>tier - 2</v>
      </c>
      <c r="P2286" s="17" t="str">
        <f t="shared" si="181"/>
        <v>R1012</v>
      </c>
      <c r="Q2286" s="47" t="str">
        <f t="shared" si="182"/>
        <v>21-Oct-1977</v>
      </c>
      <c r="R2286" s="48">
        <v>28419</v>
      </c>
      <c r="S2286" s="17"/>
      <c r="T2286" s="30">
        <f t="shared" si="183"/>
        <v>45</v>
      </c>
      <c r="U2286" s="62">
        <v>42760.5</v>
      </c>
    </row>
    <row r="2287" spans="1:21" x14ac:dyDescent="0.25">
      <c r="A2287" t="s">
        <v>2315</v>
      </c>
      <c r="B2287">
        <v>1965</v>
      </c>
      <c r="C2287" t="s">
        <v>37</v>
      </c>
      <c r="D2287">
        <v>29</v>
      </c>
      <c r="E2287">
        <v>0</v>
      </c>
      <c r="F2287" s="54">
        <v>42764.12</v>
      </c>
      <c r="G2287" t="s">
        <v>16</v>
      </c>
      <c r="H2287" t="s">
        <v>11</v>
      </c>
      <c r="I2287" t="s">
        <v>42</v>
      </c>
      <c r="J2287" s="19"/>
      <c r="K2287" s="19"/>
      <c r="L2287" s="15" t="str">
        <f t="shared" si="179"/>
        <v>Oct</v>
      </c>
      <c r="M2287" s="15">
        <f t="shared" si="180"/>
        <v>1965</v>
      </c>
      <c r="N2287" s="15" t="str" cm="1">
        <f t="array" ref="N2287">IF(G2287="?",INDEX($G$2:$G$2344,MODE(MATCH($G$2:$G$2344,$G$2:$G$2344,0))),G2287)</f>
        <v>tier - 1</v>
      </c>
      <c r="O2287" s="15" t="str" cm="1">
        <f t="array" ref="O2287">IF(H2287="?",INDEX($H$2:$H$2344,MODE(MATCH($H$2:$H$2344,$H$2:$H$2344,0))),H2287)</f>
        <v>tier - 2</v>
      </c>
      <c r="P2287" s="15" t="str">
        <f t="shared" si="181"/>
        <v>R1011</v>
      </c>
      <c r="Q2287" s="49" t="str">
        <f t="shared" si="182"/>
        <v>29-Oct-1965</v>
      </c>
      <c r="R2287" s="46">
        <v>24044</v>
      </c>
      <c r="S2287" s="15"/>
      <c r="T2287" s="29">
        <f t="shared" si="183"/>
        <v>57</v>
      </c>
      <c r="U2287" s="61">
        <v>42764.12</v>
      </c>
    </row>
    <row r="2288" spans="1:21" x14ac:dyDescent="0.25">
      <c r="A2288" t="s">
        <v>2316</v>
      </c>
      <c r="B2288">
        <v>1972</v>
      </c>
      <c r="C2288" t="s">
        <v>20</v>
      </c>
      <c r="D2288">
        <v>10</v>
      </c>
      <c r="E2288">
        <v>2</v>
      </c>
      <c r="F2288" s="54">
        <v>42856.84</v>
      </c>
      <c r="G2288" t="s">
        <v>16</v>
      </c>
      <c r="H2288" t="s">
        <v>16</v>
      </c>
      <c r="I2288" t="s">
        <v>42</v>
      </c>
      <c r="J2288" s="20"/>
      <c r="K2288" s="20"/>
      <c r="L2288" s="17" t="str">
        <f t="shared" si="179"/>
        <v>Sep</v>
      </c>
      <c r="M2288" s="17">
        <f t="shared" si="180"/>
        <v>1972</v>
      </c>
      <c r="N2288" s="17" t="str" cm="1">
        <f t="array" ref="N2288">IF(G2288="?",INDEX($G$2:$G$2344,MODE(MATCH($G$2:$G$2344,$G$2:$G$2344,0))),G2288)</f>
        <v>tier - 1</v>
      </c>
      <c r="O2288" s="17" t="str" cm="1">
        <f t="array" ref="O2288">IF(H2288="?",INDEX($H$2:$H$2344,MODE(MATCH($H$2:$H$2344,$H$2:$H$2344,0))),H2288)</f>
        <v>tier - 1</v>
      </c>
      <c r="P2288" s="17" t="str">
        <f t="shared" si="181"/>
        <v>R1011</v>
      </c>
      <c r="Q2288" s="47" t="str">
        <f t="shared" si="182"/>
        <v>10-Sep-1972</v>
      </c>
      <c r="R2288" s="48">
        <v>26552</v>
      </c>
      <c r="S2288" s="17"/>
      <c r="T2288" s="30">
        <f t="shared" si="183"/>
        <v>50</v>
      </c>
      <c r="U2288" s="62">
        <v>42856.84</v>
      </c>
    </row>
    <row r="2289" spans="1:21" x14ac:dyDescent="0.25">
      <c r="A2289" t="s">
        <v>2317</v>
      </c>
      <c r="B2289">
        <v>1975</v>
      </c>
      <c r="C2289" t="s">
        <v>37</v>
      </c>
      <c r="D2289">
        <v>23</v>
      </c>
      <c r="E2289">
        <v>1</v>
      </c>
      <c r="F2289" s="54">
        <v>42969.85</v>
      </c>
      <c r="G2289" t="s">
        <v>16</v>
      </c>
      <c r="H2289" t="s">
        <v>12</v>
      </c>
      <c r="I2289" t="s">
        <v>13</v>
      </c>
      <c r="J2289" s="19"/>
      <c r="K2289" s="19"/>
      <c r="L2289" s="15" t="str">
        <f t="shared" si="179"/>
        <v>Oct</v>
      </c>
      <c r="M2289" s="15">
        <f t="shared" si="180"/>
        <v>1975</v>
      </c>
      <c r="N2289" s="15" t="str" cm="1">
        <f t="array" ref="N2289">IF(G2289="?",INDEX($G$2:$G$2344,MODE(MATCH($G$2:$G$2344,$G$2:$G$2344,0))),G2289)</f>
        <v>tier - 1</v>
      </c>
      <c r="O2289" s="15" t="str" cm="1">
        <f t="array" ref="O2289">IF(H2289="?",INDEX($H$2:$H$2344,MODE(MATCH($H$2:$H$2344,$H$2:$H$2344,0))),H2289)</f>
        <v>tier - 3</v>
      </c>
      <c r="P2289" s="15" t="str">
        <f t="shared" si="181"/>
        <v>R1013</v>
      </c>
      <c r="Q2289" s="49" t="str">
        <f t="shared" si="182"/>
        <v>23-Oct-1975</v>
      </c>
      <c r="R2289" s="46">
        <v>27690</v>
      </c>
      <c r="S2289" s="15"/>
      <c r="T2289" s="29">
        <f t="shared" si="183"/>
        <v>47</v>
      </c>
      <c r="U2289" s="61">
        <v>42969.85</v>
      </c>
    </row>
    <row r="2290" spans="1:21" x14ac:dyDescent="0.25">
      <c r="A2290" t="s">
        <v>2318</v>
      </c>
      <c r="B2290">
        <v>1978</v>
      </c>
      <c r="C2290" t="s">
        <v>15</v>
      </c>
      <c r="D2290">
        <v>4</v>
      </c>
      <c r="E2290">
        <v>0</v>
      </c>
      <c r="F2290" s="54">
        <v>42983.46</v>
      </c>
      <c r="G2290" t="s">
        <v>16</v>
      </c>
      <c r="H2290" t="s">
        <v>11</v>
      </c>
      <c r="I2290" t="s">
        <v>23</v>
      </c>
      <c r="J2290" s="20"/>
      <c r="K2290" s="20"/>
      <c r="L2290" s="17" t="str">
        <f t="shared" si="179"/>
        <v>Nov</v>
      </c>
      <c r="M2290" s="17">
        <f t="shared" si="180"/>
        <v>1978</v>
      </c>
      <c r="N2290" s="17" t="str" cm="1">
        <f t="array" ref="N2290">IF(G2290="?",INDEX($G$2:$G$2344,MODE(MATCH($G$2:$G$2344,$G$2:$G$2344,0))),G2290)</f>
        <v>tier - 1</v>
      </c>
      <c r="O2290" s="17" t="str" cm="1">
        <f t="array" ref="O2290">IF(H2290="?",INDEX($H$2:$H$2344,MODE(MATCH($H$2:$H$2344,$H$2:$H$2344,0))),H2290)</f>
        <v>tier - 2</v>
      </c>
      <c r="P2290" s="17" t="str">
        <f t="shared" si="181"/>
        <v>R1012</v>
      </c>
      <c r="Q2290" s="47" t="str">
        <f t="shared" si="182"/>
        <v>4-Nov-1978</v>
      </c>
      <c r="R2290" s="48">
        <v>28798</v>
      </c>
      <c r="S2290" s="17"/>
      <c r="T2290" s="30">
        <f t="shared" si="183"/>
        <v>44</v>
      </c>
      <c r="U2290" s="62">
        <v>42983.46</v>
      </c>
    </row>
    <row r="2291" spans="1:21" x14ac:dyDescent="0.25">
      <c r="A2291" t="s">
        <v>2319</v>
      </c>
      <c r="B2291">
        <v>1965</v>
      </c>
      <c r="C2291" t="s">
        <v>15</v>
      </c>
      <c r="D2291">
        <v>29</v>
      </c>
      <c r="E2291">
        <v>0</v>
      </c>
      <c r="F2291" s="54">
        <v>43073.760000000002</v>
      </c>
      <c r="G2291" t="s">
        <v>11</v>
      </c>
      <c r="H2291" t="s">
        <v>11</v>
      </c>
      <c r="I2291" t="s">
        <v>42</v>
      </c>
      <c r="J2291" s="19"/>
      <c r="K2291" s="19"/>
      <c r="L2291" s="15" t="str">
        <f t="shared" si="179"/>
        <v>Nov</v>
      </c>
      <c r="M2291" s="15">
        <f t="shared" si="180"/>
        <v>1965</v>
      </c>
      <c r="N2291" s="15" t="str" cm="1">
        <f t="array" ref="N2291">IF(G2291="?",INDEX($G$2:$G$2344,MODE(MATCH($G$2:$G$2344,$G$2:$G$2344,0))),G2291)</f>
        <v>tier - 2</v>
      </c>
      <c r="O2291" s="15" t="str" cm="1">
        <f t="array" ref="O2291">IF(H2291="?",INDEX($H$2:$H$2344,MODE(MATCH($H$2:$H$2344,$H$2:$H$2344,0))),H2291)</f>
        <v>tier - 2</v>
      </c>
      <c r="P2291" s="15" t="str">
        <f t="shared" si="181"/>
        <v>R1011</v>
      </c>
      <c r="Q2291" s="49" t="str">
        <f t="shared" si="182"/>
        <v>29-Nov-1965</v>
      </c>
      <c r="R2291" s="46">
        <v>24075</v>
      </c>
      <c r="S2291" s="15"/>
      <c r="T2291" s="29">
        <f t="shared" si="183"/>
        <v>57</v>
      </c>
      <c r="U2291" s="61">
        <v>43073.760000000002</v>
      </c>
    </row>
    <row r="2292" spans="1:21" x14ac:dyDescent="0.25">
      <c r="A2292" t="s">
        <v>2320</v>
      </c>
      <c r="B2292">
        <v>1969</v>
      </c>
      <c r="C2292" t="s">
        <v>30</v>
      </c>
      <c r="D2292">
        <v>3</v>
      </c>
      <c r="E2292">
        <v>0</v>
      </c>
      <c r="F2292" s="54">
        <v>43254.42</v>
      </c>
      <c r="G2292" t="s">
        <v>11</v>
      </c>
      <c r="H2292" t="s">
        <v>11</v>
      </c>
      <c r="I2292" t="s">
        <v>168</v>
      </c>
      <c r="J2292" s="20"/>
      <c r="K2292" s="20"/>
      <c r="L2292" s="17" t="str">
        <f t="shared" si="179"/>
        <v>Dec</v>
      </c>
      <c r="M2292" s="17">
        <f t="shared" si="180"/>
        <v>1969</v>
      </c>
      <c r="N2292" s="17" t="str" cm="1">
        <f t="array" ref="N2292">IF(G2292="?",INDEX($G$2:$G$2344,MODE(MATCH($G$2:$G$2344,$G$2:$G$2344,0))),G2292)</f>
        <v>tier - 2</v>
      </c>
      <c r="O2292" s="17" t="str" cm="1">
        <f t="array" ref="O2292">IF(H2292="?",INDEX($H$2:$H$2344,MODE(MATCH($H$2:$H$2344,$H$2:$H$2344,0))),H2292)</f>
        <v>tier - 2</v>
      </c>
      <c r="P2292" s="17" t="str">
        <f t="shared" si="181"/>
        <v>R1016</v>
      </c>
      <c r="Q2292" s="47" t="str">
        <f t="shared" si="182"/>
        <v>3-Dec-1969</v>
      </c>
      <c r="R2292" s="48">
        <v>25540</v>
      </c>
      <c r="S2292" s="17"/>
      <c r="T2292" s="30">
        <f t="shared" si="183"/>
        <v>53</v>
      </c>
      <c r="U2292" s="62">
        <v>43254.42</v>
      </c>
    </row>
    <row r="2293" spans="1:21" x14ac:dyDescent="0.25">
      <c r="A2293" t="s">
        <v>2321</v>
      </c>
      <c r="B2293">
        <v>1965</v>
      </c>
      <c r="C2293" t="s">
        <v>35</v>
      </c>
      <c r="D2293">
        <v>22</v>
      </c>
      <c r="E2293">
        <v>0</v>
      </c>
      <c r="F2293" s="54">
        <v>43578.94</v>
      </c>
      <c r="G2293" t="s">
        <v>11</v>
      </c>
      <c r="H2293" t="s">
        <v>11</v>
      </c>
      <c r="I2293" t="s">
        <v>23</v>
      </c>
      <c r="J2293" s="19"/>
      <c r="K2293" s="19"/>
      <c r="L2293" s="15" t="str">
        <f t="shared" si="179"/>
        <v>Aug</v>
      </c>
      <c r="M2293" s="15">
        <f t="shared" si="180"/>
        <v>1965</v>
      </c>
      <c r="N2293" s="15" t="str" cm="1">
        <f t="array" ref="N2293">IF(G2293="?",INDEX($G$2:$G$2344,MODE(MATCH($G$2:$G$2344,$G$2:$G$2344,0))),G2293)</f>
        <v>tier - 2</v>
      </c>
      <c r="O2293" s="15" t="str" cm="1">
        <f t="array" ref="O2293">IF(H2293="?",INDEX($H$2:$H$2344,MODE(MATCH($H$2:$H$2344,$H$2:$H$2344,0))),H2293)</f>
        <v>tier - 2</v>
      </c>
      <c r="P2293" s="15" t="str">
        <f t="shared" si="181"/>
        <v>R1012</v>
      </c>
      <c r="Q2293" s="49" t="str">
        <f t="shared" si="182"/>
        <v>22-Aug-1965</v>
      </c>
      <c r="R2293" s="46">
        <v>23976</v>
      </c>
      <c r="S2293" s="15"/>
      <c r="T2293" s="29">
        <f t="shared" si="183"/>
        <v>57</v>
      </c>
      <c r="U2293" s="61">
        <v>43578.94</v>
      </c>
    </row>
    <row r="2294" spans="1:21" x14ac:dyDescent="0.25">
      <c r="A2294" t="s">
        <v>2322</v>
      </c>
      <c r="B2294">
        <v>1986</v>
      </c>
      <c r="C2294" t="s">
        <v>30</v>
      </c>
      <c r="D2294">
        <v>29</v>
      </c>
      <c r="E2294">
        <v>3</v>
      </c>
      <c r="F2294" s="54">
        <v>43753.34</v>
      </c>
      <c r="G2294" t="s">
        <v>11</v>
      </c>
      <c r="H2294" t="s">
        <v>16</v>
      </c>
      <c r="I2294" t="s">
        <v>164</v>
      </c>
      <c r="J2294" s="20"/>
      <c r="K2294" s="20"/>
      <c r="L2294" s="17" t="str">
        <f t="shared" si="179"/>
        <v>Dec</v>
      </c>
      <c r="M2294" s="17">
        <f t="shared" si="180"/>
        <v>1986</v>
      </c>
      <c r="N2294" s="17" t="str" cm="1">
        <f t="array" ref="N2294">IF(G2294="?",INDEX($G$2:$G$2344,MODE(MATCH($G$2:$G$2344,$G$2:$G$2344,0))),G2294)</f>
        <v>tier - 2</v>
      </c>
      <c r="O2294" s="17" t="str" cm="1">
        <f t="array" ref="O2294">IF(H2294="?",INDEX($H$2:$H$2344,MODE(MATCH($H$2:$H$2344,$H$2:$H$2344,0))),H2294)</f>
        <v>tier - 1</v>
      </c>
      <c r="P2294" s="17" t="str">
        <f t="shared" si="181"/>
        <v>R1015</v>
      </c>
      <c r="Q2294" s="47" t="str">
        <f t="shared" si="182"/>
        <v>29-Dec-1986</v>
      </c>
      <c r="R2294" s="48">
        <v>31775</v>
      </c>
      <c r="S2294" s="17"/>
      <c r="T2294" s="30">
        <f t="shared" si="183"/>
        <v>36</v>
      </c>
      <c r="U2294" s="62">
        <v>43753.34</v>
      </c>
    </row>
    <row r="2295" spans="1:21" x14ac:dyDescent="0.25">
      <c r="A2295" t="s">
        <v>2323</v>
      </c>
      <c r="B2295">
        <v>1966</v>
      </c>
      <c r="C2295" t="s">
        <v>37</v>
      </c>
      <c r="D2295">
        <v>25</v>
      </c>
      <c r="E2295">
        <v>2</v>
      </c>
      <c r="F2295" s="54">
        <v>43813.87</v>
      </c>
      <c r="G2295" t="s">
        <v>11</v>
      </c>
      <c r="H2295" t="s">
        <v>11</v>
      </c>
      <c r="I2295" t="s">
        <v>13</v>
      </c>
      <c r="J2295" s="19"/>
      <c r="K2295" s="19"/>
      <c r="L2295" s="15" t="str">
        <f t="shared" si="179"/>
        <v>Oct</v>
      </c>
      <c r="M2295" s="15">
        <f t="shared" si="180"/>
        <v>1966</v>
      </c>
      <c r="N2295" s="15" t="str" cm="1">
        <f t="array" ref="N2295">IF(G2295="?",INDEX($G$2:$G$2344,MODE(MATCH($G$2:$G$2344,$G$2:$G$2344,0))),G2295)</f>
        <v>tier - 2</v>
      </c>
      <c r="O2295" s="15" t="str" cm="1">
        <f t="array" ref="O2295">IF(H2295="?",INDEX($H$2:$H$2344,MODE(MATCH($H$2:$H$2344,$H$2:$H$2344,0))),H2295)</f>
        <v>tier - 2</v>
      </c>
      <c r="P2295" s="15" t="str">
        <f t="shared" si="181"/>
        <v>R1013</v>
      </c>
      <c r="Q2295" s="49" t="str">
        <f t="shared" si="182"/>
        <v>25-Oct-1966</v>
      </c>
      <c r="R2295" s="46">
        <v>24405</v>
      </c>
      <c r="S2295" s="15"/>
      <c r="T2295" s="29">
        <f t="shared" si="183"/>
        <v>56</v>
      </c>
      <c r="U2295" s="61">
        <v>43813.87</v>
      </c>
    </row>
    <row r="2296" spans="1:21" x14ac:dyDescent="0.25">
      <c r="A2296" t="s">
        <v>2324</v>
      </c>
      <c r="B2296">
        <v>1966</v>
      </c>
      <c r="C2296" t="s">
        <v>10</v>
      </c>
      <c r="D2296">
        <v>2</v>
      </c>
      <c r="E2296">
        <v>0</v>
      </c>
      <c r="F2296" s="54">
        <v>43817.45</v>
      </c>
      <c r="G2296" t="s">
        <v>11</v>
      </c>
      <c r="H2296" t="s">
        <v>12</v>
      </c>
      <c r="I2296" t="s">
        <v>23</v>
      </c>
      <c r="J2296" s="20"/>
      <c r="K2296" s="20"/>
      <c r="L2296" s="17" t="str">
        <f t="shared" si="179"/>
        <v>Jul</v>
      </c>
      <c r="M2296" s="17">
        <f t="shared" si="180"/>
        <v>1966</v>
      </c>
      <c r="N2296" s="17" t="str" cm="1">
        <f t="array" ref="N2296">IF(G2296="?",INDEX($G$2:$G$2344,MODE(MATCH($G$2:$G$2344,$G$2:$G$2344,0))),G2296)</f>
        <v>tier - 2</v>
      </c>
      <c r="O2296" s="17" t="str" cm="1">
        <f t="array" ref="O2296">IF(H2296="?",INDEX($H$2:$H$2344,MODE(MATCH($H$2:$H$2344,$H$2:$H$2344,0))),H2296)</f>
        <v>tier - 3</v>
      </c>
      <c r="P2296" s="17" t="str">
        <f t="shared" si="181"/>
        <v>R1012</v>
      </c>
      <c r="Q2296" s="47" t="str">
        <f t="shared" si="182"/>
        <v>2-Jul-1966</v>
      </c>
      <c r="R2296" s="48">
        <v>24290</v>
      </c>
      <c r="S2296" s="17"/>
      <c r="T2296" s="30">
        <f t="shared" si="183"/>
        <v>56</v>
      </c>
      <c r="U2296" s="62">
        <v>43817.45</v>
      </c>
    </row>
    <row r="2297" spans="1:21" x14ac:dyDescent="0.25">
      <c r="A2297" t="s">
        <v>2325</v>
      </c>
      <c r="B2297">
        <v>1980</v>
      </c>
      <c r="C2297" t="s">
        <v>15</v>
      </c>
      <c r="D2297">
        <v>10</v>
      </c>
      <c r="E2297">
        <v>2</v>
      </c>
      <c r="F2297" s="54">
        <v>43896.38</v>
      </c>
      <c r="G2297" t="s">
        <v>11</v>
      </c>
      <c r="H2297" t="s">
        <v>16</v>
      </c>
      <c r="I2297" t="s">
        <v>13</v>
      </c>
      <c r="J2297" s="19"/>
      <c r="K2297" s="19"/>
      <c r="L2297" s="15" t="str">
        <f t="shared" si="179"/>
        <v>Nov</v>
      </c>
      <c r="M2297" s="15">
        <f t="shared" si="180"/>
        <v>1980</v>
      </c>
      <c r="N2297" s="15" t="str" cm="1">
        <f t="array" ref="N2297">IF(G2297="?",INDEX($G$2:$G$2344,MODE(MATCH($G$2:$G$2344,$G$2:$G$2344,0))),G2297)</f>
        <v>tier - 2</v>
      </c>
      <c r="O2297" s="15" t="str" cm="1">
        <f t="array" ref="O2297">IF(H2297="?",INDEX($H$2:$H$2344,MODE(MATCH($H$2:$H$2344,$H$2:$H$2344,0))),H2297)</f>
        <v>tier - 1</v>
      </c>
      <c r="P2297" s="15" t="str">
        <f t="shared" si="181"/>
        <v>R1013</v>
      </c>
      <c r="Q2297" s="49" t="str">
        <f t="shared" si="182"/>
        <v>10-Nov-1980</v>
      </c>
      <c r="R2297" s="46">
        <v>29535</v>
      </c>
      <c r="S2297" s="15"/>
      <c r="T2297" s="29">
        <f t="shared" si="183"/>
        <v>42</v>
      </c>
      <c r="U2297" s="61">
        <v>43896.38</v>
      </c>
    </row>
    <row r="2298" spans="1:21" x14ac:dyDescent="0.25">
      <c r="A2298" t="s">
        <v>2326</v>
      </c>
      <c r="B2298">
        <v>1966</v>
      </c>
      <c r="C2298" t="s">
        <v>37</v>
      </c>
      <c r="D2298">
        <v>5</v>
      </c>
      <c r="E2298">
        <v>0</v>
      </c>
      <c r="F2298" s="54">
        <v>43921.18</v>
      </c>
      <c r="G2298" t="s">
        <v>11</v>
      </c>
      <c r="H2298" t="s">
        <v>11</v>
      </c>
      <c r="I2298" t="s">
        <v>23</v>
      </c>
      <c r="J2298" s="20"/>
      <c r="K2298" s="20"/>
      <c r="L2298" s="17" t="str">
        <f t="shared" si="179"/>
        <v>Oct</v>
      </c>
      <c r="M2298" s="17">
        <f t="shared" si="180"/>
        <v>1966</v>
      </c>
      <c r="N2298" s="17" t="str" cm="1">
        <f t="array" ref="N2298">IF(G2298="?",INDEX($G$2:$G$2344,MODE(MATCH($G$2:$G$2344,$G$2:$G$2344,0))),G2298)</f>
        <v>tier - 2</v>
      </c>
      <c r="O2298" s="17" t="str" cm="1">
        <f t="array" ref="O2298">IF(H2298="?",INDEX($H$2:$H$2344,MODE(MATCH($H$2:$H$2344,$H$2:$H$2344,0))),H2298)</f>
        <v>tier - 2</v>
      </c>
      <c r="P2298" s="17" t="str">
        <f t="shared" si="181"/>
        <v>R1012</v>
      </c>
      <c r="Q2298" s="47" t="str">
        <f t="shared" si="182"/>
        <v>5-Oct-1966</v>
      </c>
      <c r="R2298" s="48">
        <v>24385</v>
      </c>
      <c r="S2298" s="17"/>
      <c r="T2298" s="30">
        <f t="shared" si="183"/>
        <v>56</v>
      </c>
      <c r="U2298" s="62">
        <v>43921.18</v>
      </c>
    </row>
    <row r="2299" spans="1:21" x14ac:dyDescent="0.25">
      <c r="A2299" t="s">
        <v>2327</v>
      </c>
      <c r="B2299">
        <v>1988</v>
      </c>
      <c r="C2299" t="s">
        <v>10</v>
      </c>
      <c r="D2299">
        <v>16</v>
      </c>
      <c r="E2299">
        <v>1</v>
      </c>
      <c r="F2299" s="54">
        <v>43943.88</v>
      </c>
      <c r="G2299" t="s">
        <v>11</v>
      </c>
      <c r="H2299" t="s">
        <v>16</v>
      </c>
      <c r="I2299" t="s">
        <v>23</v>
      </c>
      <c r="J2299" s="19"/>
      <c r="K2299" s="19"/>
      <c r="L2299" s="15" t="str">
        <f t="shared" si="179"/>
        <v>Jul</v>
      </c>
      <c r="M2299" s="15">
        <f t="shared" si="180"/>
        <v>1988</v>
      </c>
      <c r="N2299" s="15" t="str" cm="1">
        <f t="array" ref="N2299">IF(G2299="?",INDEX($G$2:$G$2344,MODE(MATCH($G$2:$G$2344,$G$2:$G$2344,0))),G2299)</f>
        <v>tier - 2</v>
      </c>
      <c r="O2299" s="15" t="str" cm="1">
        <f t="array" ref="O2299">IF(H2299="?",INDEX($H$2:$H$2344,MODE(MATCH($H$2:$H$2344,$H$2:$H$2344,0))),H2299)</f>
        <v>tier - 1</v>
      </c>
      <c r="P2299" s="15" t="str">
        <f t="shared" si="181"/>
        <v>R1012</v>
      </c>
      <c r="Q2299" s="49" t="str">
        <f t="shared" si="182"/>
        <v>16-Jul-1988</v>
      </c>
      <c r="R2299" s="46">
        <v>32340</v>
      </c>
      <c r="S2299" s="15"/>
      <c r="T2299" s="29">
        <f t="shared" si="183"/>
        <v>34</v>
      </c>
      <c r="U2299" s="61">
        <v>43943.88</v>
      </c>
    </row>
    <row r="2300" spans="1:21" x14ac:dyDescent="0.25">
      <c r="A2300" t="s">
        <v>2328</v>
      </c>
      <c r="B2300">
        <v>1975</v>
      </c>
      <c r="C2300" t="s">
        <v>18</v>
      </c>
      <c r="D2300">
        <v>1</v>
      </c>
      <c r="E2300">
        <v>2</v>
      </c>
      <c r="F2300" s="54">
        <v>44202.65</v>
      </c>
      <c r="G2300" t="s">
        <v>11</v>
      </c>
      <c r="H2300" t="s">
        <v>11</v>
      </c>
      <c r="I2300" t="s">
        <v>13</v>
      </c>
      <c r="J2300" s="20"/>
      <c r="K2300" s="20"/>
      <c r="L2300" s="17" t="str">
        <f t="shared" si="179"/>
        <v>Jun</v>
      </c>
      <c r="M2300" s="17">
        <f t="shared" si="180"/>
        <v>1975</v>
      </c>
      <c r="N2300" s="17" t="str" cm="1">
        <f t="array" ref="N2300">IF(G2300="?",INDEX($G$2:$G$2344,MODE(MATCH($G$2:$G$2344,$G$2:$G$2344,0))),G2300)</f>
        <v>tier - 2</v>
      </c>
      <c r="O2300" s="17" t="str" cm="1">
        <f t="array" ref="O2300">IF(H2300="?",INDEX($H$2:$H$2344,MODE(MATCH($H$2:$H$2344,$H$2:$H$2344,0))),H2300)</f>
        <v>tier - 2</v>
      </c>
      <c r="P2300" s="17" t="str">
        <f t="shared" si="181"/>
        <v>R1013</v>
      </c>
      <c r="Q2300" s="47" t="str">
        <f t="shared" si="182"/>
        <v>1-Jun-1975</v>
      </c>
      <c r="R2300" s="48">
        <v>27546</v>
      </c>
      <c r="S2300" s="17"/>
      <c r="T2300" s="30">
        <f t="shared" si="183"/>
        <v>48</v>
      </c>
      <c r="U2300" s="62">
        <v>44202.65</v>
      </c>
    </row>
    <row r="2301" spans="1:21" x14ac:dyDescent="0.25">
      <c r="A2301" t="s">
        <v>2329</v>
      </c>
      <c r="B2301">
        <v>1968</v>
      </c>
      <c r="C2301" t="s">
        <v>15</v>
      </c>
      <c r="D2301">
        <v>24</v>
      </c>
      <c r="E2301">
        <v>2</v>
      </c>
      <c r="F2301" s="54">
        <v>44260.75</v>
      </c>
      <c r="G2301" t="s">
        <v>11</v>
      </c>
      <c r="H2301" t="s">
        <v>16</v>
      </c>
      <c r="I2301" t="s">
        <v>13</v>
      </c>
      <c r="J2301" s="19"/>
      <c r="K2301" s="19"/>
      <c r="L2301" s="15" t="str">
        <f t="shared" si="179"/>
        <v>Nov</v>
      </c>
      <c r="M2301" s="15">
        <f t="shared" si="180"/>
        <v>1968</v>
      </c>
      <c r="N2301" s="15" t="str" cm="1">
        <f t="array" ref="N2301">IF(G2301="?",INDEX($G$2:$G$2344,MODE(MATCH($G$2:$G$2344,$G$2:$G$2344,0))),G2301)</f>
        <v>tier - 2</v>
      </c>
      <c r="O2301" s="15" t="str" cm="1">
        <f t="array" ref="O2301">IF(H2301="?",INDEX($H$2:$H$2344,MODE(MATCH($H$2:$H$2344,$H$2:$H$2344,0))),H2301)</f>
        <v>tier - 1</v>
      </c>
      <c r="P2301" s="15" t="str">
        <f t="shared" si="181"/>
        <v>R1013</v>
      </c>
      <c r="Q2301" s="49" t="str">
        <f t="shared" si="182"/>
        <v>24-Nov-1968</v>
      </c>
      <c r="R2301" s="46">
        <v>25166</v>
      </c>
      <c r="S2301" s="15"/>
      <c r="T2301" s="29">
        <f t="shared" si="183"/>
        <v>54</v>
      </c>
      <c r="U2301" s="61">
        <v>44260.75</v>
      </c>
    </row>
    <row r="2302" spans="1:21" x14ac:dyDescent="0.25">
      <c r="A2302" t="s">
        <v>2330</v>
      </c>
      <c r="B2302">
        <v>1971</v>
      </c>
      <c r="C2302" t="s">
        <v>37</v>
      </c>
      <c r="D2302">
        <v>29</v>
      </c>
      <c r="E2302">
        <v>0</v>
      </c>
      <c r="F2302" s="54">
        <v>44400.41</v>
      </c>
      <c r="G2302" t="s">
        <v>11</v>
      </c>
      <c r="H2302" t="s">
        <v>11</v>
      </c>
      <c r="I2302" t="s">
        <v>13</v>
      </c>
      <c r="J2302" s="20"/>
      <c r="K2302" s="20"/>
      <c r="L2302" s="17" t="str">
        <f t="shared" si="179"/>
        <v>Oct</v>
      </c>
      <c r="M2302" s="17">
        <f t="shared" si="180"/>
        <v>1971</v>
      </c>
      <c r="N2302" s="17" t="str" cm="1">
        <f t="array" ref="N2302">IF(G2302="?",INDEX($G$2:$G$2344,MODE(MATCH($G$2:$G$2344,$G$2:$G$2344,0))),G2302)</f>
        <v>tier - 2</v>
      </c>
      <c r="O2302" s="17" t="str" cm="1">
        <f t="array" ref="O2302">IF(H2302="?",INDEX($H$2:$H$2344,MODE(MATCH($H$2:$H$2344,$H$2:$H$2344,0))),H2302)</f>
        <v>tier - 2</v>
      </c>
      <c r="P2302" s="17" t="str">
        <f t="shared" si="181"/>
        <v>R1013</v>
      </c>
      <c r="Q2302" s="47" t="str">
        <f t="shared" si="182"/>
        <v>29-Oct-1971</v>
      </c>
      <c r="R2302" s="48">
        <v>26235</v>
      </c>
      <c r="S2302" s="17"/>
      <c r="T2302" s="30">
        <f t="shared" si="183"/>
        <v>51</v>
      </c>
      <c r="U2302" s="62">
        <v>44400.41</v>
      </c>
    </row>
    <row r="2303" spans="1:21" x14ac:dyDescent="0.25">
      <c r="A2303" t="s">
        <v>2331</v>
      </c>
      <c r="B2303">
        <v>1967</v>
      </c>
      <c r="C2303" t="s">
        <v>20</v>
      </c>
      <c r="D2303">
        <v>14</v>
      </c>
      <c r="E2303">
        <v>0</v>
      </c>
      <c r="F2303" s="54">
        <v>44423.8</v>
      </c>
      <c r="G2303" t="s">
        <v>11</v>
      </c>
      <c r="H2303" t="s">
        <v>12</v>
      </c>
      <c r="I2303" t="s">
        <v>13</v>
      </c>
      <c r="J2303" s="19"/>
      <c r="K2303" s="19"/>
      <c r="L2303" s="15" t="str">
        <f t="shared" si="179"/>
        <v>Sep</v>
      </c>
      <c r="M2303" s="15">
        <f t="shared" si="180"/>
        <v>1967</v>
      </c>
      <c r="N2303" s="15" t="str" cm="1">
        <f t="array" ref="N2303">IF(G2303="?",INDEX($G$2:$G$2344,MODE(MATCH($G$2:$G$2344,$G$2:$G$2344,0))),G2303)</f>
        <v>tier - 2</v>
      </c>
      <c r="O2303" s="15" t="str" cm="1">
        <f t="array" ref="O2303">IF(H2303="?",INDEX($H$2:$H$2344,MODE(MATCH($H$2:$H$2344,$H$2:$H$2344,0))),H2303)</f>
        <v>tier - 3</v>
      </c>
      <c r="P2303" s="15" t="str">
        <f t="shared" si="181"/>
        <v>R1013</v>
      </c>
      <c r="Q2303" s="49" t="str">
        <f t="shared" si="182"/>
        <v>14-Sep-1967</v>
      </c>
      <c r="R2303" s="46">
        <v>24729</v>
      </c>
      <c r="S2303" s="15"/>
      <c r="T2303" s="29">
        <f t="shared" si="183"/>
        <v>55</v>
      </c>
      <c r="U2303" s="61">
        <v>44423.8</v>
      </c>
    </row>
    <row r="2304" spans="1:21" x14ac:dyDescent="0.25">
      <c r="A2304" t="s">
        <v>2332</v>
      </c>
      <c r="B2304">
        <v>2000</v>
      </c>
      <c r="C2304" t="s">
        <v>35</v>
      </c>
      <c r="D2304">
        <v>2</v>
      </c>
      <c r="E2304">
        <v>1</v>
      </c>
      <c r="F2304" s="54">
        <v>44501.4</v>
      </c>
      <c r="G2304" t="s">
        <v>11</v>
      </c>
      <c r="H2304" t="s">
        <v>12</v>
      </c>
      <c r="I2304" t="s">
        <v>13</v>
      </c>
      <c r="J2304" s="20"/>
      <c r="K2304" s="20"/>
      <c r="L2304" s="17" t="str">
        <f t="shared" si="179"/>
        <v>Aug</v>
      </c>
      <c r="M2304" s="17">
        <f t="shared" si="180"/>
        <v>2000</v>
      </c>
      <c r="N2304" s="17" t="str" cm="1">
        <f t="array" ref="N2304">IF(G2304="?",INDEX($G$2:$G$2344,MODE(MATCH($G$2:$G$2344,$G$2:$G$2344,0))),G2304)</f>
        <v>tier - 2</v>
      </c>
      <c r="O2304" s="17" t="str" cm="1">
        <f t="array" ref="O2304">IF(H2304="?",INDEX($H$2:$H$2344,MODE(MATCH($H$2:$H$2344,$H$2:$H$2344,0))),H2304)</f>
        <v>tier - 3</v>
      </c>
      <c r="P2304" s="17" t="str">
        <f t="shared" si="181"/>
        <v>R1013</v>
      </c>
      <c r="Q2304" s="47" t="str">
        <f t="shared" si="182"/>
        <v>2-Aug-2000</v>
      </c>
      <c r="R2304" s="48">
        <v>36740</v>
      </c>
      <c r="S2304" s="17"/>
      <c r="T2304" s="30">
        <f t="shared" si="183"/>
        <v>22</v>
      </c>
      <c r="U2304" s="62">
        <v>44501.4</v>
      </c>
    </row>
    <row r="2305" spans="1:21" x14ac:dyDescent="0.25">
      <c r="A2305" t="s">
        <v>2333</v>
      </c>
      <c r="B2305">
        <v>1993</v>
      </c>
      <c r="C2305" t="s">
        <v>37</v>
      </c>
      <c r="D2305">
        <v>11</v>
      </c>
      <c r="E2305">
        <v>2</v>
      </c>
      <c r="F2305" s="54">
        <v>44585.46</v>
      </c>
      <c r="G2305" t="s">
        <v>11</v>
      </c>
      <c r="H2305" t="s">
        <v>11</v>
      </c>
      <c r="I2305" t="s">
        <v>42</v>
      </c>
      <c r="J2305" s="19"/>
      <c r="K2305" s="19"/>
      <c r="L2305" s="15" t="str">
        <f t="shared" si="179"/>
        <v>Oct</v>
      </c>
      <c r="M2305" s="15">
        <f t="shared" si="180"/>
        <v>1993</v>
      </c>
      <c r="N2305" s="15" t="str" cm="1">
        <f t="array" ref="N2305">IF(G2305="?",INDEX($G$2:$G$2344,MODE(MATCH($G$2:$G$2344,$G$2:$G$2344,0))),G2305)</f>
        <v>tier - 2</v>
      </c>
      <c r="O2305" s="15" t="str" cm="1">
        <f t="array" ref="O2305">IF(H2305="?",INDEX($H$2:$H$2344,MODE(MATCH($H$2:$H$2344,$H$2:$H$2344,0))),H2305)</f>
        <v>tier - 2</v>
      </c>
      <c r="P2305" s="15" t="str">
        <f t="shared" si="181"/>
        <v>R1011</v>
      </c>
      <c r="Q2305" s="49" t="str">
        <f t="shared" si="182"/>
        <v>11-Oct-1993</v>
      </c>
      <c r="R2305" s="46">
        <v>34253</v>
      </c>
      <c r="S2305" s="15"/>
      <c r="T2305" s="29">
        <f t="shared" si="183"/>
        <v>29</v>
      </c>
      <c r="U2305" s="61">
        <v>44585.46</v>
      </c>
    </row>
    <row r="2306" spans="1:21" x14ac:dyDescent="0.25">
      <c r="A2306" t="s">
        <v>2334</v>
      </c>
      <c r="B2306">
        <v>1971</v>
      </c>
      <c r="C2306" t="s">
        <v>35</v>
      </c>
      <c r="D2306">
        <v>13</v>
      </c>
      <c r="E2306">
        <v>2</v>
      </c>
      <c r="F2306" s="54">
        <v>44641.2</v>
      </c>
      <c r="G2306" t="s">
        <v>11</v>
      </c>
      <c r="H2306" t="s">
        <v>12</v>
      </c>
      <c r="I2306" t="s">
        <v>247</v>
      </c>
      <c r="J2306" s="20"/>
      <c r="K2306" s="20"/>
      <c r="L2306" s="17" t="str">
        <f t="shared" ref="L2306:L2344" si="184">IF(C2306="?","Sep",C2306)</f>
        <v>Aug</v>
      </c>
      <c r="M2306" s="17">
        <f t="shared" ref="M2306:M2344" si="185">IF(B2306="?",ROUND(AVERAGE($B$2:$B$2344),0),B2306)</f>
        <v>1971</v>
      </c>
      <c r="N2306" s="17" t="str" cm="1">
        <f t="array" ref="N2306">IF(G2306="?",INDEX($G$2:$G$2344,MODE(MATCH($G$2:$G$2344,$G$2:$G$2344,0))),G2306)</f>
        <v>tier - 2</v>
      </c>
      <c r="O2306" s="17" t="str" cm="1">
        <f t="array" ref="O2306">IF(H2306="?",INDEX($H$2:$H$2344,MODE(MATCH($H$2:$H$2344,$H$2:$H$2344,0))),H2306)</f>
        <v>tier - 3</v>
      </c>
      <c r="P2306" s="17" t="str">
        <f t="shared" ref="P2306:P2344" si="186">IF(I2306="?","Unknown",I2306)</f>
        <v>R1024</v>
      </c>
      <c r="Q2306" s="47" t="str">
        <f t="shared" ref="Q2306:Q2344" si="187">CONCATENATE(D2306,"-",L2306,"-",M2306)</f>
        <v>13-Aug-1971</v>
      </c>
      <c r="R2306" s="48">
        <v>26158</v>
      </c>
      <c r="S2306" s="17"/>
      <c r="T2306" s="30">
        <f t="shared" ref="T2306:T2344" si="188">DATEDIF(R2306,$S$2,"Y")</f>
        <v>51</v>
      </c>
      <c r="U2306" s="62">
        <v>44641.2</v>
      </c>
    </row>
    <row r="2307" spans="1:21" x14ac:dyDescent="0.25">
      <c r="A2307" t="s">
        <v>2335</v>
      </c>
      <c r="B2307">
        <v>1962</v>
      </c>
      <c r="C2307" t="s">
        <v>30</v>
      </c>
      <c r="D2307">
        <v>17</v>
      </c>
      <c r="E2307">
        <v>0</v>
      </c>
      <c r="F2307" s="54">
        <v>45008.959999999999</v>
      </c>
      <c r="G2307" t="s">
        <v>11</v>
      </c>
      <c r="H2307" t="s">
        <v>11</v>
      </c>
      <c r="I2307" t="s">
        <v>13</v>
      </c>
      <c r="J2307" s="19"/>
      <c r="K2307" s="19"/>
      <c r="L2307" s="15" t="str">
        <f t="shared" si="184"/>
        <v>Dec</v>
      </c>
      <c r="M2307" s="15">
        <f t="shared" si="185"/>
        <v>1962</v>
      </c>
      <c r="N2307" s="15" t="str" cm="1">
        <f t="array" ref="N2307">IF(G2307="?",INDEX($G$2:$G$2344,MODE(MATCH($G$2:$G$2344,$G$2:$G$2344,0))),G2307)</f>
        <v>tier - 2</v>
      </c>
      <c r="O2307" s="15" t="str" cm="1">
        <f t="array" ref="O2307">IF(H2307="?",INDEX($H$2:$H$2344,MODE(MATCH($H$2:$H$2344,$H$2:$H$2344,0))),H2307)</f>
        <v>tier - 2</v>
      </c>
      <c r="P2307" s="15" t="str">
        <f t="shared" si="186"/>
        <v>R1013</v>
      </c>
      <c r="Q2307" s="49" t="str">
        <f t="shared" si="187"/>
        <v>17-Dec-1962</v>
      </c>
      <c r="R2307" s="46">
        <v>22997</v>
      </c>
      <c r="S2307" s="15"/>
      <c r="T2307" s="29">
        <f t="shared" si="188"/>
        <v>60</v>
      </c>
      <c r="U2307" s="61">
        <v>45008.959999999999</v>
      </c>
    </row>
    <row r="2308" spans="1:21" x14ac:dyDescent="0.25">
      <c r="A2308" t="s">
        <v>2336</v>
      </c>
      <c r="B2308">
        <v>1974</v>
      </c>
      <c r="C2308" t="s">
        <v>35</v>
      </c>
      <c r="D2308">
        <v>9</v>
      </c>
      <c r="E2308">
        <v>2</v>
      </c>
      <c r="F2308" s="54">
        <v>45702.02</v>
      </c>
      <c r="G2308" t="s">
        <v>11</v>
      </c>
      <c r="H2308" t="s">
        <v>11</v>
      </c>
      <c r="I2308" t="s">
        <v>23</v>
      </c>
      <c r="J2308" s="20"/>
      <c r="K2308" s="20"/>
      <c r="L2308" s="17" t="str">
        <f t="shared" si="184"/>
        <v>Aug</v>
      </c>
      <c r="M2308" s="17">
        <f t="shared" si="185"/>
        <v>1974</v>
      </c>
      <c r="N2308" s="17" t="str" cm="1">
        <f t="array" ref="N2308">IF(G2308="?",INDEX($G$2:$G$2344,MODE(MATCH($G$2:$G$2344,$G$2:$G$2344,0))),G2308)</f>
        <v>tier - 2</v>
      </c>
      <c r="O2308" s="17" t="str" cm="1">
        <f t="array" ref="O2308">IF(H2308="?",INDEX($H$2:$H$2344,MODE(MATCH($H$2:$H$2344,$H$2:$H$2344,0))),H2308)</f>
        <v>tier - 2</v>
      </c>
      <c r="P2308" s="17" t="str">
        <f t="shared" si="186"/>
        <v>R1012</v>
      </c>
      <c r="Q2308" s="47" t="str">
        <f t="shared" si="187"/>
        <v>9-Aug-1974</v>
      </c>
      <c r="R2308" s="48">
        <v>27250</v>
      </c>
      <c r="S2308" s="17"/>
      <c r="T2308" s="30">
        <f t="shared" si="188"/>
        <v>48</v>
      </c>
      <c r="U2308" s="62">
        <v>45702.02</v>
      </c>
    </row>
    <row r="2309" spans="1:21" x14ac:dyDescent="0.25">
      <c r="A2309" t="s">
        <v>2337</v>
      </c>
      <c r="B2309">
        <v>1960</v>
      </c>
      <c r="C2309" t="s">
        <v>30</v>
      </c>
      <c r="D2309">
        <v>21</v>
      </c>
      <c r="E2309">
        <v>0</v>
      </c>
      <c r="F2309" s="54">
        <v>45710.21</v>
      </c>
      <c r="G2309" t="s">
        <v>11</v>
      </c>
      <c r="H2309" t="s">
        <v>11</v>
      </c>
      <c r="I2309" t="s">
        <v>168</v>
      </c>
      <c r="J2309" s="19"/>
      <c r="K2309" s="19"/>
      <c r="L2309" s="15" t="str">
        <f t="shared" si="184"/>
        <v>Dec</v>
      </c>
      <c r="M2309" s="15">
        <f t="shared" si="185"/>
        <v>1960</v>
      </c>
      <c r="N2309" s="15" t="str" cm="1">
        <f t="array" ref="N2309">IF(G2309="?",INDEX($G$2:$G$2344,MODE(MATCH($G$2:$G$2344,$G$2:$G$2344,0))),G2309)</f>
        <v>tier - 2</v>
      </c>
      <c r="O2309" s="15" t="str" cm="1">
        <f t="array" ref="O2309">IF(H2309="?",INDEX($H$2:$H$2344,MODE(MATCH($H$2:$H$2344,$H$2:$H$2344,0))),H2309)</f>
        <v>tier - 2</v>
      </c>
      <c r="P2309" s="15" t="str">
        <f t="shared" si="186"/>
        <v>R1016</v>
      </c>
      <c r="Q2309" s="49" t="str">
        <f t="shared" si="187"/>
        <v>21-Dec-1960</v>
      </c>
      <c r="R2309" s="46">
        <v>22271</v>
      </c>
      <c r="S2309" s="15"/>
      <c r="T2309" s="29">
        <f t="shared" si="188"/>
        <v>62</v>
      </c>
      <c r="U2309" s="61">
        <v>45710.21</v>
      </c>
    </row>
    <row r="2310" spans="1:21" x14ac:dyDescent="0.25">
      <c r="A2310" t="s">
        <v>2338</v>
      </c>
      <c r="B2310">
        <v>1979</v>
      </c>
      <c r="C2310" t="s">
        <v>35</v>
      </c>
      <c r="D2310">
        <v>12</v>
      </c>
      <c r="E2310">
        <v>0</v>
      </c>
      <c r="F2310" s="54">
        <v>45863.21</v>
      </c>
      <c r="G2310" t="s">
        <v>11</v>
      </c>
      <c r="H2310" t="s">
        <v>16</v>
      </c>
      <c r="I2310" t="s">
        <v>13</v>
      </c>
      <c r="J2310" s="20"/>
      <c r="K2310" s="20"/>
      <c r="L2310" s="17" t="str">
        <f t="shared" si="184"/>
        <v>Aug</v>
      </c>
      <c r="M2310" s="17">
        <f t="shared" si="185"/>
        <v>1979</v>
      </c>
      <c r="N2310" s="17" t="str" cm="1">
        <f t="array" ref="N2310">IF(G2310="?",INDEX($G$2:$G$2344,MODE(MATCH($G$2:$G$2344,$G$2:$G$2344,0))),G2310)</f>
        <v>tier - 2</v>
      </c>
      <c r="O2310" s="17" t="str" cm="1">
        <f t="array" ref="O2310">IF(H2310="?",INDEX($H$2:$H$2344,MODE(MATCH($H$2:$H$2344,$H$2:$H$2344,0))),H2310)</f>
        <v>tier - 1</v>
      </c>
      <c r="P2310" s="17" t="str">
        <f t="shared" si="186"/>
        <v>R1013</v>
      </c>
      <c r="Q2310" s="47" t="str">
        <f t="shared" si="187"/>
        <v>12-Aug-1979</v>
      </c>
      <c r="R2310" s="48">
        <v>29079</v>
      </c>
      <c r="S2310" s="17"/>
      <c r="T2310" s="30">
        <f t="shared" si="188"/>
        <v>43</v>
      </c>
      <c r="U2310" s="62">
        <v>45863.21</v>
      </c>
    </row>
    <row r="2311" spans="1:21" x14ac:dyDescent="0.25">
      <c r="A2311" t="s">
        <v>2339</v>
      </c>
      <c r="B2311">
        <v>1985</v>
      </c>
      <c r="C2311" t="s">
        <v>20</v>
      </c>
      <c r="D2311">
        <v>30</v>
      </c>
      <c r="E2311">
        <v>2</v>
      </c>
      <c r="F2311" s="54">
        <v>46113.51</v>
      </c>
      <c r="G2311" t="s">
        <v>11</v>
      </c>
      <c r="H2311" t="s">
        <v>12</v>
      </c>
      <c r="I2311" t="s">
        <v>42</v>
      </c>
      <c r="J2311" s="19"/>
      <c r="K2311" s="19"/>
      <c r="L2311" s="15" t="str">
        <f t="shared" si="184"/>
        <v>Sep</v>
      </c>
      <c r="M2311" s="15">
        <f t="shared" si="185"/>
        <v>1985</v>
      </c>
      <c r="N2311" s="15" t="str" cm="1">
        <f t="array" ref="N2311">IF(G2311="?",INDEX($G$2:$G$2344,MODE(MATCH($G$2:$G$2344,$G$2:$G$2344,0))),G2311)</f>
        <v>tier - 2</v>
      </c>
      <c r="O2311" s="15" t="str" cm="1">
        <f t="array" ref="O2311">IF(H2311="?",INDEX($H$2:$H$2344,MODE(MATCH($H$2:$H$2344,$H$2:$H$2344,0))),H2311)</f>
        <v>tier - 3</v>
      </c>
      <c r="P2311" s="15" t="str">
        <f t="shared" si="186"/>
        <v>R1011</v>
      </c>
      <c r="Q2311" s="49" t="str">
        <f t="shared" si="187"/>
        <v>30-Sep-1985</v>
      </c>
      <c r="R2311" s="46">
        <v>31320</v>
      </c>
      <c r="S2311" s="15"/>
      <c r="T2311" s="29">
        <f t="shared" si="188"/>
        <v>37</v>
      </c>
      <c r="U2311" s="61">
        <v>46113.51</v>
      </c>
    </row>
    <row r="2312" spans="1:21" x14ac:dyDescent="0.25">
      <c r="A2312" t="s">
        <v>2340</v>
      </c>
      <c r="B2312">
        <v>1962</v>
      </c>
      <c r="C2312" t="s">
        <v>30</v>
      </c>
      <c r="D2312">
        <v>4</v>
      </c>
      <c r="E2312">
        <v>3</v>
      </c>
      <c r="F2312" s="54">
        <v>46130.53</v>
      </c>
      <c r="G2312" t="s">
        <v>16</v>
      </c>
      <c r="H2312" t="s">
        <v>16</v>
      </c>
      <c r="I2312" t="s">
        <v>23</v>
      </c>
      <c r="J2312" s="20"/>
      <c r="K2312" s="20"/>
      <c r="L2312" s="17" t="str">
        <f t="shared" si="184"/>
        <v>Dec</v>
      </c>
      <c r="M2312" s="17">
        <f t="shared" si="185"/>
        <v>1962</v>
      </c>
      <c r="N2312" s="17" t="str" cm="1">
        <f t="array" ref="N2312">IF(G2312="?",INDEX($G$2:$G$2344,MODE(MATCH($G$2:$G$2344,$G$2:$G$2344,0))),G2312)</f>
        <v>tier - 1</v>
      </c>
      <c r="O2312" s="17" t="str" cm="1">
        <f t="array" ref="O2312">IF(H2312="?",INDEX($H$2:$H$2344,MODE(MATCH($H$2:$H$2344,$H$2:$H$2344,0))),H2312)</f>
        <v>tier - 1</v>
      </c>
      <c r="P2312" s="17" t="str">
        <f t="shared" si="186"/>
        <v>R1012</v>
      </c>
      <c r="Q2312" s="47" t="str">
        <f t="shared" si="187"/>
        <v>4-Dec-1962</v>
      </c>
      <c r="R2312" s="48">
        <v>22984</v>
      </c>
      <c r="S2312" s="17"/>
      <c r="T2312" s="30">
        <f t="shared" si="188"/>
        <v>60</v>
      </c>
      <c r="U2312" s="62">
        <v>46130.53</v>
      </c>
    </row>
    <row r="2313" spans="1:21" x14ac:dyDescent="0.25">
      <c r="A2313" t="s">
        <v>2341</v>
      </c>
      <c r="B2313">
        <v>1976</v>
      </c>
      <c r="C2313" t="s">
        <v>30</v>
      </c>
      <c r="D2313">
        <v>2</v>
      </c>
      <c r="E2313">
        <v>3</v>
      </c>
      <c r="F2313" s="54">
        <v>46151.12</v>
      </c>
      <c r="G2313" t="s">
        <v>16</v>
      </c>
      <c r="H2313" t="s">
        <v>12</v>
      </c>
      <c r="I2313" t="s">
        <v>13</v>
      </c>
      <c r="J2313" s="19"/>
      <c r="K2313" s="19"/>
      <c r="L2313" s="15" t="str">
        <f t="shared" si="184"/>
        <v>Dec</v>
      </c>
      <c r="M2313" s="15">
        <f t="shared" si="185"/>
        <v>1976</v>
      </c>
      <c r="N2313" s="15" t="str" cm="1">
        <f t="array" ref="N2313">IF(G2313="?",INDEX($G$2:$G$2344,MODE(MATCH($G$2:$G$2344,$G$2:$G$2344,0))),G2313)</f>
        <v>tier - 1</v>
      </c>
      <c r="O2313" s="15" t="str" cm="1">
        <f t="array" ref="O2313">IF(H2313="?",INDEX($H$2:$H$2344,MODE(MATCH($H$2:$H$2344,$H$2:$H$2344,0))),H2313)</f>
        <v>tier - 3</v>
      </c>
      <c r="P2313" s="15" t="str">
        <f t="shared" si="186"/>
        <v>R1013</v>
      </c>
      <c r="Q2313" s="49" t="str">
        <f t="shared" si="187"/>
        <v>2-Dec-1976</v>
      </c>
      <c r="R2313" s="46">
        <v>28096</v>
      </c>
      <c r="S2313" s="15"/>
      <c r="T2313" s="29">
        <f t="shared" si="188"/>
        <v>46</v>
      </c>
      <c r="U2313" s="61">
        <v>46151.12</v>
      </c>
    </row>
    <row r="2314" spans="1:21" x14ac:dyDescent="0.25">
      <c r="A2314" t="s">
        <v>2342</v>
      </c>
      <c r="B2314">
        <v>1978</v>
      </c>
      <c r="C2314" t="s">
        <v>35</v>
      </c>
      <c r="D2314">
        <v>17</v>
      </c>
      <c r="E2314">
        <v>2</v>
      </c>
      <c r="F2314" s="54">
        <v>46200.99</v>
      </c>
      <c r="G2314" t="s">
        <v>16</v>
      </c>
      <c r="H2314" t="s">
        <v>16</v>
      </c>
      <c r="I2314" t="s">
        <v>13</v>
      </c>
      <c r="J2314" s="20"/>
      <c r="K2314" s="20"/>
      <c r="L2314" s="17" t="str">
        <f t="shared" si="184"/>
        <v>Aug</v>
      </c>
      <c r="M2314" s="17">
        <f t="shared" si="185"/>
        <v>1978</v>
      </c>
      <c r="N2314" s="17" t="str" cm="1">
        <f t="array" ref="N2314">IF(G2314="?",INDEX($G$2:$G$2344,MODE(MATCH($G$2:$G$2344,$G$2:$G$2344,0))),G2314)</f>
        <v>tier - 1</v>
      </c>
      <c r="O2314" s="17" t="str" cm="1">
        <f t="array" ref="O2314">IF(H2314="?",INDEX($H$2:$H$2344,MODE(MATCH($H$2:$H$2344,$H$2:$H$2344,0))),H2314)</f>
        <v>tier - 1</v>
      </c>
      <c r="P2314" s="17" t="str">
        <f t="shared" si="186"/>
        <v>R1013</v>
      </c>
      <c r="Q2314" s="47" t="str">
        <f t="shared" si="187"/>
        <v>17-Aug-1978</v>
      </c>
      <c r="R2314" s="48">
        <v>28719</v>
      </c>
      <c r="S2314" s="17"/>
      <c r="T2314" s="30">
        <f t="shared" si="188"/>
        <v>44</v>
      </c>
      <c r="U2314" s="62">
        <v>46200.99</v>
      </c>
    </row>
    <row r="2315" spans="1:21" x14ac:dyDescent="0.25">
      <c r="A2315" t="s">
        <v>2343</v>
      </c>
      <c r="B2315">
        <v>1971</v>
      </c>
      <c r="C2315" t="s">
        <v>30</v>
      </c>
      <c r="D2315">
        <v>6</v>
      </c>
      <c r="E2315">
        <v>3</v>
      </c>
      <c r="F2315" s="54">
        <v>46255.11</v>
      </c>
      <c r="G2315" t="s">
        <v>16</v>
      </c>
      <c r="H2315" t="s">
        <v>12</v>
      </c>
      <c r="I2315" t="s">
        <v>247</v>
      </c>
      <c r="J2315" s="19"/>
      <c r="K2315" s="19"/>
      <c r="L2315" s="15" t="str">
        <f t="shared" si="184"/>
        <v>Dec</v>
      </c>
      <c r="M2315" s="15">
        <f t="shared" si="185"/>
        <v>1971</v>
      </c>
      <c r="N2315" s="15" t="str" cm="1">
        <f t="array" ref="N2315">IF(G2315="?",INDEX($G$2:$G$2344,MODE(MATCH($G$2:$G$2344,$G$2:$G$2344,0))),G2315)</f>
        <v>tier - 1</v>
      </c>
      <c r="O2315" s="15" t="str" cm="1">
        <f t="array" ref="O2315">IF(H2315="?",INDEX($H$2:$H$2344,MODE(MATCH($H$2:$H$2344,$H$2:$H$2344,0))),H2315)</f>
        <v>tier - 3</v>
      </c>
      <c r="P2315" s="15" t="str">
        <f t="shared" si="186"/>
        <v>R1024</v>
      </c>
      <c r="Q2315" s="49" t="str">
        <f t="shared" si="187"/>
        <v>6-Dec-1971</v>
      </c>
      <c r="R2315" s="46">
        <v>26273</v>
      </c>
      <c r="S2315" s="15"/>
      <c r="T2315" s="29">
        <f t="shared" si="188"/>
        <v>51</v>
      </c>
      <c r="U2315" s="61">
        <v>46255.11</v>
      </c>
    </row>
    <row r="2316" spans="1:21" x14ac:dyDescent="0.25">
      <c r="A2316" t="s">
        <v>2344</v>
      </c>
      <c r="B2316">
        <v>1961</v>
      </c>
      <c r="C2316" t="s">
        <v>35</v>
      </c>
      <c r="D2316">
        <v>8</v>
      </c>
      <c r="E2316">
        <v>0</v>
      </c>
      <c r="F2316" s="54">
        <v>46599.11</v>
      </c>
      <c r="G2316" t="s">
        <v>16</v>
      </c>
      <c r="H2316" t="s">
        <v>16</v>
      </c>
      <c r="I2316" t="s">
        <v>13</v>
      </c>
      <c r="J2316" s="20"/>
      <c r="K2316" s="20"/>
      <c r="L2316" s="17" t="str">
        <f t="shared" si="184"/>
        <v>Aug</v>
      </c>
      <c r="M2316" s="17">
        <f t="shared" si="185"/>
        <v>1961</v>
      </c>
      <c r="N2316" s="17" t="str" cm="1">
        <f t="array" ref="N2316">IF(G2316="?",INDEX($G$2:$G$2344,MODE(MATCH($G$2:$G$2344,$G$2:$G$2344,0))),G2316)</f>
        <v>tier - 1</v>
      </c>
      <c r="O2316" s="17" t="str" cm="1">
        <f t="array" ref="O2316">IF(H2316="?",INDEX($H$2:$H$2344,MODE(MATCH($H$2:$H$2344,$H$2:$H$2344,0))),H2316)</f>
        <v>tier - 1</v>
      </c>
      <c r="P2316" s="17" t="str">
        <f t="shared" si="186"/>
        <v>R1013</v>
      </c>
      <c r="Q2316" s="47" t="str">
        <f t="shared" si="187"/>
        <v>8-Aug-1961</v>
      </c>
      <c r="R2316" s="48">
        <v>22501</v>
      </c>
      <c r="S2316" s="17"/>
      <c r="T2316" s="30">
        <f t="shared" si="188"/>
        <v>61</v>
      </c>
      <c r="U2316" s="62">
        <v>46599.11</v>
      </c>
    </row>
    <row r="2317" spans="1:21" x14ac:dyDescent="0.25">
      <c r="A2317" t="s">
        <v>2345</v>
      </c>
      <c r="B2317">
        <v>1969</v>
      </c>
      <c r="C2317" t="s">
        <v>18</v>
      </c>
      <c r="D2317">
        <v>23</v>
      </c>
      <c r="E2317">
        <v>3</v>
      </c>
      <c r="F2317" s="54">
        <v>46661.440000000002</v>
      </c>
      <c r="G2317" t="s">
        <v>16</v>
      </c>
      <c r="H2317" t="s">
        <v>12</v>
      </c>
      <c r="I2317" t="s">
        <v>23</v>
      </c>
      <c r="J2317" s="19"/>
      <c r="K2317" s="19"/>
      <c r="L2317" s="15" t="str">
        <f t="shared" si="184"/>
        <v>Jun</v>
      </c>
      <c r="M2317" s="15">
        <f t="shared" si="185"/>
        <v>1969</v>
      </c>
      <c r="N2317" s="15" t="str" cm="1">
        <f t="array" ref="N2317">IF(G2317="?",INDEX($G$2:$G$2344,MODE(MATCH($G$2:$G$2344,$G$2:$G$2344,0))),G2317)</f>
        <v>tier - 1</v>
      </c>
      <c r="O2317" s="15" t="str" cm="1">
        <f t="array" ref="O2317">IF(H2317="?",INDEX($H$2:$H$2344,MODE(MATCH($H$2:$H$2344,$H$2:$H$2344,0))),H2317)</f>
        <v>tier - 3</v>
      </c>
      <c r="P2317" s="15" t="str">
        <f t="shared" si="186"/>
        <v>R1012</v>
      </c>
      <c r="Q2317" s="49" t="str">
        <f t="shared" si="187"/>
        <v>23-Jun-1969</v>
      </c>
      <c r="R2317" s="46">
        <v>25377</v>
      </c>
      <c r="S2317" s="15"/>
      <c r="T2317" s="29">
        <f t="shared" si="188"/>
        <v>53</v>
      </c>
      <c r="U2317" s="61">
        <v>46661.440000000002</v>
      </c>
    </row>
    <row r="2318" spans="1:21" x14ac:dyDescent="0.25">
      <c r="A2318" t="s">
        <v>2346</v>
      </c>
      <c r="B2318">
        <v>1960</v>
      </c>
      <c r="C2318" t="s">
        <v>15</v>
      </c>
      <c r="D2318">
        <v>17</v>
      </c>
      <c r="E2318">
        <v>3</v>
      </c>
      <c r="F2318" s="54">
        <v>46718.16</v>
      </c>
      <c r="G2318" t="s">
        <v>16</v>
      </c>
      <c r="H2318" t="s">
        <v>16</v>
      </c>
      <c r="I2318" t="s">
        <v>23</v>
      </c>
      <c r="J2318" s="20"/>
      <c r="K2318" s="20"/>
      <c r="L2318" s="17" t="str">
        <f t="shared" si="184"/>
        <v>Nov</v>
      </c>
      <c r="M2318" s="17">
        <f t="shared" si="185"/>
        <v>1960</v>
      </c>
      <c r="N2318" s="17" t="str" cm="1">
        <f t="array" ref="N2318">IF(G2318="?",INDEX($G$2:$G$2344,MODE(MATCH($G$2:$G$2344,$G$2:$G$2344,0))),G2318)</f>
        <v>tier - 1</v>
      </c>
      <c r="O2318" s="17" t="str" cm="1">
        <f t="array" ref="O2318">IF(H2318="?",INDEX($H$2:$H$2344,MODE(MATCH($H$2:$H$2344,$H$2:$H$2344,0))),H2318)</f>
        <v>tier - 1</v>
      </c>
      <c r="P2318" s="17" t="str">
        <f t="shared" si="186"/>
        <v>R1012</v>
      </c>
      <c r="Q2318" s="47" t="str">
        <f t="shared" si="187"/>
        <v>17-Nov-1960</v>
      </c>
      <c r="R2318" s="48">
        <v>22237</v>
      </c>
      <c r="S2318" s="17"/>
      <c r="T2318" s="30">
        <f t="shared" si="188"/>
        <v>62</v>
      </c>
      <c r="U2318" s="62">
        <v>46718.16</v>
      </c>
    </row>
    <row r="2319" spans="1:21" x14ac:dyDescent="0.25">
      <c r="A2319" t="s">
        <v>2347</v>
      </c>
      <c r="B2319">
        <v>1958</v>
      </c>
      <c r="C2319" t="s">
        <v>20</v>
      </c>
      <c r="D2319">
        <v>15</v>
      </c>
      <c r="E2319">
        <v>0</v>
      </c>
      <c r="F2319" s="54">
        <v>46889.26</v>
      </c>
      <c r="G2319" t="s">
        <v>11</v>
      </c>
      <c r="H2319" t="s">
        <v>12</v>
      </c>
      <c r="I2319" t="s">
        <v>13</v>
      </c>
      <c r="J2319" s="19"/>
      <c r="K2319" s="19"/>
      <c r="L2319" s="15" t="str">
        <f t="shared" si="184"/>
        <v>Sep</v>
      </c>
      <c r="M2319" s="15">
        <f t="shared" si="185"/>
        <v>1958</v>
      </c>
      <c r="N2319" s="15" t="str" cm="1">
        <f t="array" ref="N2319">IF(G2319="?",INDEX($G$2:$G$2344,MODE(MATCH($G$2:$G$2344,$G$2:$G$2344,0))),G2319)</f>
        <v>tier - 2</v>
      </c>
      <c r="O2319" s="15" t="str" cm="1">
        <f t="array" ref="O2319">IF(H2319="?",INDEX($H$2:$H$2344,MODE(MATCH($H$2:$H$2344,$H$2:$H$2344,0))),H2319)</f>
        <v>tier - 3</v>
      </c>
      <c r="P2319" s="15" t="str">
        <f t="shared" si="186"/>
        <v>R1013</v>
      </c>
      <c r="Q2319" s="49" t="str">
        <f t="shared" si="187"/>
        <v>15-Sep-1958</v>
      </c>
      <c r="R2319" s="46">
        <v>21443</v>
      </c>
      <c r="S2319" s="15"/>
      <c r="T2319" s="29">
        <f t="shared" si="188"/>
        <v>64</v>
      </c>
      <c r="U2319" s="61">
        <v>46889.26</v>
      </c>
    </row>
    <row r="2320" spans="1:21" x14ac:dyDescent="0.25">
      <c r="A2320" t="s">
        <v>2348</v>
      </c>
      <c r="B2320">
        <v>1959</v>
      </c>
      <c r="C2320" t="s">
        <v>10</v>
      </c>
      <c r="D2320">
        <v>14</v>
      </c>
      <c r="E2320">
        <v>0</v>
      </c>
      <c r="F2320" s="54">
        <v>47055.53</v>
      </c>
      <c r="G2320" t="s">
        <v>11</v>
      </c>
      <c r="H2320" t="s">
        <v>16</v>
      </c>
      <c r="I2320" t="s">
        <v>13</v>
      </c>
      <c r="J2320" s="20"/>
      <c r="K2320" s="20"/>
      <c r="L2320" s="17" t="str">
        <f t="shared" si="184"/>
        <v>Jul</v>
      </c>
      <c r="M2320" s="17">
        <f t="shared" si="185"/>
        <v>1959</v>
      </c>
      <c r="N2320" s="17" t="str" cm="1">
        <f t="array" ref="N2320">IF(G2320="?",INDEX($G$2:$G$2344,MODE(MATCH($G$2:$G$2344,$G$2:$G$2344,0))),G2320)</f>
        <v>tier - 2</v>
      </c>
      <c r="O2320" s="17" t="str" cm="1">
        <f t="array" ref="O2320">IF(H2320="?",INDEX($H$2:$H$2344,MODE(MATCH($H$2:$H$2344,$H$2:$H$2344,0))),H2320)</f>
        <v>tier - 1</v>
      </c>
      <c r="P2320" s="17" t="str">
        <f t="shared" si="186"/>
        <v>R1013</v>
      </c>
      <c r="Q2320" s="47" t="str">
        <f t="shared" si="187"/>
        <v>14-Jul-1959</v>
      </c>
      <c r="R2320" s="48">
        <v>21745</v>
      </c>
      <c r="S2320" s="17"/>
      <c r="T2320" s="30">
        <f t="shared" si="188"/>
        <v>63</v>
      </c>
      <c r="U2320" s="62">
        <v>47055.53</v>
      </c>
    </row>
    <row r="2321" spans="1:21" x14ac:dyDescent="0.25">
      <c r="A2321" t="s">
        <v>2349</v>
      </c>
      <c r="B2321">
        <v>1970</v>
      </c>
      <c r="C2321" t="s">
        <v>30</v>
      </c>
      <c r="D2321">
        <v>28</v>
      </c>
      <c r="E2321">
        <v>2</v>
      </c>
      <c r="F2321" s="54">
        <v>47269.85</v>
      </c>
      <c r="G2321" t="s">
        <v>16</v>
      </c>
      <c r="H2321" t="s">
        <v>11</v>
      </c>
      <c r="I2321" t="s">
        <v>13</v>
      </c>
      <c r="J2321" s="19"/>
      <c r="K2321" s="19"/>
      <c r="L2321" s="15" t="str">
        <f t="shared" si="184"/>
        <v>Dec</v>
      </c>
      <c r="M2321" s="15">
        <f t="shared" si="185"/>
        <v>1970</v>
      </c>
      <c r="N2321" s="15" t="str" cm="1">
        <f t="array" ref="N2321">IF(G2321="?",INDEX($G$2:$G$2344,MODE(MATCH($G$2:$G$2344,$G$2:$G$2344,0))),G2321)</f>
        <v>tier - 1</v>
      </c>
      <c r="O2321" s="15" t="str" cm="1">
        <f t="array" ref="O2321">IF(H2321="?",INDEX($H$2:$H$2344,MODE(MATCH($H$2:$H$2344,$H$2:$H$2344,0))),H2321)</f>
        <v>tier - 2</v>
      </c>
      <c r="P2321" s="15" t="str">
        <f t="shared" si="186"/>
        <v>R1013</v>
      </c>
      <c r="Q2321" s="49" t="str">
        <f t="shared" si="187"/>
        <v>28-Dec-1970</v>
      </c>
      <c r="R2321" s="46">
        <v>25930</v>
      </c>
      <c r="S2321" s="15"/>
      <c r="T2321" s="29">
        <f t="shared" si="188"/>
        <v>52</v>
      </c>
      <c r="U2321" s="61">
        <v>47269.85</v>
      </c>
    </row>
    <row r="2322" spans="1:21" x14ac:dyDescent="0.25">
      <c r="A2322" t="s">
        <v>2350</v>
      </c>
      <c r="B2322">
        <v>1958</v>
      </c>
      <c r="C2322" t="s">
        <v>20</v>
      </c>
      <c r="D2322">
        <v>3</v>
      </c>
      <c r="E2322">
        <v>2</v>
      </c>
      <c r="F2322" s="54">
        <v>47291.06</v>
      </c>
      <c r="G2322" t="s">
        <v>11</v>
      </c>
      <c r="H2322" t="s">
        <v>16</v>
      </c>
      <c r="I2322" t="s">
        <v>42</v>
      </c>
      <c r="J2322" s="20"/>
      <c r="K2322" s="20"/>
      <c r="L2322" s="17" t="str">
        <f t="shared" si="184"/>
        <v>Sep</v>
      </c>
      <c r="M2322" s="17">
        <f t="shared" si="185"/>
        <v>1958</v>
      </c>
      <c r="N2322" s="17" t="str" cm="1">
        <f t="array" ref="N2322">IF(G2322="?",INDEX($G$2:$G$2344,MODE(MATCH($G$2:$G$2344,$G$2:$G$2344,0))),G2322)</f>
        <v>tier - 2</v>
      </c>
      <c r="O2322" s="17" t="str" cm="1">
        <f t="array" ref="O2322">IF(H2322="?",INDEX($H$2:$H$2344,MODE(MATCH($H$2:$H$2344,$H$2:$H$2344,0))),H2322)</f>
        <v>tier - 1</v>
      </c>
      <c r="P2322" s="17" t="str">
        <f t="shared" si="186"/>
        <v>R1011</v>
      </c>
      <c r="Q2322" s="47" t="str">
        <f t="shared" si="187"/>
        <v>3-Sep-1958</v>
      </c>
      <c r="R2322" s="48">
        <v>21431</v>
      </c>
      <c r="S2322" s="17"/>
      <c r="T2322" s="30">
        <f t="shared" si="188"/>
        <v>64</v>
      </c>
      <c r="U2322" s="62">
        <v>47291.06</v>
      </c>
    </row>
    <row r="2323" spans="1:21" x14ac:dyDescent="0.25">
      <c r="A2323" t="s">
        <v>2351</v>
      </c>
      <c r="B2323">
        <v>1959</v>
      </c>
      <c r="C2323" t="s">
        <v>37</v>
      </c>
      <c r="D2323">
        <v>4</v>
      </c>
      <c r="E2323">
        <v>2</v>
      </c>
      <c r="F2323" s="54">
        <v>47305.31</v>
      </c>
      <c r="G2323" t="s">
        <v>11</v>
      </c>
      <c r="H2323" t="s">
        <v>16</v>
      </c>
      <c r="I2323" t="s">
        <v>42</v>
      </c>
      <c r="J2323" s="19"/>
      <c r="K2323" s="19"/>
      <c r="L2323" s="15" t="str">
        <f t="shared" si="184"/>
        <v>Oct</v>
      </c>
      <c r="M2323" s="15">
        <f t="shared" si="185"/>
        <v>1959</v>
      </c>
      <c r="N2323" s="15" t="str" cm="1">
        <f t="array" ref="N2323">IF(G2323="?",INDEX($G$2:$G$2344,MODE(MATCH($G$2:$G$2344,$G$2:$G$2344,0))),G2323)</f>
        <v>tier - 2</v>
      </c>
      <c r="O2323" s="15" t="str" cm="1">
        <f t="array" ref="O2323">IF(H2323="?",INDEX($H$2:$H$2344,MODE(MATCH($H$2:$H$2344,$H$2:$H$2344,0))),H2323)</f>
        <v>tier - 1</v>
      </c>
      <c r="P2323" s="15" t="str">
        <f t="shared" si="186"/>
        <v>R1011</v>
      </c>
      <c r="Q2323" s="49" t="str">
        <f t="shared" si="187"/>
        <v>4-Oct-1959</v>
      </c>
      <c r="R2323" s="46">
        <v>21827</v>
      </c>
      <c r="S2323" s="15"/>
      <c r="T2323" s="29">
        <f t="shared" si="188"/>
        <v>63</v>
      </c>
      <c r="U2323" s="61">
        <v>47305.31</v>
      </c>
    </row>
    <row r="2324" spans="1:21" x14ac:dyDescent="0.25">
      <c r="A2324" t="s">
        <v>2352</v>
      </c>
      <c r="B2324">
        <v>1961</v>
      </c>
      <c r="C2324" t="s">
        <v>18</v>
      </c>
      <c r="D2324">
        <v>13</v>
      </c>
      <c r="E2324">
        <v>1</v>
      </c>
      <c r="F2324" s="54">
        <v>47403.88</v>
      </c>
      <c r="G2324" t="s">
        <v>16</v>
      </c>
      <c r="H2324" t="s">
        <v>12</v>
      </c>
      <c r="I2324" t="s">
        <v>42</v>
      </c>
      <c r="J2324" s="20"/>
      <c r="K2324" s="20"/>
      <c r="L2324" s="17" t="str">
        <f t="shared" si="184"/>
        <v>Jun</v>
      </c>
      <c r="M2324" s="17">
        <f t="shared" si="185"/>
        <v>1961</v>
      </c>
      <c r="N2324" s="17" t="str" cm="1">
        <f t="array" ref="N2324">IF(G2324="?",INDEX($G$2:$G$2344,MODE(MATCH($G$2:$G$2344,$G$2:$G$2344,0))),G2324)</f>
        <v>tier - 1</v>
      </c>
      <c r="O2324" s="17" t="str" cm="1">
        <f t="array" ref="O2324">IF(H2324="?",INDEX($H$2:$H$2344,MODE(MATCH($H$2:$H$2344,$H$2:$H$2344,0))),H2324)</f>
        <v>tier - 3</v>
      </c>
      <c r="P2324" s="17" t="str">
        <f t="shared" si="186"/>
        <v>R1011</v>
      </c>
      <c r="Q2324" s="47" t="str">
        <f t="shared" si="187"/>
        <v>13-Jun-1961</v>
      </c>
      <c r="R2324" s="48">
        <v>22445</v>
      </c>
      <c r="S2324" s="17"/>
      <c r="T2324" s="30">
        <f t="shared" si="188"/>
        <v>61</v>
      </c>
      <c r="U2324" s="62">
        <v>47403.88</v>
      </c>
    </row>
    <row r="2325" spans="1:21" x14ac:dyDescent="0.25">
      <c r="A2325" t="s">
        <v>2353</v>
      </c>
      <c r="B2325">
        <v>1971</v>
      </c>
      <c r="C2325" t="s">
        <v>20</v>
      </c>
      <c r="D2325">
        <v>27</v>
      </c>
      <c r="E2325">
        <v>2</v>
      </c>
      <c r="F2325" s="54">
        <v>47462.89</v>
      </c>
      <c r="G2325" t="s">
        <v>16</v>
      </c>
      <c r="H2325" t="s">
        <v>11</v>
      </c>
      <c r="I2325" t="s">
        <v>13</v>
      </c>
      <c r="J2325" s="19"/>
      <c r="K2325" s="19"/>
      <c r="L2325" s="15" t="str">
        <f t="shared" si="184"/>
        <v>Sep</v>
      </c>
      <c r="M2325" s="15">
        <f t="shared" si="185"/>
        <v>1971</v>
      </c>
      <c r="N2325" s="15" t="str" cm="1">
        <f t="array" ref="N2325">IF(G2325="?",INDEX($G$2:$G$2344,MODE(MATCH($G$2:$G$2344,$G$2:$G$2344,0))),G2325)</f>
        <v>tier - 1</v>
      </c>
      <c r="O2325" s="15" t="str" cm="1">
        <f t="array" ref="O2325">IF(H2325="?",INDEX($H$2:$H$2344,MODE(MATCH($H$2:$H$2344,$H$2:$H$2344,0))),H2325)</f>
        <v>tier - 2</v>
      </c>
      <c r="P2325" s="15" t="str">
        <f t="shared" si="186"/>
        <v>R1013</v>
      </c>
      <c r="Q2325" s="49" t="str">
        <f t="shared" si="187"/>
        <v>27-Sep-1971</v>
      </c>
      <c r="R2325" s="46">
        <v>26203</v>
      </c>
      <c r="S2325" s="15"/>
      <c r="T2325" s="29">
        <f t="shared" si="188"/>
        <v>51</v>
      </c>
      <c r="U2325" s="61">
        <v>47462.89</v>
      </c>
    </row>
    <row r="2326" spans="1:21" x14ac:dyDescent="0.25">
      <c r="A2326" t="s">
        <v>2354</v>
      </c>
      <c r="B2326">
        <v>1964</v>
      </c>
      <c r="C2326" t="s">
        <v>15</v>
      </c>
      <c r="D2326">
        <v>7</v>
      </c>
      <c r="E2326">
        <v>2</v>
      </c>
      <c r="F2326" s="54">
        <v>47496.49</v>
      </c>
      <c r="G2326" t="s">
        <v>16</v>
      </c>
      <c r="H2326" t="s">
        <v>12</v>
      </c>
      <c r="I2326" t="s">
        <v>23</v>
      </c>
      <c r="J2326" s="20"/>
      <c r="K2326" s="20"/>
      <c r="L2326" s="17" t="str">
        <f t="shared" si="184"/>
        <v>Nov</v>
      </c>
      <c r="M2326" s="17">
        <f t="shared" si="185"/>
        <v>1964</v>
      </c>
      <c r="N2326" s="17" t="str" cm="1">
        <f t="array" ref="N2326">IF(G2326="?",INDEX($G$2:$G$2344,MODE(MATCH($G$2:$G$2344,$G$2:$G$2344,0))),G2326)</f>
        <v>tier - 1</v>
      </c>
      <c r="O2326" s="17" t="str" cm="1">
        <f t="array" ref="O2326">IF(H2326="?",INDEX($H$2:$H$2344,MODE(MATCH($H$2:$H$2344,$H$2:$H$2344,0))),H2326)</f>
        <v>tier - 3</v>
      </c>
      <c r="P2326" s="17" t="str">
        <f t="shared" si="186"/>
        <v>R1012</v>
      </c>
      <c r="Q2326" s="47" t="str">
        <f t="shared" si="187"/>
        <v>7-Nov-1964</v>
      </c>
      <c r="R2326" s="48">
        <v>23688</v>
      </c>
      <c r="S2326" s="17"/>
      <c r="T2326" s="30">
        <f t="shared" si="188"/>
        <v>58</v>
      </c>
      <c r="U2326" s="62">
        <v>47496.49</v>
      </c>
    </row>
    <row r="2327" spans="1:21" x14ac:dyDescent="0.25">
      <c r="A2327" t="s">
        <v>2355</v>
      </c>
      <c r="B2327">
        <v>1963</v>
      </c>
      <c r="C2327" t="s">
        <v>35</v>
      </c>
      <c r="D2327">
        <v>5</v>
      </c>
      <c r="E2327">
        <v>1</v>
      </c>
      <c r="F2327" s="54">
        <v>47896.79</v>
      </c>
      <c r="G2327" t="s">
        <v>16</v>
      </c>
      <c r="H2327" t="s">
        <v>12</v>
      </c>
      <c r="I2327" t="s">
        <v>247</v>
      </c>
      <c r="J2327" s="19"/>
      <c r="K2327" s="19"/>
      <c r="L2327" s="15" t="str">
        <f t="shared" si="184"/>
        <v>Aug</v>
      </c>
      <c r="M2327" s="15">
        <f t="shared" si="185"/>
        <v>1963</v>
      </c>
      <c r="N2327" s="15" t="str" cm="1">
        <f t="array" ref="N2327">IF(G2327="?",INDEX($G$2:$G$2344,MODE(MATCH($G$2:$G$2344,$G$2:$G$2344,0))),G2327)</f>
        <v>tier - 1</v>
      </c>
      <c r="O2327" s="15" t="str" cm="1">
        <f t="array" ref="O2327">IF(H2327="?",INDEX($H$2:$H$2344,MODE(MATCH($H$2:$H$2344,$H$2:$H$2344,0))),H2327)</f>
        <v>tier - 3</v>
      </c>
      <c r="P2327" s="15" t="str">
        <f t="shared" si="186"/>
        <v>R1024</v>
      </c>
      <c r="Q2327" s="49" t="str">
        <f t="shared" si="187"/>
        <v>5-Aug-1963</v>
      </c>
      <c r="R2327" s="46">
        <v>23228</v>
      </c>
      <c r="S2327" s="15"/>
      <c r="T2327" s="29">
        <f t="shared" si="188"/>
        <v>59</v>
      </c>
      <c r="U2327" s="61">
        <v>47896.79</v>
      </c>
    </row>
    <row r="2328" spans="1:21" x14ac:dyDescent="0.25">
      <c r="A2328" t="s">
        <v>2356</v>
      </c>
      <c r="B2328">
        <v>1958</v>
      </c>
      <c r="C2328" t="s">
        <v>15</v>
      </c>
      <c r="D2328">
        <v>16</v>
      </c>
      <c r="E2328">
        <v>1</v>
      </c>
      <c r="F2328" s="54">
        <v>47928.03</v>
      </c>
      <c r="G2328" t="s">
        <v>11</v>
      </c>
      <c r="H2328" t="s">
        <v>12</v>
      </c>
      <c r="I2328" t="s">
        <v>42</v>
      </c>
      <c r="J2328" s="20"/>
      <c r="K2328" s="20"/>
      <c r="L2328" s="17" t="str">
        <f t="shared" si="184"/>
        <v>Nov</v>
      </c>
      <c r="M2328" s="17">
        <f t="shared" si="185"/>
        <v>1958</v>
      </c>
      <c r="N2328" s="17" t="str" cm="1">
        <f t="array" ref="N2328">IF(G2328="?",INDEX($G$2:$G$2344,MODE(MATCH($G$2:$G$2344,$G$2:$G$2344,0))),G2328)</f>
        <v>tier - 2</v>
      </c>
      <c r="O2328" s="17" t="str" cm="1">
        <f t="array" ref="O2328">IF(H2328="?",INDEX($H$2:$H$2344,MODE(MATCH($H$2:$H$2344,$H$2:$H$2344,0))),H2328)</f>
        <v>tier - 3</v>
      </c>
      <c r="P2328" s="17" t="str">
        <f t="shared" si="186"/>
        <v>R1011</v>
      </c>
      <c r="Q2328" s="47" t="str">
        <f t="shared" si="187"/>
        <v>16-Nov-1958</v>
      </c>
      <c r="R2328" s="48">
        <v>21505</v>
      </c>
      <c r="S2328" s="17"/>
      <c r="T2328" s="30">
        <f t="shared" si="188"/>
        <v>64</v>
      </c>
      <c r="U2328" s="62">
        <v>47928.03</v>
      </c>
    </row>
    <row r="2329" spans="1:21" x14ac:dyDescent="0.25">
      <c r="A2329" t="s">
        <v>2357</v>
      </c>
      <c r="B2329">
        <v>1962</v>
      </c>
      <c r="C2329" t="s">
        <v>35</v>
      </c>
      <c r="D2329">
        <v>27</v>
      </c>
      <c r="E2329">
        <v>0</v>
      </c>
      <c r="F2329" s="54">
        <v>48173.36</v>
      </c>
      <c r="G2329" t="s">
        <v>16</v>
      </c>
      <c r="H2329" t="s">
        <v>12</v>
      </c>
      <c r="I2329" t="s">
        <v>42</v>
      </c>
      <c r="J2329" s="19"/>
      <c r="K2329" s="19"/>
      <c r="L2329" s="15" t="str">
        <f t="shared" si="184"/>
        <v>Aug</v>
      </c>
      <c r="M2329" s="15">
        <f t="shared" si="185"/>
        <v>1962</v>
      </c>
      <c r="N2329" s="15" t="str" cm="1">
        <f t="array" ref="N2329">IF(G2329="?",INDEX($G$2:$G$2344,MODE(MATCH($G$2:$G$2344,$G$2:$G$2344,0))),G2329)</f>
        <v>tier - 1</v>
      </c>
      <c r="O2329" s="15" t="str" cm="1">
        <f t="array" ref="O2329">IF(H2329="?",INDEX($H$2:$H$2344,MODE(MATCH($H$2:$H$2344,$H$2:$H$2344,0))),H2329)</f>
        <v>tier - 3</v>
      </c>
      <c r="P2329" s="15" t="str">
        <f t="shared" si="186"/>
        <v>R1011</v>
      </c>
      <c r="Q2329" s="49" t="str">
        <f t="shared" si="187"/>
        <v>27-Aug-1962</v>
      </c>
      <c r="R2329" s="46">
        <v>22885</v>
      </c>
      <c r="S2329" s="15"/>
      <c r="T2329" s="29">
        <f t="shared" si="188"/>
        <v>60</v>
      </c>
      <c r="U2329" s="61">
        <v>48173.36</v>
      </c>
    </row>
    <row r="2330" spans="1:21" x14ac:dyDescent="0.25">
      <c r="A2330" t="s">
        <v>2358</v>
      </c>
      <c r="B2330">
        <v>1961</v>
      </c>
      <c r="C2330" t="s">
        <v>30</v>
      </c>
      <c r="D2330">
        <v>21</v>
      </c>
      <c r="E2330">
        <v>1</v>
      </c>
      <c r="F2330" s="54">
        <v>48517.56</v>
      </c>
      <c r="G2330" t="s">
        <v>16</v>
      </c>
      <c r="H2330" t="s">
        <v>12</v>
      </c>
      <c r="I2330" t="s">
        <v>247</v>
      </c>
      <c r="J2330" s="20"/>
      <c r="K2330" s="20"/>
      <c r="L2330" s="17" t="str">
        <f t="shared" si="184"/>
        <v>Dec</v>
      </c>
      <c r="M2330" s="17">
        <f t="shared" si="185"/>
        <v>1961</v>
      </c>
      <c r="N2330" s="17" t="str" cm="1">
        <f t="array" ref="N2330">IF(G2330="?",INDEX($G$2:$G$2344,MODE(MATCH($G$2:$G$2344,$G$2:$G$2344,0))),G2330)</f>
        <v>tier - 1</v>
      </c>
      <c r="O2330" s="17" t="str" cm="1">
        <f t="array" ref="O2330">IF(H2330="?",INDEX($H$2:$H$2344,MODE(MATCH($H$2:$H$2344,$H$2:$H$2344,0))),H2330)</f>
        <v>tier - 3</v>
      </c>
      <c r="P2330" s="17" t="str">
        <f t="shared" si="186"/>
        <v>R1024</v>
      </c>
      <c r="Q2330" s="47" t="str">
        <f t="shared" si="187"/>
        <v>21-Dec-1961</v>
      </c>
      <c r="R2330" s="48">
        <v>22636</v>
      </c>
      <c r="S2330" s="17"/>
      <c r="T2330" s="30">
        <f t="shared" si="188"/>
        <v>61</v>
      </c>
      <c r="U2330" s="62">
        <v>48517.56</v>
      </c>
    </row>
    <row r="2331" spans="1:21" x14ac:dyDescent="0.25">
      <c r="A2331" t="s">
        <v>2359</v>
      </c>
      <c r="B2331">
        <v>1968</v>
      </c>
      <c r="C2331" t="s">
        <v>30</v>
      </c>
      <c r="D2331">
        <v>1</v>
      </c>
      <c r="E2331">
        <v>3</v>
      </c>
      <c r="F2331" s="54">
        <v>48549.18</v>
      </c>
      <c r="G2331" t="s">
        <v>16</v>
      </c>
      <c r="H2331" t="s">
        <v>12</v>
      </c>
      <c r="I2331" t="s">
        <v>168</v>
      </c>
      <c r="J2331" s="19"/>
      <c r="K2331" s="19"/>
      <c r="L2331" s="15" t="str">
        <f t="shared" si="184"/>
        <v>Dec</v>
      </c>
      <c r="M2331" s="15">
        <f t="shared" si="185"/>
        <v>1968</v>
      </c>
      <c r="N2331" s="15" t="str" cm="1">
        <f t="array" ref="N2331">IF(G2331="?",INDEX($G$2:$G$2344,MODE(MATCH($G$2:$G$2344,$G$2:$G$2344,0))),G2331)</f>
        <v>tier - 1</v>
      </c>
      <c r="O2331" s="15" t="str" cm="1">
        <f t="array" ref="O2331">IF(H2331="?",INDEX($H$2:$H$2344,MODE(MATCH($H$2:$H$2344,$H$2:$H$2344,0))),H2331)</f>
        <v>tier - 3</v>
      </c>
      <c r="P2331" s="15" t="str">
        <f t="shared" si="186"/>
        <v>R1016</v>
      </c>
      <c r="Q2331" s="49" t="str">
        <f t="shared" si="187"/>
        <v>1-Dec-1968</v>
      </c>
      <c r="R2331" s="46">
        <v>25173</v>
      </c>
      <c r="S2331" s="15"/>
      <c r="T2331" s="29">
        <f t="shared" si="188"/>
        <v>54</v>
      </c>
      <c r="U2331" s="61">
        <v>48549.18</v>
      </c>
    </row>
    <row r="2332" spans="1:21" x14ac:dyDescent="0.25">
      <c r="A2332" t="s">
        <v>2360</v>
      </c>
      <c r="B2332">
        <v>1962</v>
      </c>
      <c r="C2332" t="s">
        <v>37</v>
      </c>
      <c r="D2332">
        <v>11</v>
      </c>
      <c r="E2332">
        <v>0</v>
      </c>
      <c r="F2332" s="54">
        <v>48673.56</v>
      </c>
      <c r="G2332" t="s">
        <v>16</v>
      </c>
      <c r="H2332" t="s">
        <v>11</v>
      </c>
      <c r="I2332" t="s">
        <v>13</v>
      </c>
      <c r="J2332" s="20"/>
      <c r="K2332" s="20"/>
      <c r="L2332" s="17" t="str">
        <f t="shared" si="184"/>
        <v>Oct</v>
      </c>
      <c r="M2332" s="17">
        <f t="shared" si="185"/>
        <v>1962</v>
      </c>
      <c r="N2332" s="17" t="str" cm="1">
        <f t="array" ref="N2332">IF(G2332="?",INDEX($G$2:$G$2344,MODE(MATCH($G$2:$G$2344,$G$2:$G$2344,0))),G2332)</f>
        <v>tier - 1</v>
      </c>
      <c r="O2332" s="17" t="str" cm="1">
        <f t="array" ref="O2332">IF(H2332="?",INDEX($H$2:$H$2344,MODE(MATCH($H$2:$H$2344,$H$2:$H$2344,0))),H2332)</f>
        <v>tier - 2</v>
      </c>
      <c r="P2332" s="17" t="str">
        <f t="shared" si="186"/>
        <v>R1013</v>
      </c>
      <c r="Q2332" s="47" t="str">
        <f t="shared" si="187"/>
        <v>11-Oct-1962</v>
      </c>
      <c r="R2332" s="48">
        <v>22930</v>
      </c>
      <c r="S2332" s="17"/>
      <c r="T2332" s="30">
        <f t="shared" si="188"/>
        <v>60</v>
      </c>
      <c r="U2332" s="62">
        <v>48673.56</v>
      </c>
    </row>
    <row r="2333" spans="1:21" x14ac:dyDescent="0.25">
      <c r="A2333" t="s">
        <v>2361</v>
      </c>
      <c r="B2333">
        <v>1965</v>
      </c>
      <c r="C2333" t="s">
        <v>37</v>
      </c>
      <c r="D2333">
        <v>27</v>
      </c>
      <c r="E2333">
        <v>1</v>
      </c>
      <c r="F2333" s="54">
        <v>48675.519999999997</v>
      </c>
      <c r="G2333" t="s">
        <v>16</v>
      </c>
      <c r="H2333" t="s">
        <v>11</v>
      </c>
      <c r="I2333" t="s">
        <v>13</v>
      </c>
      <c r="J2333" s="19"/>
      <c r="K2333" s="19"/>
      <c r="L2333" s="15" t="str">
        <f t="shared" si="184"/>
        <v>Oct</v>
      </c>
      <c r="M2333" s="15">
        <f t="shared" si="185"/>
        <v>1965</v>
      </c>
      <c r="N2333" s="15" t="str" cm="1">
        <f t="array" ref="N2333">IF(G2333="?",INDEX($G$2:$G$2344,MODE(MATCH($G$2:$G$2344,$G$2:$G$2344,0))),G2333)</f>
        <v>tier - 1</v>
      </c>
      <c r="O2333" s="15" t="str" cm="1">
        <f t="array" ref="O2333">IF(H2333="?",INDEX($H$2:$H$2344,MODE(MATCH($H$2:$H$2344,$H$2:$H$2344,0))),H2333)</f>
        <v>tier - 2</v>
      </c>
      <c r="P2333" s="15" t="str">
        <f t="shared" si="186"/>
        <v>R1013</v>
      </c>
      <c r="Q2333" s="49" t="str">
        <f t="shared" si="187"/>
        <v>27-Oct-1965</v>
      </c>
      <c r="R2333" s="46">
        <v>24042</v>
      </c>
      <c r="S2333" s="15"/>
      <c r="T2333" s="29">
        <f t="shared" si="188"/>
        <v>57</v>
      </c>
      <c r="U2333" s="61">
        <v>48675.519999999997</v>
      </c>
    </row>
    <row r="2334" spans="1:21" x14ac:dyDescent="0.25">
      <c r="A2334" t="s">
        <v>2362</v>
      </c>
      <c r="B2334">
        <v>1959</v>
      </c>
      <c r="C2334" t="s">
        <v>10</v>
      </c>
      <c r="D2334">
        <v>22</v>
      </c>
      <c r="E2334">
        <v>0</v>
      </c>
      <c r="F2334" s="54">
        <v>48824.45</v>
      </c>
      <c r="G2334" t="s">
        <v>11</v>
      </c>
      <c r="H2334" t="s">
        <v>16</v>
      </c>
      <c r="I2334" t="s">
        <v>42</v>
      </c>
      <c r="J2334" s="20"/>
      <c r="K2334" s="20"/>
      <c r="L2334" s="17" t="str">
        <f t="shared" si="184"/>
        <v>Jul</v>
      </c>
      <c r="M2334" s="17">
        <f t="shared" si="185"/>
        <v>1959</v>
      </c>
      <c r="N2334" s="17" t="str" cm="1">
        <f t="array" ref="N2334">IF(G2334="?",INDEX($G$2:$G$2344,MODE(MATCH($G$2:$G$2344,$G$2:$G$2344,0))),G2334)</f>
        <v>tier - 2</v>
      </c>
      <c r="O2334" s="17" t="str" cm="1">
        <f t="array" ref="O2334">IF(H2334="?",INDEX($H$2:$H$2344,MODE(MATCH($H$2:$H$2344,$H$2:$H$2344,0))),H2334)</f>
        <v>tier - 1</v>
      </c>
      <c r="P2334" s="17" t="str">
        <f t="shared" si="186"/>
        <v>R1011</v>
      </c>
      <c r="Q2334" s="47" t="str">
        <f t="shared" si="187"/>
        <v>22-Jul-1959</v>
      </c>
      <c r="R2334" s="48">
        <v>21753</v>
      </c>
      <c r="S2334" s="17"/>
      <c r="T2334" s="30">
        <f t="shared" si="188"/>
        <v>63</v>
      </c>
      <c r="U2334" s="62">
        <v>48824.45</v>
      </c>
    </row>
    <row r="2335" spans="1:21" x14ac:dyDescent="0.25">
      <c r="A2335" t="s">
        <v>2363</v>
      </c>
      <c r="B2335">
        <v>1978</v>
      </c>
      <c r="C2335" t="s">
        <v>30</v>
      </c>
      <c r="D2335">
        <v>29</v>
      </c>
      <c r="E2335">
        <v>0</v>
      </c>
      <c r="F2335" s="54">
        <v>48885.14</v>
      </c>
      <c r="G2335" t="s">
        <v>16</v>
      </c>
      <c r="H2335" t="s">
        <v>11</v>
      </c>
      <c r="I2335" t="s">
        <v>13</v>
      </c>
      <c r="J2335" s="19"/>
      <c r="K2335" s="19"/>
      <c r="L2335" s="15" t="str">
        <f t="shared" si="184"/>
        <v>Dec</v>
      </c>
      <c r="M2335" s="15">
        <f t="shared" si="185"/>
        <v>1978</v>
      </c>
      <c r="N2335" s="15" t="str" cm="1">
        <f t="array" ref="N2335">IF(G2335="?",INDEX($G$2:$G$2344,MODE(MATCH($G$2:$G$2344,$G$2:$G$2344,0))),G2335)</f>
        <v>tier - 1</v>
      </c>
      <c r="O2335" s="15" t="str" cm="1">
        <f t="array" ref="O2335">IF(H2335="?",INDEX($H$2:$H$2344,MODE(MATCH($H$2:$H$2344,$H$2:$H$2344,0))),H2335)</f>
        <v>tier - 2</v>
      </c>
      <c r="P2335" s="15" t="str">
        <f t="shared" si="186"/>
        <v>R1013</v>
      </c>
      <c r="Q2335" s="49" t="str">
        <f t="shared" si="187"/>
        <v>29-Dec-1978</v>
      </c>
      <c r="R2335" s="46">
        <v>28853</v>
      </c>
      <c r="S2335" s="15"/>
      <c r="T2335" s="29">
        <f t="shared" si="188"/>
        <v>44</v>
      </c>
      <c r="U2335" s="61">
        <v>48885.14</v>
      </c>
    </row>
    <row r="2336" spans="1:21" x14ac:dyDescent="0.25">
      <c r="A2336" t="s">
        <v>2364</v>
      </c>
      <c r="B2336">
        <v>1963</v>
      </c>
      <c r="C2336" t="s">
        <v>20</v>
      </c>
      <c r="D2336">
        <v>4</v>
      </c>
      <c r="E2336">
        <v>1</v>
      </c>
      <c r="F2336" s="54">
        <v>48970.25</v>
      </c>
      <c r="G2336" t="s">
        <v>16</v>
      </c>
      <c r="H2336" t="s">
        <v>11</v>
      </c>
      <c r="I2336" t="s">
        <v>13</v>
      </c>
      <c r="J2336" s="20"/>
      <c r="K2336" s="20"/>
      <c r="L2336" s="17" t="str">
        <f t="shared" si="184"/>
        <v>Sep</v>
      </c>
      <c r="M2336" s="17">
        <f t="shared" si="185"/>
        <v>1963</v>
      </c>
      <c r="N2336" s="17" t="str" cm="1">
        <f t="array" ref="N2336">IF(G2336="?",INDEX($G$2:$G$2344,MODE(MATCH($G$2:$G$2344,$G$2:$G$2344,0))),G2336)</f>
        <v>tier - 1</v>
      </c>
      <c r="O2336" s="17" t="str" cm="1">
        <f t="array" ref="O2336">IF(H2336="?",INDEX($H$2:$H$2344,MODE(MATCH($H$2:$H$2344,$H$2:$H$2344,0))),H2336)</f>
        <v>tier - 2</v>
      </c>
      <c r="P2336" s="17" t="str">
        <f t="shared" si="186"/>
        <v>R1013</v>
      </c>
      <c r="Q2336" s="47" t="str">
        <f t="shared" si="187"/>
        <v>4-Sep-1963</v>
      </c>
      <c r="R2336" s="48">
        <v>23258</v>
      </c>
      <c r="S2336" s="17"/>
      <c r="T2336" s="30">
        <f t="shared" si="188"/>
        <v>59</v>
      </c>
      <c r="U2336" s="62">
        <v>48970.25</v>
      </c>
    </row>
    <row r="2337" spans="1:21" x14ac:dyDescent="0.25">
      <c r="A2337" t="s">
        <v>2365</v>
      </c>
      <c r="B2337">
        <v>1958</v>
      </c>
      <c r="C2337" t="s">
        <v>18</v>
      </c>
      <c r="D2337">
        <v>27</v>
      </c>
      <c r="E2337">
        <v>2</v>
      </c>
      <c r="F2337" s="54">
        <v>49577.66</v>
      </c>
      <c r="G2337" t="s">
        <v>11</v>
      </c>
      <c r="H2337" t="s">
        <v>11</v>
      </c>
      <c r="I2337" t="s">
        <v>13</v>
      </c>
      <c r="J2337" s="19"/>
      <c r="K2337" s="19"/>
      <c r="L2337" s="15" t="str">
        <f t="shared" si="184"/>
        <v>Jun</v>
      </c>
      <c r="M2337" s="15">
        <f t="shared" si="185"/>
        <v>1958</v>
      </c>
      <c r="N2337" s="15" t="str" cm="1">
        <f t="array" ref="N2337">IF(G2337="?",INDEX($G$2:$G$2344,MODE(MATCH($G$2:$G$2344,$G$2:$G$2344,0))),G2337)</f>
        <v>tier - 2</v>
      </c>
      <c r="O2337" s="15" t="str" cm="1">
        <f t="array" ref="O2337">IF(H2337="?",INDEX($H$2:$H$2344,MODE(MATCH($H$2:$H$2344,$H$2:$H$2344,0))),H2337)</f>
        <v>tier - 2</v>
      </c>
      <c r="P2337" s="15" t="str">
        <f t="shared" si="186"/>
        <v>R1013</v>
      </c>
      <c r="Q2337" s="49" t="str">
        <f t="shared" si="187"/>
        <v>27-Jun-1958</v>
      </c>
      <c r="R2337" s="46">
        <v>21363</v>
      </c>
      <c r="S2337" s="15"/>
      <c r="T2337" s="29">
        <f t="shared" si="188"/>
        <v>64</v>
      </c>
      <c r="U2337" s="61">
        <v>49577.66</v>
      </c>
    </row>
    <row r="2338" spans="1:21" x14ac:dyDescent="0.25">
      <c r="A2338" t="s">
        <v>2366</v>
      </c>
      <c r="B2338">
        <v>1994</v>
      </c>
      <c r="C2338" t="s">
        <v>37</v>
      </c>
      <c r="D2338">
        <v>27</v>
      </c>
      <c r="E2338">
        <v>1</v>
      </c>
      <c r="F2338" s="54">
        <v>51194.559999999998</v>
      </c>
      <c r="G2338" t="s">
        <v>16</v>
      </c>
      <c r="H2338" t="s">
        <v>12</v>
      </c>
      <c r="I2338" t="s">
        <v>42</v>
      </c>
      <c r="J2338" s="20"/>
      <c r="K2338" s="20"/>
      <c r="L2338" s="17" t="str">
        <f t="shared" si="184"/>
        <v>Oct</v>
      </c>
      <c r="M2338" s="17">
        <f t="shared" si="185"/>
        <v>1994</v>
      </c>
      <c r="N2338" s="17" t="str" cm="1">
        <f t="array" ref="N2338">IF(G2338="?",INDEX($G$2:$G$2344,MODE(MATCH($G$2:$G$2344,$G$2:$G$2344,0))),G2338)</f>
        <v>tier - 1</v>
      </c>
      <c r="O2338" s="17" t="str" cm="1">
        <f t="array" ref="O2338">IF(H2338="?",INDEX($H$2:$H$2344,MODE(MATCH($H$2:$H$2344,$H$2:$H$2344,0))),H2338)</f>
        <v>tier - 3</v>
      </c>
      <c r="P2338" s="17" t="str">
        <f t="shared" si="186"/>
        <v>R1011</v>
      </c>
      <c r="Q2338" s="47" t="str">
        <f t="shared" si="187"/>
        <v>27-Oct-1994</v>
      </c>
      <c r="R2338" s="48">
        <v>34634</v>
      </c>
      <c r="S2338" s="17"/>
      <c r="T2338" s="30">
        <f t="shared" si="188"/>
        <v>28</v>
      </c>
      <c r="U2338" s="62">
        <v>51194.559999999998</v>
      </c>
    </row>
    <row r="2339" spans="1:21" x14ac:dyDescent="0.25">
      <c r="A2339" t="s">
        <v>2367</v>
      </c>
      <c r="B2339">
        <v>1962</v>
      </c>
      <c r="C2339" t="s">
        <v>35</v>
      </c>
      <c r="D2339">
        <v>4</v>
      </c>
      <c r="E2339">
        <v>0</v>
      </c>
      <c r="F2339" s="54">
        <v>52590.83</v>
      </c>
      <c r="G2339" t="s">
        <v>16</v>
      </c>
      <c r="H2339" t="s">
        <v>12</v>
      </c>
      <c r="I2339" t="s">
        <v>42</v>
      </c>
      <c r="J2339" s="19"/>
      <c r="K2339" s="19"/>
      <c r="L2339" s="15" t="str">
        <f t="shared" si="184"/>
        <v>Aug</v>
      </c>
      <c r="M2339" s="15">
        <f t="shared" si="185"/>
        <v>1962</v>
      </c>
      <c r="N2339" s="15" t="str" cm="1">
        <f t="array" ref="N2339">IF(G2339="?",INDEX($G$2:$G$2344,MODE(MATCH($G$2:$G$2344,$G$2:$G$2344,0))),G2339)</f>
        <v>tier - 1</v>
      </c>
      <c r="O2339" s="15" t="str" cm="1">
        <f t="array" ref="O2339">IF(H2339="?",INDEX($H$2:$H$2344,MODE(MATCH($H$2:$H$2344,$H$2:$H$2344,0))),H2339)</f>
        <v>tier - 3</v>
      </c>
      <c r="P2339" s="15" t="str">
        <f t="shared" si="186"/>
        <v>R1011</v>
      </c>
      <c r="Q2339" s="49" t="str">
        <f t="shared" si="187"/>
        <v>4-Aug-1962</v>
      </c>
      <c r="R2339" s="46">
        <v>22862</v>
      </c>
      <c r="S2339" s="15"/>
      <c r="T2339" s="29">
        <f t="shared" si="188"/>
        <v>60</v>
      </c>
      <c r="U2339" s="61">
        <v>52590.83</v>
      </c>
    </row>
    <row r="2340" spans="1:21" x14ac:dyDescent="0.25">
      <c r="A2340" t="s">
        <v>2368</v>
      </c>
      <c r="B2340">
        <v>1989</v>
      </c>
      <c r="C2340" t="s">
        <v>18</v>
      </c>
      <c r="D2340">
        <v>19</v>
      </c>
      <c r="E2340">
        <v>0</v>
      </c>
      <c r="F2340" s="54">
        <v>55135.4</v>
      </c>
      <c r="G2340" t="s">
        <v>16</v>
      </c>
      <c r="H2340" t="s">
        <v>11</v>
      </c>
      <c r="I2340" t="s">
        <v>23</v>
      </c>
      <c r="J2340" s="20"/>
      <c r="K2340" s="20"/>
      <c r="L2340" s="17" t="str">
        <f t="shared" si="184"/>
        <v>Jun</v>
      </c>
      <c r="M2340" s="17">
        <f t="shared" si="185"/>
        <v>1989</v>
      </c>
      <c r="N2340" s="17" t="str" cm="1">
        <f t="array" ref="N2340">IF(G2340="?",INDEX($G$2:$G$2344,MODE(MATCH($G$2:$G$2344,$G$2:$G$2344,0))),G2340)</f>
        <v>tier - 1</v>
      </c>
      <c r="O2340" s="17" t="str" cm="1">
        <f t="array" ref="O2340">IF(H2340="?",INDEX($H$2:$H$2344,MODE(MATCH($H$2:$H$2344,$H$2:$H$2344,0))),H2340)</f>
        <v>tier - 2</v>
      </c>
      <c r="P2340" s="17" t="str">
        <f t="shared" si="186"/>
        <v>R1012</v>
      </c>
      <c r="Q2340" s="47" t="str">
        <f t="shared" si="187"/>
        <v>19-Jun-1989</v>
      </c>
      <c r="R2340" s="48">
        <v>32678</v>
      </c>
      <c r="S2340" s="17"/>
      <c r="T2340" s="30">
        <f t="shared" si="188"/>
        <v>33</v>
      </c>
      <c r="U2340" s="62">
        <v>55135.4</v>
      </c>
    </row>
    <row r="2341" spans="1:21" x14ac:dyDescent="0.25">
      <c r="A2341" t="s">
        <v>2369</v>
      </c>
      <c r="B2341">
        <v>1991</v>
      </c>
      <c r="C2341" t="s">
        <v>18</v>
      </c>
      <c r="D2341">
        <v>6</v>
      </c>
      <c r="E2341">
        <v>1</v>
      </c>
      <c r="F2341" s="54">
        <v>58571.07</v>
      </c>
      <c r="G2341" t="s">
        <v>16</v>
      </c>
      <c r="H2341" t="s">
        <v>12</v>
      </c>
      <c r="I2341" t="s">
        <v>247</v>
      </c>
      <c r="J2341" s="19"/>
      <c r="K2341" s="19"/>
      <c r="L2341" s="15" t="str">
        <f t="shared" si="184"/>
        <v>Jun</v>
      </c>
      <c r="M2341" s="15">
        <f t="shared" si="185"/>
        <v>1991</v>
      </c>
      <c r="N2341" s="15" t="str" cm="1">
        <f t="array" ref="N2341">IF(G2341="?",INDEX($G$2:$G$2344,MODE(MATCH($G$2:$G$2344,$G$2:$G$2344,0))),G2341)</f>
        <v>tier - 1</v>
      </c>
      <c r="O2341" s="15" t="str" cm="1">
        <f t="array" ref="O2341">IF(H2341="?",INDEX($H$2:$H$2344,MODE(MATCH($H$2:$H$2344,$H$2:$H$2344,0))),H2341)</f>
        <v>tier - 3</v>
      </c>
      <c r="P2341" s="15" t="str">
        <f t="shared" si="186"/>
        <v>R1024</v>
      </c>
      <c r="Q2341" s="49" t="str">
        <f t="shared" si="187"/>
        <v>6-Jun-1991</v>
      </c>
      <c r="R2341" s="46">
        <v>33395</v>
      </c>
      <c r="S2341" s="15"/>
      <c r="T2341" s="29">
        <f t="shared" si="188"/>
        <v>32</v>
      </c>
      <c r="U2341" s="61">
        <v>58571.07</v>
      </c>
    </row>
    <row r="2342" spans="1:21" x14ac:dyDescent="0.25">
      <c r="A2342" t="s">
        <v>2370</v>
      </c>
      <c r="B2342">
        <v>1970</v>
      </c>
      <c r="C2342" t="s">
        <v>31</v>
      </c>
      <c r="D2342">
        <v>11</v>
      </c>
      <c r="E2342">
        <v>3</v>
      </c>
      <c r="F2342" s="54">
        <v>60021.4</v>
      </c>
      <c r="G2342" t="s">
        <v>16</v>
      </c>
      <c r="H2342" t="s">
        <v>16</v>
      </c>
      <c r="I2342" t="s">
        <v>23</v>
      </c>
      <c r="J2342" s="20"/>
      <c r="K2342" s="20"/>
      <c r="L2342" s="17" t="str">
        <f t="shared" si="184"/>
        <v>Sep</v>
      </c>
      <c r="M2342" s="17">
        <f t="shared" si="185"/>
        <v>1970</v>
      </c>
      <c r="N2342" s="17" t="str" cm="1">
        <f t="array" ref="N2342">IF(G2342="?",INDEX($G$2:$G$2344,MODE(MATCH($G$2:$G$2344,$G$2:$G$2344,0))),G2342)</f>
        <v>tier - 1</v>
      </c>
      <c r="O2342" s="17" t="str" cm="1">
        <f t="array" ref="O2342">IF(H2342="?",INDEX($H$2:$H$2344,MODE(MATCH($H$2:$H$2344,$H$2:$H$2344,0))),H2342)</f>
        <v>tier - 1</v>
      </c>
      <c r="P2342" s="17" t="str">
        <f t="shared" si="186"/>
        <v>R1012</v>
      </c>
      <c r="Q2342" s="47" t="str">
        <f t="shared" si="187"/>
        <v>11-Sep-1970</v>
      </c>
      <c r="R2342" s="48">
        <v>25822</v>
      </c>
      <c r="S2342" s="17"/>
      <c r="T2342" s="30">
        <f t="shared" si="188"/>
        <v>52</v>
      </c>
      <c r="U2342" s="62">
        <v>60021.4</v>
      </c>
    </row>
    <row r="2343" spans="1:21" x14ac:dyDescent="0.25">
      <c r="A2343" t="s">
        <v>2371</v>
      </c>
      <c r="B2343">
        <v>1977</v>
      </c>
      <c r="C2343" t="s">
        <v>18</v>
      </c>
      <c r="D2343">
        <v>8</v>
      </c>
      <c r="E2343">
        <v>0</v>
      </c>
      <c r="F2343" s="54">
        <v>62592.87</v>
      </c>
      <c r="G2343" t="s">
        <v>11</v>
      </c>
      <c r="H2343" t="s">
        <v>12</v>
      </c>
      <c r="I2343" t="s">
        <v>13</v>
      </c>
      <c r="J2343" s="19"/>
      <c r="K2343" s="19"/>
      <c r="L2343" s="15" t="str">
        <f t="shared" si="184"/>
        <v>Jun</v>
      </c>
      <c r="M2343" s="15">
        <f t="shared" si="185"/>
        <v>1977</v>
      </c>
      <c r="N2343" s="15" t="str" cm="1">
        <f t="array" ref="N2343">IF(G2343="?",INDEX($G$2:$G$2344,MODE(MATCH($G$2:$G$2344,$G$2:$G$2344,0))),G2343)</f>
        <v>tier - 2</v>
      </c>
      <c r="O2343" s="15" t="str" cm="1">
        <f t="array" ref="O2343">IF(H2343="?",INDEX($H$2:$H$2344,MODE(MATCH($H$2:$H$2344,$H$2:$H$2344,0))),H2343)</f>
        <v>tier - 3</v>
      </c>
      <c r="P2343" s="15" t="str">
        <f t="shared" si="186"/>
        <v>R1013</v>
      </c>
      <c r="Q2343" s="49" t="str">
        <f t="shared" si="187"/>
        <v>8-Jun-1977</v>
      </c>
      <c r="R2343" s="46">
        <v>28284</v>
      </c>
      <c r="S2343" s="15"/>
      <c r="T2343" s="29">
        <f t="shared" si="188"/>
        <v>46</v>
      </c>
      <c r="U2343" s="61">
        <v>62592.87</v>
      </c>
    </row>
    <row r="2344" spans="1:21" x14ac:dyDescent="0.25">
      <c r="A2344" t="s">
        <v>2372</v>
      </c>
      <c r="B2344">
        <v>1968</v>
      </c>
      <c r="C2344" t="s">
        <v>37</v>
      </c>
      <c r="D2344">
        <v>12</v>
      </c>
      <c r="E2344">
        <v>0</v>
      </c>
      <c r="F2344" s="54">
        <v>63770.43</v>
      </c>
      <c r="G2344" t="s">
        <v>16</v>
      </c>
      <c r="H2344" t="s">
        <v>12</v>
      </c>
      <c r="I2344" t="s">
        <v>13</v>
      </c>
      <c r="J2344" s="20"/>
      <c r="K2344" s="20"/>
      <c r="L2344" s="34" t="str">
        <f t="shared" si="184"/>
        <v>Oct</v>
      </c>
      <c r="M2344" s="34">
        <f t="shared" si="185"/>
        <v>1968</v>
      </c>
      <c r="N2344" s="34" t="str" cm="1">
        <f t="array" ref="N2344">IF(G2344="?",INDEX($G$2:$G$2344,MODE(MATCH($G$2:$G$2344,$G$2:$G$2344,0))),G2344)</f>
        <v>tier - 1</v>
      </c>
      <c r="O2344" s="34" t="str" cm="1">
        <f t="array" ref="O2344">IF(H2344="?",INDEX($H$2:$H$2344,MODE(MATCH($H$2:$H$2344,$H$2:$H$2344,0))),H2344)</f>
        <v>tier - 3</v>
      </c>
      <c r="P2344" s="34" t="str">
        <f t="shared" si="186"/>
        <v>R1013</v>
      </c>
      <c r="Q2344" s="50" t="str">
        <f t="shared" si="187"/>
        <v>12-Oct-1968</v>
      </c>
      <c r="R2344" s="51">
        <v>25123</v>
      </c>
      <c r="S2344" s="34"/>
      <c r="T2344" s="37">
        <f t="shared" si="188"/>
        <v>54</v>
      </c>
      <c r="U2344" s="63">
        <v>63770.43</v>
      </c>
    </row>
    <row r="2345" spans="1:21" x14ac:dyDescent="0.25">
      <c r="J2345" s="35"/>
      <c r="K2345" s="35"/>
    </row>
  </sheetData>
  <mergeCells count="2">
    <mergeCell ref="J2:K2"/>
    <mergeCell ref="J17:K1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BF113-D714-4652-907D-FC1C863AD8B8}">
  <dimension ref="A1:Q2336"/>
  <sheetViews>
    <sheetView workbookViewId="0">
      <selection activeCell="F1" sqref="F1"/>
    </sheetView>
  </sheetViews>
  <sheetFormatPr defaultRowHeight="15" x14ac:dyDescent="0.25"/>
  <cols>
    <col min="1" max="1" width="14" customWidth="1"/>
    <col min="2" max="2" width="21" bestFit="1" customWidth="1"/>
    <col min="3" max="3" width="10.7109375" customWidth="1"/>
    <col min="5" max="5" width="13.85546875" customWidth="1"/>
    <col min="6" max="6" width="17.140625" customWidth="1"/>
    <col min="7" max="7" width="15.85546875" customWidth="1"/>
    <col min="8" max="8" width="22.28515625" customWidth="1"/>
    <col min="9" max="9" width="9.85546875" customWidth="1"/>
    <col min="10" max="10" width="15.42578125" customWidth="1"/>
    <col min="11" max="11" width="16.85546875" customWidth="1"/>
    <col min="12" max="12" width="14.28515625" customWidth="1"/>
    <col min="13" max="13" width="11.28515625" bestFit="1" customWidth="1"/>
    <col min="14" max="14" width="14.28515625" customWidth="1"/>
    <col min="15" max="15" width="10.42578125" customWidth="1"/>
    <col min="16" max="16" width="10" customWidth="1"/>
  </cols>
  <sheetData>
    <row r="1" spans="1:17" ht="15.75" x14ac:dyDescent="0.25">
      <c r="A1" s="73" t="s">
        <v>0</v>
      </c>
      <c r="B1" s="72" t="s">
        <v>8334</v>
      </c>
      <c r="C1" s="70" t="s">
        <v>2373</v>
      </c>
      <c r="D1" s="70" t="s">
        <v>2374</v>
      </c>
      <c r="E1" s="71" t="s">
        <v>2375</v>
      </c>
      <c r="F1" s="71" t="s">
        <v>2376</v>
      </c>
      <c r="G1" s="71" t="s">
        <v>8335</v>
      </c>
      <c r="H1" s="71" t="s">
        <v>8337</v>
      </c>
      <c r="I1" s="71" t="s">
        <v>4721</v>
      </c>
      <c r="J1" s="71" t="s">
        <v>8330</v>
      </c>
      <c r="K1" s="71" t="s">
        <v>8331</v>
      </c>
      <c r="L1" s="71" t="s">
        <v>8332</v>
      </c>
      <c r="M1" s="71" t="s">
        <v>8336</v>
      </c>
      <c r="N1" s="71" t="s">
        <v>4722</v>
      </c>
      <c r="O1" s="71" t="s">
        <v>4723</v>
      </c>
      <c r="P1" s="71" t="s">
        <v>8</v>
      </c>
      <c r="Q1" s="71" t="s">
        <v>8333</v>
      </c>
    </row>
    <row r="2" spans="1:17" ht="15.75" x14ac:dyDescent="0.25">
      <c r="A2" s="10" t="s">
        <v>2372</v>
      </c>
      <c r="B2" s="7" t="str">
        <f>VLOOKUP($A2,'Customer Names'!$A$1:$E$2336,4,FALSE)</f>
        <v xml:space="preserve">  Kelly</v>
      </c>
      <c r="C2" s="7">
        <f>VLOOKUP($A2,'Medical Examinations'!$A$1:$P$2336,2,FALSE)</f>
        <v>47.41</v>
      </c>
      <c r="D2" s="7">
        <f>VLOOKUP($A2,'Medical Examinations'!$A$1:$P$2336,3,FALSE)</f>
        <v>7.47</v>
      </c>
      <c r="E2" s="7" t="str">
        <f>VLOOKUP($A2,'Medical Examinations'!$A$1:$P$2336,13,FALSE)</f>
        <v>No</v>
      </c>
      <c r="F2" s="7" t="str">
        <f>VLOOKUP($A2,'Medical Examinations'!$A$1:$P$2336,5,FALSE)</f>
        <v>No</v>
      </c>
      <c r="G2" s="7" t="str">
        <f>VLOOKUP($A2,'Medical Examinations'!$A$1:$P$2336,6,FALSE)</f>
        <v>No</v>
      </c>
      <c r="H2" s="7" t="str">
        <f>VLOOKUP($A2,'Medical Examinations'!$A$1:$P$2336,12,FALSE)</f>
        <v>0</v>
      </c>
      <c r="I2" s="7" t="str">
        <f>VLOOKUP($A2,'Medical Examinations'!$A$1:$P$2336,14,FALSE)</f>
        <v>Yes</v>
      </c>
      <c r="J2" s="7" t="str">
        <f>VLOOKUP($A2,'Medical Examinations'!$A$1:$P$2336,15,FALSE)</f>
        <v>Obesity</v>
      </c>
      <c r="K2" s="7" t="str">
        <f>VLOOKUP($A2,'Medical Examinations'!$A$1:$P$2336,16,FALSE)</f>
        <v>Diabetes</v>
      </c>
      <c r="L2" s="12">
        <f>VLOOKUP($A2,'Hospitalisation Details'!$A$1:$U$2344,18,FALSE)</f>
        <v>25123</v>
      </c>
      <c r="M2" s="21">
        <f>VLOOKUP($A2,'Hospitalisation Details'!$A$1:$U$2344,21,FALSE)</f>
        <v>63770.43</v>
      </c>
      <c r="N2" s="9" t="str">
        <f>VLOOKUP($A2,'Hospitalisation Details'!$A$1:$U$2344,14,FALSE)</f>
        <v>tier - 1</v>
      </c>
      <c r="O2" s="9" t="str">
        <f>VLOOKUP($A2,'Hospitalisation Details'!$A$1:$U$2344,15,FALSE)</f>
        <v>tier - 3</v>
      </c>
      <c r="P2" s="9" t="str">
        <f>VLOOKUP($A2,'Hospitalisation Details'!$A$1:$U$2344,16,FALSE)</f>
        <v>R1013</v>
      </c>
      <c r="Q2" s="9">
        <f>VLOOKUP($A2,'Hospitalisation Details'!$A$1:$U$2344,20,FALSE)</f>
        <v>54</v>
      </c>
    </row>
    <row r="3" spans="1:17" ht="15.75" x14ac:dyDescent="0.25">
      <c r="A3" s="10" t="s">
        <v>2371</v>
      </c>
      <c r="B3" s="7" t="str">
        <f>VLOOKUP($A3,'Customer Names'!$A$1:$E$2336,4,FALSE)</f>
        <v xml:space="preserve">  Matthew D</v>
      </c>
      <c r="C3" s="7">
        <f>VLOOKUP($A3,'Medical Examinations'!$A$1:$P$2336,2,FALSE)</f>
        <v>30.36</v>
      </c>
      <c r="D3" s="7">
        <f>VLOOKUP($A3,'Medical Examinations'!$A$1:$P$2336,3,FALSE)</f>
        <v>5.77</v>
      </c>
      <c r="E3" s="7" t="str">
        <f>VLOOKUP($A3,'Medical Examinations'!$A$1:$P$2336,13,FALSE)</f>
        <v>No</v>
      </c>
      <c r="F3" s="7" t="str">
        <f>VLOOKUP($A3,'Medical Examinations'!$A$1:$P$2336,5,FALSE)</f>
        <v>No</v>
      </c>
      <c r="G3" s="7" t="str">
        <f>VLOOKUP($A3,'Medical Examinations'!$A$1:$P$2336,6,FALSE)</f>
        <v>No</v>
      </c>
      <c r="H3" s="7" t="str">
        <f>VLOOKUP($A3,'Medical Examinations'!$A$1:$P$2336,12,FALSE)</f>
        <v>0</v>
      </c>
      <c r="I3" s="7" t="str">
        <f>VLOOKUP($A3,'Medical Examinations'!$A$1:$P$2336,14,FALSE)</f>
        <v>Yes</v>
      </c>
      <c r="J3" s="7" t="str">
        <f>VLOOKUP($A3,'Medical Examinations'!$A$1:$P$2336,15,FALSE)</f>
        <v>Obesity</v>
      </c>
      <c r="K3" s="7" t="str">
        <f>VLOOKUP($A3,'Medical Examinations'!$A$1:$P$2336,16,FALSE)</f>
        <v>Prediabetes</v>
      </c>
      <c r="L3" s="12">
        <f>VLOOKUP($A3,'Hospitalisation Details'!$A$1:$U$2344,18,FALSE)</f>
        <v>28284</v>
      </c>
      <c r="M3" s="21">
        <f>VLOOKUP($A3,'Hospitalisation Details'!$A$1:$U$2344,21,FALSE)</f>
        <v>62592.87</v>
      </c>
      <c r="N3" s="9" t="str">
        <f>VLOOKUP($A3,'Hospitalisation Details'!$A$1:$U$2344,14,FALSE)</f>
        <v>tier - 2</v>
      </c>
      <c r="O3" s="9" t="str">
        <f>VLOOKUP($A3,'Hospitalisation Details'!$A$1:$U$2344,15,FALSE)</f>
        <v>tier - 3</v>
      </c>
      <c r="P3" s="9" t="str">
        <f>VLOOKUP($A3,'Hospitalisation Details'!$A$1:$U$2344,16,FALSE)</f>
        <v>R1013</v>
      </c>
      <c r="Q3" s="9">
        <f>VLOOKUP($A3,'Hospitalisation Details'!$A$1:$U$2344,20,FALSE)</f>
        <v>46</v>
      </c>
    </row>
    <row r="4" spans="1:17" ht="15.75" x14ac:dyDescent="0.25">
      <c r="A4" s="10" t="s">
        <v>2370</v>
      </c>
      <c r="B4" s="7" t="str">
        <f>VLOOKUP($A4,'Customer Names'!$A$1:$E$2336,4,FALSE)</f>
        <v xml:space="preserve">  Phil</v>
      </c>
      <c r="C4" s="7">
        <f>VLOOKUP($A4,'Medical Examinations'!$A$1:$P$2336,2,FALSE)</f>
        <v>34.484999999999999</v>
      </c>
      <c r="D4" s="7">
        <f>VLOOKUP($A4,'Medical Examinations'!$A$1:$P$2336,3,FALSE)</f>
        <v>11.87</v>
      </c>
      <c r="E4" s="7" t="str">
        <f>VLOOKUP($A4,'Medical Examinations'!$A$1:$P$2336,13,FALSE)</f>
        <v>Yes</v>
      </c>
      <c r="F4" s="7" t="str">
        <f>VLOOKUP($A4,'Medical Examinations'!$A$1:$P$2336,5,FALSE)</f>
        <v>No</v>
      </c>
      <c r="G4" s="7" t="str">
        <f>VLOOKUP($A4,'Medical Examinations'!$A$1:$P$2336,6,FALSE)</f>
        <v>No</v>
      </c>
      <c r="H4" s="7">
        <f>VLOOKUP($A4,'Medical Examinations'!$A$1:$P$2336,12,FALSE)</f>
        <v>2</v>
      </c>
      <c r="I4" s="7" t="str">
        <f>VLOOKUP($A4,'Medical Examinations'!$A$1:$P$2336,14,FALSE)</f>
        <v>Yes</v>
      </c>
      <c r="J4" s="7" t="str">
        <f>VLOOKUP($A4,'Medical Examinations'!$A$1:$P$2336,15,FALSE)</f>
        <v>Obesity</v>
      </c>
      <c r="K4" s="7" t="str">
        <f>VLOOKUP($A4,'Medical Examinations'!$A$1:$P$2336,16,FALSE)</f>
        <v>Diabetes</v>
      </c>
      <c r="L4" s="12">
        <f>VLOOKUP($A4,'Hospitalisation Details'!$A$1:$U$2344,18,FALSE)</f>
        <v>25822</v>
      </c>
      <c r="M4" s="21">
        <f>VLOOKUP($A4,'Hospitalisation Details'!$A$1:$U$2344,21,FALSE)</f>
        <v>60021.4</v>
      </c>
      <c r="N4" s="9" t="str">
        <f>VLOOKUP($A4,'Hospitalisation Details'!$A$1:$U$2344,14,FALSE)</f>
        <v>tier - 1</v>
      </c>
      <c r="O4" s="9" t="str">
        <f>VLOOKUP($A4,'Hospitalisation Details'!$A$1:$U$2344,15,FALSE)</f>
        <v>tier - 1</v>
      </c>
      <c r="P4" s="9" t="str">
        <f>VLOOKUP($A4,'Hospitalisation Details'!$A$1:$U$2344,16,FALSE)</f>
        <v>R1012</v>
      </c>
      <c r="Q4" s="9">
        <f>VLOOKUP($A4,'Hospitalisation Details'!$A$1:$U$2344,20,FALSE)</f>
        <v>52</v>
      </c>
    </row>
    <row r="5" spans="1:17" ht="15.75" x14ac:dyDescent="0.25">
      <c r="A5" s="10" t="s">
        <v>2369</v>
      </c>
      <c r="B5" s="7" t="str">
        <f>VLOOKUP($A5,'Customer Names'!$A$1:$E$2336,4,FALSE)</f>
        <v xml:space="preserve">  Kelsey</v>
      </c>
      <c r="C5" s="7">
        <f>VLOOKUP($A5,'Medical Examinations'!$A$1:$P$2336,2,FALSE)</f>
        <v>38.094999999999999</v>
      </c>
      <c r="D5" s="7">
        <f>VLOOKUP($A5,'Medical Examinations'!$A$1:$P$2336,3,FALSE)</f>
        <v>6.05</v>
      </c>
      <c r="E5" s="7" t="str">
        <f>VLOOKUP($A5,'Medical Examinations'!$A$1:$P$2336,13,FALSE)</f>
        <v>No</v>
      </c>
      <c r="F5" s="7" t="str">
        <f>VLOOKUP($A5,'Medical Examinations'!$A$1:$P$2336,5,FALSE)</f>
        <v>No</v>
      </c>
      <c r="G5" s="7" t="str">
        <f>VLOOKUP($A5,'Medical Examinations'!$A$1:$P$2336,6,FALSE)</f>
        <v>No</v>
      </c>
      <c r="H5" s="7" t="str">
        <f>VLOOKUP($A5,'Medical Examinations'!$A$1:$P$2336,12,FALSE)</f>
        <v>0</v>
      </c>
      <c r="I5" s="7" t="str">
        <f>VLOOKUP($A5,'Medical Examinations'!$A$1:$P$2336,14,FALSE)</f>
        <v>Yes</v>
      </c>
      <c r="J5" s="7" t="str">
        <f>VLOOKUP($A5,'Medical Examinations'!$A$1:$P$2336,15,FALSE)</f>
        <v>Obesity</v>
      </c>
      <c r="K5" s="7" t="str">
        <f>VLOOKUP($A5,'Medical Examinations'!$A$1:$P$2336,16,FALSE)</f>
        <v>Prediabetes</v>
      </c>
      <c r="L5" s="12">
        <f>VLOOKUP($A5,'Hospitalisation Details'!$A$1:$U$2344,18,FALSE)</f>
        <v>33395</v>
      </c>
      <c r="M5" s="21">
        <f>VLOOKUP($A5,'Hospitalisation Details'!$A$1:$U$2344,21,FALSE)</f>
        <v>58571.07</v>
      </c>
      <c r="N5" s="9" t="str">
        <f>VLOOKUP($A5,'Hospitalisation Details'!$A$1:$U$2344,14,FALSE)</f>
        <v>tier - 1</v>
      </c>
      <c r="O5" s="9" t="str">
        <f>VLOOKUP($A5,'Hospitalisation Details'!$A$1:$U$2344,15,FALSE)</f>
        <v>tier - 3</v>
      </c>
      <c r="P5" s="9" t="str">
        <f>VLOOKUP($A5,'Hospitalisation Details'!$A$1:$U$2344,16,FALSE)</f>
        <v>R1024</v>
      </c>
      <c r="Q5" s="9">
        <f>VLOOKUP($A5,'Hospitalisation Details'!$A$1:$U$2344,20,FALSE)</f>
        <v>32</v>
      </c>
    </row>
    <row r="6" spans="1:17" ht="15.75" x14ac:dyDescent="0.25">
      <c r="A6" s="10" t="s">
        <v>2368</v>
      </c>
      <c r="B6" s="7" t="str">
        <f>VLOOKUP($A6,'Customer Names'!$A$1:$E$2336,4,FALSE)</f>
        <v xml:space="preserve">  Kristyn</v>
      </c>
      <c r="C6" s="7">
        <f>VLOOKUP($A6,'Medical Examinations'!$A$1:$P$2336,2,FALSE)</f>
        <v>35.53</v>
      </c>
      <c r="D6" s="7">
        <f>VLOOKUP($A6,'Medical Examinations'!$A$1:$P$2336,3,FALSE)</f>
        <v>5.45</v>
      </c>
      <c r="E6" s="7" t="str">
        <f>VLOOKUP($A6,'Medical Examinations'!$A$1:$P$2336,13,FALSE)</f>
        <v>No</v>
      </c>
      <c r="F6" s="7" t="str">
        <f>VLOOKUP($A6,'Medical Examinations'!$A$1:$P$2336,5,FALSE)</f>
        <v>No</v>
      </c>
      <c r="G6" s="7" t="str">
        <f>VLOOKUP($A6,'Medical Examinations'!$A$1:$P$2336,6,FALSE)</f>
        <v>No</v>
      </c>
      <c r="H6" s="7" t="str">
        <f>VLOOKUP($A6,'Medical Examinations'!$A$1:$P$2336,12,FALSE)</f>
        <v>0</v>
      </c>
      <c r="I6" s="7" t="str">
        <f>VLOOKUP($A6,'Medical Examinations'!$A$1:$P$2336,14,FALSE)</f>
        <v>Yes</v>
      </c>
      <c r="J6" s="7" t="str">
        <f>VLOOKUP($A6,'Medical Examinations'!$A$1:$P$2336,15,FALSE)</f>
        <v>Obesity</v>
      </c>
      <c r="K6" s="7" t="str">
        <f>VLOOKUP($A6,'Medical Examinations'!$A$1:$P$2336,16,FALSE)</f>
        <v>Normal</v>
      </c>
      <c r="L6" s="12">
        <f>VLOOKUP($A6,'Hospitalisation Details'!$A$1:$U$2344,18,FALSE)</f>
        <v>32678</v>
      </c>
      <c r="M6" s="21">
        <f>VLOOKUP($A6,'Hospitalisation Details'!$A$1:$U$2344,21,FALSE)</f>
        <v>55135.4</v>
      </c>
      <c r="N6" s="9" t="str">
        <f>VLOOKUP($A6,'Hospitalisation Details'!$A$1:$U$2344,14,FALSE)</f>
        <v>tier - 1</v>
      </c>
      <c r="O6" s="9" t="str">
        <f>VLOOKUP($A6,'Hospitalisation Details'!$A$1:$U$2344,15,FALSE)</f>
        <v>tier - 2</v>
      </c>
      <c r="P6" s="9" t="str">
        <f>VLOOKUP($A6,'Hospitalisation Details'!$A$1:$U$2344,16,FALSE)</f>
        <v>R1012</v>
      </c>
      <c r="Q6" s="9">
        <f>VLOOKUP($A6,'Hospitalisation Details'!$A$1:$U$2344,20,FALSE)</f>
        <v>33</v>
      </c>
    </row>
    <row r="7" spans="1:17" ht="15.75" x14ac:dyDescent="0.25">
      <c r="A7" s="10" t="s">
        <v>2367</v>
      </c>
      <c r="B7" s="7" t="str">
        <f>VLOOKUP($A7,'Customer Names'!$A$1:$E$2336,4,FALSE)</f>
        <v xml:space="preserve">  Russell B</v>
      </c>
      <c r="C7" s="7">
        <f>VLOOKUP($A7,'Medical Examinations'!$A$1:$P$2336,2,FALSE)</f>
        <v>32.799999999999997</v>
      </c>
      <c r="D7" s="7">
        <f>VLOOKUP($A7,'Medical Examinations'!$A$1:$P$2336,3,FALSE)</f>
        <v>6.59</v>
      </c>
      <c r="E7" s="7" t="str">
        <f>VLOOKUP($A7,'Medical Examinations'!$A$1:$P$2336,13,FALSE)</f>
        <v>No</v>
      </c>
      <c r="F7" s="7" t="str">
        <f>VLOOKUP($A7,'Medical Examinations'!$A$1:$P$2336,5,FALSE)</f>
        <v>No</v>
      </c>
      <c r="G7" s="7" t="str">
        <f>VLOOKUP($A7,'Medical Examinations'!$A$1:$P$2336,6,FALSE)</f>
        <v>No</v>
      </c>
      <c r="H7" s="7" t="str">
        <f>VLOOKUP($A7,'Medical Examinations'!$A$1:$P$2336,12,FALSE)</f>
        <v>0</v>
      </c>
      <c r="I7" s="7" t="str">
        <f>VLOOKUP($A7,'Medical Examinations'!$A$1:$P$2336,14,FALSE)</f>
        <v>Yes</v>
      </c>
      <c r="J7" s="7" t="str">
        <f>VLOOKUP($A7,'Medical Examinations'!$A$1:$P$2336,15,FALSE)</f>
        <v>Obesity</v>
      </c>
      <c r="K7" s="7" t="str">
        <f>VLOOKUP($A7,'Medical Examinations'!$A$1:$P$2336,16,FALSE)</f>
        <v>Diabetes</v>
      </c>
      <c r="L7" s="12">
        <f>VLOOKUP($A7,'Hospitalisation Details'!$A$1:$U$2344,18,FALSE)</f>
        <v>22862</v>
      </c>
      <c r="M7" s="21">
        <f>VLOOKUP($A7,'Hospitalisation Details'!$A$1:$U$2344,21,FALSE)</f>
        <v>52590.83</v>
      </c>
      <c r="N7" s="9" t="str">
        <f>VLOOKUP($A7,'Hospitalisation Details'!$A$1:$U$2344,14,FALSE)</f>
        <v>tier - 1</v>
      </c>
      <c r="O7" s="9" t="str">
        <f>VLOOKUP($A7,'Hospitalisation Details'!$A$1:$U$2344,15,FALSE)</f>
        <v>tier - 3</v>
      </c>
      <c r="P7" s="9" t="str">
        <f>VLOOKUP($A7,'Hospitalisation Details'!$A$1:$U$2344,16,FALSE)</f>
        <v>R1011</v>
      </c>
      <c r="Q7" s="9">
        <f>VLOOKUP($A7,'Hospitalisation Details'!$A$1:$U$2344,20,FALSE)</f>
        <v>60</v>
      </c>
    </row>
    <row r="8" spans="1:17" ht="15.75" x14ac:dyDescent="0.25">
      <c r="A8" s="10" t="s">
        <v>2366</v>
      </c>
      <c r="B8" s="7" t="str">
        <f>VLOOKUP($A8,'Customer Names'!$A$1:$E$2336,4,FALSE)</f>
        <v xml:space="preserve">  Scott</v>
      </c>
      <c r="C8" s="7">
        <f>VLOOKUP($A8,'Medical Examinations'!$A$1:$P$2336,2,FALSE)</f>
        <v>36.4</v>
      </c>
      <c r="D8" s="7">
        <f>VLOOKUP($A8,'Medical Examinations'!$A$1:$P$2336,3,FALSE)</f>
        <v>6.07</v>
      </c>
      <c r="E8" s="7" t="str">
        <f>VLOOKUP($A8,'Medical Examinations'!$A$1:$P$2336,13,FALSE)</f>
        <v>No</v>
      </c>
      <c r="F8" s="7" t="str">
        <f>VLOOKUP($A8,'Medical Examinations'!$A$1:$P$2336,5,FALSE)</f>
        <v>No</v>
      </c>
      <c r="G8" s="7" t="str">
        <f>VLOOKUP($A8,'Medical Examinations'!$A$1:$P$2336,6,FALSE)</f>
        <v>No</v>
      </c>
      <c r="H8" s="7" t="str">
        <f>VLOOKUP($A8,'Medical Examinations'!$A$1:$P$2336,12,FALSE)</f>
        <v>0</v>
      </c>
      <c r="I8" s="7" t="str">
        <f>VLOOKUP($A8,'Medical Examinations'!$A$1:$P$2336,14,FALSE)</f>
        <v>Yes</v>
      </c>
      <c r="J8" s="7" t="str">
        <f>VLOOKUP($A8,'Medical Examinations'!$A$1:$P$2336,15,FALSE)</f>
        <v>Obesity</v>
      </c>
      <c r="K8" s="7" t="str">
        <f>VLOOKUP($A8,'Medical Examinations'!$A$1:$P$2336,16,FALSE)</f>
        <v>Prediabetes</v>
      </c>
      <c r="L8" s="12">
        <f>VLOOKUP($A8,'Hospitalisation Details'!$A$1:$U$2344,18,FALSE)</f>
        <v>34634</v>
      </c>
      <c r="M8" s="21">
        <f>VLOOKUP($A8,'Hospitalisation Details'!$A$1:$U$2344,21,FALSE)</f>
        <v>51194.559999999998</v>
      </c>
      <c r="N8" s="9" t="str">
        <f>VLOOKUP($A8,'Hospitalisation Details'!$A$1:$U$2344,14,FALSE)</f>
        <v>tier - 1</v>
      </c>
      <c r="O8" s="9" t="str">
        <f>VLOOKUP($A8,'Hospitalisation Details'!$A$1:$U$2344,15,FALSE)</f>
        <v>tier - 3</v>
      </c>
      <c r="P8" s="9" t="str">
        <f>VLOOKUP($A8,'Hospitalisation Details'!$A$1:$U$2344,16,FALSE)</f>
        <v>R1011</v>
      </c>
      <c r="Q8" s="9">
        <f>VLOOKUP($A8,'Hospitalisation Details'!$A$1:$U$2344,20,FALSE)</f>
        <v>28</v>
      </c>
    </row>
    <row r="9" spans="1:17" ht="15.75" x14ac:dyDescent="0.25">
      <c r="A9" s="10" t="s">
        <v>2365</v>
      </c>
      <c r="B9" s="7" t="str">
        <f>VLOOKUP($A9,'Customer Names'!$A$1:$E$2336,4,FALSE)</f>
        <v xml:space="preserve">  Stephen</v>
      </c>
      <c r="C9" s="7">
        <f>VLOOKUP($A9,'Medical Examinations'!$A$1:$P$2336,2,FALSE)</f>
        <v>36.96</v>
      </c>
      <c r="D9" s="7">
        <f>VLOOKUP($A9,'Medical Examinations'!$A$1:$P$2336,3,FALSE)</f>
        <v>7.93</v>
      </c>
      <c r="E9" s="7" t="str">
        <f>VLOOKUP($A9,'Medical Examinations'!$A$1:$P$2336,13,FALSE)</f>
        <v>No</v>
      </c>
      <c r="F9" s="7" t="str">
        <f>VLOOKUP($A9,'Medical Examinations'!$A$1:$P$2336,5,FALSE)</f>
        <v>No</v>
      </c>
      <c r="G9" s="7" t="str">
        <f>VLOOKUP($A9,'Medical Examinations'!$A$1:$P$2336,6,FALSE)</f>
        <v>No</v>
      </c>
      <c r="H9" s="7">
        <f>VLOOKUP($A9,'Medical Examinations'!$A$1:$P$2336,12,FALSE)</f>
        <v>3</v>
      </c>
      <c r="I9" s="7" t="str">
        <f>VLOOKUP($A9,'Medical Examinations'!$A$1:$P$2336,14,FALSE)</f>
        <v>Yes</v>
      </c>
      <c r="J9" s="7" t="str">
        <f>VLOOKUP($A9,'Medical Examinations'!$A$1:$P$2336,15,FALSE)</f>
        <v>Obesity</v>
      </c>
      <c r="K9" s="7" t="str">
        <f>VLOOKUP($A9,'Medical Examinations'!$A$1:$P$2336,16,FALSE)</f>
        <v>Diabetes</v>
      </c>
      <c r="L9" s="12">
        <f>VLOOKUP($A9,'Hospitalisation Details'!$A$1:$U$2344,18,FALSE)</f>
        <v>21363</v>
      </c>
      <c r="M9" s="21">
        <f>VLOOKUP($A9,'Hospitalisation Details'!$A$1:$U$2344,21,FALSE)</f>
        <v>49577.66</v>
      </c>
      <c r="N9" s="9" t="str">
        <f>VLOOKUP($A9,'Hospitalisation Details'!$A$1:$U$2344,14,FALSE)</f>
        <v>tier - 2</v>
      </c>
      <c r="O9" s="9" t="str">
        <f>VLOOKUP($A9,'Hospitalisation Details'!$A$1:$U$2344,15,FALSE)</f>
        <v>tier - 2</v>
      </c>
      <c r="P9" s="9" t="str">
        <f>VLOOKUP($A9,'Hospitalisation Details'!$A$1:$U$2344,16,FALSE)</f>
        <v>R1013</v>
      </c>
      <c r="Q9" s="9">
        <f>VLOOKUP($A9,'Hospitalisation Details'!$A$1:$U$2344,20,FALSE)</f>
        <v>64</v>
      </c>
    </row>
    <row r="10" spans="1:17" ht="15.75" x14ac:dyDescent="0.25">
      <c r="A10" s="10" t="s">
        <v>2364</v>
      </c>
      <c r="B10" s="7" t="str">
        <f>VLOOKUP($A10,'Customer Names'!$A$1:$E$2336,4,FALSE)</f>
        <v xml:space="preserve">  Patrick R</v>
      </c>
      <c r="C10" s="7">
        <f>VLOOKUP($A10,'Medical Examinations'!$A$1:$P$2336,2,FALSE)</f>
        <v>41.14</v>
      </c>
      <c r="D10" s="7">
        <f>VLOOKUP($A10,'Medical Examinations'!$A$1:$P$2336,3,FALSE)</f>
        <v>9.58</v>
      </c>
      <c r="E10" s="7" t="str">
        <f>VLOOKUP($A10,'Medical Examinations'!$A$1:$P$2336,13,FALSE)</f>
        <v>Yes</v>
      </c>
      <c r="F10" s="7" t="str">
        <f>VLOOKUP($A10,'Medical Examinations'!$A$1:$P$2336,5,FALSE)</f>
        <v>No</v>
      </c>
      <c r="G10" s="7" t="str">
        <f>VLOOKUP($A10,'Medical Examinations'!$A$1:$P$2336,6,FALSE)</f>
        <v>Yes</v>
      </c>
      <c r="H10" s="7">
        <f>VLOOKUP($A10,'Medical Examinations'!$A$1:$P$2336,12,FALSE)</f>
        <v>1</v>
      </c>
      <c r="I10" s="7" t="str">
        <f>VLOOKUP($A10,'Medical Examinations'!$A$1:$P$2336,14,FALSE)</f>
        <v>Yes</v>
      </c>
      <c r="J10" s="7" t="str">
        <f>VLOOKUP($A10,'Medical Examinations'!$A$1:$P$2336,15,FALSE)</f>
        <v>Obesity</v>
      </c>
      <c r="K10" s="7" t="str">
        <f>VLOOKUP($A10,'Medical Examinations'!$A$1:$P$2336,16,FALSE)</f>
        <v>Diabetes</v>
      </c>
      <c r="L10" s="12">
        <f>VLOOKUP($A10,'Hospitalisation Details'!$A$1:$U$2344,18,FALSE)</f>
        <v>23258</v>
      </c>
      <c r="M10" s="21">
        <f>VLOOKUP($A10,'Hospitalisation Details'!$A$1:$U$2344,21,FALSE)</f>
        <v>48970.25</v>
      </c>
      <c r="N10" s="9" t="str">
        <f>VLOOKUP($A10,'Hospitalisation Details'!$A$1:$U$2344,14,FALSE)</f>
        <v>tier - 1</v>
      </c>
      <c r="O10" s="9" t="str">
        <f>VLOOKUP($A10,'Hospitalisation Details'!$A$1:$U$2344,15,FALSE)</f>
        <v>tier - 2</v>
      </c>
      <c r="P10" s="9" t="str">
        <f>VLOOKUP($A10,'Hospitalisation Details'!$A$1:$U$2344,16,FALSE)</f>
        <v>R1013</v>
      </c>
      <c r="Q10" s="9">
        <f>VLOOKUP($A10,'Hospitalisation Details'!$A$1:$U$2344,20,FALSE)</f>
        <v>59</v>
      </c>
    </row>
    <row r="11" spans="1:17" ht="15.75" x14ac:dyDescent="0.25">
      <c r="A11" s="10" t="s">
        <v>2363</v>
      </c>
      <c r="B11" s="7" t="str">
        <f>VLOOKUP($A11,'Customer Names'!$A$1:$E$2336,4,FALSE)</f>
        <v xml:space="preserve">  Brooke N</v>
      </c>
      <c r="C11" s="7">
        <f>VLOOKUP($A11,'Medical Examinations'!$A$1:$P$2336,2,FALSE)</f>
        <v>38.06</v>
      </c>
      <c r="D11" s="7">
        <f>VLOOKUP($A11,'Medical Examinations'!$A$1:$P$2336,3,FALSE)</f>
        <v>10.79</v>
      </c>
      <c r="E11" s="7" t="str">
        <f>VLOOKUP($A11,'Medical Examinations'!$A$1:$P$2336,13,FALSE)</f>
        <v>No</v>
      </c>
      <c r="F11" s="7" t="str">
        <f>VLOOKUP($A11,'Medical Examinations'!$A$1:$P$2336,5,FALSE)</f>
        <v>No</v>
      </c>
      <c r="G11" s="7" t="str">
        <f>VLOOKUP($A11,'Medical Examinations'!$A$1:$P$2336,6,FALSE)</f>
        <v>No</v>
      </c>
      <c r="H11" s="7" t="str">
        <f>VLOOKUP($A11,'Medical Examinations'!$A$1:$P$2336,12,FALSE)</f>
        <v>0</v>
      </c>
      <c r="I11" s="7" t="str">
        <f>VLOOKUP($A11,'Medical Examinations'!$A$1:$P$2336,14,FALSE)</f>
        <v>Yes</v>
      </c>
      <c r="J11" s="7" t="str">
        <f>VLOOKUP($A11,'Medical Examinations'!$A$1:$P$2336,15,FALSE)</f>
        <v>Obesity</v>
      </c>
      <c r="K11" s="7" t="str">
        <f>VLOOKUP($A11,'Medical Examinations'!$A$1:$P$2336,16,FALSE)</f>
        <v>Diabetes</v>
      </c>
      <c r="L11" s="12">
        <f>VLOOKUP($A11,'Hospitalisation Details'!$A$1:$U$2344,18,FALSE)</f>
        <v>28853</v>
      </c>
      <c r="M11" s="21">
        <f>VLOOKUP($A11,'Hospitalisation Details'!$A$1:$U$2344,21,FALSE)</f>
        <v>48885.14</v>
      </c>
      <c r="N11" s="9" t="str">
        <f>VLOOKUP($A11,'Hospitalisation Details'!$A$1:$U$2344,14,FALSE)</f>
        <v>tier - 1</v>
      </c>
      <c r="O11" s="9" t="str">
        <f>VLOOKUP($A11,'Hospitalisation Details'!$A$1:$U$2344,15,FALSE)</f>
        <v>tier - 2</v>
      </c>
      <c r="P11" s="9" t="str">
        <f>VLOOKUP($A11,'Hospitalisation Details'!$A$1:$U$2344,16,FALSE)</f>
        <v>R1013</v>
      </c>
      <c r="Q11" s="9">
        <f>VLOOKUP($A11,'Hospitalisation Details'!$A$1:$U$2344,20,FALSE)</f>
        <v>44</v>
      </c>
    </row>
    <row r="12" spans="1:17" ht="15.75" x14ac:dyDescent="0.25">
      <c r="A12" s="10" t="s">
        <v>2362</v>
      </c>
      <c r="B12" s="7" t="str">
        <f>VLOOKUP($A12,'Customer Names'!$A$1:$E$2336,4,FALSE)</f>
        <v xml:space="preserve">  Paola Andrea</v>
      </c>
      <c r="C12" s="7">
        <f>VLOOKUP($A12,'Medical Examinations'!$A$1:$P$2336,2,FALSE)</f>
        <v>37.700000000000003</v>
      </c>
      <c r="D12" s="7">
        <f>VLOOKUP($A12,'Medical Examinations'!$A$1:$P$2336,3,FALSE)</f>
        <v>5.96</v>
      </c>
      <c r="E12" s="7" t="str">
        <f>VLOOKUP($A12,'Medical Examinations'!$A$1:$P$2336,13,FALSE)</f>
        <v>Yes</v>
      </c>
      <c r="F12" s="7" t="str">
        <f>VLOOKUP($A12,'Medical Examinations'!$A$1:$P$2336,5,FALSE)</f>
        <v>No</v>
      </c>
      <c r="G12" s="7" t="str">
        <f>VLOOKUP($A12,'Medical Examinations'!$A$1:$P$2336,6,FALSE)</f>
        <v>No</v>
      </c>
      <c r="H12" s="7">
        <f>VLOOKUP($A12,'Medical Examinations'!$A$1:$P$2336,12,FALSE)</f>
        <v>2</v>
      </c>
      <c r="I12" s="7" t="str">
        <f>VLOOKUP($A12,'Medical Examinations'!$A$1:$P$2336,14,FALSE)</f>
        <v>Yes</v>
      </c>
      <c r="J12" s="7" t="str">
        <f>VLOOKUP($A12,'Medical Examinations'!$A$1:$P$2336,15,FALSE)</f>
        <v>Obesity</v>
      </c>
      <c r="K12" s="7" t="str">
        <f>VLOOKUP($A12,'Medical Examinations'!$A$1:$P$2336,16,FALSE)</f>
        <v>Prediabetes</v>
      </c>
      <c r="L12" s="12">
        <f>VLOOKUP($A12,'Hospitalisation Details'!$A$1:$U$2344,18,FALSE)</f>
        <v>21753</v>
      </c>
      <c r="M12" s="21">
        <f>VLOOKUP($A12,'Hospitalisation Details'!$A$1:$U$2344,21,FALSE)</f>
        <v>48824.45</v>
      </c>
      <c r="N12" s="9" t="str">
        <f>VLOOKUP($A12,'Hospitalisation Details'!$A$1:$U$2344,14,FALSE)</f>
        <v>tier - 2</v>
      </c>
      <c r="O12" s="9" t="str">
        <f>VLOOKUP($A12,'Hospitalisation Details'!$A$1:$U$2344,15,FALSE)</f>
        <v>tier - 1</v>
      </c>
      <c r="P12" s="9" t="str">
        <f>VLOOKUP($A12,'Hospitalisation Details'!$A$1:$U$2344,16,FALSE)</f>
        <v>R1011</v>
      </c>
      <c r="Q12" s="9">
        <f>VLOOKUP($A12,'Hospitalisation Details'!$A$1:$U$2344,20,FALSE)</f>
        <v>63</v>
      </c>
    </row>
    <row r="13" spans="1:17" ht="15.75" x14ac:dyDescent="0.25">
      <c r="A13" s="10" t="s">
        <v>2361</v>
      </c>
      <c r="B13" s="7" t="str">
        <f>VLOOKUP($A13,'Customer Names'!$A$1:$E$2336,4,FALSE)</f>
        <v xml:space="preserve">  David</v>
      </c>
      <c r="C13" s="7">
        <f>VLOOKUP($A13,'Medical Examinations'!$A$1:$P$2336,2,FALSE)</f>
        <v>42.13</v>
      </c>
      <c r="D13" s="7">
        <f>VLOOKUP($A13,'Medical Examinations'!$A$1:$P$2336,3,FALSE)</f>
        <v>11.9</v>
      </c>
      <c r="E13" s="7" t="str">
        <f>VLOOKUP($A13,'Medical Examinations'!$A$1:$P$2336,13,FALSE)</f>
        <v>No</v>
      </c>
      <c r="F13" s="7" t="str">
        <f>VLOOKUP($A13,'Medical Examinations'!$A$1:$P$2336,5,FALSE)</f>
        <v>No</v>
      </c>
      <c r="G13" s="7" t="str">
        <f>VLOOKUP($A13,'Medical Examinations'!$A$1:$P$2336,6,FALSE)</f>
        <v>No</v>
      </c>
      <c r="H13" s="7" t="str">
        <f>VLOOKUP($A13,'Medical Examinations'!$A$1:$P$2336,12,FALSE)</f>
        <v>0</v>
      </c>
      <c r="I13" s="7" t="str">
        <f>VLOOKUP($A13,'Medical Examinations'!$A$1:$P$2336,14,FALSE)</f>
        <v>Yes</v>
      </c>
      <c r="J13" s="7" t="str">
        <f>VLOOKUP($A13,'Medical Examinations'!$A$1:$P$2336,15,FALSE)</f>
        <v>Obesity</v>
      </c>
      <c r="K13" s="7" t="str">
        <f>VLOOKUP($A13,'Medical Examinations'!$A$1:$P$2336,16,FALSE)</f>
        <v>Diabetes</v>
      </c>
      <c r="L13" s="12">
        <f>VLOOKUP($A13,'Hospitalisation Details'!$A$1:$U$2344,18,FALSE)</f>
        <v>24042</v>
      </c>
      <c r="M13" s="21">
        <f>VLOOKUP($A13,'Hospitalisation Details'!$A$1:$U$2344,21,FALSE)</f>
        <v>48675.519999999997</v>
      </c>
      <c r="N13" s="9" t="str">
        <f>VLOOKUP($A13,'Hospitalisation Details'!$A$1:$U$2344,14,FALSE)</f>
        <v>tier - 1</v>
      </c>
      <c r="O13" s="9" t="str">
        <f>VLOOKUP($A13,'Hospitalisation Details'!$A$1:$U$2344,15,FALSE)</f>
        <v>tier - 2</v>
      </c>
      <c r="P13" s="9" t="str">
        <f>VLOOKUP($A13,'Hospitalisation Details'!$A$1:$U$2344,16,FALSE)</f>
        <v>R1013</v>
      </c>
      <c r="Q13" s="9">
        <f>VLOOKUP($A13,'Hospitalisation Details'!$A$1:$U$2344,20,FALSE)</f>
        <v>57</v>
      </c>
    </row>
    <row r="14" spans="1:17" ht="15.75" x14ac:dyDescent="0.25">
      <c r="A14" s="10" t="s">
        <v>2360</v>
      </c>
      <c r="B14" s="7" t="str">
        <f>VLOOKUP($A14,'Customer Names'!$A$1:$E$2336,4,FALSE)</f>
        <v xml:space="preserve">  Wade</v>
      </c>
      <c r="C14" s="7">
        <f>VLOOKUP($A14,'Medical Examinations'!$A$1:$P$2336,2,FALSE)</f>
        <v>40.92</v>
      </c>
      <c r="D14" s="7">
        <f>VLOOKUP($A14,'Medical Examinations'!$A$1:$P$2336,3,FALSE)</f>
        <v>8.41</v>
      </c>
      <c r="E14" s="7" t="str">
        <f>VLOOKUP($A14,'Medical Examinations'!$A$1:$P$2336,13,FALSE)</f>
        <v>No</v>
      </c>
      <c r="F14" s="7" t="str">
        <f>VLOOKUP($A14,'Medical Examinations'!$A$1:$P$2336,5,FALSE)</f>
        <v>No</v>
      </c>
      <c r="G14" s="7" t="str">
        <f>VLOOKUP($A14,'Medical Examinations'!$A$1:$P$2336,6,FALSE)</f>
        <v>No</v>
      </c>
      <c r="H14" s="7" t="str">
        <f>VLOOKUP($A14,'Medical Examinations'!$A$1:$P$2336,12,FALSE)</f>
        <v>0</v>
      </c>
      <c r="I14" s="7" t="str">
        <f>VLOOKUP($A14,'Medical Examinations'!$A$1:$P$2336,14,FALSE)</f>
        <v>Yes</v>
      </c>
      <c r="J14" s="7" t="str">
        <f>VLOOKUP($A14,'Medical Examinations'!$A$1:$P$2336,15,FALSE)</f>
        <v>Obesity</v>
      </c>
      <c r="K14" s="7" t="str">
        <f>VLOOKUP($A14,'Medical Examinations'!$A$1:$P$2336,16,FALSE)</f>
        <v>Diabetes</v>
      </c>
      <c r="L14" s="12">
        <f>VLOOKUP($A14,'Hospitalisation Details'!$A$1:$U$2344,18,FALSE)</f>
        <v>22930</v>
      </c>
      <c r="M14" s="21">
        <f>VLOOKUP($A14,'Hospitalisation Details'!$A$1:$U$2344,21,FALSE)</f>
        <v>48673.56</v>
      </c>
      <c r="N14" s="9" t="str">
        <f>VLOOKUP($A14,'Hospitalisation Details'!$A$1:$U$2344,14,FALSE)</f>
        <v>tier - 1</v>
      </c>
      <c r="O14" s="9" t="str">
        <f>VLOOKUP($A14,'Hospitalisation Details'!$A$1:$U$2344,15,FALSE)</f>
        <v>tier - 2</v>
      </c>
      <c r="P14" s="9" t="str">
        <f>VLOOKUP($A14,'Hospitalisation Details'!$A$1:$U$2344,16,FALSE)</f>
        <v>R1013</v>
      </c>
      <c r="Q14" s="9">
        <f>VLOOKUP($A14,'Hospitalisation Details'!$A$1:$U$2344,20,FALSE)</f>
        <v>60</v>
      </c>
    </row>
    <row r="15" spans="1:17" ht="15.75" x14ac:dyDescent="0.25">
      <c r="A15" s="10" t="s">
        <v>2359</v>
      </c>
      <c r="B15" s="7" t="str">
        <f>VLOOKUP($A15,'Customer Names'!$A$1:$E$2336,4,FALSE)</f>
        <v xml:space="preserve">  Franklin</v>
      </c>
      <c r="C15" s="7">
        <f>VLOOKUP($A15,'Medical Examinations'!$A$1:$P$2336,2,FALSE)</f>
        <v>40.564999999999998</v>
      </c>
      <c r="D15" s="7">
        <f>VLOOKUP($A15,'Medical Examinations'!$A$1:$P$2336,3,FALSE)</f>
        <v>7.02</v>
      </c>
      <c r="E15" s="7" t="str">
        <f>VLOOKUP($A15,'Medical Examinations'!$A$1:$P$2336,13,FALSE)</f>
        <v>No</v>
      </c>
      <c r="F15" s="7" t="str">
        <f>VLOOKUP($A15,'Medical Examinations'!$A$1:$P$2336,5,FALSE)</f>
        <v>No</v>
      </c>
      <c r="G15" s="7" t="str">
        <f>VLOOKUP($A15,'Medical Examinations'!$A$1:$P$2336,6,FALSE)</f>
        <v>No</v>
      </c>
      <c r="H15" s="7" t="str">
        <f>VLOOKUP($A15,'Medical Examinations'!$A$1:$P$2336,12,FALSE)</f>
        <v>0</v>
      </c>
      <c r="I15" s="7" t="str">
        <f>VLOOKUP($A15,'Medical Examinations'!$A$1:$P$2336,14,FALSE)</f>
        <v>Yes</v>
      </c>
      <c r="J15" s="7" t="str">
        <f>VLOOKUP($A15,'Medical Examinations'!$A$1:$P$2336,15,FALSE)</f>
        <v>Obesity</v>
      </c>
      <c r="K15" s="7" t="str">
        <f>VLOOKUP($A15,'Medical Examinations'!$A$1:$P$2336,16,FALSE)</f>
        <v>Diabetes</v>
      </c>
      <c r="L15" s="12">
        <f>VLOOKUP($A15,'Hospitalisation Details'!$A$1:$U$2344,18,FALSE)</f>
        <v>25173</v>
      </c>
      <c r="M15" s="21">
        <f>VLOOKUP($A15,'Hospitalisation Details'!$A$1:$U$2344,21,FALSE)</f>
        <v>48549.18</v>
      </c>
      <c r="N15" s="9" t="str">
        <f>VLOOKUP($A15,'Hospitalisation Details'!$A$1:$U$2344,14,FALSE)</f>
        <v>tier - 1</v>
      </c>
      <c r="O15" s="9" t="str">
        <f>VLOOKUP($A15,'Hospitalisation Details'!$A$1:$U$2344,15,FALSE)</f>
        <v>tier - 3</v>
      </c>
      <c r="P15" s="9" t="str">
        <f>VLOOKUP($A15,'Hospitalisation Details'!$A$1:$U$2344,16,FALSE)</f>
        <v>R1016</v>
      </c>
      <c r="Q15" s="9">
        <f>VLOOKUP($A15,'Hospitalisation Details'!$A$1:$U$2344,20,FALSE)</f>
        <v>54</v>
      </c>
    </row>
    <row r="16" spans="1:17" ht="15.75" x14ac:dyDescent="0.25">
      <c r="A16" s="10" t="s">
        <v>2358</v>
      </c>
      <c r="B16" s="7" t="str">
        <f>VLOOKUP($A16,'Customer Names'!$A$1:$E$2336,4,FALSE)</f>
        <v xml:space="preserve">  Leilani M</v>
      </c>
      <c r="C16" s="7">
        <f>VLOOKUP($A16,'Medical Examinations'!$A$1:$P$2336,2,FALSE)</f>
        <v>36.384999999999998</v>
      </c>
      <c r="D16" s="7">
        <f>VLOOKUP($A16,'Medical Examinations'!$A$1:$P$2336,3,FALSE)</f>
        <v>7.59</v>
      </c>
      <c r="E16" s="7" t="str">
        <f>VLOOKUP($A16,'Medical Examinations'!$A$1:$P$2336,13,FALSE)</f>
        <v>Yes</v>
      </c>
      <c r="F16" s="7" t="str">
        <f>VLOOKUP($A16,'Medical Examinations'!$A$1:$P$2336,5,FALSE)</f>
        <v>No</v>
      </c>
      <c r="G16" s="7" t="str">
        <f>VLOOKUP($A16,'Medical Examinations'!$A$1:$P$2336,6,FALSE)</f>
        <v>No</v>
      </c>
      <c r="H16" s="7">
        <f>VLOOKUP($A16,'Medical Examinations'!$A$1:$P$2336,12,FALSE)</f>
        <v>2</v>
      </c>
      <c r="I16" s="7" t="str">
        <f>VLOOKUP($A16,'Medical Examinations'!$A$1:$P$2336,14,FALSE)</f>
        <v>Yes</v>
      </c>
      <c r="J16" s="7" t="str">
        <f>VLOOKUP($A16,'Medical Examinations'!$A$1:$P$2336,15,FALSE)</f>
        <v>Obesity</v>
      </c>
      <c r="K16" s="7" t="str">
        <f>VLOOKUP($A16,'Medical Examinations'!$A$1:$P$2336,16,FALSE)</f>
        <v>Diabetes</v>
      </c>
      <c r="L16" s="12">
        <f>VLOOKUP($A16,'Hospitalisation Details'!$A$1:$U$2344,18,FALSE)</f>
        <v>22636</v>
      </c>
      <c r="M16" s="21">
        <f>VLOOKUP($A16,'Hospitalisation Details'!$A$1:$U$2344,21,FALSE)</f>
        <v>48517.56</v>
      </c>
      <c r="N16" s="9" t="str">
        <f>VLOOKUP($A16,'Hospitalisation Details'!$A$1:$U$2344,14,FALSE)</f>
        <v>tier - 1</v>
      </c>
      <c r="O16" s="9" t="str">
        <f>VLOOKUP($A16,'Hospitalisation Details'!$A$1:$U$2344,15,FALSE)</f>
        <v>tier - 3</v>
      </c>
      <c r="P16" s="9" t="str">
        <f>VLOOKUP($A16,'Hospitalisation Details'!$A$1:$U$2344,16,FALSE)</f>
        <v>R1024</v>
      </c>
      <c r="Q16" s="9">
        <f>VLOOKUP($A16,'Hospitalisation Details'!$A$1:$U$2344,20,FALSE)</f>
        <v>61</v>
      </c>
    </row>
    <row r="17" spans="1:17" ht="15.75" x14ac:dyDescent="0.25">
      <c r="A17" s="10" t="s">
        <v>2357</v>
      </c>
      <c r="B17" s="7" t="str">
        <f>VLOOKUP($A17,'Customer Names'!$A$1:$E$2336,4,FALSE)</f>
        <v xml:space="preserve">  Philippe</v>
      </c>
      <c r="C17" s="7">
        <f>VLOOKUP($A17,'Medical Examinations'!$A$1:$P$2336,2,FALSE)</f>
        <v>39.9</v>
      </c>
      <c r="D17" s="7">
        <f>VLOOKUP($A17,'Medical Examinations'!$A$1:$P$2336,3,FALSE)</f>
        <v>11.32</v>
      </c>
      <c r="E17" s="7" t="str">
        <f>VLOOKUP($A17,'Medical Examinations'!$A$1:$P$2336,13,FALSE)</f>
        <v>No</v>
      </c>
      <c r="F17" s="7" t="str">
        <f>VLOOKUP($A17,'Medical Examinations'!$A$1:$P$2336,5,FALSE)</f>
        <v>No</v>
      </c>
      <c r="G17" s="7" t="str">
        <f>VLOOKUP($A17,'Medical Examinations'!$A$1:$P$2336,6,FALSE)</f>
        <v>No</v>
      </c>
      <c r="H17" s="7" t="str">
        <f>VLOOKUP($A17,'Medical Examinations'!$A$1:$P$2336,12,FALSE)</f>
        <v>0</v>
      </c>
      <c r="I17" s="7" t="str">
        <f>VLOOKUP($A17,'Medical Examinations'!$A$1:$P$2336,14,FALSE)</f>
        <v>Yes</v>
      </c>
      <c r="J17" s="7" t="str">
        <f>VLOOKUP($A17,'Medical Examinations'!$A$1:$P$2336,15,FALSE)</f>
        <v>Obesity</v>
      </c>
      <c r="K17" s="7" t="str">
        <f>VLOOKUP($A17,'Medical Examinations'!$A$1:$P$2336,16,FALSE)</f>
        <v>Diabetes</v>
      </c>
      <c r="L17" s="12">
        <f>VLOOKUP($A17,'Hospitalisation Details'!$A$1:$U$2344,18,FALSE)</f>
        <v>22885</v>
      </c>
      <c r="M17" s="21">
        <f>VLOOKUP($A17,'Hospitalisation Details'!$A$1:$U$2344,21,FALSE)</f>
        <v>48173.36</v>
      </c>
      <c r="N17" s="9" t="str">
        <f>VLOOKUP($A17,'Hospitalisation Details'!$A$1:$U$2344,14,FALSE)</f>
        <v>tier - 1</v>
      </c>
      <c r="O17" s="9" t="str">
        <f>VLOOKUP($A17,'Hospitalisation Details'!$A$1:$U$2344,15,FALSE)</f>
        <v>tier - 3</v>
      </c>
      <c r="P17" s="9" t="str">
        <f>VLOOKUP($A17,'Hospitalisation Details'!$A$1:$U$2344,16,FALSE)</f>
        <v>R1011</v>
      </c>
      <c r="Q17" s="9">
        <f>VLOOKUP($A17,'Hospitalisation Details'!$A$1:$U$2344,20,FALSE)</f>
        <v>60</v>
      </c>
    </row>
    <row r="18" spans="1:17" ht="15.75" x14ac:dyDescent="0.25">
      <c r="A18" s="10" t="s">
        <v>2356</v>
      </c>
      <c r="B18" s="7" t="str">
        <f>VLOOKUP($A18,'Customer Names'!$A$1:$E$2336,4,FALSE)</f>
        <v xml:space="preserve">  Jennifer A</v>
      </c>
      <c r="C18" s="7">
        <f>VLOOKUP($A18,'Medical Examinations'!$A$1:$P$2336,2,FALSE)</f>
        <v>33.799999999999997</v>
      </c>
      <c r="D18" s="7">
        <f>VLOOKUP($A18,'Medical Examinations'!$A$1:$P$2336,3,FALSE)</f>
        <v>7.67</v>
      </c>
      <c r="E18" s="7" t="str">
        <f>VLOOKUP($A18,'Medical Examinations'!$A$1:$P$2336,13,FALSE)</f>
        <v>No</v>
      </c>
      <c r="F18" s="7" t="str">
        <f>VLOOKUP($A18,'Medical Examinations'!$A$1:$P$2336,5,FALSE)</f>
        <v>No</v>
      </c>
      <c r="G18" s="7" t="str">
        <f>VLOOKUP($A18,'Medical Examinations'!$A$1:$P$2336,6,FALSE)</f>
        <v>No</v>
      </c>
      <c r="H18" s="7">
        <f>VLOOKUP($A18,'Medical Examinations'!$A$1:$P$2336,12,FALSE)</f>
        <v>3</v>
      </c>
      <c r="I18" s="7" t="str">
        <f>VLOOKUP($A18,'Medical Examinations'!$A$1:$P$2336,14,FALSE)</f>
        <v>Yes</v>
      </c>
      <c r="J18" s="7" t="str">
        <f>VLOOKUP($A18,'Medical Examinations'!$A$1:$P$2336,15,FALSE)</f>
        <v>Obesity</v>
      </c>
      <c r="K18" s="7" t="str">
        <f>VLOOKUP($A18,'Medical Examinations'!$A$1:$P$2336,16,FALSE)</f>
        <v>Diabetes</v>
      </c>
      <c r="L18" s="12">
        <f>VLOOKUP($A18,'Hospitalisation Details'!$A$1:$U$2344,18,FALSE)</f>
        <v>21505</v>
      </c>
      <c r="M18" s="21">
        <f>VLOOKUP($A18,'Hospitalisation Details'!$A$1:$U$2344,21,FALSE)</f>
        <v>47928.03</v>
      </c>
      <c r="N18" s="9" t="str">
        <f>VLOOKUP($A18,'Hospitalisation Details'!$A$1:$U$2344,14,FALSE)</f>
        <v>tier - 2</v>
      </c>
      <c r="O18" s="9" t="str">
        <f>VLOOKUP($A18,'Hospitalisation Details'!$A$1:$U$2344,15,FALSE)</f>
        <v>tier - 3</v>
      </c>
      <c r="P18" s="9" t="str">
        <f>VLOOKUP($A18,'Hospitalisation Details'!$A$1:$U$2344,16,FALSE)</f>
        <v>R1011</v>
      </c>
      <c r="Q18" s="9">
        <f>VLOOKUP($A18,'Hospitalisation Details'!$A$1:$U$2344,20,FALSE)</f>
        <v>64</v>
      </c>
    </row>
    <row r="19" spans="1:17" ht="15.75" x14ac:dyDescent="0.25">
      <c r="A19" s="10" t="s">
        <v>2355</v>
      </c>
      <c r="B19" s="7" t="str">
        <f>VLOOKUP($A19,'Customer Names'!$A$1:$E$2336,4,FALSE)</f>
        <v xml:space="preserve">  Christina M</v>
      </c>
      <c r="C19" s="7">
        <f>VLOOKUP($A19,'Medical Examinations'!$A$1:$P$2336,2,FALSE)</f>
        <v>36.765000000000001</v>
      </c>
      <c r="D19" s="7">
        <f>VLOOKUP($A19,'Medical Examinations'!$A$1:$P$2336,3,FALSE)</f>
        <v>7.29</v>
      </c>
      <c r="E19" s="7" t="str">
        <f>VLOOKUP($A19,'Medical Examinations'!$A$1:$P$2336,13,FALSE)</f>
        <v>Yes</v>
      </c>
      <c r="F19" s="7" t="str">
        <f>VLOOKUP($A19,'Medical Examinations'!$A$1:$P$2336,5,FALSE)</f>
        <v>No</v>
      </c>
      <c r="G19" s="7" t="str">
        <f>VLOOKUP($A19,'Medical Examinations'!$A$1:$P$2336,6,FALSE)</f>
        <v>Yes</v>
      </c>
      <c r="H19" s="7">
        <f>VLOOKUP($A19,'Medical Examinations'!$A$1:$P$2336,12,FALSE)</f>
        <v>1</v>
      </c>
      <c r="I19" s="7" t="str">
        <f>VLOOKUP($A19,'Medical Examinations'!$A$1:$P$2336,14,FALSE)</f>
        <v>Yes</v>
      </c>
      <c r="J19" s="7" t="str">
        <f>VLOOKUP($A19,'Medical Examinations'!$A$1:$P$2336,15,FALSE)</f>
        <v>Obesity</v>
      </c>
      <c r="K19" s="7" t="str">
        <f>VLOOKUP($A19,'Medical Examinations'!$A$1:$P$2336,16,FALSE)</f>
        <v>Diabetes</v>
      </c>
      <c r="L19" s="12">
        <f>VLOOKUP($A19,'Hospitalisation Details'!$A$1:$U$2344,18,FALSE)</f>
        <v>23228</v>
      </c>
      <c r="M19" s="21">
        <f>VLOOKUP($A19,'Hospitalisation Details'!$A$1:$U$2344,21,FALSE)</f>
        <v>47896.79</v>
      </c>
      <c r="N19" s="9" t="str">
        <f>VLOOKUP($A19,'Hospitalisation Details'!$A$1:$U$2344,14,FALSE)</f>
        <v>tier - 1</v>
      </c>
      <c r="O19" s="9" t="str">
        <f>VLOOKUP($A19,'Hospitalisation Details'!$A$1:$U$2344,15,FALSE)</f>
        <v>tier - 3</v>
      </c>
      <c r="P19" s="9" t="str">
        <f>VLOOKUP($A19,'Hospitalisation Details'!$A$1:$U$2344,16,FALSE)</f>
        <v>R1024</v>
      </c>
      <c r="Q19" s="9">
        <f>VLOOKUP($A19,'Hospitalisation Details'!$A$1:$U$2344,20,FALSE)</f>
        <v>59</v>
      </c>
    </row>
    <row r="20" spans="1:17" ht="15.75" x14ac:dyDescent="0.25">
      <c r="A20" s="10" t="s">
        <v>2354</v>
      </c>
      <c r="B20" s="7" t="str">
        <f>VLOOKUP($A20,'Customer Names'!$A$1:$E$2336,4,FALSE)</f>
        <v xml:space="preserve">  Said Sr</v>
      </c>
      <c r="C20" s="7">
        <f>VLOOKUP($A20,'Medical Examinations'!$A$1:$P$2336,2,FALSE)</f>
        <v>36.954999999999998</v>
      </c>
      <c r="D20" s="7">
        <f>VLOOKUP($A20,'Medical Examinations'!$A$1:$P$2336,3,FALSE)</f>
        <v>4.72</v>
      </c>
      <c r="E20" s="7" t="str">
        <f>VLOOKUP($A20,'Medical Examinations'!$A$1:$P$2336,13,FALSE)</f>
        <v>Yes</v>
      </c>
      <c r="F20" s="7" t="str">
        <f>VLOOKUP($A20,'Medical Examinations'!$A$1:$P$2336,5,FALSE)</f>
        <v>No</v>
      </c>
      <c r="G20" s="7" t="str">
        <f>VLOOKUP($A20,'Medical Examinations'!$A$1:$P$2336,6,FALSE)</f>
        <v>No</v>
      </c>
      <c r="H20" s="7">
        <f>VLOOKUP($A20,'Medical Examinations'!$A$1:$P$2336,12,FALSE)</f>
        <v>1</v>
      </c>
      <c r="I20" s="7" t="str">
        <f>VLOOKUP($A20,'Medical Examinations'!$A$1:$P$2336,14,FALSE)</f>
        <v>Yes</v>
      </c>
      <c r="J20" s="7" t="str">
        <f>VLOOKUP($A20,'Medical Examinations'!$A$1:$P$2336,15,FALSE)</f>
        <v>Obesity</v>
      </c>
      <c r="K20" s="7" t="str">
        <f>VLOOKUP($A20,'Medical Examinations'!$A$1:$P$2336,16,FALSE)</f>
        <v>Normal</v>
      </c>
      <c r="L20" s="12">
        <f>VLOOKUP($A20,'Hospitalisation Details'!$A$1:$U$2344,18,FALSE)</f>
        <v>23688</v>
      </c>
      <c r="M20" s="21">
        <f>VLOOKUP($A20,'Hospitalisation Details'!$A$1:$U$2344,21,FALSE)</f>
        <v>47496.49</v>
      </c>
      <c r="N20" s="9" t="str">
        <f>VLOOKUP($A20,'Hospitalisation Details'!$A$1:$U$2344,14,FALSE)</f>
        <v>tier - 1</v>
      </c>
      <c r="O20" s="9" t="str">
        <f>VLOOKUP($A20,'Hospitalisation Details'!$A$1:$U$2344,15,FALSE)</f>
        <v>tier - 3</v>
      </c>
      <c r="P20" s="9" t="str">
        <f>VLOOKUP($A20,'Hospitalisation Details'!$A$1:$U$2344,16,FALSE)</f>
        <v>R1012</v>
      </c>
      <c r="Q20" s="9">
        <f>VLOOKUP($A20,'Hospitalisation Details'!$A$1:$U$2344,20,FALSE)</f>
        <v>58</v>
      </c>
    </row>
    <row r="21" spans="1:17" ht="15.75" x14ac:dyDescent="0.25">
      <c r="A21" s="10" t="s">
        <v>2353</v>
      </c>
      <c r="B21" s="7" t="str">
        <f>VLOOKUP($A21,'Customer Names'!$A$1:$E$2336,4,FALSE)</f>
        <v xml:space="preserve">  John</v>
      </c>
      <c r="C21" s="7">
        <f>VLOOKUP($A21,'Medical Examinations'!$A$1:$P$2336,2,FALSE)</f>
        <v>42.9</v>
      </c>
      <c r="D21" s="7">
        <f>VLOOKUP($A21,'Medical Examinations'!$A$1:$P$2336,3,FALSE)</f>
        <v>11.41</v>
      </c>
      <c r="E21" s="7" t="str">
        <f>VLOOKUP($A21,'Medical Examinations'!$A$1:$P$2336,13,FALSE)</f>
        <v>No</v>
      </c>
      <c r="F21" s="7" t="str">
        <f>VLOOKUP($A21,'Medical Examinations'!$A$1:$P$2336,5,FALSE)</f>
        <v>No</v>
      </c>
      <c r="G21" s="7" t="str">
        <f>VLOOKUP($A21,'Medical Examinations'!$A$1:$P$2336,6,FALSE)</f>
        <v>No</v>
      </c>
      <c r="H21" s="7" t="str">
        <f>VLOOKUP($A21,'Medical Examinations'!$A$1:$P$2336,12,FALSE)</f>
        <v>0</v>
      </c>
      <c r="I21" s="7" t="str">
        <f>VLOOKUP($A21,'Medical Examinations'!$A$1:$P$2336,14,FALSE)</f>
        <v>Yes</v>
      </c>
      <c r="J21" s="7" t="str">
        <f>VLOOKUP($A21,'Medical Examinations'!$A$1:$P$2336,15,FALSE)</f>
        <v>Obesity</v>
      </c>
      <c r="K21" s="7" t="str">
        <f>VLOOKUP($A21,'Medical Examinations'!$A$1:$P$2336,16,FALSE)</f>
        <v>Diabetes</v>
      </c>
      <c r="L21" s="12">
        <f>VLOOKUP($A21,'Hospitalisation Details'!$A$1:$U$2344,18,FALSE)</f>
        <v>26203</v>
      </c>
      <c r="M21" s="21">
        <f>VLOOKUP($A21,'Hospitalisation Details'!$A$1:$U$2344,21,FALSE)</f>
        <v>47462.89</v>
      </c>
      <c r="N21" s="9" t="str">
        <f>VLOOKUP($A21,'Hospitalisation Details'!$A$1:$U$2344,14,FALSE)</f>
        <v>tier - 1</v>
      </c>
      <c r="O21" s="9" t="str">
        <f>VLOOKUP($A21,'Hospitalisation Details'!$A$1:$U$2344,15,FALSE)</f>
        <v>tier - 2</v>
      </c>
      <c r="P21" s="9" t="str">
        <f>VLOOKUP($A21,'Hospitalisation Details'!$A$1:$U$2344,16,FALSE)</f>
        <v>R1013</v>
      </c>
      <c r="Q21" s="9">
        <f>VLOOKUP($A21,'Hospitalisation Details'!$A$1:$U$2344,20,FALSE)</f>
        <v>51</v>
      </c>
    </row>
    <row r="22" spans="1:17" ht="15.75" x14ac:dyDescent="0.25">
      <c r="A22" s="10" t="s">
        <v>2352</v>
      </c>
      <c r="B22" s="7" t="str">
        <f>VLOOKUP($A22,'Customer Names'!$A$1:$E$2336,4,FALSE)</f>
        <v xml:space="preserve">  Myles</v>
      </c>
      <c r="C22" s="7">
        <f>VLOOKUP($A22,'Medical Examinations'!$A$1:$P$2336,2,FALSE)</f>
        <v>36.299999999999997</v>
      </c>
      <c r="D22" s="7">
        <f>VLOOKUP($A22,'Medical Examinations'!$A$1:$P$2336,3,FALSE)</f>
        <v>11.5</v>
      </c>
      <c r="E22" s="7" t="str">
        <f>VLOOKUP($A22,'Medical Examinations'!$A$1:$P$2336,13,FALSE)</f>
        <v>Yes</v>
      </c>
      <c r="F22" s="7" t="str">
        <f>VLOOKUP($A22,'Medical Examinations'!$A$1:$P$2336,5,FALSE)</f>
        <v>No</v>
      </c>
      <c r="G22" s="7" t="str">
        <f>VLOOKUP($A22,'Medical Examinations'!$A$1:$P$2336,6,FALSE)</f>
        <v>No</v>
      </c>
      <c r="H22" s="7">
        <f>VLOOKUP($A22,'Medical Examinations'!$A$1:$P$2336,12,FALSE)</f>
        <v>2</v>
      </c>
      <c r="I22" s="7" t="str">
        <f>VLOOKUP($A22,'Medical Examinations'!$A$1:$P$2336,14,FALSE)</f>
        <v>Yes</v>
      </c>
      <c r="J22" s="7" t="str">
        <f>VLOOKUP($A22,'Medical Examinations'!$A$1:$P$2336,15,FALSE)</f>
        <v>Obesity</v>
      </c>
      <c r="K22" s="7" t="str">
        <f>VLOOKUP($A22,'Medical Examinations'!$A$1:$P$2336,16,FALSE)</f>
        <v>Diabetes</v>
      </c>
      <c r="L22" s="12">
        <f>VLOOKUP($A22,'Hospitalisation Details'!$A$1:$U$2344,18,FALSE)</f>
        <v>22445</v>
      </c>
      <c r="M22" s="21">
        <f>VLOOKUP($A22,'Hospitalisation Details'!$A$1:$U$2344,21,FALSE)</f>
        <v>47403.88</v>
      </c>
      <c r="N22" s="9" t="str">
        <f>VLOOKUP($A22,'Hospitalisation Details'!$A$1:$U$2344,14,FALSE)</f>
        <v>tier - 1</v>
      </c>
      <c r="O22" s="9" t="str">
        <f>VLOOKUP($A22,'Hospitalisation Details'!$A$1:$U$2344,15,FALSE)</f>
        <v>tier - 3</v>
      </c>
      <c r="P22" s="9" t="str">
        <f>VLOOKUP($A22,'Hospitalisation Details'!$A$1:$U$2344,16,FALSE)</f>
        <v>R1011</v>
      </c>
      <c r="Q22" s="9">
        <f>VLOOKUP($A22,'Hospitalisation Details'!$A$1:$U$2344,20,FALSE)</f>
        <v>61</v>
      </c>
    </row>
    <row r="23" spans="1:17" ht="15.75" x14ac:dyDescent="0.25">
      <c r="A23" s="10" t="s">
        <v>2351</v>
      </c>
      <c r="B23" s="7" t="str">
        <f>VLOOKUP($A23,'Customer Names'!$A$1:$E$2336,4,FALSE)</f>
        <v xml:space="preserve">  Madelyn C</v>
      </c>
      <c r="C23" s="7">
        <f>VLOOKUP($A23,'Medical Examinations'!$A$1:$P$2336,2,FALSE)</f>
        <v>32.200000000000003</v>
      </c>
      <c r="D23" s="7">
        <f>VLOOKUP($A23,'Medical Examinations'!$A$1:$P$2336,3,FALSE)</f>
        <v>6.22</v>
      </c>
      <c r="E23" s="7" t="str">
        <f>VLOOKUP($A23,'Medical Examinations'!$A$1:$P$2336,13,FALSE)</f>
        <v>Yes</v>
      </c>
      <c r="F23" s="7" t="str">
        <f>VLOOKUP($A23,'Medical Examinations'!$A$1:$P$2336,5,FALSE)</f>
        <v>No</v>
      </c>
      <c r="G23" s="7" t="str">
        <f>VLOOKUP($A23,'Medical Examinations'!$A$1:$P$2336,6,FALSE)</f>
        <v>No</v>
      </c>
      <c r="H23" s="7">
        <f>VLOOKUP($A23,'Medical Examinations'!$A$1:$P$2336,12,FALSE)</f>
        <v>2</v>
      </c>
      <c r="I23" s="7" t="str">
        <f>VLOOKUP($A23,'Medical Examinations'!$A$1:$P$2336,14,FALSE)</f>
        <v>Yes</v>
      </c>
      <c r="J23" s="7" t="str">
        <f>VLOOKUP($A23,'Medical Examinations'!$A$1:$P$2336,15,FALSE)</f>
        <v>Obesity</v>
      </c>
      <c r="K23" s="7" t="str">
        <f>VLOOKUP($A23,'Medical Examinations'!$A$1:$P$2336,16,FALSE)</f>
        <v>Prediabetes</v>
      </c>
      <c r="L23" s="12">
        <f>VLOOKUP($A23,'Hospitalisation Details'!$A$1:$U$2344,18,FALSE)</f>
        <v>21827</v>
      </c>
      <c r="M23" s="21">
        <f>VLOOKUP($A23,'Hospitalisation Details'!$A$1:$U$2344,21,FALSE)</f>
        <v>47305.31</v>
      </c>
      <c r="N23" s="9" t="str">
        <f>VLOOKUP($A23,'Hospitalisation Details'!$A$1:$U$2344,14,FALSE)</f>
        <v>tier - 2</v>
      </c>
      <c r="O23" s="9" t="str">
        <f>VLOOKUP($A23,'Hospitalisation Details'!$A$1:$U$2344,15,FALSE)</f>
        <v>tier - 1</v>
      </c>
      <c r="P23" s="9" t="str">
        <f>VLOOKUP($A23,'Hospitalisation Details'!$A$1:$U$2344,16,FALSE)</f>
        <v>R1011</v>
      </c>
      <c r="Q23" s="9">
        <f>VLOOKUP($A23,'Hospitalisation Details'!$A$1:$U$2344,20,FALSE)</f>
        <v>63</v>
      </c>
    </row>
    <row r="24" spans="1:17" ht="15.75" x14ac:dyDescent="0.25">
      <c r="A24" s="10" t="s">
        <v>2350</v>
      </c>
      <c r="B24" s="7" t="str">
        <f>VLOOKUP($A24,'Customer Names'!$A$1:$E$2336,4,FALSE)</f>
        <v xml:space="preserve">  Nicole</v>
      </c>
      <c r="C24" s="7">
        <f>VLOOKUP($A24,'Medical Examinations'!$A$1:$P$2336,2,FALSE)</f>
        <v>31.3</v>
      </c>
      <c r="D24" s="7">
        <f>VLOOKUP($A24,'Medical Examinations'!$A$1:$P$2336,3,FALSE)</f>
        <v>11.38</v>
      </c>
      <c r="E24" s="7" t="str">
        <f>VLOOKUP($A24,'Medical Examinations'!$A$1:$P$2336,13,FALSE)</f>
        <v>No</v>
      </c>
      <c r="F24" s="7" t="str">
        <f>VLOOKUP($A24,'Medical Examinations'!$A$1:$P$2336,5,FALSE)</f>
        <v>No</v>
      </c>
      <c r="G24" s="7" t="str">
        <f>VLOOKUP($A24,'Medical Examinations'!$A$1:$P$2336,6,FALSE)</f>
        <v>No</v>
      </c>
      <c r="H24" s="7">
        <f>VLOOKUP($A24,'Medical Examinations'!$A$1:$P$2336,12,FALSE)</f>
        <v>3</v>
      </c>
      <c r="I24" s="7" t="str">
        <f>VLOOKUP($A24,'Medical Examinations'!$A$1:$P$2336,14,FALSE)</f>
        <v>Yes</v>
      </c>
      <c r="J24" s="7" t="str">
        <f>VLOOKUP($A24,'Medical Examinations'!$A$1:$P$2336,15,FALSE)</f>
        <v>Obesity</v>
      </c>
      <c r="K24" s="7" t="str">
        <f>VLOOKUP($A24,'Medical Examinations'!$A$1:$P$2336,16,FALSE)</f>
        <v>Diabetes</v>
      </c>
      <c r="L24" s="12">
        <f>VLOOKUP($A24,'Hospitalisation Details'!$A$1:$U$2344,18,FALSE)</f>
        <v>21431</v>
      </c>
      <c r="M24" s="21">
        <f>VLOOKUP($A24,'Hospitalisation Details'!$A$1:$U$2344,21,FALSE)</f>
        <v>47291.06</v>
      </c>
      <c r="N24" s="9" t="str">
        <f>VLOOKUP($A24,'Hospitalisation Details'!$A$1:$U$2344,14,FALSE)</f>
        <v>tier - 2</v>
      </c>
      <c r="O24" s="9" t="str">
        <f>VLOOKUP($A24,'Hospitalisation Details'!$A$1:$U$2344,15,FALSE)</f>
        <v>tier - 1</v>
      </c>
      <c r="P24" s="9" t="str">
        <f>VLOOKUP($A24,'Hospitalisation Details'!$A$1:$U$2344,16,FALSE)</f>
        <v>R1011</v>
      </c>
      <c r="Q24" s="9">
        <f>VLOOKUP($A24,'Hospitalisation Details'!$A$1:$U$2344,20,FALSE)</f>
        <v>64</v>
      </c>
    </row>
    <row r="25" spans="1:17" ht="15.75" x14ac:dyDescent="0.25">
      <c r="A25" s="10" t="s">
        <v>2349</v>
      </c>
      <c r="B25" s="7" t="str">
        <f>VLOOKUP($A25,'Customer Names'!$A$1:$E$2336,4,FALSE)</f>
        <v xml:space="preserve">  Eric A</v>
      </c>
      <c r="C25" s="7">
        <f>VLOOKUP($A25,'Medical Examinations'!$A$1:$P$2336,2,FALSE)</f>
        <v>41.8</v>
      </c>
      <c r="D25" s="7">
        <f>VLOOKUP($A25,'Medical Examinations'!$A$1:$P$2336,3,FALSE)</f>
        <v>7.89</v>
      </c>
      <c r="E25" s="7" t="str">
        <f>VLOOKUP($A25,'Medical Examinations'!$A$1:$P$2336,13,FALSE)</f>
        <v>Yes</v>
      </c>
      <c r="F25" s="7" t="str">
        <f>VLOOKUP($A25,'Medical Examinations'!$A$1:$P$2336,5,FALSE)</f>
        <v>No</v>
      </c>
      <c r="G25" s="7" t="str">
        <f>VLOOKUP($A25,'Medical Examinations'!$A$1:$P$2336,6,FALSE)</f>
        <v>No</v>
      </c>
      <c r="H25" s="7">
        <f>VLOOKUP($A25,'Medical Examinations'!$A$1:$P$2336,12,FALSE)</f>
        <v>2</v>
      </c>
      <c r="I25" s="7" t="str">
        <f>VLOOKUP($A25,'Medical Examinations'!$A$1:$P$2336,14,FALSE)</f>
        <v>Yes</v>
      </c>
      <c r="J25" s="7" t="str">
        <f>VLOOKUP($A25,'Medical Examinations'!$A$1:$P$2336,15,FALSE)</f>
        <v>Obesity</v>
      </c>
      <c r="K25" s="7" t="str">
        <f>VLOOKUP($A25,'Medical Examinations'!$A$1:$P$2336,16,FALSE)</f>
        <v>Diabetes</v>
      </c>
      <c r="L25" s="12">
        <f>VLOOKUP($A25,'Hospitalisation Details'!$A$1:$U$2344,18,FALSE)</f>
        <v>25930</v>
      </c>
      <c r="M25" s="21">
        <f>VLOOKUP($A25,'Hospitalisation Details'!$A$1:$U$2344,21,FALSE)</f>
        <v>47269.85</v>
      </c>
      <c r="N25" s="9" t="str">
        <f>VLOOKUP($A25,'Hospitalisation Details'!$A$1:$U$2344,14,FALSE)</f>
        <v>tier - 1</v>
      </c>
      <c r="O25" s="9" t="str">
        <f>VLOOKUP($A25,'Hospitalisation Details'!$A$1:$U$2344,15,FALSE)</f>
        <v>tier - 2</v>
      </c>
      <c r="P25" s="9" t="str">
        <f>VLOOKUP($A25,'Hospitalisation Details'!$A$1:$U$2344,16,FALSE)</f>
        <v>R1013</v>
      </c>
      <c r="Q25" s="9">
        <f>VLOOKUP($A25,'Hospitalisation Details'!$A$1:$U$2344,20,FALSE)</f>
        <v>52</v>
      </c>
    </row>
    <row r="26" spans="1:17" ht="15.75" x14ac:dyDescent="0.25">
      <c r="A26" s="10" t="s">
        <v>2348</v>
      </c>
      <c r="B26" s="7" t="str">
        <f>VLOOKUP($A26,'Customer Names'!$A$1:$E$2336,4,FALSE)</f>
        <v xml:space="preserve">  Emiliano I</v>
      </c>
      <c r="C26" s="7">
        <f>VLOOKUP($A26,'Medical Examinations'!$A$1:$P$2336,2,FALSE)</f>
        <v>35.090000000000003</v>
      </c>
      <c r="D26" s="7">
        <f>VLOOKUP($A26,'Medical Examinations'!$A$1:$P$2336,3,FALSE)</f>
        <v>4.38</v>
      </c>
      <c r="E26" s="7" t="str">
        <f>VLOOKUP($A26,'Medical Examinations'!$A$1:$P$2336,13,FALSE)</f>
        <v>Yes</v>
      </c>
      <c r="F26" s="7" t="str">
        <f>VLOOKUP($A26,'Medical Examinations'!$A$1:$P$2336,5,FALSE)</f>
        <v>No</v>
      </c>
      <c r="G26" s="7" t="str">
        <f>VLOOKUP($A26,'Medical Examinations'!$A$1:$P$2336,6,FALSE)</f>
        <v>No</v>
      </c>
      <c r="H26" s="7">
        <f>VLOOKUP($A26,'Medical Examinations'!$A$1:$P$2336,12,FALSE)</f>
        <v>2</v>
      </c>
      <c r="I26" s="7" t="str">
        <f>VLOOKUP($A26,'Medical Examinations'!$A$1:$P$2336,14,FALSE)</f>
        <v>Yes</v>
      </c>
      <c r="J26" s="7" t="str">
        <f>VLOOKUP($A26,'Medical Examinations'!$A$1:$P$2336,15,FALSE)</f>
        <v>Obesity</v>
      </c>
      <c r="K26" s="7" t="str">
        <f>VLOOKUP($A26,'Medical Examinations'!$A$1:$P$2336,16,FALSE)</f>
        <v>Normal</v>
      </c>
      <c r="L26" s="12">
        <f>VLOOKUP($A26,'Hospitalisation Details'!$A$1:$U$2344,18,FALSE)</f>
        <v>21745</v>
      </c>
      <c r="M26" s="21">
        <f>VLOOKUP($A26,'Hospitalisation Details'!$A$1:$U$2344,21,FALSE)</f>
        <v>47055.53</v>
      </c>
      <c r="N26" s="9" t="str">
        <f>VLOOKUP($A26,'Hospitalisation Details'!$A$1:$U$2344,14,FALSE)</f>
        <v>tier - 2</v>
      </c>
      <c r="O26" s="9" t="str">
        <f>VLOOKUP($A26,'Hospitalisation Details'!$A$1:$U$2344,15,FALSE)</f>
        <v>tier - 1</v>
      </c>
      <c r="P26" s="9" t="str">
        <f>VLOOKUP($A26,'Hospitalisation Details'!$A$1:$U$2344,16,FALSE)</f>
        <v>R1013</v>
      </c>
      <c r="Q26" s="9">
        <f>VLOOKUP($A26,'Hospitalisation Details'!$A$1:$U$2344,20,FALSE)</f>
        <v>63</v>
      </c>
    </row>
    <row r="27" spans="1:17" ht="15.75" x14ac:dyDescent="0.25">
      <c r="A27" s="10" t="s">
        <v>2347</v>
      </c>
      <c r="B27" s="7" t="str">
        <f>VLOOKUP($A27,'Customer Names'!$A$1:$E$2336,4,FALSE)</f>
        <v xml:space="preserve">  Adam</v>
      </c>
      <c r="C27" s="7">
        <f>VLOOKUP($A27,'Medical Examinations'!$A$1:$P$2336,2,FALSE)</f>
        <v>33.880000000000003</v>
      </c>
      <c r="D27" s="7">
        <f>VLOOKUP($A27,'Medical Examinations'!$A$1:$P$2336,3,FALSE)</f>
        <v>7.01</v>
      </c>
      <c r="E27" s="7" t="str">
        <f>VLOOKUP($A27,'Medical Examinations'!$A$1:$P$2336,13,FALSE)</f>
        <v>No</v>
      </c>
      <c r="F27" s="7" t="str">
        <f>VLOOKUP($A27,'Medical Examinations'!$A$1:$P$2336,5,FALSE)</f>
        <v>No</v>
      </c>
      <c r="G27" s="7" t="str">
        <f>VLOOKUP($A27,'Medical Examinations'!$A$1:$P$2336,6,FALSE)</f>
        <v>No</v>
      </c>
      <c r="H27" s="7">
        <f>VLOOKUP($A27,'Medical Examinations'!$A$1:$P$2336,12,FALSE)</f>
        <v>3</v>
      </c>
      <c r="I27" s="7" t="str">
        <f>VLOOKUP($A27,'Medical Examinations'!$A$1:$P$2336,14,FALSE)</f>
        <v>Yes</v>
      </c>
      <c r="J27" s="7" t="str">
        <f>VLOOKUP($A27,'Medical Examinations'!$A$1:$P$2336,15,FALSE)</f>
        <v>Obesity</v>
      </c>
      <c r="K27" s="7" t="str">
        <f>VLOOKUP($A27,'Medical Examinations'!$A$1:$P$2336,16,FALSE)</f>
        <v>Diabetes</v>
      </c>
      <c r="L27" s="12">
        <f>VLOOKUP($A27,'Hospitalisation Details'!$A$1:$U$2344,18,FALSE)</f>
        <v>21443</v>
      </c>
      <c r="M27" s="21">
        <f>VLOOKUP($A27,'Hospitalisation Details'!$A$1:$U$2344,21,FALSE)</f>
        <v>46889.26</v>
      </c>
      <c r="N27" s="9" t="str">
        <f>VLOOKUP($A27,'Hospitalisation Details'!$A$1:$U$2344,14,FALSE)</f>
        <v>tier - 2</v>
      </c>
      <c r="O27" s="9" t="str">
        <f>VLOOKUP($A27,'Hospitalisation Details'!$A$1:$U$2344,15,FALSE)</f>
        <v>tier - 3</v>
      </c>
      <c r="P27" s="9" t="str">
        <f>VLOOKUP($A27,'Hospitalisation Details'!$A$1:$U$2344,16,FALSE)</f>
        <v>R1013</v>
      </c>
      <c r="Q27" s="9">
        <f>VLOOKUP($A27,'Hospitalisation Details'!$A$1:$U$2344,20,FALSE)</f>
        <v>64</v>
      </c>
    </row>
    <row r="28" spans="1:17" ht="15.75" x14ac:dyDescent="0.25">
      <c r="A28" s="10" t="s">
        <v>2346</v>
      </c>
      <c r="B28" s="7" t="str">
        <f>VLOOKUP($A28,'Customer Names'!$A$1:$E$2336,4,FALSE)</f>
        <v xml:space="preserve">  Zach</v>
      </c>
      <c r="C28" s="7">
        <f>VLOOKUP($A28,'Medical Examinations'!$A$1:$P$2336,2,FALSE)</f>
        <v>30.875</v>
      </c>
      <c r="D28" s="7">
        <f>VLOOKUP($A28,'Medical Examinations'!$A$1:$P$2336,3,FALSE)</f>
        <v>11.88</v>
      </c>
      <c r="E28" s="7" t="str">
        <f>VLOOKUP($A28,'Medical Examinations'!$A$1:$P$2336,13,FALSE)</f>
        <v>No</v>
      </c>
      <c r="F28" s="7" t="str">
        <f>VLOOKUP($A28,'Medical Examinations'!$A$1:$P$2336,5,FALSE)</f>
        <v>No</v>
      </c>
      <c r="G28" s="7" t="str">
        <f>VLOOKUP($A28,'Medical Examinations'!$A$1:$P$2336,6,FALSE)</f>
        <v>No</v>
      </c>
      <c r="H28" s="7" t="str">
        <f>VLOOKUP($A28,'Medical Examinations'!$A$1:$P$2336,12,FALSE)</f>
        <v>0</v>
      </c>
      <c r="I28" s="7" t="str">
        <f>VLOOKUP($A28,'Medical Examinations'!$A$1:$P$2336,14,FALSE)</f>
        <v>Yes</v>
      </c>
      <c r="J28" s="7" t="str">
        <f>VLOOKUP($A28,'Medical Examinations'!$A$1:$P$2336,15,FALSE)</f>
        <v>Obesity</v>
      </c>
      <c r="K28" s="7" t="str">
        <f>VLOOKUP($A28,'Medical Examinations'!$A$1:$P$2336,16,FALSE)</f>
        <v>Diabetes</v>
      </c>
      <c r="L28" s="12">
        <f>VLOOKUP($A28,'Hospitalisation Details'!$A$1:$U$2344,18,FALSE)</f>
        <v>22237</v>
      </c>
      <c r="M28" s="21">
        <f>VLOOKUP($A28,'Hospitalisation Details'!$A$1:$U$2344,21,FALSE)</f>
        <v>46718.16</v>
      </c>
      <c r="N28" s="9" t="str">
        <f>VLOOKUP($A28,'Hospitalisation Details'!$A$1:$U$2344,14,FALSE)</f>
        <v>tier - 1</v>
      </c>
      <c r="O28" s="9" t="str">
        <f>VLOOKUP($A28,'Hospitalisation Details'!$A$1:$U$2344,15,FALSE)</f>
        <v>tier - 1</v>
      </c>
      <c r="P28" s="9" t="str">
        <f>VLOOKUP($A28,'Hospitalisation Details'!$A$1:$U$2344,16,FALSE)</f>
        <v>R1012</v>
      </c>
      <c r="Q28" s="9">
        <f>VLOOKUP($A28,'Hospitalisation Details'!$A$1:$U$2344,20,FALSE)</f>
        <v>62</v>
      </c>
    </row>
    <row r="29" spans="1:17" ht="15.75" x14ac:dyDescent="0.25">
      <c r="A29" s="10" t="s">
        <v>2345</v>
      </c>
      <c r="B29" s="7" t="str">
        <f>VLOOKUP($A29,'Customer Names'!$A$1:$E$2336,4,FALSE)</f>
        <v xml:space="preserve">  Stephanie W</v>
      </c>
      <c r="C29" s="7">
        <f>VLOOKUP($A29,'Medical Examinations'!$A$1:$P$2336,2,FALSE)</f>
        <v>36.86</v>
      </c>
      <c r="D29" s="7">
        <f>VLOOKUP($A29,'Medical Examinations'!$A$1:$P$2336,3,FALSE)</f>
        <v>5.19</v>
      </c>
      <c r="E29" s="7" t="str">
        <f>VLOOKUP($A29,'Medical Examinations'!$A$1:$P$2336,13,FALSE)</f>
        <v>Yes</v>
      </c>
      <c r="F29" s="7" t="str">
        <f>VLOOKUP($A29,'Medical Examinations'!$A$1:$P$2336,5,FALSE)</f>
        <v>No</v>
      </c>
      <c r="G29" s="7" t="str">
        <f>VLOOKUP($A29,'Medical Examinations'!$A$1:$P$2336,6,FALSE)</f>
        <v>Yes</v>
      </c>
      <c r="H29" s="7">
        <f>VLOOKUP($A29,'Medical Examinations'!$A$1:$P$2336,12,FALSE)</f>
        <v>1</v>
      </c>
      <c r="I29" s="7" t="str">
        <f>VLOOKUP($A29,'Medical Examinations'!$A$1:$P$2336,14,FALSE)</f>
        <v>Yes</v>
      </c>
      <c r="J29" s="7" t="str">
        <f>VLOOKUP($A29,'Medical Examinations'!$A$1:$P$2336,15,FALSE)</f>
        <v>Obesity</v>
      </c>
      <c r="K29" s="7" t="str">
        <f>VLOOKUP($A29,'Medical Examinations'!$A$1:$P$2336,16,FALSE)</f>
        <v>Normal</v>
      </c>
      <c r="L29" s="12">
        <f>VLOOKUP($A29,'Hospitalisation Details'!$A$1:$U$2344,18,FALSE)</f>
        <v>25377</v>
      </c>
      <c r="M29" s="21">
        <f>VLOOKUP($A29,'Hospitalisation Details'!$A$1:$U$2344,21,FALSE)</f>
        <v>46661.440000000002</v>
      </c>
      <c r="N29" s="9" t="str">
        <f>VLOOKUP($A29,'Hospitalisation Details'!$A$1:$U$2344,14,FALSE)</f>
        <v>tier - 1</v>
      </c>
      <c r="O29" s="9" t="str">
        <f>VLOOKUP($A29,'Hospitalisation Details'!$A$1:$U$2344,15,FALSE)</f>
        <v>tier - 3</v>
      </c>
      <c r="P29" s="9" t="str">
        <f>VLOOKUP($A29,'Hospitalisation Details'!$A$1:$U$2344,16,FALSE)</f>
        <v>R1012</v>
      </c>
      <c r="Q29" s="9">
        <f>VLOOKUP($A29,'Hospitalisation Details'!$A$1:$U$2344,20,FALSE)</f>
        <v>53</v>
      </c>
    </row>
    <row r="30" spans="1:17" ht="15.75" x14ac:dyDescent="0.25">
      <c r="A30" s="10" t="s">
        <v>2344</v>
      </c>
      <c r="B30" s="7" t="str">
        <f>VLOOKUP($A30,'Customer Names'!$A$1:$E$2336,4,FALSE)</f>
        <v xml:space="preserve">  Stephen</v>
      </c>
      <c r="C30" s="7">
        <f>VLOOKUP($A30,'Medical Examinations'!$A$1:$P$2336,2,FALSE)</f>
        <v>35.86</v>
      </c>
      <c r="D30" s="7">
        <f>VLOOKUP($A30,'Medical Examinations'!$A$1:$P$2336,3,FALSE)</f>
        <v>6.74</v>
      </c>
      <c r="E30" s="7" t="str">
        <f>VLOOKUP($A30,'Medical Examinations'!$A$1:$P$2336,13,FALSE)</f>
        <v>Yes</v>
      </c>
      <c r="F30" s="7" t="str">
        <f>VLOOKUP($A30,'Medical Examinations'!$A$1:$P$2336,5,FALSE)</f>
        <v>No</v>
      </c>
      <c r="G30" s="7" t="str">
        <f>VLOOKUP($A30,'Medical Examinations'!$A$1:$P$2336,6,FALSE)</f>
        <v>No</v>
      </c>
      <c r="H30" s="7">
        <f>VLOOKUP($A30,'Medical Examinations'!$A$1:$P$2336,12,FALSE)</f>
        <v>2</v>
      </c>
      <c r="I30" s="7" t="str">
        <f>VLOOKUP($A30,'Medical Examinations'!$A$1:$P$2336,14,FALSE)</f>
        <v>Yes</v>
      </c>
      <c r="J30" s="7" t="str">
        <f>VLOOKUP($A30,'Medical Examinations'!$A$1:$P$2336,15,FALSE)</f>
        <v>Obesity</v>
      </c>
      <c r="K30" s="7" t="str">
        <f>VLOOKUP($A30,'Medical Examinations'!$A$1:$P$2336,16,FALSE)</f>
        <v>Diabetes</v>
      </c>
      <c r="L30" s="12">
        <f>VLOOKUP($A30,'Hospitalisation Details'!$A$1:$U$2344,18,FALSE)</f>
        <v>22501</v>
      </c>
      <c r="M30" s="21">
        <f>VLOOKUP($A30,'Hospitalisation Details'!$A$1:$U$2344,21,FALSE)</f>
        <v>46599.11</v>
      </c>
      <c r="N30" s="9" t="str">
        <f>VLOOKUP($A30,'Hospitalisation Details'!$A$1:$U$2344,14,FALSE)</f>
        <v>tier - 1</v>
      </c>
      <c r="O30" s="9" t="str">
        <f>VLOOKUP($A30,'Hospitalisation Details'!$A$1:$U$2344,15,FALSE)</f>
        <v>tier - 1</v>
      </c>
      <c r="P30" s="9" t="str">
        <f>VLOOKUP($A30,'Hospitalisation Details'!$A$1:$U$2344,16,FALSE)</f>
        <v>R1013</v>
      </c>
      <c r="Q30" s="9">
        <f>VLOOKUP($A30,'Hospitalisation Details'!$A$1:$U$2344,20,FALSE)</f>
        <v>61</v>
      </c>
    </row>
    <row r="31" spans="1:17" ht="15.75" x14ac:dyDescent="0.25">
      <c r="A31" s="10" t="s">
        <v>2343</v>
      </c>
      <c r="B31" s="7" t="str">
        <f>VLOOKUP($A31,'Customer Names'!$A$1:$E$2336,4,FALSE)</f>
        <v xml:space="preserve">  Natalie</v>
      </c>
      <c r="C31" s="7">
        <f>VLOOKUP($A31,'Medical Examinations'!$A$1:$P$2336,2,FALSE)</f>
        <v>37.049999999999997</v>
      </c>
      <c r="D31" s="7">
        <f>VLOOKUP($A31,'Medical Examinations'!$A$1:$P$2336,3,FALSE)</f>
        <v>8.44</v>
      </c>
      <c r="E31" s="7" t="str">
        <f>VLOOKUP($A31,'Medical Examinations'!$A$1:$P$2336,13,FALSE)</f>
        <v>No</v>
      </c>
      <c r="F31" s="7" t="str">
        <f>VLOOKUP($A31,'Medical Examinations'!$A$1:$P$2336,5,FALSE)</f>
        <v>No</v>
      </c>
      <c r="G31" s="7" t="str">
        <f>VLOOKUP($A31,'Medical Examinations'!$A$1:$P$2336,6,FALSE)</f>
        <v>No</v>
      </c>
      <c r="H31" s="7" t="str">
        <f>VLOOKUP($A31,'Medical Examinations'!$A$1:$P$2336,12,FALSE)</f>
        <v>0</v>
      </c>
      <c r="I31" s="7" t="str">
        <f>VLOOKUP($A31,'Medical Examinations'!$A$1:$P$2336,14,FALSE)</f>
        <v>Yes</v>
      </c>
      <c r="J31" s="7" t="str">
        <f>VLOOKUP($A31,'Medical Examinations'!$A$1:$P$2336,15,FALSE)</f>
        <v>Obesity</v>
      </c>
      <c r="K31" s="7" t="str">
        <f>VLOOKUP($A31,'Medical Examinations'!$A$1:$P$2336,16,FALSE)</f>
        <v>Diabetes</v>
      </c>
      <c r="L31" s="12">
        <f>VLOOKUP($A31,'Hospitalisation Details'!$A$1:$U$2344,18,FALSE)</f>
        <v>26273</v>
      </c>
      <c r="M31" s="21">
        <f>VLOOKUP($A31,'Hospitalisation Details'!$A$1:$U$2344,21,FALSE)</f>
        <v>46255.11</v>
      </c>
      <c r="N31" s="9" t="str">
        <f>VLOOKUP($A31,'Hospitalisation Details'!$A$1:$U$2344,14,FALSE)</f>
        <v>tier - 1</v>
      </c>
      <c r="O31" s="9" t="str">
        <f>VLOOKUP($A31,'Hospitalisation Details'!$A$1:$U$2344,15,FALSE)</f>
        <v>tier - 3</v>
      </c>
      <c r="P31" s="9" t="str">
        <f>VLOOKUP($A31,'Hospitalisation Details'!$A$1:$U$2344,16,FALSE)</f>
        <v>R1024</v>
      </c>
      <c r="Q31" s="9">
        <f>VLOOKUP($A31,'Hospitalisation Details'!$A$1:$U$2344,20,FALSE)</f>
        <v>51</v>
      </c>
    </row>
    <row r="32" spans="1:17" ht="15.75" x14ac:dyDescent="0.25">
      <c r="A32" s="10" t="s">
        <v>2342</v>
      </c>
      <c r="B32" s="7" t="str">
        <f>VLOOKUP($A32,'Customer Names'!$A$1:$E$2336,4,FALSE)</f>
        <v xml:space="preserve">  Nicole J</v>
      </c>
      <c r="C32" s="7">
        <f>VLOOKUP($A32,'Medical Examinations'!$A$1:$P$2336,2,FALSE)</f>
        <v>43.89</v>
      </c>
      <c r="D32" s="7">
        <f>VLOOKUP($A32,'Medical Examinations'!$A$1:$P$2336,3,FALSE)</f>
        <v>8.7100000000000009</v>
      </c>
      <c r="E32" s="7" t="str">
        <f>VLOOKUP($A32,'Medical Examinations'!$A$1:$P$2336,13,FALSE)</f>
        <v>No</v>
      </c>
      <c r="F32" s="7" t="str">
        <f>VLOOKUP($A32,'Medical Examinations'!$A$1:$P$2336,5,FALSE)</f>
        <v>No</v>
      </c>
      <c r="G32" s="7" t="str">
        <f>VLOOKUP($A32,'Medical Examinations'!$A$1:$P$2336,6,FALSE)</f>
        <v>No</v>
      </c>
      <c r="H32" s="7" t="str">
        <f>VLOOKUP($A32,'Medical Examinations'!$A$1:$P$2336,12,FALSE)</f>
        <v>0</v>
      </c>
      <c r="I32" s="7" t="str">
        <f>VLOOKUP($A32,'Medical Examinations'!$A$1:$P$2336,14,FALSE)</f>
        <v>Yes</v>
      </c>
      <c r="J32" s="7" t="str">
        <f>VLOOKUP($A32,'Medical Examinations'!$A$1:$P$2336,15,FALSE)</f>
        <v>Obesity</v>
      </c>
      <c r="K32" s="7" t="str">
        <f>VLOOKUP($A32,'Medical Examinations'!$A$1:$P$2336,16,FALSE)</f>
        <v>Diabetes</v>
      </c>
      <c r="L32" s="12">
        <f>VLOOKUP($A32,'Hospitalisation Details'!$A$1:$U$2344,18,FALSE)</f>
        <v>28719</v>
      </c>
      <c r="M32" s="21">
        <f>VLOOKUP($A32,'Hospitalisation Details'!$A$1:$U$2344,21,FALSE)</f>
        <v>46200.99</v>
      </c>
      <c r="N32" s="9" t="str">
        <f>VLOOKUP($A32,'Hospitalisation Details'!$A$1:$U$2344,14,FALSE)</f>
        <v>tier - 1</v>
      </c>
      <c r="O32" s="9" t="str">
        <f>VLOOKUP($A32,'Hospitalisation Details'!$A$1:$U$2344,15,FALSE)</f>
        <v>tier - 1</v>
      </c>
      <c r="P32" s="9" t="str">
        <f>VLOOKUP($A32,'Hospitalisation Details'!$A$1:$U$2344,16,FALSE)</f>
        <v>R1013</v>
      </c>
      <c r="Q32" s="9">
        <f>VLOOKUP($A32,'Hospitalisation Details'!$A$1:$U$2344,20,FALSE)</f>
        <v>44</v>
      </c>
    </row>
    <row r="33" spans="1:17" ht="15.75" x14ac:dyDescent="0.25">
      <c r="A33" s="10" t="s">
        <v>2341</v>
      </c>
      <c r="B33" s="7" t="str">
        <f>VLOOKUP($A33,'Customer Names'!$A$1:$E$2336,4,FALSE)</f>
        <v xml:space="preserve">  Jefferson D</v>
      </c>
      <c r="C33" s="7">
        <f>VLOOKUP($A33,'Medical Examinations'!$A$1:$P$2336,2,FALSE)</f>
        <v>42.35</v>
      </c>
      <c r="D33" s="7">
        <f>VLOOKUP($A33,'Medical Examinations'!$A$1:$P$2336,3,FALSE)</f>
        <v>5.08</v>
      </c>
      <c r="E33" s="7" t="str">
        <f>VLOOKUP($A33,'Medical Examinations'!$A$1:$P$2336,13,FALSE)</f>
        <v>Yes</v>
      </c>
      <c r="F33" s="7" t="str">
        <f>VLOOKUP($A33,'Medical Examinations'!$A$1:$P$2336,5,FALSE)</f>
        <v>No</v>
      </c>
      <c r="G33" s="7" t="str">
        <f>VLOOKUP($A33,'Medical Examinations'!$A$1:$P$2336,6,FALSE)</f>
        <v>No</v>
      </c>
      <c r="H33" s="7" t="str">
        <f>VLOOKUP($A33,'Medical Examinations'!$A$1:$P$2336,12,FALSE)</f>
        <v>0</v>
      </c>
      <c r="I33" s="7" t="str">
        <f>VLOOKUP($A33,'Medical Examinations'!$A$1:$P$2336,14,FALSE)</f>
        <v>Yes</v>
      </c>
      <c r="J33" s="7" t="str">
        <f>VLOOKUP($A33,'Medical Examinations'!$A$1:$P$2336,15,FALSE)</f>
        <v>Obesity</v>
      </c>
      <c r="K33" s="7" t="str">
        <f>VLOOKUP($A33,'Medical Examinations'!$A$1:$P$2336,16,FALSE)</f>
        <v>Normal</v>
      </c>
      <c r="L33" s="12">
        <f>VLOOKUP($A33,'Hospitalisation Details'!$A$1:$U$2344,18,FALSE)</f>
        <v>28096</v>
      </c>
      <c r="M33" s="21">
        <f>VLOOKUP($A33,'Hospitalisation Details'!$A$1:$U$2344,21,FALSE)</f>
        <v>46151.12</v>
      </c>
      <c r="N33" s="9" t="str">
        <f>VLOOKUP($A33,'Hospitalisation Details'!$A$1:$U$2344,14,FALSE)</f>
        <v>tier - 1</v>
      </c>
      <c r="O33" s="9" t="str">
        <f>VLOOKUP($A33,'Hospitalisation Details'!$A$1:$U$2344,15,FALSE)</f>
        <v>tier - 3</v>
      </c>
      <c r="P33" s="9" t="str">
        <f>VLOOKUP($A33,'Hospitalisation Details'!$A$1:$U$2344,16,FALSE)</f>
        <v>R1013</v>
      </c>
      <c r="Q33" s="9">
        <f>VLOOKUP($A33,'Hospitalisation Details'!$A$1:$U$2344,20,FALSE)</f>
        <v>46</v>
      </c>
    </row>
    <row r="34" spans="1:17" ht="15.75" x14ac:dyDescent="0.25">
      <c r="A34" s="10" t="s">
        <v>2340</v>
      </c>
      <c r="B34" s="7" t="str">
        <f>VLOOKUP($A34,'Customer Names'!$A$1:$E$2336,4,FALSE)</f>
        <v xml:space="preserve">  Brendan D</v>
      </c>
      <c r="C34" s="7">
        <f>VLOOKUP($A34,'Medical Examinations'!$A$1:$P$2336,2,FALSE)</f>
        <v>31.35</v>
      </c>
      <c r="D34" s="7">
        <f>VLOOKUP($A34,'Medical Examinations'!$A$1:$P$2336,3,FALSE)</f>
        <v>6.86</v>
      </c>
      <c r="E34" s="7" t="str">
        <f>VLOOKUP($A34,'Medical Examinations'!$A$1:$P$2336,13,FALSE)</f>
        <v>No</v>
      </c>
      <c r="F34" s="7" t="str">
        <f>VLOOKUP($A34,'Medical Examinations'!$A$1:$P$2336,5,FALSE)</f>
        <v>No</v>
      </c>
      <c r="G34" s="7" t="str">
        <f>VLOOKUP($A34,'Medical Examinations'!$A$1:$P$2336,6,FALSE)</f>
        <v>No</v>
      </c>
      <c r="H34" s="7" t="str">
        <f>VLOOKUP($A34,'Medical Examinations'!$A$1:$P$2336,12,FALSE)</f>
        <v>0</v>
      </c>
      <c r="I34" s="7" t="str">
        <f>VLOOKUP($A34,'Medical Examinations'!$A$1:$P$2336,14,FALSE)</f>
        <v>Yes</v>
      </c>
      <c r="J34" s="7" t="str">
        <f>VLOOKUP($A34,'Medical Examinations'!$A$1:$P$2336,15,FALSE)</f>
        <v>Obesity</v>
      </c>
      <c r="K34" s="7" t="str">
        <f>VLOOKUP($A34,'Medical Examinations'!$A$1:$P$2336,16,FALSE)</f>
        <v>Diabetes</v>
      </c>
      <c r="L34" s="12">
        <f>VLOOKUP($A34,'Hospitalisation Details'!$A$1:$U$2344,18,FALSE)</f>
        <v>22984</v>
      </c>
      <c r="M34" s="21">
        <f>VLOOKUP($A34,'Hospitalisation Details'!$A$1:$U$2344,21,FALSE)</f>
        <v>46130.53</v>
      </c>
      <c r="N34" s="9" t="str">
        <f>VLOOKUP($A34,'Hospitalisation Details'!$A$1:$U$2344,14,FALSE)</f>
        <v>tier - 1</v>
      </c>
      <c r="O34" s="9" t="str">
        <f>VLOOKUP($A34,'Hospitalisation Details'!$A$1:$U$2344,15,FALSE)</f>
        <v>tier - 1</v>
      </c>
      <c r="P34" s="9" t="str">
        <f>VLOOKUP($A34,'Hospitalisation Details'!$A$1:$U$2344,16,FALSE)</f>
        <v>R1012</v>
      </c>
      <c r="Q34" s="9">
        <f>VLOOKUP($A34,'Hospitalisation Details'!$A$1:$U$2344,20,FALSE)</f>
        <v>60</v>
      </c>
    </row>
    <row r="35" spans="1:17" ht="15.75" x14ac:dyDescent="0.25">
      <c r="A35" s="10" t="s">
        <v>2339</v>
      </c>
      <c r="B35" s="7" t="str">
        <f>VLOOKUP($A35,'Customer Names'!$A$1:$E$2336,4,FALSE)</f>
        <v xml:space="preserve">  Courtney</v>
      </c>
      <c r="C35" s="7">
        <f>VLOOKUP($A35,'Medical Examinations'!$A$1:$P$2336,2,FALSE)</f>
        <v>47.6</v>
      </c>
      <c r="D35" s="7">
        <f>VLOOKUP($A35,'Medical Examinations'!$A$1:$P$2336,3,FALSE)</f>
        <v>5.95</v>
      </c>
      <c r="E35" s="7" t="str">
        <f>VLOOKUP($A35,'Medical Examinations'!$A$1:$P$2336,13,FALSE)</f>
        <v>Yes</v>
      </c>
      <c r="F35" s="7" t="str">
        <f>VLOOKUP($A35,'Medical Examinations'!$A$1:$P$2336,5,FALSE)</f>
        <v>No</v>
      </c>
      <c r="G35" s="7" t="str">
        <f>VLOOKUP($A35,'Medical Examinations'!$A$1:$P$2336,6,FALSE)</f>
        <v>No</v>
      </c>
      <c r="H35" s="7" t="str">
        <f>VLOOKUP($A35,'Medical Examinations'!$A$1:$P$2336,12,FALSE)</f>
        <v>0</v>
      </c>
      <c r="I35" s="7" t="str">
        <f>VLOOKUP($A35,'Medical Examinations'!$A$1:$P$2336,14,FALSE)</f>
        <v>Yes</v>
      </c>
      <c r="J35" s="7" t="str">
        <f>VLOOKUP($A35,'Medical Examinations'!$A$1:$P$2336,15,FALSE)</f>
        <v>Obesity</v>
      </c>
      <c r="K35" s="7" t="str">
        <f>VLOOKUP($A35,'Medical Examinations'!$A$1:$P$2336,16,FALSE)</f>
        <v>Prediabetes</v>
      </c>
      <c r="L35" s="12">
        <f>VLOOKUP($A35,'Hospitalisation Details'!$A$1:$U$2344,18,FALSE)</f>
        <v>31320</v>
      </c>
      <c r="M35" s="21">
        <f>VLOOKUP($A35,'Hospitalisation Details'!$A$1:$U$2344,21,FALSE)</f>
        <v>46113.51</v>
      </c>
      <c r="N35" s="9" t="str">
        <f>VLOOKUP($A35,'Hospitalisation Details'!$A$1:$U$2344,14,FALSE)</f>
        <v>tier - 2</v>
      </c>
      <c r="O35" s="9" t="str">
        <f>VLOOKUP($A35,'Hospitalisation Details'!$A$1:$U$2344,15,FALSE)</f>
        <v>tier - 3</v>
      </c>
      <c r="P35" s="9" t="str">
        <f>VLOOKUP($A35,'Hospitalisation Details'!$A$1:$U$2344,16,FALSE)</f>
        <v>R1011</v>
      </c>
      <c r="Q35" s="9">
        <f>VLOOKUP($A35,'Hospitalisation Details'!$A$1:$U$2344,20,FALSE)</f>
        <v>37</v>
      </c>
    </row>
    <row r="36" spans="1:17" ht="15.75" x14ac:dyDescent="0.25">
      <c r="A36" s="10" t="s">
        <v>2338</v>
      </c>
      <c r="B36" s="7" t="str">
        <f>VLOOKUP($A36,'Customer Names'!$A$1:$E$2336,4,FALSE)</f>
        <v xml:space="preserve">  Sydney L</v>
      </c>
      <c r="C36" s="7">
        <f>VLOOKUP($A36,'Medical Examinations'!$A$1:$P$2336,2,FALSE)</f>
        <v>46.2</v>
      </c>
      <c r="D36" s="7">
        <f>VLOOKUP($A36,'Medical Examinations'!$A$1:$P$2336,3,FALSE)</f>
        <v>6.09</v>
      </c>
      <c r="E36" s="7" t="str">
        <f>VLOOKUP($A36,'Medical Examinations'!$A$1:$P$2336,13,FALSE)</f>
        <v>No</v>
      </c>
      <c r="F36" s="7" t="str">
        <f>VLOOKUP($A36,'Medical Examinations'!$A$1:$P$2336,5,FALSE)</f>
        <v>No</v>
      </c>
      <c r="G36" s="7" t="str">
        <f>VLOOKUP($A36,'Medical Examinations'!$A$1:$P$2336,6,FALSE)</f>
        <v>Yes</v>
      </c>
      <c r="H36" s="7">
        <f>VLOOKUP($A36,'Medical Examinations'!$A$1:$P$2336,12,FALSE)</f>
        <v>1</v>
      </c>
      <c r="I36" s="7" t="str">
        <f>VLOOKUP($A36,'Medical Examinations'!$A$1:$P$2336,14,FALSE)</f>
        <v>Yes</v>
      </c>
      <c r="J36" s="7" t="str">
        <f>VLOOKUP($A36,'Medical Examinations'!$A$1:$P$2336,15,FALSE)</f>
        <v>Obesity</v>
      </c>
      <c r="K36" s="7" t="str">
        <f>VLOOKUP($A36,'Medical Examinations'!$A$1:$P$2336,16,FALSE)</f>
        <v>Prediabetes</v>
      </c>
      <c r="L36" s="12">
        <f>VLOOKUP($A36,'Hospitalisation Details'!$A$1:$U$2344,18,FALSE)</f>
        <v>29079</v>
      </c>
      <c r="M36" s="21">
        <f>VLOOKUP($A36,'Hospitalisation Details'!$A$1:$U$2344,21,FALSE)</f>
        <v>45863.21</v>
      </c>
      <c r="N36" s="9" t="str">
        <f>VLOOKUP($A36,'Hospitalisation Details'!$A$1:$U$2344,14,FALSE)</f>
        <v>tier - 2</v>
      </c>
      <c r="O36" s="9" t="str">
        <f>VLOOKUP($A36,'Hospitalisation Details'!$A$1:$U$2344,15,FALSE)</f>
        <v>tier - 1</v>
      </c>
      <c r="P36" s="9" t="str">
        <f>VLOOKUP($A36,'Hospitalisation Details'!$A$1:$U$2344,16,FALSE)</f>
        <v>R1013</v>
      </c>
      <c r="Q36" s="9">
        <f>VLOOKUP($A36,'Hospitalisation Details'!$A$1:$U$2344,20,FALSE)</f>
        <v>43</v>
      </c>
    </row>
    <row r="37" spans="1:17" ht="15.75" x14ac:dyDescent="0.25">
      <c r="A37" s="10" t="s">
        <v>2337</v>
      </c>
      <c r="B37" s="7" t="str">
        <f>VLOOKUP($A37,'Customer Names'!$A$1:$E$2336,4,FALSE)</f>
        <v xml:space="preserve">  Julien</v>
      </c>
      <c r="C37" s="7">
        <f>VLOOKUP($A37,'Medical Examinations'!$A$1:$P$2336,2,FALSE)</f>
        <v>32.015000000000001</v>
      </c>
      <c r="D37" s="7">
        <f>VLOOKUP($A37,'Medical Examinations'!$A$1:$P$2336,3,FALSE)</f>
        <v>11.75</v>
      </c>
      <c r="E37" s="7" t="str">
        <f>VLOOKUP($A37,'Medical Examinations'!$A$1:$P$2336,13,FALSE)</f>
        <v>No</v>
      </c>
      <c r="F37" s="7" t="str">
        <f>VLOOKUP($A37,'Medical Examinations'!$A$1:$P$2336,5,FALSE)</f>
        <v>No</v>
      </c>
      <c r="G37" s="7" t="str">
        <f>VLOOKUP($A37,'Medical Examinations'!$A$1:$P$2336,6,FALSE)</f>
        <v>No</v>
      </c>
      <c r="H37" s="7" t="str">
        <f>VLOOKUP($A37,'Medical Examinations'!$A$1:$P$2336,12,FALSE)</f>
        <v>0</v>
      </c>
      <c r="I37" s="7" t="str">
        <f>VLOOKUP($A37,'Medical Examinations'!$A$1:$P$2336,14,FALSE)</f>
        <v>Yes</v>
      </c>
      <c r="J37" s="7" t="str">
        <f>VLOOKUP($A37,'Medical Examinations'!$A$1:$P$2336,15,FALSE)</f>
        <v>Obesity</v>
      </c>
      <c r="K37" s="7" t="str">
        <f>VLOOKUP($A37,'Medical Examinations'!$A$1:$P$2336,16,FALSE)</f>
        <v>Diabetes</v>
      </c>
      <c r="L37" s="12">
        <f>VLOOKUP($A37,'Hospitalisation Details'!$A$1:$U$2344,18,FALSE)</f>
        <v>22271</v>
      </c>
      <c r="M37" s="21">
        <f>VLOOKUP($A37,'Hospitalisation Details'!$A$1:$U$2344,21,FALSE)</f>
        <v>45710.21</v>
      </c>
      <c r="N37" s="9" t="str">
        <f>VLOOKUP($A37,'Hospitalisation Details'!$A$1:$U$2344,14,FALSE)</f>
        <v>tier - 2</v>
      </c>
      <c r="O37" s="9" t="str">
        <f>VLOOKUP($A37,'Hospitalisation Details'!$A$1:$U$2344,15,FALSE)</f>
        <v>tier - 2</v>
      </c>
      <c r="P37" s="9" t="str">
        <f>VLOOKUP($A37,'Hospitalisation Details'!$A$1:$U$2344,16,FALSE)</f>
        <v>R1016</v>
      </c>
      <c r="Q37" s="9">
        <f>VLOOKUP($A37,'Hospitalisation Details'!$A$1:$U$2344,20,FALSE)</f>
        <v>62</v>
      </c>
    </row>
    <row r="38" spans="1:17" ht="15.75" x14ac:dyDescent="0.25">
      <c r="A38" s="10" t="s">
        <v>2336</v>
      </c>
      <c r="B38" s="7" t="str">
        <f>VLOOKUP($A38,'Customer Names'!$A$1:$E$2336,4,FALSE)</f>
        <v xml:space="preserve">  Ryan M</v>
      </c>
      <c r="C38" s="7">
        <f>VLOOKUP($A38,'Medical Examinations'!$A$1:$P$2336,2,FALSE)</f>
        <v>40.564999999999998</v>
      </c>
      <c r="D38" s="7">
        <f>VLOOKUP($A38,'Medical Examinations'!$A$1:$P$2336,3,FALSE)</f>
        <v>7.37</v>
      </c>
      <c r="E38" s="7" t="str">
        <f>VLOOKUP($A38,'Medical Examinations'!$A$1:$P$2336,13,FALSE)</f>
        <v>No</v>
      </c>
      <c r="F38" s="7" t="str">
        <f>VLOOKUP($A38,'Medical Examinations'!$A$1:$P$2336,5,FALSE)</f>
        <v>No</v>
      </c>
      <c r="G38" s="7" t="str">
        <f>VLOOKUP($A38,'Medical Examinations'!$A$1:$P$2336,6,FALSE)</f>
        <v>No</v>
      </c>
      <c r="H38" s="7" t="str">
        <f>VLOOKUP($A38,'Medical Examinations'!$A$1:$P$2336,12,FALSE)</f>
        <v>0</v>
      </c>
      <c r="I38" s="7" t="str">
        <f>VLOOKUP($A38,'Medical Examinations'!$A$1:$P$2336,14,FALSE)</f>
        <v>Yes</v>
      </c>
      <c r="J38" s="7" t="str">
        <f>VLOOKUP($A38,'Medical Examinations'!$A$1:$P$2336,15,FALSE)</f>
        <v>Obesity</v>
      </c>
      <c r="K38" s="7" t="str">
        <f>VLOOKUP($A38,'Medical Examinations'!$A$1:$P$2336,16,FALSE)</f>
        <v>Diabetes</v>
      </c>
      <c r="L38" s="12">
        <f>VLOOKUP($A38,'Hospitalisation Details'!$A$1:$U$2344,18,FALSE)</f>
        <v>27250</v>
      </c>
      <c r="M38" s="21">
        <f>VLOOKUP($A38,'Hospitalisation Details'!$A$1:$U$2344,21,FALSE)</f>
        <v>45702.02</v>
      </c>
      <c r="N38" s="9" t="str">
        <f>VLOOKUP($A38,'Hospitalisation Details'!$A$1:$U$2344,14,FALSE)</f>
        <v>tier - 2</v>
      </c>
      <c r="O38" s="9" t="str">
        <f>VLOOKUP($A38,'Hospitalisation Details'!$A$1:$U$2344,15,FALSE)</f>
        <v>tier - 2</v>
      </c>
      <c r="P38" s="9" t="str">
        <f>VLOOKUP($A38,'Hospitalisation Details'!$A$1:$U$2344,16,FALSE)</f>
        <v>R1012</v>
      </c>
      <c r="Q38" s="9">
        <f>VLOOKUP($A38,'Hospitalisation Details'!$A$1:$U$2344,20,FALSE)</f>
        <v>48</v>
      </c>
    </row>
    <row r="39" spans="1:17" ht="15.75" x14ac:dyDescent="0.25">
      <c r="A39" s="10" t="s">
        <v>2335</v>
      </c>
      <c r="B39" s="7" t="str">
        <f>VLOOKUP($A39,'Customer Names'!$A$1:$E$2336,4,FALSE)</f>
        <v xml:space="preserve">  Anna H</v>
      </c>
      <c r="C39" s="7">
        <f>VLOOKUP($A39,'Medical Examinations'!$A$1:$P$2336,2,FALSE)</f>
        <v>32.450000000000003</v>
      </c>
      <c r="D39" s="7">
        <f>VLOOKUP($A39,'Medical Examinations'!$A$1:$P$2336,3,FALSE)</f>
        <v>11.91</v>
      </c>
      <c r="E39" s="7" t="str">
        <f>VLOOKUP($A39,'Medical Examinations'!$A$1:$P$2336,13,FALSE)</f>
        <v>No</v>
      </c>
      <c r="F39" s="7" t="str">
        <f>VLOOKUP($A39,'Medical Examinations'!$A$1:$P$2336,5,FALSE)</f>
        <v>No</v>
      </c>
      <c r="G39" s="7" t="str">
        <f>VLOOKUP($A39,'Medical Examinations'!$A$1:$P$2336,6,FALSE)</f>
        <v>No</v>
      </c>
      <c r="H39" s="7" t="str">
        <f>VLOOKUP($A39,'Medical Examinations'!$A$1:$P$2336,12,FALSE)</f>
        <v>0</v>
      </c>
      <c r="I39" s="7" t="str">
        <f>VLOOKUP($A39,'Medical Examinations'!$A$1:$P$2336,14,FALSE)</f>
        <v>Yes</v>
      </c>
      <c r="J39" s="7" t="str">
        <f>VLOOKUP($A39,'Medical Examinations'!$A$1:$P$2336,15,FALSE)</f>
        <v>Obesity</v>
      </c>
      <c r="K39" s="7" t="str">
        <f>VLOOKUP($A39,'Medical Examinations'!$A$1:$P$2336,16,FALSE)</f>
        <v>Diabetes</v>
      </c>
      <c r="L39" s="12">
        <f>VLOOKUP($A39,'Hospitalisation Details'!$A$1:$U$2344,18,FALSE)</f>
        <v>22997</v>
      </c>
      <c r="M39" s="21">
        <f>VLOOKUP($A39,'Hospitalisation Details'!$A$1:$U$2344,21,FALSE)</f>
        <v>45008.959999999999</v>
      </c>
      <c r="N39" s="9" t="str">
        <f>VLOOKUP($A39,'Hospitalisation Details'!$A$1:$U$2344,14,FALSE)</f>
        <v>tier - 2</v>
      </c>
      <c r="O39" s="9" t="str">
        <f>VLOOKUP($A39,'Hospitalisation Details'!$A$1:$U$2344,15,FALSE)</f>
        <v>tier - 2</v>
      </c>
      <c r="P39" s="9" t="str">
        <f>VLOOKUP($A39,'Hospitalisation Details'!$A$1:$U$2344,16,FALSE)</f>
        <v>R1013</v>
      </c>
      <c r="Q39" s="9">
        <f>VLOOKUP($A39,'Hospitalisation Details'!$A$1:$U$2344,20,FALSE)</f>
        <v>60</v>
      </c>
    </row>
    <row r="40" spans="1:17" ht="15.75" x14ac:dyDescent="0.25">
      <c r="A40" s="10" t="s">
        <v>2334</v>
      </c>
      <c r="B40" s="7" t="str">
        <f>VLOOKUP($A40,'Customer Names'!$A$1:$E$2336,4,FALSE)</f>
        <v xml:space="preserve">  Samantha</v>
      </c>
      <c r="C40" s="7">
        <f>VLOOKUP($A40,'Medical Examinations'!$A$1:$P$2336,2,FALSE)</f>
        <v>34.96</v>
      </c>
      <c r="D40" s="7">
        <f>VLOOKUP($A40,'Medical Examinations'!$A$1:$P$2336,3,FALSE)</f>
        <v>6.52</v>
      </c>
      <c r="E40" s="7" t="str">
        <f>VLOOKUP($A40,'Medical Examinations'!$A$1:$P$2336,13,FALSE)</f>
        <v>No</v>
      </c>
      <c r="F40" s="7" t="str">
        <f>VLOOKUP($A40,'Medical Examinations'!$A$1:$P$2336,5,FALSE)</f>
        <v>No</v>
      </c>
      <c r="G40" s="7" t="str">
        <f>VLOOKUP($A40,'Medical Examinations'!$A$1:$P$2336,6,FALSE)</f>
        <v>No</v>
      </c>
      <c r="H40" s="7" t="str">
        <f>VLOOKUP($A40,'Medical Examinations'!$A$1:$P$2336,12,FALSE)</f>
        <v>0</v>
      </c>
      <c r="I40" s="7" t="str">
        <f>VLOOKUP($A40,'Medical Examinations'!$A$1:$P$2336,14,FALSE)</f>
        <v>Yes</v>
      </c>
      <c r="J40" s="7" t="str">
        <f>VLOOKUP($A40,'Medical Examinations'!$A$1:$P$2336,15,FALSE)</f>
        <v>Obesity</v>
      </c>
      <c r="K40" s="7" t="str">
        <f>VLOOKUP($A40,'Medical Examinations'!$A$1:$P$2336,16,FALSE)</f>
        <v>Diabetes</v>
      </c>
      <c r="L40" s="12">
        <f>VLOOKUP($A40,'Hospitalisation Details'!$A$1:$U$2344,18,FALSE)</f>
        <v>26158</v>
      </c>
      <c r="M40" s="21">
        <f>VLOOKUP($A40,'Hospitalisation Details'!$A$1:$U$2344,21,FALSE)</f>
        <v>44641.2</v>
      </c>
      <c r="N40" s="9" t="str">
        <f>VLOOKUP($A40,'Hospitalisation Details'!$A$1:$U$2344,14,FALSE)</f>
        <v>tier - 2</v>
      </c>
      <c r="O40" s="9" t="str">
        <f>VLOOKUP($A40,'Hospitalisation Details'!$A$1:$U$2344,15,FALSE)</f>
        <v>tier - 3</v>
      </c>
      <c r="P40" s="9" t="str">
        <f>VLOOKUP($A40,'Hospitalisation Details'!$A$1:$U$2344,16,FALSE)</f>
        <v>R1024</v>
      </c>
      <c r="Q40" s="9">
        <f>VLOOKUP($A40,'Hospitalisation Details'!$A$1:$U$2344,20,FALSE)</f>
        <v>51</v>
      </c>
    </row>
    <row r="41" spans="1:17" ht="15.75" x14ac:dyDescent="0.25">
      <c r="A41" s="10" t="s">
        <v>2333</v>
      </c>
      <c r="B41" s="7" t="str">
        <f>VLOOKUP($A41,'Customer Names'!$A$1:$E$2336,4,FALSE)</f>
        <v xml:space="preserve">  Robert</v>
      </c>
      <c r="C41" s="7">
        <f>VLOOKUP($A41,'Medical Examinations'!$A$1:$P$2336,2,FALSE)</f>
        <v>35.5</v>
      </c>
      <c r="D41" s="7">
        <f>VLOOKUP($A41,'Medical Examinations'!$A$1:$P$2336,3,FALSE)</f>
        <v>5.14</v>
      </c>
      <c r="E41" s="7" t="str">
        <f>VLOOKUP($A41,'Medical Examinations'!$A$1:$P$2336,13,FALSE)</f>
        <v>No</v>
      </c>
      <c r="F41" s="7" t="str">
        <f>VLOOKUP($A41,'Medical Examinations'!$A$1:$P$2336,5,FALSE)</f>
        <v>No</v>
      </c>
      <c r="G41" s="7" t="str">
        <f>VLOOKUP($A41,'Medical Examinations'!$A$1:$P$2336,6,FALSE)</f>
        <v>Yes</v>
      </c>
      <c r="H41" s="7">
        <f>VLOOKUP($A41,'Medical Examinations'!$A$1:$P$2336,12,FALSE)</f>
        <v>1</v>
      </c>
      <c r="I41" s="7" t="str">
        <f>VLOOKUP($A41,'Medical Examinations'!$A$1:$P$2336,14,FALSE)</f>
        <v>Yes</v>
      </c>
      <c r="J41" s="7" t="str">
        <f>VLOOKUP($A41,'Medical Examinations'!$A$1:$P$2336,15,FALSE)</f>
        <v>Obesity</v>
      </c>
      <c r="K41" s="7" t="str">
        <f>VLOOKUP($A41,'Medical Examinations'!$A$1:$P$2336,16,FALSE)</f>
        <v>Normal</v>
      </c>
      <c r="L41" s="12">
        <f>VLOOKUP($A41,'Hospitalisation Details'!$A$1:$U$2344,18,FALSE)</f>
        <v>34253</v>
      </c>
      <c r="M41" s="21">
        <f>VLOOKUP($A41,'Hospitalisation Details'!$A$1:$U$2344,21,FALSE)</f>
        <v>44585.46</v>
      </c>
      <c r="N41" s="9" t="str">
        <f>VLOOKUP($A41,'Hospitalisation Details'!$A$1:$U$2344,14,FALSE)</f>
        <v>tier - 2</v>
      </c>
      <c r="O41" s="9" t="str">
        <f>VLOOKUP($A41,'Hospitalisation Details'!$A$1:$U$2344,15,FALSE)</f>
        <v>tier - 2</v>
      </c>
      <c r="P41" s="9" t="str">
        <f>VLOOKUP($A41,'Hospitalisation Details'!$A$1:$U$2344,16,FALSE)</f>
        <v>R1011</v>
      </c>
      <c r="Q41" s="9">
        <f>VLOOKUP($A41,'Hospitalisation Details'!$A$1:$U$2344,20,FALSE)</f>
        <v>29</v>
      </c>
    </row>
    <row r="42" spans="1:17" ht="15.75" x14ac:dyDescent="0.25">
      <c r="A42" s="10" t="s">
        <v>2332</v>
      </c>
      <c r="B42" s="7" t="str">
        <f>VLOOKUP($A42,'Customer Names'!$A$1:$E$2336,4,FALSE)</f>
        <v xml:space="preserve">  James R</v>
      </c>
      <c r="C42" s="7">
        <f>VLOOKUP($A42,'Medical Examinations'!$A$1:$P$2336,2,FALSE)</f>
        <v>52.58</v>
      </c>
      <c r="D42" s="7">
        <f>VLOOKUP($A42,'Medical Examinations'!$A$1:$P$2336,3,FALSE)</f>
        <v>4.1900000000000004</v>
      </c>
      <c r="E42" s="7" t="str">
        <f>VLOOKUP($A42,'Medical Examinations'!$A$1:$P$2336,13,FALSE)</f>
        <v>No</v>
      </c>
      <c r="F42" s="7" t="str">
        <f>VLOOKUP($A42,'Medical Examinations'!$A$1:$P$2336,5,FALSE)</f>
        <v>yes</v>
      </c>
      <c r="G42" s="7" t="str">
        <f>VLOOKUP($A42,'Medical Examinations'!$A$1:$P$2336,6,FALSE)</f>
        <v>No</v>
      </c>
      <c r="H42" s="7">
        <f>VLOOKUP($A42,'Medical Examinations'!$A$1:$P$2336,12,FALSE)</f>
        <v>1</v>
      </c>
      <c r="I42" s="7" t="str">
        <f>VLOOKUP($A42,'Medical Examinations'!$A$1:$P$2336,14,FALSE)</f>
        <v>Yes</v>
      </c>
      <c r="J42" s="7" t="str">
        <f>VLOOKUP($A42,'Medical Examinations'!$A$1:$P$2336,15,FALSE)</f>
        <v>Obesity</v>
      </c>
      <c r="K42" s="7" t="str">
        <f>VLOOKUP($A42,'Medical Examinations'!$A$1:$P$2336,16,FALSE)</f>
        <v>Normal</v>
      </c>
      <c r="L42" s="12">
        <f>VLOOKUP($A42,'Hospitalisation Details'!$A$1:$U$2344,18,FALSE)</f>
        <v>36740</v>
      </c>
      <c r="M42" s="21">
        <f>VLOOKUP($A42,'Hospitalisation Details'!$A$1:$U$2344,21,FALSE)</f>
        <v>44501.4</v>
      </c>
      <c r="N42" s="9" t="str">
        <f>VLOOKUP($A42,'Hospitalisation Details'!$A$1:$U$2344,14,FALSE)</f>
        <v>tier - 2</v>
      </c>
      <c r="O42" s="9" t="str">
        <f>VLOOKUP($A42,'Hospitalisation Details'!$A$1:$U$2344,15,FALSE)</f>
        <v>tier - 3</v>
      </c>
      <c r="P42" s="9" t="str">
        <f>VLOOKUP($A42,'Hospitalisation Details'!$A$1:$U$2344,16,FALSE)</f>
        <v>R1013</v>
      </c>
      <c r="Q42" s="9">
        <f>VLOOKUP($A42,'Hospitalisation Details'!$A$1:$U$2344,20,FALSE)</f>
        <v>22</v>
      </c>
    </row>
    <row r="43" spans="1:17" ht="15.75" x14ac:dyDescent="0.25">
      <c r="A43" s="10" t="s">
        <v>2331</v>
      </c>
      <c r="B43" s="7" t="str">
        <f>VLOOKUP($A43,'Customer Names'!$A$1:$E$2336,4,FALSE)</f>
        <v xml:space="preserve">  Roseann</v>
      </c>
      <c r="C43" s="7">
        <f>VLOOKUP($A43,'Medical Examinations'!$A$1:$P$2336,2,FALSE)</f>
        <v>35.200000000000003</v>
      </c>
      <c r="D43" s="7">
        <f>VLOOKUP($A43,'Medical Examinations'!$A$1:$P$2336,3,FALSE)</f>
        <v>11.68</v>
      </c>
      <c r="E43" s="7" t="str">
        <f>VLOOKUP($A43,'Medical Examinations'!$A$1:$P$2336,13,FALSE)</f>
        <v>Yes</v>
      </c>
      <c r="F43" s="7" t="str">
        <f>VLOOKUP($A43,'Medical Examinations'!$A$1:$P$2336,5,FALSE)</f>
        <v>No</v>
      </c>
      <c r="G43" s="7" t="str">
        <f>VLOOKUP($A43,'Medical Examinations'!$A$1:$P$2336,6,FALSE)</f>
        <v>No</v>
      </c>
      <c r="H43" s="7" t="str">
        <f>VLOOKUP($A43,'Medical Examinations'!$A$1:$P$2336,12,FALSE)</f>
        <v>0</v>
      </c>
      <c r="I43" s="7" t="str">
        <f>VLOOKUP($A43,'Medical Examinations'!$A$1:$P$2336,14,FALSE)</f>
        <v>Yes</v>
      </c>
      <c r="J43" s="7" t="str">
        <f>VLOOKUP($A43,'Medical Examinations'!$A$1:$P$2336,15,FALSE)</f>
        <v>Obesity</v>
      </c>
      <c r="K43" s="7" t="str">
        <f>VLOOKUP($A43,'Medical Examinations'!$A$1:$P$2336,16,FALSE)</f>
        <v>Diabetes</v>
      </c>
      <c r="L43" s="12">
        <f>VLOOKUP($A43,'Hospitalisation Details'!$A$1:$U$2344,18,FALSE)</f>
        <v>24729</v>
      </c>
      <c r="M43" s="21">
        <f>VLOOKUP($A43,'Hospitalisation Details'!$A$1:$U$2344,21,FALSE)</f>
        <v>44423.8</v>
      </c>
      <c r="N43" s="9" t="str">
        <f>VLOOKUP($A43,'Hospitalisation Details'!$A$1:$U$2344,14,FALSE)</f>
        <v>tier - 2</v>
      </c>
      <c r="O43" s="9" t="str">
        <f>VLOOKUP($A43,'Hospitalisation Details'!$A$1:$U$2344,15,FALSE)</f>
        <v>tier - 3</v>
      </c>
      <c r="P43" s="9" t="str">
        <f>VLOOKUP($A43,'Hospitalisation Details'!$A$1:$U$2344,16,FALSE)</f>
        <v>R1013</v>
      </c>
      <c r="Q43" s="9">
        <f>VLOOKUP($A43,'Hospitalisation Details'!$A$1:$U$2344,20,FALSE)</f>
        <v>55</v>
      </c>
    </row>
    <row r="44" spans="1:17" ht="15.75" x14ac:dyDescent="0.25">
      <c r="A44" s="10" t="s">
        <v>2330</v>
      </c>
      <c r="B44" s="7" t="str">
        <f>VLOOKUP($A44,'Customer Names'!$A$1:$E$2336,4,FALSE)</f>
        <v xml:space="preserve">  Nicole</v>
      </c>
      <c r="C44" s="7">
        <f>VLOOKUP($A44,'Medical Examinations'!$A$1:$P$2336,2,FALSE)</f>
        <v>38.06</v>
      </c>
      <c r="D44" s="7">
        <f>VLOOKUP($A44,'Medical Examinations'!$A$1:$P$2336,3,FALSE)</f>
        <v>6.98</v>
      </c>
      <c r="E44" s="7" t="str">
        <f>VLOOKUP($A44,'Medical Examinations'!$A$1:$P$2336,13,FALSE)</f>
        <v>No</v>
      </c>
      <c r="F44" s="7" t="str">
        <f>VLOOKUP($A44,'Medical Examinations'!$A$1:$P$2336,5,FALSE)</f>
        <v>No</v>
      </c>
      <c r="G44" s="7" t="str">
        <f>VLOOKUP($A44,'Medical Examinations'!$A$1:$P$2336,6,FALSE)</f>
        <v>No</v>
      </c>
      <c r="H44" s="7" t="str">
        <f>VLOOKUP($A44,'Medical Examinations'!$A$1:$P$2336,12,FALSE)</f>
        <v>0</v>
      </c>
      <c r="I44" s="7" t="str">
        <f>VLOOKUP($A44,'Medical Examinations'!$A$1:$P$2336,14,FALSE)</f>
        <v>Yes</v>
      </c>
      <c r="J44" s="7" t="str">
        <f>VLOOKUP($A44,'Medical Examinations'!$A$1:$P$2336,15,FALSE)</f>
        <v>Obesity</v>
      </c>
      <c r="K44" s="7" t="str">
        <f>VLOOKUP($A44,'Medical Examinations'!$A$1:$P$2336,16,FALSE)</f>
        <v>Diabetes</v>
      </c>
      <c r="L44" s="12">
        <f>VLOOKUP($A44,'Hospitalisation Details'!$A$1:$U$2344,18,FALSE)</f>
        <v>26235</v>
      </c>
      <c r="M44" s="21">
        <f>VLOOKUP($A44,'Hospitalisation Details'!$A$1:$U$2344,21,FALSE)</f>
        <v>44400.41</v>
      </c>
      <c r="N44" s="9" t="str">
        <f>VLOOKUP($A44,'Hospitalisation Details'!$A$1:$U$2344,14,FALSE)</f>
        <v>tier - 2</v>
      </c>
      <c r="O44" s="9" t="str">
        <f>VLOOKUP($A44,'Hospitalisation Details'!$A$1:$U$2344,15,FALSE)</f>
        <v>tier - 2</v>
      </c>
      <c r="P44" s="9" t="str">
        <f>VLOOKUP($A44,'Hospitalisation Details'!$A$1:$U$2344,16,FALSE)</f>
        <v>R1013</v>
      </c>
      <c r="Q44" s="9">
        <f>VLOOKUP($A44,'Hospitalisation Details'!$A$1:$U$2344,20,FALSE)</f>
        <v>51</v>
      </c>
    </row>
    <row r="45" spans="1:17" ht="15.75" x14ac:dyDescent="0.25">
      <c r="A45" s="10" t="s">
        <v>2329</v>
      </c>
      <c r="B45" s="7" t="str">
        <f>VLOOKUP($A45,'Customer Names'!$A$1:$E$2336,4,FALSE)</f>
        <v xml:space="preserve">  Spencer</v>
      </c>
      <c r="C45" s="7">
        <f>VLOOKUP($A45,'Medical Examinations'!$A$1:$P$2336,2,FALSE)</f>
        <v>34.21</v>
      </c>
      <c r="D45" s="7">
        <f>VLOOKUP($A45,'Medical Examinations'!$A$1:$P$2336,3,FALSE)</f>
        <v>8.34</v>
      </c>
      <c r="E45" s="7" t="str">
        <f>VLOOKUP($A45,'Medical Examinations'!$A$1:$P$2336,13,FALSE)</f>
        <v>No</v>
      </c>
      <c r="F45" s="7" t="str">
        <f>VLOOKUP($A45,'Medical Examinations'!$A$1:$P$2336,5,FALSE)</f>
        <v>No</v>
      </c>
      <c r="G45" s="7" t="str">
        <f>VLOOKUP($A45,'Medical Examinations'!$A$1:$P$2336,6,FALSE)</f>
        <v>No</v>
      </c>
      <c r="H45" s="7" t="str">
        <f>VLOOKUP($A45,'Medical Examinations'!$A$1:$P$2336,12,FALSE)</f>
        <v>0</v>
      </c>
      <c r="I45" s="7" t="str">
        <f>VLOOKUP($A45,'Medical Examinations'!$A$1:$P$2336,14,FALSE)</f>
        <v>Yes</v>
      </c>
      <c r="J45" s="7" t="str">
        <f>VLOOKUP($A45,'Medical Examinations'!$A$1:$P$2336,15,FALSE)</f>
        <v>Obesity</v>
      </c>
      <c r="K45" s="7" t="str">
        <f>VLOOKUP($A45,'Medical Examinations'!$A$1:$P$2336,16,FALSE)</f>
        <v>Diabetes</v>
      </c>
      <c r="L45" s="12">
        <f>VLOOKUP($A45,'Hospitalisation Details'!$A$1:$U$2344,18,FALSE)</f>
        <v>25166</v>
      </c>
      <c r="M45" s="21">
        <f>VLOOKUP($A45,'Hospitalisation Details'!$A$1:$U$2344,21,FALSE)</f>
        <v>44260.75</v>
      </c>
      <c r="N45" s="9" t="str">
        <f>VLOOKUP($A45,'Hospitalisation Details'!$A$1:$U$2344,14,FALSE)</f>
        <v>tier - 2</v>
      </c>
      <c r="O45" s="9" t="str">
        <f>VLOOKUP($A45,'Hospitalisation Details'!$A$1:$U$2344,15,FALSE)</f>
        <v>tier - 1</v>
      </c>
      <c r="P45" s="9" t="str">
        <f>VLOOKUP($A45,'Hospitalisation Details'!$A$1:$U$2344,16,FALSE)</f>
        <v>R1013</v>
      </c>
      <c r="Q45" s="9">
        <f>VLOOKUP($A45,'Hospitalisation Details'!$A$1:$U$2344,20,FALSE)</f>
        <v>54</v>
      </c>
    </row>
    <row r="46" spans="1:17" ht="15.75" x14ac:dyDescent="0.25">
      <c r="A46" s="10" t="s">
        <v>2328</v>
      </c>
      <c r="B46" s="7" t="str">
        <f>VLOOKUP($A46,'Customer Names'!$A$1:$E$2336,4,FALSE)</f>
        <v xml:space="preserve">  Eric W</v>
      </c>
      <c r="C46" s="7">
        <f>VLOOKUP($A46,'Medical Examinations'!$A$1:$P$2336,2,FALSE)</f>
        <v>38.94</v>
      </c>
      <c r="D46" s="7">
        <f>VLOOKUP($A46,'Medical Examinations'!$A$1:$P$2336,3,FALSE)</f>
        <v>8.49</v>
      </c>
      <c r="E46" s="7" t="str">
        <f>VLOOKUP($A46,'Medical Examinations'!$A$1:$P$2336,13,FALSE)</f>
        <v>Yes</v>
      </c>
      <c r="F46" s="7" t="str">
        <f>VLOOKUP($A46,'Medical Examinations'!$A$1:$P$2336,5,FALSE)</f>
        <v>No</v>
      </c>
      <c r="G46" s="7" t="str">
        <f>VLOOKUP($A46,'Medical Examinations'!$A$1:$P$2336,6,FALSE)</f>
        <v>No</v>
      </c>
      <c r="H46" s="7">
        <f>VLOOKUP($A46,'Medical Examinations'!$A$1:$P$2336,12,FALSE)</f>
        <v>1</v>
      </c>
      <c r="I46" s="7" t="str">
        <f>VLOOKUP($A46,'Medical Examinations'!$A$1:$P$2336,14,FALSE)</f>
        <v>Yes</v>
      </c>
      <c r="J46" s="7" t="str">
        <f>VLOOKUP($A46,'Medical Examinations'!$A$1:$P$2336,15,FALSE)</f>
        <v>Obesity</v>
      </c>
      <c r="K46" s="7" t="str">
        <f>VLOOKUP($A46,'Medical Examinations'!$A$1:$P$2336,16,FALSE)</f>
        <v>Diabetes</v>
      </c>
      <c r="L46" s="12">
        <f>VLOOKUP($A46,'Hospitalisation Details'!$A$1:$U$2344,18,FALSE)</f>
        <v>27546</v>
      </c>
      <c r="M46" s="21">
        <f>VLOOKUP($A46,'Hospitalisation Details'!$A$1:$U$2344,21,FALSE)</f>
        <v>44202.65</v>
      </c>
      <c r="N46" s="9" t="str">
        <f>VLOOKUP($A46,'Hospitalisation Details'!$A$1:$U$2344,14,FALSE)</f>
        <v>tier - 2</v>
      </c>
      <c r="O46" s="9" t="str">
        <f>VLOOKUP($A46,'Hospitalisation Details'!$A$1:$U$2344,15,FALSE)</f>
        <v>tier - 2</v>
      </c>
      <c r="P46" s="9" t="str">
        <f>VLOOKUP($A46,'Hospitalisation Details'!$A$1:$U$2344,16,FALSE)</f>
        <v>R1013</v>
      </c>
      <c r="Q46" s="9">
        <f>VLOOKUP($A46,'Hospitalisation Details'!$A$1:$U$2344,20,FALSE)</f>
        <v>48</v>
      </c>
    </row>
    <row r="47" spans="1:17" ht="15.75" x14ac:dyDescent="0.25">
      <c r="A47" s="10" t="s">
        <v>2327</v>
      </c>
      <c r="B47" s="7" t="str">
        <f>VLOOKUP($A47,'Customer Names'!$A$1:$E$2336,4,FALSE)</f>
        <v xml:space="preserve">  Brianna L</v>
      </c>
      <c r="C47" s="7">
        <f>VLOOKUP($A47,'Medical Examinations'!$A$1:$P$2336,2,FALSE)</f>
        <v>30.21</v>
      </c>
      <c r="D47" s="7">
        <f>VLOOKUP($A47,'Medical Examinations'!$A$1:$P$2336,3,FALSE)</f>
        <v>5.34</v>
      </c>
      <c r="E47" s="7" t="str">
        <f>VLOOKUP($A47,'Medical Examinations'!$A$1:$P$2336,13,FALSE)</f>
        <v>Yes</v>
      </c>
      <c r="F47" s="7" t="str">
        <f>VLOOKUP($A47,'Medical Examinations'!$A$1:$P$2336,5,FALSE)</f>
        <v>No</v>
      </c>
      <c r="G47" s="7" t="str">
        <f>VLOOKUP($A47,'Medical Examinations'!$A$1:$P$2336,6,FALSE)</f>
        <v>No</v>
      </c>
      <c r="H47" s="7">
        <f>VLOOKUP($A47,'Medical Examinations'!$A$1:$P$2336,12,FALSE)</f>
        <v>1</v>
      </c>
      <c r="I47" s="7" t="str">
        <f>VLOOKUP($A47,'Medical Examinations'!$A$1:$P$2336,14,FALSE)</f>
        <v>Yes</v>
      </c>
      <c r="J47" s="7" t="str">
        <f>VLOOKUP($A47,'Medical Examinations'!$A$1:$P$2336,15,FALSE)</f>
        <v>Obesity</v>
      </c>
      <c r="K47" s="7" t="str">
        <f>VLOOKUP($A47,'Medical Examinations'!$A$1:$P$2336,16,FALSE)</f>
        <v>Normal</v>
      </c>
      <c r="L47" s="12">
        <f>VLOOKUP($A47,'Hospitalisation Details'!$A$1:$U$2344,18,FALSE)</f>
        <v>32340</v>
      </c>
      <c r="M47" s="21">
        <f>VLOOKUP($A47,'Hospitalisation Details'!$A$1:$U$2344,21,FALSE)</f>
        <v>43943.88</v>
      </c>
      <c r="N47" s="9" t="str">
        <f>VLOOKUP($A47,'Hospitalisation Details'!$A$1:$U$2344,14,FALSE)</f>
        <v>tier - 2</v>
      </c>
      <c r="O47" s="9" t="str">
        <f>VLOOKUP($A47,'Hospitalisation Details'!$A$1:$U$2344,15,FALSE)</f>
        <v>tier - 1</v>
      </c>
      <c r="P47" s="9" t="str">
        <f>VLOOKUP($A47,'Hospitalisation Details'!$A$1:$U$2344,16,FALSE)</f>
        <v>R1012</v>
      </c>
      <c r="Q47" s="9">
        <f>VLOOKUP($A47,'Hospitalisation Details'!$A$1:$U$2344,20,FALSE)</f>
        <v>34</v>
      </c>
    </row>
    <row r="48" spans="1:17" ht="15.75" x14ac:dyDescent="0.25">
      <c r="A48" s="10" t="s">
        <v>2326</v>
      </c>
      <c r="B48" s="7" t="str">
        <f>VLOOKUP($A48,'Customer Names'!$A$1:$E$2336,4,FALSE)</f>
        <v xml:space="preserve">  Thomas J</v>
      </c>
      <c r="C48" s="7">
        <f>VLOOKUP($A48,'Medical Examinations'!$A$1:$P$2336,2,FALSE)</f>
        <v>33.630000000000003</v>
      </c>
      <c r="D48" s="7">
        <f>VLOOKUP($A48,'Medical Examinations'!$A$1:$P$2336,3,FALSE)</f>
        <v>4.43</v>
      </c>
      <c r="E48" s="7" t="str">
        <f>VLOOKUP($A48,'Medical Examinations'!$A$1:$P$2336,13,FALSE)</f>
        <v>Yes</v>
      </c>
      <c r="F48" s="7" t="str">
        <f>VLOOKUP($A48,'Medical Examinations'!$A$1:$P$2336,5,FALSE)</f>
        <v>No</v>
      </c>
      <c r="G48" s="7" t="str">
        <f>VLOOKUP($A48,'Medical Examinations'!$A$1:$P$2336,6,FALSE)</f>
        <v>No</v>
      </c>
      <c r="H48" s="7">
        <f>VLOOKUP($A48,'Medical Examinations'!$A$1:$P$2336,12,FALSE)</f>
        <v>2</v>
      </c>
      <c r="I48" s="7" t="str">
        <f>VLOOKUP($A48,'Medical Examinations'!$A$1:$P$2336,14,FALSE)</f>
        <v>Yes</v>
      </c>
      <c r="J48" s="7" t="str">
        <f>VLOOKUP($A48,'Medical Examinations'!$A$1:$P$2336,15,FALSE)</f>
        <v>Obesity</v>
      </c>
      <c r="K48" s="7" t="str">
        <f>VLOOKUP($A48,'Medical Examinations'!$A$1:$P$2336,16,FALSE)</f>
        <v>Normal</v>
      </c>
      <c r="L48" s="12">
        <f>VLOOKUP($A48,'Hospitalisation Details'!$A$1:$U$2344,18,FALSE)</f>
        <v>24385</v>
      </c>
      <c r="M48" s="21">
        <f>VLOOKUP($A48,'Hospitalisation Details'!$A$1:$U$2344,21,FALSE)</f>
        <v>43921.18</v>
      </c>
      <c r="N48" s="9" t="str">
        <f>VLOOKUP($A48,'Hospitalisation Details'!$A$1:$U$2344,14,FALSE)</f>
        <v>tier - 2</v>
      </c>
      <c r="O48" s="9" t="str">
        <f>VLOOKUP($A48,'Hospitalisation Details'!$A$1:$U$2344,15,FALSE)</f>
        <v>tier - 2</v>
      </c>
      <c r="P48" s="9" t="str">
        <f>VLOOKUP($A48,'Hospitalisation Details'!$A$1:$U$2344,16,FALSE)</f>
        <v>R1012</v>
      </c>
      <c r="Q48" s="9">
        <f>VLOOKUP($A48,'Hospitalisation Details'!$A$1:$U$2344,20,FALSE)</f>
        <v>56</v>
      </c>
    </row>
    <row r="49" spans="1:17" ht="15.75" x14ac:dyDescent="0.25">
      <c r="A49" s="10" t="s">
        <v>2325</v>
      </c>
      <c r="B49" s="7" t="str">
        <f>VLOOKUP($A49,'Customer Names'!$A$1:$E$2336,4,FALSE)</f>
        <v xml:space="preserve">  Melissa L</v>
      </c>
      <c r="C49" s="7">
        <f>VLOOKUP($A49,'Medical Examinations'!$A$1:$P$2336,2,FALSE)</f>
        <v>40.369999999999997</v>
      </c>
      <c r="D49" s="7">
        <f>VLOOKUP($A49,'Medical Examinations'!$A$1:$P$2336,3,FALSE)</f>
        <v>4.47</v>
      </c>
      <c r="E49" s="7" t="str">
        <f>VLOOKUP($A49,'Medical Examinations'!$A$1:$P$2336,13,FALSE)</f>
        <v>No</v>
      </c>
      <c r="F49" s="7" t="str">
        <f>VLOOKUP($A49,'Medical Examinations'!$A$1:$P$2336,5,FALSE)</f>
        <v>No</v>
      </c>
      <c r="G49" s="7" t="str">
        <f>VLOOKUP($A49,'Medical Examinations'!$A$1:$P$2336,6,FALSE)</f>
        <v>No</v>
      </c>
      <c r="H49" s="7" t="str">
        <f>VLOOKUP($A49,'Medical Examinations'!$A$1:$P$2336,12,FALSE)</f>
        <v>0</v>
      </c>
      <c r="I49" s="7" t="str">
        <f>VLOOKUP($A49,'Medical Examinations'!$A$1:$P$2336,14,FALSE)</f>
        <v>Yes</v>
      </c>
      <c r="J49" s="7" t="str">
        <f>VLOOKUP($A49,'Medical Examinations'!$A$1:$P$2336,15,FALSE)</f>
        <v>Obesity</v>
      </c>
      <c r="K49" s="7" t="str">
        <f>VLOOKUP($A49,'Medical Examinations'!$A$1:$P$2336,16,FALSE)</f>
        <v>Normal</v>
      </c>
      <c r="L49" s="12">
        <f>VLOOKUP($A49,'Hospitalisation Details'!$A$1:$U$2344,18,FALSE)</f>
        <v>29535</v>
      </c>
      <c r="M49" s="21">
        <f>VLOOKUP($A49,'Hospitalisation Details'!$A$1:$U$2344,21,FALSE)</f>
        <v>43896.38</v>
      </c>
      <c r="N49" s="9" t="str">
        <f>VLOOKUP($A49,'Hospitalisation Details'!$A$1:$U$2344,14,FALSE)</f>
        <v>tier - 2</v>
      </c>
      <c r="O49" s="9" t="str">
        <f>VLOOKUP($A49,'Hospitalisation Details'!$A$1:$U$2344,15,FALSE)</f>
        <v>tier - 1</v>
      </c>
      <c r="P49" s="9" t="str">
        <f>VLOOKUP($A49,'Hospitalisation Details'!$A$1:$U$2344,16,FALSE)</f>
        <v>R1013</v>
      </c>
      <c r="Q49" s="9">
        <f>VLOOKUP($A49,'Hospitalisation Details'!$A$1:$U$2344,20,FALSE)</f>
        <v>42</v>
      </c>
    </row>
    <row r="50" spans="1:17" ht="15.75" x14ac:dyDescent="0.25">
      <c r="A50" s="10" t="s">
        <v>2324</v>
      </c>
      <c r="B50" s="7" t="str">
        <f>VLOOKUP($A50,'Customer Names'!$A$1:$E$2336,4,FALSE)</f>
        <v xml:space="preserve">  Flavio</v>
      </c>
      <c r="C50" s="7">
        <f>VLOOKUP($A50,'Medical Examinations'!$A$1:$P$2336,2,FALSE)</f>
        <v>53.09</v>
      </c>
      <c r="D50" s="7">
        <f>VLOOKUP($A50,'Medical Examinations'!$A$1:$P$2336,3,FALSE)</f>
        <v>4.82</v>
      </c>
      <c r="E50" s="7" t="str">
        <f>VLOOKUP($A50,'Medical Examinations'!$A$1:$P$2336,13,FALSE)</f>
        <v>Yes</v>
      </c>
      <c r="F50" s="7" t="str">
        <f>VLOOKUP($A50,'Medical Examinations'!$A$1:$P$2336,5,FALSE)</f>
        <v>No</v>
      </c>
      <c r="G50" s="7" t="str">
        <f>VLOOKUP($A50,'Medical Examinations'!$A$1:$P$2336,6,FALSE)</f>
        <v>No</v>
      </c>
      <c r="H50" s="7">
        <f>VLOOKUP($A50,'Medical Examinations'!$A$1:$P$2336,12,FALSE)</f>
        <v>2</v>
      </c>
      <c r="I50" s="7" t="str">
        <f>VLOOKUP($A50,'Medical Examinations'!$A$1:$P$2336,14,FALSE)</f>
        <v>Yes</v>
      </c>
      <c r="J50" s="7" t="str">
        <f>VLOOKUP($A50,'Medical Examinations'!$A$1:$P$2336,15,FALSE)</f>
        <v>Obesity</v>
      </c>
      <c r="K50" s="7" t="str">
        <f>VLOOKUP($A50,'Medical Examinations'!$A$1:$P$2336,16,FALSE)</f>
        <v>Normal</v>
      </c>
      <c r="L50" s="12">
        <f>VLOOKUP($A50,'Hospitalisation Details'!$A$1:$U$2344,18,FALSE)</f>
        <v>24290</v>
      </c>
      <c r="M50" s="21">
        <f>VLOOKUP($A50,'Hospitalisation Details'!$A$1:$U$2344,21,FALSE)</f>
        <v>43817.45</v>
      </c>
      <c r="N50" s="9" t="str">
        <f>VLOOKUP($A50,'Hospitalisation Details'!$A$1:$U$2344,14,FALSE)</f>
        <v>tier - 2</v>
      </c>
      <c r="O50" s="9" t="str">
        <f>VLOOKUP($A50,'Hospitalisation Details'!$A$1:$U$2344,15,FALSE)</f>
        <v>tier - 3</v>
      </c>
      <c r="P50" s="9" t="str">
        <f>VLOOKUP($A50,'Hospitalisation Details'!$A$1:$U$2344,16,FALSE)</f>
        <v>R1012</v>
      </c>
      <c r="Q50" s="9">
        <f>VLOOKUP($A50,'Hospitalisation Details'!$A$1:$U$2344,20,FALSE)</f>
        <v>56</v>
      </c>
    </row>
    <row r="51" spans="1:17" ht="15.75" x14ac:dyDescent="0.25">
      <c r="A51" s="10" t="s">
        <v>2323</v>
      </c>
      <c r="B51" s="7" t="str">
        <f>VLOOKUP($A51,'Customer Names'!$A$1:$E$2336,4,FALSE)</f>
        <v xml:space="preserve">  Ryan</v>
      </c>
      <c r="C51" s="7">
        <f>VLOOKUP($A51,'Medical Examinations'!$A$1:$P$2336,2,FALSE)</f>
        <v>31.79</v>
      </c>
      <c r="D51" s="7">
        <f>VLOOKUP($A51,'Medical Examinations'!$A$1:$P$2336,3,FALSE)</f>
        <v>5.51</v>
      </c>
      <c r="E51" s="7" t="str">
        <f>VLOOKUP($A51,'Medical Examinations'!$A$1:$P$2336,13,FALSE)</f>
        <v>Yes</v>
      </c>
      <c r="F51" s="7" t="str">
        <f>VLOOKUP($A51,'Medical Examinations'!$A$1:$P$2336,5,FALSE)</f>
        <v>No</v>
      </c>
      <c r="G51" s="7" t="str">
        <f>VLOOKUP($A51,'Medical Examinations'!$A$1:$P$2336,6,FALSE)</f>
        <v>No</v>
      </c>
      <c r="H51" s="7">
        <f>VLOOKUP($A51,'Medical Examinations'!$A$1:$P$2336,12,FALSE)</f>
        <v>2</v>
      </c>
      <c r="I51" s="7" t="str">
        <f>VLOOKUP($A51,'Medical Examinations'!$A$1:$P$2336,14,FALSE)</f>
        <v>Yes</v>
      </c>
      <c r="J51" s="7" t="str">
        <f>VLOOKUP($A51,'Medical Examinations'!$A$1:$P$2336,15,FALSE)</f>
        <v>Obesity</v>
      </c>
      <c r="K51" s="7" t="str">
        <f>VLOOKUP($A51,'Medical Examinations'!$A$1:$P$2336,16,FALSE)</f>
        <v>Normal</v>
      </c>
      <c r="L51" s="12">
        <f>VLOOKUP($A51,'Hospitalisation Details'!$A$1:$U$2344,18,FALSE)</f>
        <v>24405</v>
      </c>
      <c r="M51" s="21">
        <f>VLOOKUP($A51,'Hospitalisation Details'!$A$1:$U$2344,21,FALSE)</f>
        <v>43813.87</v>
      </c>
      <c r="N51" s="9" t="str">
        <f>VLOOKUP($A51,'Hospitalisation Details'!$A$1:$U$2344,14,FALSE)</f>
        <v>tier - 2</v>
      </c>
      <c r="O51" s="9" t="str">
        <f>VLOOKUP($A51,'Hospitalisation Details'!$A$1:$U$2344,15,FALSE)</f>
        <v>tier - 2</v>
      </c>
      <c r="P51" s="9" t="str">
        <f>VLOOKUP($A51,'Hospitalisation Details'!$A$1:$U$2344,16,FALSE)</f>
        <v>R1013</v>
      </c>
      <c r="Q51" s="9">
        <f>VLOOKUP($A51,'Hospitalisation Details'!$A$1:$U$2344,20,FALSE)</f>
        <v>56</v>
      </c>
    </row>
    <row r="52" spans="1:17" ht="15.75" x14ac:dyDescent="0.25">
      <c r="A52" s="10" t="s">
        <v>2322</v>
      </c>
      <c r="B52" s="7" t="str">
        <f>VLOOKUP($A52,'Customer Names'!$A$1:$E$2336,4,FALSE)</f>
        <v xml:space="preserve">  Anthony J</v>
      </c>
      <c r="C52" s="7">
        <f>VLOOKUP($A52,'Medical Examinations'!$A$1:$P$2336,2,FALSE)</f>
        <v>41.895000000000003</v>
      </c>
      <c r="D52" s="7">
        <f>VLOOKUP($A52,'Medical Examinations'!$A$1:$P$2336,3,FALSE)</f>
        <v>10.87</v>
      </c>
      <c r="E52" s="7" t="str">
        <f>VLOOKUP($A52,'Medical Examinations'!$A$1:$P$2336,13,FALSE)</f>
        <v>Yes</v>
      </c>
      <c r="F52" s="7" t="str">
        <f>VLOOKUP($A52,'Medical Examinations'!$A$1:$P$2336,5,FALSE)</f>
        <v>No</v>
      </c>
      <c r="G52" s="7" t="str">
        <f>VLOOKUP($A52,'Medical Examinations'!$A$1:$P$2336,6,FALSE)</f>
        <v>No</v>
      </c>
      <c r="H52" s="7">
        <f>VLOOKUP($A52,'Medical Examinations'!$A$1:$P$2336,12,FALSE)</f>
        <v>1</v>
      </c>
      <c r="I52" s="7" t="str">
        <f>VLOOKUP($A52,'Medical Examinations'!$A$1:$P$2336,14,FALSE)</f>
        <v>Yes</v>
      </c>
      <c r="J52" s="7" t="str">
        <f>VLOOKUP($A52,'Medical Examinations'!$A$1:$P$2336,15,FALSE)</f>
        <v>Obesity</v>
      </c>
      <c r="K52" s="7" t="str">
        <f>VLOOKUP($A52,'Medical Examinations'!$A$1:$P$2336,16,FALSE)</f>
        <v>Diabetes</v>
      </c>
      <c r="L52" s="12">
        <f>VLOOKUP($A52,'Hospitalisation Details'!$A$1:$U$2344,18,FALSE)</f>
        <v>31775</v>
      </c>
      <c r="M52" s="21">
        <f>VLOOKUP($A52,'Hospitalisation Details'!$A$1:$U$2344,21,FALSE)</f>
        <v>43753.34</v>
      </c>
      <c r="N52" s="9" t="str">
        <f>VLOOKUP($A52,'Hospitalisation Details'!$A$1:$U$2344,14,FALSE)</f>
        <v>tier - 2</v>
      </c>
      <c r="O52" s="9" t="str">
        <f>VLOOKUP($A52,'Hospitalisation Details'!$A$1:$U$2344,15,FALSE)</f>
        <v>tier - 1</v>
      </c>
      <c r="P52" s="9" t="str">
        <f>VLOOKUP($A52,'Hospitalisation Details'!$A$1:$U$2344,16,FALSE)</f>
        <v>R1015</v>
      </c>
      <c r="Q52" s="9">
        <f>VLOOKUP($A52,'Hospitalisation Details'!$A$1:$U$2344,20,FALSE)</f>
        <v>36</v>
      </c>
    </row>
    <row r="53" spans="1:17" ht="15.75" x14ac:dyDescent="0.25">
      <c r="A53" s="10" t="s">
        <v>2321</v>
      </c>
      <c r="B53" s="7" t="str">
        <f>VLOOKUP($A53,'Customer Names'!$A$1:$E$2336,4,FALSE)</f>
        <v xml:space="preserve">  Alex</v>
      </c>
      <c r="C53" s="7">
        <f>VLOOKUP($A53,'Medical Examinations'!$A$1:$P$2336,2,FALSE)</f>
        <v>31.16</v>
      </c>
      <c r="D53" s="7">
        <f>VLOOKUP($A53,'Medical Examinations'!$A$1:$P$2336,3,FALSE)</f>
        <v>9.34</v>
      </c>
      <c r="E53" s="7" t="str">
        <f>VLOOKUP($A53,'Medical Examinations'!$A$1:$P$2336,13,FALSE)</f>
        <v>No</v>
      </c>
      <c r="F53" s="7" t="str">
        <f>VLOOKUP($A53,'Medical Examinations'!$A$1:$P$2336,5,FALSE)</f>
        <v>No</v>
      </c>
      <c r="G53" s="7" t="str">
        <f>VLOOKUP($A53,'Medical Examinations'!$A$1:$P$2336,6,FALSE)</f>
        <v>No</v>
      </c>
      <c r="H53" s="7" t="str">
        <f>VLOOKUP($A53,'Medical Examinations'!$A$1:$P$2336,12,FALSE)</f>
        <v>0</v>
      </c>
      <c r="I53" s="7" t="str">
        <f>VLOOKUP($A53,'Medical Examinations'!$A$1:$P$2336,14,FALSE)</f>
        <v>Yes</v>
      </c>
      <c r="J53" s="7" t="str">
        <f>VLOOKUP($A53,'Medical Examinations'!$A$1:$P$2336,15,FALSE)</f>
        <v>Obesity</v>
      </c>
      <c r="K53" s="7" t="str">
        <f>VLOOKUP($A53,'Medical Examinations'!$A$1:$P$2336,16,FALSE)</f>
        <v>Diabetes</v>
      </c>
      <c r="L53" s="12">
        <f>VLOOKUP($A53,'Hospitalisation Details'!$A$1:$U$2344,18,FALSE)</f>
        <v>23976</v>
      </c>
      <c r="M53" s="21">
        <f>VLOOKUP($A53,'Hospitalisation Details'!$A$1:$U$2344,21,FALSE)</f>
        <v>43578.94</v>
      </c>
      <c r="N53" s="9" t="str">
        <f>VLOOKUP($A53,'Hospitalisation Details'!$A$1:$U$2344,14,FALSE)</f>
        <v>tier - 2</v>
      </c>
      <c r="O53" s="9" t="str">
        <f>VLOOKUP($A53,'Hospitalisation Details'!$A$1:$U$2344,15,FALSE)</f>
        <v>tier - 2</v>
      </c>
      <c r="P53" s="9" t="str">
        <f>VLOOKUP($A53,'Hospitalisation Details'!$A$1:$U$2344,16,FALSE)</f>
        <v>R1012</v>
      </c>
      <c r="Q53" s="9">
        <f>VLOOKUP($A53,'Hospitalisation Details'!$A$1:$U$2344,20,FALSE)</f>
        <v>57</v>
      </c>
    </row>
    <row r="54" spans="1:17" ht="15.75" x14ac:dyDescent="0.25">
      <c r="A54" s="10" t="s">
        <v>2320</v>
      </c>
      <c r="B54" s="7" t="str">
        <f>VLOOKUP($A54,'Customer Names'!$A$1:$E$2336,4,FALSE)</f>
        <v xml:space="preserve">  David</v>
      </c>
      <c r="C54" s="7">
        <f>VLOOKUP($A54,'Medical Examinations'!$A$1:$P$2336,2,FALSE)</f>
        <v>34.104999999999997</v>
      </c>
      <c r="D54" s="7">
        <f>VLOOKUP($A54,'Medical Examinations'!$A$1:$P$2336,3,FALSE)</f>
        <v>5.03</v>
      </c>
      <c r="E54" s="7" t="str">
        <f>VLOOKUP($A54,'Medical Examinations'!$A$1:$P$2336,13,FALSE)</f>
        <v>Yes</v>
      </c>
      <c r="F54" s="7" t="str">
        <f>VLOOKUP($A54,'Medical Examinations'!$A$1:$P$2336,5,FALSE)</f>
        <v>No</v>
      </c>
      <c r="G54" s="7" t="str">
        <f>VLOOKUP($A54,'Medical Examinations'!$A$1:$P$2336,6,FALSE)</f>
        <v>Yes</v>
      </c>
      <c r="H54" s="7">
        <f>VLOOKUP($A54,'Medical Examinations'!$A$1:$P$2336,12,FALSE)</f>
        <v>1</v>
      </c>
      <c r="I54" s="7" t="str">
        <f>VLOOKUP($A54,'Medical Examinations'!$A$1:$P$2336,14,FALSE)</f>
        <v>Yes</v>
      </c>
      <c r="J54" s="7" t="str">
        <f>VLOOKUP($A54,'Medical Examinations'!$A$1:$P$2336,15,FALSE)</f>
        <v>Obesity</v>
      </c>
      <c r="K54" s="7" t="str">
        <f>VLOOKUP($A54,'Medical Examinations'!$A$1:$P$2336,16,FALSE)</f>
        <v>Normal</v>
      </c>
      <c r="L54" s="12">
        <f>VLOOKUP($A54,'Hospitalisation Details'!$A$1:$U$2344,18,FALSE)</f>
        <v>25540</v>
      </c>
      <c r="M54" s="21">
        <f>VLOOKUP($A54,'Hospitalisation Details'!$A$1:$U$2344,21,FALSE)</f>
        <v>43254.42</v>
      </c>
      <c r="N54" s="9" t="str">
        <f>VLOOKUP($A54,'Hospitalisation Details'!$A$1:$U$2344,14,FALSE)</f>
        <v>tier - 2</v>
      </c>
      <c r="O54" s="9" t="str">
        <f>VLOOKUP($A54,'Hospitalisation Details'!$A$1:$U$2344,15,FALSE)</f>
        <v>tier - 2</v>
      </c>
      <c r="P54" s="9" t="str">
        <f>VLOOKUP($A54,'Hospitalisation Details'!$A$1:$U$2344,16,FALSE)</f>
        <v>R1016</v>
      </c>
      <c r="Q54" s="9">
        <f>VLOOKUP($A54,'Hospitalisation Details'!$A$1:$U$2344,20,FALSE)</f>
        <v>53</v>
      </c>
    </row>
    <row r="55" spans="1:17" ht="15.75" x14ac:dyDescent="0.25">
      <c r="A55" s="10" t="s">
        <v>2319</v>
      </c>
      <c r="B55" s="7" t="str">
        <f>VLOOKUP($A55,'Customer Names'!$A$1:$E$2336,4,FALSE)</f>
        <v xml:space="preserve">  Andrew B</v>
      </c>
      <c r="C55" s="7">
        <f>VLOOKUP($A55,'Medical Examinations'!$A$1:$P$2336,2,FALSE)</f>
        <v>51.93</v>
      </c>
      <c r="D55" s="7">
        <f>VLOOKUP($A55,'Medical Examinations'!$A$1:$P$2336,3,FALSE)</f>
        <v>11.05</v>
      </c>
      <c r="E55" s="7" t="str">
        <f>VLOOKUP($A55,'Medical Examinations'!$A$1:$P$2336,13,FALSE)</f>
        <v>No</v>
      </c>
      <c r="F55" s="7" t="str">
        <f>VLOOKUP($A55,'Medical Examinations'!$A$1:$P$2336,5,FALSE)</f>
        <v>No</v>
      </c>
      <c r="G55" s="7" t="str">
        <f>VLOOKUP($A55,'Medical Examinations'!$A$1:$P$2336,6,FALSE)</f>
        <v>No</v>
      </c>
      <c r="H55" s="7" t="str">
        <f>VLOOKUP($A55,'Medical Examinations'!$A$1:$P$2336,12,FALSE)</f>
        <v>0</v>
      </c>
      <c r="I55" s="7" t="str">
        <f>VLOOKUP($A55,'Medical Examinations'!$A$1:$P$2336,14,FALSE)</f>
        <v>Yes</v>
      </c>
      <c r="J55" s="7" t="str">
        <f>VLOOKUP($A55,'Medical Examinations'!$A$1:$P$2336,15,FALSE)</f>
        <v>Obesity</v>
      </c>
      <c r="K55" s="7" t="str">
        <f>VLOOKUP($A55,'Medical Examinations'!$A$1:$P$2336,16,FALSE)</f>
        <v>Diabetes</v>
      </c>
      <c r="L55" s="12">
        <f>VLOOKUP($A55,'Hospitalisation Details'!$A$1:$U$2344,18,FALSE)</f>
        <v>24075</v>
      </c>
      <c r="M55" s="21">
        <f>VLOOKUP($A55,'Hospitalisation Details'!$A$1:$U$2344,21,FALSE)</f>
        <v>43073.760000000002</v>
      </c>
      <c r="N55" s="9" t="str">
        <f>VLOOKUP($A55,'Hospitalisation Details'!$A$1:$U$2344,14,FALSE)</f>
        <v>tier - 2</v>
      </c>
      <c r="O55" s="9" t="str">
        <f>VLOOKUP($A55,'Hospitalisation Details'!$A$1:$U$2344,15,FALSE)</f>
        <v>tier - 2</v>
      </c>
      <c r="P55" s="9" t="str">
        <f>VLOOKUP($A55,'Hospitalisation Details'!$A$1:$U$2344,16,FALSE)</f>
        <v>R1011</v>
      </c>
      <c r="Q55" s="9">
        <f>VLOOKUP($A55,'Hospitalisation Details'!$A$1:$U$2344,20,FALSE)</f>
        <v>57</v>
      </c>
    </row>
    <row r="56" spans="1:17" ht="15.75" x14ac:dyDescent="0.25">
      <c r="A56" s="10" t="s">
        <v>2318</v>
      </c>
      <c r="B56" s="7" t="str">
        <f>VLOOKUP($A56,'Customer Names'!$A$1:$E$2336,4,FALSE)</f>
        <v xml:space="preserve">  Dara E</v>
      </c>
      <c r="C56" s="7">
        <f>VLOOKUP($A56,'Medical Examinations'!$A$1:$P$2336,2,FALSE)</f>
        <v>38.950000000000003</v>
      </c>
      <c r="D56" s="7">
        <f>VLOOKUP($A56,'Medical Examinations'!$A$1:$P$2336,3,FALSE)</f>
        <v>11.95</v>
      </c>
      <c r="E56" s="7" t="str">
        <f>VLOOKUP($A56,'Medical Examinations'!$A$1:$P$2336,13,FALSE)</f>
        <v>No</v>
      </c>
      <c r="F56" s="7" t="str">
        <f>VLOOKUP($A56,'Medical Examinations'!$A$1:$P$2336,5,FALSE)</f>
        <v>No</v>
      </c>
      <c r="G56" s="7" t="str">
        <f>VLOOKUP($A56,'Medical Examinations'!$A$1:$P$2336,6,FALSE)</f>
        <v>No</v>
      </c>
      <c r="H56" s="7" t="str">
        <f>VLOOKUP($A56,'Medical Examinations'!$A$1:$P$2336,12,FALSE)</f>
        <v>0</v>
      </c>
      <c r="I56" s="7" t="str">
        <f>VLOOKUP($A56,'Medical Examinations'!$A$1:$P$2336,14,FALSE)</f>
        <v>Yes</v>
      </c>
      <c r="J56" s="7" t="str">
        <f>VLOOKUP($A56,'Medical Examinations'!$A$1:$P$2336,15,FALSE)</f>
        <v>Obesity</v>
      </c>
      <c r="K56" s="7" t="str">
        <f>VLOOKUP($A56,'Medical Examinations'!$A$1:$P$2336,16,FALSE)</f>
        <v>Diabetes</v>
      </c>
      <c r="L56" s="12">
        <f>VLOOKUP($A56,'Hospitalisation Details'!$A$1:$U$2344,18,FALSE)</f>
        <v>28798</v>
      </c>
      <c r="M56" s="21">
        <f>VLOOKUP($A56,'Hospitalisation Details'!$A$1:$U$2344,21,FALSE)</f>
        <v>42983.46</v>
      </c>
      <c r="N56" s="9" t="str">
        <f>VLOOKUP($A56,'Hospitalisation Details'!$A$1:$U$2344,14,FALSE)</f>
        <v>tier - 1</v>
      </c>
      <c r="O56" s="9" t="str">
        <f>VLOOKUP($A56,'Hospitalisation Details'!$A$1:$U$2344,15,FALSE)</f>
        <v>tier - 2</v>
      </c>
      <c r="P56" s="9" t="str">
        <f>VLOOKUP($A56,'Hospitalisation Details'!$A$1:$U$2344,16,FALSE)</f>
        <v>R1012</v>
      </c>
      <c r="Q56" s="9">
        <f>VLOOKUP($A56,'Hospitalisation Details'!$A$1:$U$2344,20,FALSE)</f>
        <v>44</v>
      </c>
    </row>
    <row r="57" spans="1:17" ht="15.75" x14ac:dyDescent="0.25">
      <c r="A57" s="10" t="s">
        <v>2317</v>
      </c>
      <c r="B57" s="7" t="str">
        <f>VLOOKUP($A57,'Customer Names'!$A$1:$E$2336,4,FALSE)</f>
        <v xml:space="preserve">  Inna</v>
      </c>
      <c r="C57" s="7">
        <f>VLOOKUP($A57,'Medical Examinations'!$A$1:$P$2336,2,FALSE)</f>
        <v>36.630000000000003</v>
      </c>
      <c r="D57" s="7">
        <f>VLOOKUP($A57,'Medical Examinations'!$A$1:$P$2336,3,FALSE)</f>
        <v>7.72</v>
      </c>
      <c r="E57" s="7" t="str">
        <f>VLOOKUP($A57,'Medical Examinations'!$A$1:$P$2336,13,FALSE)</f>
        <v>Yes</v>
      </c>
      <c r="F57" s="7" t="str">
        <f>VLOOKUP($A57,'Medical Examinations'!$A$1:$P$2336,5,FALSE)</f>
        <v>No</v>
      </c>
      <c r="G57" s="7" t="str">
        <f>VLOOKUP($A57,'Medical Examinations'!$A$1:$P$2336,6,FALSE)</f>
        <v>No</v>
      </c>
      <c r="H57" s="7">
        <f>VLOOKUP($A57,'Medical Examinations'!$A$1:$P$2336,12,FALSE)</f>
        <v>1</v>
      </c>
      <c r="I57" s="7" t="str">
        <f>VLOOKUP($A57,'Medical Examinations'!$A$1:$P$2336,14,FALSE)</f>
        <v>Yes</v>
      </c>
      <c r="J57" s="7" t="str">
        <f>VLOOKUP($A57,'Medical Examinations'!$A$1:$P$2336,15,FALSE)</f>
        <v>Obesity</v>
      </c>
      <c r="K57" s="7" t="str">
        <f>VLOOKUP($A57,'Medical Examinations'!$A$1:$P$2336,16,FALSE)</f>
        <v>Diabetes</v>
      </c>
      <c r="L57" s="12">
        <f>VLOOKUP($A57,'Hospitalisation Details'!$A$1:$U$2344,18,FALSE)</f>
        <v>27690</v>
      </c>
      <c r="M57" s="21">
        <f>VLOOKUP($A57,'Hospitalisation Details'!$A$1:$U$2344,21,FALSE)</f>
        <v>42969.85</v>
      </c>
      <c r="N57" s="9" t="str">
        <f>VLOOKUP($A57,'Hospitalisation Details'!$A$1:$U$2344,14,FALSE)</f>
        <v>tier - 1</v>
      </c>
      <c r="O57" s="9" t="str">
        <f>VLOOKUP($A57,'Hospitalisation Details'!$A$1:$U$2344,15,FALSE)</f>
        <v>tier - 3</v>
      </c>
      <c r="P57" s="9" t="str">
        <f>VLOOKUP($A57,'Hospitalisation Details'!$A$1:$U$2344,16,FALSE)</f>
        <v>R1013</v>
      </c>
      <c r="Q57" s="9">
        <f>VLOOKUP($A57,'Hospitalisation Details'!$A$1:$U$2344,20,FALSE)</f>
        <v>47</v>
      </c>
    </row>
    <row r="58" spans="1:17" ht="15.75" x14ac:dyDescent="0.25">
      <c r="A58" s="10" t="s">
        <v>2316</v>
      </c>
      <c r="B58" s="7" t="str">
        <f>VLOOKUP($A58,'Customer Names'!$A$1:$E$2336,4,FALSE)</f>
        <v xml:space="preserve">  Ari</v>
      </c>
      <c r="C58" s="7">
        <f>VLOOKUP($A58,'Medical Examinations'!$A$1:$P$2336,2,FALSE)</f>
        <v>34.200000000000003</v>
      </c>
      <c r="D58" s="7">
        <f>VLOOKUP($A58,'Medical Examinations'!$A$1:$P$2336,3,FALSE)</f>
        <v>5.75</v>
      </c>
      <c r="E58" s="7" t="str">
        <f>VLOOKUP($A58,'Medical Examinations'!$A$1:$P$2336,13,FALSE)</f>
        <v>No</v>
      </c>
      <c r="F58" s="7" t="str">
        <f>VLOOKUP($A58,'Medical Examinations'!$A$1:$P$2336,5,FALSE)</f>
        <v>No</v>
      </c>
      <c r="G58" s="7" t="str">
        <f>VLOOKUP($A58,'Medical Examinations'!$A$1:$P$2336,6,FALSE)</f>
        <v>No</v>
      </c>
      <c r="H58" s="7">
        <f>VLOOKUP($A58,'Medical Examinations'!$A$1:$P$2336,12,FALSE)</f>
        <v>2</v>
      </c>
      <c r="I58" s="7" t="str">
        <f>VLOOKUP($A58,'Medical Examinations'!$A$1:$P$2336,14,FALSE)</f>
        <v>Yes</v>
      </c>
      <c r="J58" s="7" t="str">
        <f>VLOOKUP($A58,'Medical Examinations'!$A$1:$P$2336,15,FALSE)</f>
        <v>Obesity</v>
      </c>
      <c r="K58" s="7" t="str">
        <f>VLOOKUP($A58,'Medical Examinations'!$A$1:$P$2336,16,FALSE)</f>
        <v>Prediabetes</v>
      </c>
      <c r="L58" s="12">
        <f>VLOOKUP($A58,'Hospitalisation Details'!$A$1:$U$2344,18,FALSE)</f>
        <v>26552</v>
      </c>
      <c r="M58" s="21">
        <f>VLOOKUP($A58,'Hospitalisation Details'!$A$1:$U$2344,21,FALSE)</f>
        <v>42856.84</v>
      </c>
      <c r="N58" s="9" t="str">
        <f>VLOOKUP($A58,'Hospitalisation Details'!$A$1:$U$2344,14,FALSE)</f>
        <v>tier - 1</v>
      </c>
      <c r="O58" s="9" t="str">
        <f>VLOOKUP($A58,'Hospitalisation Details'!$A$1:$U$2344,15,FALSE)</f>
        <v>tier - 1</v>
      </c>
      <c r="P58" s="9" t="str">
        <f>VLOOKUP($A58,'Hospitalisation Details'!$A$1:$U$2344,16,FALSE)</f>
        <v>R1011</v>
      </c>
      <c r="Q58" s="9">
        <f>VLOOKUP($A58,'Hospitalisation Details'!$A$1:$U$2344,20,FALSE)</f>
        <v>50</v>
      </c>
    </row>
    <row r="59" spans="1:17" ht="15.75" x14ac:dyDescent="0.25">
      <c r="A59" s="10" t="s">
        <v>2315</v>
      </c>
      <c r="B59" s="7" t="str">
        <f>VLOOKUP($A59,'Customer Names'!$A$1:$E$2336,4,FALSE)</f>
        <v xml:space="preserve">  Lindsey</v>
      </c>
      <c r="C59" s="7">
        <f>VLOOKUP($A59,'Medical Examinations'!$A$1:$P$2336,2,FALSE)</f>
        <v>50.63</v>
      </c>
      <c r="D59" s="7">
        <f>VLOOKUP($A59,'Medical Examinations'!$A$1:$P$2336,3,FALSE)</f>
        <v>11.89</v>
      </c>
      <c r="E59" s="7" t="str">
        <f>VLOOKUP($A59,'Medical Examinations'!$A$1:$P$2336,13,FALSE)</f>
        <v>No</v>
      </c>
      <c r="F59" s="7" t="str">
        <f>VLOOKUP($A59,'Medical Examinations'!$A$1:$P$2336,5,FALSE)</f>
        <v>No</v>
      </c>
      <c r="G59" s="7" t="str">
        <f>VLOOKUP($A59,'Medical Examinations'!$A$1:$P$2336,6,FALSE)</f>
        <v>No</v>
      </c>
      <c r="H59" s="7" t="str">
        <f>VLOOKUP($A59,'Medical Examinations'!$A$1:$P$2336,12,FALSE)</f>
        <v>0</v>
      </c>
      <c r="I59" s="7" t="str">
        <f>VLOOKUP($A59,'Medical Examinations'!$A$1:$P$2336,14,FALSE)</f>
        <v>Yes</v>
      </c>
      <c r="J59" s="7" t="str">
        <f>VLOOKUP($A59,'Medical Examinations'!$A$1:$P$2336,15,FALSE)</f>
        <v>Obesity</v>
      </c>
      <c r="K59" s="7" t="str">
        <f>VLOOKUP($A59,'Medical Examinations'!$A$1:$P$2336,16,FALSE)</f>
        <v>Diabetes</v>
      </c>
      <c r="L59" s="12">
        <f>VLOOKUP($A59,'Hospitalisation Details'!$A$1:$U$2344,18,FALSE)</f>
        <v>24044</v>
      </c>
      <c r="M59" s="21">
        <f>VLOOKUP($A59,'Hospitalisation Details'!$A$1:$U$2344,21,FALSE)</f>
        <v>42764.12</v>
      </c>
      <c r="N59" s="9" t="str">
        <f>VLOOKUP($A59,'Hospitalisation Details'!$A$1:$U$2344,14,FALSE)</f>
        <v>tier - 1</v>
      </c>
      <c r="O59" s="9" t="str">
        <f>VLOOKUP($A59,'Hospitalisation Details'!$A$1:$U$2344,15,FALSE)</f>
        <v>tier - 2</v>
      </c>
      <c r="P59" s="9" t="str">
        <f>VLOOKUP($A59,'Hospitalisation Details'!$A$1:$U$2344,16,FALSE)</f>
        <v>R1011</v>
      </c>
      <c r="Q59" s="9">
        <f>VLOOKUP($A59,'Hospitalisation Details'!$A$1:$U$2344,20,FALSE)</f>
        <v>57</v>
      </c>
    </row>
    <row r="60" spans="1:17" ht="15.75" x14ac:dyDescent="0.25">
      <c r="A60" s="10" t="s">
        <v>2314</v>
      </c>
      <c r="B60" s="7" t="str">
        <f>VLOOKUP($A60,'Customer Names'!$A$1:$E$2336,4,FALSE)</f>
        <v xml:space="preserve">  Kenny</v>
      </c>
      <c r="C60" s="7">
        <f>VLOOKUP($A60,'Medical Examinations'!$A$1:$P$2336,2,FALSE)</f>
        <v>36.479999999999997</v>
      </c>
      <c r="D60" s="7">
        <f>VLOOKUP($A60,'Medical Examinations'!$A$1:$P$2336,3,FALSE)</f>
        <v>6.2</v>
      </c>
      <c r="E60" s="7" t="str">
        <f>VLOOKUP($A60,'Medical Examinations'!$A$1:$P$2336,13,FALSE)</f>
        <v>No</v>
      </c>
      <c r="F60" s="7" t="str">
        <f>VLOOKUP($A60,'Medical Examinations'!$A$1:$P$2336,5,FALSE)</f>
        <v>No</v>
      </c>
      <c r="G60" s="7" t="str">
        <f>VLOOKUP($A60,'Medical Examinations'!$A$1:$P$2336,6,FALSE)</f>
        <v>No</v>
      </c>
      <c r="H60" s="7" t="str">
        <f>VLOOKUP($A60,'Medical Examinations'!$A$1:$P$2336,12,FALSE)</f>
        <v>0</v>
      </c>
      <c r="I60" s="7" t="str">
        <f>VLOOKUP($A60,'Medical Examinations'!$A$1:$P$2336,14,FALSE)</f>
        <v>Yes</v>
      </c>
      <c r="J60" s="7" t="str">
        <f>VLOOKUP($A60,'Medical Examinations'!$A$1:$P$2336,15,FALSE)</f>
        <v>Obesity</v>
      </c>
      <c r="K60" s="7" t="str">
        <f>VLOOKUP($A60,'Medical Examinations'!$A$1:$P$2336,16,FALSE)</f>
        <v>Prediabetes</v>
      </c>
      <c r="L60" s="12">
        <f>VLOOKUP($A60,'Hospitalisation Details'!$A$1:$U$2344,18,FALSE)</f>
        <v>28419</v>
      </c>
      <c r="M60" s="21">
        <f>VLOOKUP($A60,'Hospitalisation Details'!$A$1:$U$2344,21,FALSE)</f>
        <v>42760.5</v>
      </c>
      <c r="N60" s="9" t="str">
        <f>VLOOKUP($A60,'Hospitalisation Details'!$A$1:$U$2344,14,FALSE)</f>
        <v>tier - 1</v>
      </c>
      <c r="O60" s="9" t="str">
        <f>VLOOKUP($A60,'Hospitalisation Details'!$A$1:$U$2344,15,FALSE)</f>
        <v>tier - 2</v>
      </c>
      <c r="P60" s="9" t="str">
        <f>VLOOKUP($A60,'Hospitalisation Details'!$A$1:$U$2344,16,FALSE)</f>
        <v>R1012</v>
      </c>
      <c r="Q60" s="9">
        <f>VLOOKUP($A60,'Hospitalisation Details'!$A$1:$U$2344,20,FALSE)</f>
        <v>45</v>
      </c>
    </row>
    <row r="61" spans="1:17" ht="15.75" x14ac:dyDescent="0.25">
      <c r="A61" s="10" t="s">
        <v>2313</v>
      </c>
      <c r="B61" s="7" t="str">
        <f>VLOOKUP($A61,'Customer Names'!$A$1:$E$2336,4,FALSE)</f>
        <v xml:space="preserve">  Louise</v>
      </c>
      <c r="C61" s="7">
        <f>VLOOKUP($A61,'Medical Examinations'!$A$1:$P$2336,2,FALSE)</f>
        <v>54.82</v>
      </c>
      <c r="D61" s="7">
        <f>VLOOKUP($A61,'Medical Examinations'!$A$1:$P$2336,3,FALSE)</f>
        <v>10.61</v>
      </c>
      <c r="E61" s="7" t="str">
        <f>VLOOKUP($A61,'Medical Examinations'!$A$1:$P$2336,13,FALSE)</f>
        <v>No</v>
      </c>
      <c r="F61" s="7" t="str">
        <f>VLOOKUP($A61,'Medical Examinations'!$A$1:$P$2336,5,FALSE)</f>
        <v>No</v>
      </c>
      <c r="G61" s="7" t="str">
        <f>VLOOKUP($A61,'Medical Examinations'!$A$1:$P$2336,6,FALSE)</f>
        <v>No</v>
      </c>
      <c r="H61" s="7" t="str">
        <f>VLOOKUP($A61,'Medical Examinations'!$A$1:$P$2336,12,FALSE)</f>
        <v>0</v>
      </c>
      <c r="I61" s="7" t="str">
        <f>VLOOKUP($A61,'Medical Examinations'!$A$1:$P$2336,14,FALSE)</f>
        <v>Yes</v>
      </c>
      <c r="J61" s="7" t="str">
        <f>VLOOKUP($A61,'Medical Examinations'!$A$1:$P$2336,15,FALSE)</f>
        <v>Obesity</v>
      </c>
      <c r="K61" s="7" t="str">
        <f>VLOOKUP($A61,'Medical Examinations'!$A$1:$P$2336,16,FALSE)</f>
        <v>Diabetes</v>
      </c>
      <c r="L61" s="12">
        <f>VLOOKUP($A61,'Hospitalisation Details'!$A$1:$U$2344,18,FALSE)</f>
        <v>26240</v>
      </c>
      <c r="M61" s="21">
        <f>VLOOKUP($A61,'Hospitalisation Details'!$A$1:$U$2344,21,FALSE)</f>
        <v>42644.2</v>
      </c>
      <c r="N61" s="9" t="str">
        <f>VLOOKUP($A61,'Hospitalisation Details'!$A$1:$U$2344,14,FALSE)</f>
        <v>tier - 1</v>
      </c>
      <c r="O61" s="9" t="str">
        <f>VLOOKUP($A61,'Hospitalisation Details'!$A$1:$U$2344,15,FALSE)</f>
        <v>tier - 3</v>
      </c>
      <c r="P61" s="9" t="str">
        <f>VLOOKUP($A61,'Hospitalisation Details'!$A$1:$U$2344,16,FALSE)</f>
        <v>R1011</v>
      </c>
      <c r="Q61" s="9">
        <f>VLOOKUP($A61,'Hospitalisation Details'!$A$1:$U$2344,20,FALSE)</f>
        <v>51</v>
      </c>
    </row>
    <row r="62" spans="1:17" ht="15.75" x14ac:dyDescent="0.25">
      <c r="A62" s="10" t="s">
        <v>2312</v>
      </c>
      <c r="B62" s="7" t="str">
        <f>VLOOKUP($A62,'Customer Names'!$A$1:$E$2336,4,FALSE)</f>
        <v xml:space="preserve">  Cameron</v>
      </c>
      <c r="C62" s="7">
        <f>VLOOKUP($A62,'Medical Examinations'!$A$1:$P$2336,2,FALSE)</f>
        <v>38.06</v>
      </c>
      <c r="D62" s="7">
        <f>VLOOKUP($A62,'Medical Examinations'!$A$1:$P$2336,3,FALSE)</f>
        <v>6.04</v>
      </c>
      <c r="E62" s="7" t="str">
        <f>VLOOKUP($A62,'Medical Examinations'!$A$1:$P$2336,13,FALSE)</f>
        <v>No</v>
      </c>
      <c r="F62" s="7" t="str">
        <f>VLOOKUP($A62,'Medical Examinations'!$A$1:$P$2336,5,FALSE)</f>
        <v>No</v>
      </c>
      <c r="G62" s="7" t="str">
        <f>VLOOKUP($A62,'Medical Examinations'!$A$1:$P$2336,6,FALSE)</f>
        <v>Yes</v>
      </c>
      <c r="H62" s="7">
        <f>VLOOKUP($A62,'Medical Examinations'!$A$1:$P$2336,12,FALSE)</f>
        <v>1</v>
      </c>
      <c r="I62" s="7" t="str">
        <f>VLOOKUP($A62,'Medical Examinations'!$A$1:$P$2336,14,FALSE)</f>
        <v>Yes</v>
      </c>
      <c r="J62" s="7" t="str">
        <f>VLOOKUP($A62,'Medical Examinations'!$A$1:$P$2336,15,FALSE)</f>
        <v>Obesity</v>
      </c>
      <c r="K62" s="7" t="str">
        <f>VLOOKUP($A62,'Medical Examinations'!$A$1:$P$2336,16,FALSE)</f>
        <v>Prediabetes</v>
      </c>
      <c r="L62" s="12">
        <f>VLOOKUP($A62,'Hospitalisation Details'!$A$1:$U$2344,18,FALSE)</f>
        <v>29216</v>
      </c>
      <c r="M62" s="21">
        <f>VLOOKUP($A62,'Hospitalisation Details'!$A$1:$U$2344,21,FALSE)</f>
        <v>42560.43</v>
      </c>
      <c r="N62" s="9" t="str">
        <f>VLOOKUP($A62,'Hospitalisation Details'!$A$1:$U$2344,14,FALSE)</f>
        <v>tier - 1</v>
      </c>
      <c r="O62" s="9" t="str">
        <f>VLOOKUP($A62,'Hospitalisation Details'!$A$1:$U$2344,15,FALSE)</f>
        <v>tier - 3</v>
      </c>
      <c r="P62" s="9" t="str">
        <f>VLOOKUP($A62,'Hospitalisation Details'!$A$1:$U$2344,16,FALSE)</f>
        <v>R1013</v>
      </c>
      <c r="Q62" s="9">
        <f>VLOOKUP($A62,'Hospitalisation Details'!$A$1:$U$2344,20,FALSE)</f>
        <v>43</v>
      </c>
    </row>
    <row r="63" spans="1:17" ht="15.75" x14ac:dyDescent="0.25">
      <c r="A63" s="10" t="s">
        <v>2311</v>
      </c>
      <c r="B63" s="7" t="str">
        <f>VLOOKUP($A63,'Customer Names'!$A$1:$E$2336,4,FALSE)</f>
        <v xml:space="preserve">  Katie T</v>
      </c>
      <c r="C63" s="7">
        <f>VLOOKUP($A63,'Medical Examinations'!$A$1:$P$2336,2,FALSE)</f>
        <v>51.48</v>
      </c>
      <c r="D63" s="7">
        <f>VLOOKUP($A63,'Medical Examinations'!$A$1:$P$2336,3,FALSE)</f>
        <v>9.33</v>
      </c>
      <c r="E63" s="7" t="str">
        <f>VLOOKUP($A63,'Medical Examinations'!$A$1:$P$2336,13,FALSE)</f>
        <v>Yes</v>
      </c>
      <c r="F63" s="7" t="str">
        <f>VLOOKUP($A63,'Medical Examinations'!$A$1:$P$2336,5,FALSE)</f>
        <v>No</v>
      </c>
      <c r="G63" s="7" t="str">
        <f>VLOOKUP($A63,'Medical Examinations'!$A$1:$P$2336,6,FALSE)</f>
        <v>No</v>
      </c>
      <c r="H63" s="7" t="str">
        <f>VLOOKUP($A63,'Medical Examinations'!$A$1:$P$2336,12,FALSE)</f>
        <v>0</v>
      </c>
      <c r="I63" s="7" t="str">
        <f>VLOOKUP($A63,'Medical Examinations'!$A$1:$P$2336,14,FALSE)</f>
        <v>Yes</v>
      </c>
      <c r="J63" s="7" t="str">
        <f>VLOOKUP($A63,'Medical Examinations'!$A$1:$P$2336,15,FALSE)</f>
        <v>Obesity</v>
      </c>
      <c r="K63" s="7" t="str">
        <f>VLOOKUP($A63,'Medical Examinations'!$A$1:$P$2336,16,FALSE)</f>
        <v>Diabetes</v>
      </c>
      <c r="L63" s="12">
        <f>VLOOKUP($A63,'Hospitalisation Details'!$A$1:$U$2344,18,FALSE)</f>
        <v>24650</v>
      </c>
      <c r="M63" s="21">
        <f>VLOOKUP($A63,'Hospitalisation Details'!$A$1:$U$2344,21,FALSE)</f>
        <v>42538.720000000001</v>
      </c>
      <c r="N63" s="9" t="str">
        <f>VLOOKUP($A63,'Hospitalisation Details'!$A$1:$U$2344,14,FALSE)</f>
        <v>tier - 1</v>
      </c>
      <c r="O63" s="9" t="str">
        <f>VLOOKUP($A63,'Hospitalisation Details'!$A$1:$U$2344,15,FALSE)</f>
        <v>tier - 3</v>
      </c>
      <c r="P63" s="9" t="str">
        <f>VLOOKUP($A63,'Hospitalisation Details'!$A$1:$U$2344,16,FALSE)</f>
        <v>R1011</v>
      </c>
      <c r="Q63" s="9">
        <f>VLOOKUP($A63,'Hospitalisation Details'!$A$1:$U$2344,20,FALSE)</f>
        <v>55</v>
      </c>
    </row>
    <row r="64" spans="1:17" ht="15.75" x14ac:dyDescent="0.25">
      <c r="A64" s="10" t="s">
        <v>2310</v>
      </c>
      <c r="B64" s="7" t="str">
        <f>VLOOKUP($A64,'Customer Names'!$A$1:$E$2336,4,FALSE)</f>
        <v xml:space="preserve">  Casey</v>
      </c>
      <c r="C64" s="7">
        <f>VLOOKUP($A64,'Medical Examinations'!$A$1:$P$2336,2,FALSE)</f>
        <v>52.06</v>
      </c>
      <c r="D64" s="7">
        <f>VLOOKUP($A64,'Medical Examinations'!$A$1:$P$2336,3,FALSE)</f>
        <v>11.47</v>
      </c>
      <c r="E64" s="7" t="str">
        <f>VLOOKUP($A64,'Medical Examinations'!$A$1:$P$2336,13,FALSE)</f>
        <v>No</v>
      </c>
      <c r="F64" s="7" t="str">
        <f>VLOOKUP($A64,'Medical Examinations'!$A$1:$P$2336,5,FALSE)</f>
        <v>No</v>
      </c>
      <c r="G64" s="7" t="str">
        <f>VLOOKUP($A64,'Medical Examinations'!$A$1:$P$2336,6,FALSE)</f>
        <v>No</v>
      </c>
      <c r="H64" s="7" t="str">
        <f>VLOOKUP($A64,'Medical Examinations'!$A$1:$P$2336,12,FALSE)</f>
        <v>0</v>
      </c>
      <c r="I64" s="7" t="str">
        <f>VLOOKUP($A64,'Medical Examinations'!$A$1:$P$2336,14,FALSE)</f>
        <v>Yes</v>
      </c>
      <c r="J64" s="7" t="str">
        <f>VLOOKUP($A64,'Medical Examinations'!$A$1:$P$2336,15,FALSE)</f>
        <v>Obesity</v>
      </c>
      <c r="K64" s="7" t="str">
        <f>VLOOKUP($A64,'Medical Examinations'!$A$1:$P$2336,16,FALSE)</f>
        <v>Diabetes</v>
      </c>
      <c r="L64" s="12">
        <f>VLOOKUP($A64,'Hospitalisation Details'!$A$1:$U$2344,18,FALSE)</f>
        <v>25053</v>
      </c>
      <c r="M64" s="21">
        <f>VLOOKUP($A64,'Hospitalisation Details'!$A$1:$U$2344,21,FALSE)</f>
        <v>42478.6</v>
      </c>
      <c r="N64" s="9" t="str">
        <f>VLOOKUP($A64,'Hospitalisation Details'!$A$1:$U$2344,14,FALSE)</f>
        <v>tier - 1</v>
      </c>
      <c r="O64" s="9" t="str">
        <f>VLOOKUP($A64,'Hospitalisation Details'!$A$1:$U$2344,15,FALSE)</f>
        <v>tier - 2</v>
      </c>
      <c r="P64" s="9" t="str">
        <f>VLOOKUP($A64,'Hospitalisation Details'!$A$1:$U$2344,16,FALSE)</f>
        <v>R1011</v>
      </c>
      <c r="Q64" s="9">
        <f>VLOOKUP($A64,'Hospitalisation Details'!$A$1:$U$2344,20,FALSE)</f>
        <v>54</v>
      </c>
    </row>
    <row r="65" spans="1:17" ht="15.75" x14ac:dyDescent="0.25">
      <c r="A65" s="10" t="s">
        <v>2309</v>
      </c>
      <c r="B65" s="7" t="str">
        <f>VLOOKUP($A65,'Customer Names'!$A$1:$E$2336,4,FALSE)</f>
        <v xml:space="preserve">  David</v>
      </c>
      <c r="C65" s="7">
        <f>VLOOKUP($A65,'Medical Examinations'!$A$1:$P$2336,2,FALSE)</f>
        <v>30.684999999999999</v>
      </c>
      <c r="D65" s="7">
        <f>VLOOKUP($A65,'Medical Examinations'!$A$1:$P$2336,3,FALSE)</f>
        <v>7.02</v>
      </c>
      <c r="E65" s="7" t="str">
        <f>VLOOKUP($A65,'Medical Examinations'!$A$1:$P$2336,13,FALSE)</f>
        <v>Yes</v>
      </c>
      <c r="F65" s="7" t="str">
        <f>VLOOKUP($A65,'Medical Examinations'!$A$1:$P$2336,5,FALSE)</f>
        <v>No</v>
      </c>
      <c r="G65" s="7" t="str">
        <f>VLOOKUP($A65,'Medical Examinations'!$A$1:$P$2336,6,FALSE)</f>
        <v>No</v>
      </c>
      <c r="H65" s="7" t="str">
        <f>VLOOKUP($A65,'Medical Examinations'!$A$1:$P$2336,12,FALSE)</f>
        <v>0</v>
      </c>
      <c r="I65" s="7" t="str">
        <f>VLOOKUP($A65,'Medical Examinations'!$A$1:$P$2336,14,FALSE)</f>
        <v>Yes</v>
      </c>
      <c r="J65" s="7" t="str">
        <f>VLOOKUP($A65,'Medical Examinations'!$A$1:$P$2336,15,FALSE)</f>
        <v>Obesity</v>
      </c>
      <c r="K65" s="7" t="str">
        <f>VLOOKUP($A65,'Medical Examinations'!$A$1:$P$2336,16,FALSE)</f>
        <v>Diabetes</v>
      </c>
      <c r="L65" s="12">
        <f>VLOOKUP($A65,'Hospitalisation Details'!$A$1:$U$2344,18,FALSE)</f>
        <v>24651</v>
      </c>
      <c r="M65" s="21">
        <f>VLOOKUP($A65,'Hospitalisation Details'!$A$1:$U$2344,21,FALSE)</f>
        <v>42303.69</v>
      </c>
      <c r="N65" s="9" t="str">
        <f>VLOOKUP($A65,'Hospitalisation Details'!$A$1:$U$2344,14,FALSE)</f>
        <v>tier - 1</v>
      </c>
      <c r="O65" s="9" t="str">
        <f>VLOOKUP($A65,'Hospitalisation Details'!$A$1:$U$2344,15,FALSE)</f>
        <v>tier - 2</v>
      </c>
      <c r="P65" s="9" t="str">
        <f>VLOOKUP($A65,'Hospitalisation Details'!$A$1:$U$2344,16,FALSE)</f>
        <v>R1016</v>
      </c>
      <c r="Q65" s="9">
        <f>VLOOKUP($A65,'Hospitalisation Details'!$A$1:$U$2344,20,FALSE)</f>
        <v>55</v>
      </c>
    </row>
    <row r="66" spans="1:17" ht="15.75" x14ac:dyDescent="0.25">
      <c r="A66" s="10" t="s">
        <v>2308</v>
      </c>
      <c r="B66" s="7" t="str">
        <f>VLOOKUP($A66,'Customer Names'!$A$1:$E$2336,4,FALSE)</f>
        <v xml:space="preserve">  Bryson C</v>
      </c>
      <c r="C66" s="7">
        <f>VLOOKUP($A66,'Medical Examinations'!$A$1:$P$2336,2,FALSE)</f>
        <v>36.08</v>
      </c>
      <c r="D66" s="7">
        <f>VLOOKUP($A66,'Medical Examinations'!$A$1:$P$2336,3,FALSE)</f>
        <v>8.8000000000000007</v>
      </c>
      <c r="E66" s="7" t="str">
        <f>VLOOKUP($A66,'Medical Examinations'!$A$1:$P$2336,13,FALSE)</f>
        <v>Yes</v>
      </c>
      <c r="F66" s="7" t="str">
        <f>VLOOKUP($A66,'Medical Examinations'!$A$1:$P$2336,5,FALSE)</f>
        <v>No</v>
      </c>
      <c r="G66" s="7" t="str">
        <f>VLOOKUP($A66,'Medical Examinations'!$A$1:$P$2336,6,FALSE)</f>
        <v>No</v>
      </c>
      <c r="H66" s="7">
        <f>VLOOKUP($A66,'Medical Examinations'!$A$1:$P$2336,12,FALSE)</f>
        <v>1</v>
      </c>
      <c r="I66" s="7" t="str">
        <f>VLOOKUP($A66,'Medical Examinations'!$A$1:$P$2336,14,FALSE)</f>
        <v>Yes</v>
      </c>
      <c r="J66" s="7" t="str">
        <f>VLOOKUP($A66,'Medical Examinations'!$A$1:$P$2336,15,FALSE)</f>
        <v>Obesity</v>
      </c>
      <c r="K66" s="7" t="str">
        <f>VLOOKUP($A66,'Medical Examinations'!$A$1:$P$2336,16,FALSE)</f>
        <v>Diabetes</v>
      </c>
      <c r="L66" s="12">
        <f>VLOOKUP($A66,'Hospitalisation Details'!$A$1:$U$2344,18,FALSE)</f>
        <v>27621</v>
      </c>
      <c r="M66" s="21">
        <f>VLOOKUP($A66,'Hospitalisation Details'!$A$1:$U$2344,21,FALSE)</f>
        <v>42211.14</v>
      </c>
      <c r="N66" s="9" t="str">
        <f>VLOOKUP($A66,'Hospitalisation Details'!$A$1:$U$2344,14,FALSE)</f>
        <v>tier - 1</v>
      </c>
      <c r="O66" s="9" t="str">
        <f>VLOOKUP($A66,'Hospitalisation Details'!$A$1:$U$2344,15,FALSE)</f>
        <v>tier - 3</v>
      </c>
      <c r="P66" s="9" t="str">
        <f>VLOOKUP($A66,'Hospitalisation Details'!$A$1:$U$2344,16,FALSE)</f>
        <v>R1013</v>
      </c>
      <c r="Q66" s="9">
        <f>VLOOKUP($A66,'Hospitalisation Details'!$A$1:$U$2344,20,FALSE)</f>
        <v>47</v>
      </c>
    </row>
    <row r="67" spans="1:17" ht="15.75" x14ac:dyDescent="0.25">
      <c r="A67" s="10" t="s">
        <v>2307</v>
      </c>
      <c r="B67" s="7" t="str">
        <f>VLOOKUP($A67,'Customer Names'!$A$1:$E$2336,4,FALSE)</f>
        <v xml:space="preserve">  Megan</v>
      </c>
      <c r="C67" s="7">
        <f>VLOOKUP($A67,'Medical Examinations'!$A$1:$P$2336,2,FALSE)</f>
        <v>54.99</v>
      </c>
      <c r="D67" s="7">
        <f>VLOOKUP($A67,'Medical Examinations'!$A$1:$P$2336,3,FALSE)</f>
        <v>8.68</v>
      </c>
      <c r="E67" s="7" t="str">
        <f>VLOOKUP($A67,'Medical Examinations'!$A$1:$P$2336,13,FALSE)</f>
        <v>No</v>
      </c>
      <c r="F67" s="7" t="str">
        <f>VLOOKUP($A67,'Medical Examinations'!$A$1:$P$2336,5,FALSE)</f>
        <v>No</v>
      </c>
      <c r="G67" s="7" t="str">
        <f>VLOOKUP($A67,'Medical Examinations'!$A$1:$P$2336,6,FALSE)</f>
        <v>No</v>
      </c>
      <c r="H67" s="7">
        <f>VLOOKUP($A67,'Medical Examinations'!$A$1:$P$2336,12,FALSE)</f>
        <v>2</v>
      </c>
      <c r="I67" s="7" t="str">
        <f>VLOOKUP($A67,'Medical Examinations'!$A$1:$P$2336,14,FALSE)</f>
        <v>Yes</v>
      </c>
      <c r="J67" s="7" t="str">
        <f>VLOOKUP($A67,'Medical Examinations'!$A$1:$P$2336,15,FALSE)</f>
        <v>Obesity</v>
      </c>
      <c r="K67" s="7" t="str">
        <f>VLOOKUP($A67,'Medical Examinations'!$A$1:$P$2336,16,FALSE)</f>
        <v>Diabetes</v>
      </c>
      <c r="L67" s="12">
        <f>VLOOKUP($A67,'Hospitalisation Details'!$A$1:$U$2344,18,FALSE)</f>
        <v>26925</v>
      </c>
      <c r="M67" s="21">
        <f>VLOOKUP($A67,'Hospitalisation Details'!$A$1:$U$2344,21,FALSE)</f>
        <v>42188.15</v>
      </c>
      <c r="N67" s="9" t="str">
        <f>VLOOKUP($A67,'Hospitalisation Details'!$A$1:$U$2344,14,FALSE)</f>
        <v>tier - 1</v>
      </c>
      <c r="O67" s="9" t="str">
        <f>VLOOKUP($A67,'Hospitalisation Details'!$A$1:$U$2344,15,FALSE)</f>
        <v>tier - 1</v>
      </c>
      <c r="P67" s="9" t="str">
        <f>VLOOKUP($A67,'Hospitalisation Details'!$A$1:$U$2344,16,FALSE)</f>
        <v>R1011</v>
      </c>
      <c r="Q67" s="9">
        <f>VLOOKUP($A67,'Hospitalisation Details'!$A$1:$U$2344,20,FALSE)</f>
        <v>49</v>
      </c>
    </row>
    <row r="68" spans="1:17" ht="15.75" x14ac:dyDescent="0.25">
      <c r="A68" s="10" t="s">
        <v>2306</v>
      </c>
      <c r="B68" s="7" t="str">
        <f>VLOOKUP($A68,'Customer Names'!$A$1:$E$2336,4,FALSE)</f>
        <v xml:space="preserve">  Daniel</v>
      </c>
      <c r="C68" s="7">
        <f>VLOOKUP($A68,'Medical Examinations'!$A$1:$P$2336,2,FALSE)</f>
        <v>35.97</v>
      </c>
      <c r="D68" s="7">
        <f>VLOOKUP($A68,'Medical Examinations'!$A$1:$P$2336,3,FALSE)</f>
        <v>6.12</v>
      </c>
      <c r="E68" s="7" t="str">
        <f>VLOOKUP($A68,'Medical Examinations'!$A$1:$P$2336,13,FALSE)</f>
        <v>No</v>
      </c>
      <c r="F68" s="7" t="str">
        <f>VLOOKUP($A68,'Medical Examinations'!$A$1:$P$2336,5,FALSE)</f>
        <v>No</v>
      </c>
      <c r="G68" s="7" t="str">
        <f>VLOOKUP($A68,'Medical Examinations'!$A$1:$P$2336,6,FALSE)</f>
        <v>Yes</v>
      </c>
      <c r="H68" s="7">
        <f>VLOOKUP($A68,'Medical Examinations'!$A$1:$P$2336,12,FALSE)</f>
        <v>1</v>
      </c>
      <c r="I68" s="7" t="str">
        <f>VLOOKUP($A68,'Medical Examinations'!$A$1:$P$2336,14,FALSE)</f>
        <v>Yes</v>
      </c>
      <c r="J68" s="7" t="str">
        <f>VLOOKUP($A68,'Medical Examinations'!$A$1:$P$2336,15,FALSE)</f>
        <v>Obesity</v>
      </c>
      <c r="K68" s="7" t="str">
        <f>VLOOKUP($A68,'Medical Examinations'!$A$1:$P$2336,16,FALSE)</f>
        <v>Prediabetes</v>
      </c>
      <c r="L68" s="12">
        <f>VLOOKUP($A68,'Hospitalisation Details'!$A$1:$U$2344,18,FALSE)</f>
        <v>29039</v>
      </c>
      <c r="M68" s="21">
        <f>VLOOKUP($A68,'Hospitalisation Details'!$A$1:$U$2344,21,FALSE)</f>
        <v>42124.52</v>
      </c>
      <c r="N68" s="9" t="str">
        <f>VLOOKUP($A68,'Hospitalisation Details'!$A$1:$U$2344,14,FALSE)</f>
        <v>tier - 1</v>
      </c>
      <c r="O68" s="9" t="str">
        <f>VLOOKUP($A68,'Hospitalisation Details'!$A$1:$U$2344,15,FALSE)</f>
        <v>tier - 1</v>
      </c>
      <c r="P68" s="9" t="str">
        <f>VLOOKUP($A68,'Hospitalisation Details'!$A$1:$U$2344,16,FALSE)</f>
        <v>R1013</v>
      </c>
      <c r="Q68" s="9">
        <f>VLOOKUP($A68,'Hospitalisation Details'!$A$1:$U$2344,20,FALSE)</f>
        <v>43</v>
      </c>
    </row>
    <row r="69" spans="1:17" ht="15.75" x14ac:dyDescent="0.25">
      <c r="A69" s="10" t="s">
        <v>2305</v>
      </c>
      <c r="B69" s="7" t="str">
        <f>VLOOKUP($A69,'Customer Names'!$A$1:$E$2336,4,FALSE)</f>
        <v xml:space="preserve">  Steven M</v>
      </c>
      <c r="C69" s="7">
        <f>VLOOKUP($A69,'Medical Examinations'!$A$1:$P$2336,2,FALSE)</f>
        <v>45.54</v>
      </c>
      <c r="D69" s="7">
        <f>VLOOKUP($A69,'Medical Examinations'!$A$1:$P$2336,3,FALSE)</f>
        <v>5.4</v>
      </c>
      <c r="E69" s="7" t="str">
        <f>VLOOKUP($A69,'Medical Examinations'!$A$1:$P$2336,13,FALSE)</f>
        <v>Yes</v>
      </c>
      <c r="F69" s="7" t="str">
        <f>VLOOKUP($A69,'Medical Examinations'!$A$1:$P$2336,5,FALSE)</f>
        <v>No</v>
      </c>
      <c r="G69" s="7" t="str">
        <f>VLOOKUP($A69,'Medical Examinations'!$A$1:$P$2336,6,FALSE)</f>
        <v>Yes</v>
      </c>
      <c r="H69" s="7">
        <f>VLOOKUP($A69,'Medical Examinations'!$A$1:$P$2336,12,FALSE)</f>
        <v>1</v>
      </c>
      <c r="I69" s="7" t="str">
        <f>VLOOKUP($A69,'Medical Examinations'!$A$1:$P$2336,14,FALSE)</f>
        <v>Yes</v>
      </c>
      <c r="J69" s="7" t="str">
        <f>VLOOKUP($A69,'Medical Examinations'!$A$1:$P$2336,15,FALSE)</f>
        <v>Obesity</v>
      </c>
      <c r="K69" s="7" t="str">
        <f>VLOOKUP($A69,'Medical Examinations'!$A$1:$P$2336,16,FALSE)</f>
        <v>Normal</v>
      </c>
      <c r="L69" s="12">
        <f>VLOOKUP($A69,'Hospitalisation Details'!$A$1:$U$2344,18,FALSE)</f>
        <v>35773</v>
      </c>
      <c r="M69" s="21">
        <f>VLOOKUP($A69,'Hospitalisation Details'!$A$1:$U$2344,21,FALSE)</f>
        <v>42112.24</v>
      </c>
      <c r="N69" s="9" t="str">
        <f>VLOOKUP($A69,'Hospitalisation Details'!$A$1:$U$2344,14,FALSE)</f>
        <v>tier - 1</v>
      </c>
      <c r="O69" s="9" t="str">
        <f>VLOOKUP($A69,'Hospitalisation Details'!$A$1:$U$2344,15,FALSE)</f>
        <v>tier - 3</v>
      </c>
      <c r="P69" s="9" t="str">
        <f>VLOOKUP($A69,'Hospitalisation Details'!$A$1:$U$2344,16,FALSE)</f>
        <v>R1013</v>
      </c>
      <c r="Q69" s="9">
        <f>VLOOKUP($A69,'Hospitalisation Details'!$A$1:$U$2344,20,FALSE)</f>
        <v>25</v>
      </c>
    </row>
    <row r="70" spans="1:17" ht="15.75" x14ac:dyDescent="0.25">
      <c r="A70" s="10" t="s">
        <v>2304</v>
      </c>
      <c r="B70" s="7" t="str">
        <f>VLOOKUP($A70,'Customer Names'!$A$1:$E$2336,4,FALSE)</f>
        <v xml:space="preserve">  Jenna L</v>
      </c>
      <c r="C70" s="7">
        <f>VLOOKUP($A70,'Medical Examinations'!$A$1:$P$2336,2,FALSE)</f>
        <v>35.53</v>
      </c>
      <c r="D70" s="7">
        <f>VLOOKUP($A70,'Medical Examinations'!$A$1:$P$2336,3,FALSE)</f>
        <v>4.3600000000000003</v>
      </c>
      <c r="E70" s="7" t="str">
        <f>VLOOKUP($A70,'Medical Examinations'!$A$1:$P$2336,13,FALSE)</f>
        <v>Yes</v>
      </c>
      <c r="F70" s="7" t="str">
        <f>VLOOKUP($A70,'Medical Examinations'!$A$1:$P$2336,5,FALSE)</f>
        <v>No</v>
      </c>
      <c r="G70" s="7" t="str">
        <f>VLOOKUP($A70,'Medical Examinations'!$A$1:$P$2336,6,FALSE)</f>
        <v>No</v>
      </c>
      <c r="H70" s="7" t="str">
        <f>VLOOKUP($A70,'Medical Examinations'!$A$1:$P$2336,12,FALSE)</f>
        <v>0</v>
      </c>
      <c r="I70" s="7" t="str">
        <f>VLOOKUP($A70,'Medical Examinations'!$A$1:$P$2336,14,FALSE)</f>
        <v>Yes</v>
      </c>
      <c r="J70" s="7" t="str">
        <f>VLOOKUP($A70,'Medical Examinations'!$A$1:$P$2336,15,FALSE)</f>
        <v>Obesity</v>
      </c>
      <c r="K70" s="7" t="str">
        <f>VLOOKUP($A70,'Medical Examinations'!$A$1:$P$2336,16,FALSE)</f>
        <v>Normal</v>
      </c>
      <c r="L70" s="12">
        <f>VLOOKUP($A70,'Hospitalisation Details'!$A$1:$U$2344,18,FALSE)</f>
        <v>28092</v>
      </c>
      <c r="M70" s="21">
        <f>VLOOKUP($A70,'Hospitalisation Details'!$A$1:$U$2344,21,FALSE)</f>
        <v>42111.66</v>
      </c>
      <c r="N70" s="9" t="str">
        <f>VLOOKUP($A70,'Hospitalisation Details'!$A$1:$U$2344,14,FALSE)</f>
        <v>tier - 1</v>
      </c>
      <c r="O70" s="9" t="str">
        <f>VLOOKUP($A70,'Hospitalisation Details'!$A$1:$U$2344,15,FALSE)</f>
        <v>tier - 1</v>
      </c>
      <c r="P70" s="9" t="str">
        <f>VLOOKUP($A70,'Hospitalisation Details'!$A$1:$U$2344,16,FALSE)</f>
        <v>R1024</v>
      </c>
      <c r="Q70" s="9">
        <f>VLOOKUP($A70,'Hospitalisation Details'!$A$1:$U$2344,20,FALSE)</f>
        <v>46</v>
      </c>
    </row>
    <row r="71" spans="1:17" ht="15.75" x14ac:dyDescent="0.25">
      <c r="A71" s="10" t="s">
        <v>2303</v>
      </c>
      <c r="B71" s="7" t="str">
        <f>VLOOKUP($A71,'Customer Names'!$A$1:$E$2336,4,FALSE)</f>
        <v xml:space="preserve">  Freeman</v>
      </c>
      <c r="C71" s="7">
        <f>VLOOKUP($A71,'Medical Examinations'!$A$1:$P$2336,2,FALSE)</f>
        <v>30.8</v>
      </c>
      <c r="D71" s="7">
        <f>VLOOKUP($A71,'Medical Examinations'!$A$1:$P$2336,3,FALSE)</f>
        <v>9.77</v>
      </c>
      <c r="E71" s="7" t="str">
        <f>VLOOKUP($A71,'Medical Examinations'!$A$1:$P$2336,13,FALSE)</f>
        <v>No</v>
      </c>
      <c r="F71" s="7" t="str">
        <f>VLOOKUP($A71,'Medical Examinations'!$A$1:$P$2336,5,FALSE)</f>
        <v>No</v>
      </c>
      <c r="G71" s="7" t="str">
        <f>VLOOKUP($A71,'Medical Examinations'!$A$1:$P$2336,6,FALSE)</f>
        <v>No</v>
      </c>
      <c r="H71" s="7" t="str">
        <f>VLOOKUP($A71,'Medical Examinations'!$A$1:$P$2336,12,FALSE)</f>
        <v>0</v>
      </c>
      <c r="I71" s="7" t="str">
        <f>VLOOKUP($A71,'Medical Examinations'!$A$1:$P$2336,14,FALSE)</f>
        <v>Yes</v>
      </c>
      <c r="J71" s="7" t="str">
        <f>VLOOKUP($A71,'Medical Examinations'!$A$1:$P$2336,15,FALSE)</f>
        <v>Obesity</v>
      </c>
      <c r="K71" s="7" t="str">
        <f>VLOOKUP($A71,'Medical Examinations'!$A$1:$P$2336,16,FALSE)</f>
        <v>Diabetes</v>
      </c>
      <c r="L71" s="12">
        <f>VLOOKUP($A71,'Hospitalisation Details'!$A$1:$U$2344,18,FALSE)</f>
        <v>25191</v>
      </c>
      <c r="M71" s="21">
        <f>VLOOKUP($A71,'Hospitalisation Details'!$A$1:$U$2344,21,FALSE)</f>
        <v>41999.519999999997</v>
      </c>
      <c r="N71" s="9" t="str">
        <f>VLOOKUP($A71,'Hospitalisation Details'!$A$1:$U$2344,14,FALSE)</f>
        <v>tier - 1</v>
      </c>
      <c r="O71" s="9" t="str">
        <f>VLOOKUP($A71,'Hospitalisation Details'!$A$1:$U$2344,15,FALSE)</f>
        <v>tier - 3</v>
      </c>
      <c r="P71" s="9" t="str">
        <f>VLOOKUP($A71,'Hospitalisation Details'!$A$1:$U$2344,16,FALSE)</f>
        <v>R1013</v>
      </c>
      <c r="Q71" s="9">
        <f>VLOOKUP($A71,'Hospitalisation Details'!$A$1:$U$2344,20,FALSE)</f>
        <v>54</v>
      </c>
    </row>
    <row r="72" spans="1:17" ht="15.75" x14ac:dyDescent="0.25">
      <c r="A72" s="10" t="s">
        <v>2302</v>
      </c>
      <c r="B72" s="7" t="str">
        <f>VLOOKUP($A72,'Customer Names'!$A$1:$E$2336,4,FALSE)</f>
        <v xml:space="preserve">  Jeff</v>
      </c>
      <c r="C72" s="7">
        <f>VLOOKUP($A72,'Medical Examinations'!$A$1:$P$2336,2,FALSE)</f>
        <v>38.39</v>
      </c>
      <c r="D72" s="7">
        <f>VLOOKUP($A72,'Medical Examinations'!$A$1:$P$2336,3,FALSE)</f>
        <v>4.25</v>
      </c>
      <c r="E72" s="7" t="str">
        <f>VLOOKUP($A72,'Medical Examinations'!$A$1:$P$2336,13,FALSE)</f>
        <v>No</v>
      </c>
      <c r="F72" s="7" t="str">
        <f>VLOOKUP($A72,'Medical Examinations'!$A$1:$P$2336,5,FALSE)</f>
        <v>No</v>
      </c>
      <c r="G72" s="7" t="str">
        <f>VLOOKUP($A72,'Medical Examinations'!$A$1:$P$2336,6,FALSE)</f>
        <v>No</v>
      </c>
      <c r="H72" s="7">
        <f>VLOOKUP($A72,'Medical Examinations'!$A$1:$P$2336,12,FALSE)</f>
        <v>1</v>
      </c>
      <c r="I72" s="7" t="str">
        <f>VLOOKUP($A72,'Medical Examinations'!$A$1:$P$2336,14,FALSE)</f>
        <v>Yes</v>
      </c>
      <c r="J72" s="7" t="str">
        <f>VLOOKUP($A72,'Medical Examinations'!$A$1:$P$2336,15,FALSE)</f>
        <v>Obesity</v>
      </c>
      <c r="K72" s="7" t="str">
        <f>VLOOKUP($A72,'Medical Examinations'!$A$1:$P$2336,16,FALSE)</f>
        <v>Normal</v>
      </c>
      <c r="L72" s="12">
        <f>VLOOKUP($A72,'Hospitalisation Details'!$A$1:$U$2344,18,FALSE)</f>
        <v>30996</v>
      </c>
      <c r="M72" s="21">
        <f>VLOOKUP($A72,'Hospitalisation Details'!$A$1:$U$2344,21,FALSE)</f>
        <v>41949.24</v>
      </c>
      <c r="N72" s="9" t="str">
        <f>VLOOKUP($A72,'Hospitalisation Details'!$A$1:$U$2344,14,FALSE)</f>
        <v>tier - 1</v>
      </c>
      <c r="O72" s="9" t="str">
        <f>VLOOKUP($A72,'Hospitalisation Details'!$A$1:$U$2344,15,FALSE)</f>
        <v>tier - 1</v>
      </c>
      <c r="P72" s="9" t="str">
        <f>VLOOKUP($A72,'Hospitalisation Details'!$A$1:$U$2344,16,FALSE)</f>
        <v>R1013</v>
      </c>
      <c r="Q72" s="9">
        <f>VLOOKUP($A72,'Hospitalisation Details'!$A$1:$U$2344,20,FALSE)</f>
        <v>38</v>
      </c>
    </row>
    <row r="73" spans="1:17" ht="15.75" x14ac:dyDescent="0.25">
      <c r="A73" s="10" t="s">
        <v>2301</v>
      </c>
      <c r="B73" s="7" t="str">
        <f>VLOOKUP($A73,'Customer Names'!$A$1:$E$2336,4,FALSE)</f>
        <v xml:space="preserve">  Elenilton V</v>
      </c>
      <c r="C73" s="7">
        <f>VLOOKUP($A73,'Medical Examinations'!$A$1:$P$2336,2,FALSE)</f>
        <v>32.299999999999997</v>
      </c>
      <c r="D73" s="7">
        <f>VLOOKUP($A73,'Medical Examinations'!$A$1:$P$2336,3,FALSE)</f>
        <v>4.76</v>
      </c>
      <c r="E73" s="7" t="str">
        <f>VLOOKUP($A73,'Medical Examinations'!$A$1:$P$2336,13,FALSE)</f>
        <v>No</v>
      </c>
      <c r="F73" s="7" t="str">
        <f>VLOOKUP($A73,'Medical Examinations'!$A$1:$P$2336,5,FALSE)</f>
        <v>No</v>
      </c>
      <c r="G73" s="7" t="str">
        <f>VLOOKUP($A73,'Medical Examinations'!$A$1:$P$2336,6,FALSE)</f>
        <v>No</v>
      </c>
      <c r="H73" s="7">
        <f>VLOOKUP($A73,'Medical Examinations'!$A$1:$P$2336,12,FALSE)</f>
        <v>2</v>
      </c>
      <c r="I73" s="7" t="str">
        <f>VLOOKUP($A73,'Medical Examinations'!$A$1:$P$2336,14,FALSE)</f>
        <v>Yes</v>
      </c>
      <c r="J73" s="7" t="str">
        <f>VLOOKUP($A73,'Medical Examinations'!$A$1:$P$2336,15,FALSE)</f>
        <v>Obesity</v>
      </c>
      <c r="K73" s="7" t="str">
        <f>VLOOKUP($A73,'Medical Examinations'!$A$1:$P$2336,16,FALSE)</f>
        <v>Normal</v>
      </c>
      <c r="L73" s="12">
        <f>VLOOKUP($A73,'Hospitalisation Details'!$A$1:$U$2344,18,FALSE)</f>
        <v>26458</v>
      </c>
      <c r="M73" s="21">
        <f>VLOOKUP($A73,'Hospitalisation Details'!$A$1:$U$2344,21,FALSE)</f>
        <v>41919.1</v>
      </c>
      <c r="N73" s="9" t="str">
        <f>VLOOKUP($A73,'Hospitalisation Details'!$A$1:$U$2344,14,FALSE)</f>
        <v>tier - 1</v>
      </c>
      <c r="O73" s="9" t="str">
        <f>VLOOKUP($A73,'Hospitalisation Details'!$A$1:$U$2344,15,FALSE)</f>
        <v>tier - 1</v>
      </c>
      <c r="P73" s="9" t="str">
        <f>VLOOKUP($A73,'Hospitalisation Details'!$A$1:$U$2344,16,FALSE)</f>
        <v>R1016</v>
      </c>
      <c r="Q73" s="9">
        <f>VLOOKUP($A73,'Hospitalisation Details'!$A$1:$U$2344,20,FALSE)</f>
        <v>51</v>
      </c>
    </row>
    <row r="74" spans="1:17" ht="15.75" x14ac:dyDescent="0.25">
      <c r="A74" s="10" t="s">
        <v>2300</v>
      </c>
      <c r="B74" s="7" t="str">
        <f>VLOOKUP($A74,'Customer Names'!$A$1:$E$2336,4,FALSE)</f>
        <v xml:space="preserve">  Maurya</v>
      </c>
      <c r="C74" s="7">
        <f>VLOOKUP($A74,'Medical Examinations'!$A$1:$P$2336,2,FALSE)</f>
        <v>48.8</v>
      </c>
      <c r="D74" s="7">
        <f>VLOOKUP($A74,'Medical Examinations'!$A$1:$P$2336,3,FALSE)</f>
        <v>6.22</v>
      </c>
      <c r="E74" s="7" t="str">
        <f>VLOOKUP($A74,'Medical Examinations'!$A$1:$P$2336,13,FALSE)</f>
        <v>Yes</v>
      </c>
      <c r="F74" s="7" t="str">
        <f>VLOOKUP($A74,'Medical Examinations'!$A$1:$P$2336,5,FALSE)</f>
        <v>No</v>
      </c>
      <c r="G74" s="7" t="str">
        <f>VLOOKUP($A74,'Medical Examinations'!$A$1:$P$2336,6,FALSE)</f>
        <v>No</v>
      </c>
      <c r="H74" s="7">
        <f>VLOOKUP($A74,'Medical Examinations'!$A$1:$P$2336,12,FALSE)</f>
        <v>2</v>
      </c>
      <c r="I74" s="7" t="str">
        <f>VLOOKUP($A74,'Medical Examinations'!$A$1:$P$2336,14,FALSE)</f>
        <v>Yes</v>
      </c>
      <c r="J74" s="7" t="str">
        <f>VLOOKUP($A74,'Medical Examinations'!$A$1:$P$2336,15,FALSE)</f>
        <v>Obesity</v>
      </c>
      <c r="K74" s="7" t="str">
        <f>VLOOKUP($A74,'Medical Examinations'!$A$1:$P$2336,16,FALSE)</f>
        <v>Prediabetes</v>
      </c>
      <c r="L74" s="12">
        <f>VLOOKUP($A74,'Hospitalisation Details'!$A$1:$U$2344,18,FALSE)</f>
        <v>24371</v>
      </c>
      <c r="M74" s="21">
        <f>VLOOKUP($A74,'Hospitalisation Details'!$A$1:$U$2344,21,FALSE)</f>
        <v>41886.54</v>
      </c>
      <c r="N74" s="9" t="str">
        <f>VLOOKUP($A74,'Hospitalisation Details'!$A$1:$U$2344,14,FALSE)</f>
        <v>tier - 1</v>
      </c>
      <c r="O74" s="9" t="str">
        <f>VLOOKUP($A74,'Hospitalisation Details'!$A$1:$U$2344,15,FALSE)</f>
        <v>tier - 3</v>
      </c>
      <c r="P74" s="9" t="str">
        <f>VLOOKUP($A74,'Hospitalisation Details'!$A$1:$U$2344,16,FALSE)</f>
        <v>R1011</v>
      </c>
      <c r="Q74" s="9">
        <f>VLOOKUP($A74,'Hospitalisation Details'!$A$1:$U$2344,20,FALSE)</f>
        <v>56</v>
      </c>
    </row>
    <row r="75" spans="1:17" ht="15.75" x14ac:dyDescent="0.25">
      <c r="A75" s="10" t="s">
        <v>2299</v>
      </c>
      <c r="B75" s="7" t="str">
        <f>VLOOKUP($A75,'Customer Names'!$A$1:$E$2336,4,FALSE)</f>
        <v xml:space="preserve">  Samantha C</v>
      </c>
      <c r="C75" s="7">
        <f>VLOOKUP($A75,'Medical Examinations'!$A$1:$P$2336,2,FALSE)</f>
        <v>45.5</v>
      </c>
      <c r="D75" s="7">
        <f>VLOOKUP($A75,'Medical Examinations'!$A$1:$P$2336,3,FALSE)</f>
        <v>7.96</v>
      </c>
      <c r="E75" s="7" t="str">
        <f>VLOOKUP($A75,'Medical Examinations'!$A$1:$P$2336,13,FALSE)</f>
        <v>No</v>
      </c>
      <c r="F75" s="7" t="str">
        <f>VLOOKUP($A75,'Medical Examinations'!$A$1:$P$2336,5,FALSE)</f>
        <v>No</v>
      </c>
      <c r="G75" s="7" t="str">
        <f>VLOOKUP($A75,'Medical Examinations'!$A$1:$P$2336,6,FALSE)</f>
        <v>No</v>
      </c>
      <c r="H75" s="7" t="str">
        <f>VLOOKUP($A75,'Medical Examinations'!$A$1:$P$2336,12,FALSE)</f>
        <v>0</v>
      </c>
      <c r="I75" s="7" t="str">
        <f>VLOOKUP($A75,'Medical Examinations'!$A$1:$P$2336,14,FALSE)</f>
        <v>Yes</v>
      </c>
      <c r="J75" s="7" t="str">
        <f>VLOOKUP($A75,'Medical Examinations'!$A$1:$P$2336,15,FALSE)</f>
        <v>Obesity</v>
      </c>
      <c r="K75" s="7" t="str">
        <f>VLOOKUP($A75,'Medical Examinations'!$A$1:$P$2336,16,FALSE)</f>
        <v>Diabetes</v>
      </c>
      <c r="L75" s="12">
        <f>VLOOKUP($A75,'Hospitalisation Details'!$A$1:$U$2344,18,FALSE)</f>
        <v>22911</v>
      </c>
      <c r="M75" s="21">
        <f>VLOOKUP($A75,'Hospitalisation Details'!$A$1:$U$2344,21,FALSE)</f>
        <v>41794.629999999997</v>
      </c>
      <c r="N75" s="9" t="str">
        <f>VLOOKUP($A75,'Hospitalisation Details'!$A$1:$U$2344,14,FALSE)</f>
        <v>tier - 1</v>
      </c>
      <c r="O75" s="9" t="str">
        <f>VLOOKUP($A75,'Hospitalisation Details'!$A$1:$U$2344,15,FALSE)</f>
        <v>tier - 3</v>
      </c>
      <c r="P75" s="9" t="str">
        <f>VLOOKUP($A75,'Hospitalisation Details'!$A$1:$U$2344,16,FALSE)</f>
        <v>R1011</v>
      </c>
      <c r="Q75" s="9">
        <f>VLOOKUP($A75,'Hospitalisation Details'!$A$1:$U$2344,20,FALSE)</f>
        <v>60</v>
      </c>
    </row>
    <row r="76" spans="1:17" ht="15.75" x14ac:dyDescent="0.25">
      <c r="A76" s="10" t="s">
        <v>2298</v>
      </c>
      <c r="B76" s="7" t="str">
        <f>VLOOKUP($A76,'Customer Names'!$A$1:$E$2336,4,FALSE)</f>
        <v xml:space="preserve">  Bethany A</v>
      </c>
      <c r="C76" s="7">
        <f>VLOOKUP($A76,'Medical Examinations'!$A$1:$P$2336,2,FALSE)</f>
        <v>53.61</v>
      </c>
      <c r="D76" s="7">
        <f>VLOOKUP($A76,'Medical Examinations'!$A$1:$P$2336,3,FALSE)</f>
        <v>10.92</v>
      </c>
      <c r="E76" s="7" t="str">
        <f>VLOOKUP($A76,'Medical Examinations'!$A$1:$P$2336,13,FALSE)</f>
        <v>Yes</v>
      </c>
      <c r="F76" s="7" t="str">
        <f>VLOOKUP($A76,'Medical Examinations'!$A$1:$P$2336,5,FALSE)</f>
        <v>No</v>
      </c>
      <c r="G76" s="7" t="str">
        <f>VLOOKUP($A76,'Medical Examinations'!$A$1:$P$2336,6,FALSE)</f>
        <v>No</v>
      </c>
      <c r="H76" s="7">
        <f>VLOOKUP($A76,'Medical Examinations'!$A$1:$P$2336,12,FALSE)</f>
        <v>1</v>
      </c>
      <c r="I76" s="7" t="str">
        <f>VLOOKUP($A76,'Medical Examinations'!$A$1:$P$2336,14,FALSE)</f>
        <v>Yes</v>
      </c>
      <c r="J76" s="7" t="str">
        <f>VLOOKUP($A76,'Medical Examinations'!$A$1:$P$2336,15,FALSE)</f>
        <v>Obesity</v>
      </c>
      <c r="K76" s="7" t="str">
        <f>VLOOKUP($A76,'Medical Examinations'!$A$1:$P$2336,16,FALSE)</f>
        <v>Diabetes</v>
      </c>
      <c r="L76" s="12">
        <f>VLOOKUP($A76,'Hospitalisation Details'!$A$1:$U$2344,18,FALSE)</f>
        <v>27666</v>
      </c>
      <c r="M76" s="21">
        <f>VLOOKUP($A76,'Hospitalisation Details'!$A$1:$U$2344,21,FALSE)</f>
        <v>41681.86</v>
      </c>
      <c r="N76" s="9" t="str">
        <f>VLOOKUP($A76,'Hospitalisation Details'!$A$1:$U$2344,14,FALSE)</f>
        <v>tier - 1</v>
      </c>
      <c r="O76" s="9" t="str">
        <f>VLOOKUP($A76,'Hospitalisation Details'!$A$1:$U$2344,15,FALSE)</f>
        <v>tier - 1</v>
      </c>
      <c r="P76" s="9" t="str">
        <f>VLOOKUP($A76,'Hospitalisation Details'!$A$1:$U$2344,16,FALSE)</f>
        <v>R1011</v>
      </c>
      <c r="Q76" s="9">
        <f>VLOOKUP($A76,'Hospitalisation Details'!$A$1:$U$2344,20,FALSE)</f>
        <v>47</v>
      </c>
    </row>
    <row r="77" spans="1:17" ht="15.75" x14ac:dyDescent="0.25">
      <c r="A77" s="10" t="s">
        <v>2297</v>
      </c>
      <c r="B77" s="7" t="str">
        <f>VLOOKUP($A77,'Customer Names'!$A$1:$E$2336,4,FALSE)</f>
        <v xml:space="preserve">  Yves</v>
      </c>
      <c r="C77" s="7">
        <f>VLOOKUP($A77,'Medical Examinations'!$A$1:$P$2336,2,FALSE)</f>
        <v>36.19</v>
      </c>
      <c r="D77" s="7">
        <f>VLOOKUP($A77,'Medical Examinations'!$A$1:$P$2336,3,FALSE)</f>
        <v>11.51</v>
      </c>
      <c r="E77" s="7" t="str">
        <f>VLOOKUP($A77,'Medical Examinations'!$A$1:$P$2336,13,FALSE)</f>
        <v>Yes</v>
      </c>
      <c r="F77" s="7" t="str">
        <f>VLOOKUP($A77,'Medical Examinations'!$A$1:$P$2336,5,FALSE)</f>
        <v>No</v>
      </c>
      <c r="G77" s="7" t="str">
        <f>VLOOKUP($A77,'Medical Examinations'!$A$1:$P$2336,6,FALSE)</f>
        <v>No</v>
      </c>
      <c r="H77" s="7">
        <f>VLOOKUP($A77,'Medical Examinations'!$A$1:$P$2336,12,FALSE)</f>
        <v>1</v>
      </c>
      <c r="I77" s="7" t="str">
        <f>VLOOKUP($A77,'Medical Examinations'!$A$1:$P$2336,14,FALSE)</f>
        <v>Yes</v>
      </c>
      <c r="J77" s="7" t="str">
        <f>VLOOKUP($A77,'Medical Examinations'!$A$1:$P$2336,15,FALSE)</f>
        <v>Obesity</v>
      </c>
      <c r="K77" s="7" t="str">
        <f>VLOOKUP($A77,'Medical Examinations'!$A$1:$P$2336,16,FALSE)</f>
        <v>Diabetes</v>
      </c>
      <c r="L77" s="12">
        <f>VLOOKUP($A77,'Hospitalisation Details'!$A$1:$U$2344,18,FALSE)</f>
        <v>27712</v>
      </c>
      <c r="M77" s="21">
        <f>VLOOKUP($A77,'Hospitalisation Details'!$A$1:$U$2344,21,FALSE)</f>
        <v>41676.080000000002</v>
      </c>
      <c r="N77" s="9" t="str">
        <f>VLOOKUP($A77,'Hospitalisation Details'!$A$1:$U$2344,14,FALSE)</f>
        <v>tier - 1</v>
      </c>
      <c r="O77" s="9" t="str">
        <f>VLOOKUP($A77,'Hospitalisation Details'!$A$1:$U$2344,15,FALSE)</f>
        <v>tier - 2</v>
      </c>
      <c r="P77" s="9" t="str">
        <f>VLOOKUP($A77,'Hospitalisation Details'!$A$1:$U$2344,16,FALSE)</f>
        <v>R1013</v>
      </c>
      <c r="Q77" s="9">
        <f>VLOOKUP($A77,'Hospitalisation Details'!$A$1:$U$2344,20,FALSE)</f>
        <v>47</v>
      </c>
    </row>
    <row r="78" spans="1:17" ht="15.75" x14ac:dyDescent="0.25">
      <c r="A78" s="10" t="s">
        <v>2296</v>
      </c>
      <c r="B78" s="7" t="str">
        <f>VLOOKUP($A78,'Customer Names'!$A$1:$E$2336,4,FALSE)</f>
        <v xml:space="preserve">  Danielle</v>
      </c>
      <c r="C78" s="7">
        <f>VLOOKUP($A78,'Medical Examinations'!$A$1:$P$2336,2,FALSE)</f>
        <v>34.6</v>
      </c>
      <c r="D78" s="7">
        <f>VLOOKUP($A78,'Medical Examinations'!$A$1:$P$2336,3,FALSE)</f>
        <v>5.99</v>
      </c>
      <c r="E78" s="7" t="str">
        <f>VLOOKUP($A78,'Medical Examinations'!$A$1:$P$2336,13,FALSE)</f>
        <v>Yes</v>
      </c>
      <c r="F78" s="7" t="str">
        <f>VLOOKUP($A78,'Medical Examinations'!$A$1:$P$2336,5,FALSE)</f>
        <v>No</v>
      </c>
      <c r="G78" s="7" t="str">
        <f>VLOOKUP($A78,'Medical Examinations'!$A$1:$P$2336,6,FALSE)</f>
        <v>No</v>
      </c>
      <c r="H78" s="7" t="str">
        <f>VLOOKUP($A78,'Medical Examinations'!$A$1:$P$2336,12,FALSE)</f>
        <v>0</v>
      </c>
      <c r="I78" s="7" t="str">
        <f>VLOOKUP($A78,'Medical Examinations'!$A$1:$P$2336,14,FALSE)</f>
        <v>Yes</v>
      </c>
      <c r="J78" s="7" t="str">
        <f>VLOOKUP($A78,'Medical Examinations'!$A$1:$P$2336,15,FALSE)</f>
        <v>Obesity</v>
      </c>
      <c r="K78" s="7" t="str">
        <f>VLOOKUP($A78,'Medical Examinations'!$A$1:$P$2336,16,FALSE)</f>
        <v>Prediabetes</v>
      </c>
      <c r="L78" s="12">
        <f>VLOOKUP($A78,'Hospitalisation Details'!$A$1:$U$2344,18,FALSE)</f>
        <v>28062</v>
      </c>
      <c r="M78" s="21">
        <f>VLOOKUP($A78,'Hospitalisation Details'!$A$1:$U$2344,21,FALSE)</f>
        <v>41661.599999999999</v>
      </c>
      <c r="N78" s="9" t="str">
        <f>VLOOKUP($A78,'Hospitalisation Details'!$A$1:$U$2344,14,FALSE)</f>
        <v>tier - 1</v>
      </c>
      <c r="O78" s="9" t="str">
        <f>VLOOKUP($A78,'Hospitalisation Details'!$A$1:$U$2344,15,FALSE)</f>
        <v>tier - 3</v>
      </c>
      <c r="P78" s="9" t="str">
        <f>VLOOKUP($A78,'Hospitalisation Details'!$A$1:$U$2344,16,FALSE)</f>
        <v>R1011</v>
      </c>
      <c r="Q78" s="9">
        <f>VLOOKUP($A78,'Hospitalisation Details'!$A$1:$U$2344,20,FALSE)</f>
        <v>46</v>
      </c>
    </row>
    <row r="79" spans="1:17" ht="15.75" x14ac:dyDescent="0.25">
      <c r="A79" s="10" t="s">
        <v>2295</v>
      </c>
      <c r="B79" s="7" t="str">
        <f>VLOOKUP($A79,'Customer Names'!$A$1:$E$2336,4,FALSE)</f>
        <v xml:space="preserve">  Julia</v>
      </c>
      <c r="C79" s="7">
        <f>VLOOKUP($A79,'Medical Examinations'!$A$1:$P$2336,2,FALSE)</f>
        <v>54.12</v>
      </c>
      <c r="D79" s="7">
        <f>VLOOKUP($A79,'Medical Examinations'!$A$1:$P$2336,3,FALSE)</f>
        <v>11.57</v>
      </c>
      <c r="E79" s="7" t="str">
        <f>VLOOKUP($A79,'Medical Examinations'!$A$1:$P$2336,13,FALSE)</f>
        <v>No</v>
      </c>
      <c r="F79" s="7" t="str">
        <f>VLOOKUP($A79,'Medical Examinations'!$A$1:$P$2336,5,FALSE)</f>
        <v>No</v>
      </c>
      <c r="G79" s="7" t="str">
        <f>VLOOKUP($A79,'Medical Examinations'!$A$1:$P$2336,6,FALSE)</f>
        <v>No</v>
      </c>
      <c r="H79" s="7" t="str">
        <f>VLOOKUP($A79,'Medical Examinations'!$A$1:$P$2336,12,FALSE)</f>
        <v>0</v>
      </c>
      <c r="I79" s="7" t="str">
        <f>VLOOKUP($A79,'Medical Examinations'!$A$1:$P$2336,14,FALSE)</f>
        <v>Yes</v>
      </c>
      <c r="J79" s="7" t="str">
        <f>VLOOKUP($A79,'Medical Examinations'!$A$1:$P$2336,15,FALSE)</f>
        <v>Obesity</v>
      </c>
      <c r="K79" s="7" t="str">
        <f>VLOOKUP($A79,'Medical Examinations'!$A$1:$P$2336,16,FALSE)</f>
        <v>Diabetes</v>
      </c>
      <c r="L79" s="12">
        <f>VLOOKUP($A79,'Hospitalisation Details'!$A$1:$U$2344,18,FALSE)</f>
        <v>27357</v>
      </c>
      <c r="M79" s="21">
        <f>VLOOKUP($A79,'Hospitalisation Details'!$A$1:$U$2344,21,FALSE)</f>
        <v>41636.199999999997</v>
      </c>
      <c r="N79" s="9" t="str">
        <f>VLOOKUP($A79,'Hospitalisation Details'!$A$1:$U$2344,14,FALSE)</f>
        <v>tier - 1</v>
      </c>
      <c r="O79" s="9" t="str">
        <f>VLOOKUP($A79,'Hospitalisation Details'!$A$1:$U$2344,15,FALSE)</f>
        <v>tier - 1</v>
      </c>
      <c r="P79" s="9" t="str">
        <f>VLOOKUP($A79,'Hospitalisation Details'!$A$1:$U$2344,16,FALSE)</f>
        <v>R1011</v>
      </c>
      <c r="Q79" s="9">
        <f>VLOOKUP($A79,'Hospitalisation Details'!$A$1:$U$2344,20,FALSE)</f>
        <v>48</v>
      </c>
    </row>
    <row r="80" spans="1:17" ht="15.75" x14ac:dyDescent="0.25">
      <c r="A80" s="10" t="s">
        <v>2294</v>
      </c>
      <c r="B80" s="7" t="str">
        <f>VLOOKUP($A80,'Customer Names'!$A$1:$E$2336,4,FALSE)</f>
        <v xml:space="preserve">  Joshua</v>
      </c>
      <c r="C80" s="7">
        <f>VLOOKUP($A80,'Medical Examinations'!$A$1:$P$2336,2,FALSE)</f>
        <v>48.82</v>
      </c>
      <c r="D80" s="7">
        <f>VLOOKUP($A80,'Medical Examinations'!$A$1:$P$2336,3,FALSE)</f>
        <v>6.67</v>
      </c>
      <c r="E80" s="7" t="str">
        <f>VLOOKUP($A80,'Medical Examinations'!$A$1:$P$2336,13,FALSE)</f>
        <v>Yes</v>
      </c>
      <c r="F80" s="7" t="str">
        <f>VLOOKUP($A80,'Medical Examinations'!$A$1:$P$2336,5,FALSE)</f>
        <v>No</v>
      </c>
      <c r="G80" s="7" t="str">
        <f>VLOOKUP($A80,'Medical Examinations'!$A$1:$P$2336,6,FALSE)</f>
        <v>No</v>
      </c>
      <c r="H80" s="7" t="str">
        <f>VLOOKUP($A80,'Medical Examinations'!$A$1:$P$2336,12,FALSE)</f>
        <v>0</v>
      </c>
      <c r="I80" s="7" t="str">
        <f>VLOOKUP($A80,'Medical Examinations'!$A$1:$P$2336,14,FALSE)</f>
        <v>Yes</v>
      </c>
      <c r="J80" s="7" t="str">
        <f>VLOOKUP($A80,'Medical Examinations'!$A$1:$P$2336,15,FALSE)</f>
        <v>Obesity</v>
      </c>
      <c r="K80" s="7" t="str">
        <f>VLOOKUP($A80,'Medical Examinations'!$A$1:$P$2336,16,FALSE)</f>
        <v>Diabetes</v>
      </c>
      <c r="L80" s="12">
        <f>VLOOKUP($A80,'Hospitalisation Details'!$A$1:$U$2344,18,FALSE)</f>
        <v>24828</v>
      </c>
      <c r="M80" s="21">
        <f>VLOOKUP($A80,'Hospitalisation Details'!$A$1:$U$2344,21,FALSE)</f>
        <v>41505.15</v>
      </c>
      <c r="N80" s="9" t="str">
        <f>VLOOKUP($A80,'Hospitalisation Details'!$A$1:$U$2344,14,FALSE)</f>
        <v>tier - 1</v>
      </c>
      <c r="O80" s="9" t="str">
        <f>VLOOKUP($A80,'Hospitalisation Details'!$A$1:$U$2344,15,FALSE)</f>
        <v>tier - 2</v>
      </c>
      <c r="P80" s="9" t="str">
        <f>VLOOKUP($A80,'Hospitalisation Details'!$A$1:$U$2344,16,FALSE)</f>
        <v>R1011</v>
      </c>
      <c r="Q80" s="9">
        <f>VLOOKUP($A80,'Hospitalisation Details'!$A$1:$U$2344,20,FALSE)</f>
        <v>55</v>
      </c>
    </row>
    <row r="81" spans="1:17" ht="15.75" x14ac:dyDescent="0.25">
      <c r="A81" s="10" t="s">
        <v>2293</v>
      </c>
      <c r="B81" s="7" t="str">
        <f>VLOOKUP($A81,'Customer Names'!$A$1:$E$2336,4,FALSE)</f>
        <v xml:space="preserve">  Jennifer</v>
      </c>
      <c r="C81" s="7">
        <f>VLOOKUP($A81,'Medical Examinations'!$A$1:$P$2336,2,FALSE)</f>
        <v>51.01</v>
      </c>
      <c r="D81" s="7">
        <f>VLOOKUP($A81,'Medical Examinations'!$A$1:$P$2336,3,FALSE)</f>
        <v>9.1999999999999993</v>
      </c>
      <c r="E81" s="7" t="str">
        <f>VLOOKUP($A81,'Medical Examinations'!$A$1:$P$2336,13,FALSE)</f>
        <v>No</v>
      </c>
      <c r="F81" s="7" t="str">
        <f>VLOOKUP($A81,'Medical Examinations'!$A$1:$P$2336,5,FALSE)</f>
        <v>No</v>
      </c>
      <c r="G81" s="7" t="str">
        <f>VLOOKUP($A81,'Medical Examinations'!$A$1:$P$2336,6,FALSE)</f>
        <v>No</v>
      </c>
      <c r="H81" s="7" t="str">
        <f>VLOOKUP($A81,'Medical Examinations'!$A$1:$P$2336,12,FALSE)</f>
        <v>0</v>
      </c>
      <c r="I81" s="7" t="str">
        <f>VLOOKUP($A81,'Medical Examinations'!$A$1:$P$2336,14,FALSE)</f>
        <v>Yes</v>
      </c>
      <c r="J81" s="7" t="str">
        <f>VLOOKUP($A81,'Medical Examinations'!$A$1:$P$2336,15,FALSE)</f>
        <v>Obesity</v>
      </c>
      <c r="K81" s="7" t="str">
        <f>VLOOKUP($A81,'Medical Examinations'!$A$1:$P$2336,16,FALSE)</f>
        <v>Diabetes</v>
      </c>
      <c r="L81" s="12">
        <f>VLOOKUP($A81,'Hospitalisation Details'!$A$1:$U$2344,18,FALSE)</f>
        <v>26222</v>
      </c>
      <c r="M81" s="21">
        <f>VLOOKUP($A81,'Hospitalisation Details'!$A$1:$U$2344,21,FALSE)</f>
        <v>41351.879999999997</v>
      </c>
      <c r="N81" s="9" t="str">
        <f>VLOOKUP($A81,'Hospitalisation Details'!$A$1:$U$2344,14,FALSE)</f>
        <v>tier - 1</v>
      </c>
      <c r="O81" s="9" t="str">
        <f>VLOOKUP($A81,'Hospitalisation Details'!$A$1:$U$2344,15,FALSE)</f>
        <v>tier - 2</v>
      </c>
      <c r="P81" s="9" t="str">
        <f>VLOOKUP($A81,'Hospitalisation Details'!$A$1:$U$2344,16,FALSE)</f>
        <v>R1011</v>
      </c>
      <c r="Q81" s="9">
        <f>VLOOKUP($A81,'Hospitalisation Details'!$A$1:$U$2344,20,FALSE)</f>
        <v>51</v>
      </c>
    </row>
    <row r="82" spans="1:17" ht="15.75" x14ac:dyDescent="0.25">
      <c r="A82" s="10" t="s">
        <v>2292</v>
      </c>
      <c r="B82" s="7" t="str">
        <f>VLOOKUP($A82,'Customer Names'!$A$1:$E$2336,4,FALSE)</f>
        <v xml:space="preserve">  Gwen M</v>
      </c>
      <c r="C82" s="7">
        <f>VLOOKUP($A82,'Medical Examinations'!$A$1:$P$2336,2,FALSE)</f>
        <v>45.65</v>
      </c>
      <c r="D82" s="7">
        <f>VLOOKUP($A82,'Medical Examinations'!$A$1:$P$2336,3,FALSE)</f>
        <v>5.1100000000000003</v>
      </c>
      <c r="E82" s="7" t="str">
        <f>VLOOKUP($A82,'Medical Examinations'!$A$1:$P$2336,13,FALSE)</f>
        <v>Yes</v>
      </c>
      <c r="F82" s="7" t="str">
        <f>VLOOKUP($A82,'Medical Examinations'!$A$1:$P$2336,5,FALSE)</f>
        <v>No</v>
      </c>
      <c r="G82" s="7" t="str">
        <f>VLOOKUP($A82,'Medical Examinations'!$A$1:$P$2336,6,FALSE)</f>
        <v>No</v>
      </c>
      <c r="H82" s="7">
        <f>VLOOKUP($A82,'Medical Examinations'!$A$1:$P$2336,12,FALSE)</f>
        <v>1</v>
      </c>
      <c r="I82" s="7" t="str">
        <f>VLOOKUP($A82,'Medical Examinations'!$A$1:$P$2336,14,FALSE)</f>
        <v>Yes</v>
      </c>
      <c r="J82" s="7" t="str">
        <f>VLOOKUP($A82,'Medical Examinations'!$A$1:$P$2336,15,FALSE)</f>
        <v>Obesity</v>
      </c>
      <c r="K82" s="7" t="str">
        <f>VLOOKUP($A82,'Medical Examinations'!$A$1:$P$2336,16,FALSE)</f>
        <v>Normal</v>
      </c>
      <c r="L82" s="12">
        <f>VLOOKUP($A82,'Hospitalisation Details'!$A$1:$U$2344,18,FALSE)</f>
        <v>23657</v>
      </c>
      <c r="M82" s="21">
        <f>VLOOKUP($A82,'Hospitalisation Details'!$A$1:$U$2344,21,FALSE)</f>
        <v>41331.79</v>
      </c>
      <c r="N82" s="9" t="str">
        <f>VLOOKUP($A82,'Hospitalisation Details'!$A$1:$U$2344,14,FALSE)</f>
        <v>tier - 1</v>
      </c>
      <c r="O82" s="9" t="str">
        <f>VLOOKUP($A82,'Hospitalisation Details'!$A$1:$U$2344,15,FALSE)</f>
        <v>tier - 2</v>
      </c>
      <c r="P82" s="9" t="str">
        <f>VLOOKUP($A82,'Hospitalisation Details'!$A$1:$U$2344,16,FALSE)</f>
        <v>R1011</v>
      </c>
      <c r="Q82" s="9">
        <f>VLOOKUP($A82,'Hospitalisation Details'!$A$1:$U$2344,20,FALSE)</f>
        <v>58</v>
      </c>
    </row>
    <row r="83" spans="1:17" ht="15.75" x14ac:dyDescent="0.25">
      <c r="A83" s="10" t="s">
        <v>2291</v>
      </c>
      <c r="B83" s="7" t="str">
        <f>VLOOKUP($A83,'Customer Names'!$A$1:$E$2336,4,FALSE)</f>
        <v xml:space="preserve">  Patrick</v>
      </c>
      <c r="C83" s="7">
        <f>VLOOKUP($A83,'Medical Examinations'!$A$1:$P$2336,2,FALSE)</f>
        <v>52.9</v>
      </c>
      <c r="D83" s="7">
        <f>VLOOKUP($A83,'Medical Examinations'!$A$1:$P$2336,3,FALSE)</f>
        <v>5.34</v>
      </c>
      <c r="E83" s="7" t="str">
        <f>VLOOKUP($A83,'Medical Examinations'!$A$1:$P$2336,13,FALSE)</f>
        <v>No</v>
      </c>
      <c r="F83" s="7" t="str">
        <f>VLOOKUP($A83,'Medical Examinations'!$A$1:$P$2336,5,FALSE)</f>
        <v>No</v>
      </c>
      <c r="G83" s="7" t="str">
        <f>VLOOKUP($A83,'Medical Examinations'!$A$1:$P$2336,6,FALSE)</f>
        <v>No</v>
      </c>
      <c r="H83" s="7" t="str">
        <f>VLOOKUP($A83,'Medical Examinations'!$A$1:$P$2336,12,FALSE)</f>
        <v>0</v>
      </c>
      <c r="I83" s="7" t="str">
        <f>VLOOKUP($A83,'Medical Examinations'!$A$1:$P$2336,14,FALSE)</f>
        <v>Yes</v>
      </c>
      <c r="J83" s="7" t="str">
        <f>VLOOKUP($A83,'Medical Examinations'!$A$1:$P$2336,15,FALSE)</f>
        <v>Obesity</v>
      </c>
      <c r="K83" s="7" t="str">
        <f>VLOOKUP($A83,'Medical Examinations'!$A$1:$P$2336,16,FALSE)</f>
        <v>Normal</v>
      </c>
      <c r="L83" s="12">
        <f>VLOOKUP($A83,'Hospitalisation Details'!$A$1:$U$2344,18,FALSE)</f>
        <v>28364</v>
      </c>
      <c r="M83" s="21">
        <f>VLOOKUP($A83,'Hospitalisation Details'!$A$1:$U$2344,21,FALSE)</f>
        <v>41271.5</v>
      </c>
      <c r="N83" s="9" t="str">
        <f>VLOOKUP($A83,'Hospitalisation Details'!$A$1:$U$2344,14,FALSE)</f>
        <v>tier - 1</v>
      </c>
      <c r="O83" s="9" t="str">
        <f>VLOOKUP($A83,'Hospitalisation Details'!$A$1:$U$2344,15,FALSE)</f>
        <v>tier - 2</v>
      </c>
      <c r="P83" s="9" t="str">
        <f>VLOOKUP($A83,'Hospitalisation Details'!$A$1:$U$2344,16,FALSE)</f>
        <v>R1011</v>
      </c>
      <c r="Q83" s="9">
        <f>VLOOKUP($A83,'Hospitalisation Details'!$A$1:$U$2344,20,FALSE)</f>
        <v>45</v>
      </c>
    </row>
    <row r="84" spans="1:17" ht="15.75" x14ac:dyDescent="0.25">
      <c r="A84" s="10" t="s">
        <v>2290</v>
      </c>
      <c r="B84" s="7" t="str">
        <f>VLOOKUP($A84,'Customer Names'!$A$1:$E$2336,4,FALSE)</f>
        <v xml:space="preserve">  Kate</v>
      </c>
      <c r="C84" s="7">
        <f>VLOOKUP($A84,'Medical Examinations'!$A$1:$P$2336,2,FALSE)</f>
        <v>45.41</v>
      </c>
      <c r="D84" s="7">
        <f>VLOOKUP($A84,'Medical Examinations'!$A$1:$P$2336,3,FALSE)</f>
        <v>4.03</v>
      </c>
      <c r="E84" s="7" t="str">
        <f>VLOOKUP($A84,'Medical Examinations'!$A$1:$P$2336,13,FALSE)</f>
        <v>Yes</v>
      </c>
      <c r="F84" s="7" t="str">
        <f>VLOOKUP($A84,'Medical Examinations'!$A$1:$P$2336,5,FALSE)</f>
        <v>No</v>
      </c>
      <c r="G84" s="7" t="str">
        <f>VLOOKUP($A84,'Medical Examinations'!$A$1:$P$2336,6,FALSE)</f>
        <v>No</v>
      </c>
      <c r="H84" s="7">
        <f>VLOOKUP($A84,'Medical Examinations'!$A$1:$P$2336,12,FALSE)</f>
        <v>1</v>
      </c>
      <c r="I84" s="7" t="str">
        <f>VLOOKUP($A84,'Medical Examinations'!$A$1:$P$2336,14,FALSE)</f>
        <v>Yes</v>
      </c>
      <c r="J84" s="7" t="str">
        <f>VLOOKUP($A84,'Medical Examinations'!$A$1:$P$2336,15,FALSE)</f>
        <v>Obesity</v>
      </c>
      <c r="K84" s="7" t="str">
        <f>VLOOKUP($A84,'Medical Examinations'!$A$1:$P$2336,16,FALSE)</f>
        <v>Normal</v>
      </c>
      <c r="L84" s="12">
        <f>VLOOKUP($A84,'Hospitalisation Details'!$A$1:$U$2344,18,FALSE)</f>
        <v>23534</v>
      </c>
      <c r="M84" s="21">
        <f>VLOOKUP($A84,'Hospitalisation Details'!$A$1:$U$2344,21,FALSE)</f>
        <v>41250.39</v>
      </c>
      <c r="N84" s="9" t="str">
        <f>VLOOKUP($A84,'Hospitalisation Details'!$A$1:$U$2344,14,FALSE)</f>
        <v>tier - 1</v>
      </c>
      <c r="O84" s="9" t="str">
        <f>VLOOKUP($A84,'Hospitalisation Details'!$A$1:$U$2344,15,FALSE)</f>
        <v>tier - 3</v>
      </c>
      <c r="P84" s="9" t="str">
        <f>VLOOKUP($A84,'Hospitalisation Details'!$A$1:$U$2344,16,FALSE)</f>
        <v>R1011</v>
      </c>
      <c r="Q84" s="9">
        <f>VLOOKUP($A84,'Hospitalisation Details'!$A$1:$U$2344,20,FALSE)</f>
        <v>59</v>
      </c>
    </row>
    <row r="85" spans="1:17" ht="15.75" x14ac:dyDescent="0.25">
      <c r="A85" s="10" t="s">
        <v>2289</v>
      </c>
      <c r="B85" s="7" t="str">
        <f>VLOOKUP($A85,'Customer Names'!$A$1:$E$2336,4,FALSE)</f>
        <v xml:space="preserve">  Kevin</v>
      </c>
      <c r="C85" s="7">
        <f>VLOOKUP($A85,'Medical Examinations'!$A$1:$P$2336,2,FALSE)</f>
        <v>49.41</v>
      </c>
      <c r="D85" s="7">
        <f>VLOOKUP($A85,'Medical Examinations'!$A$1:$P$2336,3,FALSE)</f>
        <v>4.2300000000000004</v>
      </c>
      <c r="E85" s="7" t="str">
        <f>VLOOKUP($A85,'Medical Examinations'!$A$1:$P$2336,13,FALSE)</f>
        <v>Yes</v>
      </c>
      <c r="F85" s="7" t="str">
        <f>VLOOKUP($A85,'Medical Examinations'!$A$1:$P$2336,5,FALSE)</f>
        <v>No</v>
      </c>
      <c r="G85" s="7" t="str">
        <f>VLOOKUP($A85,'Medical Examinations'!$A$1:$P$2336,6,FALSE)</f>
        <v>Yes</v>
      </c>
      <c r="H85" s="7">
        <f>VLOOKUP($A85,'Medical Examinations'!$A$1:$P$2336,12,FALSE)</f>
        <v>1</v>
      </c>
      <c r="I85" s="7" t="str">
        <f>VLOOKUP($A85,'Medical Examinations'!$A$1:$P$2336,14,FALSE)</f>
        <v>Yes</v>
      </c>
      <c r="J85" s="7" t="str">
        <f>VLOOKUP($A85,'Medical Examinations'!$A$1:$P$2336,15,FALSE)</f>
        <v>Obesity</v>
      </c>
      <c r="K85" s="7" t="str">
        <f>VLOOKUP($A85,'Medical Examinations'!$A$1:$P$2336,16,FALSE)</f>
        <v>Normal</v>
      </c>
      <c r="L85" s="12">
        <f>VLOOKUP($A85,'Hospitalisation Details'!$A$1:$U$2344,18,FALSE)</f>
        <v>25423</v>
      </c>
      <c r="M85" s="21">
        <f>VLOOKUP($A85,'Hospitalisation Details'!$A$1:$U$2344,21,FALSE)</f>
        <v>41191.57</v>
      </c>
      <c r="N85" s="9" t="str">
        <f>VLOOKUP($A85,'Hospitalisation Details'!$A$1:$U$2344,14,FALSE)</f>
        <v>tier - 1</v>
      </c>
      <c r="O85" s="9" t="str">
        <f>VLOOKUP($A85,'Hospitalisation Details'!$A$1:$U$2344,15,FALSE)</f>
        <v>tier - 2</v>
      </c>
      <c r="P85" s="9" t="str">
        <f>VLOOKUP($A85,'Hospitalisation Details'!$A$1:$U$2344,16,FALSE)</f>
        <v>R1011</v>
      </c>
      <c r="Q85" s="9">
        <f>VLOOKUP($A85,'Hospitalisation Details'!$A$1:$U$2344,20,FALSE)</f>
        <v>53</v>
      </c>
    </row>
    <row r="86" spans="1:17" ht="15.75" x14ac:dyDescent="0.25">
      <c r="A86" s="10" t="s">
        <v>2288</v>
      </c>
      <c r="B86" s="7" t="str">
        <f>VLOOKUP($A86,'Customer Names'!$A$1:$E$2336,4,FALSE)</f>
        <v xml:space="preserve">  Stephen II</v>
      </c>
      <c r="C86" s="7">
        <f>VLOOKUP($A86,'Medical Examinations'!$A$1:$P$2336,2,FALSE)</f>
        <v>31.824999999999999</v>
      </c>
      <c r="D86" s="7">
        <f>VLOOKUP($A86,'Medical Examinations'!$A$1:$P$2336,3,FALSE)</f>
        <v>4.0599999999999996</v>
      </c>
      <c r="E86" s="7" t="str">
        <f>VLOOKUP($A86,'Medical Examinations'!$A$1:$P$2336,13,FALSE)</f>
        <v>No</v>
      </c>
      <c r="F86" s="7" t="str">
        <f>VLOOKUP($A86,'Medical Examinations'!$A$1:$P$2336,5,FALSE)</f>
        <v>No</v>
      </c>
      <c r="G86" s="7" t="str">
        <f>VLOOKUP($A86,'Medical Examinations'!$A$1:$P$2336,6,FALSE)</f>
        <v>No</v>
      </c>
      <c r="H86" s="7">
        <f>VLOOKUP($A86,'Medical Examinations'!$A$1:$P$2336,12,FALSE)</f>
        <v>2</v>
      </c>
      <c r="I86" s="7" t="str">
        <f>VLOOKUP($A86,'Medical Examinations'!$A$1:$P$2336,14,FALSE)</f>
        <v>Yes</v>
      </c>
      <c r="J86" s="7" t="str">
        <f>VLOOKUP($A86,'Medical Examinations'!$A$1:$P$2336,15,FALSE)</f>
        <v>Obesity</v>
      </c>
      <c r="K86" s="7" t="str">
        <f>VLOOKUP($A86,'Medical Examinations'!$A$1:$P$2336,16,FALSE)</f>
        <v>Normal</v>
      </c>
      <c r="L86" s="12">
        <f>VLOOKUP($A86,'Hospitalisation Details'!$A$1:$U$2344,18,FALSE)</f>
        <v>26548</v>
      </c>
      <c r="M86" s="21">
        <f>VLOOKUP($A86,'Hospitalisation Details'!$A$1:$U$2344,21,FALSE)</f>
        <v>41097.160000000003</v>
      </c>
      <c r="N86" s="9" t="str">
        <f>VLOOKUP($A86,'Hospitalisation Details'!$A$1:$U$2344,14,FALSE)</f>
        <v>tier - 1</v>
      </c>
      <c r="O86" s="9" t="str">
        <f>VLOOKUP($A86,'Hospitalisation Details'!$A$1:$U$2344,15,FALSE)</f>
        <v>tier - 3</v>
      </c>
      <c r="P86" s="9" t="str">
        <f>VLOOKUP($A86,'Hospitalisation Details'!$A$1:$U$2344,16,FALSE)</f>
        <v>R1016</v>
      </c>
      <c r="Q86" s="9">
        <f>VLOOKUP($A86,'Hospitalisation Details'!$A$1:$U$2344,20,FALSE)</f>
        <v>50</v>
      </c>
    </row>
    <row r="87" spans="1:17" ht="15.75" x14ac:dyDescent="0.25">
      <c r="A87" s="10" t="s">
        <v>2287</v>
      </c>
      <c r="B87" s="7" t="str">
        <f>VLOOKUP($A87,'Customer Names'!$A$1:$E$2336,4,FALSE)</f>
        <v xml:space="preserve">  Philip</v>
      </c>
      <c r="C87" s="7">
        <f>VLOOKUP($A87,'Medical Examinations'!$A$1:$P$2336,2,FALSE)</f>
        <v>51.28</v>
      </c>
      <c r="D87" s="7">
        <f>VLOOKUP($A87,'Medical Examinations'!$A$1:$P$2336,3,FALSE)</f>
        <v>4.68</v>
      </c>
      <c r="E87" s="7" t="str">
        <f>VLOOKUP($A87,'Medical Examinations'!$A$1:$P$2336,13,FALSE)</f>
        <v>No</v>
      </c>
      <c r="F87" s="7" t="str">
        <f>VLOOKUP($A87,'Medical Examinations'!$A$1:$P$2336,5,FALSE)</f>
        <v>No</v>
      </c>
      <c r="G87" s="7" t="str">
        <f>VLOOKUP($A87,'Medical Examinations'!$A$1:$P$2336,6,FALSE)</f>
        <v>No</v>
      </c>
      <c r="H87" s="7">
        <f>VLOOKUP($A87,'Medical Examinations'!$A$1:$P$2336,12,FALSE)</f>
        <v>2</v>
      </c>
      <c r="I87" s="7" t="str">
        <f>VLOOKUP($A87,'Medical Examinations'!$A$1:$P$2336,14,FALSE)</f>
        <v>Yes</v>
      </c>
      <c r="J87" s="7" t="str">
        <f>VLOOKUP($A87,'Medical Examinations'!$A$1:$P$2336,15,FALSE)</f>
        <v>Obesity</v>
      </c>
      <c r="K87" s="7" t="str">
        <f>VLOOKUP($A87,'Medical Examinations'!$A$1:$P$2336,16,FALSE)</f>
        <v>Normal</v>
      </c>
      <c r="L87" s="12">
        <f>VLOOKUP($A87,'Hospitalisation Details'!$A$1:$U$2344,18,FALSE)</f>
        <v>26523</v>
      </c>
      <c r="M87" s="21">
        <f>VLOOKUP($A87,'Hospitalisation Details'!$A$1:$U$2344,21,FALSE)</f>
        <v>41055.29</v>
      </c>
      <c r="N87" s="9" t="str">
        <f>VLOOKUP($A87,'Hospitalisation Details'!$A$1:$U$2344,14,FALSE)</f>
        <v>tier - 1</v>
      </c>
      <c r="O87" s="9" t="str">
        <f>VLOOKUP($A87,'Hospitalisation Details'!$A$1:$U$2344,15,FALSE)</f>
        <v>tier - 2</v>
      </c>
      <c r="P87" s="9" t="str">
        <f>VLOOKUP($A87,'Hospitalisation Details'!$A$1:$U$2344,16,FALSE)</f>
        <v>R1011</v>
      </c>
      <c r="Q87" s="9">
        <f>VLOOKUP($A87,'Hospitalisation Details'!$A$1:$U$2344,20,FALSE)</f>
        <v>50</v>
      </c>
    </row>
    <row r="88" spans="1:17" ht="15.75" x14ac:dyDescent="0.25">
      <c r="A88" s="10" t="s">
        <v>2286</v>
      </c>
      <c r="B88" s="7" t="str">
        <f>VLOOKUP($A88,'Customer Names'!$A$1:$E$2336,4,FALSE)</f>
        <v xml:space="preserve">  Brett A</v>
      </c>
      <c r="C88" s="7">
        <f>VLOOKUP($A88,'Medical Examinations'!$A$1:$P$2336,2,FALSE)</f>
        <v>34.96</v>
      </c>
      <c r="D88" s="7">
        <f>VLOOKUP($A88,'Medical Examinations'!$A$1:$P$2336,3,FALSE)</f>
        <v>4.34</v>
      </c>
      <c r="E88" s="7" t="str">
        <f>VLOOKUP($A88,'Medical Examinations'!$A$1:$P$2336,13,FALSE)</f>
        <v>No</v>
      </c>
      <c r="F88" s="7" t="str">
        <f>VLOOKUP($A88,'Medical Examinations'!$A$1:$P$2336,5,FALSE)</f>
        <v>No</v>
      </c>
      <c r="G88" s="7" t="str">
        <f>VLOOKUP($A88,'Medical Examinations'!$A$1:$P$2336,6,FALSE)</f>
        <v>Yes</v>
      </c>
      <c r="H88" s="7">
        <f>VLOOKUP($A88,'Medical Examinations'!$A$1:$P$2336,12,FALSE)</f>
        <v>1</v>
      </c>
      <c r="I88" s="7" t="str">
        <f>VLOOKUP($A88,'Medical Examinations'!$A$1:$P$2336,14,FALSE)</f>
        <v>Yes</v>
      </c>
      <c r="J88" s="7" t="str">
        <f>VLOOKUP($A88,'Medical Examinations'!$A$1:$P$2336,15,FALSE)</f>
        <v>Obesity</v>
      </c>
      <c r="K88" s="7" t="str">
        <f>VLOOKUP($A88,'Medical Examinations'!$A$1:$P$2336,16,FALSE)</f>
        <v>Normal</v>
      </c>
      <c r="L88" s="12">
        <f>VLOOKUP($A88,'Hospitalisation Details'!$A$1:$U$2344,18,FALSE)</f>
        <v>29139</v>
      </c>
      <c r="M88" s="21">
        <f>VLOOKUP($A88,'Hospitalisation Details'!$A$1:$U$2344,21,FALSE)</f>
        <v>41034.22</v>
      </c>
      <c r="N88" s="9" t="str">
        <f>VLOOKUP($A88,'Hospitalisation Details'!$A$1:$U$2344,14,FALSE)</f>
        <v>tier - 1</v>
      </c>
      <c r="O88" s="9" t="str">
        <f>VLOOKUP($A88,'Hospitalisation Details'!$A$1:$U$2344,15,FALSE)</f>
        <v>tier - 3</v>
      </c>
      <c r="P88" s="9" t="str">
        <f>VLOOKUP($A88,'Hospitalisation Details'!$A$1:$U$2344,16,FALSE)</f>
        <v>R1017</v>
      </c>
      <c r="Q88" s="9">
        <f>VLOOKUP($A88,'Hospitalisation Details'!$A$1:$U$2344,20,FALSE)</f>
        <v>43</v>
      </c>
    </row>
    <row r="89" spans="1:17" ht="15.75" x14ac:dyDescent="0.25">
      <c r="A89" s="10" t="s">
        <v>2285</v>
      </c>
      <c r="B89" s="7" t="str">
        <f>VLOOKUP($A89,'Customer Names'!$A$1:$E$2336,4,FALSE)</f>
        <v xml:space="preserve">  Rebecca</v>
      </c>
      <c r="C89" s="7">
        <f>VLOOKUP($A89,'Medical Examinations'!$A$1:$P$2336,2,FALSE)</f>
        <v>33.11</v>
      </c>
      <c r="D89" s="7">
        <f>VLOOKUP($A89,'Medical Examinations'!$A$1:$P$2336,3,FALSE)</f>
        <v>10.51</v>
      </c>
      <c r="E89" s="7" t="str">
        <f>VLOOKUP($A89,'Medical Examinations'!$A$1:$P$2336,13,FALSE)</f>
        <v>No</v>
      </c>
      <c r="F89" s="7" t="str">
        <f>VLOOKUP($A89,'Medical Examinations'!$A$1:$P$2336,5,FALSE)</f>
        <v>No</v>
      </c>
      <c r="G89" s="7" t="str">
        <f>VLOOKUP($A89,'Medical Examinations'!$A$1:$P$2336,6,FALSE)</f>
        <v>No</v>
      </c>
      <c r="H89" s="7" t="str">
        <f>VLOOKUP($A89,'Medical Examinations'!$A$1:$P$2336,12,FALSE)</f>
        <v>0</v>
      </c>
      <c r="I89" s="7" t="str">
        <f>VLOOKUP($A89,'Medical Examinations'!$A$1:$P$2336,14,FALSE)</f>
        <v>Yes</v>
      </c>
      <c r="J89" s="7" t="str">
        <f>VLOOKUP($A89,'Medical Examinations'!$A$1:$P$2336,15,FALSE)</f>
        <v>Obesity</v>
      </c>
      <c r="K89" s="7" t="str">
        <f>VLOOKUP($A89,'Medical Examinations'!$A$1:$P$2336,16,FALSE)</f>
        <v>Diabetes</v>
      </c>
      <c r="L89" s="12">
        <f>VLOOKUP($A89,'Hospitalisation Details'!$A$1:$U$2344,18,FALSE)</f>
        <v>27185</v>
      </c>
      <c r="M89" s="21">
        <f>VLOOKUP($A89,'Hospitalisation Details'!$A$1:$U$2344,21,FALSE)</f>
        <v>40974.160000000003</v>
      </c>
      <c r="N89" s="9" t="str">
        <f>VLOOKUP($A89,'Hospitalisation Details'!$A$1:$U$2344,14,FALSE)</f>
        <v>tier - 1</v>
      </c>
      <c r="O89" s="9" t="str">
        <f>VLOOKUP($A89,'Hospitalisation Details'!$A$1:$U$2344,15,FALSE)</f>
        <v>tier - 2</v>
      </c>
      <c r="P89" s="9" t="str">
        <f>VLOOKUP($A89,'Hospitalisation Details'!$A$1:$U$2344,16,FALSE)</f>
        <v>R1013</v>
      </c>
      <c r="Q89" s="9">
        <f>VLOOKUP($A89,'Hospitalisation Details'!$A$1:$U$2344,20,FALSE)</f>
        <v>49</v>
      </c>
    </row>
    <row r="90" spans="1:17" ht="15.75" x14ac:dyDescent="0.25">
      <c r="A90" s="10" t="s">
        <v>2284</v>
      </c>
      <c r="B90" s="7" t="str">
        <f>VLOOKUP($A90,'Customer Names'!$A$1:$E$2336,4,FALSE)</f>
        <v xml:space="preserve">  Kelley</v>
      </c>
      <c r="C90" s="7">
        <f>VLOOKUP($A90,'Medical Examinations'!$A$1:$P$2336,2,FALSE)</f>
        <v>54.74</v>
      </c>
      <c r="D90" s="7">
        <f>VLOOKUP($A90,'Medical Examinations'!$A$1:$P$2336,3,FALSE)</f>
        <v>5.84</v>
      </c>
      <c r="E90" s="7" t="str">
        <f>VLOOKUP($A90,'Medical Examinations'!$A$1:$P$2336,13,FALSE)</f>
        <v>Yes</v>
      </c>
      <c r="F90" s="7" t="str">
        <f>VLOOKUP($A90,'Medical Examinations'!$A$1:$P$2336,5,FALSE)</f>
        <v>No</v>
      </c>
      <c r="G90" s="7" t="str">
        <f>VLOOKUP($A90,'Medical Examinations'!$A$1:$P$2336,6,FALSE)</f>
        <v>Yes</v>
      </c>
      <c r="H90" s="7">
        <f>VLOOKUP($A90,'Medical Examinations'!$A$1:$P$2336,12,FALSE)</f>
        <v>1</v>
      </c>
      <c r="I90" s="7" t="str">
        <f>VLOOKUP($A90,'Medical Examinations'!$A$1:$P$2336,14,FALSE)</f>
        <v>Yes</v>
      </c>
      <c r="J90" s="7" t="str">
        <f>VLOOKUP($A90,'Medical Examinations'!$A$1:$P$2336,15,FALSE)</f>
        <v>Obesity</v>
      </c>
      <c r="K90" s="7" t="str">
        <f>VLOOKUP($A90,'Medical Examinations'!$A$1:$P$2336,16,FALSE)</f>
        <v>Prediabetes</v>
      </c>
      <c r="L90" s="12">
        <f>VLOOKUP($A90,'Hospitalisation Details'!$A$1:$U$2344,18,FALSE)</f>
        <v>30567</v>
      </c>
      <c r="M90" s="21">
        <f>VLOOKUP($A90,'Hospitalisation Details'!$A$1:$U$2344,21,FALSE)</f>
        <v>40961.29</v>
      </c>
      <c r="N90" s="9" t="str">
        <f>VLOOKUP($A90,'Hospitalisation Details'!$A$1:$U$2344,14,FALSE)</f>
        <v>tier - 1</v>
      </c>
      <c r="O90" s="9" t="str">
        <f>VLOOKUP($A90,'Hospitalisation Details'!$A$1:$U$2344,15,FALSE)</f>
        <v>tier - 2</v>
      </c>
      <c r="P90" s="9" t="str">
        <f>VLOOKUP($A90,'Hospitalisation Details'!$A$1:$U$2344,16,FALSE)</f>
        <v>R1011</v>
      </c>
      <c r="Q90" s="9">
        <f>VLOOKUP($A90,'Hospitalisation Details'!$A$1:$U$2344,20,FALSE)</f>
        <v>39</v>
      </c>
    </row>
    <row r="91" spans="1:17" ht="15.75" x14ac:dyDescent="0.25">
      <c r="A91" s="10" t="s">
        <v>2283</v>
      </c>
      <c r="B91" s="7" t="str">
        <f>VLOOKUP($A91,'Customer Names'!$A$1:$E$2336,4,FALSE)</f>
        <v xml:space="preserve">  Abigail K</v>
      </c>
      <c r="C91" s="7">
        <f>VLOOKUP($A91,'Medical Examinations'!$A$1:$P$2336,2,FALSE)</f>
        <v>32.56</v>
      </c>
      <c r="D91" s="7">
        <f>VLOOKUP($A91,'Medical Examinations'!$A$1:$P$2336,3,FALSE)</f>
        <v>5.41</v>
      </c>
      <c r="E91" s="7" t="str">
        <f>VLOOKUP($A91,'Medical Examinations'!$A$1:$P$2336,13,FALSE)</f>
        <v>No</v>
      </c>
      <c r="F91" s="7" t="str">
        <f>VLOOKUP($A91,'Medical Examinations'!$A$1:$P$2336,5,FALSE)</f>
        <v>No</v>
      </c>
      <c r="G91" s="7" t="str">
        <f>VLOOKUP($A91,'Medical Examinations'!$A$1:$P$2336,6,FALSE)</f>
        <v>Yes</v>
      </c>
      <c r="H91" s="7">
        <f>VLOOKUP($A91,'Medical Examinations'!$A$1:$P$2336,12,FALSE)</f>
        <v>1</v>
      </c>
      <c r="I91" s="7" t="str">
        <f>VLOOKUP($A91,'Medical Examinations'!$A$1:$P$2336,14,FALSE)</f>
        <v>Yes</v>
      </c>
      <c r="J91" s="7" t="str">
        <f>VLOOKUP($A91,'Medical Examinations'!$A$1:$P$2336,15,FALSE)</f>
        <v>Obesity</v>
      </c>
      <c r="K91" s="7" t="str">
        <f>VLOOKUP($A91,'Medical Examinations'!$A$1:$P$2336,16,FALSE)</f>
        <v>Normal</v>
      </c>
      <c r="L91" s="12">
        <f>VLOOKUP($A91,'Hospitalisation Details'!$A$1:$U$2344,18,FALSE)</f>
        <v>29114</v>
      </c>
      <c r="M91" s="21">
        <f>VLOOKUP($A91,'Hospitalisation Details'!$A$1:$U$2344,21,FALSE)</f>
        <v>40941.29</v>
      </c>
      <c r="N91" s="9" t="str">
        <f>VLOOKUP($A91,'Hospitalisation Details'!$A$1:$U$2344,14,FALSE)</f>
        <v>tier - 1</v>
      </c>
      <c r="O91" s="9" t="str">
        <f>VLOOKUP($A91,'Hospitalisation Details'!$A$1:$U$2344,15,FALSE)</f>
        <v>tier - 2</v>
      </c>
      <c r="P91" s="9" t="str">
        <f>VLOOKUP($A91,'Hospitalisation Details'!$A$1:$U$2344,16,FALSE)</f>
        <v>R1013</v>
      </c>
      <c r="Q91" s="9">
        <f>VLOOKUP($A91,'Hospitalisation Details'!$A$1:$U$2344,20,FALSE)</f>
        <v>43</v>
      </c>
    </row>
    <row r="92" spans="1:17" ht="15.75" x14ac:dyDescent="0.25">
      <c r="A92" s="10" t="s">
        <v>2282</v>
      </c>
      <c r="B92" s="7" t="str">
        <f>VLOOKUP($A92,'Customer Names'!$A$1:$E$2336,4,FALSE)</f>
        <v xml:space="preserve">  Hope</v>
      </c>
      <c r="C92" s="7">
        <f>VLOOKUP($A92,'Medical Examinations'!$A$1:$P$2336,2,FALSE)</f>
        <v>39.049999999999997</v>
      </c>
      <c r="D92" s="7">
        <f>VLOOKUP($A92,'Medical Examinations'!$A$1:$P$2336,3,FALSE)</f>
        <v>6.06</v>
      </c>
      <c r="E92" s="7" t="str">
        <f>VLOOKUP($A92,'Medical Examinations'!$A$1:$P$2336,13,FALSE)</f>
        <v>No</v>
      </c>
      <c r="F92" s="7" t="str">
        <f>VLOOKUP($A92,'Medical Examinations'!$A$1:$P$2336,5,FALSE)</f>
        <v>No</v>
      </c>
      <c r="G92" s="7" t="str">
        <f>VLOOKUP($A92,'Medical Examinations'!$A$1:$P$2336,6,FALSE)</f>
        <v>No</v>
      </c>
      <c r="H92" s="7">
        <f>VLOOKUP($A92,'Medical Examinations'!$A$1:$P$2336,12,FALSE)</f>
        <v>1</v>
      </c>
      <c r="I92" s="7" t="str">
        <f>VLOOKUP($A92,'Medical Examinations'!$A$1:$P$2336,14,FALSE)</f>
        <v>Yes</v>
      </c>
      <c r="J92" s="7" t="str">
        <f>VLOOKUP($A92,'Medical Examinations'!$A$1:$P$2336,15,FALSE)</f>
        <v>Obesity</v>
      </c>
      <c r="K92" s="7" t="str">
        <f>VLOOKUP($A92,'Medical Examinations'!$A$1:$P$2336,16,FALSE)</f>
        <v>Prediabetes</v>
      </c>
      <c r="L92" s="12">
        <f>VLOOKUP($A92,'Hospitalisation Details'!$A$1:$U$2344,18,FALSE)</f>
        <v>33820</v>
      </c>
      <c r="M92" s="21">
        <f>VLOOKUP($A92,'Hospitalisation Details'!$A$1:$U$2344,21,FALSE)</f>
        <v>40932.43</v>
      </c>
      <c r="N92" s="9" t="str">
        <f>VLOOKUP($A92,'Hospitalisation Details'!$A$1:$U$2344,14,FALSE)</f>
        <v>tier - 1</v>
      </c>
      <c r="O92" s="9" t="str">
        <f>VLOOKUP($A92,'Hospitalisation Details'!$A$1:$U$2344,15,FALSE)</f>
        <v>tier - 2</v>
      </c>
      <c r="P92" s="9" t="str">
        <f>VLOOKUP($A92,'Hospitalisation Details'!$A$1:$U$2344,16,FALSE)</f>
        <v>R1013</v>
      </c>
      <c r="Q92" s="9">
        <f>VLOOKUP($A92,'Hospitalisation Details'!$A$1:$U$2344,20,FALSE)</f>
        <v>30</v>
      </c>
    </row>
    <row r="93" spans="1:17" ht="15.75" x14ac:dyDescent="0.25">
      <c r="A93" s="10" t="s">
        <v>2281</v>
      </c>
      <c r="B93" s="7" t="str">
        <f>VLOOKUP($A93,'Customer Names'!$A$1:$E$2336,4,FALSE)</f>
        <v xml:space="preserve">  Elyse M</v>
      </c>
      <c r="C93" s="7">
        <f>VLOOKUP($A93,'Medical Examinations'!$A$1:$P$2336,2,FALSE)</f>
        <v>42.75</v>
      </c>
      <c r="D93" s="7">
        <f>VLOOKUP($A93,'Medical Examinations'!$A$1:$P$2336,3,FALSE)</f>
        <v>4.22</v>
      </c>
      <c r="E93" s="7" t="str">
        <f>VLOOKUP($A93,'Medical Examinations'!$A$1:$P$2336,13,FALSE)</f>
        <v>No</v>
      </c>
      <c r="F93" s="7" t="str">
        <f>VLOOKUP($A93,'Medical Examinations'!$A$1:$P$2336,5,FALSE)</f>
        <v>No</v>
      </c>
      <c r="G93" s="7" t="str">
        <f>VLOOKUP($A93,'Medical Examinations'!$A$1:$P$2336,6,FALSE)</f>
        <v>No</v>
      </c>
      <c r="H93" s="7" t="str">
        <f>VLOOKUP($A93,'Medical Examinations'!$A$1:$P$2336,12,FALSE)</f>
        <v>0</v>
      </c>
      <c r="I93" s="7" t="str">
        <f>VLOOKUP($A93,'Medical Examinations'!$A$1:$P$2336,14,FALSE)</f>
        <v>Yes</v>
      </c>
      <c r="J93" s="7" t="str">
        <f>VLOOKUP($A93,'Medical Examinations'!$A$1:$P$2336,15,FALSE)</f>
        <v>Obesity</v>
      </c>
      <c r="K93" s="7" t="str">
        <f>VLOOKUP($A93,'Medical Examinations'!$A$1:$P$2336,16,FALSE)</f>
        <v>Normal</v>
      </c>
      <c r="L93" s="12">
        <f>VLOOKUP($A93,'Hospitalisation Details'!$A$1:$U$2344,18,FALSE)</f>
        <v>36343</v>
      </c>
      <c r="M93" s="21">
        <f>VLOOKUP($A93,'Hospitalisation Details'!$A$1:$U$2344,21,FALSE)</f>
        <v>40904.199999999997</v>
      </c>
      <c r="N93" s="9" t="str">
        <f>VLOOKUP($A93,'Hospitalisation Details'!$A$1:$U$2344,14,FALSE)</f>
        <v>tier - 1</v>
      </c>
      <c r="O93" s="9" t="str">
        <f>VLOOKUP($A93,'Hospitalisation Details'!$A$1:$U$2344,15,FALSE)</f>
        <v>tier - 1</v>
      </c>
      <c r="P93" s="9" t="str">
        <f>VLOOKUP($A93,'Hospitalisation Details'!$A$1:$U$2344,16,FALSE)</f>
        <v>R1024</v>
      </c>
      <c r="Q93" s="9">
        <f>VLOOKUP($A93,'Hospitalisation Details'!$A$1:$U$2344,20,FALSE)</f>
        <v>23</v>
      </c>
    </row>
    <row r="94" spans="1:17" ht="15.75" x14ac:dyDescent="0.25">
      <c r="A94" s="10" t="s">
        <v>2280</v>
      </c>
      <c r="B94" s="7" t="str">
        <f>VLOOKUP($A94,'Customer Names'!$A$1:$E$2336,4,FALSE)</f>
        <v xml:space="preserve">  Nicholas</v>
      </c>
      <c r="C94" s="7">
        <f>VLOOKUP($A94,'Medical Examinations'!$A$1:$P$2336,2,FALSE)</f>
        <v>50.58</v>
      </c>
      <c r="D94" s="7">
        <f>VLOOKUP($A94,'Medical Examinations'!$A$1:$P$2336,3,FALSE)</f>
        <v>5.12</v>
      </c>
      <c r="E94" s="7" t="str">
        <f>VLOOKUP($A94,'Medical Examinations'!$A$1:$P$2336,13,FALSE)</f>
        <v>No</v>
      </c>
      <c r="F94" s="7" t="str">
        <f>VLOOKUP($A94,'Medical Examinations'!$A$1:$P$2336,5,FALSE)</f>
        <v>No</v>
      </c>
      <c r="G94" s="7" t="str">
        <f>VLOOKUP($A94,'Medical Examinations'!$A$1:$P$2336,6,FALSE)</f>
        <v>No</v>
      </c>
      <c r="H94" s="7">
        <f>VLOOKUP($A94,'Medical Examinations'!$A$1:$P$2336,12,FALSE)</f>
        <v>2</v>
      </c>
      <c r="I94" s="7" t="str">
        <f>VLOOKUP($A94,'Medical Examinations'!$A$1:$P$2336,14,FALSE)</f>
        <v>Yes</v>
      </c>
      <c r="J94" s="7" t="str">
        <f>VLOOKUP($A94,'Medical Examinations'!$A$1:$P$2336,15,FALSE)</f>
        <v>Obesity</v>
      </c>
      <c r="K94" s="7" t="str">
        <f>VLOOKUP($A94,'Medical Examinations'!$A$1:$P$2336,16,FALSE)</f>
        <v>Normal</v>
      </c>
      <c r="L94" s="12">
        <f>VLOOKUP($A94,'Hospitalisation Details'!$A$1:$U$2344,18,FALSE)</f>
        <v>26460</v>
      </c>
      <c r="M94" s="21">
        <f>VLOOKUP($A94,'Hospitalisation Details'!$A$1:$U$2344,21,FALSE)</f>
        <v>40817.85</v>
      </c>
      <c r="N94" s="9" t="str">
        <f>VLOOKUP($A94,'Hospitalisation Details'!$A$1:$U$2344,14,FALSE)</f>
        <v>tier - 1</v>
      </c>
      <c r="O94" s="9" t="str">
        <f>VLOOKUP($A94,'Hospitalisation Details'!$A$1:$U$2344,15,FALSE)</f>
        <v>tier - 3</v>
      </c>
      <c r="P94" s="9" t="str">
        <f>VLOOKUP($A94,'Hospitalisation Details'!$A$1:$U$2344,16,FALSE)</f>
        <v>R1011</v>
      </c>
      <c r="Q94" s="9">
        <f>VLOOKUP($A94,'Hospitalisation Details'!$A$1:$U$2344,20,FALSE)</f>
        <v>50</v>
      </c>
    </row>
    <row r="95" spans="1:17" ht="15.75" x14ac:dyDescent="0.25">
      <c r="A95" s="10" t="s">
        <v>2279</v>
      </c>
      <c r="B95" s="7" t="str">
        <f>VLOOKUP($A95,'Customer Names'!$A$1:$E$2336,4,FALSE)</f>
        <v xml:space="preserve">  David</v>
      </c>
      <c r="C95" s="7">
        <f>VLOOKUP($A95,'Medical Examinations'!$A$1:$P$2336,2,FALSE)</f>
        <v>30.495000000000001</v>
      </c>
      <c r="D95" s="7">
        <f>VLOOKUP($A95,'Medical Examinations'!$A$1:$P$2336,3,FALSE)</f>
        <v>4.57</v>
      </c>
      <c r="E95" s="7" t="str">
        <f>VLOOKUP($A95,'Medical Examinations'!$A$1:$P$2336,13,FALSE)</f>
        <v>Yes</v>
      </c>
      <c r="F95" s="7" t="str">
        <f>VLOOKUP($A95,'Medical Examinations'!$A$1:$P$2336,5,FALSE)</f>
        <v>No</v>
      </c>
      <c r="G95" s="7" t="str">
        <f>VLOOKUP($A95,'Medical Examinations'!$A$1:$P$2336,6,FALSE)</f>
        <v>No</v>
      </c>
      <c r="H95" s="7" t="str">
        <f>VLOOKUP($A95,'Medical Examinations'!$A$1:$P$2336,12,FALSE)</f>
        <v>0</v>
      </c>
      <c r="I95" s="7" t="str">
        <f>VLOOKUP($A95,'Medical Examinations'!$A$1:$P$2336,14,FALSE)</f>
        <v>Yes</v>
      </c>
      <c r="J95" s="7" t="str">
        <f>VLOOKUP($A95,'Medical Examinations'!$A$1:$P$2336,15,FALSE)</f>
        <v>Obesity</v>
      </c>
      <c r="K95" s="7" t="str">
        <f>VLOOKUP($A95,'Medical Examinations'!$A$1:$P$2336,16,FALSE)</f>
        <v>Normal</v>
      </c>
      <c r="L95" s="12">
        <f>VLOOKUP($A95,'Hospitalisation Details'!$A$1:$U$2344,18,FALSE)</f>
        <v>28120</v>
      </c>
      <c r="M95" s="21">
        <f>VLOOKUP($A95,'Hospitalisation Details'!$A$1:$U$2344,21,FALSE)</f>
        <v>40720.550000000003</v>
      </c>
      <c r="N95" s="9" t="str">
        <f>VLOOKUP($A95,'Hospitalisation Details'!$A$1:$U$2344,14,FALSE)</f>
        <v>tier - 1</v>
      </c>
      <c r="O95" s="9" t="str">
        <f>VLOOKUP($A95,'Hospitalisation Details'!$A$1:$U$2344,15,FALSE)</f>
        <v>tier - 3</v>
      </c>
      <c r="P95" s="9" t="str">
        <f>VLOOKUP($A95,'Hospitalisation Details'!$A$1:$U$2344,16,FALSE)</f>
        <v>R1012</v>
      </c>
      <c r="Q95" s="9">
        <f>VLOOKUP($A95,'Hospitalisation Details'!$A$1:$U$2344,20,FALSE)</f>
        <v>46</v>
      </c>
    </row>
    <row r="96" spans="1:17" ht="15.75" x14ac:dyDescent="0.25">
      <c r="A96" s="10" t="s">
        <v>2278</v>
      </c>
      <c r="B96" s="7" t="str">
        <f>VLOOKUP($A96,'Customer Names'!$A$1:$E$2336,4,FALSE)</f>
        <v xml:space="preserve">  Natalie</v>
      </c>
      <c r="C96" s="7">
        <f>VLOOKUP($A96,'Medical Examinations'!$A$1:$P$2336,2,FALSE)</f>
        <v>48.31</v>
      </c>
      <c r="D96" s="7">
        <f>VLOOKUP($A96,'Medical Examinations'!$A$1:$P$2336,3,FALSE)</f>
        <v>9.58</v>
      </c>
      <c r="E96" s="7" t="str">
        <f>VLOOKUP($A96,'Medical Examinations'!$A$1:$P$2336,13,FALSE)</f>
        <v>Yes</v>
      </c>
      <c r="F96" s="7" t="str">
        <f>VLOOKUP($A96,'Medical Examinations'!$A$1:$P$2336,5,FALSE)</f>
        <v>No</v>
      </c>
      <c r="G96" s="7" t="str">
        <f>VLOOKUP($A96,'Medical Examinations'!$A$1:$P$2336,6,FALSE)</f>
        <v>No</v>
      </c>
      <c r="H96" s="7">
        <f>VLOOKUP($A96,'Medical Examinations'!$A$1:$P$2336,12,FALSE)</f>
        <v>2</v>
      </c>
      <c r="I96" s="7" t="str">
        <f>VLOOKUP($A96,'Medical Examinations'!$A$1:$P$2336,14,FALSE)</f>
        <v>Yes</v>
      </c>
      <c r="J96" s="7" t="str">
        <f>VLOOKUP($A96,'Medical Examinations'!$A$1:$P$2336,15,FALSE)</f>
        <v>Obesity</v>
      </c>
      <c r="K96" s="7" t="str">
        <f>VLOOKUP($A96,'Medical Examinations'!$A$1:$P$2336,16,FALSE)</f>
        <v>Diabetes</v>
      </c>
      <c r="L96" s="12">
        <f>VLOOKUP($A96,'Hospitalisation Details'!$A$1:$U$2344,18,FALSE)</f>
        <v>25836</v>
      </c>
      <c r="M96" s="21">
        <f>VLOOKUP($A96,'Hospitalisation Details'!$A$1:$U$2344,21,FALSE)</f>
        <v>40692.910000000003</v>
      </c>
      <c r="N96" s="9" t="str">
        <f>VLOOKUP($A96,'Hospitalisation Details'!$A$1:$U$2344,14,FALSE)</f>
        <v>tier - 1</v>
      </c>
      <c r="O96" s="9" t="str">
        <f>VLOOKUP($A96,'Hospitalisation Details'!$A$1:$U$2344,15,FALSE)</f>
        <v>tier - 1</v>
      </c>
      <c r="P96" s="9" t="str">
        <f>VLOOKUP($A96,'Hospitalisation Details'!$A$1:$U$2344,16,FALSE)</f>
        <v>R1011</v>
      </c>
      <c r="Q96" s="9">
        <f>VLOOKUP($A96,'Hospitalisation Details'!$A$1:$U$2344,20,FALSE)</f>
        <v>52</v>
      </c>
    </row>
    <row r="97" spans="1:17" ht="15.75" x14ac:dyDescent="0.25">
      <c r="A97" s="10" t="s">
        <v>2277</v>
      </c>
      <c r="B97" s="7" t="str">
        <f>VLOOKUP($A97,'Customer Names'!$A$1:$E$2336,4,FALSE)</f>
        <v xml:space="preserve">  Thomas</v>
      </c>
      <c r="C97" s="7">
        <f>VLOOKUP($A97,'Medical Examinations'!$A$1:$P$2336,2,FALSE)</f>
        <v>48.99</v>
      </c>
      <c r="D97" s="7">
        <f>VLOOKUP($A97,'Medical Examinations'!$A$1:$P$2336,3,FALSE)</f>
        <v>9.7799999999999994</v>
      </c>
      <c r="E97" s="7" t="str">
        <f>VLOOKUP($A97,'Medical Examinations'!$A$1:$P$2336,13,FALSE)</f>
        <v>Yes</v>
      </c>
      <c r="F97" s="7" t="str">
        <f>VLOOKUP($A97,'Medical Examinations'!$A$1:$P$2336,5,FALSE)</f>
        <v>No</v>
      </c>
      <c r="G97" s="7" t="str">
        <f>VLOOKUP($A97,'Medical Examinations'!$A$1:$P$2336,6,FALSE)</f>
        <v>No</v>
      </c>
      <c r="H97" s="7">
        <f>VLOOKUP($A97,'Medical Examinations'!$A$1:$P$2336,12,FALSE)</f>
        <v>1</v>
      </c>
      <c r="I97" s="7" t="str">
        <f>VLOOKUP($A97,'Medical Examinations'!$A$1:$P$2336,14,FALSE)</f>
        <v>Yes</v>
      </c>
      <c r="J97" s="7" t="str">
        <f>VLOOKUP($A97,'Medical Examinations'!$A$1:$P$2336,15,FALSE)</f>
        <v>Obesity</v>
      </c>
      <c r="K97" s="7" t="str">
        <f>VLOOKUP($A97,'Medical Examinations'!$A$1:$P$2336,16,FALSE)</f>
        <v>Diabetes</v>
      </c>
      <c r="L97" s="12">
        <f>VLOOKUP($A97,'Hospitalisation Details'!$A$1:$U$2344,18,FALSE)</f>
        <v>27585</v>
      </c>
      <c r="M97" s="21">
        <f>VLOOKUP($A97,'Hospitalisation Details'!$A$1:$U$2344,21,FALSE)</f>
        <v>40590.550000000003</v>
      </c>
      <c r="N97" s="9" t="str">
        <f>VLOOKUP($A97,'Hospitalisation Details'!$A$1:$U$2344,14,FALSE)</f>
        <v>tier - 1</v>
      </c>
      <c r="O97" s="9" t="str">
        <f>VLOOKUP($A97,'Hospitalisation Details'!$A$1:$U$2344,15,FALSE)</f>
        <v>tier - 3</v>
      </c>
      <c r="P97" s="9" t="str">
        <f>VLOOKUP($A97,'Hospitalisation Details'!$A$1:$U$2344,16,FALSE)</f>
        <v>R1012</v>
      </c>
      <c r="Q97" s="9">
        <f>VLOOKUP($A97,'Hospitalisation Details'!$A$1:$U$2344,20,FALSE)</f>
        <v>47</v>
      </c>
    </row>
    <row r="98" spans="1:17" ht="15.75" x14ac:dyDescent="0.25">
      <c r="A98" s="10" t="s">
        <v>2276</v>
      </c>
      <c r="B98" s="7" t="str">
        <f>VLOOKUP($A98,'Customer Names'!$A$1:$E$2336,4,FALSE)</f>
        <v xml:space="preserve">  Pamela J</v>
      </c>
      <c r="C98" s="7">
        <f>VLOOKUP($A98,'Medical Examinations'!$A$1:$P$2336,2,FALSE)</f>
        <v>38.39</v>
      </c>
      <c r="D98" s="7">
        <f>VLOOKUP($A98,'Medical Examinations'!$A$1:$P$2336,3,FALSE)</f>
        <v>4.1100000000000003</v>
      </c>
      <c r="E98" s="7" t="str">
        <f>VLOOKUP($A98,'Medical Examinations'!$A$1:$P$2336,13,FALSE)</f>
        <v>Yes</v>
      </c>
      <c r="F98" s="7" t="str">
        <f>VLOOKUP($A98,'Medical Examinations'!$A$1:$P$2336,5,FALSE)</f>
        <v>No</v>
      </c>
      <c r="G98" s="7" t="str">
        <f>VLOOKUP($A98,'Medical Examinations'!$A$1:$P$2336,6,FALSE)</f>
        <v>No</v>
      </c>
      <c r="H98" s="7" t="str">
        <f>VLOOKUP($A98,'Medical Examinations'!$A$1:$P$2336,12,FALSE)</f>
        <v>0</v>
      </c>
      <c r="I98" s="7" t="str">
        <f>VLOOKUP($A98,'Medical Examinations'!$A$1:$P$2336,14,FALSE)</f>
        <v>Yes</v>
      </c>
      <c r="J98" s="7" t="str">
        <f>VLOOKUP($A98,'Medical Examinations'!$A$1:$P$2336,15,FALSE)</f>
        <v>Obesity</v>
      </c>
      <c r="K98" s="7" t="str">
        <f>VLOOKUP($A98,'Medical Examinations'!$A$1:$P$2336,16,FALSE)</f>
        <v>Normal</v>
      </c>
      <c r="L98" s="12">
        <f>VLOOKUP($A98,'Hospitalisation Details'!$A$1:$U$2344,18,FALSE)</f>
        <v>31354</v>
      </c>
      <c r="M98" s="21">
        <f>VLOOKUP($A98,'Hospitalisation Details'!$A$1:$U$2344,21,FALSE)</f>
        <v>40419.019999999997</v>
      </c>
      <c r="N98" s="9" t="str">
        <f>VLOOKUP($A98,'Hospitalisation Details'!$A$1:$U$2344,14,FALSE)</f>
        <v>tier - 1</v>
      </c>
      <c r="O98" s="9" t="str">
        <f>VLOOKUP($A98,'Hospitalisation Details'!$A$1:$U$2344,15,FALSE)</f>
        <v>tier - 2</v>
      </c>
      <c r="P98" s="9" t="str">
        <f>VLOOKUP($A98,'Hospitalisation Details'!$A$1:$U$2344,16,FALSE)</f>
        <v>R1013</v>
      </c>
      <c r="Q98" s="9">
        <f>VLOOKUP($A98,'Hospitalisation Details'!$A$1:$U$2344,20,FALSE)</f>
        <v>37</v>
      </c>
    </row>
    <row r="99" spans="1:17" ht="15.75" x14ac:dyDescent="0.25">
      <c r="A99" s="10" t="s">
        <v>2275</v>
      </c>
      <c r="B99" s="7" t="str">
        <f>VLOOKUP($A99,'Customer Names'!$A$1:$E$2336,4,FALSE)</f>
        <v xml:space="preserve">  Jessica</v>
      </c>
      <c r="C99" s="7">
        <f>VLOOKUP($A99,'Medical Examinations'!$A$1:$P$2336,2,FALSE)</f>
        <v>44.34</v>
      </c>
      <c r="D99" s="7">
        <f>VLOOKUP($A99,'Medical Examinations'!$A$1:$P$2336,3,FALSE)</f>
        <v>4.0199999999999996</v>
      </c>
      <c r="E99" s="7" t="str">
        <f>VLOOKUP($A99,'Medical Examinations'!$A$1:$P$2336,13,FALSE)</f>
        <v>Yes</v>
      </c>
      <c r="F99" s="7" t="str">
        <f>VLOOKUP($A99,'Medical Examinations'!$A$1:$P$2336,5,FALSE)</f>
        <v>No</v>
      </c>
      <c r="G99" s="7" t="str">
        <f>VLOOKUP($A99,'Medical Examinations'!$A$1:$P$2336,6,FALSE)</f>
        <v>No</v>
      </c>
      <c r="H99" s="7">
        <f>VLOOKUP($A99,'Medical Examinations'!$A$1:$P$2336,12,FALSE)</f>
        <v>2</v>
      </c>
      <c r="I99" s="7" t="str">
        <f>VLOOKUP($A99,'Medical Examinations'!$A$1:$P$2336,14,FALSE)</f>
        <v>Yes</v>
      </c>
      <c r="J99" s="7" t="str">
        <f>VLOOKUP($A99,'Medical Examinations'!$A$1:$P$2336,15,FALSE)</f>
        <v>Obesity</v>
      </c>
      <c r="K99" s="7" t="str">
        <f>VLOOKUP($A99,'Medical Examinations'!$A$1:$P$2336,16,FALSE)</f>
        <v>Normal</v>
      </c>
      <c r="L99" s="12">
        <f>VLOOKUP($A99,'Hospitalisation Details'!$A$1:$U$2344,18,FALSE)</f>
        <v>24331</v>
      </c>
      <c r="M99" s="21">
        <f>VLOOKUP($A99,'Hospitalisation Details'!$A$1:$U$2344,21,FALSE)</f>
        <v>40373.74</v>
      </c>
      <c r="N99" s="9" t="str">
        <f>VLOOKUP($A99,'Hospitalisation Details'!$A$1:$U$2344,14,FALSE)</f>
        <v>tier - 1</v>
      </c>
      <c r="O99" s="9" t="str">
        <f>VLOOKUP($A99,'Hospitalisation Details'!$A$1:$U$2344,15,FALSE)</f>
        <v>tier - 3</v>
      </c>
      <c r="P99" s="9" t="str">
        <f>VLOOKUP($A99,'Hospitalisation Details'!$A$1:$U$2344,16,FALSE)</f>
        <v>R1011</v>
      </c>
      <c r="Q99" s="9">
        <f>VLOOKUP($A99,'Hospitalisation Details'!$A$1:$U$2344,20,FALSE)</f>
        <v>56</v>
      </c>
    </row>
    <row r="100" spans="1:17" ht="15.75" x14ac:dyDescent="0.25">
      <c r="A100" s="10" t="s">
        <v>2274</v>
      </c>
      <c r="B100" s="7" t="str">
        <f>VLOOKUP($A100,'Customer Names'!$A$1:$E$2336,4,FALSE)</f>
        <v xml:space="preserve">  Ron N</v>
      </c>
      <c r="C100" s="7">
        <f>VLOOKUP($A100,'Medical Examinations'!$A$1:$P$2336,2,FALSE)</f>
        <v>41.51</v>
      </c>
      <c r="D100" s="7">
        <f>VLOOKUP($A100,'Medical Examinations'!$A$1:$P$2336,3,FALSE)</f>
        <v>6.92</v>
      </c>
      <c r="E100" s="7" t="str">
        <f>VLOOKUP($A100,'Medical Examinations'!$A$1:$P$2336,13,FALSE)</f>
        <v>No</v>
      </c>
      <c r="F100" s="7" t="str">
        <f>VLOOKUP($A100,'Medical Examinations'!$A$1:$P$2336,5,FALSE)</f>
        <v>No</v>
      </c>
      <c r="G100" s="7" t="str">
        <f>VLOOKUP($A100,'Medical Examinations'!$A$1:$P$2336,6,FALSE)</f>
        <v>No</v>
      </c>
      <c r="H100" s="7" t="str">
        <f>VLOOKUP($A100,'Medical Examinations'!$A$1:$P$2336,12,FALSE)</f>
        <v>0</v>
      </c>
      <c r="I100" s="7" t="str">
        <f>VLOOKUP($A100,'Medical Examinations'!$A$1:$P$2336,14,FALSE)</f>
        <v>Yes</v>
      </c>
      <c r="J100" s="7" t="str">
        <f>VLOOKUP($A100,'Medical Examinations'!$A$1:$P$2336,15,FALSE)</f>
        <v>Obesity</v>
      </c>
      <c r="K100" s="7" t="str">
        <f>VLOOKUP($A100,'Medical Examinations'!$A$1:$P$2336,16,FALSE)</f>
        <v>Diabetes</v>
      </c>
      <c r="L100" s="12">
        <f>VLOOKUP($A100,'Hospitalisation Details'!$A$1:$U$2344,18,FALSE)</f>
        <v>22893</v>
      </c>
      <c r="M100" s="21">
        <f>VLOOKUP($A100,'Hospitalisation Details'!$A$1:$U$2344,21,FALSE)</f>
        <v>40309.93</v>
      </c>
      <c r="N100" s="9" t="str">
        <f>VLOOKUP($A100,'Hospitalisation Details'!$A$1:$U$2344,14,FALSE)</f>
        <v>tier - 1</v>
      </c>
      <c r="O100" s="9" t="str">
        <f>VLOOKUP($A100,'Hospitalisation Details'!$A$1:$U$2344,15,FALSE)</f>
        <v>tier - 3</v>
      </c>
      <c r="P100" s="9" t="str">
        <f>VLOOKUP($A100,'Hospitalisation Details'!$A$1:$U$2344,16,FALSE)</f>
        <v>R1011</v>
      </c>
      <c r="Q100" s="9">
        <f>VLOOKUP($A100,'Hospitalisation Details'!$A$1:$U$2344,20,FALSE)</f>
        <v>60</v>
      </c>
    </row>
    <row r="101" spans="1:17" ht="15.75" x14ac:dyDescent="0.25">
      <c r="A101" s="10" t="s">
        <v>2273</v>
      </c>
      <c r="B101" s="7" t="str">
        <f>VLOOKUP($A101,'Customer Names'!$A$1:$E$2336,4,FALSE)</f>
        <v xml:space="preserve">  Daniel</v>
      </c>
      <c r="C101" s="7">
        <f>VLOOKUP($A101,'Medical Examinations'!$A$1:$P$2336,2,FALSE)</f>
        <v>48.2</v>
      </c>
      <c r="D101" s="7">
        <f>VLOOKUP($A101,'Medical Examinations'!$A$1:$P$2336,3,FALSE)</f>
        <v>4.84</v>
      </c>
      <c r="E101" s="7" t="str">
        <f>VLOOKUP($A101,'Medical Examinations'!$A$1:$P$2336,13,FALSE)</f>
        <v>No</v>
      </c>
      <c r="F101" s="7" t="str">
        <f>VLOOKUP($A101,'Medical Examinations'!$A$1:$P$2336,5,FALSE)</f>
        <v>No</v>
      </c>
      <c r="G101" s="7" t="str">
        <f>VLOOKUP($A101,'Medical Examinations'!$A$1:$P$2336,6,FALSE)</f>
        <v>No</v>
      </c>
      <c r="H101" s="7" t="str">
        <f>VLOOKUP($A101,'Medical Examinations'!$A$1:$P$2336,12,FALSE)</f>
        <v>0</v>
      </c>
      <c r="I101" s="7" t="str">
        <f>VLOOKUP($A101,'Medical Examinations'!$A$1:$P$2336,14,FALSE)</f>
        <v>Yes</v>
      </c>
      <c r="J101" s="7" t="str">
        <f>VLOOKUP($A101,'Medical Examinations'!$A$1:$P$2336,15,FALSE)</f>
        <v>Obesity</v>
      </c>
      <c r="K101" s="7" t="str">
        <f>VLOOKUP($A101,'Medical Examinations'!$A$1:$P$2336,16,FALSE)</f>
        <v>Normal</v>
      </c>
      <c r="L101" s="12">
        <f>VLOOKUP($A101,'Hospitalisation Details'!$A$1:$U$2344,18,FALSE)</f>
        <v>28303</v>
      </c>
      <c r="M101" s="21">
        <f>VLOOKUP($A101,'Hospitalisation Details'!$A$1:$U$2344,21,FALSE)</f>
        <v>40284.379999999997</v>
      </c>
      <c r="N101" s="9" t="str">
        <f>VLOOKUP($A101,'Hospitalisation Details'!$A$1:$U$2344,14,FALSE)</f>
        <v>tier - 1</v>
      </c>
      <c r="O101" s="9" t="str">
        <f>VLOOKUP($A101,'Hospitalisation Details'!$A$1:$U$2344,15,FALSE)</f>
        <v>tier - 3</v>
      </c>
      <c r="P101" s="9" t="str">
        <f>VLOOKUP($A101,'Hospitalisation Details'!$A$1:$U$2344,16,FALSE)</f>
        <v>R1012</v>
      </c>
      <c r="Q101" s="9">
        <f>VLOOKUP($A101,'Hospitalisation Details'!$A$1:$U$2344,20,FALSE)</f>
        <v>45</v>
      </c>
    </row>
    <row r="102" spans="1:17" ht="15.75" x14ac:dyDescent="0.25">
      <c r="A102" s="10" t="s">
        <v>2272</v>
      </c>
      <c r="B102" s="7" t="str">
        <f>VLOOKUP($A102,'Customer Names'!$A$1:$E$2336,4,FALSE)</f>
        <v xml:space="preserve">  Brian</v>
      </c>
      <c r="C102" s="7">
        <f>VLOOKUP($A102,'Medical Examinations'!$A$1:$P$2336,2,FALSE)</f>
        <v>35.75</v>
      </c>
      <c r="D102" s="7">
        <f>VLOOKUP($A102,'Medical Examinations'!$A$1:$P$2336,3,FALSE)</f>
        <v>8</v>
      </c>
      <c r="E102" s="7" t="str">
        <f>VLOOKUP($A102,'Medical Examinations'!$A$1:$P$2336,13,FALSE)</f>
        <v>Yes</v>
      </c>
      <c r="F102" s="7" t="str">
        <f>VLOOKUP($A102,'Medical Examinations'!$A$1:$P$2336,5,FALSE)</f>
        <v>No</v>
      </c>
      <c r="G102" s="7" t="str">
        <f>VLOOKUP($A102,'Medical Examinations'!$A$1:$P$2336,6,FALSE)</f>
        <v>No</v>
      </c>
      <c r="H102" s="7" t="str">
        <f>VLOOKUP($A102,'Medical Examinations'!$A$1:$P$2336,12,FALSE)</f>
        <v>0</v>
      </c>
      <c r="I102" s="7" t="str">
        <f>VLOOKUP($A102,'Medical Examinations'!$A$1:$P$2336,14,FALSE)</f>
        <v>Yes</v>
      </c>
      <c r="J102" s="7" t="str">
        <f>VLOOKUP($A102,'Medical Examinations'!$A$1:$P$2336,15,FALSE)</f>
        <v>Obesity</v>
      </c>
      <c r="K102" s="7" t="str">
        <f>VLOOKUP($A102,'Medical Examinations'!$A$1:$P$2336,16,FALSE)</f>
        <v>Diabetes</v>
      </c>
      <c r="L102" s="12">
        <f>VLOOKUP($A102,'Hospitalisation Details'!$A$1:$U$2344,18,FALSE)</f>
        <v>29863</v>
      </c>
      <c r="M102" s="21">
        <f>VLOOKUP($A102,'Hospitalisation Details'!$A$1:$U$2344,21,FALSE)</f>
        <v>40273.65</v>
      </c>
      <c r="N102" s="9" t="str">
        <f>VLOOKUP($A102,'Hospitalisation Details'!$A$1:$U$2344,14,FALSE)</f>
        <v>tier - 1</v>
      </c>
      <c r="O102" s="9" t="str">
        <f>VLOOKUP($A102,'Hospitalisation Details'!$A$1:$U$2344,15,FALSE)</f>
        <v>tier - 3</v>
      </c>
      <c r="P102" s="9" t="str">
        <f>VLOOKUP($A102,'Hospitalisation Details'!$A$1:$U$2344,16,FALSE)</f>
        <v>R1013</v>
      </c>
      <c r="Q102" s="9">
        <f>VLOOKUP($A102,'Hospitalisation Details'!$A$1:$U$2344,20,FALSE)</f>
        <v>41</v>
      </c>
    </row>
    <row r="103" spans="1:17" ht="15.75" x14ac:dyDescent="0.25">
      <c r="A103" s="10" t="s">
        <v>2271</v>
      </c>
      <c r="B103" s="7" t="str">
        <f>VLOOKUP($A103,'Customer Names'!$A$1:$E$2336,4,FALSE)</f>
        <v xml:space="preserve">  Sari</v>
      </c>
      <c r="C103" s="7">
        <f>VLOOKUP($A103,'Medical Examinations'!$A$1:$P$2336,2,FALSE)</f>
        <v>53.81</v>
      </c>
      <c r="D103" s="7">
        <f>VLOOKUP($A103,'Medical Examinations'!$A$1:$P$2336,3,FALSE)</f>
        <v>8.77</v>
      </c>
      <c r="E103" s="7" t="str">
        <f>VLOOKUP($A103,'Medical Examinations'!$A$1:$P$2336,13,FALSE)</f>
        <v>Yes</v>
      </c>
      <c r="F103" s="7" t="str">
        <f>VLOOKUP($A103,'Medical Examinations'!$A$1:$P$2336,5,FALSE)</f>
        <v>No</v>
      </c>
      <c r="G103" s="7" t="str">
        <f>VLOOKUP($A103,'Medical Examinations'!$A$1:$P$2336,6,FALSE)</f>
        <v>No</v>
      </c>
      <c r="H103" s="7" t="str">
        <f>VLOOKUP($A103,'Medical Examinations'!$A$1:$P$2336,12,FALSE)</f>
        <v>0</v>
      </c>
      <c r="I103" s="7" t="str">
        <f>VLOOKUP($A103,'Medical Examinations'!$A$1:$P$2336,14,FALSE)</f>
        <v>Yes</v>
      </c>
      <c r="J103" s="7" t="str">
        <f>VLOOKUP($A103,'Medical Examinations'!$A$1:$P$2336,15,FALSE)</f>
        <v>Obesity</v>
      </c>
      <c r="K103" s="7" t="str">
        <f>VLOOKUP($A103,'Medical Examinations'!$A$1:$P$2336,16,FALSE)</f>
        <v>Diabetes</v>
      </c>
      <c r="L103" s="12">
        <f>VLOOKUP($A103,'Hospitalisation Details'!$A$1:$U$2344,18,FALSE)</f>
        <v>29795</v>
      </c>
      <c r="M103" s="21">
        <f>VLOOKUP($A103,'Hospitalisation Details'!$A$1:$U$2344,21,FALSE)</f>
        <v>40208.559999999998</v>
      </c>
      <c r="N103" s="9" t="str">
        <f>VLOOKUP($A103,'Hospitalisation Details'!$A$1:$U$2344,14,FALSE)</f>
        <v>tier - 1</v>
      </c>
      <c r="O103" s="9" t="str">
        <f>VLOOKUP($A103,'Hospitalisation Details'!$A$1:$U$2344,15,FALSE)</f>
        <v>tier - 2</v>
      </c>
      <c r="P103" s="9" t="str">
        <f>VLOOKUP($A103,'Hospitalisation Details'!$A$1:$U$2344,16,FALSE)</f>
        <v>R1011</v>
      </c>
      <c r="Q103" s="9">
        <f>VLOOKUP($A103,'Hospitalisation Details'!$A$1:$U$2344,20,FALSE)</f>
        <v>41</v>
      </c>
    </row>
    <row r="104" spans="1:17" ht="15.75" x14ac:dyDescent="0.25">
      <c r="A104" s="10" t="s">
        <v>2270</v>
      </c>
      <c r="B104" s="7" t="str">
        <f>VLOOKUP($A104,'Customer Names'!$A$1:$E$2336,4,FALSE)</f>
        <v xml:space="preserve">  Robert M</v>
      </c>
      <c r="C104" s="7">
        <f>VLOOKUP($A104,'Medical Examinations'!$A$1:$P$2336,2,FALSE)</f>
        <v>49.48</v>
      </c>
      <c r="D104" s="7">
        <f>VLOOKUP($A104,'Medical Examinations'!$A$1:$P$2336,3,FALSE)</f>
        <v>4.96</v>
      </c>
      <c r="E104" s="7" t="str">
        <f>VLOOKUP($A104,'Medical Examinations'!$A$1:$P$2336,13,FALSE)</f>
        <v>No</v>
      </c>
      <c r="F104" s="7" t="str">
        <f>VLOOKUP($A104,'Medical Examinations'!$A$1:$P$2336,5,FALSE)</f>
        <v>No</v>
      </c>
      <c r="G104" s="7" t="str">
        <f>VLOOKUP($A104,'Medical Examinations'!$A$1:$P$2336,6,FALSE)</f>
        <v>Yes</v>
      </c>
      <c r="H104" s="7">
        <f>VLOOKUP($A104,'Medical Examinations'!$A$1:$P$2336,12,FALSE)</f>
        <v>1</v>
      </c>
      <c r="I104" s="7" t="str">
        <f>VLOOKUP($A104,'Medical Examinations'!$A$1:$P$2336,14,FALSE)</f>
        <v>Yes</v>
      </c>
      <c r="J104" s="7" t="str">
        <f>VLOOKUP($A104,'Medical Examinations'!$A$1:$P$2336,15,FALSE)</f>
        <v>Obesity</v>
      </c>
      <c r="K104" s="7" t="str">
        <f>VLOOKUP($A104,'Medical Examinations'!$A$1:$P$2336,16,FALSE)</f>
        <v>Normal</v>
      </c>
      <c r="L104" s="12">
        <f>VLOOKUP($A104,'Hospitalisation Details'!$A$1:$U$2344,18,FALSE)</f>
        <v>29085</v>
      </c>
      <c r="M104" s="21">
        <f>VLOOKUP($A104,'Hospitalisation Details'!$A$1:$U$2344,21,FALSE)</f>
        <v>40204.83</v>
      </c>
      <c r="N104" s="9" t="str">
        <f>VLOOKUP($A104,'Hospitalisation Details'!$A$1:$U$2344,14,FALSE)</f>
        <v>tier - 1</v>
      </c>
      <c r="O104" s="9" t="str">
        <f>VLOOKUP($A104,'Hospitalisation Details'!$A$1:$U$2344,15,FALSE)</f>
        <v>tier - 3</v>
      </c>
      <c r="P104" s="9" t="str">
        <f>VLOOKUP($A104,'Hospitalisation Details'!$A$1:$U$2344,16,FALSE)</f>
        <v>R1012</v>
      </c>
      <c r="Q104" s="9">
        <f>VLOOKUP($A104,'Hospitalisation Details'!$A$1:$U$2344,20,FALSE)</f>
        <v>43</v>
      </c>
    </row>
    <row r="105" spans="1:17" ht="15.75" x14ac:dyDescent="0.25">
      <c r="A105" s="10" t="s">
        <v>2269</v>
      </c>
      <c r="B105" s="7" t="str">
        <f>VLOOKUP($A105,'Customer Names'!$A$1:$E$2336,4,FALSE)</f>
        <v xml:space="preserve">  Ricardo</v>
      </c>
      <c r="C105" s="7">
        <f>VLOOKUP($A105,'Medical Examinations'!$A$1:$P$2336,2,FALSE)</f>
        <v>34.1</v>
      </c>
      <c r="D105" s="7">
        <f>VLOOKUP($A105,'Medical Examinations'!$A$1:$P$2336,3,FALSE)</f>
        <v>4.43</v>
      </c>
      <c r="E105" s="7" t="str">
        <f>VLOOKUP($A105,'Medical Examinations'!$A$1:$P$2336,13,FALSE)</f>
        <v>Yes</v>
      </c>
      <c r="F105" s="7" t="str">
        <f>VLOOKUP($A105,'Medical Examinations'!$A$1:$P$2336,5,FALSE)</f>
        <v>No</v>
      </c>
      <c r="G105" s="7" t="str">
        <f>VLOOKUP($A105,'Medical Examinations'!$A$1:$P$2336,6,FALSE)</f>
        <v>No</v>
      </c>
      <c r="H105" s="7" t="str">
        <f>VLOOKUP($A105,'Medical Examinations'!$A$1:$P$2336,12,FALSE)</f>
        <v>0</v>
      </c>
      <c r="I105" s="7" t="str">
        <f>VLOOKUP($A105,'Medical Examinations'!$A$1:$P$2336,14,FALSE)</f>
        <v>Yes</v>
      </c>
      <c r="J105" s="7" t="str">
        <f>VLOOKUP($A105,'Medical Examinations'!$A$1:$P$2336,15,FALSE)</f>
        <v>Obesity</v>
      </c>
      <c r="K105" s="7" t="str">
        <f>VLOOKUP($A105,'Medical Examinations'!$A$1:$P$2336,16,FALSE)</f>
        <v>Normal</v>
      </c>
      <c r="L105" s="12">
        <f>VLOOKUP($A105,'Hospitalisation Details'!$A$1:$U$2344,18,FALSE)</f>
        <v>31341</v>
      </c>
      <c r="M105" s="21">
        <f>VLOOKUP($A105,'Hospitalisation Details'!$A$1:$U$2344,21,FALSE)</f>
        <v>40182.25</v>
      </c>
      <c r="N105" s="9" t="str">
        <f>VLOOKUP($A105,'Hospitalisation Details'!$A$1:$U$2344,14,FALSE)</f>
        <v>tier - 1</v>
      </c>
      <c r="O105" s="9" t="str">
        <f>VLOOKUP($A105,'Hospitalisation Details'!$A$1:$U$2344,15,FALSE)</f>
        <v>tier - 2</v>
      </c>
      <c r="P105" s="9" t="str">
        <f>VLOOKUP($A105,'Hospitalisation Details'!$A$1:$U$2344,16,FALSE)</f>
        <v>R1011</v>
      </c>
      <c r="Q105" s="9">
        <f>VLOOKUP($A105,'Hospitalisation Details'!$A$1:$U$2344,20,FALSE)</f>
        <v>37</v>
      </c>
    </row>
    <row r="106" spans="1:17" ht="15.75" x14ac:dyDescent="0.25">
      <c r="A106" s="10" t="s">
        <v>2268</v>
      </c>
      <c r="B106" s="7" t="str">
        <f>VLOOKUP($A106,'Customer Names'!$A$1:$E$2336,4,FALSE)</f>
        <v xml:space="preserve">  Gedion</v>
      </c>
      <c r="C106" s="7">
        <f>VLOOKUP($A106,'Medical Examinations'!$A$1:$P$2336,2,FALSE)</f>
        <v>35.299999999999997</v>
      </c>
      <c r="D106" s="7">
        <f>VLOOKUP($A106,'Medical Examinations'!$A$1:$P$2336,3,FALSE)</f>
        <v>5.82</v>
      </c>
      <c r="E106" s="7" t="str">
        <f>VLOOKUP($A106,'Medical Examinations'!$A$1:$P$2336,13,FALSE)</f>
        <v>Yes</v>
      </c>
      <c r="F106" s="7" t="str">
        <f>VLOOKUP($A106,'Medical Examinations'!$A$1:$P$2336,5,FALSE)</f>
        <v>No</v>
      </c>
      <c r="G106" s="7" t="str">
        <f>VLOOKUP($A106,'Medical Examinations'!$A$1:$P$2336,6,FALSE)</f>
        <v>Yes</v>
      </c>
      <c r="H106" s="7">
        <f>VLOOKUP($A106,'Medical Examinations'!$A$1:$P$2336,12,FALSE)</f>
        <v>1</v>
      </c>
      <c r="I106" s="7" t="str">
        <f>VLOOKUP($A106,'Medical Examinations'!$A$1:$P$2336,14,FALSE)</f>
        <v>Yes</v>
      </c>
      <c r="J106" s="7" t="str">
        <f>VLOOKUP($A106,'Medical Examinations'!$A$1:$P$2336,15,FALSE)</f>
        <v>Obesity</v>
      </c>
      <c r="K106" s="7" t="str">
        <f>VLOOKUP($A106,'Medical Examinations'!$A$1:$P$2336,16,FALSE)</f>
        <v>Prediabetes</v>
      </c>
      <c r="L106" s="12">
        <f>VLOOKUP($A106,'Hospitalisation Details'!$A$1:$U$2344,18,FALSE)</f>
        <v>30603</v>
      </c>
      <c r="M106" s="21">
        <f>VLOOKUP($A106,'Hospitalisation Details'!$A$1:$U$2344,21,FALSE)</f>
        <v>40103.89</v>
      </c>
      <c r="N106" s="9" t="str">
        <f>VLOOKUP($A106,'Hospitalisation Details'!$A$1:$U$2344,14,FALSE)</f>
        <v>tier - 1</v>
      </c>
      <c r="O106" s="9" t="str">
        <f>VLOOKUP($A106,'Hospitalisation Details'!$A$1:$U$2344,15,FALSE)</f>
        <v>tier - 2</v>
      </c>
      <c r="P106" s="9" t="str">
        <f>VLOOKUP($A106,'Hospitalisation Details'!$A$1:$U$2344,16,FALSE)</f>
        <v>R1011</v>
      </c>
      <c r="Q106" s="9">
        <f>VLOOKUP($A106,'Hospitalisation Details'!$A$1:$U$2344,20,FALSE)</f>
        <v>39</v>
      </c>
    </row>
    <row r="107" spans="1:17" ht="15.75" x14ac:dyDescent="0.25">
      <c r="A107" s="10" t="s">
        <v>2267</v>
      </c>
      <c r="B107" s="7" t="str">
        <f>VLOOKUP($A107,'Customer Names'!$A$1:$E$2336,4,FALSE)</f>
        <v xml:space="preserve">  Mark</v>
      </c>
      <c r="C107" s="7">
        <f>VLOOKUP($A107,'Medical Examinations'!$A$1:$P$2336,2,FALSE)</f>
        <v>43.83</v>
      </c>
      <c r="D107" s="7">
        <f>VLOOKUP($A107,'Medical Examinations'!$A$1:$P$2336,3,FALSE)</f>
        <v>6.03</v>
      </c>
      <c r="E107" s="7" t="str">
        <f>VLOOKUP($A107,'Medical Examinations'!$A$1:$P$2336,13,FALSE)</f>
        <v>Yes</v>
      </c>
      <c r="F107" s="7" t="str">
        <f>VLOOKUP($A107,'Medical Examinations'!$A$1:$P$2336,5,FALSE)</f>
        <v>No</v>
      </c>
      <c r="G107" s="7" t="str">
        <f>VLOOKUP($A107,'Medical Examinations'!$A$1:$P$2336,6,FALSE)</f>
        <v>No</v>
      </c>
      <c r="H107" s="7">
        <f>VLOOKUP($A107,'Medical Examinations'!$A$1:$P$2336,12,FALSE)</f>
        <v>2</v>
      </c>
      <c r="I107" s="7" t="str">
        <f>VLOOKUP($A107,'Medical Examinations'!$A$1:$P$2336,14,FALSE)</f>
        <v>Yes</v>
      </c>
      <c r="J107" s="7" t="str">
        <f>VLOOKUP($A107,'Medical Examinations'!$A$1:$P$2336,15,FALSE)</f>
        <v>Obesity</v>
      </c>
      <c r="K107" s="7" t="str">
        <f>VLOOKUP($A107,'Medical Examinations'!$A$1:$P$2336,16,FALSE)</f>
        <v>Prediabetes</v>
      </c>
      <c r="L107" s="12">
        <f>VLOOKUP($A107,'Hospitalisation Details'!$A$1:$U$2344,18,FALSE)</f>
        <v>24331</v>
      </c>
      <c r="M107" s="21">
        <f>VLOOKUP($A107,'Hospitalisation Details'!$A$1:$U$2344,21,FALSE)</f>
        <v>40069.440000000002</v>
      </c>
      <c r="N107" s="9" t="str">
        <f>VLOOKUP($A107,'Hospitalisation Details'!$A$1:$U$2344,14,FALSE)</f>
        <v>tier - 1</v>
      </c>
      <c r="O107" s="9" t="str">
        <f>VLOOKUP($A107,'Hospitalisation Details'!$A$1:$U$2344,15,FALSE)</f>
        <v>tier - 3</v>
      </c>
      <c r="P107" s="9" t="str">
        <f>VLOOKUP($A107,'Hospitalisation Details'!$A$1:$U$2344,16,FALSE)</f>
        <v>R1011</v>
      </c>
      <c r="Q107" s="9">
        <f>VLOOKUP($A107,'Hospitalisation Details'!$A$1:$U$2344,20,FALSE)</f>
        <v>56</v>
      </c>
    </row>
    <row r="108" spans="1:17" ht="15.75" x14ac:dyDescent="0.25">
      <c r="A108" s="10" t="s">
        <v>2266</v>
      </c>
      <c r="B108" s="7" t="str">
        <f>VLOOKUP($A108,'Customer Names'!$A$1:$E$2336,4,FALSE)</f>
        <v xml:space="preserve">  Gamini P</v>
      </c>
      <c r="C108" s="7">
        <f>VLOOKUP($A108,'Medical Examinations'!$A$1:$P$2336,2,FALSE)</f>
        <v>50.07</v>
      </c>
      <c r="D108" s="7">
        <f>VLOOKUP($A108,'Medical Examinations'!$A$1:$P$2336,3,FALSE)</f>
        <v>9.27</v>
      </c>
      <c r="E108" s="7" t="str">
        <f>VLOOKUP($A108,'Medical Examinations'!$A$1:$P$2336,13,FALSE)</f>
        <v>No</v>
      </c>
      <c r="F108" s="7" t="str">
        <f>VLOOKUP($A108,'Medical Examinations'!$A$1:$P$2336,5,FALSE)</f>
        <v>No</v>
      </c>
      <c r="G108" s="7" t="str">
        <f>VLOOKUP($A108,'Medical Examinations'!$A$1:$P$2336,6,FALSE)</f>
        <v>No</v>
      </c>
      <c r="H108" s="7" t="str">
        <f>VLOOKUP($A108,'Medical Examinations'!$A$1:$P$2336,12,FALSE)</f>
        <v>0</v>
      </c>
      <c r="I108" s="7" t="str">
        <f>VLOOKUP($A108,'Medical Examinations'!$A$1:$P$2336,14,FALSE)</f>
        <v>Yes</v>
      </c>
      <c r="J108" s="7" t="str">
        <f>VLOOKUP($A108,'Medical Examinations'!$A$1:$P$2336,15,FALSE)</f>
        <v>Obesity</v>
      </c>
      <c r="K108" s="7" t="str">
        <f>VLOOKUP($A108,'Medical Examinations'!$A$1:$P$2336,16,FALSE)</f>
        <v>Diabetes</v>
      </c>
      <c r="L108" s="12">
        <f>VLOOKUP($A108,'Hospitalisation Details'!$A$1:$U$2344,18,FALSE)</f>
        <v>28844</v>
      </c>
      <c r="M108" s="21">
        <f>VLOOKUP($A108,'Hospitalisation Details'!$A$1:$U$2344,21,FALSE)</f>
        <v>40054.730000000003</v>
      </c>
      <c r="N108" s="9" t="str">
        <f>VLOOKUP($A108,'Hospitalisation Details'!$A$1:$U$2344,14,FALSE)</f>
        <v>tier - 1</v>
      </c>
      <c r="O108" s="9" t="str">
        <f>VLOOKUP($A108,'Hospitalisation Details'!$A$1:$U$2344,15,FALSE)</f>
        <v>tier - 3</v>
      </c>
      <c r="P108" s="9" t="str">
        <f>VLOOKUP($A108,'Hospitalisation Details'!$A$1:$U$2344,16,FALSE)</f>
        <v>R1011</v>
      </c>
      <c r="Q108" s="9">
        <f>VLOOKUP($A108,'Hospitalisation Details'!$A$1:$U$2344,20,FALSE)</f>
        <v>44</v>
      </c>
    </row>
    <row r="109" spans="1:17" ht="15.75" x14ac:dyDescent="0.25">
      <c r="A109" s="10" t="s">
        <v>2265</v>
      </c>
      <c r="B109" s="7" t="str">
        <f>VLOOKUP($A109,'Customer Names'!$A$1:$E$2336,4,FALSE)</f>
        <v xml:space="preserve">  Emily J</v>
      </c>
      <c r="C109" s="7">
        <f>VLOOKUP($A109,'Medical Examinations'!$A$1:$P$2336,2,FALSE)</f>
        <v>32.774999999999999</v>
      </c>
      <c r="D109" s="7">
        <f>VLOOKUP($A109,'Medical Examinations'!$A$1:$P$2336,3,FALSE)</f>
        <v>5.53</v>
      </c>
      <c r="E109" s="7" t="str">
        <f>VLOOKUP($A109,'Medical Examinations'!$A$1:$P$2336,13,FALSE)</f>
        <v>No</v>
      </c>
      <c r="F109" s="7" t="str">
        <f>VLOOKUP($A109,'Medical Examinations'!$A$1:$P$2336,5,FALSE)</f>
        <v>No</v>
      </c>
      <c r="G109" s="7" t="str">
        <f>VLOOKUP($A109,'Medical Examinations'!$A$1:$P$2336,6,FALSE)</f>
        <v>No</v>
      </c>
      <c r="H109" s="7" t="str">
        <f>VLOOKUP($A109,'Medical Examinations'!$A$1:$P$2336,12,FALSE)</f>
        <v>0</v>
      </c>
      <c r="I109" s="7" t="str">
        <f>VLOOKUP($A109,'Medical Examinations'!$A$1:$P$2336,14,FALSE)</f>
        <v>Yes</v>
      </c>
      <c r="J109" s="7" t="str">
        <f>VLOOKUP($A109,'Medical Examinations'!$A$1:$P$2336,15,FALSE)</f>
        <v>Obesity</v>
      </c>
      <c r="K109" s="7" t="str">
        <f>VLOOKUP($A109,'Medical Examinations'!$A$1:$P$2336,16,FALSE)</f>
        <v>Normal</v>
      </c>
      <c r="L109" s="12">
        <f>VLOOKUP($A109,'Hospitalisation Details'!$A$1:$U$2344,18,FALSE)</f>
        <v>30310</v>
      </c>
      <c r="M109" s="21">
        <f>VLOOKUP($A109,'Hospitalisation Details'!$A$1:$U$2344,21,FALSE)</f>
        <v>40003.33</v>
      </c>
      <c r="N109" s="9" t="str">
        <f>VLOOKUP($A109,'Hospitalisation Details'!$A$1:$U$2344,14,FALSE)</f>
        <v>tier - 1</v>
      </c>
      <c r="O109" s="9" t="str">
        <f>VLOOKUP($A109,'Hospitalisation Details'!$A$1:$U$2344,15,FALSE)</f>
        <v>tier - 1</v>
      </c>
      <c r="P109" s="9" t="str">
        <f>VLOOKUP($A109,'Hospitalisation Details'!$A$1:$U$2344,16,FALSE)</f>
        <v>R1012</v>
      </c>
      <c r="Q109" s="9">
        <f>VLOOKUP($A109,'Hospitalisation Details'!$A$1:$U$2344,20,FALSE)</f>
        <v>40</v>
      </c>
    </row>
    <row r="110" spans="1:17" ht="15.75" x14ac:dyDescent="0.25">
      <c r="A110" s="10" t="s">
        <v>2264</v>
      </c>
      <c r="B110" s="7" t="str">
        <f>VLOOKUP($A110,'Customer Names'!$A$1:$E$2336,4,FALSE)</f>
        <v xml:space="preserve">  Amanda</v>
      </c>
      <c r="C110" s="7">
        <f>VLOOKUP($A110,'Medical Examinations'!$A$1:$P$2336,2,FALSE)</f>
        <v>34.104999999999997</v>
      </c>
      <c r="D110" s="7">
        <f>VLOOKUP($A110,'Medical Examinations'!$A$1:$P$2336,3,FALSE)</f>
        <v>5.07</v>
      </c>
      <c r="E110" s="7" t="str">
        <f>VLOOKUP($A110,'Medical Examinations'!$A$1:$P$2336,13,FALSE)</f>
        <v>No</v>
      </c>
      <c r="F110" s="7" t="str">
        <f>VLOOKUP($A110,'Medical Examinations'!$A$1:$P$2336,5,FALSE)</f>
        <v>No</v>
      </c>
      <c r="G110" s="7" t="str">
        <f>VLOOKUP($A110,'Medical Examinations'!$A$1:$P$2336,6,FALSE)</f>
        <v>No</v>
      </c>
      <c r="H110" s="7">
        <f>VLOOKUP($A110,'Medical Examinations'!$A$1:$P$2336,12,FALSE)</f>
        <v>1</v>
      </c>
      <c r="I110" s="7" t="str">
        <f>VLOOKUP($A110,'Medical Examinations'!$A$1:$P$2336,14,FALSE)</f>
        <v>Yes</v>
      </c>
      <c r="J110" s="7" t="str">
        <f>VLOOKUP($A110,'Medical Examinations'!$A$1:$P$2336,15,FALSE)</f>
        <v>Obesity</v>
      </c>
      <c r="K110" s="7" t="str">
        <f>VLOOKUP($A110,'Medical Examinations'!$A$1:$P$2336,16,FALSE)</f>
        <v>Normal</v>
      </c>
      <c r="L110" s="12">
        <f>VLOOKUP($A110,'Hospitalisation Details'!$A$1:$U$2344,18,FALSE)</f>
        <v>31997</v>
      </c>
      <c r="M110" s="21">
        <f>VLOOKUP($A110,'Hospitalisation Details'!$A$1:$U$2344,21,FALSE)</f>
        <v>39983.43</v>
      </c>
      <c r="N110" s="9" t="str">
        <f>VLOOKUP($A110,'Hospitalisation Details'!$A$1:$U$2344,14,FALSE)</f>
        <v>tier - 2</v>
      </c>
      <c r="O110" s="9" t="str">
        <f>VLOOKUP($A110,'Hospitalisation Details'!$A$1:$U$2344,15,FALSE)</f>
        <v>tier - 3</v>
      </c>
      <c r="P110" s="9" t="str">
        <f>VLOOKUP($A110,'Hospitalisation Details'!$A$1:$U$2344,16,FALSE)</f>
        <v>R1012</v>
      </c>
      <c r="Q110" s="9">
        <f>VLOOKUP($A110,'Hospitalisation Details'!$A$1:$U$2344,20,FALSE)</f>
        <v>35</v>
      </c>
    </row>
    <row r="111" spans="1:17" ht="15.75" x14ac:dyDescent="0.25">
      <c r="A111" s="10" t="s">
        <v>2263</v>
      </c>
      <c r="B111" s="7" t="str">
        <f>VLOOKUP($A111,'Customer Names'!$A$1:$E$2336,4,FALSE)</f>
        <v xml:space="preserve">  Nicholas</v>
      </c>
      <c r="C111" s="7">
        <f>VLOOKUP($A111,'Medical Examinations'!$A$1:$P$2336,2,FALSE)</f>
        <v>48.93</v>
      </c>
      <c r="D111" s="7">
        <f>VLOOKUP($A111,'Medical Examinations'!$A$1:$P$2336,3,FALSE)</f>
        <v>11.17</v>
      </c>
      <c r="E111" s="7" t="str">
        <f>VLOOKUP($A111,'Medical Examinations'!$A$1:$P$2336,13,FALSE)</f>
        <v>Yes</v>
      </c>
      <c r="F111" s="7" t="str">
        <f>VLOOKUP($A111,'Medical Examinations'!$A$1:$P$2336,5,FALSE)</f>
        <v>No</v>
      </c>
      <c r="G111" s="7" t="str">
        <f>VLOOKUP($A111,'Medical Examinations'!$A$1:$P$2336,6,FALSE)</f>
        <v>No</v>
      </c>
      <c r="H111" s="7">
        <f>VLOOKUP($A111,'Medical Examinations'!$A$1:$P$2336,12,FALSE)</f>
        <v>1</v>
      </c>
      <c r="I111" s="7" t="str">
        <f>VLOOKUP($A111,'Medical Examinations'!$A$1:$P$2336,14,FALSE)</f>
        <v>Yes</v>
      </c>
      <c r="J111" s="7" t="str">
        <f>VLOOKUP($A111,'Medical Examinations'!$A$1:$P$2336,15,FALSE)</f>
        <v>Obesity</v>
      </c>
      <c r="K111" s="7" t="str">
        <f>VLOOKUP($A111,'Medical Examinations'!$A$1:$P$2336,16,FALSE)</f>
        <v>Diabetes</v>
      </c>
      <c r="L111" s="12">
        <f>VLOOKUP($A111,'Hospitalisation Details'!$A$1:$U$2344,18,FALSE)</f>
        <v>27730</v>
      </c>
      <c r="M111" s="21">
        <f>VLOOKUP($A111,'Hospitalisation Details'!$A$1:$U$2344,21,FALSE)</f>
        <v>39963.120000000003</v>
      </c>
      <c r="N111" s="9" t="str">
        <f>VLOOKUP($A111,'Hospitalisation Details'!$A$1:$U$2344,14,FALSE)</f>
        <v>tier - 2</v>
      </c>
      <c r="O111" s="9" t="str">
        <f>VLOOKUP($A111,'Hospitalisation Details'!$A$1:$U$2344,15,FALSE)</f>
        <v>tier - 2</v>
      </c>
      <c r="P111" s="9" t="str">
        <f>VLOOKUP($A111,'Hospitalisation Details'!$A$1:$U$2344,16,FALSE)</f>
        <v>R1011</v>
      </c>
      <c r="Q111" s="9">
        <f>VLOOKUP($A111,'Hospitalisation Details'!$A$1:$U$2344,20,FALSE)</f>
        <v>47</v>
      </c>
    </row>
    <row r="112" spans="1:17" ht="15.75" x14ac:dyDescent="0.25">
      <c r="A112" s="10" t="s">
        <v>2262</v>
      </c>
      <c r="B112" s="7" t="str">
        <f>VLOOKUP($A112,'Customer Names'!$A$1:$E$2336,4,FALSE)</f>
        <v xml:space="preserve">  Knox</v>
      </c>
      <c r="C112" s="7">
        <f>VLOOKUP($A112,'Medical Examinations'!$A$1:$P$2336,2,FALSE)</f>
        <v>37.07</v>
      </c>
      <c r="D112" s="7">
        <f>VLOOKUP($A112,'Medical Examinations'!$A$1:$P$2336,3,FALSE)</f>
        <v>6.14</v>
      </c>
      <c r="E112" s="7" t="str">
        <f>VLOOKUP($A112,'Medical Examinations'!$A$1:$P$2336,13,FALSE)</f>
        <v>Yes</v>
      </c>
      <c r="F112" s="7" t="str">
        <f>VLOOKUP($A112,'Medical Examinations'!$A$1:$P$2336,5,FALSE)</f>
        <v>No</v>
      </c>
      <c r="G112" s="7" t="str">
        <f>VLOOKUP($A112,'Medical Examinations'!$A$1:$P$2336,6,FALSE)</f>
        <v>No</v>
      </c>
      <c r="H112" s="7" t="str">
        <f>VLOOKUP($A112,'Medical Examinations'!$A$1:$P$2336,12,FALSE)</f>
        <v>0</v>
      </c>
      <c r="I112" s="7" t="str">
        <f>VLOOKUP($A112,'Medical Examinations'!$A$1:$P$2336,14,FALSE)</f>
        <v>Yes</v>
      </c>
      <c r="J112" s="7" t="str">
        <f>VLOOKUP($A112,'Medical Examinations'!$A$1:$P$2336,15,FALSE)</f>
        <v>Obesity</v>
      </c>
      <c r="K112" s="7" t="str">
        <f>VLOOKUP($A112,'Medical Examinations'!$A$1:$P$2336,16,FALSE)</f>
        <v>Prediabetes</v>
      </c>
      <c r="L112" s="12">
        <f>VLOOKUP($A112,'Hospitalisation Details'!$A$1:$U$2344,18,FALSE)</f>
        <v>31281</v>
      </c>
      <c r="M112" s="21">
        <f>VLOOKUP($A112,'Hospitalisation Details'!$A$1:$U$2344,21,FALSE)</f>
        <v>39871.699999999997</v>
      </c>
      <c r="N112" s="9" t="str">
        <f>VLOOKUP($A112,'Hospitalisation Details'!$A$1:$U$2344,14,FALSE)</f>
        <v>tier - 1</v>
      </c>
      <c r="O112" s="9" t="str">
        <f>VLOOKUP($A112,'Hospitalisation Details'!$A$1:$U$2344,15,FALSE)</f>
        <v>tier - 2</v>
      </c>
      <c r="P112" s="9" t="str">
        <f>VLOOKUP($A112,'Hospitalisation Details'!$A$1:$U$2344,16,FALSE)</f>
        <v>R1013</v>
      </c>
      <c r="Q112" s="9">
        <f>VLOOKUP($A112,'Hospitalisation Details'!$A$1:$U$2344,20,FALSE)</f>
        <v>37</v>
      </c>
    </row>
    <row r="113" spans="1:17" ht="15.75" x14ac:dyDescent="0.25">
      <c r="A113" s="10" t="s">
        <v>2261</v>
      </c>
      <c r="B113" s="7" t="str">
        <f>VLOOKUP($A113,'Customer Names'!$A$1:$E$2336,4,FALSE)</f>
        <v xml:space="preserve">  Yianna</v>
      </c>
      <c r="C113" s="7">
        <f>VLOOKUP($A113,'Medical Examinations'!$A$1:$P$2336,2,FALSE)</f>
        <v>51.51</v>
      </c>
      <c r="D113" s="7">
        <f>VLOOKUP($A113,'Medical Examinations'!$A$1:$P$2336,3,FALSE)</f>
        <v>6.26</v>
      </c>
      <c r="E113" s="7" t="str">
        <f>VLOOKUP($A113,'Medical Examinations'!$A$1:$P$2336,13,FALSE)</f>
        <v>Yes</v>
      </c>
      <c r="F113" s="7" t="str">
        <f>VLOOKUP($A113,'Medical Examinations'!$A$1:$P$2336,5,FALSE)</f>
        <v>No</v>
      </c>
      <c r="G113" s="7" t="str">
        <f>VLOOKUP($A113,'Medical Examinations'!$A$1:$P$2336,6,FALSE)</f>
        <v>Yes</v>
      </c>
      <c r="H113" s="7">
        <f>VLOOKUP($A113,'Medical Examinations'!$A$1:$P$2336,12,FALSE)</f>
        <v>1</v>
      </c>
      <c r="I113" s="7" t="str">
        <f>VLOOKUP($A113,'Medical Examinations'!$A$1:$P$2336,14,FALSE)</f>
        <v>Yes</v>
      </c>
      <c r="J113" s="7" t="str">
        <f>VLOOKUP($A113,'Medical Examinations'!$A$1:$P$2336,15,FALSE)</f>
        <v>Obesity</v>
      </c>
      <c r="K113" s="7" t="str">
        <f>VLOOKUP($A113,'Medical Examinations'!$A$1:$P$2336,16,FALSE)</f>
        <v>Prediabetes</v>
      </c>
      <c r="L113" s="12">
        <f>VLOOKUP($A113,'Hospitalisation Details'!$A$1:$U$2344,18,FALSE)</f>
        <v>30468</v>
      </c>
      <c r="M113" s="21">
        <f>VLOOKUP($A113,'Hospitalisation Details'!$A$1:$U$2344,21,FALSE)</f>
        <v>39865.699999999997</v>
      </c>
      <c r="N113" s="9" t="str">
        <f>VLOOKUP($A113,'Hospitalisation Details'!$A$1:$U$2344,14,FALSE)</f>
        <v>tier - 2</v>
      </c>
      <c r="O113" s="9" t="str">
        <f>VLOOKUP($A113,'Hospitalisation Details'!$A$1:$U$2344,15,FALSE)</f>
        <v>tier - 2</v>
      </c>
      <c r="P113" s="9" t="str">
        <f>VLOOKUP($A113,'Hospitalisation Details'!$A$1:$U$2344,16,FALSE)</f>
        <v>R1011</v>
      </c>
      <c r="Q113" s="9">
        <f>VLOOKUP($A113,'Hospitalisation Details'!$A$1:$U$2344,20,FALSE)</f>
        <v>40</v>
      </c>
    </row>
    <row r="114" spans="1:17" ht="15.75" x14ac:dyDescent="0.25">
      <c r="A114" s="10" t="s">
        <v>2260</v>
      </c>
      <c r="B114" s="7" t="str">
        <f>VLOOKUP($A114,'Customer Names'!$A$1:$E$2336,4,FALSE)</f>
        <v xml:space="preserve">  Roberta</v>
      </c>
      <c r="C114" s="7">
        <f>VLOOKUP($A114,'Medical Examinations'!$A$1:$P$2336,2,FALSE)</f>
        <v>34.799999999999997</v>
      </c>
      <c r="D114" s="7">
        <f>VLOOKUP($A114,'Medical Examinations'!$A$1:$P$2336,3,FALSE)</f>
        <v>4.72</v>
      </c>
      <c r="E114" s="7" t="str">
        <f>VLOOKUP($A114,'Medical Examinations'!$A$1:$P$2336,13,FALSE)</f>
        <v>Yes</v>
      </c>
      <c r="F114" s="7" t="str">
        <f>VLOOKUP($A114,'Medical Examinations'!$A$1:$P$2336,5,FALSE)</f>
        <v>No</v>
      </c>
      <c r="G114" s="7" t="str">
        <f>VLOOKUP($A114,'Medical Examinations'!$A$1:$P$2336,6,FALSE)</f>
        <v>No</v>
      </c>
      <c r="H114" s="7" t="str">
        <f>VLOOKUP($A114,'Medical Examinations'!$A$1:$P$2336,12,FALSE)</f>
        <v>0</v>
      </c>
      <c r="I114" s="7" t="str">
        <f>VLOOKUP($A114,'Medical Examinations'!$A$1:$P$2336,14,FALSE)</f>
        <v>Yes</v>
      </c>
      <c r="J114" s="7" t="str">
        <f>VLOOKUP($A114,'Medical Examinations'!$A$1:$P$2336,15,FALSE)</f>
        <v>Obesity</v>
      </c>
      <c r="K114" s="7" t="str">
        <f>VLOOKUP($A114,'Medical Examinations'!$A$1:$P$2336,16,FALSE)</f>
        <v>Normal</v>
      </c>
      <c r="L114" s="12">
        <f>VLOOKUP($A114,'Hospitalisation Details'!$A$1:$U$2344,18,FALSE)</f>
        <v>31245</v>
      </c>
      <c r="M114" s="21">
        <f>VLOOKUP($A114,'Hospitalisation Details'!$A$1:$U$2344,21,FALSE)</f>
        <v>39836.519999999997</v>
      </c>
      <c r="N114" s="9" t="str">
        <f>VLOOKUP($A114,'Hospitalisation Details'!$A$1:$U$2344,14,FALSE)</f>
        <v>tier - 2</v>
      </c>
      <c r="O114" s="9" t="str">
        <f>VLOOKUP($A114,'Hospitalisation Details'!$A$1:$U$2344,15,FALSE)</f>
        <v>tier - 1</v>
      </c>
      <c r="P114" s="9" t="str">
        <f>VLOOKUP($A114,'Hospitalisation Details'!$A$1:$U$2344,16,FALSE)</f>
        <v>R1011</v>
      </c>
      <c r="Q114" s="9">
        <f>VLOOKUP($A114,'Hospitalisation Details'!$A$1:$U$2344,20,FALSE)</f>
        <v>37</v>
      </c>
    </row>
    <row r="115" spans="1:17" ht="15.75" x14ac:dyDescent="0.25">
      <c r="A115" s="10" t="s">
        <v>2259</v>
      </c>
      <c r="B115" s="7" t="str">
        <f>VLOOKUP($A115,'Customer Names'!$A$1:$E$2336,4,FALSE)</f>
        <v xml:space="preserve">  Benjamin P</v>
      </c>
      <c r="C115" s="7">
        <f>VLOOKUP($A115,'Medical Examinations'!$A$1:$P$2336,2,FALSE)</f>
        <v>36.67</v>
      </c>
      <c r="D115" s="7">
        <f>VLOOKUP($A115,'Medical Examinations'!$A$1:$P$2336,3,FALSE)</f>
        <v>5.18</v>
      </c>
      <c r="E115" s="7" t="str">
        <f>VLOOKUP($A115,'Medical Examinations'!$A$1:$P$2336,13,FALSE)</f>
        <v>No</v>
      </c>
      <c r="F115" s="7" t="str">
        <f>VLOOKUP($A115,'Medical Examinations'!$A$1:$P$2336,5,FALSE)</f>
        <v>No</v>
      </c>
      <c r="G115" s="7" t="str">
        <f>VLOOKUP($A115,'Medical Examinations'!$A$1:$P$2336,6,FALSE)</f>
        <v>No</v>
      </c>
      <c r="H115" s="7">
        <f>VLOOKUP($A115,'Medical Examinations'!$A$1:$P$2336,12,FALSE)</f>
        <v>1</v>
      </c>
      <c r="I115" s="7" t="str">
        <f>VLOOKUP($A115,'Medical Examinations'!$A$1:$P$2336,14,FALSE)</f>
        <v>Yes</v>
      </c>
      <c r="J115" s="7" t="str">
        <f>VLOOKUP($A115,'Medical Examinations'!$A$1:$P$2336,15,FALSE)</f>
        <v>Obesity</v>
      </c>
      <c r="K115" s="7" t="str">
        <f>VLOOKUP($A115,'Medical Examinations'!$A$1:$P$2336,16,FALSE)</f>
        <v>Normal</v>
      </c>
      <c r="L115" s="12">
        <f>VLOOKUP($A115,'Hospitalisation Details'!$A$1:$U$2344,18,FALSE)</f>
        <v>31982</v>
      </c>
      <c r="M115" s="21">
        <f>VLOOKUP($A115,'Hospitalisation Details'!$A$1:$U$2344,21,FALSE)</f>
        <v>39774.28</v>
      </c>
      <c r="N115" s="9" t="str">
        <f>VLOOKUP($A115,'Hospitalisation Details'!$A$1:$U$2344,14,FALSE)</f>
        <v>tier - 1</v>
      </c>
      <c r="O115" s="9" t="str">
        <f>VLOOKUP($A115,'Hospitalisation Details'!$A$1:$U$2344,15,FALSE)</f>
        <v>tier - 1</v>
      </c>
      <c r="P115" s="9" t="str">
        <f>VLOOKUP($A115,'Hospitalisation Details'!$A$1:$U$2344,16,FALSE)</f>
        <v>R1014</v>
      </c>
      <c r="Q115" s="9">
        <f>VLOOKUP($A115,'Hospitalisation Details'!$A$1:$U$2344,20,FALSE)</f>
        <v>35</v>
      </c>
    </row>
    <row r="116" spans="1:17" ht="15.75" x14ac:dyDescent="0.25">
      <c r="A116" s="10" t="s">
        <v>2258</v>
      </c>
      <c r="B116" s="7" t="str">
        <f>VLOOKUP($A116,'Customer Names'!$A$1:$E$2336,4,FALSE)</f>
        <v xml:space="preserve">  Craig</v>
      </c>
      <c r="C116" s="7">
        <f>VLOOKUP($A116,'Medical Examinations'!$A$1:$P$2336,2,FALSE)</f>
        <v>30.9</v>
      </c>
      <c r="D116" s="7">
        <f>VLOOKUP($A116,'Medical Examinations'!$A$1:$P$2336,3,FALSE)</f>
        <v>9.4</v>
      </c>
      <c r="E116" s="7" t="str">
        <f>VLOOKUP($A116,'Medical Examinations'!$A$1:$P$2336,13,FALSE)</f>
        <v>No</v>
      </c>
      <c r="F116" s="7" t="str">
        <f>VLOOKUP($A116,'Medical Examinations'!$A$1:$P$2336,5,FALSE)</f>
        <v>No</v>
      </c>
      <c r="G116" s="7" t="str">
        <f>VLOOKUP($A116,'Medical Examinations'!$A$1:$P$2336,6,FALSE)</f>
        <v>No</v>
      </c>
      <c r="H116" s="7">
        <f>VLOOKUP($A116,'Medical Examinations'!$A$1:$P$2336,12,FALSE)</f>
        <v>2</v>
      </c>
      <c r="I116" s="7" t="str">
        <f>VLOOKUP($A116,'Medical Examinations'!$A$1:$P$2336,14,FALSE)</f>
        <v>Yes</v>
      </c>
      <c r="J116" s="7" t="str">
        <f>VLOOKUP($A116,'Medical Examinations'!$A$1:$P$2336,15,FALSE)</f>
        <v>Obesity</v>
      </c>
      <c r="K116" s="7" t="str">
        <f>VLOOKUP($A116,'Medical Examinations'!$A$1:$P$2336,16,FALSE)</f>
        <v>Diabetes</v>
      </c>
      <c r="L116" s="12">
        <f>VLOOKUP($A116,'Hospitalisation Details'!$A$1:$U$2344,18,FALSE)</f>
        <v>27015</v>
      </c>
      <c r="M116" s="21">
        <f>VLOOKUP($A116,'Hospitalisation Details'!$A$1:$U$2344,21,FALSE)</f>
        <v>39727.61</v>
      </c>
      <c r="N116" s="9" t="str">
        <f>VLOOKUP($A116,'Hospitalisation Details'!$A$1:$U$2344,14,FALSE)</f>
        <v>tier - 1</v>
      </c>
      <c r="O116" s="9" t="str">
        <f>VLOOKUP($A116,'Hospitalisation Details'!$A$1:$U$2344,15,FALSE)</f>
        <v>tier - 2</v>
      </c>
      <c r="P116" s="9" t="str">
        <f>VLOOKUP($A116,'Hospitalisation Details'!$A$1:$U$2344,16,FALSE)</f>
        <v>R1011</v>
      </c>
      <c r="Q116" s="9">
        <f>VLOOKUP($A116,'Hospitalisation Details'!$A$1:$U$2344,20,FALSE)</f>
        <v>49</v>
      </c>
    </row>
    <row r="117" spans="1:17" ht="15.75" x14ac:dyDescent="0.25">
      <c r="A117" s="10" t="s">
        <v>2257</v>
      </c>
      <c r="B117" s="7" t="str">
        <f>VLOOKUP($A117,'Customer Names'!$A$1:$E$2336,4,FALSE)</f>
        <v xml:space="preserve">  Ann</v>
      </c>
      <c r="C117" s="7">
        <f>VLOOKUP($A117,'Medical Examinations'!$A$1:$P$2336,2,FALSE)</f>
        <v>30.495000000000001</v>
      </c>
      <c r="D117" s="7">
        <f>VLOOKUP($A117,'Medical Examinations'!$A$1:$P$2336,3,FALSE)</f>
        <v>6.29</v>
      </c>
      <c r="E117" s="7" t="str">
        <f>VLOOKUP($A117,'Medical Examinations'!$A$1:$P$2336,13,FALSE)</f>
        <v>No</v>
      </c>
      <c r="F117" s="7" t="str">
        <f>VLOOKUP($A117,'Medical Examinations'!$A$1:$P$2336,5,FALSE)</f>
        <v>No</v>
      </c>
      <c r="G117" s="7" t="str">
        <f>VLOOKUP($A117,'Medical Examinations'!$A$1:$P$2336,6,FALSE)</f>
        <v>No</v>
      </c>
      <c r="H117" s="7" t="str">
        <f>VLOOKUP($A117,'Medical Examinations'!$A$1:$P$2336,12,FALSE)</f>
        <v>0</v>
      </c>
      <c r="I117" s="7" t="str">
        <f>VLOOKUP($A117,'Medical Examinations'!$A$1:$P$2336,14,FALSE)</f>
        <v>Yes</v>
      </c>
      <c r="J117" s="7" t="str">
        <f>VLOOKUP($A117,'Medical Examinations'!$A$1:$P$2336,15,FALSE)</f>
        <v>Obesity</v>
      </c>
      <c r="K117" s="7" t="str">
        <f>VLOOKUP($A117,'Medical Examinations'!$A$1:$P$2336,16,FALSE)</f>
        <v>Prediabetes</v>
      </c>
      <c r="L117" s="12">
        <f>VLOOKUP($A117,'Hospitalisation Details'!$A$1:$U$2344,18,FALSE)</f>
        <v>28349</v>
      </c>
      <c r="M117" s="21">
        <f>VLOOKUP($A117,'Hospitalisation Details'!$A$1:$U$2344,21,FALSE)</f>
        <v>39725.519999999997</v>
      </c>
      <c r="N117" s="9" t="str">
        <f>VLOOKUP($A117,'Hospitalisation Details'!$A$1:$U$2344,14,FALSE)</f>
        <v>tier - 2</v>
      </c>
      <c r="O117" s="9" t="str">
        <f>VLOOKUP($A117,'Hospitalisation Details'!$A$1:$U$2344,15,FALSE)</f>
        <v>tier - 1</v>
      </c>
      <c r="P117" s="9" t="str">
        <f>VLOOKUP($A117,'Hospitalisation Details'!$A$1:$U$2344,16,FALSE)</f>
        <v>R1012</v>
      </c>
      <c r="Q117" s="9">
        <f>VLOOKUP($A117,'Hospitalisation Details'!$A$1:$U$2344,20,FALSE)</f>
        <v>45</v>
      </c>
    </row>
    <row r="118" spans="1:17" ht="15.75" x14ac:dyDescent="0.25">
      <c r="A118" s="10" t="s">
        <v>2256</v>
      </c>
      <c r="B118" s="7" t="str">
        <f>VLOOKUP($A118,'Customer Names'!$A$1:$E$2336,4,FALSE)</f>
        <v xml:space="preserve">  Jamie P</v>
      </c>
      <c r="C118" s="7">
        <f>VLOOKUP($A118,'Medical Examinations'!$A$1:$P$2336,2,FALSE)</f>
        <v>44.88</v>
      </c>
      <c r="D118" s="7">
        <f>VLOOKUP($A118,'Medical Examinations'!$A$1:$P$2336,3,FALSE)</f>
        <v>6.04</v>
      </c>
      <c r="E118" s="7" t="str">
        <f>VLOOKUP($A118,'Medical Examinations'!$A$1:$P$2336,13,FALSE)</f>
        <v>No</v>
      </c>
      <c r="F118" s="7" t="str">
        <f>VLOOKUP($A118,'Medical Examinations'!$A$1:$P$2336,5,FALSE)</f>
        <v>No</v>
      </c>
      <c r="G118" s="7" t="str">
        <f>VLOOKUP($A118,'Medical Examinations'!$A$1:$P$2336,6,FALSE)</f>
        <v>Yes</v>
      </c>
      <c r="H118" s="7">
        <f>VLOOKUP($A118,'Medical Examinations'!$A$1:$P$2336,12,FALSE)</f>
        <v>1</v>
      </c>
      <c r="I118" s="7" t="str">
        <f>VLOOKUP($A118,'Medical Examinations'!$A$1:$P$2336,14,FALSE)</f>
        <v>Yes</v>
      </c>
      <c r="J118" s="7" t="str">
        <f>VLOOKUP($A118,'Medical Examinations'!$A$1:$P$2336,15,FALSE)</f>
        <v>Obesity</v>
      </c>
      <c r="K118" s="7" t="str">
        <f>VLOOKUP($A118,'Medical Examinations'!$A$1:$P$2336,16,FALSE)</f>
        <v>Prediabetes</v>
      </c>
      <c r="L118" s="12">
        <f>VLOOKUP($A118,'Hospitalisation Details'!$A$1:$U$2344,18,FALSE)</f>
        <v>37818</v>
      </c>
      <c r="M118" s="21">
        <f>VLOOKUP($A118,'Hospitalisation Details'!$A$1:$U$2344,21,FALSE)</f>
        <v>39722.75</v>
      </c>
      <c r="N118" s="9" t="str">
        <f>VLOOKUP($A118,'Hospitalisation Details'!$A$1:$U$2344,14,FALSE)</f>
        <v>tier - 1</v>
      </c>
      <c r="O118" s="9" t="str">
        <f>VLOOKUP($A118,'Hospitalisation Details'!$A$1:$U$2344,15,FALSE)</f>
        <v>tier - 1</v>
      </c>
      <c r="P118" s="9" t="str">
        <f>VLOOKUP($A118,'Hospitalisation Details'!$A$1:$U$2344,16,FALSE)</f>
        <v>R1013</v>
      </c>
      <c r="Q118" s="9">
        <f>VLOOKUP($A118,'Hospitalisation Details'!$A$1:$U$2344,20,FALSE)</f>
        <v>19</v>
      </c>
    </row>
    <row r="119" spans="1:17" ht="15.75" x14ac:dyDescent="0.25">
      <c r="A119" s="10" t="s">
        <v>2255</v>
      </c>
      <c r="B119" s="7" t="str">
        <f>VLOOKUP($A119,'Customer Names'!$A$1:$E$2336,4,FALSE)</f>
        <v xml:space="preserve">  John</v>
      </c>
      <c r="C119" s="7">
        <f>VLOOKUP($A119,'Medical Examinations'!$A$1:$P$2336,2,FALSE)</f>
        <v>44.32</v>
      </c>
      <c r="D119" s="7">
        <f>VLOOKUP($A119,'Medical Examinations'!$A$1:$P$2336,3,FALSE)</f>
        <v>10.55</v>
      </c>
      <c r="E119" s="7" t="str">
        <f>VLOOKUP($A119,'Medical Examinations'!$A$1:$P$2336,13,FALSE)</f>
        <v>No</v>
      </c>
      <c r="F119" s="7" t="str">
        <f>VLOOKUP($A119,'Medical Examinations'!$A$1:$P$2336,5,FALSE)</f>
        <v>No</v>
      </c>
      <c r="G119" s="7" t="str">
        <f>VLOOKUP($A119,'Medical Examinations'!$A$1:$P$2336,6,FALSE)</f>
        <v>No</v>
      </c>
      <c r="H119" s="7" t="str">
        <f>VLOOKUP($A119,'Medical Examinations'!$A$1:$P$2336,12,FALSE)</f>
        <v>0</v>
      </c>
      <c r="I119" s="7" t="str">
        <f>VLOOKUP($A119,'Medical Examinations'!$A$1:$P$2336,14,FALSE)</f>
        <v>Yes</v>
      </c>
      <c r="J119" s="7" t="str">
        <f>VLOOKUP($A119,'Medical Examinations'!$A$1:$P$2336,15,FALSE)</f>
        <v>Obesity</v>
      </c>
      <c r="K119" s="7" t="str">
        <f>VLOOKUP($A119,'Medical Examinations'!$A$1:$P$2336,16,FALSE)</f>
        <v>Diabetes</v>
      </c>
      <c r="L119" s="12">
        <f>VLOOKUP($A119,'Hospitalisation Details'!$A$1:$U$2344,18,FALSE)</f>
        <v>25110</v>
      </c>
      <c r="M119" s="21">
        <f>VLOOKUP($A119,'Hospitalisation Details'!$A$1:$U$2344,21,FALSE)</f>
        <v>39721.93</v>
      </c>
      <c r="N119" s="9" t="str">
        <f>VLOOKUP($A119,'Hospitalisation Details'!$A$1:$U$2344,14,FALSE)</f>
        <v>tier - 2</v>
      </c>
      <c r="O119" s="9" t="str">
        <f>VLOOKUP($A119,'Hospitalisation Details'!$A$1:$U$2344,15,FALSE)</f>
        <v>tier - 2</v>
      </c>
      <c r="P119" s="9" t="str">
        <f>VLOOKUP($A119,'Hospitalisation Details'!$A$1:$U$2344,16,FALSE)</f>
        <v>R1011</v>
      </c>
      <c r="Q119" s="9">
        <f>VLOOKUP($A119,'Hospitalisation Details'!$A$1:$U$2344,20,FALSE)</f>
        <v>54</v>
      </c>
    </row>
    <row r="120" spans="1:17" ht="15.75" x14ac:dyDescent="0.25">
      <c r="A120" s="10" t="s">
        <v>2254</v>
      </c>
      <c r="B120" s="7" t="str">
        <f>VLOOKUP($A120,'Customer Names'!$A$1:$E$2336,4,FALSE)</f>
        <v xml:space="preserve">  Charlie</v>
      </c>
      <c r="C120" s="7">
        <f>VLOOKUP($A120,'Medical Examinations'!$A$1:$P$2336,2,FALSE)</f>
        <v>46.39</v>
      </c>
      <c r="D120" s="7">
        <f>VLOOKUP($A120,'Medical Examinations'!$A$1:$P$2336,3,FALSE)</f>
        <v>5.09</v>
      </c>
      <c r="E120" s="7" t="str">
        <f>VLOOKUP($A120,'Medical Examinations'!$A$1:$P$2336,13,FALSE)</f>
        <v>No</v>
      </c>
      <c r="F120" s="7" t="str">
        <f>VLOOKUP($A120,'Medical Examinations'!$A$1:$P$2336,5,FALSE)</f>
        <v>No</v>
      </c>
      <c r="G120" s="7" t="str">
        <f>VLOOKUP($A120,'Medical Examinations'!$A$1:$P$2336,6,FALSE)</f>
        <v>No</v>
      </c>
      <c r="H120" s="7" t="str">
        <f>VLOOKUP($A120,'Medical Examinations'!$A$1:$P$2336,12,FALSE)</f>
        <v>0</v>
      </c>
      <c r="I120" s="7" t="str">
        <f>VLOOKUP($A120,'Medical Examinations'!$A$1:$P$2336,14,FALSE)</f>
        <v>Yes</v>
      </c>
      <c r="J120" s="7" t="str">
        <f>VLOOKUP($A120,'Medical Examinations'!$A$1:$P$2336,15,FALSE)</f>
        <v>Obesity</v>
      </c>
      <c r="K120" s="7" t="str">
        <f>VLOOKUP($A120,'Medical Examinations'!$A$1:$P$2336,16,FALSE)</f>
        <v>Normal</v>
      </c>
      <c r="L120" s="12">
        <f>VLOOKUP($A120,'Hospitalisation Details'!$A$1:$U$2344,18,FALSE)</f>
        <v>28476</v>
      </c>
      <c r="M120" s="21">
        <f>VLOOKUP($A120,'Hospitalisation Details'!$A$1:$U$2344,21,FALSE)</f>
        <v>39670.44</v>
      </c>
      <c r="N120" s="9" t="str">
        <f>VLOOKUP($A120,'Hospitalisation Details'!$A$1:$U$2344,14,FALSE)</f>
        <v>tier - 2</v>
      </c>
      <c r="O120" s="9" t="str">
        <f>VLOOKUP($A120,'Hospitalisation Details'!$A$1:$U$2344,15,FALSE)</f>
        <v>tier - 1</v>
      </c>
      <c r="P120" s="9" t="str">
        <f>VLOOKUP($A120,'Hospitalisation Details'!$A$1:$U$2344,16,FALSE)</f>
        <v>R1012</v>
      </c>
      <c r="Q120" s="9">
        <f>VLOOKUP($A120,'Hospitalisation Details'!$A$1:$U$2344,20,FALSE)</f>
        <v>45</v>
      </c>
    </row>
    <row r="121" spans="1:17" ht="15.75" x14ac:dyDescent="0.25">
      <c r="A121" s="10" t="s">
        <v>2253</v>
      </c>
      <c r="B121" s="7" t="str">
        <f>VLOOKUP($A121,'Customer Names'!$A$1:$E$2336,4,FALSE)</f>
        <v xml:space="preserve">  Meb</v>
      </c>
      <c r="C121" s="7">
        <f>VLOOKUP($A121,'Medical Examinations'!$A$1:$P$2336,2,FALSE)</f>
        <v>42.13</v>
      </c>
      <c r="D121" s="7">
        <f>VLOOKUP($A121,'Medical Examinations'!$A$1:$P$2336,3,FALSE)</f>
        <v>5.2</v>
      </c>
      <c r="E121" s="7" t="str">
        <f>VLOOKUP($A121,'Medical Examinations'!$A$1:$P$2336,13,FALSE)</f>
        <v>Yes</v>
      </c>
      <c r="F121" s="7" t="str">
        <f>VLOOKUP($A121,'Medical Examinations'!$A$1:$P$2336,5,FALSE)</f>
        <v>No</v>
      </c>
      <c r="G121" s="7" t="str">
        <f>VLOOKUP($A121,'Medical Examinations'!$A$1:$P$2336,6,FALSE)</f>
        <v>No</v>
      </c>
      <c r="H121" s="7">
        <f>VLOOKUP($A121,'Medical Examinations'!$A$1:$P$2336,12,FALSE)</f>
        <v>1</v>
      </c>
      <c r="I121" s="7" t="str">
        <f>VLOOKUP($A121,'Medical Examinations'!$A$1:$P$2336,14,FALSE)</f>
        <v>Yes</v>
      </c>
      <c r="J121" s="7" t="str">
        <f>VLOOKUP($A121,'Medical Examinations'!$A$1:$P$2336,15,FALSE)</f>
        <v>Obesity</v>
      </c>
      <c r="K121" s="7" t="str">
        <f>VLOOKUP($A121,'Medical Examinations'!$A$1:$P$2336,16,FALSE)</f>
        <v>Normal</v>
      </c>
      <c r="L121" s="12">
        <f>VLOOKUP($A121,'Hospitalisation Details'!$A$1:$U$2344,18,FALSE)</f>
        <v>34918</v>
      </c>
      <c r="M121" s="21">
        <f>VLOOKUP($A121,'Hospitalisation Details'!$A$1:$U$2344,21,FALSE)</f>
        <v>39611.760000000002</v>
      </c>
      <c r="N121" s="9" t="str">
        <f>VLOOKUP($A121,'Hospitalisation Details'!$A$1:$U$2344,14,FALSE)</f>
        <v>tier - 1</v>
      </c>
      <c r="O121" s="9" t="str">
        <f>VLOOKUP($A121,'Hospitalisation Details'!$A$1:$U$2344,15,FALSE)</f>
        <v>tier - 3</v>
      </c>
      <c r="P121" s="9" t="str">
        <f>VLOOKUP($A121,'Hospitalisation Details'!$A$1:$U$2344,16,FALSE)</f>
        <v>R1013</v>
      </c>
      <c r="Q121" s="9">
        <f>VLOOKUP($A121,'Hospitalisation Details'!$A$1:$U$2344,20,FALSE)</f>
        <v>27</v>
      </c>
    </row>
    <row r="122" spans="1:17" ht="15.75" x14ac:dyDescent="0.25">
      <c r="A122" s="10" t="s">
        <v>2252</v>
      </c>
      <c r="B122" s="7" t="str">
        <f>VLOOKUP($A122,'Customer Names'!$A$1:$E$2336,4,FALSE)</f>
        <v xml:space="preserve">  Aaqib L</v>
      </c>
      <c r="C122" s="7">
        <f>VLOOKUP($A122,'Medical Examinations'!$A$1:$P$2336,2,FALSE)</f>
        <v>30.78</v>
      </c>
      <c r="D122" s="7">
        <f>VLOOKUP($A122,'Medical Examinations'!$A$1:$P$2336,3,FALSE)</f>
        <v>8.4499999999999993</v>
      </c>
      <c r="E122" s="7" t="str">
        <f>VLOOKUP($A122,'Medical Examinations'!$A$1:$P$2336,13,FALSE)</f>
        <v>Yes</v>
      </c>
      <c r="F122" s="7" t="str">
        <f>VLOOKUP($A122,'Medical Examinations'!$A$1:$P$2336,5,FALSE)</f>
        <v>No</v>
      </c>
      <c r="G122" s="7" t="str">
        <f>VLOOKUP($A122,'Medical Examinations'!$A$1:$P$2336,6,FALSE)</f>
        <v>No</v>
      </c>
      <c r="H122" s="7" t="str">
        <f>VLOOKUP($A122,'Medical Examinations'!$A$1:$P$2336,12,FALSE)</f>
        <v>0</v>
      </c>
      <c r="I122" s="7" t="str">
        <f>VLOOKUP($A122,'Medical Examinations'!$A$1:$P$2336,14,FALSE)</f>
        <v>Yes</v>
      </c>
      <c r="J122" s="7" t="str">
        <f>VLOOKUP($A122,'Medical Examinations'!$A$1:$P$2336,15,FALSE)</f>
        <v>Obesity</v>
      </c>
      <c r="K122" s="7" t="str">
        <f>VLOOKUP($A122,'Medical Examinations'!$A$1:$P$2336,16,FALSE)</f>
        <v>Diabetes</v>
      </c>
      <c r="L122" s="12">
        <f>VLOOKUP($A122,'Hospitalisation Details'!$A$1:$U$2344,18,FALSE)</f>
        <v>29772</v>
      </c>
      <c r="M122" s="21">
        <f>VLOOKUP($A122,'Hospitalisation Details'!$A$1:$U$2344,21,FALSE)</f>
        <v>39597.410000000003</v>
      </c>
      <c r="N122" s="9" t="str">
        <f>VLOOKUP($A122,'Hospitalisation Details'!$A$1:$U$2344,14,FALSE)</f>
        <v>tier - 1</v>
      </c>
      <c r="O122" s="9" t="str">
        <f>VLOOKUP($A122,'Hospitalisation Details'!$A$1:$U$2344,15,FALSE)</f>
        <v>tier - 2</v>
      </c>
      <c r="P122" s="9" t="str">
        <f>VLOOKUP($A122,'Hospitalisation Details'!$A$1:$U$2344,16,FALSE)</f>
        <v>R1017</v>
      </c>
      <c r="Q122" s="9">
        <f>VLOOKUP($A122,'Hospitalisation Details'!$A$1:$U$2344,20,FALSE)</f>
        <v>41</v>
      </c>
    </row>
    <row r="123" spans="1:17" ht="15.75" x14ac:dyDescent="0.25">
      <c r="A123" s="10" t="s">
        <v>2251</v>
      </c>
      <c r="B123" s="7" t="str">
        <f>VLOOKUP($A123,'Customer Names'!$A$1:$E$2336,4,FALSE)</f>
        <v xml:space="preserve">  Craig A</v>
      </c>
      <c r="C123" s="7">
        <f>VLOOKUP($A123,'Medical Examinations'!$A$1:$P$2336,2,FALSE)</f>
        <v>31.35</v>
      </c>
      <c r="D123" s="7">
        <f>VLOOKUP($A123,'Medical Examinations'!$A$1:$P$2336,3,FALSE)</f>
        <v>9.5399999999999991</v>
      </c>
      <c r="E123" s="7" t="str">
        <f>VLOOKUP($A123,'Medical Examinations'!$A$1:$P$2336,13,FALSE)</f>
        <v>No</v>
      </c>
      <c r="F123" s="7" t="str">
        <f>VLOOKUP($A123,'Medical Examinations'!$A$1:$P$2336,5,FALSE)</f>
        <v>No</v>
      </c>
      <c r="G123" s="7" t="str">
        <f>VLOOKUP($A123,'Medical Examinations'!$A$1:$P$2336,6,FALSE)</f>
        <v>No</v>
      </c>
      <c r="H123" s="7" t="str">
        <f>VLOOKUP($A123,'Medical Examinations'!$A$1:$P$2336,12,FALSE)</f>
        <v>0</v>
      </c>
      <c r="I123" s="7" t="str">
        <f>VLOOKUP($A123,'Medical Examinations'!$A$1:$P$2336,14,FALSE)</f>
        <v>Yes</v>
      </c>
      <c r="J123" s="7" t="str">
        <f>VLOOKUP($A123,'Medical Examinations'!$A$1:$P$2336,15,FALSE)</f>
        <v>Obesity</v>
      </c>
      <c r="K123" s="7" t="str">
        <f>VLOOKUP($A123,'Medical Examinations'!$A$1:$P$2336,16,FALSE)</f>
        <v>Diabetes</v>
      </c>
      <c r="L123" s="12">
        <f>VLOOKUP($A123,'Hospitalisation Details'!$A$1:$U$2344,18,FALSE)</f>
        <v>28683</v>
      </c>
      <c r="M123" s="21">
        <f>VLOOKUP($A123,'Hospitalisation Details'!$A$1:$U$2344,21,FALSE)</f>
        <v>39556.49</v>
      </c>
      <c r="N123" s="9" t="str">
        <f>VLOOKUP($A123,'Hospitalisation Details'!$A$1:$U$2344,14,FALSE)</f>
        <v>tier - 1</v>
      </c>
      <c r="O123" s="9" t="str">
        <f>VLOOKUP($A123,'Hospitalisation Details'!$A$1:$U$2344,15,FALSE)</f>
        <v>tier - 2</v>
      </c>
      <c r="P123" s="9" t="str">
        <f>VLOOKUP($A123,'Hospitalisation Details'!$A$1:$U$2344,16,FALSE)</f>
        <v>R1015</v>
      </c>
      <c r="Q123" s="9">
        <f>VLOOKUP($A123,'Hospitalisation Details'!$A$1:$U$2344,20,FALSE)</f>
        <v>44</v>
      </c>
    </row>
    <row r="124" spans="1:17" ht="15.75" x14ac:dyDescent="0.25">
      <c r="A124" s="10" t="s">
        <v>2250</v>
      </c>
      <c r="B124" s="7" t="str">
        <f>VLOOKUP($A124,'Customer Names'!$A$1:$E$2336,4,FALSE)</f>
        <v xml:space="preserve">  Meredith</v>
      </c>
      <c r="C124" s="7">
        <f>VLOOKUP($A124,'Medical Examinations'!$A$1:$P$2336,2,FALSE)</f>
        <v>41.46</v>
      </c>
      <c r="D124" s="7">
        <f>VLOOKUP($A124,'Medical Examinations'!$A$1:$P$2336,3,FALSE)</f>
        <v>4.99</v>
      </c>
      <c r="E124" s="7" t="str">
        <f>VLOOKUP($A124,'Medical Examinations'!$A$1:$P$2336,13,FALSE)</f>
        <v>Yes</v>
      </c>
      <c r="F124" s="7" t="str">
        <f>VLOOKUP($A124,'Medical Examinations'!$A$1:$P$2336,5,FALSE)</f>
        <v>No</v>
      </c>
      <c r="G124" s="7" t="str">
        <f>VLOOKUP($A124,'Medical Examinations'!$A$1:$P$2336,6,FALSE)</f>
        <v>No</v>
      </c>
      <c r="H124" s="7">
        <f>VLOOKUP($A124,'Medical Examinations'!$A$1:$P$2336,12,FALSE)</f>
        <v>2</v>
      </c>
      <c r="I124" s="7" t="str">
        <f>VLOOKUP($A124,'Medical Examinations'!$A$1:$P$2336,14,FALSE)</f>
        <v>Yes</v>
      </c>
      <c r="J124" s="7" t="str">
        <f>VLOOKUP($A124,'Medical Examinations'!$A$1:$P$2336,15,FALSE)</f>
        <v>Obesity</v>
      </c>
      <c r="K124" s="7" t="str">
        <f>VLOOKUP($A124,'Medical Examinations'!$A$1:$P$2336,16,FALSE)</f>
        <v>Normal</v>
      </c>
      <c r="L124" s="12">
        <f>VLOOKUP($A124,'Hospitalisation Details'!$A$1:$U$2344,18,FALSE)</f>
        <v>24282</v>
      </c>
      <c r="M124" s="21">
        <f>VLOOKUP($A124,'Hospitalisation Details'!$A$1:$U$2344,21,FALSE)</f>
        <v>39396.86</v>
      </c>
      <c r="N124" s="9" t="str">
        <f>VLOOKUP($A124,'Hospitalisation Details'!$A$1:$U$2344,14,FALSE)</f>
        <v>tier - 2</v>
      </c>
      <c r="O124" s="9" t="str">
        <f>VLOOKUP($A124,'Hospitalisation Details'!$A$1:$U$2344,15,FALSE)</f>
        <v>tier - 2</v>
      </c>
      <c r="P124" s="9" t="str">
        <f>VLOOKUP($A124,'Hospitalisation Details'!$A$1:$U$2344,16,FALSE)</f>
        <v>R1011</v>
      </c>
      <c r="Q124" s="9">
        <f>VLOOKUP($A124,'Hospitalisation Details'!$A$1:$U$2344,20,FALSE)</f>
        <v>56</v>
      </c>
    </row>
    <row r="125" spans="1:17" ht="15.75" x14ac:dyDescent="0.25">
      <c r="A125" s="10" t="s">
        <v>2249</v>
      </c>
      <c r="B125" s="7" t="str">
        <f>VLOOKUP($A125,'Customer Names'!$A$1:$E$2336,4,FALSE)</f>
        <v xml:space="preserve">  Doug</v>
      </c>
      <c r="C125" s="7">
        <f>VLOOKUP($A125,'Medical Examinations'!$A$1:$P$2336,2,FALSE)</f>
        <v>48</v>
      </c>
      <c r="D125" s="7">
        <f>VLOOKUP($A125,'Medical Examinations'!$A$1:$P$2336,3,FALSE)</f>
        <v>10.54</v>
      </c>
      <c r="E125" s="7" t="str">
        <f>VLOOKUP($A125,'Medical Examinations'!$A$1:$P$2336,13,FALSE)</f>
        <v>No</v>
      </c>
      <c r="F125" s="7" t="str">
        <f>VLOOKUP($A125,'Medical Examinations'!$A$1:$P$2336,5,FALSE)</f>
        <v>No</v>
      </c>
      <c r="G125" s="7" t="str">
        <f>VLOOKUP($A125,'Medical Examinations'!$A$1:$P$2336,6,FALSE)</f>
        <v>No</v>
      </c>
      <c r="H125" s="7" t="str">
        <f>VLOOKUP($A125,'Medical Examinations'!$A$1:$P$2336,12,FALSE)</f>
        <v>0</v>
      </c>
      <c r="I125" s="7" t="str">
        <f>VLOOKUP($A125,'Medical Examinations'!$A$1:$P$2336,14,FALSE)</f>
        <v>Yes</v>
      </c>
      <c r="J125" s="7" t="str">
        <f>VLOOKUP($A125,'Medical Examinations'!$A$1:$P$2336,15,FALSE)</f>
        <v>Obesity</v>
      </c>
      <c r="K125" s="7" t="str">
        <f>VLOOKUP($A125,'Medical Examinations'!$A$1:$P$2336,16,FALSE)</f>
        <v>Diabetes</v>
      </c>
      <c r="L125" s="12">
        <f>VLOOKUP($A125,'Hospitalisation Details'!$A$1:$U$2344,18,FALSE)</f>
        <v>28707</v>
      </c>
      <c r="M125" s="21">
        <f>VLOOKUP($A125,'Hospitalisation Details'!$A$1:$U$2344,21,FALSE)</f>
        <v>39352.6</v>
      </c>
      <c r="N125" s="9" t="str">
        <f>VLOOKUP($A125,'Hospitalisation Details'!$A$1:$U$2344,14,FALSE)</f>
        <v>tier - 2</v>
      </c>
      <c r="O125" s="9" t="str">
        <f>VLOOKUP($A125,'Hospitalisation Details'!$A$1:$U$2344,15,FALSE)</f>
        <v>tier - 3</v>
      </c>
      <c r="P125" s="9" t="str">
        <f>VLOOKUP($A125,'Hospitalisation Details'!$A$1:$U$2344,16,FALSE)</f>
        <v>R1011</v>
      </c>
      <c r="Q125" s="9">
        <f>VLOOKUP($A125,'Hospitalisation Details'!$A$1:$U$2344,20,FALSE)</f>
        <v>44</v>
      </c>
    </row>
    <row r="126" spans="1:17" ht="15.75" x14ac:dyDescent="0.25">
      <c r="A126" s="10" t="s">
        <v>2248</v>
      </c>
      <c r="B126" s="7" t="str">
        <f>VLOOKUP($A126,'Customer Names'!$A$1:$E$2336,4,FALSE)</f>
        <v xml:space="preserve">  Elizabeth J</v>
      </c>
      <c r="C126" s="7">
        <f>VLOOKUP($A126,'Medical Examinations'!$A$1:$P$2336,2,FALSE)</f>
        <v>49.13</v>
      </c>
      <c r="D126" s="7">
        <f>VLOOKUP($A126,'Medical Examinations'!$A$1:$P$2336,3,FALSE)</f>
        <v>4.54</v>
      </c>
      <c r="E126" s="7" t="str">
        <f>VLOOKUP($A126,'Medical Examinations'!$A$1:$P$2336,13,FALSE)</f>
        <v>No</v>
      </c>
      <c r="F126" s="7" t="str">
        <f>VLOOKUP($A126,'Medical Examinations'!$A$1:$P$2336,5,FALSE)</f>
        <v>No</v>
      </c>
      <c r="G126" s="7" t="str">
        <f>VLOOKUP($A126,'Medical Examinations'!$A$1:$P$2336,6,FALSE)</f>
        <v>No</v>
      </c>
      <c r="H126" s="7" t="str">
        <f>VLOOKUP($A126,'Medical Examinations'!$A$1:$P$2336,12,FALSE)</f>
        <v>0</v>
      </c>
      <c r="I126" s="7" t="str">
        <f>VLOOKUP($A126,'Medical Examinations'!$A$1:$P$2336,14,FALSE)</f>
        <v>Yes</v>
      </c>
      <c r="J126" s="7" t="str">
        <f>VLOOKUP($A126,'Medical Examinations'!$A$1:$P$2336,15,FALSE)</f>
        <v>Obesity</v>
      </c>
      <c r="K126" s="7" t="str">
        <f>VLOOKUP($A126,'Medical Examinations'!$A$1:$P$2336,16,FALSE)</f>
        <v>Normal</v>
      </c>
      <c r="L126" s="12">
        <f>VLOOKUP($A126,'Hospitalisation Details'!$A$1:$U$2344,18,FALSE)</f>
        <v>30179</v>
      </c>
      <c r="M126" s="21">
        <f>VLOOKUP($A126,'Hospitalisation Details'!$A$1:$U$2344,21,FALSE)</f>
        <v>39315.279999999999</v>
      </c>
      <c r="N126" s="9" t="str">
        <f>VLOOKUP($A126,'Hospitalisation Details'!$A$1:$U$2344,14,FALSE)</f>
        <v>tier - 2</v>
      </c>
      <c r="O126" s="9" t="str">
        <f>VLOOKUP($A126,'Hospitalisation Details'!$A$1:$U$2344,15,FALSE)</f>
        <v>tier - 3</v>
      </c>
      <c r="P126" s="9" t="str">
        <f>VLOOKUP($A126,'Hospitalisation Details'!$A$1:$U$2344,16,FALSE)</f>
        <v>R1011</v>
      </c>
      <c r="Q126" s="9">
        <f>VLOOKUP($A126,'Hospitalisation Details'!$A$1:$U$2344,20,FALSE)</f>
        <v>40</v>
      </c>
    </row>
    <row r="127" spans="1:17" ht="15.75" x14ac:dyDescent="0.25">
      <c r="A127" s="10" t="s">
        <v>2247</v>
      </c>
      <c r="B127" s="7" t="str">
        <f>VLOOKUP($A127,'Customer Names'!$A$1:$E$2336,4,FALSE)</f>
        <v xml:space="preserve">  Matthew P</v>
      </c>
      <c r="C127" s="7">
        <f>VLOOKUP($A127,'Medical Examinations'!$A$1:$P$2336,2,FALSE)</f>
        <v>37.799999999999997</v>
      </c>
      <c r="D127" s="7">
        <f>VLOOKUP($A127,'Medical Examinations'!$A$1:$P$2336,3,FALSE)</f>
        <v>6.29</v>
      </c>
      <c r="E127" s="7" t="str">
        <f>VLOOKUP($A127,'Medical Examinations'!$A$1:$P$2336,13,FALSE)</f>
        <v>No</v>
      </c>
      <c r="F127" s="7" t="str">
        <f>VLOOKUP($A127,'Medical Examinations'!$A$1:$P$2336,5,FALSE)</f>
        <v>No</v>
      </c>
      <c r="G127" s="7" t="str">
        <f>VLOOKUP($A127,'Medical Examinations'!$A$1:$P$2336,6,FALSE)</f>
        <v>No</v>
      </c>
      <c r="H127" s="7">
        <f>VLOOKUP($A127,'Medical Examinations'!$A$1:$P$2336,12,FALSE)</f>
        <v>1</v>
      </c>
      <c r="I127" s="7" t="str">
        <f>VLOOKUP($A127,'Medical Examinations'!$A$1:$P$2336,14,FALSE)</f>
        <v>Yes</v>
      </c>
      <c r="J127" s="7" t="str">
        <f>VLOOKUP($A127,'Medical Examinations'!$A$1:$P$2336,15,FALSE)</f>
        <v>Obesity</v>
      </c>
      <c r="K127" s="7" t="str">
        <f>VLOOKUP($A127,'Medical Examinations'!$A$1:$P$2336,16,FALSE)</f>
        <v>Prediabetes</v>
      </c>
      <c r="L127" s="12">
        <f>VLOOKUP($A127,'Hospitalisation Details'!$A$1:$U$2344,18,FALSE)</f>
        <v>33938</v>
      </c>
      <c r="M127" s="21">
        <f>VLOOKUP($A127,'Hospitalisation Details'!$A$1:$U$2344,21,FALSE)</f>
        <v>39241.440000000002</v>
      </c>
      <c r="N127" s="9" t="str">
        <f>VLOOKUP($A127,'Hospitalisation Details'!$A$1:$U$2344,14,FALSE)</f>
        <v>tier - 1</v>
      </c>
      <c r="O127" s="9" t="str">
        <f>VLOOKUP($A127,'Hospitalisation Details'!$A$1:$U$2344,15,FALSE)</f>
        <v>tier - 3</v>
      </c>
      <c r="P127" s="9" t="str">
        <f>VLOOKUP($A127,'Hospitalisation Details'!$A$1:$U$2344,16,FALSE)</f>
        <v>R1011</v>
      </c>
      <c r="Q127" s="9">
        <f>VLOOKUP($A127,'Hospitalisation Details'!$A$1:$U$2344,20,FALSE)</f>
        <v>30</v>
      </c>
    </row>
    <row r="128" spans="1:17" ht="15.75" x14ac:dyDescent="0.25">
      <c r="A128" s="10" t="s">
        <v>2246</v>
      </c>
      <c r="B128" s="7" t="str">
        <f>VLOOKUP($A128,'Customer Names'!$A$1:$E$2336,4,FALSE)</f>
        <v xml:space="preserve">  Guillermo Sr</v>
      </c>
      <c r="C128" s="7">
        <f>VLOOKUP($A128,'Medical Examinations'!$A$1:$P$2336,2,FALSE)</f>
        <v>38.299999999999997</v>
      </c>
      <c r="D128" s="7">
        <f>VLOOKUP($A128,'Medical Examinations'!$A$1:$P$2336,3,FALSE)</f>
        <v>9.51</v>
      </c>
      <c r="E128" s="7" t="str">
        <f>VLOOKUP($A128,'Medical Examinations'!$A$1:$P$2336,13,FALSE)</f>
        <v>No</v>
      </c>
      <c r="F128" s="7" t="str">
        <f>VLOOKUP($A128,'Medical Examinations'!$A$1:$P$2336,5,FALSE)</f>
        <v>No</v>
      </c>
      <c r="G128" s="7" t="str">
        <f>VLOOKUP($A128,'Medical Examinations'!$A$1:$P$2336,6,FALSE)</f>
        <v>No</v>
      </c>
      <c r="H128" s="7" t="str">
        <f>VLOOKUP($A128,'Medical Examinations'!$A$1:$P$2336,12,FALSE)</f>
        <v>0</v>
      </c>
      <c r="I128" s="7" t="str">
        <f>VLOOKUP($A128,'Medical Examinations'!$A$1:$P$2336,14,FALSE)</f>
        <v>Yes</v>
      </c>
      <c r="J128" s="7" t="str">
        <f>VLOOKUP($A128,'Medical Examinations'!$A$1:$P$2336,15,FALSE)</f>
        <v>Obesity</v>
      </c>
      <c r="K128" s="7" t="str">
        <f>VLOOKUP($A128,'Medical Examinations'!$A$1:$P$2336,16,FALSE)</f>
        <v>Diabetes</v>
      </c>
      <c r="L128" s="12">
        <f>VLOOKUP($A128,'Hospitalisation Details'!$A$1:$U$2344,18,FALSE)</f>
        <v>22834</v>
      </c>
      <c r="M128" s="21">
        <f>VLOOKUP($A128,'Hospitalisation Details'!$A$1:$U$2344,21,FALSE)</f>
        <v>39221.120000000003</v>
      </c>
      <c r="N128" s="9" t="str">
        <f>VLOOKUP($A128,'Hospitalisation Details'!$A$1:$U$2344,14,FALSE)</f>
        <v>tier - 2</v>
      </c>
      <c r="O128" s="9" t="str">
        <f>VLOOKUP($A128,'Hospitalisation Details'!$A$1:$U$2344,15,FALSE)</f>
        <v>tier - 1</v>
      </c>
      <c r="P128" s="9" t="str">
        <f>VLOOKUP($A128,'Hospitalisation Details'!$A$1:$U$2344,16,FALSE)</f>
        <v>R1011</v>
      </c>
      <c r="Q128" s="9">
        <f>VLOOKUP($A128,'Hospitalisation Details'!$A$1:$U$2344,20,FALSE)</f>
        <v>60</v>
      </c>
    </row>
    <row r="129" spans="1:17" ht="15.75" x14ac:dyDescent="0.25">
      <c r="A129" s="10" t="s">
        <v>2245</v>
      </c>
      <c r="B129" s="7" t="str">
        <f>VLOOKUP($A129,'Customer Names'!$A$1:$E$2336,4,FALSE)</f>
        <v xml:space="preserve">  Ryan C</v>
      </c>
      <c r="C129" s="7">
        <f>VLOOKUP($A129,'Medical Examinations'!$A$1:$P$2336,2,FALSE)</f>
        <v>32.774999999999999</v>
      </c>
      <c r="D129" s="7">
        <f>VLOOKUP($A129,'Medical Examinations'!$A$1:$P$2336,3,FALSE)</f>
        <v>4.72</v>
      </c>
      <c r="E129" s="7" t="str">
        <f>VLOOKUP($A129,'Medical Examinations'!$A$1:$P$2336,13,FALSE)</f>
        <v>No</v>
      </c>
      <c r="F129" s="7" t="str">
        <f>VLOOKUP($A129,'Medical Examinations'!$A$1:$P$2336,5,FALSE)</f>
        <v>No</v>
      </c>
      <c r="G129" s="7" t="str">
        <f>VLOOKUP($A129,'Medical Examinations'!$A$1:$P$2336,6,FALSE)</f>
        <v>No</v>
      </c>
      <c r="H129" s="7" t="str">
        <f>VLOOKUP($A129,'Medical Examinations'!$A$1:$P$2336,12,FALSE)</f>
        <v>0</v>
      </c>
      <c r="I129" s="7" t="str">
        <f>VLOOKUP($A129,'Medical Examinations'!$A$1:$P$2336,14,FALSE)</f>
        <v>Yes</v>
      </c>
      <c r="J129" s="7" t="str">
        <f>VLOOKUP($A129,'Medical Examinations'!$A$1:$P$2336,15,FALSE)</f>
        <v>Obesity</v>
      </c>
      <c r="K129" s="7" t="str">
        <f>VLOOKUP($A129,'Medical Examinations'!$A$1:$P$2336,16,FALSE)</f>
        <v>Normal</v>
      </c>
      <c r="L129" s="12">
        <f>VLOOKUP($A129,'Hospitalisation Details'!$A$1:$U$2344,18,FALSE)</f>
        <v>30167</v>
      </c>
      <c r="M129" s="21">
        <f>VLOOKUP($A129,'Hospitalisation Details'!$A$1:$U$2344,21,FALSE)</f>
        <v>39125.33</v>
      </c>
      <c r="N129" s="9" t="str">
        <f>VLOOKUP($A129,'Hospitalisation Details'!$A$1:$U$2344,14,FALSE)</f>
        <v>tier - 1</v>
      </c>
      <c r="O129" s="9" t="str">
        <f>VLOOKUP($A129,'Hospitalisation Details'!$A$1:$U$2344,15,FALSE)</f>
        <v>tier - 1</v>
      </c>
      <c r="P129" s="9" t="str">
        <f>VLOOKUP($A129,'Hospitalisation Details'!$A$1:$U$2344,16,FALSE)</f>
        <v>R1016</v>
      </c>
      <c r="Q129" s="9">
        <f>VLOOKUP($A129,'Hospitalisation Details'!$A$1:$U$2344,20,FALSE)</f>
        <v>40</v>
      </c>
    </row>
    <row r="130" spans="1:17" ht="15.75" x14ac:dyDescent="0.25">
      <c r="A130" s="10" t="s">
        <v>2244</v>
      </c>
      <c r="B130" s="7" t="str">
        <f>VLOOKUP($A130,'Customer Names'!$A$1:$E$2336,4,FALSE)</f>
        <v xml:space="preserve">  Dane</v>
      </c>
      <c r="C130" s="7">
        <f>VLOOKUP($A130,'Medical Examinations'!$A$1:$P$2336,2,FALSE)</f>
        <v>34.200000000000003</v>
      </c>
      <c r="D130" s="7">
        <f>VLOOKUP($A130,'Medical Examinations'!$A$1:$P$2336,3,FALSE)</f>
        <v>5.91</v>
      </c>
      <c r="E130" s="7" t="str">
        <f>VLOOKUP($A130,'Medical Examinations'!$A$1:$P$2336,13,FALSE)</f>
        <v>Yes</v>
      </c>
      <c r="F130" s="7" t="str">
        <f>VLOOKUP($A130,'Medical Examinations'!$A$1:$P$2336,5,FALSE)</f>
        <v>No</v>
      </c>
      <c r="G130" s="7" t="str">
        <f>VLOOKUP($A130,'Medical Examinations'!$A$1:$P$2336,6,FALSE)</f>
        <v>No</v>
      </c>
      <c r="H130" s="7" t="str">
        <f>VLOOKUP($A130,'Medical Examinations'!$A$1:$P$2336,12,FALSE)</f>
        <v>0</v>
      </c>
      <c r="I130" s="7" t="str">
        <f>VLOOKUP($A130,'Medical Examinations'!$A$1:$P$2336,14,FALSE)</f>
        <v>Yes</v>
      </c>
      <c r="J130" s="7" t="str">
        <f>VLOOKUP($A130,'Medical Examinations'!$A$1:$P$2336,15,FALSE)</f>
        <v>Obesity</v>
      </c>
      <c r="K130" s="7" t="str">
        <f>VLOOKUP($A130,'Medical Examinations'!$A$1:$P$2336,16,FALSE)</f>
        <v>Prediabetes</v>
      </c>
      <c r="L130" s="12">
        <f>VLOOKUP($A130,'Hospitalisation Details'!$A$1:$U$2344,18,FALSE)</f>
        <v>31310</v>
      </c>
      <c r="M130" s="21">
        <f>VLOOKUP($A130,'Hospitalisation Details'!$A$1:$U$2344,21,FALSE)</f>
        <v>39047.29</v>
      </c>
      <c r="N130" s="9" t="str">
        <f>VLOOKUP($A130,'Hospitalisation Details'!$A$1:$U$2344,14,FALSE)</f>
        <v>tier - 1</v>
      </c>
      <c r="O130" s="9" t="str">
        <f>VLOOKUP($A130,'Hospitalisation Details'!$A$1:$U$2344,15,FALSE)</f>
        <v>tier - 3</v>
      </c>
      <c r="P130" s="9" t="str">
        <f>VLOOKUP($A130,'Hospitalisation Details'!$A$1:$U$2344,16,FALSE)</f>
        <v>R1017</v>
      </c>
      <c r="Q130" s="9">
        <f>VLOOKUP($A130,'Hospitalisation Details'!$A$1:$U$2344,20,FALSE)</f>
        <v>37</v>
      </c>
    </row>
    <row r="131" spans="1:17" ht="15.75" x14ac:dyDescent="0.25">
      <c r="A131" s="10" t="s">
        <v>2243</v>
      </c>
      <c r="B131" s="7" t="str">
        <f>VLOOKUP($A131,'Customer Names'!$A$1:$E$2336,4,FALSE)</f>
        <v xml:space="preserve">  Jonas</v>
      </c>
      <c r="C131" s="7">
        <f>VLOOKUP($A131,'Medical Examinations'!$A$1:$P$2336,2,FALSE)</f>
        <v>30.2</v>
      </c>
      <c r="D131" s="7">
        <f>VLOOKUP($A131,'Medical Examinations'!$A$1:$P$2336,3,FALSE)</f>
        <v>9.58</v>
      </c>
      <c r="E131" s="7" t="str">
        <f>VLOOKUP($A131,'Medical Examinations'!$A$1:$P$2336,13,FALSE)</f>
        <v>No</v>
      </c>
      <c r="F131" s="7" t="str">
        <f>VLOOKUP($A131,'Medical Examinations'!$A$1:$P$2336,5,FALSE)</f>
        <v>No</v>
      </c>
      <c r="G131" s="7" t="str">
        <f>VLOOKUP($A131,'Medical Examinations'!$A$1:$P$2336,6,FALSE)</f>
        <v>No</v>
      </c>
      <c r="H131" s="7" t="str">
        <f>VLOOKUP($A131,'Medical Examinations'!$A$1:$P$2336,12,FALSE)</f>
        <v>0</v>
      </c>
      <c r="I131" s="7" t="str">
        <f>VLOOKUP($A131,'Medical Examinations'!$A$1:$P$2336,14,FALSE)</f>
        <v>Yes</v>
      </c>
      <c r="J131" s="7" t="str">
        <f>VLOOKUP($A131,'Medical Examinations'!$A$1:$P$2336,15,FALSE)</f>
        <v>Obesity</v>
      </c>
      <c r="K131" s="7" t="str">
        <f>VLOOKUP($A131,'Medical Examinations'!$A$1:$P$2336,16,FALSE)</f>
        <v>Diabetes</v>
      </c>
      <c r="L131" s="12">
        <f>VLOOKUP($A131,'Hospitalisation Details'!$A$1:$U$2344,18,FALSE)</f>
        <v>28775</v>
      </c>
      <c r="M131" s="21">
        <f>VLOOKUP($A131,'Hospitalisation Details'!$A$1:$U$2344,21,FALSE)</f>
        <v>38998.550000000003</v>
      </c>
      <c r="N131" s="9" t="str">
        <f>VLOOKUP($A131,'Hospitalisation Details'!$A$1:$U$2344,14,FALSE)</f>
        <v>tier - 1</v>
      </c>
      <c r="O131" s="9" t="str">
        <f>VLOOKUP($A131,'Hospitalisation Details'!$A$1:$U$2344,15,FALSE)</f>
        <v>tier - 1</v>
      </c>
      <c r="P131" s="9" t="str">
        <f>VLOOKUP($A131,'Hospitalisation Details'!$A$1:$U$2344,16,FALSE)</f>
        <v>R1011</v>
      </c>
      <c r="Q131" s="9">
        <f>VLOOKUP($A131,'Hospitalisation Details'!$A$1:$U$2344,20,FALSE)</f>
        <v>44</v>
      </c>
    </row>
    <row r="132" spans="1:17" ht="15.75" x14ac:dyDescent="0.25">
      <c r="A132" s="10" t="s">
        <v>2242</v>
      </c>
      <c r="B132" s="7" t="str">
        <f>VLOOKUP($A132,'Customer Names'!$A$1:$E$2336,4,FALSE)</f>
        <v xml:space="preserve">  George E</v>
      </c>
      <c r="C132" s="7">
        <f>VLOOKUP($A132,'Medical Examinations'!$A$1:$P$2336,2,FALSE)</f>
        <v>48.32</v>
      </c>
      <c r="D132" s="7">
        <f>VLOOKUP($A132,'Medical Examinations'!$A$1:$P$2336,3,FALSE)</f>
        <v>5.77</v>
      </c>
      <c r="E132" s="7" t="str">
        <f>VLOOKUP($A132,'Medical Examinations'!$A$1:$P$2336,13,FALSE)</f>
        <v>No</v>
      </c>
      <c r="F132" s="7" t="str">
        <f>VLOOKUP($A132,'Medical Examinations'!$A$1:$P$2336,5,FALSE)</f>
        <v>No</v>
      </c>
      <c r="G132" s="7" t="str">
        <f>VLOOKUP($A132,'Medical Examinations'!$A$1:$P$2336,6,FALSE)</f>
        <v>No</v>
      </c>
      <c r="H132" s="7" t="str">
        <f>VLOOKUP($A132,'Medical Examinations'!$A$1:$P$2336,12,FALSE)</f>
        <v>0</v>
      </c>
      <c r="I132" s="7" t="str">
        <f>VLOOKUP($A132,'Medical Examinations'!$A$1:$P$2336,14,FALSE)</f>
        <v>Yes</v>
      </c>
      <c r="J132" s="7" t="str">
        <f>VLOOKUP($A132,'Medical Examinations'!$A$1:$P$2336,15,FALSE)</f>
        <v>Obesity</v>
      </c>
      <c r="K132" s="7" t="str">
        <f>VLOOKUP($A132,'Medical Examinations'!$A$1:$P$2336,16,FALSE)</f>
        <v>Prediabetes</v>
      </c>
      <c r="L132" s="12">
        <f>VLOOKUP($A132,'Hospitalisation Details'!$A$1:$U$2344,18,FALSE)</f>
        <v>29488</v>
      </c>
      <c r="M132" s="21">
        <f>VLOOKUP($A132,'Hospitalisation Details'!$A$1:$U$2344,21,FALSE)</f>
        <v>38947.43</v>
      </c>
      <c r="N132" s="9" t="str">
        <f>VLOOKUP($A132,'Hospitalisation Details'!$A$1:$U$2344,14,FALSE)</f>
        <v>tier - 2</v>
      </c>
      <c r="O132" s="9" t="str">
        <f>VLOOKUP($A132,'Hospitalisation Details'!$A$1:$U$2344,15,FALSE)</f>
        <v>tier - 3</v>
      </c>
      <c r="P132" s="9" t="str">
        <f>VLOOKUP($A132,'Hospitalisation Details'!$A$1:$U$2344,16,FALSE)</f>
        <v>R1011</v>
      </c>
      <c r="Q132" s="9">
        <f>VLOOKUP($A132,'Hospitalisation Details'!$A$1:$U$2344,20,FALSE)</f>
        <v>42</v>
      </c>
    </row>
    <row r="133" spans="1:17" ht="15.75" x14ac:dyDescent="0.25">
      <c r="A133" s="10" t="s">
        <v>2241</v>
      </c>
      <c r="B133" s="7" t="str">
        <f>VLOOKUP($A133,'Customer Names'!$A$1:$E$2336,4,FALSE)</f>
        <v xml:space="preserve">  Sara S</v>
      </c>
      <c r="C133" s="7">
        <f>VLOOKUP($A133,'Medical Examinations'!$A$1:$P$2336,2,FALSE)</f>
        <v>44.86</v>
      </c>
      <c r="D133" s="7">
        <f>VLOOKUP($A133,'Medical Examinations'!$A$1:$P$2336,3,FALSE)</f>
        <v>4.38</v>
      </c>
      <c r="E133" s="7" t="str">
        <f>VLOOKUP($A133,'Medical Examinations'!$A$1:$P$2336,13,FALSE)</f>
        <v>Yes</v>
      </c>
      <c r="F133" s="7" t="str">
        <f>VLOOKUP($A133,'Medical Examinations'!$A$1:$P$2336,5,FALSE)</f>
        <v>No</v>
      </c>
      <c r="G133" s="7" t="str">
        <f>VLOOKUP($A133,'Medical Examinations'!$A$1:$P$2336,6,FALSE)</f>
        <v>No</v>
      </c>
      <c r="H133" s="7" t="str">
        <f>VLOOKUP($A133,'Medical Examinations'!$A$1:$P$2336,12,FALSE)</f>
        <v>0</v>
      </c>
      <c r="I133" s="7" t="str">
        <f>VLOOKUP($A133,'Medical Examinations'!$A$1:$P$2336,14,FALSE)</f>
        <v>Yes</v>
      </c>
      <c r="J133" s="7" t="str">
        <f>VLOOKUP($A133,'Medical Examinations'!$A$1:$P$2336,15,FALSE)</f>
        <v>Obesity</v>
      </c>
      <c r="K133" s="7" t="str">
        <f>VLOOKUP($A133,'Medical Examinations'!$A$1:$P$2336,16,FALSE)</f>
        <v>Normal</v>
      </c>
      <c r="L133" s="12">
        <f>VLOOKUP($A133,'Hospitalisation Details'!$A$1:$U$2344,18,FALSE)</f>
        <v>28109</v>
      </c>
      <c r="M133" s="21">
        <f>VLOOKUP($A133,'Hospitalisation Details'!$A$1:$U$2344,21,FALSE)</f>
        <v>38932.559999999998</v>
      </c>
      <c r="N133" s="9" t="str">
        <f>VLOOKUP($A133,'Hospitalisation Details'!$A$1:$U$2344,14,FALSE)</f>
        <v>tier - 2</v>
      </c>
      <c r="O133" s="9" t="str">
        <f>VLOOKUP($A133,'Hospitalisation Details'!$A$1:$U$2344,15,FALSE)</f>
        <v>tier - 3</v>
      </c>
      <c r="P133" s="9" t="str">
        <f>VLOOKUP($A133,'Hospitalisation Details'!$A$1:$U$2344,16,FALSE)</f>
        <v>R1011</v>
      </c>
      <c r="Q133" s="9">
        <f>VLOOKUP($A133,'Hospitalisation Details'!$A$1:$U$2344,20,FALSE)</f>
        <v>46</v>
      </c>
    </row>
    <row r="134" spans="1:17" ht="15.75" x14ac:dyDescent="0.25">
      <c r="A134" s="10" t="s">
        <v>2240</v>
      </c>
      <c r="B134" s="7" t="str">
        <f>VLOOKUP($A134,'Customer Names'!$A$1:$E$2336,4,FALSE)</f>
        <v xml:space="preserve">  Nick</v>
      </c>
      <c r="C134" s="7">
        <f>VLOOKUP($A134,'Medical Examinations'!$A$1:$P$2336,2,FALSE)</f>
        <v>52.15</v>
      </c>
      <c r="D134" s="7">
        <f>VLOOKUP($A134,'Medical Examinations'!$A$1:$P$2336,3,FALSE)</f>
        <v>5.65</v>
      </c>
      <c r="E134" s="7" t="str">
        <f>VLOOKUP($A134,'Medical Examinations'!$A$1:$P$2336,13,FALSE)</f>
        <v>No</v>
      </c>
      <c r="F134" s="7" t="str">
        <f>VLOOKUP($A134,'Medical Examinations'!$A$1:$P$2336,5,FALSE)</f>
        <v>No</v>
      </c>
      <c r="G134" s="7" t="str">
        <f>VLOOKUP($A134,'Medical Examinations'!$A$1:$P$2336,6,FALSE)</f>
        <v>No</v>
      </c>
      <c r="H134" s="7">
        <f>VLOOKUP($A134,'Medical Examinations'!$A$1:$P$2336,12,FALSE)</f>
        <v>1</v>
      </c>
      <c r="I134" s="7" t="str">
        <f>VLOOKUP($A134,'Medical Examinations'!$A$1:$P$2336,14,FALSE)</f>
        <v>Yes</v>
      </c>
      <c r="J134" s="7" t="str">
        <f>VLOOKUP($A134,'Medical Examinations'!$A$1:$P$2336,15,FALSE)</f>
        <v>Obesity</v>
      </c>
      <c r="K134" s="7" t="str">
        <f>VLOOKUP($A134,'Medical Examinations'!$A$1:$P$2336,16,FALSE)</f>
        <v>Normal</v>
      </c>
      <c r="L134" s="12">
        <f>VLOOKUP($A134,'Hospitalisation Details'!$A$1:$U$2344,18,FALSE)</f>
        <v>31944</v>
      </c>
      <c r="M134" s="21">
        <f>VLOOKUP($A134,'Hospitalisation Details'!$A$1:$U$2344,21,FALSE)</f>
        <v>38924.04</v>
      </c>
      <c r="N134" s="9" t="str">
        <f>VLOOKUP($A134,'Hospitalisation Details'!$A$1:$U$2344,14,FALSE)</f>
        <v>tier - 2</v>
      </c>
      <c r="O134" s="9" t="str">
        <f>VLOOKUP($A134,'Hospitalisation Details'!$A$1:$U$2344,15,FALSE)</f>
        <v>tier - 2</v>
      </c>
      <c r="P134" s="9" t="str">
        <f>VLOOKUP($A134,'Hospitalisation Details'!$A$1:$U$2344,16,FALSE)</f>
        <v>R1011</v>
      </c>
      <c r="Q134" s="9">
        <f>VLOOKUP($A134,'Hospitalisation Details'!$A$1:$U$2344,20,FALSE)</f>
        <v>35</v>
      </c>
    </row>
    <row r="135" spans="1:17" ht="15.75" x14ac:dyDescent="0.25">
      <c r="A135" s="10" t="s">
        <v>2239</v>
      </c>
      <c r="B135" s="7" t="str">
        <f>VLOOKUP($A135,'Customer Names'!$A$1:$E$2336,4,FALSE)</f>
        <v xml:space="preserve">  Timothy</v>
      </c>
      <c r="C135" s="7">
        <f>VLOOKUP($A135,'Medical Examinations'!$A$1:$P$2336,2,FALSE)</f>
        <v>41.12</v>
      </c>
      <c r="D135" s="7">
        <f>VLOOKUP($A135,'Medical Examinations'!$A$1:$P$2336,3,FALSE)</f>
        <v>7.54</v>
      </c>
      <c r="E135" s="7" t="str">
        <f>VLOOKUP($A135,'Medical Examinations'!$A$1:$P$2336,13,FALSE)</f>
        <v>Yes</v>
      </c>
      <c r="F135" s="7" t="str">
        <f>VLOOKUP($A135,'Medical Examinations'!$A$1:$P$2336,5,FALSE)</f>
        <v>No</v>
      </c>
      <c r="G135" s="7" t="str">
        <f>VLOOKUP($A135,'Medical Examinations'!$A$1:$P$2336,6,FALSE)</f>
        <v>No</v>
      </c>
      <c r="H135" s="7" t="str">
        <f>VLOOKUP($A135,'Medical Examinations'!$A$1:$P$2336,12,FALSE)</f>
        <v>0</v>
      </c>
      <c r="I135" s="7" t="str">
        <f>VLOOKUP($A135,'Medical Examinations'!$A$1:$P$2336,14,FALSE)</f>
        <v>Yes</v>
      </c>
      <c r="J135" s="7" t="str">
        <f>VLOOKUP($A135,'Medical Examinations'!$A$1:$P$2336,15,FALSE)</f>
        <v>Obesity</v>
      </c>
      <c r="K135" s="7" t="str">
        <f>VLOOKUP($A135,'Medical Examinations'!$A$1:$P$2336,16,FALSE)</f>
        <v>Diabetes</v>
      </c>
      <c r="L135" s="12">
        <f>VLOOKUP($A135,'Hospitalisation Details'!$A$1:$U$2344,18,FALSE)</f>
        <v>24683</v>
      </c>
      <c r="M135" s="21">
        <f>VLOOKUP($A135,'Hospitalisation Details'!$A$1:$U$2344,21,FALSE)</f>
        <v>38893.360000000001</v>
      </c>
      <c r="N135" s="9" t="str">
        <f>VLOOKUP($A135,'Hospitalisation Details'!$A$1:$U$2344,14,FALSE)</f>
        <v>tier - 1</v>
      </c>
      <c r="O135" s="9" t="str">
        <f>VLOOKUP($A135,'Hospitalisation Details'!$A$1:$U$2344,15,FALSE)</f>
        <v>tier - 2</v>
      </c>
      <c r="P135" s="9" t="str">
        <f>VLOOKUP($A135,'Hospitalisation Details'!$A$1:$U$2344,16,FALSE)</f>
        <v>R1011</v>
      </c>
      <c r="Q135" s="9">
        <f>VLOOKUP($A135,'Hospitalisation Details'!$A$1:$U$2344,20,FALSE)</f>
        <v>55</v>
      </c>
    </row>
    <row r="136" spans="1:17" ht="15.75" x14ac:dyDescent="0.25">
      <c r="A136" s="10" t="s">
        <v>2238</v>
      </c>
      <c r="B136" s="7" t="str">
        <f>VLOOKUP($A136,'Customer Names'!$A$1:$E$2336,4,FALSE)</f>
        <v xml:space="preserve">  Becky L</v>
      </c>
      <c r="C136" s="7">
        <f>VLOOKUP($A136,'Medical Examinations'!$A$1:$P$2336,2,FALSE)</f>
        <v>38.39</v>
      </c>
      <c r="D136" s="7">
        <f>VLOOKUP($A136,'Medical Examinations'!$A$1:$P$2336,3,FALSE)</f>
        <v>5.1100000000000003</v>
      </c>
      <c r="E136" s="7" t="str">
        <f>VLOOKUP($A136,'Medical Examinations'!$A$1:$P$2336,13,FALSE)</f>
        <v>Yes</v>
      </c>
      <c r="F136" s="7" t="str">
        <f>VLOOKUP($A136,'Medical Examinations'!$A$1:$P$2336,5,FALSE)</f>
        <v>No</v>
      </c>
      <c r="G136" s="7" t="str">
        <f>VLOOKUP($A136,'Medical Examinations'!$A$1:$P$2336,6,FALSE)</f>
        <v>No</v>
      </c>
      <c r="H136" s="7">
        <f>VLOOKUP($A136,'Medical Examinations'!$A$1:$P$2336,12,FALSE)</f>
        <v>1</v>
      </c>
      <c r="I136" s="7" t="str">
        <f>VLOOKUP($A136,'Medical Examinations'!$A$1:$P$2336,14,FALSE)</f>
        <v>Yes</v>
      </c>
      <c r="J136" s="7" t="str">
        <f>VLOOKUP($A136,'Medical Examinations'!$A$1:$P$2336,15,FALSE)</f>
        <v>Obesity</v>
      </c>
      <c r="K136" s="7" t="str">
        <f>VLOOKUP($A136,'Medical Examinations'!$A$1:$P$2336,16,FALSE)</f>
        <v>Normal</v>
      </c>
      <c r="L136" s="12">
        <f>VLOOKUP($A136,'Hospitalisation Details'!$A$1:$U$2344,18,FALSE)</f>
        <v>23534</v>
      </c>
      <c r="M136" s="21">
        <f>VLOOKUP($A136,'Hospitalisation Details'!$A$1:$U$2344,21,FALSE)</f>
        <v>38869.25</v>
      </c>
      <c r="N136" s="9" t="str">
        <f>VLOOKUP($A136,'Hospitalisation Details'!$A$1:$U$2344,14,FALSE)</f>
        <v>tier - 2</v>
      </c>
      <c r="O136" s="9" t="str">
        <f>VLOOKUP($A136,'Hospitalisation Details'!$A$1:$U$2344,15,FALSE)</f>
        <v>tier - 2</v>
      </c>
      <c r="P136" s="9" t="str">
        <f>VLOOKUP($A136,'Hospitalisation Details'!$A$1:$U$2344,16,FALSE)</f>
        <v>R1011</v>
      </c>
      <c r="Q136" s="9">
        <f>VLOOKUP($A136,'Hospitalisation Details'!$A$1:$U$2344,20,FALSE)</f>
        <v>59</v>
      </c>
    </row>
    <row r="137" spans="1:17" ht="15.75" x14ac:dyDescent="0.25">
      <c r="A137" s="10" t="s">
        <v>2237</v>
      </c>
      <c r="B137" s="7" t="str">
        <f>VLOOKUP($A137,'Customer Names'!$A$1:$E$2336,4,FALSE)</f>
        <v xml:space="preserve">  Steph K</v>
      </c>
      <c r="C137" s="7">
        <f>VLOOKUP($A137,'Medical Examinations'!$A$1:$P$2336,2,FALSE)</f>
        <v>46.85</v>
      </c>
      <c r="D137" s="7">
        <f>VLOOKUP($A137,'Medical Examinations'!$A$1:$P$2336,3,FALSE)</f>
        <v>4.25</v>
      </c>
      <c r="E137" s="7" t="str">
        <f>VLOOKUP($A137,'Medical Examinations'!$A$1:$P$2336,13,FALSE)</f>
        <v>No</v>
      </c>
      <c r="F137" s="7" t="str">
        <f>VLOOKUP($A137,'Medical Examinations'!$A$1:$P$2336,5,FALSE)</f>
        <v>No</v>
      </c>
      <c r="G137" s="7" t="str">
        <f>VLOOKUP($A137,'Medical Examinations'!$A$1:$P$2336,6,FALSE)</f>
        <v>Yes</v>
      </c>
      <c r="H137" s="7">
        <f>VLOOKUP($A137,'Medical Examinations'!$A$1:$P$2336,12,FALSE)</f>
        <v>1</v>
      </c>
      <c r="I137" s="7" t="str">
        <f>VLOOKUP($A137,'Medical Examinations'!$A$1:$P$2336,14,FALSE)</f>
        <v>Yes</v>
      </c>
      <c r="J137" s="7" t="str">
        <f>VLOOKUP($A137,'Medical Examinations'!$A$1:$P$2336,15,FALSE)</f>
        <v>Obesity</v>
      </c>
      <c r="K137" s="7" t="str">
        <f>VLOOKUP($A137,'Medical Examinations'!$A$1:$P$2336,16,FALSE)</f>
        <v>Normal</v>
      </c>
      <c r="L137" s="12">
        <f>VLOOKUP($A137,'Hospitalisation Details'!$A$1:$U$2344,18,FALSE)</f>
        <v>29192</v>
      </c>
      <c r="M137" s="21">
        <f>VLOOKUP($A137,'Hospitalisation Details'!$A$1:$U$2344,21,FALSE)</f>
        <v>38836.980000000003</v>
      </c>
      <c r="N137" s="9" t="str">
        <f>VLOOKUP($A137,'Hospitalisation Details'!$A$1:$U$2344,14,FALSE)</f>
        <v>tier - 2</v>
      </c>
      <c r="O137" s="9" t="str">
        <f>VLOOKUP($A137,'Hospitalisation Details'!$A$1:$U$2344,15,FALSE)</f>
        <v>tier - 1</v>
      </c>
      <c r="P137" s="9" t="str">
        <f>VLOOKUP($A137,'Hospitalisation Details'!$A$1:$U$2344,16,FALSE)</f>
        <v>R1011</v>
      </c>
      <c r="Q137" s="9">
        <f>VLOOKUP($A137,'Hospitalisation Details'!$A$1:$U$2344,20,FALSE)</f>
        <v>43</v>
      </c>
    </row>
    <row r="138" spans="1:17" ht="15.75" x14ac:dyDescent="0.25">
      <c r="A138" s="10" t="s">
        <v>2236</v>
      </c>
      <c r="B138" s="7" t="str">
        <f>VLOOKUP($A138,'Customer Names'!$A$1:$E$2336,4,FALSE)</f>
        <v xml:space="preserve">  Kristine B</v>
      </c>
      <c r="C138" s="7">
        <f>VLOOKUP($A138,'Medical Examinations'!$A$1:$P$2336,2,FALSE)</f>
        <v>42.24</v>
      </c>
      <c r="D138" s="7">
        <f>VLOOKUP($A138,'Medical Examinations'!$A$1:$P$2336,3,FALSE)</f>
        <v>5.55</v>
      </c>
      <c r="E138" s="7" t="str">
        <f>VLOOKUP($A138,'Medical Examinations'!$A$1:$P$2336,13,FALSE)</f>
        <v>No</v>
      </c>
      <c r="F138" s="7" t="str">
        <f>VLOOKUP($A138,'Medical Examinations'!$A$1:$P$2336,5,FALSE)</f>
        <v>yes</v>
      </c>
      <c r="G138" s="7" t="str">
        <f>VLOOKUP($A138,'Medical Examinations'!$A$1:$P$2336,6,FALSE)</f>
        <v>No</v>
      </c>
      <c r="H138" s="7">
        <f>VLOOKUP($A138,'Medical Examinations'!$A$1:$P$2336,12,FALSE)</f>
        <v>1</v>
      </c>
      <c r="I138" s="7" t="str">
        <f>VLOOKUP($A138,'Medical Examinations'!$A$1:$P$2336,14,FALSE)</f>
        <v>Yes</v>
      </c>
      <c r="J138" s="7" t="str">
        <f>VLOOKUP($A138,'Medical Examinations'!$A$1:$P$2336,15,FALSE)</f>
        <v>Obesity</v>
      </c>
      <c r="K138" s="7" t="str">
        <f>VLOOKUP($A138,'Medical Examinations'!$A$1:$P$2336,16,FALSE)</f>
        <v>Normal</v>
      </c>
      <c r="L138" s="12">
        <f>VLOOKUP($A138,'Hospitalisation Details'!$A$1:$U$2344,18,FALSE)</f>
        <v>38326</v>
      </c>
      <c r="M138" s="21">
        <f>VLOOKUP($A138,'Hospitalisation Details'!$A$1:$U$2344,21,FALSE)</f>
        <v>38792.69</v>
      </c>
      <c r="N138" s="9" t="str">
        <f>VLOOKUP($A138,'Hospitalisation Details'!$A$1:$U$2344,14,FALSE)</f>
        <v>tier - 2</v>
      </c>
      <c r="O138" s="9" t="str">
        <f>VLOOKUP($A138,'Hospitalisation Details'!$A$1:$U$2344,15,FALSE)</f>
        <v>tier - 2</v>
      </c>
      <c r="P138" s="9" t="str">
        <f>VLOOKUP($A138,'Hospitalisation Details'!$A$1:$U$2344,16,FALSE)</f>
        <v>R1013</v>
      </c>
      <c r="Q138" s="9">
        <f>VLOOKUP($A138,'Hospitalisation Details'!$A$1:$U$2344,20,FALSE)</f>
        <v>18</v>
      </c>
    </row>
    <row r="139" spans="1:17" ht="15.75" x14ac:dyDescent="0.25">
      <c r="A139" s="10" t="s">
        <v>2235</v>
      </c>
      <c r="B139" s="7" t="str">
        <f>VLOOKUP($A139,'Customer Names'!$A$1:$E$2336,4,FALSE)</f>
        <v xml:space="preserve">  Taylor B</v>
      </c>
      <c r="C139" s="7">
        <f>VLOOKUP($A139,'Medical Examinations'!$A$1:$P$2336,2,FALSE)</f>
        <v>34.39</v>
      </c>
      <c r="D139" s="7">
        <f>VLOOKUP($A139,'Medical Examinations'!$A$1:$P$2336,3,FALSE)</f>
        <v>5.78</v>
      </c>
      <c r="E139" s="7" t="str">
        <f>VLOOKUP($A139,'Medical Examinations'!$A$1:$P$2336,13,FALSE)</f>
        <v>No</v>
      </c>
      <c r="F139" s="7" t="str">
        <f>VLOOKUP($A139,'Medical Examinations'!$A$1:$P$2336,5,FALSE)</f>
        <v>No</v>
      </c>
      <c r="G139" s="7" t="str">
        <f>VLOOKUP($A139,'Medical Examinations'!$A$1:$P$2336,6,FALSE)</f>
        <v>No</v>
      </c>
      <c r="H139" s="7" t="str">
        <f>VLOOKUP($A139,'Medical Examinations'!$A$1:$P$2336,12,FALSE)</f>
        <v>0</v>
      </c>
      <c r="I139" s="7" t="str">
        <f>VLOOKUP($A139,'Medical Examinations'!$A$1:$P$2336,14,FALSE)</f>
        <v>Yes</v>
      </c>
      <c r="J139" s="7" t="str">
        <f>VLOOKUP($A139,'Medical Examinations'!$A$1:$P$2336,15,FALSE)</f>
        <v>Obesity</v>
      </c>
      <c r="K139" s="7" t="str">
        <f>VLOOKUP($A139,'Medical Examinations'!$A$1:$P$2336,16,FALSE)</f>
        <v>Prediabetes</v>
      </c>
      <c r="L139" s="12">
        <f>VLOOKUP($A139,'Hospitalisation Details'!$A$1:$U$2344,18,FALSE)</f>
        <v>33550</v>
      </c>
      <c r="M139" s="21">
        <f>VLOOKUP($A139,'Hospitalisation Details'!$A$1:$U$2344,21,FALSE)</f>
        <v>38746.36</v>
      </c>
      <c r="N139" s="9" t="str">
        <f>VLOOKUP($A139,'Hospitalisation Details'!$A$1:$U$2344,14,FALSE)</f>
        <v>tier - 1</v>
      </c>
      <c r="O139" s="9" t="str">
        <f>VLOOKUP($A139,'Hospitalisation Details'!$A$1:$U$2344,15,FALSE)</f>
        <v>tier - 2</v>
      </c>
      <c r="P139" s="9" t="str">
        <f>VLOOKUP($A139,'Hospitalisation Details'!$A$1:$U$2344,16,FALSE)</f>
        <v>R1012</v>
      </c>
      <c r="Q139" s="9">
        <f>VLOOKUP($A139,'Hospitalisation Details'!$A$1:$U$2344,20,FALSE)</f>
        <v>31</v>
      </c>
    </row>
    <row r="140" spans="1:17" ht="15.75" x14ac:dyDescent="0.25">
      <c r="A140" s="10" t="s">
        <v>2234</v>
      </c>
      <c r="B140" s="7" t="str">
        <f>VLOOKUP($A140,'Customer Names'!$A$1:$E$2336,4,FALSE)</f>
        <v xml:space="preserve">  William</v>
      </c>
      <c r="C140" s="7">
        <f>VLOOKUP($A140,'Medical Examinations'!$A$1:$P$2336,2,FALSE)</f>
        <v>42.89</v>
      </c>
      <c r="D140" s="7">
        <f>VLOOKUP($A140,'Medical Examinations'!$A$1:$P$2336,3,FALSE)</f>
        <v>5.28</v>
      </c>
      <c r="E140" s="7" t="str">
        <f>VLOOKUP($A140,'Medical Examinations'!$A$1:$P$2336,13,FALSE)</f>
        <v>Yes</v>
      </c>
      <c r="F140" s="7" t="str">
        <f>VLOOKUP($A140,'Medical Examinations'!$A$1:$P$2336,5,FALSE)</f>
        <v>No</v>
      </c>
      <c r="G140" s="7" t="str">
        <f>VLOOKUP($A140,'Medical Examinations'!$A$1:$P$2336,6,FALSE)</f>
        <v>No</v>
      </c>
      <c r="H140" s="7" t="str">
        <f>VLOOKUP($A140,'Medical Examinations'!$A$1:$P$2336,12,FALSE)</f>
        <v>0</v>
      </c>
      <c r="I140" s="7" t="str">
        <f>VLOOKUP($A140,'Medical Examinations'!$A$1:$P$2336,14,FALSE)</f>
        <v>Yes</v>
      </c>
      <c r="J140" s="7" t="str">
        <f>VLOOKUP($A140,'Medical Examinations'!$A$1:$P$2336,15,FALSE)</f>
        <v>Obesity</v>
      </c>
      <c r="K140" s="7" t="str">
        <f>VLOOKUP($A140,'Medical Examinations'!$A$1:$P$2336,16,FALSE)</f>
        <v>Normal</v>
      </c>
      <c r="L140" s="12">
        <f>VLOOKUP($A140,'Hospitalisation Details'!$A$1:$U$2344,18,FALSE)</f>
        <v>27926</v>
      </c>
      <c r="M140" s="21">
        <f>VLOOKUP($A140,'Hospitalisation Details'!$A$1:$U$2344,21,FALSE)</f>
        <v>38740.120000000003</v>
      </c>
      <c r="N140" s="9" t="str">
        <f>VLOOKUP($A140,'Hospitalisation Details'!$A$1:$U$2344,14,FALSE)</f>
        <v>tier - 2</v>
      </c>
      <c r="O140" s="9" t="str">
        <f>VLOOKUP($A140,'Hospitalisation Details'!$A$1:$U$2344,15,FALSE)</f>
        <v>tier - 2</v>
      </c>
      <c r="P140" s="9" t="str">
        <f>VLOOKUP($A140,'Hospitalisation Details'!$A$1:$U$2344,16,FALSE)</f>
        <v>R1012</v>
      </c>
      <c r="Q140" s="9">
        <f>VLOOKUP($A140,'Hospitalisation Details'!$A$1:$U$2344,20,FALSE)</f>
        <v>46</v>
      </c>
    </row>
    <row r="141" spans="1:17" ht="15.75" x14ac:dyDescent="0.25">
      <c r="A141" s="10" t="s">
        <v>2233</v>
      </c>
      <c r="B141" s="7" t="str">
        <f>VLOOKUP($A141,'Customer Names'!$A$1:$E$2336,4,FALSE)</f>
        <v xml:space="preserve">  Sage</v>
      </c>
      <c r="C141" s="7">
        <f>VLOOKUP($A141,'Medical Examinations'!$A$1:$P$2336,2,FALSE)</f>
        <v>36.299999999999997</v>
      </c>
      <c r="D141" s="7">
        <f>VLOOKUP($A141,'Medical Examinations'!$A$1:$P$2336,3,FALSE)</f>
        <v>5.39</v>
      </c>
      <c r="E141" s="7" t="str">
        <f>VLOOKUP($A141,'Medical Examinations'!$A$1:$P$2336,13,FALSE)</f>
        <v>No</v>
      </c>
      <c r="F141" s="7" t="str">
        <f>VLOOKUP($A141,'Medical Examinations'!$A$1:$P$2336,5,FALSE)</f>
        <v>No</v>
      </c>
      <c r="G141" s="7" t="str">
        <f>VLOOKUP($A141,'Medical Examinations'!$A$1:$P$2336,6,FALSE)</f>
        <v>No</v>
      </c>
      <c r="H141" s="7" t="str">
        <f>VLOOKUP($A141,'Medical Examinations'!$A$1:$P$2336,12,FALSE)</f>
        <v>0</v>
      </c>
      <c r="I141" s="7" t="str">
        <f>VLOOKUP($A141,'Medical Examinations'!$A$1:$P$2336,14,FALSE)</f>
        <v>Yes</v>
      </c>
      <c r="J141" s="7" t="str">
        <f>VLOOKUP($A141,'Medical Examinations'!$A$1:$P$2336,15,FALSE)</f>
        <v>Obesity</v>
      </c>
      <c r="K141" s="7" t="str">
        <f>VLOOKUP($A141,'Medical Examinations'!$A$1:$P$2336,16,FALSE)</f>
        <v>Normal</v>
      </c>
      <c r="L141" s="12">
        <f>VLOOKUP($A141,'Hospitalisation Details'!$A$1:$U$2344,18,FALSE)</f>
        <v>33544</v>
      </c>
      <c r="M141" s="21">
        <f>VLOOKUP($A141,'Hospitalisation Details'!$A$1:$U$2344,21,FALSE)</f>
        <v>38711</v>
      </c>
      <c r="N141" s="9" t="str">
        <f>VLOOKUP($A141,'Hospitalisation Details'!$A$1:$U$2344,14,FALSE)</f>
        <v>tier - 2</v>
      </c>
      <c r="O141" s="9" t="str">
        <f>VLOOKUP($A141,'Hospitalisation Details'!$A$1:$U$2344,15,FALSE)</f>
        <v>tier - 2</v>
      </c>
      <c r="P141" s="9" t="str">
        <f>VLOOKUP($A141,'Hospitalisation Details'!$A$1:$U$2344,16,FALSE)</f>
        <v>R1011</v>
      </c>
      <c r="Q141" s="9">
        <f>VLOOKUP($A141,'Hospitalisation Details'!$A$1:$U$2344,20,FALSE)</f>
        <v>31</v>
      </c>
    </row>
    <row r="142" spans="1:17" ht="15.75" x14ac:dyDescent="0.25">
      <c r="A142" s="10" t="s">
        <v>2232</v>
      </c>
      <c r="B142" s="7" t="str">
        <f>VLOOKUP($A142,'Customer Names'!$A$1:$E$2336,4,FALSE)</f>
        <v xml:space="preserve">  Cole</v>
      </c>
      <c r="C142" s="7">
        <f>VLOOKUP($A142,'Medical Examinations'!$A$1:$P$2336,2,FALSE)</f>
        <v>35.200000000000003</v>
      </c>
      <c r="D142" s="7">
        <f>VLOOKUP($A142,'Medical Examinations'!$A$1:$P$2336,3,FALSE)</f>
        <v>8.01</v>
      </c>
      <c r="E142" s="7" t="str">
        <f>VLOOKUP($A142,'Medical Examinations'!$A$1:$P$2336,13,FALSE)</f>
        <v>Yes</v>
      </c>
      <c r="F142" s="7" t="str">
        <f>VLOOKUP($A142,'Medical Examinations'!$A$1:$P$2336,5,FALSE)</f>
        <v>No</v>
      </c>
      <c r="G142" s="7" t="str">
        <f>VLOOKUP($A142,'Medical Examinations'!$A$1:$P$2336,6,FALSE)</f>
        <v>No</v>
      </c>
      <c r="H142" s="7">
        <f>VLOOKUP($A142,'Medical Examinations'!$A$1:$P$2336,12,FALSE)</f>
        <v>1</v>
      </c>
      <c r="I142" s="7" t="str">
        <f>VLOOKUP($A142,'Medical Examinations'!$A$1:$P$2336,14,FALSE)</f>
        <v>Yes</v>
      </c>
      <c r="J142" s="7" t="str">
        <f>VLOOKUP($A142,'Medical Examinations'!$A$1:$P$2336,15,FALSE)</f>
        <v>Obesity</v>
      </c>
      <c r="K142" s="7" t="str">
        <f>VLOOKUP($A142,'Medical Examinations'!$A$1:$P$2336,16,FALSE)</f>
        <v>Diabetes</v>
      </c>
      <c r="L142" s="12">
        <f>VLOOKUP($A142,'Hospitalisation Details'!$A$1:$U$2344,18,FALSE)</f>
        <v>31613</v>
      </c>
      <c r="M142" s="21">
        <f>VLOOKUP($A142,'Hospitalisation Details'!$A$1:$U$2344,21,FALSE)</f>
        <v>38709.18</v>
      </c>
      <c r="N142" s="9" t="str">
        <f>VLOOKUP($A142,'Hospitalisation Details'!$A$1:$U$2344,14,FALSE)</f>
        <v>tier - 1</v>
      </c>
      <c r="O142" s="9" t="str">
        <f>VLOOKUP($A142,'Hospitalisation Details'!$A$1:$U$2344,15,FALSE)</f>
        <v>tier - 3</v>
      </c>
      <c r="P142" s="9" t="str">
        <f>VLOOKUP($A142,'Hospitalisation Details'!$A$1:$U$2344,16,FALSE)</f>
        <v>R1013</v>
      </c>
      <c r="Q142" s="9">
        <f>VLOOKUP($A142,'Hospitalisation Details'!$A$1:$U$2344,20,FALSE)</f>
        <v>36</v>
      </c>
    </row>
    <row r="143" spans="1:17" ht="15.75" x14ac:dyDescent="0.25">
      <c r="A143" s="10" t="s">
        <v>2231</v>
      </c>
      <c r="B143" s="7" t="str">
        <f>VLOOKUP($A143,'Customer Names'!$A$1:$E$2336,4,FALSE)</f>
        <v xml:space="preserve">  Jesse</v>
      </c>
      <c r="C143" s="7">
        <f>VLOOKUP($A143,'Medical Examinations'!$A$1:$P$2336,2,FALSE)</f>
        <v>53.62</v>
      </c>
      <c r="D143" s="7">
        <f>VLOOKUP($A143,'Medical Examinations'!$A$1:$P$2336,3,FALSE)</f>
        <v>5.21</v>
      </c>
      <c r="E143" s="7" t="str">
        <f>VLOOKUP($A143,'Medical Examinations'!$A$1:$P$2336,13,FALSE)</f>
        <v>No</v>
      </c>
      <c r="F143" s="7" t="str">
        <f>VLOOKUP($A143,'Medical Examinations'!$A$1:$P$2336,5,FALSE)</f>
        <v>No</v>
      </c>
      <c r="G143" s="7" t="str">
        <f>VLOOKUP($A143,'Medical Examinations'!$A$1:$P$2336,6,FALSE)</f>
        <v>No</v>
      </c>
      <c r="H143" s="7" t="str">
        <f>VLOOKUP($A143,'Medical Examinations'!$A$1:$P$2336,12,FALSE)</f>
        <v>0</v>
      </c>
      <c r="I143" s="7" t="str">
        <f>VLOOKUP($A143,'Medical Examinations'!$A$1:$P$2336,14,FALSE)</f>
        <v>Yes</v>
      </c>
      <c r="J143" s="7" t="str">
        <f>VLOOKUP($A143,'Medical Examinations'!$A$1:$P$2336,15,FALSE)</f>
        <v>Obesity</v>
      </c>
      <c r="K143" s="7" t="str">
        <f>VLOOKUP($A143,'Medical Examinations'!$A$1:$P$2336,16,FALSE)</f>
        <v>Normal</v>
      </c>
      <c r="L143" s="12">
        <f>VLOOKUP($A143,'Hospitalisation Details'!$A$1:$U$2344,18,FALSE)</f>
        <v>33067</v>
      </c>
      <c r="M143" s="21">
        <f>VLOOKUP($A143,'Hospitalisation Details'!$A$1:$U$2344,21,FALSE)</f>
        <v>38652.089999999997</v>
      </c>
      <c r="N143" s="9" t="str">
        <f>VLOOKUP($A143,'Hospitalisation Details'!$A$1:$U$2344,14,FALSE)</f>
        <v>tier - 2</v>
      </c>
      <c r="O143" s="9" t="str">
        <f>VLOOKUP($A143,'Hospitalisation Details'!$A$1:$U$2344,15,FALSE)</f>
        <v>tier - 2</v>
      </c>
      <c r="P143" s="9" t="str">
        <f>VLOOKUP($A143,'Hospitalisation Details'!$A$1:$U$2344,16,FALSE)</f>
        <v>R1011</v>
      </c>
      <c r="Q143" s="9">
        <f>VLOOKUP($A143,'Hospitalisation Details'!$A$1:$U$2344,20,FALSE)</f>
        <v>32</v>
      </c>
    </row>
    <row r="144" spans="1:17" ht="15.75" x14ac:dyDescent="0.25">
      <c r="A144" s="10" t="s">
        <v>2230</v>
      </c>
      <c r="B144" s="7" t="str">
        <f>VLOOKUP($A144,'Customer Names'!$A$1:$E$2336,4,FALSE)</f>
        <v xml:space="preserve">  Tammi J</v>
      </c>
      <c r="C144" s="7">
        <f>VLOOKUP($A144,'Medical Examinations'!$A$1:$P$2336,2,FALSE)</f>
        <v>36.67</v>
      </c>
      <c r="D144" s="7">
        <f>VLOOKUP($A144,'Medical Examinations'!$A$1:$P$2336,3,FALSE)</f>
        <v>6.27</v>
      </c>
      <c r="E144" s="7" t="str">
        <f>VLOOKUP($A144,'Medical Examinations'!$A$1:$P$2336,13,FALSE)</f>
        <v>No</v>
      </c>
      <c r="F144" s="7" t="str">
        <f>VLOOKUP($A144,'Medical Examinations'!$A$1:$P$2336,5,FALSE)</f>
        <v>No</v>
      </c>
      <c r="G144" s="7" t="str">
        <f>VLOOKUP($A144,'Medical Examinations'!$A$1:$P$2336,6,FALSE)</f>
        <v>No</v>
      </c>
      <c r="H144" s="7" t="str">
        <f>VLOOKUP($A144,'Medical Examinations'!$A$1:$P$2336,12,FALSE)</f>
        <v>0</v>
      </c>
      <c r="I144" s="7" t="str">
        <f>VLOOKUP($A144,'Medical Examinations'!$A$1:$P$2336,14,FALSE)</f>
        <v>Yes</v>
      </c>
      <c r="J144" s="7" t="str">
        <f>VLOOKUP($A144,'Medical Examinations'!$A$1:$P$2336,15,FALSE)</f>
        <v>Obesity</v>
      </c>
      <c r="K144" s="7" t="str">
        <f>VLOOKUP($A144,'Medical Examinations'!$A$1:$P$2336,16,FALSE)</f>
        <v>Prediabetes</v>
      </c>
      <c r="L144" s="12">
        <f>VLOOKUP($A144,'Hospitalisation Details'!$A$1:$U$2344,18,FALSE)</f>
        <v>36476</v>
      </c>
      <c r="M144" s="21">
        <f>VLOOKUP($A144,'Hospitalisation Details'!$A$1:$U$2344,21,FALSE)</f>
        <v>38511.629999999997</v>
      </c>
      <c r="N144" s="9" t="str">
        <f>VLOOKUP($A144,'Hospitalisation Details'!$A$1:$U$2344,14,FALSE)</f>
        <v>tier - 2</v>
      </c>
      <c r="O144" s="9" t="str">
        <f>VLOOKUP($A144,'Hospitalisation Details'!$A$1:$U$2344,15,FALSE)</f>
        <v>tier - 2</v>
      </c>
      <c r="P144" s="9" t="str">
        <f>VLOOKUP($A144,'Hospitalisation Details'!$A$1:$U$2344,16,FALSE)</f>
        <v>R1024</v>
      </c>
      <c r="Q144" s="9">
        <f>VLOOKUP($A144,'Hospitalisation Details'!$A$1:$U$2344,20,FALSE)</f>
        <v>23</v>
      </c>
    </row>
    <row r="145" spans="1:17" ht="15.75" x14ac:dyDescent="0.25">
      <c r="A145" s="10" t="s">
        <v>2229</v>
      </c>
      <c r="B145" s="7" t="str">
        <f>VLOOKUP($A145,'Customer Names'!$A$1:$E$2336,4,FALSE)</f>
        <v xml:space="preserve">  Matthew S</v>
      </c>
      <c r="C145" s="7">
        <f>VLOOKUP($A145,'Medical Examinations'!$A$1:$P$2336,2,FALSE)</f>
        <v>33.4</v>
      </c>
      <c r="D145" s="7">
        <f>VLOOKUP($A145,'Medical Examinations'!$A$1:$P$2336,3,FALSE)</f>
        <v>10.73</v>
      </c>
      <c r="E145" s="7" t="str">
        <f>VLOOKUP($A145,'Medical Examinations'!$A$1:$P$2336,13,FALSE)</f>
        <v>Yes</v>
      </c>
      <c r="F145" s="7" t="str">
        <f>VLOOKUP($A145,'Medical Examinations'!$A$1:$P$2336,5,FALSE)</f>
        <v>No</v>
      </c>
      <c r="G145" s="7" t="str">
        <f>VLOOKUP($A145,'Medical Examinations'!$A$1:$P$2336,6,FALSE)</f>
        <v>No</v>
      </c>
      <c r="H145" s="7">
        <f>VLOOKUP($A145,'Medical Examinations'!$A$1:$P$2336,12,FALSE)</f>
        <v>1</v>
      </c>
      <c r="I145" s="7" t="str">
        <f>VLOOKUP($A145,'Medical Examinations'!$A$1:$P$2336,14,FALSE)</f>
        <v>Yes</v>
      </c>
      <c r="J145" s="7" t="str">
        <f>VLOOKUP($A145,'Medical Examinations'!$A$1:$P$2336,15,FALSE)</f>
        <v>Obesity</v>
      </c>
      <c r="K145" s="7" t="str">
        <f>VLOOKUP($A145,'Medical Examinations'!$A$1:$P$2336,16,FALSE)</f>
        <v>Diabetes</v>
      </c>
      <c r="L145" s="12">
        <f>VLOOKUP($A145,'Hospitalisation Details'!$A$1:$U$2344,18,FALSE)</f>
        <v>31584</v>
      </c>
      <c r="M145" s="21">
        <f>VLOOKUP($A145,'Hospitalisation Details'!$A$1:$U$2344,21,FALSE)</f>
        <v>38415.47</v>
      </c>
      <c r="N145" s="9" t="str">
        <f>VLOOKUP($A145,'Hospitalisation Details'!$A$1:$U$2344,14,FALSE)</f>
        <v>tier - 1</v>
      </c>
      <c r="O145" s="9" t="str">
        <f>VLOOKUP($A145,'Hospitalisation Details'!$A$1:$U$2344,15,FALSE)</f>
        <v>tier - 2</v>
      </c>
      <c r="P145" s="9" t="str">
        <f>VLOOKUP($A145,'Hospitalisation Details'!$A$1:$U$2344,16,FALSE)</f>
        <v>R1011</v>
      </c>
      <c r="Q145" s="9">
        <f>VLOOKUP($A145,'Hospitalisation Details'!$A$1:$U$2344,20,FALSE)</f>
        <v>36</v>
      </c>
    </row>
    <row r="146" spans="1:17" ht="15.75" x14ac:dyDescent="0.25">
      <c r="A146" s="10" t="s">
        <v>2228</v>
      </c>
      <c r="B146" s="7" t="str">
        <f>VLOOKUP($A146,'Customer Names'!$A$1:$E$2336,4,FALSE)</f>
        <v xml:space="preserve">  Eric</v>
      </c>
      <c r="C146" s="7">
        <f>VLOOKUP($A146,'Medical Examinations'!$A$1:$P$2336,2,FALSE)</f>
        <v>42.71</v>
      </c>
      <c r="D146" s="7">
        <f>VLOOKUP($A146,'Medical Examinations'!$A$1:$P$2336,3,FALSE)</f>
        <v>10.52</v>
      </c>
      <c r="E146" s="7" t="str">
        <f>VLOOKUP($A146,'Medical Examinations'!$A$1:$P$2336,13,FALSE)</f>
        <v>No</v>
      </c>
      <c r="F146" s="7" t="str">
        <f>VLOOKUP($A146,'Medical Examinations'!$A$1:$P$2336,5,FALSE)</f>
        <v>No</v>
      </c>
      <c r="G146" s="7" t="str">
        <f>VLOOKUP($A146,'Medical Examinations'!$A$1:$P$2336,6,FALSE)</f>
        <v>No</v>
      </c>
      <c r="H146" s="7" t="str">
        <f>VLOOKUP($A146,'Medical Examinations'!$A$1:$P$2336,12,FALSE)</f>
        <v>0</v>
      </c>
      <c r="I146" s="7" t="str">
        <f>VLOOKUP($A146,'Medical Examinations'!$A$1:$P$2336,14,FALSE)</f>
        <v>Yes</v>
      </c>
      <c r="J146" s="7" t="str">
        <f>VLOOKUP($A146,'Medical Examinations'!$A$1:$P$2336,15,FALSE)</f>
        <v>Obesity</v>
      </c>
      <c r="K146" s="7" t="str">
        <f>VLOOKUP($A146,'Medical Examinations'!$A$1:$P$2336,16,FALSE)</f>
        <v>Diabetes</v>
      </c>
      <c r="L146" s="12">
        <f>VLOOKUP($A146,'Hospitalisation Details'!$A$1:$U$2344,18,FALSE)</f>
        <v>26290</v>
      </c>
      <c r="M146" s="21">
        <f>VLOOKUP($A146,'Hospitalisation Details'!$A$1:$U$2344,21,FALSE)</f>
        <v>38405.26</v>
      </c>
      <c r="N146" s="9" t="str">
        <f>VLOOKUP($A146,'Hospitalisation Details'!$A$1:$U$2344,14,FALSE)</f>
        <v>tier - 2</v>
      </c>
      <c r="O146" s="9" t="str">
        <f>VLOOKUP($A146,'Hospitalisation Details'!$A$1:$U$2344,15,FALSE)</f>
        <v>tier - 1</v>
      </c>
      <c r="P146" s="9" t="str">
        <f>VLOOKUP($A146,'Hospitalisation Details'!$A$1:$U$2344,16,FALSE)</f>
        <v>R1011</v>
      </c>
      <c r="Q146" s="9">
        <f>VLOOKUP($A146,'Hospitalisation Details'!$A$1:$U$2344,20,FALSE)</f>
        <v>51</v>
      </c>
    </row>
    <row r="147" spans="1:17" ht="15.75" x14ac:dyDescent="0.25">
      <c r="A147" s="10" t="s">
        <v>2227</v>
      </c>
      <c r="B147" s="7" t="str">
        <f>VLOOKUP($A147,'Customer Names'!$A$1:$E$2336,4,FALSE)</f>
        <v xml:space="preserve">  Valeria R</v>
      </c>
      <c r="C147" s="7">
        <f>VLOOKUP($A147,'Medical Examinations'!$A$1:$P$2336,2,FALSE)</f>
        <v>41.52</v>
      </c>
      <c r="D147" s="7">
        <f>VLOOKUP($A147,'Medical Examinations'!$A$1:$P$2336,3,FALSE)</f>
        <v>11.82</v>
      </c>
      <c r="E147" s="7" t="str">
        <f>VLOOKUP($A147,'Medical Examinations'!$A$1:$P$2336,13,FALSE)</f>
        <v>Yes</v>
      </c>
      <c r="F147" s="7" t="str">
        <f>VLOOKUP($A147,'Medical Examinations'!$A$1:$P$2336,5,FALSE)</f>
        <v>No</v>
      </c>
      <c r="G147" s="7" t="str">
        <f>VLOOKUP($A147,'Medical Examinations'!$A$1:$P$2336,6,FALSE)</f>
        <v>No</v>
      </c>
      <c r="H147" s="7">
        <f>VLOOKUP($A147,'Medical Examinations'!$A$1:$P$2336,12,FALSE)</f>
        <v>2</v>
      </c>
      <c r="I147" s="7" t="str">
        <f>VLOOKUP($A147,'Medical Examinations'!$A$1:$P$2336,14,FALSE)</f>
        <v>Yes</v>
      </c>
      <c r="J147" s="7" t="str">
        <f>VLOOKUP($A147,'Medical Examinations'!$A$1:$P$2336,15,FALSE)</f>
        <v>Obesity</v>
      </c>
      <c r="K147" s="7" t="str">
        <f>VLOOKUP($A147,'Medical Examinations'!$A$1:$P$2336,16,FALSE)</f>
        <v>Diabetes</v>
      </c>
      <c r="L147" s="12">
        <f>VLOOKUP($A147,'Hospitalisation Details'!$A$1:$U$2344,18,FALSE)</f>
        <v>25802</v>
      </c>
      <c r="M147" s="21">
        <f>VLOOKUP($A147,'Hospitalisation Details'!$A$1:$U$2344,21,FALSE)</f>
        <v>38389.79</v>
      </c>
      <c r="N147" s="9" t="str">
        <f>VLOOKUP($A147,'Hospitalisation Details'!$A$1:$U$2344,14,FALSE)</f>
        <v>tier - 2</v>
      </c>
      <c r="O147" s="9" t="str">
        <f>VLOOKUP($A147,'Hospitalisation Details'!$A$1:$U$2344,15,FALSE)</f>
        <v>tier - 3</v>
      </c>
      <c r="P147" s="9" t="str">
        <f>VLOOKUP($A147,'Hospitalisation Details'!$A$1:$U$2344,16,FALSE)</f>
        <v>R1011</v>
      </c>
      <c r="Q147" s="9">
        <f>VLOOKUP($A147,'Hospitalisation Details'!$A$1:$U$2344,20,FALSE)</f>
        <v>52</v>
      </c>
    </row>
    <row r="148" spans="1:17" ht="15.75" x14ac:dyDescent="0.25">
      <c r="A148" s="10" t="s">
        <v>2226</v>
      </c>
      <c r="B148" s="7" t="str">
        <f>VLOOKUP($A148,'Customer Names'!$A$1:$E$2336,4,FALSE)</f>
        <v xml:space="preserve">  Michael P</v>
      </c>
      <c r="C148" s="7">
        <f>VLOOKUP($A148,'Medical Examinations'!$A$1:$P$2336,2,FALSE)</f>
        <v>39.4</v>
      </c>
      <c r="D148" s="7">
        <f>VLOOKUP($A148,'Medical Examinations'!$A$1:$P$2336,3,FALSE)</f>
        <v>6.76</v>
      </c>
      <c r="E148" s="7" t="str">
        <f>VLOOKUP($A148,'Medical Examinations'!$A$1:$P$2336,13,FALSE)</f>
        <v>No</v>
      </c>
      <c r="F148" s="7" t="str">
        <f>VLOOKUP($A148,'Medical Examinations'!$A$1:$P$2336,5,FALSE)</f>
        <v>No</v>
      </c>
      <c r="G148" s="7" t="str">
        <f>VLOOKUP($A148,'Medical Examinations'!$A$1:$P$2336,6,FALSE)</f>
        <v>No</v>
      </c>
      <c r="H148" s="7" t="str">
        <f>VLOOKUP($A148,'Medical Examinations'!$A$1:$P$2336,12,FALSE)</f>
        <v>0</v>
      </c>
      <c r="I148" s="7" t="str">
        <f>VLOOKUP($A148,'Medical Examinations'!$A$1:$P$2336,14,FALSE)</f>
        <v>Yes</v>
      </c>
      <c r="J148" s="7" t="str">
        <f>VLOOKUP($A148,'Medical Examinations'!$A$1:$P$2336,15,FALSE)</f>
        <v>Obesity</v>
      </c>
      <c r="K148" s="7" t="str">
        <f>VLOOKUP($A148,'Medical Examinations'!$A$1:$P$2336,16,FALSE)</f>
        <v>Diabetes</v>
      </c>
      <c r="L148" s="12">
        <f>VLOOKUP($A148,'Hospitalisation Details'!$A$1:$U$2344,18,FALSE)</f>
        <v>37516</v>
      </c>
      <c r="M148" s="21">
        <f>VLOOKUP($A148,'Hospitalisation Details'!$A$1:$U$2344,21,FALSE)</f>
        <v>38344.57</v>
      </c>
      <c r="N148" s="9" t="str">
        <f>VLOOKUP($A148,'Hospitalisation Details'!$A$1:$U$2344,14,FALSE)</f>
        <v>tier - 1</v>
      </c>
      <c r="O148" s="9" t="str">
        <f>VLOOKUP($A148,'Hospitalisation Details'!$A$1:$U$2344,15,FALSE)</f>
        <v>tier - 3</v>
      </c>
      <c r="P148" s="9" t="str">
        <f>VLOOKUP($A148,'Hospitalisation Details'!$A$1:$U$2344,16,FALSE)</f>
        <v>R1011</v>
      </c>
      <c r="Q148" s="9">
        <f>VLOOKUP($A148,'Hospitalisation Details'!$A$1:$U$2344,20,FALSE)</f>
        <v>20</v>
      </c>
    </row>
    <row r="149" spans="1:17" ht="15.75" x14ac:dyDescent="0.25">
      <c r="A149" s="10" t="s">
        <v>2225</v>
      </c>
      <c r="B149" s="7" t="str">
        <f>VLOOKUP($A149,'Customer Names'!$A$1:$E$2336,4,FALSE)</f>
        <v xml:space="preserve">  Rami</v>
      </c>
      <c r="C149" s="7">
        <f>VLOOKUP($A149,'Medical Examinations'!$A$1:$P$2336,2,FALSE)</f>
        <v>46.45</v>
      </c>
      <c r="D149" s="7">
        <f>VLOOKUP($A149,'Medical Examinations'!$A$1:$P$2336,3,FALSE)</f>
        <v>5.62</v>
      </c>
      <c r="E149" s="7" t="str">
        <f>VLOOKUP($A149,'Medical Examinations'!$A$1:$P$2336,13,FALSE)</f>
        <v>No</v>
      </c>
      <c r="F149" s="7" t="str">
        <f>VLOOKUP($A149,'Medical Examinations'!$A$1:$P$2336,5,FALSE)</f>
        <v>No</v>
      </c>
      <c r="G149" s="7" t="str">
        <f>VLOOKUP($A149,'Medical Examinations'!$A$1:$P$2336,6,FALSE)</f>
        <v>No</v>
      </c>
      <c r="H149" s="7" t="str">
        <f>VLOOKUP($A149,'Medical Examinations'!$A$1:$P$2336,12,FALSE)</f>
        <v>0</v>
      </c>
      <c r="I149" s="7" t="str">
        <f>VLOOKUP($A149,'Medical Examinations'!$A$1:$P$2336,14,FALSE)</f>
        <v>Yes</v>
      </c>
      <c r="J149" s="7" t="str">
        <f>VLOOKUP($A149,'Medical Examinations'!$A$1:$P$2336,15,FALSE)</f>
        <v>Obesity</v>
      </c>
      <c r="K149" s="7" t="str">
        <f>VLOOKUP($A149,'Medical Examinations'!$A$1:$P$2336,16,FALSE)</f>
        <v>Normal</v>
      </c>
      <c r="L149" s="12">
        <f>VLOOKUP($A149,'Hospitalisation Details'!$A$1:$U$2344,18,FALSE)</f>
        <v>29384</v>
      </c>
      <c r="M149" s="21">
        <f>VLOOKUP($A149,'Hospitalisation Details'!$A$1:$U$2344,21,FALSE)</f>
        <v>38313.129999999997</v>
      </c>
      <c r="N149" s="9" t="str">
        <f>VLOOKUP($A149,'Hospitalisation Details'!$A$1:$U$2344,14,FALSE)</f>
        <v>tier - 1</v>
      </c>
      <c r="O149" s="9" t="str">
        <f>VLOOKUP($A149,'Hospitalisation Details'!$A$1:$U$2344,15,FALSE)</f>
        <v>tier - 3</v>
      </c>
      <c r="P149" s="9" t="str">
        <f>VLOOKUP($A149,'Hospitalisation Details'!$A$1:$U$2344,16,FALSE)</f>
        <v>R1011</v>
      </c>
      <c r="Q149" s="9">
        <f>VLOOKUP($A149,'Hospitalisation Details'!$A$1:$U$2344,20,FALSE)</f>
        <v>42</v>
      </c>
    </row>
    <row r="150" spans="1:17" ht="15.75" x14ac:dyDescent="0.25">
      <c r="A150" s="10" t="s">
        <v>2224</v>
      </c>
      <c r="B150" s="7" t="str">
        <f>VLOOKUP($A150,'Customer Names'!$A$1:$E$2336,4,FALSE)</f>
        <v xml:space="preserve">  Denis</v>
      </c>
      <c r="C150" s="7">
        <f>VLOOKUP($A150,'Medical Examinations'!$A$1:$P$2336,2,FALSE)</f>
        <v>35.75</v>
      </c>
      <c r="D150" s="7">
        <f>VLOOKUP($A150,'Medical Examinations'!$A$1:$P$2336,3,FALSE)</f>
        <v>4.1900000000000004</v>
      </c>
      <c r="E150" s="7" t="str">
        <f>VLOOKUP($A150,'Medical Examinations'!$A$1:$P$2336,13,FALSE)</f>
        <v>No</v>
      </c>
      <c r="F150" s="7" t="str">
        <f>VLOOKUP($A150,'Medical Examinations'!$A$1:$P$2336,5,FALSE)</f>
        <v>No</v>
      </c>
      <c r="G150" s="7" t="str">
        <f>VLOOKUP($A150,'Medical Examinations'!$A$1:$P$2336,6,FALSE)</f>
        <v>No</v>
      </c>
      <c r="H150" s="7" t="str">
        <f>VLOOKUP($A150,'Medical Examinations'!$A$1:$P$2336,12,FALSE)</f>
        <v>0</v>
      </c>
      <c r="I150" s="7" t="str">
        <f>VLOOKUP($A150,'Medical Examinations'!$A$1:$P$2336,14,FALSE)</f>
        <v>Yes</v>
      </c>
      <c r="J150" s="7" t="str">
        <f>VLOOKUP($A150,'Medical Examinations'!$A$1:$P$2336,15,FALSE)</f>
        <v>Obesity</v>
      </c>
      <c r="K150" s="7" t="str">
        <f>VLOOKUP($A150,'Medical Examinations'!$A$1:$P$2336,16,FALSE)</f>
        <v>Normal</v>
      </c>
      <c r="L150" s="12">
        <f>VLOOKUP($A150,'Hospitalisation Details'!$A$1:$U$2344,18,FALSE)</f>
        <v>32811</v>
      </c>
      <c r="M150" s="21">
        <f>VLOOKUP($A150,'Hospitalisation Details'!$A$1:$U$2344,21,FALSE)</f>
        <v>38282.75</v>
      </c>
      <c r="N150" s="9" t="str">
        <f>VLOOKUP($A150,'Hospitalisation Details'!$A$1:$U$2344,14,FALSE)</f>
        <v>tier - 1</v>
      </c>
      <c r="O150" s="9" t="str">
        <f>VLOOKUP($A150,'Hospitalisation Details'!$A$1:$U$2344,15,FALSE)</f>
        <v>tier - 2</v>
      </c>
      <c r="P150" s="9" t="str">
        <f>VLOOKUP($A150,'Hospitalisation Details'!$A$1:$U$2344,16,FALSE)</f>
        <v>R1013</v>
      </c>
      <c r="Q150" s="9">
        <f>VLOOKUP($A150,'Hospitalisation Details'!$A$1:$U$2344,20,FALSE)</f>
        <v>33</v>
      </c>
    </row>
    <row r="151" spans="1:17" ht="15.75" x14ac:dyDescent="0.25">
      <c r="A151" s="10" t="s">
        <v>2223</v>
      </c>
      <c r="B151" s="7" t="str">
        <f>VLOOKUP($A151,'Customer Names'!$A$1:$E$2336,4,FALSE)</f>
        <v xml:space="preserve">  Brian E</v>
      </c>
      <c r="C151" s="7">
        <f>VLOOKUP($A151,'Medical Examinations'!$A$1:$P$2336,2,FALSE)</f>
        <v>26.07</v>
      </c>
      <c r="D151" s="7">
        <f>VLOOKUP($A151,'Medical Examinations'!$A$1:$P$2336,3,FALSE)</f>
        <v>5.32</v>
      </c>
      <c r="E151" s="7" t="str">
        <f>VLOOKUP($A151,'Medical Examinations'!$A$1:$P$2336,13,FALSE)</f>
        <v>No</v>
      </c>
      <c r="F151" s="7" t="str">
        <f>VLOOKUP($A151,'Medical Examinations'!$A$1:$P$2336,5,FALSE)</f>
        <v>No</v>
      </c>
      <c r="G151" s="7" t="str">
        <f>VLOOKUP($A151,'Medical Examinations'!$A$1:$P$2336,6,FALSE)</f>
        <v>No</v>
      </c>
      <c r="H151" s="7" t="str">
        <f>VLOOKUP($A151,'Medical Examinations'!$A$1:$P$2336,12,FALSE)</f>
        <v>0</v>
      </c>
      <c r="I151" s="7" t="str">
        <f>VLOOKUP($A151,'Medical Examinations'!$A$1:$P$2336,14,FALSE)</f>
        <v>Yes</v>
      </c>
      <c r="J151" s="7" t="str">
        <f>VLOOKUP($A151,'Medical Examinations'!$A$1:$P$2336,15,FALSE)</f>
        <v>Over weight</v>
      </c>
      <c r="K151" s="7" t="str">
        <f>VLOOKUP($A151,'Medical Examinations'!$A$1:$P$2336,16,FALSE)</f>
        <v>Normal</v>
      </c>
      <c r="L151" s="12">
        <f>VLOOKUP($A151,'Hospitalisation Details'!$A$1:$U$2344,18,FALSE)</f>
        <v>29449</v>
      </c>
      <c r="M151" s="21">
        <f>VLOOKUP($A151,'Hospitalisation Details'!$A$1:$U$2344,21,FALSE)</f>
        <v>38245.589999999997</v>
      </c>
      <c r="N151" s="9" t="str">
        <f>VLOOKUP($A151,'Hospitalisation Details'!$A$1:$U$2344,14,FALSE)</f>
        <v>tier - 1</v>
      </c>
      <c r="O151" s="9" t="str">
        <f>VLOOKUP($A151,'Hospitalisation Details'!$A$1:$U$2344,15,FALSE)</f>
        <v>tier - 2</v>
      </c>
      <c r="P151" s="9" t="str">
        <f>VLOOKUP($A151,'Hospitalisation Details'!$A$1:$U$2344,16,FALSE)</f>
        <v>R1013</v>
      </c>
      <c r="Q151" s="9">
        <f>VLOOKUP($A151,'Hospitalisation Details'!$A$1:$U$2344,20,FALSE)</f>
        <v>42</v>
      </c>
    </row>
    <row r="152" spans="1:17" ht="15.75" x14ac:dyDescent="0.25">
      <c r="A152" s="10" t="s">
        <v>2222</v>
      </c>
      <c r="B152" s="7" t="str">
        <f>VLOOKUP($A152,'Customer Names'!$A$1:$E$2336,4,FALSE)</f>
        <v xml:space="preserve">  Bonnie</v>
      </c>
      <c r="C152" s="7">
        <f>VLOOKUP($A152,'Medical Examinations'!$A$1:$P$2336,2,FALSE)</f>
        <v>36.54</v>
      </c>
      <c r="D152" s="7">
        <f>VLOOKUP($A152,'Medical Examinations'!$A$1:$P$2336,3,FALSE)</f>
        <v>4.46</v>
      </c>
      <c r="E152" s="7" t="str">
        <f>VLOOKUP($A152,'Medical Examinations'!$A$1:$P$2336,13,FALSE)</f>
        <v>Yes</v>
      </c>
      <c r="F152" s="7" t="str">
        <f>VLOOKUP($A152,'Medical Examinations'!$A$1:$P$2336,5,FALSE)</f>
        <v>No</v>
      </c>
      <c r="G152" s="7" t="str">
        <f>VLOOKUP($A152,'Medical Examinations'!$A$1:$P$2336,6,FALSE)</f>
        <v>No</v>
      </c>
      <c r="H152" s="7">
        <f>VLOOKUP($A152,'Medical Examinations'!$A$1:$P$2336,12,FALSE)</f>
        <v>1</v>
      </c>
      <c r="I152" s="7" t="str">
        <f>VLOOKUP($A152,'Medical Examinations'!$A$1:$P$2336,14,FALSE)</f>
        <v>Yes</v>
      </c>
      <c r="J152" s="7" t="str">
        <f>VLOOKUP($A152,'Medical Examinations'!$A$1:$P$2336,15,FALSE)</f>
        <v>Obesity</v>
      </c>
      <c r="K152" s="7" t="str">
        <f>VLOOKUP($A152,'Medical Examinations'!$A$1:$P$2336,16,FALSE)</f>
        <v>Normal</v>
      </c>
      <c r="L152" s="12">
        <f>VLOOKUP($A152,'Hospitalisation Details'!$A$1:$U$2344,18,FALSE)</f>
        <v>23544</v>
      </c>
      <c r="M152" s="21">
        <f>VLOOKUP($A152,'Hospitalisation Details'!$A$1:$U$2344,21,FALSE)</f>
        <v>38241.74</v>
      </c>
      <c r="N152" s="9" t="str">
        <f>VLOOKUP($A152,'Hospitalisation Details'!$A$1:$U$2344,14,FALSE)</f>
        <v>tier - 2</v>
      </c>
      <c r="O152" s="9" t="str">
        <f>VLOOKUP($A152,'Hospitalisation Details'!$A$1:$U$2344,15,FALSE)</f>
        <v>tier - 3</v>
      </c>
      <c r="P152" s="9" t="str">
        <f>VLOOKUP($A152,'Hospitalisation Details'!$A$1:$U$2344,16,FALSE)</f>
        <v>R1011</v>
      </c>
      <c r="Q152" s="9">
        <f>VLOOKUP($A152,'Hospitalisation Details'!$A$1:$U$2344,20,FALSE)</f>
        <v>58</v>
      </c>
    </row>
    <row r="153" spans="1:17" ht="15.75" x14ac:dyDescent="0.25">
      <c r="A153" s="10" t="s">
        <v>2221</v>
      </c>
      <c r="B153" s="7" t="str">
        <f>VLOOKUP($A153,'Customer Names'!$A$1:$E$2336,4,FALSE)</f>
        <v xml:space="preserve">  Michael P</v>
      </c>
      <c r="C153" s="7">
        <f>VLOOKUP($A153,'Medical Examinations'!$A$1:$P$2336,2,FALSE)</f>
        <v>51.64</v>
      </c>
      <c r="D153" s="7">
        <f>VLOOKUP($A153,'Medical Examinations'!$A$1:$P$2336,3,FALSE)</f>
        <v>5.65</v>
      </c>
      <c r="E153" s="7" t="str">
        <f>VLOOKUP($A153,'Medical Examinations'!$A$1:$P$2336,13,FALSE)</f>
        <v>No</v>
      </c>
      <c r="F153" s="7" t="str">
        <f>VLOOKUP($A153,'Medical Examinations'!$A$1:$P$2336,5,FALSE)</f>
        <v>No</v>
      </c>
      <c r="G153" s="7" t="str">
        <f>VLOOKUP($A153,'Medical Examinations'!$A$1:$P$2336,6,FALSE)</f>
        <v>No</v>
      </c>
      <c r="H153" s="7" t="str">
        <f>VLOOKUP($A153,'Medical Examinations'!$A$1:$P$2336,12,FALSE)</f>
        <v>0</v>
      </c>
      <c r="I153" s="7" t="str">
        <f>VLOOKUP($A153,'Medical Examinations'!$A$1:$P$2336,14,FALSE)</f>
        <v>Yes</v>
      </c>
      <c r="J153" s="7" t="str">
        <f>VLOOKUP($A153,'Medical Examinations'!$A$1:$P$2336,15,FALSE)</f>
        <v>Obesity</v>
      </c>
      <c r="K153" s="7" t="str">
        <f>VLOOKUP($A153,'Medical Examinations'!$A$1:$P$2336,16,FALSE)</f>
        <v>Normal</v>
      </c>
      <c r="L153" s="12">
        <f>VLOOKUP($A153,'Hospitalisation Details'!$A$1:$U$2344,18,FALSE)</f>
        <v>32759</v>
      </c>
      <c r="M153" s="21">
        <f>VLOOKUP($A153,'Hospitalisation Details'!$A$1:$U$2344,21,FALSE)</f>
        <v>38237.339999999997</v>
      </c>
      <c r="N153" s="9" t="str">
        <f>VLOOKUP($A153,'Hospitalisation Details'!$A$1:$U$2344,14,FALSE)</f>
        <v>tier - 2</v>
      </c>
      <c r="O153" s="9" t="str">
        <f>VLOOKUP($A153,'Hospitalisation Details'!$A$1:$U$2344,15,FALSE)</f>
        <v>tier - 3</v>
      </c>
      <c r="P153" s="9" t="str">
        <f>VLOOKUP($A153,'Hospitalisation Details'!$A$1:$U$2344,16,FALSE)</f>
        <v>R1011</v>
      </c>
      <c r="Q153" s="9">
        <f>VLOOKUP($A153,'Hospitalisation Details'!$A$1:$U$2344,20,FALSE)</f>
        <v>33</v>
      </c>
    </row>
    <row r="154" spans="1:17" ht="15.75" x14ac:dyDescent="0.25">
      <c r="A154" s="10" t="s">
        <v>2220</v>
      </c>
      <c r="B154" s="7" t="str">
        <f>VLOOKUP($A154,'Customer Names'!$A$1:$E$2336,4,FALSE)</f>
        <v xml:space="preserve">  Paul</v>
      </c>
      <c r="C154" s="7">
        <f>VLOOKUP($A154,'Medical Examinations'!$A$1:$P$2336,2,FALSE)</f>
        <v>42.83</v>
      </c>
      <c r="D154" s="7">
        <f>VLOOKUP($A154,'Medical Examinations'!$A$1:$P$2336,3,FALSE)</f>
        <v>6.04</v>
      </c>
      <c r="E154" s="7" t="str">
        <f>VLOOKUP($A154,'Medical Examinations'!$A$1:$P$2336,13,FALSE)</f>
        <v>No</v>
      </c>
      <c r="F154" s="7" t="str">
        <f>VLOOKUP($A154,'Medical Examinations'!$A$1:$P$2336,5,FALSE)</f>
        <v>No</v>
      </c>
      <c r="G154" s="7" t="str">
        <f>VLOOKUP($A154,'Medical Examinations'!$A$1:$P$2336,6,FALSE)</f>
        <v>No</v>
      </c>
      <c r="H154" s="7">
        <f>VLOOKUP($A154,'Medical Examinations'!$A$1:$P$2336,12,FALSE)</f>
        <v>2</v>
      </c>
      <c r="I154" s="7" t="str">
        <f>VLOOKUP($A154,'Medical Examinations'!$A$1:$P$2336,14,FALSE)</f>
        <v>Yes</v>
      </c>
      <c r="J154" s="7" t="str">
        <f>VLOOKUP($A154,'Medical Examinations'!$A$1:$P$2336,15,FALSE)</f>
        <v>Obesity</v>
      </c>
      <c r="K154" s="7" t="str">
        <f>VLOOKUP($A154,'Medical Examinations'!$A$1:$P$2336,16,FALSE)</f>
        <v>Prediabetes</v>
      </c>
      <c r="L154" s="12">
        <f>VLOOKUP($A154,'Hospitalisation Details'!$A$1:$U$2344,18,FALSE)</f>
        <v>26622</v>
      </c>
      <c r="M154" s="21">
        <f>VLOOKUP($A154,'Hospitalisation Details'!$A$1:$U$2344,21,FALSE)</f>
        <v>38189.1</v>
      </c>
      <c r="N154" s="9" t="str">
        <f>VLOOKUP($A154,'Hospitalisation Details'!$A$1:$U$2344,14,FALSE)</f>
        <v>tier - 2</v>
      </c>
      <c r="O154" s="9" t="str">
        <f>VLOOKUP($A154,'Hospitalisation Details'!$A$1:$U$2344,15,FALSE)</f>
        <v>tier - 2</v>
      </c>
      <c r="P154" s="9" t="str">
        <f>VLOOKUP($A154,'Hospitalisation Details'!$A$1:$U$2344,16,FALSE)</f>
        <v>R1011</v>
      </c>
      <c r="Q154" s="9">
        <f>VLOOKUP($A154,'Hospitalisation Details'!$A$1:$U$2344,20,FALSE)</f>
        <v>50</v>
      </c>
    </row>
    <row r="155" spans="1:17" ht="15.75" x14ac:dyDescent="0.25">
      <c r="A155" s="10" t="s">
        <v>2219</v>
      </c>
      <c r="B155" s="7" t="str">
        <f>VLOOKUP($A155,'Customer Names'!$A$1:$E$2336,4,FALSE)</f>
        <v xml:space="preserve">  Michael</v>
      </c>
      <c r="C155" s="7">
        <f>VLOOKUP($A155,'Medical Examinations'!$A$1:$P$2336,2,FALSE)</f>
        <v>40.15</v>
      </c>
      <c r="D155" s="7">
        <f>VLOOKUP($A155,'Medical Examinations'!$A$1:$P$2336,3,FALSE)</f>
        <v>5.76</v>
      </c>
      <c r="E155" s="7" t="str">
        <f>VLOOKUP($A155,'Medical Examinations'!$A$1:$P$2336,13,FALSE)</f>
        <v>No</v>
      </c>
      <c r="F155" s="7" t="str">
        <f>VLOOKUP($A155,'Medical Examinations'!$A$1:$P$2336,5,FALSE)</f>
        <v>No</v>
      </c>
      <c r="G155" s="7" t="str">
        <f>VLOOKUP($A155,'Medical Examinations'!$A$1:$P$2336,6,FALSE)</f>
        <v>No</v>
      </c>
      <c r="H155" s="7">
        <f>VLOOKUP($A155,'Medical Examinations'!$A$1:$P$2336,12,FALSE)</f>
        <v>1</v>
      </c>
      <c r="I155" s="7" t="str">
        <f>VLOOKUP($A155,'Medical Examinations'!$A$1:$P$2336,14,FALSE)</f>
        <v>Yes</v>
      </c>
      <c r="J155" s="7" t="str">
        <f>VLOOKUP($A155,'Medical Examinations'!$A$1:$P$2336,15,FALSE)</f>
        <v>Obesity</v>
      </c>
      <c r="K155" s="7" t="str">
        <f>VLOOKUP($A155,'Medical Examinations'!$A$1:$P$2336,16,FALSE)</f>
        <v>Prediabetes</v>
      </c>
      <c r="L155" s="12">
        <f>VLOOKUP($A155,'Hospitalisation Details'!$A$1:$U$2344,18,FALSE)</f>
        <v>36005</v>
      </c>
      <c r="M155" s="21">
        <f>VLOOKUP($A155,'Hospitalisation Details'!$A$1:$U$2344,21,FALSE)</f>
        <v>38126.25</v>
      </c>
      <c r="N155" s="9" t="str">
        <f>VLOOKUP($A155,'Hospitalisation Details'!$A$1:$U$2344,14,FALSE)</f>
        <v>tier - 1</v>
      </c>
      <c r="O155" s="9" t="str">
        <f>VLOOKUP($A155,'Hospitalisation Details'!$A$1:$U$2344,15,FALSE)</f>
        <v>tier - 3</v>
      </c>
      <c r="P155" s="9" t="str">
        <f>VLOOKUP($A155,'Hospitalisation Details'!$A$1:$U$2344,16,FALSE)</f>
        <v>R1013</v>
      </c>
      <c r="Q155" s="9">
        <f>VLOOKUP($A155,'Hospitalisation Details'!$A$1:$U$2344,20,FALSE)</f>
        <v>24</v>
      </c>
    </row>
    <row r="156" spans="1:17" ht="15.75" x14ac:dyDescent="0.25">
      <c r="A156" s="10" t="s">
        <v>2218</v>
      </c>
      <c r="B156" s="7" t="str">
        <f>VLOOKUP($A156,'Customer Names'!$A$1:$E$2336,4,FALSE)</f>
        <v xml:space="preserve">  Samuel</v>
      </c>
      <c r="C156" s="7">
        <f>VLOOKUP($A156,'Medical Examinations'!$A$1:$P$2336,2,FALSE)</f>
        <v>27.8</v>
      </c>
      <c r="D156" s="7">
        <f>VLOOKUP($A156,'Medical Examinations'!$A$1:$P$2336,3,FALSE)</f>
        <v>4.3600000000000003</v>
      </c>
      <c r="E156" s="7" t="str">
        <f>VLOOKUP($A156,'Medical Examinations'!$A$1:$P$2336,13,FALSE)</f>
        <v>No</v>
      </c>
      <c r="F156" s="7" t="str">
        <f>VLOOKUP($A156,'Medical Examinations'!$A$1:$P$2336,5,FALSE)</f>
        <v>No</v>
      </c>
      <c r="G156" s="7" t="str">
        <f>VLOOKUP($A156,'Medical Examinations'!$A$1:$P$2336,6,FALSE)</f>
        <v>Yes</v>
      </c>
      <c r="H156" s="7">
        <f>VLOOKUP($A156,'Medical Examinations'!$A$1:$P$2336,12,FALSE)</f>
        <v>1</v>
      </c>
      <c r="I156" s="7" t="str">
        <f>VLOOKUP($A156,'Medical Examinations'!$A$1:$P$2336,14,FALSE)</f>
        <v>Yes</v>
      </c>
      <c r="J156" s="7" t="str">
        <f>VLOOKUP($A156,'Medical Examinations'!$A$1:$P$2336,15,FALSE)</f>
        <v>Over weight</v>
      </c>
      <c r="K156" s="7" t="str">
        <f>VLOOKUP($A156,'Medical Examinations'!$A$1:$P$2336,16,FALSE)</f>
        <v>Normal</v>
      </c>
      <c r="L156" s="12">
        <f>VLOOKUP($A156,'Hospitalisation Details'!$A$1:$U$2344,18,FALSE)</f>
        <v>29107</v>
      </c>
      <c r="M156" s="21">
        <f>VLOOKUP($A156,'Hospitalisation Details'!$A$1:$U$2344,21,FALSE)</f>
        <v>37829.72</v>
      </c>
      <c r="N156" s="9" t="str">
        <f>VLOOKUP($A156,'Hospitalisation Details'!$A$1:$U$2344,14,FALSE)</f>
        <v>tier - 1</v>
      </c>
      <c r="O156" s="9" t="str">
        <f>VLOOKUP($A156,'Hospitalisation Details'!$A$1:$U$2344,15,FALSE)</f>
        <v>tier - 2</v>
      </c>
      <c r="P156" s="9" t="str">
        <f>VLOOKUP($A156,'Hospitalisation Details'!$A$1:$U$2344,16,FALSE)</f>
        <v>R1011</v>
      </c>
      <c r="Q156" s="9">
        <f>VLOOKUP($A156,'Hospitalisation Details'!$A$1:$U$2344,20,FALSE)</f>
        <v>43</v>
      </c>
    </row>
    <row r="157" spans="1:17" ht="15.75" x14ac:dyDescent="0.25">
      <c r="A157" s="10" t="s">
        <v>2217</v>
      </c>
      <c r="B157" s="7" t="str">
        <f>VLOOKUP($A157,'Customer Names'!$A$1:$E$2336,4,FALSE)</f>
        <v xml:space="preserve">  Matthew</v>
      </c>
      <c r="C157" s="7">
        <f>VLOOKUP($A157,'Medical Examinations'!$A$1:$P$2336,2,FALSE)</f>
        <v>45.81</v>
      </c>
      <c r="D157" s="7">
        <f>VLOOKUP($A157,'Medical Examinations'!$A$1:$P$2336,3,FALSE)</f>
        <v>4.76</v>
      </c>
      <c r="E157" s="7" t="str">
        <f>VLOOKUP($A157,'Medical Examinations'!$A$1:$P$2336,13,FALSE)</f>
        <v>Yes</v>
      </c>
      <c r="F157" s="7" t="str">
        <f>VLOOKUP($A157,'Medical Examinations'!$A$1:$P$2336,5,FALSE)</f>
        <v>No</v>
      </c>
      <c r="G157" s="7" t="str">
        <f>VLOOKUP($A157,'Medical Examinations'!$A$1:$P$2336,6,FALSE)</f>
        <v>Yes</v>
      </c>
      <c r="H157" s="7">
        <f>VLOOKUP($A157,'Medical Examinations'!$A$1:$P$2336,12,FALSE)</f>
        <v>1</v>
      </c>
      <c r="I157" s="7" t="str">
        <f>VLOOKUP($A157,'Medical Examinations'!$A$1:$P$2336,14,FALSE)</f>
        <v>Yes</v>
      </c>
      <c r="J157" s="7" t="str">
        <f>VLOOKUP($A157,'Medical Examinations'!$A$1:$P$2336,15,FALSE)</f>
        <v>Obesity</v>
      </c>
      <c r="K157" s="7" t="str">
        <f>VLOOKUP($A157,'Medical Examinations'!$A$1:$P$2336,16,FALSE)</f>
        <v>Normal</v>
      </c>
      <c r="L157" s="12">
        <f>VLOOKUP($A157,'Hospitalisation Details'!$A$1:$U$2344,18,FALSE)</f>
        <v>30523</v>
      </c>
      <c r="M157" s="21">
        <f>VLOOKUP($A157,'Hospitalisation Details'!$A$1:$U$2344,21,FALSE)</f>
        <v>37800.980000000003</v>
      </c>
      <c r="N157" s="9" t="str">
        <f>VLOOKUP($A157,'Hospitalisation Details'!$A$1:$U$2344,14,FALSE)</f>
        <v>tier - 2</v>
      </c>
      <c r="O157" s="9" t="str">
        <f>VLOOKUP($A157,'Hospitalisation Details'!$A$1:$U$2344,15,FALSE)</f>
        <v>tier - 2</v>
      </c>
      <c r="P157" s="9" t="str">
        <f>VLOOKUP($A157,'Hospitalisation Details'!$A$1:$U$2344,16,FALSE)</f>
        <v>R1011</v>
      </c>
      <c r="Q157" s="9">
        <f>VLOOKUP($A157,'Hospitalisation Details'!$A$1:$U$2344,20,FALSE)</f>
        <v>39</v>
      </c>
    </row>
    <row r="158" spans="1:17" ht="15.75" x14ac:dyDescent="0.25">
      <c r="A158" s="10" t="s">
        <v>2216</v>
      </c>
      <c r="B158" s="7" t="str">
        <f>VLOOKUP($A158,'Customer Names'!$A$1:$E$2336,4,FALSE)</f>
        <v xml:space="preserve">  Daniel</v>
      </c>
      <c r="C158" s="7">
        <f>VLOOKUP($A158,'Medical Examinations'!$A$1:$P$2336,2,FALSE)</f>
        <v>34.43</v>
      </c>
      <c r="D158" s="7">
        <f>VLOOKUP($A158,'Medical Examinations'!$A$1:$P$2336,3,FALSE)</f>
        <v>10.82</v>
      </c>
      <c r="E158" s="7" t="str">
        <f>VLOOKUP($A158,'Medical Examinations'!$A$1:$P$2336,13,FALSE)</f>
        <v>Yes</v>
      </c>
      <c r="F158" s="7" t="str">
        <f>VLOOKUP($A158,'Medical Examinations'!$A$1:$P$2336,5,FALSE)</f>
        <v>No</v>
      </c>
      <c r="G158" s="7" t="str">
        <f>VLOOKUP($A158,'Medical Examinations'!$A$1:$P$2336,6,FALSE)</f>
        <v>No</v>
      </c>
      <c r="H158" s="7">
        <f>VLOOKUP($A158,'Medical Examinations'!$A$1:$P$2336,12,FALSE)</f>
        <v>1</v>
      </c>
      <c r="I158" s="7" t="str">
        <f>VLOOKUP($A158,'Medical Examinations'!$A$1:$P$2336,14,FALSE)</f>
        <v>Yes</v>
      </c>
      <c r="J158" s="7" t="str">
        <f>VLOOKUP($A158,'Medical Examinations'!$A$1:$P$2336,15,FALSE)</f>
        <v>Obesity</v>
      </c>
      <c r="K158" s="7" t="str">
        <f>VLOOKUP($A158,'Medical Examinations'!$A$1:$P$2336,16,FALSE)</f>
        <v>Diabetes</v>
      </c>
      <c r="L158" s="12">
        <f>VLOOKUP($A158,'Hospitalisation Details'!$A$1:$U$2344,18,FALSE)</f>
        <v>31639</v>
      </c>
      <c r="M158" s="21">
        <f>VLOOKUP($A158,'Hospitalisation Details'!$A$1:$U$2344,21,FALSE)</f>
        <v>37742.58</v>
      </c>
      <c r="N158" s="9" t="str">
        <f>VLOOKUP($A158,'Hospitalisation Details'!$A$1:$U$2344,14,FALSE)</f>
        <v>tier - 1</v>
      </c>
      <c r="O158" s="9" t="str">
        <f>VLOOKUP($A158,'Hospitalisation Details'!$A$1:$U$2344,15,FALSE)</f>
        <v>tier - 1</v>
      </c>
      <c r="P158" s="9" t="str">
        <f>VLOOKUP($A158,'Hospitalisation Details'!$A$1:$U$2344,16,FALSE)</f>
        <v>R1013</v>
      </c>
      <c r="Q158" s="9">
        <f>VLOOKUP($A158,'Hospitalisation Details'!$A$1:$U$2344,20,FALSE)</f>
        <v>36</v>
      </c>
    </row>
    <row r="159" spans="1:17" ht="15.75" x14ac:dyDescent="0.25">
      <c r="A159" s="10" t="s">
        <v>2215</v>
      </c>
      <c r="B159" s="7" t="str">
        <f>VLOOKUP($A159,'Customer Names'!$A$1:$E$2336,4,FALSE)</f>
        <v xml:space="preserve">  Syndy</v>
      </c>
      <c r="C159" s="7">
        <f>VLOOKUP($A159,'Medical Examinations'!$A$1:$P$2336,2,FALSE)</f>
        <v>41.33</v>
      </c>
      <c r="D159" s="7">
        <f>VLOOKUP($A159,'Medical Examinations'!$A$1:$P$2336,3,FALSE)</f>
        <v>4.01</v>
      </c>
      <c r="E159" s="7" t="str">
        <f>VLOOKUP($A159,'Medical Examinations'!$A$1:$P$2336,13,FALSE)</f>
        <v>Yes</v>
      </c>
      <c r="F159" s="7" t="str">
        <f>VLOOKUP($A159,'Medical Examinations'!$A$1:$P$2336,5,FALSE)</f>
        <v>No</v>
      </c>
      <c r="G159" s="7" t="str">
        <f>VLOOKUP($A159,'Medical Examinations'!$A$1:$P$2336,6,FALSE)</f>
        <v>No</v>
      </c>
      <c r="H159" s="7" t="str">
        <f>VLOOKUP($A159,'Medical Examinations'!$A$1:$P$2336,12,FALSE)</f>
        <v>0</v>
      </c>
      <c r="I159" s="7" t="str">
        <f>VLOOKUP($A159,'Medical Examinations'!$A$1:$P$2336,14,FALSE)</f>
        <v>Yes</v>
      </c>
      <c r="J159" s="7" t="str">
        <f>VLOOKUP($A159,'Medical Examinations'!$A$1:$P$2336,15,FALSE)</f>
        <v>Obesity</v>
      </c>
      <c r="K159" s="7" t="str">
        <f>VLOOKUP($A159,'Medical Examinations'!$A$1:$P$2336,16,FALSE)</f>
        <v>Normal</v>
      </c>
      <c r="L159" s="12">
        <f>VLOOKUP($A159,'Hospitalisation Details'!$A$1:$U$2344,18,FALSE)</f>
        <v>28021</v>
      </c>
      <c r="M159" s="21">
        <f>VLOOKUP($A159,'Hospitalisation Details'!$A$1:$U$2344,21,FALSE)</f>
        <v>37735.199999999997</v>
      </c>
      <c r="N159" s="9" t="str">
        <f>VLOOKUP($A159,'Hospitalisation Details'!$A$1:$U$2344,14,FALSE)</f>
        <v>tier - 2</v>
      </c>
      <c r="O159" s="9" t="str">
        <f>VLOOKUP($A159,'Hospitalisation Details'!$A$1:$U$2344,15,FALSE)</f>
        <v>tier - 2</v>
      </c>
      <c r="P159" s="9" t="str">
        <f>VLOOKUP($A159,'Hospitalisation Details'!$A$1:$U$2344,16,FALSE)</f>
        <v>R1011</v>
      </c>
      <c r="Q159" s="9">
        <f>VLOOKUP($A159,'Hospitalisation Details'!$A$1:$U$2344,20,FALSE)</f>
        <v>46</v>
      </c>
    </row>
    <row r="160" spans="1:17" ht="15.75" x14ac:dyDescent="0.25">
      <c r="A160" s="10" t="s">
        <v>2214</v>
      </c>
      <c r="B160" s="7" t="str">
        <f>VLOOKUP($A160,'Customer Names'!$A$1:$E$2336,4,FALSE)</f>
        <v xml:space="preserve">  Aleksandra</v>
      </c>
      <c r="C160" s="7">
        <f>VLOOKUP($A160,'Medical Examinations'!$A$1:$P$2336,2,FALSE)</f>
        <v>31.92</v>
      </c>
      <c r="D160" s="7">
        <f>VLOOKUP($A160,'Medical Examinations'!$A$1:$P$2336,3,FALSE)</f>
        <v>5.12</v>
      </c>
      <c r="E160" s="7" t="str">
        <f>VLOOKUP($A160,'Medical Examinations'!$A$1:$P$2336,13,FALSE)</f>
        <v>Yes</v>
      </c>
      <c r="F160" s="7" t="str">
        <f>VLOOKUP($A160,'Medical Examinations'!$A$1:$P$2336,5,FALSE)</f>
        <v>No</v>
      </c>
      <c r="G160" s="7" t="str">
        <f>VLOOKUP($A160,'Medical Examinations'!$A$1:$P$2336,6,FALSE)</f>
        <v>No</v>
      </c>
      <c r="H160" s="7">
        <f>VLOOKUP($A160,'Medical Examinations'!$A$1:$P$2336,12,FALSE)</f>
        <v>1</v>
      </c>
      <c r="I160" s="7" t="str">
        <f>VLOOKUP($A160,'Medical Examinations'!$A$1:$P$2336,14,FALSE)</f>
        <v>Yes</v>
      </c>
      <c r="J160" s="7" t="str">
        <f>VLOOKUP($A160,'Medical Examinations'!$A$1:$P$2336,15,FALSE)</f>
        <v>Obesity</v>
      </c>
      <c r="K160" s="7" t="str">
        <f>VLOOKUP($A160,'Medical Examinations'!$A$1:$P$2336,16,FALSE)</f>
        <v>Normal</v>
      </c>
      <c r="L160" s="12">
        <f>VLOOKUP($A160,'Hospitalisation Details'!$A$1:$U$2344,18,FALSE)</f>
        <v>32426</v>
      </c>
      <c r="M160" s="21">
        <f>VLOOKUP($A160,'Hospitalisation Details'!$A$1:$U$2344,21,FALSE)</f>
        <v>37701.879999999997</v>
      </c>
      <c r="N160" s="9" t="str">
        <f>VLOOKUP($A160,'Hospitalisation Details'!$A$1:$U$2344,14,FALSE)</f>
        <v>tier - 2</v>
      </c>
      <c r="O160" s="9" t="str">
        <f>VLOOKUP($A160,'Hospitalisation Details'!$A$1:$U$2344,15,FALSE)</f>
        <v>tier - 3</v>
      </c>
      <c r="P160" s="9" t="str">
        <f>VLOOKUP($A160,'Hospitalisation Details'!$A$1:$U$2344,16,FALSE)</f>
        <v>R1023</v>
      </c>
      <c r="Q160" s="9">
        <f>VLOOKUP($A160,'Hospitalisation Details'!$A$1:$U$2344,20,FALSE)</f>
        <v>34</v>
      </c>
    </row>
    <row r="161" spans="1:17" ht="15.75" x14ac:dyDescent="0.25">
      <c r="A161" s="10" t="s">
        <v>2213</v>
      </c>
      <c r="B161" s="7" t="str">
        <f>VLOOKUP($A161,'Customer Names'!$A$1:$E$2336,4,FALSE)</f>
        <v xml:space="preserve">  Steeve T Sr</v>
      </c>
      <c r="C161" s="7">
        <f>VLOOKUP($A161,'Medical Examinations'!$A$1:$P$2336,2,FALSE)</f>
        <v>39.799999999999997</v>
      </c>
      <c r="D161" s="7">
        <f>VLOOKUP($A161,'Medical Examinations'!$A$1:$P$2336,3,FALSE)</f>
        <v>10.54</v>
      </c>
      <c r="E161" s="7" t="str">
        <f>VLOOKUP($A161,'Medical Examinations'!$A$1:$P$2336,13,FALSE)</f>
        <v>Yes</v>
      </c>
      <c r="F161" s="7" t="str">
        <f>VLOOKUP($A161,'Medical Examinations'!$A$1:$P$2336,5,FALSE)</f>
        <v>No</v>
      </c>
      <c r="G161" s="7" t="str">
        <f>VLOOKUP($A161,'Medical Examinations'!$A$1:$P$2336,6,FALSE)</f>
        <v>No</v>
      </c>
      <c r="H161" s="7">
        <f>VLOOKUP($A161,'Medical Examinations'!$A$1:$P$2336,12,FALSE)</f>
        <v>2</v>
      </c>
      <c r="I161" s="7" t="str">
        <f>VLOOKUP($A161,'Medical Examinations'!$A$1:$P$2336,14,FALSE)</f>
        <v>Yes</v>
      </c>
      <c r="J161" s="7" t="str">
        <f>VLOOKUP($A161,'Medical Examinations'!$A$1:$P$2336,15,FALSE)</f>
        <v>Obesity</v>
      </c>
      <c r="K161" s="7" t="str">
        <f>VLOOKUP($A161,'Medical Examinations'!$A$1:$P$2336,16,FALSE)</f>
        <v>Diabetes</v>
      </c>
      <c r="L161" s="12">
        <f>VLOOKUP($A161,'Hospitalisation Details'!$A$1:$U$2344,18,FALSE)</f>
        <v>25869</v>
      </c>
      <c r="M161" s="21">
        <f>VLOOKUP($A161,'Hospitalisation Details'!$A$1:$U$2344,21,FALSE)</f>
        <v>37675.06</v>
      </c>
      <c r="N161" s="9" t="str">
        <f>VLOOKUP($A161,'Hospitalisation Details'!$A$1:$U$2344,14,FALSE)</f>
        <v>tier - 2</v>
      </c>
      <c r="O161" s="9" t="str">
        <f>VLOOKUP($A161,'Hospitalisation Details'!$A$1:$U$2344,15,FALSE)</f>
        <v>tier - 3</v>
      </c>
      <c r="P161" s="9" t="str">
        <f>VLOOKUP($A161,'Hospitalisation Details'!$A$1:$U$2344,16,FALSE)</f>
        <v>R1011</v>
      </c>
      <c r="Q161" s="9">
        <f>VLOOKUP($A161,'Hospitalisation Details'!$A$1:$U$2344,20,FALSE)</f>
        <v>52</v>
      </c>
    </row>
    <row r="162" spans="1:17" ht="15.75" x14ac:dyDescent="0.25">
      <c r="A162" s="10" t="s">
        <v>2212</v>
      </c>
      <c r="B162" s="7" t="str">
        <f>VLOOKUP($A162,'Customer Names'!$A$1:$E$2336,4,FALSE)</f>
        <v xml:space="preserve">  Richard</v>
      </c>
      <c r="C162" s="7">
        <f>VLOOKUP($A162,'Medical Examinations'!$A$1:$P$2336,2,FALSE)</f>
        <v>42.82</v>
      </c>
      <c r="D162" s="7">
        <f>VLOOKUP($A162,'Medical Examinations'!$A$1:$P$2336,3,FALSE)</f>
        <v>4.21</v>
      </c>
      <c r="E162" s="7" t="str">
        <f>VLOOKUP($A162,'Medical Examinations'!$A$1:$P$2336,13,FALSE)</f>
        <v>No</v>
      </c>
      <c r="F162" s="7" t="str">
        <f>VLOOKUP($A162,'Medical Examinations'!$A$1:$P$2336,5,FALSE)</f>
        <v>No</v>
      </c>
      <c r="G162" s="7" t="str">
        <f>VLOOKUP($A162,'Medical Examinations'!$A$1:$P$2336,6,FALSE)</f>
        <v>No</v>
      </c>
      <c r="H162" s="7" t="str">
        <f>VLOOKUP($A162,'Medical Examinations'!$A$1:$P$2336,12,FALSE)</f>
        <v>0</v>
      </c>
      <c r="I162" s="7" t="str">
        <f>VLOOKUP($A162,'Medical Examinations'!$A$1:$P$2336,14,FALSE)</f>
        <v>Yes</v>
      </c>
      <c r="J162" s="7" t="str">
        <f>VLOOKUP($A162,'Medical Examinations'!$A$1:$P$2336,15,FALSE)</f>
        <v>Obesity</v>
      </c>
      <c r="K162" s="7" t="str">
        <f>VLOOKUP($A162,'Medical Examinations'!$A$1:$P$2336,16,FALSE)</f>
        <v>Normal</v>
      </c>
      <c r="L162" s="12">
        <f>VLOOKUP($A162,'Hospitalisation Details'!$A$1:$U$2344,18,FALSE)</f>
        <v>30122</v>
      </c>
      <c r="M162" s="21">
        <f>VLOOKUP($A162,'Hospitalisation Details'!$A$1:$U$2344,21,FALSE)</f>
        <v>37650.74</v>
      </c>
      <c r="N162" s="9" t="str">
        <f>VLOOKUP($A162,'Hospitalisation Details'!$A$1:$U$2344,14,FALSE)</f>
        <v>tier - 2</v>
      </c>
      <c r="O162" s="9" t="str">
        <f>VLOOKUP($A162,'Hospitalisation Details'!$A$1:$U$2344,15,FALSE)</f>
        <v>tier - 2</v>
      </c>
      <c r="P162" s="9" t="str">
        <f>VLOOKUP($A162,'Hospitalisation Details'!$A$1:$U$2344,16,FALSE)</f>
        <v>R1012</v>
      </c>
      <c r="Q162" s="9">
        <f>VLOOKUP($A162,'Hospitalisation Details'!$A$1:$U$2344,20,FALSE)</f>
        <v>40</v>
      </c>
    </row>
    <row r="163" spans="1:17" ht="15.75" x14ac:dyDescent="0.25">
      <c r="A163" s="10" t="s">
        <v>2211</v>
      </c>
      <c r="B163" s="7" t="str">
        <f>VLOOKUP($A163,'Customer Names'!$A$1:$E$2336,4,FALSE)</f>
        <v xml:space="preserve">  Aaron T</v>
      </c>
      <c r="C163" s="7">
        <f>VLOOKUP($A163,'Medical Examinations'!$A$1:$P$2336,2,FALSE)</f>
        <v>33.630000000000003</v>
      </c>
      <c r="D163" s="7">
        <f>VLOOKUP($A163,'Medical Examinations'!$A$1:$P$2336,3,FALSE)</f>
        <v>5.42</v>
      </c>
      <c r="E163" s="7" t="str">
        <f>VLOOKUP($A163,'Medical Examinations'!$A$1:$P$2336,13,FALSE)</f>
        <v>No</v>
      </c>
      <c r="F163" s="7" t="str">
        <f>VLOOKUP($A163,'Medical Examinations'!$A$1:$P$2336,5,FALSE)</f>
        <v>No</v>
      </c>
      <c r="G163" s="7" t="str">
        <f>VLOOKUP($A163,'Medical Examinations'!$A$1:$P$2336,6,FALSE)</f>
        <v>No</v>
      </c>
      <c r="H163" s="7" t="str">
        <f>VLOOKUP($A163,'Medical Examinations'!$A$1:$P$2336,12,FALSE)</f>
        <v>0</v>
      </c>
      <c r="I163" s="7" t="str">
        <f>VLOOKUP($A163,'Medical Examinations'!$A$1:$P$2336,14,FALSE)</f>
        <v>Yes</v>
      </c>
      <c r="J163" s="7" t="str">
        <f>VLOOKUP($A163,'Medical Examinations'!$A$1:$P$2336,15,FALSE)</f>
        <v>Obesity</v>
      </c>
      <c r="K163" s="7" t="str">
        <f>VLOOKUP($A163,'Medical Examinations'!$A$1:$P$2336,16,FALSE)</f>
        <v>Normal</v>
      </c>
      <c r="L163" s="12">
        <f>VLOOKUP($A163,'Hospitalisation Details'!$A$1:$U$2344,18,FALSE)</f>
        <v>33193</v>
      </c>
      <c r="M163" s="21">
        <f>VLOOKUP($A163,'Hospitalisation Details'!$A$1:$U$2344,21,FALSE)</f>
        <v>37607.53</v>
      </c>
      <c r="N163" s="9" t="str">
        <f>VLOOKUP($A163,'Hospitalisation Details'!$A$1:$U$2344,14,FALSE)</f>
        <v>tier - 1</v>
      </c>
      <c r="O163" s="9" t="str">
        <f>VLOOKUP($A163,'Hospitalisation Details'!$A$1:$U$2344,15,FALSE)</f>
        <v>tier - 2</v>
      </c>
      <c r="P163" s="9" t="str">
        <f>VLOOKUP($A163,'Hospitalisation Details'!$A$1:$U$2344,16,FALSE)</f>
        <v>R1019</v>
      </c>
      <c r="Q163" s="9">
        <f>VLOOKUP($A163,'Hospitalisation Details'!$A$1:$U$2344,20,FALSE)</f>
        <v>32</v>
      </c>
    </row>
    <row r="164" spans="1:17" ht="15.75" x14ac:dyDescent="0.25">
      <c r="A164" s="10" t="s">
        <v>2210</v>
      </c>
      <c r="B164" s="7" t="str">
        <f>VLOOKUP($A164,'Customer Names'!$A$1:$E$2336,4,FALSE)</f>
        <v xml:space="preserve">  Akira</v>
      </c>
      <c r="C164" s="7">
        <f>VLOOKUP($A164,'Medical Examinations'!$A$1:$P$2336,2,FALSE)</f>
        <v>37.07</v>
      </c>
      <c r="D164" s="7">
        <f>VLOOKUP($A164,'Medical Examinations'!$A$1:$P$2336,3,FALSE)</f>
        <v>4.28</v>
      </c>
      <c r="E164" s="7" t="str">
        <f>VLOOKUP($A164,'Medical Examinations'!$A$1:$P$2336,13,FALSE)</f>
        <v>No</v>
      </c>
      <c r="F164" s="7" t="str">
        <f>VLOOKUP($A164,'Medical Examinations'!$A$1:$P$2336,5,FALSE)</f>
        <v>yes</v>
      </c>
      <c r="G164" s="7" t="str">
        <f>VLOOKUP($A164,'Medical Examinations'!$A$1:$P$2336,6,FALSE)</f>
        <v>No</v>
      </c>
      <c r="H164" s="7">
        <f>VLOOKUP($A164,'Medical Examinations'!$A$1:$P$2336,12,FALSE)</f>
        <v>1</v>
      </c>
      <c r="I164" s="7" t="str">
        <f>VLOOKUP($A164,'Medical Examinations'!$A$1:$P$2336,14,FALSE)</f>
        <v>Yes</v>
      </c>
      <c r="J164" s="7" t="str">
        <f>VLOOKUP($A164,'Medical Examinations'!$A$1:$P$2336,15,FALSE)</f>
        <v>Obesity</v>
      </c>
      <c r="K164" s="7" t="str">
        <f>VLOOKUP($A164,'Medical Examinations'!$A$1:$P$2336,16,FALSE)</f>
        <v>Normal</v>
      </c>
      <c r="L164" s="12">
        <f>VLOOKUP($A164,'Hospitalisation Details'!$A$1:$U$2344,18,FALSE)</f>
        <v>36811</v>
      </c>
      <c r="M164" s="21">
        <f>VLOOKUP($A164,'Hospitalisation Details'!$A$1:$U$2344,21,FALSE)</f>
        <v>37484.449999999997</v>
      </c>
      <c r="N164" s="9" t="str">
        <f>VLOOKUP($A164,'Hospitalisation Details'!$A$1:$U$2344,14,FALSE)</f>
        <v>tier - 1</v>
      </c>
      <c r="O164" s="9" t="str">
        <f>VLOOKUP($A164,'Hospitalisation Details'!$A$1:$U$2344,15,FALSE)</f>
        <v>tier - 1</v>
      </c>
      <c r="P164" s="9" t="str">
        <f>VLOOKUP($A164,'Hospitalisation Details'!$A$1:$U$2344,16,FALSE)</f>
        <v>R1013</v>
      </c>
      <c r="Q164" s="9">
        <f>VLOOKUP($A164,'Hospitalisation Details'!$A$1:$U$2344,20,FALSE)</f>
        <v>22</v>
      </c>
    </row>
    <row r="165" spans="1:17" ht="15.75" x14ac:dyDescent="0.25">
      <c r="A165" s="10" t="s">
        <v>2209</v>
      </c>
      <c r="B165" s="7" t="str">
        <f>VLOOKUP($A165,'Customer Names'!$A$1:$E$2336,4,FALSE)</f>
        <v xml:space="preserve">  Ben</v>
      </c>
      <c r="C165" s="7">
        <f>VLOOKUP($A165,'Medical Examinations'!$A$1:$P$2336,2,FALSE)</f>
        <v>35.625</v>
      </c>
      <c r="D165" s="7">
        <f>VLOOKUP($A165,'Medical Examinations'!$A$1:$P$2336,3,FALSE)</f>
        <v>8.9</v>
      </c>
      <c r="E165" s="7" t="str">
        <f>VLOOKUP($A165,'Medical Examinations'!$A$1:$P$2336,13,FALSE)</f>
        <v>No</v>
      </c>
      <c r="F165" s="7" t="str">
        <f>VLOOKUP($A165,'Medical Examinations'!$A$1:$P$2336,5,FALSE)</f>
        <v>No</v>
      </c>
      <c r="G165" s="7" t="str">
        <f>VLOOKUP($A165,'Medical Examinations'!$A$1:$P$2336,6,FALSE)</f>
        <v>No</v>
      </c>
      <c r="H165" s="7" t="str">
        <f>VLOOKUP($A165,'Medical Examinations'!$A$1:$P$2336,12,FALSE)</f>
        <v>0</v>
      </c>
      <c r="I165" s="7" t="str">
        <f>VLOOKUP($A165,'Medical Examinations'!$A$1:$P$2336,14,FALSE)</f>
        <v>Yes</v>
      </c>
      <c r="J165" s="7" t="str">
        <f>VLOOKUP($A165,'Medical Examinations'!$A$1:$P$2336,15,FALSE)</f>
        <v>Obesity</v>
      </c>
      <c r="K165" s="7" t="str">
        <f>VLOOKUP($A165,'Medical Examinations'!$A$1:$P$2336,16,FALSE)</f>
        <v>Diabetes</v>
      </c>
      <c r="L165" s="12">
        <f>VLOOKUP($A165,'Hospitalisation Details'!$A$1:$U$2344,18,FALSE)</f>
        <v>37526</v>
      </c>
      <c r="M165" s="21">
        <f>VLOOKUP($A165,'Hospitalisation Details'!$A$1:$U$2344,21,FALSE)</f>
        <v>37465.339999999997</v>
      </c>
      <c r="N165" s="9" t="str">
        <f>VLOOKUP($A165,'Hospitalisation Details'!$A$1:$U$2344,14,FALSE)</f>
        <v>tier - 1</v>
      </c>
      <c r="O165" s="9" t="str">
        <f>VLOOKUP($A165,'Hospitalisation Details'!$A$1:$U$2344,15,FALSE)</f>
        <v>tier - 2</v>
      </c>
      <c r="P165" s="9" t="str">
        <f>VLOOKUP($A165,'Hospitalisation Details'!$A$1:$U$2344,16,FALSE)</f>
        <v>R1012</v>
      </c>
      <c r="Q165" s="9">
        <f>VLOOKUP($A165,'Hospitalisation Details'!$A$1:$U$2344,20,FALSE)</f>
        <v>20</v>
      </c>
    </row>
    <row r="166" spans="1:17" ht="15.75" x14ac:dyDescent="0.25">
      <c r="A166" s="10" t="s">
        <v>2208</v>
      </c>
      <c r="B166" s="7" t="str">
        <f>VLOOKUP($A166,'Customer Names'!$A$1:$E$2336,4,FALSE)</f>
        <v xml:space="preserve">  Jana</v>
      </c>
      <c r="C166" s="7">
        <f>VLOOKUP($A166,'Medical Examinations'!$A$1:$P$2336,2,FALSE)</f>
        <v>42.69</v>
      </c>
      <c r="D166" s="7">
        <f>VLOOKUP($A166,'Medical Examinations'!$A$1:$P$2336,3,FALSE)</f>
        <v>4.8899999999999997</v>
      </c>
      <c r="E166" s="7" t="str">
        <f>VLOOKUP($A166,'Medical Examinations'!$A$1:$P$2336,13,FALSE)</f>
        <v>No</v>
      </c>
      <c r="F166" s="7" t="str">
        <f>VLOOKUP($A166,'Medical Examinations'!$A$1:$P$2336,5,FALSE)</f>
        <v>No</v>
      </c>
      <c r="G166" s="7" t="str">
        <f>VLOOKUP($A166,'Medical Examinations'!$A$1:$P$2336,6,FALSE)</f>
        <v>Yes</v>
      </c>
      <c r="H166" s="7">
        <f>VLOOKUP($A166,'Medical Examinations'!$A$1:$P$2336,12,FALSE)</f>
        <v>1</v>
      </c>
      <c r="I166" s="7" t="str">
        <f>VLOOKUP($A166,'Medical Examinations'!$A$1:$P$2336,14,FALSE)</f>
        <v>Yes</v>
      </c>
      <c r="J166" s="7" t="str">
        <f>VLOOKUP($A166,'Medical Examinations'!$A$1:$P$2336,15,FALSE)</f>
        <v>Obesity</v>
      </c>
      <c r="K166" s="7" t="str">
        <f>VLOOKUP($A166,'Medical Examinations'!$A$1:$P$2336,16,FALSE)</f>
        <v>Normal</v>
      </c>
      <c r="L166" s="12">
        <f>VLOOKUP($A166,'Hospitalisation Details'!$A$1:$U$2344,18,FALSE)</f>
        <v>29070</v>
      </c>
      <c r="M166" s="21">
        <f>VLOOKUP($A166,'Hospitalisation Details'!$A$1:$U$2344,21,FALSE)</f>
        <v>37425.94</v>
      </c>
      <c r="N166" s="9" t="str">
        <f>VLOOKUP($A166,'Hospitalisation Details'!$A$1:$U$2344,14,FALSE)</f>
        <v>tier - 2</v>
      </c>
      <c r="O166" s="9" t="str">
        <f>VLOOKUP($A166,'Hospitalisation Details'!$A$1:$U$2344,15,FALSE)</f>
        <v>tier - 1</v>
      </c>
      <c r="P166" s="9" t="str">
        <f>VLOOKUP($A166,'Hospitalisation Details'!$A$1:$U$2344,16,FALSE)</f>
        <v>R1011</v>
      </c>
      <c r="Q166" s="9">
        <f>VLOOKUP($A166,'Hospitalisation Details'!$A$1:$U$2344,20,FALSE)</f>
        <v>43</v>
      </c>
    </row>
    <row r="167" spans="1:17" ht="15.75" x14ac:dyDescent="0.25">
      <c r="A167" s="10" t="s">
        <v>2207</v>
      </c>
      <c r="B167" s="7" t="str">
        <f>VLOOKUP($A167,'Customer Names'!$A$1:$E$2336,4,FALSE)</f>
        <v xml:space="preserve">  Jay T</v>
      </c>
      <c r="C167" s="7">
        <f>VLOOKUP($A167,'Medical Examinations'!$A$1:$P$2336,2,FALSE)</f>
        <v>37.869999999999997</v>
      </c>
      <c r="D167" s="7">
        <f>VLOOKUP($A167,'Medical Examinations'!$A$1:$P$2336,3,FALSE)</f>
        <v>4.29</v>
      </c>
      <c r="E167" s="7" t="str">
        <f>VLOOKUP($A167,'Medical Examinations'!$A$1:$P$2336,13,FALSE)</f>
        <v>Yes</v>
      </c>
      <c r="F167" s="7" t="str">
        <f>VLOOKUP($A167,'Medical Examinations'!$A$1:$P$2336,5,FALSE)</f>
        <v>No</v>
      </c>
      <c r="G167" s="7" t="str">
        <f>VLOOKUP($A167,'Medical Examinations'!$A$1:$P$2336,6,FALSE)</f>
        <v>Yes</v>
      </c>
      <c r="H167" s="7">
        <f>VLOOKUP($A167,'Medical Examinations'!$A$1:$P$2336,12,FALSE)</f>
        <v>1</v>
      </c>
      <c r="I167" s="7" t="str">
        <f>VLOOKUP($A167,'Medical Examinations'!$A$1:$P$2336,14,FALSE)</f>
        <v>Yes</v>
      </c>
      <c r="J167" s="7" t="str">
        <f>VLOOKUP($A167,'Medical Examinations'!$A$1:$P$2336,15,FALSE)</f>
        <v>Obesity</v>
      </c>
      <c r="K167" s="7" t="str">
        <f>VLOOKUP($A167,'Medical Examinations'!$A$1:$P$2336,16,FALSE)</f>
        <v>Normal</v>
      </c>
      <c r="L167" s="12">
        <f>VLOOKUP($A167,'Hospitalisation Details'!$A$1:$U$2344,18,FALSE)</f>
        <v>25506</v>
      </c>
      <c r="M167" s="21">
        <f>VLOOKUP($A167,'Hospitalisation Details'!$A$1:$U$2344,21,FALSE)</f>
        <v>37277.269999999997</v>
      </c>
      <c r="N167" s="9" t="str">
        <f>VLOOKUP($A167,'Hospitalisation Details'!$A$1:$U$2344,14,FALSE)</f>
        <v>tier - 1</v>
      </c>
      <c r="O167" s="9" t="str">
        <f>VLOOKUP($A167,'Hospitalisation Details'!$A$1:$U$2344,15,FALSE)</f>
        <v>tier - 3</v>
      </c>
      <c r="P167" s="9" t="str">
        <f>VLOOKUP($A167,'Hospitalisation Details'!$A$1:$U$2344,16,FALSE)</f>
        <v>R1011</v>
      </c>
      <c r="Q167" s="9">
        <f>VLOOKUP($A167,'Hospitalisation Details'!$A$1:$U$2344,20,FALSE)</f>
        <v>53</v>
      </c>
    </row>
    <row r="168" spans="1:17" ht="15.75" x14ac:dyDescent="0.25">
      <c r="A168" s="10" t="s">
        <v>2206</v>
      </c>
      <c r="B168" s="7" t="str">
        <f>VLOOKUP($A168,'Customer Names'!$A$1:$E$2336,4,FALSE)</f>
        <v xml:space="preserve">  Marie-Helene</v>
      </c>
      <c r="C168" s="7">
        <f>VLOOKUP($A168,'Medical Examinations'!$A$1:$P$2336,2,FALSE)</f>
        <v>40.61</v>
      </c>
      <c r="D168" s="7">
        <f>VLOOKUP($A168,'Medical Examinations'!$A$1:$P$2336,3,FALSE)</f>
        <v>8</v>
      </c>
      <c r="E168" s="7" t="str">
        <f>VLOOKUP($A168,'Medical Examinations'!$A$1:$P$2336,13,FALSE)</f>
        <v>Yes</v>
      </c>
      <c r="F168" s="7" t="str">
        <f>VLOOKUP($A168,'Medical Examinations'!$A$1:$P$2336,5,FALSE)</f>
        <v>No</v>
      </c>
      <c r="G168" s="7" t="str">
        <f>VLOOKUP($A168,'Medical Examinations'!$A$1:$P$2336,6,FALSE)</f>
        <v>No</v>
      </c>
      <c r="H168" s="7">
        <f>VLOOKUP($A168,'Medical Examinations'!$A$1:$P$2336,12,FALSE)</f>
        <v>1</v>
      </c>
      <c r="I168" s="7" t="str">
        <f>VLOOKUP($A168,'Medical Examinations'!$A$1:$P$2336,14,FALSE)</f>
        <v>Yes</v>
      </c>
      <c r="J168" s="7" t="str">
        <f>VLOOKUP($A168,'Medical Examinations'!$A$1:$P$2336,15,FALSE)</f>
        <v>Obesity</v>
      </c>
      <c r="K168" s="7" t="str">
        <f>VLOOKUP($A168,'Medical Examinations'!$A$1:$P$2336,16,FALSE)</f>
        <v>Diabetes</v>
      </c>
      <c r="L168" s="12">
        <f>VLOOKUP($A168,'Hospitalisation Details'!$A$1:$U$2344,18,FALSE)</f>
        <v>27707</v>
      </c>
      <c r="M168" s="21">
        <f>VLOOKUP($A168,'Hospitalisation Details'!$A$1:$U$2344,21,FALSE)</f>
        <v>37272.339999999997</v>
      </c>
      <c r="N168" s="9" t="str">
        <f>VLOOKUP($A168,'Hospitalisation Details'!$A$1:$U$2344,14,FALSE)</f>
        <v>tier - 2</v>
      </c>
      <c r="O168" s="9" t="str">
        <f>VLOOKUP($A168,'Hospitalisation Details'!$A$1:$U$2344,15,FALSE)</f>
        <v>tier - 3</v>
      </c>
      <c r="P168" s="9" t="str">
        <f>VLOOKUP($A168,'Hospitalisation Details'!$A$1:$U$2344,16,FALSE)</f>
        <v>R1011</v>
      </c>
      <c r="Q168" s="9">
        <f>VLOOKUP($A168,'Hospitalisation Details'!$A$1:$U$2344,20,FALSE)</f>
        <v>47</v>
      </c>
    </row>
    <row r="169" spans="1:17" ht="15.75" x14ac:dyDescent="0.25">
      <c r="A169" s="10" t="s">
        <v>2205</v>
      </c>
      <c r="B169" s="7" t="str">
        <f>VLOOKUP($A169,'Customer Names'!$A$1:$E$2336,4,FALSE)</f>
        <v xml:space="preserve">  Bret R</v>
      </c>
      <c r="C169" s="7">
        <f>VLOOKUP($A169,'Medical Examinations'!$A$1:$P$2336,2,FALSE)</f>
        <v>30.78</v>
      </c>
      <c r="D169" s="7">
        <f>VLOOKUP($A169,'Medical Examinations'!$A$1:$P$2336,3,FALSE)</f>
        <v>4.67</v>
      </c>
      <c r="E169" s="7" t="str">
        <f>VLOOKUP($A169,'Medical Examinations'!$A$1:$P$2336,13,FALSE)</f>
        <v>Yes</v>
      </c>
      <c r="F169" s="7" t="str">
        <f>VLOOKUP($A169,'Medical Examinations'!$A$1:$P$2336,5,FALSE)</f>
        <v>No</v>
      </c>
      <c r="G169" s="7" t="str">
        <f>VLOOKUP($A169,'Medical Examinations'!$A$1:$P$2336,6,FALSE)</f>
        <v>No</v>
      </c>
      <c r="H169" s="7" t="str">
        <f>VLOOKUP($A169,'Medical Examinations'!$A$1:$P$2336,12,FALSE)</f>
        <v>0</v>
      </c>
      <c r="I169" s="7" t="str">
        <f>VLOOKUP($A169,'Medical Examinations'!$A$1:$P$2336,14,FALSE)</f>
        <v>Yes</v>
      </c>
      <c r="J169" s="7" t="str">
        <f>VLOOKUP($A169,'Medical Examinations'!$A$1:$P$2336,15,FALSE)</f>
        <v>Obesity</v>
      </c>
      <c r="K169" s="7" t="str">
        <f>VLOOKUP($A169,'Medical Examinations'!$A$1:$P$2336,16,FALSE)</f>
        <v>Normal</v>
      </c>
      <c r="L169" s="12">
        <f>VLOOKUP($A169,'Hospitalisation Details'!$A$1:$U$2344,18,FALSE)</f>
        <v>31368</v>
      </c>
      <c r="M169" s="21">
        <f>VLOOKUP($A169,'Hospitalisation Details'!$A$1:$U$2344,21,FALSE)</f>
        <v>37270.15</v>
      </c>
      <c r="N169" s="9" t="str">
        <f>VLOOKUP($A169,'Hospitalisation Details'!$A$1:$U$2344,14,FALSE)</f>
        <v>tier - 2</v>
      </c>
      <c r="O169" s="9" t="str">
        <f>VLOOKUP($A169,'Hospitalisation Details'!$A$1:$U$2344,15,FALSE)</f>
        <v>tier - 1</v>
      </c>
      <c r="P169" s="9" t="str">
        <f>VLOOKUP($A169,'Hospitalisation Details'!$A$1:$U$2344,16,FALSE)</f>
        <v>R1024</v>
      </c>
      <c r="Q169" s="9">
        <f>VLOOKUP($A169,'Hospitalisation Details'!$A$1:$U$2344,20,FALSE)</f>
        <v>37</v>
      </c>
    </row>
    <row r="170" spans="1:17" ht="15.75" x14ac:dyDescent="0.25">
      <c r="A170" s="10" t="s">
        <v>2204</v>
      </c>
      <c r="B170" s="7" t="str">
        <f>VLOOKUP($A170,'Customer Names'!$A$1:$E$2336,4,FALSE)</f>
        <v xml:space="preserve">  Gardner L</v>
      </c>
      <c r="C170" s="7">
        <f>VLOOKUP($A170,'Medical Examinations'!$A$1:$P$2336,2,FALSE)</f>
        <v>49.49</v>
      </c>
      <c r="D170" s="7">
        <f>VLOOKUP($A170,'Medical Examinations'!$A$1:$P$2336,3,FALSE)</f>
        <v>4.5</v>
      </c>
      <c r="E170" s="7" t="str">
        <f>VLOOKUP($A170,'Medical Examinations'!$A$1:$P$2336,13,FALSE)</f>
        <v>No</v>
      </c>
      <c r="F170" s="7" t="str">
        <f>VLOOKUP($A170,'Medical Examinations'!$A$1:$P$2336,5,FALSE)</f>
        <v>No</v>
      </c>
      <c r="G170" s="7" t="str">
        <f>VLOOKUP($A170,'Medical Examinations'!$A$1:$P$2336,6,FALSE)</f>
        <v>No</v>
      </c>
      <c r="H170" s="7" t="str">
        <f>VLOOKUP($A170,'Medical Examinations'!$A$1:$P$2336,12,FALSE)</f>
        <v>0</v>
      </c>
      <c r="I170" s="7" t="str">
        <f>VLOOKUP($A170,'Medical Examinations'!$A$1:$P$2336,14,FALSE)</f>
        <v>Yes</v>
      </c>
      <c r="J170" s="7" t="str">
        <f>VLOOKUP($A170,'Medical Examinations'!$A$1:$P$2336,15,FALSE)</f>
        <v>Obesity</v>
      </c>
      <c r="K170" s="7" t="str">
        <f>VLOOKUP($A170,'Medical Examinations'!$A$1:$P$2336,16,FALSE)</f>
        <v>Normal</v>
      </c>
      <c r="L170" s="12">
        <f>VLOOKUP($A170,'Hospitalisation Details'!$A$1:$U$2344,18,FALSE)</f>
        <v>33163</v>
      </c>
      <c r="M170" s="21">
        <f>VLOOKUP($A170,'Hospitalisation Details'!$A$1:$U$2344,21,FALSE)</f>
        <v>37251.22</v>
      </c>
      <c r="N170" s="9" t="str">
        <f>VLOOKUP($A170,'Hospitalisation Details'!$A$1:$U$2344,14,FALSE)</f>
        <v>tier - 2</v>
      </c>
      <c r="O170" s="9" t="str">
        <f>VLOOKUP($A170,'Hospitalisation Details'!$A$1:$U$2344,15,FALSE)</f>
        <v>tier - 2</v>
      </c>
      <c r="P170" s="9" t="str">
        <f>VLOOKUP($A170,'Hospitalisation Details'!$A$1:$U$2344,16,FALSE)</f>
        <v>R1011</v>
      </c>
      <c r="Q170" s="9">
        <f>VLOOKUP($A170,'Hospitalisation Details'!$A$1:$U$2344,20,FALSE)</f>
        <v>32</v>
      </c>
    </row>
    <row r="171" spans="1:17" ht="15.75" x14ac:dyDescent="0.25">
      <c r="A171" s="10" t="s">
        <v>2203</v>
      </c>
      <c r="B171" s="7" t="str">
        <f>VLOOKUP($A171,'Customer Names'!$A$1:$E$2336,4,FALSE)</f>
        <v xml:space="preserve">  Bobby</v>
      </c>
      <c r="C171" s="7">
        <f>VLOOKUP($A171,'Medical Examinations'!$A$1:$P$2336,2,FALSE)</f>
        <v>37.619999999999997</v>
      </c>
      <c r="D171" s="7">
        <f>VLOOKUP($A171,'Medical Examinations'!$A$1:$P$2336,3,FALSE)</f>
        <v>6.32</v>
      </c>
      <c r="E171" s="7" t="str">
        <f>VLOOKUP($A171,'Medical Examinations'!$A$1:$P$2336,13,FALSE)</f>
        <v>Yes</v>
      </c>
      <c r="F171" s="7" t="str">
        <f>VLOOKUP($A171,'Medical Examinations'!$A$1:$P$2336,5,FALSE)</f>
        <v>yes</v>
      </c>
      <c r="G171" s="7" t="str">
        <f>VLOOKUP($A171,'Medical Examinations'!$A$1:$P$2336,6,FALSE)</f>
        <v>No</v>
      </c>
      <c r="H171" s="7">
        <f>VLOOKUP($A171,'Medical Examinations'!$A$1:$P$2336,12,FALSE)</f>
        <v>2</v>
      </c>
      <c r="I171" s="7" t="str">
        <f>VLOOKUP($A171,'Medical Examinations'!$A$1:$P$2336,14,FALSE)</f>
        <v>Yes</v>
      </c>
      <c r="J171" s="7" t="str">
        <f>VLOOKUP($A171,'Medical Examinations'!$A$1:$P$2336,15,FALSE)</f>
        <v>Obesity</v>
      </c>
      <c r="K171" s="7" t="str">
        <f>VLOOKUP($A171,'Medical Examinations'!$A$1:$P$2336,16,FALSE)</f>
        <v>Prediabetes</v>
      </c>
      <c r="L171" s="12">
        <f>VLOOKUP($A171,'Hospitalisation Details'!$A$1:$U$2344,18,FALSE)</f>
        <v>36774</v>
      </c>
      <c r="M171" s="21">
        <f>VLOOKUP($A171,'Hospitalisation Details'!$A$1:$U$2344,21,FALSE)</f>
        <v>37165.160000000003</v>
      </c>
      <c r="N171" s="9" t="str">
        <f>VLOOKUP($A171,'Hospitalisation Details'!$A$1:$U$2344,14,FALSE)</f>
        <v>tier - 1</v>
      </c>
      <c r="O171" s="9" t="str">
        <f>VLOOKUP($A171,'Hospitalisation Details'!$A$1:$U$2344,15,FALSE)</f>
        <v>tier - 3</v>
      </c>
      <c r="P171" s="9" t="str">
        <f>VLOOKUP($A171,'Hospitalisation Details'!$A$1:$U$2344,16,FALSE)</f>
        <v>Unknown</v>
      </c>
      <c r="Q171" s="9">
        <f>VLOOKUP($A171,'Hospitalisation Details'!$A$1:$U$2344,20,FALSE)</f>
        <v>22</v>
      </c>
    </row>
    <row r="172" spans="1:17" ht="15.75" x14ac:dyDescent="0.25">
      <c r="A172" s="10" t="s">
        <v>2202</v>
      </c>
      <c r="B172" s="7" t="str">
        <f>VLOOKUP($A172,'Customer Names'!$A$1:$E$2336,4,FALSE)</f>
        <v xml:space="preserve">  Natalie</v>
      </c>
      <c r="C172" s="7">
        <f>VLOOKUP($A172,'Medical Examinations'!$A$1:$P$2336,2,FALSE)</f>
        <v>36.08</v>
      </c>
      <c r="D172" s="7">
        <f>VLOOKUP($A172,'Medical Examinations'!$A$1:$P$2336,3,FALSE)</f>
        <v>6.1</v>
      </c>
      <c r="E172" s="7" t="str">
        <f>VLOOKUP($A172,'Medical Examinations'!$A$1:$P$2336,13,FALSE)</f>
        <v>Yes</v>
      </c>
      <c r="F172" s="7" t="str">
        <f>VLOOKUP($A172,'Medical Examinations'!$A$1:$P$2336,5,FALSE)</f>
        <v>No</v>
      </c>
      <c r="G172" s="7" t="str">
        <f>VLOOKUP($A172,'Medical Examinations'!$A$1:$P$2336,6,FALSE)</f>
        <v>No</v>
      </c>
      <c r="H172" s="7">
        <f>VLOOKUP($A172,'Medical Examinations'!$A$1:$P$2336,12,FALSE)</f>
        <v>1</v>
      </c>
      <c r="I172" s="7" t="str">
        <f>VLOOKUP($A172,'Medical Examinations'!$A$1:$P$2336,14,FALSE)</f>
        <v>Yes</v>
      </c>
      <c r="J172" s="7" t="str">
        <f>VLOOKUP($A172,'Medical Examinations'!$A$1:$P$2336,15,FALSE)</f>
        <v>Obesity</v>
      </c>
      <c r="K172" s="7" t="str">
        <f>VLOOKUP($A172,'Medical Examinations'!$A$1:$P$2336,16,FALSE)</f>
        <v>Prediabetes</v>
      </c>
      <c r="L172" s="12">
        <f>VLOOKUP($A172,'Hospitalisation Details'!$A$1:$U$2344,18,FALSE)</f>
        <v>35002</v>
      </c>
      <c r="M172" s="21">
        <f>VLOOKUP($A172,'Hospitalisation Details'!$A$1:$U$2344,21,FALSE)</f>
        <v>37133.9</v>
      </c>
      <c r="N172" s="9" t="str">
        <f>VLOOKUP($A172,'Hospitalisation Details'!$A$1:$U$2344,14,FALSE)</f>
        <v>tier - 2</v>
      </c>
      <c r="O172" s="9" t="str">
        <f>VLOOKUP($A172,'Hospitalisation Details'!$A$1:$U$2344,15,FALSE)</f>
        <v>tier - 2</v>
      </c>
      <c r="P172" s="9" t="str">
        <f>VLOOKUP($A172,'Hospitalisation Details'!$A$1:$U$2344,16,FALSE)</f>
        <v>R1013</v>
      </c>
      <c r="Q172" s="9">
        <f>VLOOKUP($A172,'Hospitalisation Details'!$A$1:$U$2344,20,FALSE)</f>
        <v>27</v>
      </c>
    </row>
    <row r="173" spans="1:17" ht="15.75" x14ac:dyDescent="0.25">
      <c r="A173" s="10" t="s">
        <v>2201</v>
      </c>
      <c r="B173" s="7" t="str">
        <f>VLOOKUP($A173,'Customer Names'!$A$1:$E$2336,4,FALSE)</f>
        <v xml:space="preserve">  Lina</v>
      </c>
      <c r="C173" s="7">
        <f>VLOOKUP($A173,'Medical Examinations'!$A$1:$P$2336,2,FALSE)</f>
        <v>33.5</v>
      </c>
      <c r="D173" s="7">
        <f>VLOOKUP($A173,'Medical Examinations'!$A$1:$P$2336,3,FALSE)</f>
        <v>5.4</v>
      </c>
      <c r="E173" s="7" t="str">
        <f>VLOOKUP($A173,'Medical Examinations'!$A$1:$P$2336,13,FALSE)</f>
        <v>No</v>
      </c>
      <c r="F173" s="7" t="str">
        <f>VLOOKUP($A173,'Medical Examinations'!$A$1:$P$2336,5,FALSE)</f>
        <v>No</v>
      </c>
      <c r="G173" s="7" t="str">
        <f>VLOOKUP($A173,'Medical Examinations'!$A$1:$P$2336,6,FALSE)</f>
        <v>No</v>
      </c>
      <c r="H173" s="7" t="str">
        <f>VLOOKUP($A173,'Medical Examinations'!$A$1:$P$2336,12,FALSE)</f>
        <v>0</v>
      </c>
      <c r="I173" s="7" t="str">
        <f>VLOOKUP($A173,'Medical Examinations'!$A$1:$P$2336,14,FALSE)</f>
        <v>Yes</v>
      </c>
      <c r="J173" s="7" t="str">
        <f>VLOOKUP($A173,'Medical Examinations'!$A$1:$P$2336,15,FALSE)</f>
        <v>Obesity</v>
      </c>
      <c r="K173" s="7" t="str">
        <f>VLOOKUP($A173,'Medical Examinations'!$A$1:$P$2336,16,FALSE)</f>
        <v>Normal</v>
      </c>
      <c r="L173" s="12">
        <f>VLOOKUP($A173,'Hospitalisation Details'!$A$1:$U$2344,18,FALSE)</f>
        <v>32669</v>
      </c>
      <c r="M173" s="21">
        <f>VLOOKUP($A173,'Hospitalisation Details'!$A$1:$U$2344,21,FALSE)</f>
        <v>37079.370000000003</v>
      </c>
      <c r="N173" s="9" t="str">
        <f>VLOOKUP($A173,'Hospitalisation Details'!$A$1:$U$2344,14,FALSE)</f>
        <v>tier - 2</v>
      </c>
      <c r="O173" s="9" t="str">
        <f>VLOOKUP($A173,'Hospitalisation Details'!$A$1:$U$2344,15,FALSE)</f>
        <v>tier - 3</v>
      </c>
      <c r="P173" s="9" t="str">
        <f>VLOOKUP($A173,'Hospitalisation Details'!$A$1:$U$2344,16,FALSE)</f>
        <v>R1011</v>
      </c>
      <c r="Q173" s="9">
        <f>VLOOKUP($A173,'Hospitalisation Details'!$A$1:$U$2344,20,FALSE)</f>
        <v>33</v>
      </c>
    </row>
    <row r="174" spans="1:17" ht="15.75" x14ac:dyDescent="0.25">
      <c r="A174" s="10" t="s">
        <v>2200</v>
      </c>
      <c r="B174" s="7" t="str">
        <f>VLOOKUP($A174,'Customer Names'!$A$1:$E$2336,4,FALSE)</f>
        <v xml:space="preserve">  Zebulon</v>
      </c>
      <c r="C174" s="7">
        <f>VLOOKUP($A174,'Medical Examinations'!$A$1:$P$2336,2,FALSE)</f>
        <v>47.46</v>
      </c>
      <c r="D174" s="7">
        <f>VLOOKUP($A174,'Medical Examinations'!$A$1:$P$2336,3,FALSE)</f>
        <v>6.24</v>
      </c>
      <c r="E174" s="7" t="str">
        <f>VLOOKUP($A174,'Medical Examinations'!$A$1:$P$2336,13,FALSE)</f>
        <v>Yes</v>
      </c>
      <c r="F174" s="7" t="str">
        <f>VLOOKUP($A174,'Medical Examinations'!$A$1:$P$2336,5,FALSE)</f>
        <v>No</v>
      </c>
      <c r="G174" s="7" t="str">
        <f>VLOOKUP($A174,'Medical Examinations'!$A$1:$P$2336,6,FALSE)</f>
        <v>No</v>
      </c>
      <c r="H174" s="7">
        <f>VLOOKUP($A174,'Medical Examinations'!$A$1:$P$2336,12,FALSE)</f>
        <v>1</v>
      </c>
      <c r="I174" s="7" t="str">
        <f>VLOOKUP($A174,'Medical Examinations'!$A$1:$P$2336,14,FALSE)</f>
        <v>Yes</v>
      </c>
      <c r="J174" s="7" t="str">
        <f>VLOOKUP($A174,'Medical Examinations'!$A$1:$P$2336,15,FALSE)</f>
        <v>Obesity</v>
      </c>
      <c r="K174" s="7" t="str">
        <f>VLOOKUP($A174,'Medical Examinations'!$A$1:$P$2336,16,FALSE)</f>
        <v>Prediabetes</v>
      </c>
      <c r="L174" s="12">
        <f>VLOOKUP($A174,'Hospitalisation Details'!$A$1:$U$2344,18,FALSE)</f>
        <v>32494</v>
      </c>
      <c r="M174" s="21">
        <f>VLOOKUP($A174,'Hospitalisation Details'!$A$1:$U$2344,21,FALSE)</f>
        <v>37076.370000000003</v>
      </c>
      <c r="N174" s="9" t="str">
        <f>VLOOKUP($A174,'Hospitalisation Details'!$A$1:$U$2344,14,FALSE)</f>
        <v>tier - 2</v>
      </c>
      <c r="O174" s="9" t="str">
        <f>VLOOKUP($A174,'Hospitalisation Details'!$A$1:$U$2344,15,FALSE)</f>
        <v>tier - 1</v>
      </c>
      <c r="P174" s="9" t="str">
        <f>VLOOKUP($A174,'Hospitalisation Details'!$A$1:$U$2344,16,FALSE)</f>
        <v>R1011</v>
      </c>
      <c r="Q174" s="9">
        <f>VLOOKUP($A174,'Hospitalisation Details'!$A$1:$U$2344,20,FALSE)</f>
        <v>34</v>
      </c>
    </row>
    <row r="175" spans="1:17" ht="15.75" x14ac:dyDescent="0.25">
      <c r="A175" s="10" t="s">
        <v>2199</v>
      </c>
      <c r="B175" s="7" t="str">
        <f>VLOOKUP($A175,'Customer Names'!$A$1:$E$2336,4,FALSE)</f>
        <v xml:space="preserve">  Amanda</v>
      </c>
      <c r="C175" s="7">
        <f>VLOOKUP($A175,'Medical Examinations'!$A$1:$P$2336,2,FALSE)</f>
        <v>49.24</v>
      </c>
      <c r="D175" s="7">
        <f>VLOOKUP($A175,'Medical Examinations'!$A$1:$P$2336,3,FALSE)</f>
        <v>4.45</v>
      </c>
      <c r="E175" s="7" t="str">
        <f>VLOOKUP($A175,'Medical Examinations'!$A$1:$P$2336,13,FALSE)</f>
        <v>No</v>
      </c>
      <c r="F175" s="7" t="str">
        <f>VLOOKUP($A175,'Medical Examinations'!$A$1:$P$2336,5,FALSE)</f>
        <v>No</v>
      </c>
      <c r="G175" s="7" t="str">
        <f>VLOOKUP($A175,'Medical Examinations'!$A$1:$P$2336,6,FALSE)</f>
        <v>No</v>
      </c>
      <c r="H175" s="7" t="str">
        <f>VLOOKUP($A175,'Medical Examinations'!$A$1:$P$2336,12,FALSE)</f>
        <v>0</v>
      </c>
      <c r="I175" s="7" t="str">
        <f>VLOOKUP($A175,'Medical Examinations'!$A$1:$P$2336,14,FALSE)</f>
        <v>Yes</v>
      </c>
      <c r="J175" s="7" t="str">
        <f>VLOOKUP($A175,'Medical Examinations'!$A$1:$P$2336,15,FALSE)</f>
        <v>Obesity</v>
      </c>
      <c r="K175" s="7" t="str">
        <f>VLOOKUP($A175,'Medical Examinations'!$A$1:$P$2336,16,FALSE)</f>
        <v>Normal</v>
      </c>
      <c r="L175" s="12">
        <f>VLOOKUP($A175,'Hospitalisation Details'!$A$1:$U$2344,18,FALSE)</f>
        <v>33543</v>
      </c>
      <c r="M175" s="21">
        <f>VLOOKUP($A175,'Hospitalisation Details'!$A$1:$U$2344,21,FALSE)</f>
        <v>37040.879999999997</v>
      </c>
      <c r="N175" s="9" t="str">
        <f>VLOOKUP($A175,'Hospitalisation Details'!$A$1:$U$2344,14,FALSE)</f>
        <v>tier - 2</v>
      </c>
      <c r="O175" s="9" t="str">
        <f>VLOOKUP($A175,'Hospitalisation Details'!$A$1:$U$2344,15,FALSE)</f>
        <v>tier - 2</v>
      </c>
      <c r="P175" s="9" t="str">
        <f>VLOOKUP($A175,'Hospitalisation Details'!$A$1:$U$2344,16,FALSE)</f>
        <v>R1011</v>
      </c>
      <c r="Q175" s="9">
        <f>VLOOKUP($A175,'Hospitalisation Details'!$A$1:$U$2344,20,FALSE)</f>
        <v>31</v>
      </c>
    </row>
    <row r="176" spans="1:17" ht="15.75" x14ac:dyDescent="0.25">
      <c r="A176" s="10" t="s">
        <v>2198</v>
      </c>
      <c r="B176" s="7" t="str">
        <f>VLOOKUP($A176,'Customer Names'!$A$1:$E$2336,4,FALSE)</f>
        <v xml:space="preserve">  Greg</v>
      </c>
      <c r="C176" s="7">
        <f>VLOOKUP($A176,'Medical Examinations'!$A$1:$P$2336,2,FALSE)</f>
        <v>54.4</v>
      </c>
      <c r="D176" s="7">
        <f>VLOOKUP($A176,'Medical Examinations'!$A$1:$P$2336,3,FALSE)</f>
        <v>5.22</v>
      </c>
      <c r="E176" s="7" t="str">
        <f>VLOOKUP($A176,'Medical Examinations'!$A$1:$P$2336,13,FALSE)</f>
        <v>No</v>
      </c>
      <c r="F176" s="7" t="str">
        <f>VLOOKUP($A176,'Medical Examinations'!$A$1:$P$2336,5,FALSE)</f>
        <v>No</v>
      </c>
      <c r="G176" s="7" t="str">
        <f>VLOOKUP($A176,'Medical Examinations'!$A$1:$P$2336,6,FALSE)</f>
        <v>No</v>
      </c>
      <c r="H176" s="7">
        <f>VLOOKUP($A176,'Medical Examinations'!$A$1:$P$2336,12,FALSE)</f>
        <v>1</v>
      </c>
      <c r="I176" s="7" t="str">
        <f>VLOOKUP($A176,'Medical Examinations'!$A$1:$P$2336,14,FALSE)</f>
        <v>Yes</v>
      </c>
      <c r="J176" s="7" t="str">
        <f>VLOOKUP($A176,'Medical Examinations'!$A$1:$P$2336,15,FALSE)</f>
        <v>Obesity</v>
      </c>
      <c r="K176" s="7" t="str">
        <f>VLOOKUP($A176,'Medical Examinations'!$A$1:$P$2336,16,FALSE)</f>
        <v>Normal</v>
      </c>
      <c r="L176" s="12">
        <f>VLOOKUP($A176,'Hospitalisation Details'!$A$1:$U$2344,18,FALSE)</f>
        <v>33860</v>
      </c>
      <c r="M176" s="21">
        <f>VLOOKUP($A176,'Hospitalisation Details'!$A$1:$U$2344,21,FALSE)</f>
        <v>36976.449999999997</v>
      </c>
      <c r="N176" s="9" t="str">
        <f>VLOOKUP($A176,'Hospitalisation Details'!$A$1:$U$2344,14,FALSE)</f>
        <v>tier - 2</v>
      </c>
      <c r="O176" s="9" t="str">
        <f>VLOOKUP($A176,'Hospitalisation Details'!$A$1:$U$2344,15,FALSE)</f>
        <v>tier - 3</v>
      </c>
      <c r="P176" s="9" t="str">
        <f>VLOOKUP($A176,'Hospitalisation Details'!$A$1:$U$2344,16,FALSE)</f>
        <v>R1011</v>
      </c>
      <c r="Q176" s="9">
        <f>VLOOKUP($A176,'Hospitalisation Details'!$A$1:$U$2344,20,FALSE)</f>
        <v>30</v>
      </c>
    </row>
    <row r="177" spans="1:17" ht="15.75" x14ac:dyDescent="0.25">
      <c r="A177" s="10" t="s">
        <v>2197</v>
      </c>
      <c r="B177" s="7" t="str">
        <f>VLOOKUP($A177,'Customer Names'!$A$1:$E$2336,4,FALSE)</f>
        <v xml:space="preserve">  John</v>
      </c>
      <c r="C177" s="7">
        <f>VLOOKUP($A177,'Medical Examinations'!$A$1:$P$2336,2,FALSE)</f>
        <v>35.53</v>
      </c>
      <c r="D177" s="7">
        <f>VLOOKUP($A177,'Medical Examinations'!$A$1:$P$2336,3,FALSE)</f>
        <v>4.6100000000000003</v>
      </c>
      <c r="E177" s="7" t="str">
        <f>VLOOKUP($A177,'Medical Examinations'!$A$1:$P$2336,13,FALSE)</f>
        <v>No</v>
      </c>
      <c r="F177" s="7" t="str">
        <f>VLOOKUP($A177,'Medical Examinations'!$A$1:$P$2336,5,FALSE)</f>
        <v>No</v>
      </c>
      <c r="G177" s="7" t="str">
        <f>VLOOKUP($A177,'Medical Examinations'!$A$1:$P$2336,6,FALSE)</f>
        <v>No</v>
      </c>
      <c r="H177" s="7">
        <f>VLOOKUP($A177,'Medical Examinations'!$A$1:$P$2336,12,FALSE)</f>
        <v>1</v>
      </c>
      <c r="I177" s="7" t="str">
        <f>VLOOKUP($A177,'Medical Examinations'!$A$1:$P$2336,14,FALSE)</f>
        <v>Yes</v>
      </c>
      <c r="J177" s="7" t="str">
        <f>VLOOKUP($A177,'Medical Examinations'!$A$1:$P$2336,15,FALSE)</f>
        <v>Obesity</v>
      </c>
      <c r="K177" s="7" t="str">
        <f>VLOOKUP($A177,'Medical Examinations'!$A$1:$P$2336,16,FALSE)</f>
        <v>Normal</v>
      </c>
      <c r="L177" s="12">
        <f>VLOOKUP($A177,'Hospitalisation Details'!$A$1:$U$2344,18,FALSE)</f>
        <v>33841</v>
      </c>
      <c r="M177" s="21">
        <f>VLOOKUP($A177,'Hospitalisation Details'!$A$1:$U$2344,21,FALSE)</f>
        <v>36950.26</v>
      </c>
      <c r="N177" s="9" t="str">
        <f>VLOOKUP($A177,'Hospitalisation Details'!$A$1:$U$2344,14,FALSE)</f>
        <v>tier - 1</v>
      </c>
      <c r="O177" s="9" t="str">
        <f>VLOOKUP($A177,'Hospitalisation Details'!$A$1:$U$2344,15,FALSE)</f>
        <v>tier - 1</v>
      </c>
      <c r="P177" s="9" t="str">
        <f>VLOOKUP($A177,'Hospitalisation Details'!$A$1:$U$2344,16,FALSE)</f>
        <v>R1013</v>
      </c>
      <c r="Q177" s="9">
        <f>VLOOKUP($A177,'Hospitalisation Details'!$A$1:$U$2344,20,FALSE)</f>
        <v>30</v>
      </c>
    </row>
    <row r="178" spans="1:17" ht="15.75" x14ac:dyDescent="0.25">
      <c r="A178" s="10" t="s">
        <v>2196</v>
      </c>
      <c r="B178" s="7" t="str">
        <f>VLOOKUP($A178,'Customer Names'!$A$1:$E$2336,4,FALSE)</f>
        <v xml:space="preserve">  Kelsey A</v>
      </c>
      <c r="C178" s="7">
        <f>VLOOKUP($A178,'Medical Examinations'!$A$1:$P$2336,2,FALSE)</f>
        <v>39.729999999999997</v>
      </c>
      <c r="D178" s="7">
        <f>VLOOKUP($A178,'Medical Examinations'!$A$1:$P$2336,3,FALSE)</f>
        <v>6.24</v>
      </c>
      <c r="E178" s="7" t="str">
        <f>VLOOKUP($A178,'Medical Examinations'!$A$1:$P$2336,13,FALSE)</f>
        <v>No</v>
      </c>
      <c r="F178" s="7" t="str">
        <f>VLOOKUP($A178,'Medical Examinations'!$A$1:$P$2336,5,FALSE)</f>
        <v>No</v>
      </c>
      <c r="G178" s="7" t="str">
        <f>VLOOKUP($A178,'Medical Examinations'!$A$1:$P$2336,6,FALSE)</f>
        <v>No</v>
      </c>
      <c r="H178" s="7" t="str">
        <f>VLOOKUP($A178,'Medical Examinations'!$A$1:$P$2336,12,FALSE)</f>
        <v>0</v>
      </c>
      <c r="I178" s="7" t="str">
        <f>VLOOKUP($A178,'Medical Examinations'!$A$1:$P$2336,14,FALSE)</f>
        <v>Yes</v>
      </c>
      <c r="J178" s="7" t="str">
        <f>VLOOKUP($A178,'Medical Examinations'!$A$1:$P$2336,15,FALSE)</f>
        <v>Obesity</v>
      </c>
      <c r="K178" s="7" t="str">
        <f>VLOOKUP($A178,'Medical Examinations'!$A$1:$P$2336,16,FALSE)</f>
        <v>Prediabetes</v>
      </c>
      <c r="L178" s="12">
        <f>VLOOKUP($A178,'Hospitalisation Details'!$A$1:$U$2344,18,FALSE)</f>
        <v>28350</v>
      </c>
      <c r="M178" s="21">
        <f>VLOOKUP($A178,'Hospitalisation Details'!$A$1:$U$2344,21,FALSE)</f>
        <v>36935.64</v>
      </c>
      <c r="N178" s="9" t="str">
        <f>VLOOKUP($A178,'Hospitalisation Details'!$A$1:$U$2344,14,FALSE)</f>
        <v>tier - 2</v>
      </c>
      <c r="O178" s="9" t="str">
        <f>VLOOKUP($A178,'Hospitalisation Details'!$A$1:$U$2344,15,FALSE)</f>
        <v>tier - 1</v>
      </c>
      <c r="P178" s="9" t="str">
        <f>VLOOKUP($A178,'Hospitalisation Details'!$A$1:$U$2344,16,FALSE)</f>
        <v>R1011</v>
      </c>
      <c r="Q178" s="9">
        <f>VLOOKUP($A178,'Hospitalisation Details'!$A$1:$U$2344,20,FALSE)</f>
        <v>45</v>
      </c>
    </row>
    <row r="179" spans="1:17" ht="15.75" x14ac:dyDescent="0.25">
      <c r="A179" s="10" t="s">
        <v>2195</v>
      </c>
      <c r="B179" s="7" t="str">
        <f>VLOOKUP($A179,'Customer Names'!$A$1:$E$2336,4,FALSE)</f>
        <v xml:space="preserve">  Bronwen L</v>
      </c>
      <c r="C179" s="7">
        <f>VLOOKUP($A179,'Medical Examinations'!$A$1:$P$2336,2,FALSE)</f>
        <v>35.68</v>
      </c>
      <c r="D179" s="7">
        <f>VLOOKUP($A179,'Medical Examinations'!$A$1:$P$2336,3,FALSE)</f>
        <v>10.039999999999999</v>
      </c>
      <c r="E179" s="7" t="str">
        <f>VLOOKUP($A179,'Medical Examinations'!$A$1:$P$2336,13,FALSE)</f>
        <v>No</v>
      </c>
      <c r="F179" s="7" t="str">
        <f>VLOOKUP($A179,'Medical Examinations'!$A$1:$P$2336,5,FALSE)</f>
        <v>No</v>
      </c>
      <c r="G179" s="7" t="str">
        <f>VLOOKUP($A179,'Medical Examinations'!$A$1:$P$2336,6,FALSE)</f>
        <v>No</v>
      </c>
      <c r="H179" s="7" t="str">
        <f>VLOOKUP($A179,'Medical Examinations'!$A$1:$P$2336,12,FALSE)</f>
        <v>0</v>
      </c>
      <c r="I179" s="7" t="str">
        <f>VLOOKUP($A179,'Medical Examinations'!$A$1:$P$2336,14,FALSE)</f>
        <v>Yes</v>
      </c>
      <c r="J179" s="7" t="str">
        <f>VLOOKUP($A179,'Medical Examinations'!$A$1:$P$2336,15,FALSE)</f>
        <v>Obesity</v>
      </c>
      <c r="K179" s="7" t="str">
        <f>VLOOKUP($A179,'Medical Examinations'!$A$1:$P$2336,16,FALSE)</f>
        <v>Diabetes</v>
      </c>
      <c r="L179" s="12">
        <f>VLOOKUP($A179,'Hospitalisation Details'!$A$1:$U$2344,18,FALSE)</f>
        <v>25133</v>
      </c>
      <c r="M179" s="21">
        <f>VLOOKUP($A179,'Hospitalisation Details'!$A$1:$U$2344,21,FALSE)</f>
        <v>36922.61</v>
      </c>
      <c r="N179" s="9" t="str">
        <f>VLOOKUP($A179,'Hospitalisation Details'!$A$1:$U$2344,14,FALSE)</f>
        <v>tier - 2</v>
      </c>
      <c r="O179" s="9" t="str">
        <f>VLOOKUP($A179,'Hospitalisation Details'!$A$1:$U$2344,15,FALSE)</f>
        <v>tier - 1</v>
      </c>
      <c r="P179" s="9" t="str">
        <f>VLOOKUP($A179,'Hospitalisation Details'!$A$1:$U$2344,16,FALSE)</f>
        <v>R1011</v>
      </c>
      <c r="Q179" s="9">
        <f>VLOOKUP($A179,'Hospitalisation Details'!$A$1:$U$2344,20,FALSE)</f>
        <v>54</v>
      </c>
    </row>
    <row r="180" spans="1:17" ht="15.75" x14ac:dyDescent="0.25">
      <c r="A180" s="10" t="s">
        <v>2194</v>
      </c>
      <c r="B180" s="7" t="str">
        <f>VLOOKUP($A180,'Customer Names'!$A$1:$E$2336,4,FALSE)</f>
        <v xml:space="preserve">  Manuela</v>
      </c>
      <c r="C180" s="7">
        <f>VLOOKUP($A180,'Medical Examinations'!$A$1:$P$2336,2,FALSE)</f>
        <v>48.86</v>
      </c>
      <c r="D180" s="7">
        <f>VLOOKUP($A180,'Medical Examinations'!$A$1:$P$2336,3,FALSE)</f>
        <v>6.09</v>
      </c>
      <c r="E180" s="7" t="str">
        <f>VLOOKUP($A180,'Medical Examinations'!$A$1:$P$2336,13,FALSE)</f>
        <v>No</v>
      </c>
      <c r="F180" s="7" t="str">
        <f>VLOOKUP($A180,'Medical Examinations'!$A$1:$P$2336,5,FALSE)</f>
        <v>No</v>
      </c>
      <c r="G180" s="7" t="str">
        <f>VLOOKUP($A180,'Medical Examinations'!$A$1:$P$2336,6,FALSE)</f>
        <v>No</v>
      </c>
      <c r="H180" s="7" t="str">
        <f>VLOOKUP($A180,'Medical Examinations'!$A$1:$P$2336,12,FALSE)</f>
        <v>0</v>
      </c>
      <c r="I180" s="7" t="str">
        <f>VLOOKUP($A180,'Medical Examinations'!$A$1:$P$2336,14,FALSE)</f>
        <v>Yes</v>
      </c>
      <c r="J180" s="7" t="str">
        <f>VLOOKUP($A180,'Medical Examinations'!$A$1:$P$2336,15,FALSE)</f>
        <v>Obesity</v>
      </c>
      <c r="K180" s="7" t="str">
        <f>VLOOKUP($A180,'Medical Examinations'!$A$1:$P$2336,16,FALSE)</f>
        <v>Prediabetes</v>
      </c>
      <c r="L180" s="12">
        <f>VLOOKUP($A180,'Hospitalisation Details'!$A$1:$U$2344,18,FALSE)</f>
        <v>33399</v>
      </c>
      <c r="M180" s="21">
        <f>VLOOKUP($A180,'Hospitalisation Details'!$A$1:$U$2344,21,FALSE)</f>
        <v>36911.99</v>
      </c>
      <c r="N180" s="9" t="str">
        <f>VLOOKUP($A180,'Hospitalisation Details'!$A$1:$U$2344,14,FALSE)</f>
        <v>tier - 2</v>
      </c>
      <c r="O180" s="9" t="str">
        <f>VLOOKUP($A180,'Hospitalisation Details'!$A$1:$U$2344,15,FALSE)</f>
        <v>tier - 2</v>
      </c>
      <c r="P180" s="9" t="str">
        <f>VLOOKUP($A180,'Hospitalisation Details'!$A$1:$U$2344,16,FALSE)</f>
        <v>R1011</v>
      </c>
      <c r="Q180" s="9">
        <f>VLOOKUP($A180,'Hospitalisation Details'!$A$1:$U$2344,20,FALSE)</f>
        <v>31</v>
      </c>
    </row>
    <row r="181" spans="1:17" ht="15.75" x14ac:dyDescent="0.25">
      <c r="A181" s="10" t="s">
        <v>2193</v>
      </c>
      <c r="B181" s="7" t="str">
        <f>VLOOKUP($A181,'Customer Names'!$A$1:$E$2336,4,FALSE)</f>
        <v xml:space="preserve">  Jennifer L</v>
      </c>
      <c r="C181" s="7">
        <f>VLOOKUP($A181,'Medical Examinations'!$A$1:$P$2336,2,FALSE)</f>
        <v>34.799999999999997</v>
      </c>
      <c r="D181" s="7">
        <f>VLOOKUP($A181,'Medical Examinations'!$A$1:$P$2336,3,FALSE)</f>
        <v>11.4</v>
      </c>
      <c r="E181" s="7" t="str">
        <f>VLOOKUP($A181,'Medical Examinations'!$A$1:$P$2336,13,FALSE)</f>
        <v>Yes</v>
      </c>
      <c r="F181" s="7" t="str">
        <f>VLOOKUP($A181,'Medical Examinations'!$A$1:$P$2336,5,FALSE)</f>
        <v>No</v>
      </c>
      <c r="G181" s="7" t="str">
        <f>VLOOKUP($A181,'Medical Examinations'!$A$1:$P$2336,6,FALSE)</f>
        <v>Yes</v>
      </c>
      <c r="H181" s="7">
        <f>VLOOKUP($A181,'Medical Examinations'!$A$1:$P$2336,12,FALSE)</f>
        <v>1</v>
      </c>
      <c r="I181" s="7" t="str">
        <f>VLOOKUP($A181,'Medical Examinations'!$A$1:$P$2336,14,FALSE)</f>
        <v>No</v>
      </c>
      <c r="J181" s="7" t="str">
        <f>VLOOKUP($A181,'Medical Examinations'!$A$1:$P$2336,15,FALSE)</f>
        <v>Obesity</v>
      </c>
      <c r="K181" s="7" t="str">
        <f>VLOOKUP($A181,'Medical Examinations'!$A$1:$P$2336,16,FALSE)</f>
        <v>Diabetes</v>
      </c>
      <c r="L181" s="12">
        <f>VLOOKUP($A181,'Hospitalisation Details'!$A$1:$U$2344,18,FALSE)</f>
        <v>23216</v>
      </c>
      <c r="M181" s="21">
        <f>VLOOKUP($A181,'Hospitalisation Details'!$A$1:$U$2344,21,FALSE)</f>
        <v>36910.61</v>
      </c>
      <c r="N181" s="9" t="str">
        <f>VLOOKUP($A181,'Hospitalisation Details'!$A$1:$U$2344,14,FALSE)</f>
        <v>tier - 2</v>
      </c>
      <c r="O181" s="9" t="str">
        <f>VLOOKUP($A181,'Hospitalisation Details'!$A$1:$U$2344,15,FALSE)</f>
        <v>tier - 2</v>
      </c>
      <c r="P181" s="9" t="str">
        <f>VLOOKUP($A181,'Hospitalisation Details'!$A$1:$U$2344,16,FALSE)</f>
        <v>R1011</v>
      </c>
      <c r="Q181" s="9">
        <f>VLOOKUP($A181,'Hospitalisation Details'!$A$1:$U$2344,20,FALSE)</f>
        <v>59</v>
      </c>
    </row>
    <row r="182" spans="1:17" ht="15.75" x14ac:dyDescent="0.25">
      <c r="A182" s="10" t="s">
        <v>2192</v>
      </c>
      <c r="B182" s="7" t="str">
        <f>VLOOKUP($A182,'Customer Names'!$A$1:$E$2336,4,FALSE)</f>
        <v xml:space="preserve">  Abby W</v>
      </c>
      <c r="C182" s="7">
        <f>VLOOKUP($A182,'Medical Examinations'!$A$1:$P$2336,2,FALSE)</f>
        <v>32.49</v>
      </c>
      <c r="D182" s="7">
        <f>VLOOKUP($A182,'Medical Examinations'!$A$1:$P$2336,3,FALSE)</f>
        <v>4.29</v>
      </c>
      <c r="E182" s="7" t="str">
        <f>VLOOKUP($A182,'Medical Examinations'!$A$1:$P$2336,13,FALSE)</f>
        <v>No</v>
      </c>
      <c r="F182" s="7" t="str">
        <f>VLOOKUP($A182,'Medical Examinations'!$A$1:$P$2336,5,FALSE)</f>
        <v>No</v>
      </c>
      <c r="G182" s="7" t="str">
        <f>VLOOKUP($A182,'Medical Examinations'!$A$1:$P$2336,6,FALSE)</f>
        <v>Yes</v>
      </c>
      <c r="H182" s="7">
        <f>VLOOKUP($A182,'Medical Examinations'!$A$1:$P$2336,12,FALSE)</f>
        <v>1</v>
      </c>
      <c r="I182" s="7" t="str">
        <f>VLOOKUP($A182,'Medical Examinations'!$A$1:$P$2336,14,FALSE)</f>
        <v>Yes</v>
      </c>
      <c r="J182" s="7" t="str">
        <f>VLOOKUP($A182,'Medical Examinations'!$A$1:$P$2336,15,FALSE)</f>
        <v>Obesity</v>
      </c>
      <c r="K182" s="7" t="str">
        <f>VLOOKUP($A182,'Medical Examinations'!$A$1:$P$2336,16,FALSE)</f>
        <v>Normal</v>
      </c>
      <c r="L182" s="12">
        <f>VLOOKUP($A182,'Hospitalisation Details'!$A$1:$U$2344,18,FALSE)</f>
        <v>37793</v>
      </c>
      <c r="M182" s="21">
        <f>VLOOKUP($A182,'Hospitalisation Details'!$A$1:$U$2344,21,FALSE)</f>
        <v>36898.730000000003</v>
      </c>
      <c r="N182" s="9" t="str">
        <f>VLOOKUP($A182,'Hospitalisation Details'!$A$1:$U$2344,14,FALSE)</f>
        <v>tier - 2</v>
      </c>
      <c r="O182" s="9" t="str">
        <f>VLOOKUP($A182,'Hospitalisation Details'!$A$1:$U$2344,15,FALSE)</f>
        <v>tier - 1</v>
      </c>
      <c r="P182" s="9" t="str">
        <f>VLOOKUP($A182,'Hospitalisation Details'!$A$1:$U$2344,16,FALSE)</f>
        <v>R1012</v>
      </c>
      <c r="Q182" s="9">
        <f>VLOOKUP($A182,'Hospitalisation Details'!$A$1:$U$2344,20,FALSE)</f>
        <v>19</v>
      </c>
    </row>
    <row r="183" spans="1:17" ht="15.75" x14ac:dyDescent="0.25">
      <c r="A183" s="10" t="s">
        <v>2191</v>
      </c>
      <c r="B183" s="7" t="str">
        <f>VLOOKUP($A183,'Customer Names'!$A$1:$E$2336,4,FALSE)</f>
        <v xml:space="preserve">  Tyler</v>
      </c>
      <c r="C183" s="7">
        <f>VLOOKUP($A183,'Medical Examinations'!$A$1:$P$2336,2,FALSE)</f>
        <v>39</v>
      </c>
      <c r="D183" s="7">
        <f>VLOOKUP($A183,'Medical Examinations'!$A$1:$P$2336,3,FALSE)</f>
        <v>5.7</v>
      </c>
      <c r="E183" s="7" t="str">
        <f>VLOOKUP($A183,'Medical Examinations'!$A$1:$P$2336,13,FALSE)</f>
        <v>No</v>
      </c>
      <c r="F183" s="7" t="str">
        <f>VLOOKUP($A183,'Medical Examinations'!$A$1:$P$2336,5,FALSE)</f>
        <v>No</v>
      </c>
      <c r="G183" s="7" t="str">
        <f>VLOOKUP($A183,'Medical Examinations'!$A$1:$P$2336,6,FALSE)</f>
        <v>No</v>
      </c>
      <c r="H183" s="7">
        <f>VLOOKUP($A183,'Medical Examinations'!$A$1:$P$2336,12,FALSE)</f>
        <v>2</v>
      </c>
      <c r="I183" s="7" t="str">
        <f>VLOOKUP($A183,'Medical Examinations'!$A$1:$P$2336,14,FALSE)</f>
        <v>Yes</v>
      </c>
      <c r="J183" s="7" t="str">
        <f>VLOOKUP($A183,'Medical Examinations'!$A$1:$P$2336,15,FALSE)</f>
        <v>Obesity</v>
      </c>
      <c r="K183" s="7" t="str">
        <f>VLOOKUP($A183,'Medical Examinations'!$A$1:$P$2336,16,FALSE)</f>
        <v>Prediabetes</v>
      </c>
      <c r="L183" s="12">
        <f>VLOOKUP($A183,'Hospitalisation Details'!$A$1:$U$2344,18,FALSE)</f>
        <v>26638</v>
      </c>
      <c r="M183" s="21">
        <f>VLOOKUP($A183,'Hospitalisation Details'!$A$1:$U$2344,21,FALSE)</f>
        <v>36889.99</v>
      </c>
      <c r="N183" s="9" t="str">
        <f>VLOOKUP($A183,'Hospitalisation Details'!$A$1:$U$2344,14,FALSE)</f>
        <v>tier - 1</v>
      </c>
      <c r="O183" s="9" t="str">
        <f>VLOOKUP($A183,'Hospitalisation Details'!$A$1:$U$2344,15,FALSE)</f>
        <v>tier - 3</v>
      </c>
      <c r="P183" s="9" t="str">
        <f>VLOOKUP($A183,'Hospitalisation Details'!$A$1:$U$2344,16,FALSE)</f>
        <v>R1011</v>
      </c>
      <c r="Q183" s="9">
        <f>VLOOKUP($A183,'Hospitalisation Details'!$A$1:$U$2344,20,FALSE)</f>
        <v>50</v>
      </c>
    </row>
    <row r="184" spans="1:17" ht="15.75" x14ac:dyDescent="0.25">
      <c r="A184" s="10" t="s">
        <v>2190</v>
      </c>
      <c r="B184" s="7" t="str">
        <f>VLOOKUP($A184,'Customer Names'!$A$1:$E$2336,4,FALSE)</f>
        <v xml:space="preserve">  Jeffrey</v>
      </c>
      <c r="C184" s="7">
        <f>VLOOKUP($A184,'Medical Examinations'!$A$1:$P$2336,2,FALSE)</f>
        <v>35.299999999999997</v>
      </c>
      <c r="D184" s="7">
        <f>VLOOKUP($A184,'Medical Examinations'!$A$1:$P$2336,3,FALSE)</f>
        <v>6.09</v>
      </c>
      <c r="E184" s="7" t="str">
        <f>VLOOKUP($A184,'Medical Examinations'!$A$1:$P$2336,13,FALSE)</f>
        <v>No</v>
      </c>
      <c r="F184" s="7" t="str">
        <f>VLOOKUP($A184,'Medical Examinations'!$A$1:$P$2336,5,FALSE)</f>
        <v>No</v>
      </c>
      <c r="G184" s="7" t="str">
        <f>VLOOKUP($A184,'Medical Examinations'!$A$1:$P$2336,6,FALSE)</f>
        <v>No</v>
      </c>
      <c r="H184" s="7">
        <f>VLOOKUP($A184,'Medical Examinations'!$A$1:$P$2336,12,FALSE)</f>
        <v>1</v>
      </c>
      <c r="I184" s="7" t="str">
        <f>VLOOKUP($A184,'Medical Examinations'!$A$1:$P$2336,14,FALSE)</f>
        <v>Yes</v>
      </c>
      <c r="J184" s="7" t="str">
        <f>VLOOKUP($A184,'Medical Examinations'!$A$1:$P$2336,15,FALSE)</f>
        <v>Obesity</v>
      </c>
      <c r="K184" s="7" t="str">
        <f>VLOOKUP($A184,'Medical Examinations'!$A$1:$P$2336,16,FALSE)</f>
        <v>Prediabetes</v>
      </c>
      <c r="L184" s="12">
        <f>VLOOKUP($A184,'Hospitalisation Details'!$A$1:$U$2344,18,FALSE)</f>
        <v>33789</v>
      </c>
      <c r="M184" s="21">
        <f>VLOOKUP($A184,'Hospitalisation Details'!$A$1:$U$2344,21,FALSE)</f>
        <v>36837.47</v>
      </c>
      <c r="N184" s="9" t="str">
        <f>VLOOKUP($A184,'Hospitalisation Details'!$A$1:$U$2344,14,FALSE)</f>
        <v>tier - 2</v>
      </c>
      <c r="O184" s="9" t="str">
        <f>VLOOKUP($A184,'Hospitalisation Details'!$A$1:$U$2344,15,FALSE)</f>
        <v>tier - 3</v>
      </c>
      <c r="P184" s="9" t="str">
        <f>VLOOKUP($A184,'Hospitalisation Details'!$A$1:$U$2344,16,FALSE)</f>
        <v>R1011</v>
      </c>
      <c r="Q184" s="9">
        <f>VLOOKUP($A184,'Hospitalisation Details'!$A$1:$U$2344,20,FALSE)</f>
        <v>30</v>
      </c>
    </row>
    <row r="185" spans="1:17" ht="15.75" x14ac:dyDescent="0.25">
      <c r="A185" s="10" t="s">
        <v>2189</v>
      </c>
      <c r="B185" s="7" t="str">
        <f>VLOOKUP($A185,'Customer Names'!$A$1:$E$2336,4,FALSE)</f>
        <v xml:space="preserve">  Matthew F</v>
      </c>
      <c r="C185" s="7">
        <f>VLOOKUP($A185,'Medical Examinations'!$A$1:$P$2336,2,FALSE)</f>
        <v>33.42</v>
      </c>
      <c r="D185" s="7">
        <f>VLOOKUP($A185,'Medical Examinations'!$A$1:$P$2336,3,FALSE)</f>
        <v>10.67</v>
      </c>
      <c r="E185" s="7" t="str">
        <f>VLOOKUP($A185,'Medical Examinations'!$A$1:$P$2336,13,FALSE)</f>
        <v>No</v>
      </c>
      <c r="F185" s="7" t="str">
        <f>VLOOKUP($A185,'Medical Examinations'!$A$1:$P$2336,5,FALSE)</f>
        <v>No</v>
      </c>
      <c r="G185" s="7" t="str">
        <f>VLOOKUP($A185,'Medical Examinations'!$A$1:$P$2336,6,FALSE)</f>
        <v>No</v>
      </c>
      <c r="H185" s="7" t="str">
        <f>VLOOKUP($A185,'Medical Examinations'!$A$1:$P$2336,12,FALSE)</f>
        <v>0</v>
      </c>
      <c r="I185" s="7" t="str">
        <f>VLOOKUP($A185,'Medical Examinations'!$A$1:$P$2336,14,FALSE)</f>
        <v>Yes</v>
      </c>
      <c r="J185" s="7" t="str">
        <f>VLOOKUP($A185,'Medical Examinations'!$A$1:$P$2336,15,FALSE)</f>
        <v>Obesity</v>
      </c>
      <c r="K185" s="7" t="str">
        <f>VLOOKUP($A185,'Medical Examinations'!$A$1:$P$2336,16,FALSE)</f>
        <v>Diabetes</v>
      </c>
      <c r="L185" s="12">
        <f>VLOOKUP($A185,'Hospitalisation Details'!$A$1:$U$2344,18,FALSE)</f>
        <v>24104</v>
      </c>
      <c r="M185" s="21">
        <f>VLOOKUP($A185,'Hospitalisation Details'!$A$1:$U$2344,21,FALSE)</f>
        <v>36795.29</v>
      </c>
      <c r="N185" s="9" t="str">
        <f>VLOOKUP($A185,'Hospitalisation Details'!$A$1:$U$2344,14,FALSE)</f>
        <v>tier - 2</v>
      </c>
      <c r="O185" s="9" t="str">
        <f>VLOOKUP($A185,'Hospitalisation Details'!$A$1:$U$2344,15,FALSE)</f>
        <v>tier - 1</v>
      </c>
      <c r="P185" s="9" t="str">
        <f>VLOOKUP($A185,'Hospitalisation Details'!$A$1:$U$2344,16,FALSE)</f>
        <v>R1011</v>
      </c>
      <c r="Q185" s="9">
        <f>VLOOKUP($A185,'Hospitalisation Details'!$A$1:$U$2344,20,FALSE)</f>
        <v>57</v>
      </c>
    </row>
    <row r="186" spans="1:17" ht="15.75" x14ac:dyDescent="0.25">
      <c r="A186" s="10" t="s">
        <v>2188</v>
      </c>
      <c r="B186" s="7" t="str">
        <f>VLOOKUP($A186,'Customer Names'!$A$1:$E$2336,4,FALSE)</f>
        <v xml:space="preserve">  Ryan J</v>
      </c>
      <c r="C186" s="7">
        <f>VLOOKUP($A186,'Medical Examinations'!$A$1:$P$2336,2,FALSE)</f>
        <v>37.18</v>
      </c>
      <c r="D186" s="7">
        <f>VLOOKUP($A186,'Medical Examinations'!$A$1:$P$2336,3,FALSE)</f>
        <v>6.75</v>
      </c>
      <c r="E186" s="7" t="str">
        <f>VLOOKUP($A186,'Medical Examinations'!$A$1:$P$2336,13,FALSE)</f>
        <v>Yes</v>
      </c>
      <c r="F186" s="7" t="str">
        <f>VLOOKUP($A186,'Medical Examinations'!$A$1:$P$2336,5,FALSE)</f>
        <v>No</v>
      </c>
      <c r="G186" s="7" t="str">
        <f>VLOOKUP($A186,'Medical Examinations'!$A$1:$P$2336,6,FALSE)</f>
        <v>No</v>
      </c>
      <c r="H186" s="7">
        <f>VLOOKUP($A186,'Medical Examinations'!$A$1:$P$2336,12,FALSE)</f>
        <v>2</v>
      </c>
      <c r="I186" s="7" t="str">
        <f>VLOOKUP($A186,'Medical Examinations'!$A$1:$P$2336,14,FALSE)</f>
        <v>Yes</v>
      </c>
      <c r="J186" s="7" t="str">
        <f>VLOOKUP($A186,'Medical Examinations'!$A$1:$P$2336,15,FALSE)</f>
        <v>Obesity</v>
      </c>
      <c r="K186" s="7" t="str">
        <f>VLOOKUP($A186,'Medical Examinations'!$A$1:$P$2336,16,FALSE)</f>
        <v>Diabetes</v>
      </c>
      <c r="L186" s="12">
        <f>VLOOKUP($A186,'Hospitalisation Details'!$A$1:$U$2344,18,FALSE)</f>
        <v>25763</v>
      </c>
      <c r="M186" s="21">
        <f>VLOOKUP($A186,'Hospitalisation Details'!$A$1:$U$2344,21,FALSE)</f>
        <v>36786.370000000003</v>
      </c>
      <c r="N186" s="9" t="str">
        <f>VLOOKUP($A186,'Hospitalisation Details'!$A$1:$U$2344,14,FALSE)</f>
        <v>tier - 1</v>
      </c>
      <c r="O186" s="9" t="str">
        <f>VLOOKUP($A186,'Hospitalisation Details'!$A$1:$U$2344,15,FALSE)</f>
        <v>tier - 1</v>
      </c>
      <c r="P186" s="9" t="str">
        <f>VLOOKUP($A186,'Hospitalisation Details'!$A$1:$U$2344,16,FALSE)</f>
        <v>R1011</v>
      </c>
      <c r="Q186" s="9">
        <f>VLOOKUP($A186,'Hospitalisation Details'!$A$1:$U$2344,20,FALSE)</f>
        <v>52</v>
      </c>
    </row>
    <row r="187" spans="1:17" ht="15.75" x14ac:dyDescent="0.25">
      <c r="A187" s="10" t="s">
        <v>2187</v>
      </c>
      <c r="B187" s="7" t="str">
        <f>VLOOKUP($A187,'Customer Names'!$A$1:$E$2336,4,FALSE)</f>
        <v xml:space="preserve">  Amy</v>
      </c>
      <c r="C187" s="7">
        <f>VLOOKUP($A187,'Medical Examinations'!$A$1:$P$2336,2,FALSE)</f>
        <v>33.33</v>
      </c>
      <c r="D187" s="7">
        <f>VLOOKUP($A187,'Medical Examinations'!$A$1:$P$2336,3,FALSE)</f>
        <v>9.26</v>
      </c>
      <c r="E187" s="7" t="str">
        <f>VLOOKUP($A187,'Medical Examinations'!$A$1:$P$2336,13,FALSE)</f>
        <v>Yes</v>
      </c>
      <c r="F187" s="7" t="str">
        <f>VLOOKUP($A187,'Medical Examinations'!$A$1:$P$2336,5,FALSE)</f>
        <v>No</v>
      </c>
      <c r="G187" s="7" t="str">
        <f>VLOOKUP($A187,'Medical Examinations'!$A$1:$P$2336,6,FALSE)</f>
        <v>No</v>
      </c>
      <c r="H187" s="7">
        <f>VLOOKUP($A187,'Medical Examinations'!$A$1:$P$2336,12,FALSE)</f>
        <v>2</v>
      </c>
      <c r="I187" s="7" t="str">
        <f>VLOOKUP($A187,'Medical Examinations'!$A$1:$P$2336,14,FALSE)</f>
        <v>No</v>
      </c>
      <c r="J187" s="7" t="str">
        <f>VLOOKUP($A187,'Medical Examinations'!$A$1:$P$2336,15,FALSE)</f>
        <v>Obesity</v>
      </c>
      <c r="K187" s="7" t="str">
        <f>VLOOKUP($A187,'Medical Examinations'!$A$1:$P$2336,16,FALSE)</f>
        <v>Diabetes</v>
      </c>
      <c r="L187" s="12">
        <f>VLOOKUP($A187,'Hospitalisation Details'!$A$1:$U$2344,18,FALSE)</f>
        <v>22491</v>
      </c>
      <c r="M187" s="21">
        <f>VLOOKUP($A187,'Hospitalisation Details'!$A$1:$U$2344,21,FALSE)</f>
        <v>36580.28</v>
      </c>
      <c r="N187" s="9" t="str">
        <f>VLOOKUP($A187,'Hospitalisation Details'!$A$1:$U$2344,14,FALSE)</f>
        <v>tier - 2</v>
      </c>
      <c r="O187" s="9" t="str">
        <f>VLOOKUP($A187,'Hospitalisation Details'!$A$1:$U$2344,15,FALSE)</f>
        <v>tier - 2</v>
      </c>
      <c r="P187" s="9" t="str">
        <f>VLOOKUP($A187,'Hospitalisation Details'!$A$1:$U$2344,16,FALSE)</f>
        <v>R1013</v>
      </c>
      <c r="Q187" s="9">
        <f>VLOOKUP($A187,'Hospitalisation Details'!$A$1:$U$2344,20,FALSE)</f>
        <v>61</v>
      </c>
    </row>
    <row r="188" spans="1:17" ht="15.75" x14ac:dyDescent="0.25">
      <c r="A188" s="10" t="s">
        <v>2186</v>
      </c>
      <c r="B188" s="7" t="str">
        <f>VLOOKUP($A188,'Customer Names'!$A$1:$E$2336,4,FALSE)</f>
        <v xml:space="preserve">  Andrew P</v>
      </c>
      <c r="C188" s="7">
        <f>VLOOKUP($A188,'Medical Examinations'!$A$1:$P$2336,2,FALSE)</f>
        <v>53.21</v>
      </c>
      <c r="D188" s="7">
        <f>VLOOKUP($A188,'Medical Examinations'!$A$1:$P$2336,3,FALSE)</f>
        <v>4.2699999999999996</v>
      </c>
      <c r="E188" s="7" t="str">
        <f>VLOOKUP($A188,'Medical Examinations'!$A$1:$P$2336,13,FALSE)</f>
        <v>No</v>
      </c>
      <c r="F188" s="7" t="str">
        <f>VLOOKUP($A188,'Medical Examinations'!$A$1:$P$2336,5,FALSE)</f>
        <v>No</v>
      </c>
      <c r="G188" s="7" t="str">
        <f>VLOOKUP($A188,'Medical Examinations'!$A$1:$P$2336,6,FALSE)</f>
        <v>No</v>
      </c>
      <c r="H188" s="7">
        <f>VLOOKUP($A188,'Medical Examinations'!$A$1:$P$2336,12,FALSE)</f>
        <v>1</v>
      </c>
      <c r="I188" s="7" t="str">
        <f>VLOOKUP($A188,'Medical Examinations'!$A$1:$P$2336,14,FALSE)</f>
        <v>Yes</v>
      </c>
      <c r="J188" s="7" t="str">
        <f>VLOOKUP($A188,'Medical Examinations'!$A$1:$P$2336,15,FALSE)</f>
        <v>Obesity</v>
      </c>
      <c r="K188" s="7" t="str">
        <f>VLOOKUP($A188,'Medical Examinations'!$A$1:$P$2336,16,FALSE)</f>
        <v>Normal</v>
      </c>
      <c r="L188" s="12">
        <f>VLOOKUP($A188,'Hospitalisation Details'!$A$1:$U$2344,18,FALSE)</f>
        <v>33886</v>
      </c>
      <c r="M188" s="21">
        <f>VLOOKUP($A188,'Hospitalisation Details'!$A$1:$U$2344,21,FALSE)</f>
        <v>36572.800000000003</v>
      </c>
      <c r="N188" s="9" t="str">
        <f>VLOOKUP($A188,'Hospitalisation Details'!$A$1:$U$2344,14,FALSE)</f>
        <v>tier - 1</v>
      </c>
      <c r="O188" s="9" t="str">
        <f>VLOOKUP($A188,'Hospitalisation Details'!$A$1:$U$2344,15,FALSE)</f>
        <v>tier - 2</v>
      </c>
      <c r="P188" s="9" t="str">
        <f>VLOOKUP($A188,'Hospitalisation Details'!$A$1:$U$2344,16,FALSE)</f>
        <v>R1011</v>
      </c>
      <c r="Q188" s="9">
        <f>VLOOKUP($A188,'Hospitalisation Details'!$A$1:$U$2344,20,FALSE)</f>
        <v>30</v>
      </c>
    </row>
    <row r="189" spans="1:17" ht="15.75" x14ac:dyDescent="0.25">
      <c r="A189" s="10" t="s">
        <v>2185</v>
      </c>
      <c r="B189" s="7" t="str">
        <f>VLOOKUP($A189,'Customer Names'!$A$1:$E$2336,4,FALSE)</f>
        <v xml:space="preserve">  George M</v>
      </c>
      <c r="C189" s="7">
        <f>VLOOKUP($A189,'Medical Examinations'!$A$1:$P$2336,2,FALSE)</f>
        <v>38.729999999999997</v>
      </c>
      <c r="D189" s="7">
        <f>VLOOKUP($A189,'Medical Examinations'!$A$1:$P$2336,3,FALSE)</f>
        <v>11.51</v>
      </c>
      <c r="E189" s="7" t="str">
        <f>VLOOKUP($A189,'Medical Examinations'!$A$1:$P$2336,13,FALSE)</f>
        <v>No</v>
      </c>
      <c r="F189" s="7" t="str">
        <f>VLOOKUP($A189,'Medical Examinations'!$A$1:$P$2336,5,FALSE)</f>
        <v>No</v>
      </c>
      <c r="G189" s="7" t="str">
        <f>VLOOKUP($A189,'Medical Examinations'!$A$1:$P$2336,6,FALSE)</f>
        <v>No</v>
      </c>
      <c r="H189" s="7">
        <f>VLOOKUP($A189,'Medical Examinations'!$A$1:$P$2336,12,FALSE)</f>
        <v>2</v>
      </c>
      <c r="I189" s="7" t="str">
        <f>VLOOKUP($A189,'Medical Examinations'!$A$1:$P$2336,14,FALSE)</f>
        <v>Yes</v>
      </c>
      <c r="J189" s="7" t="str">
        <f>VLOOKUP($A189,'Medical Examinations'!$A$1:$P$2336,15,FALSE)</f>
        <v>Obesity</v>
      </c>
      <c r="K189" s="7" t="str">
        <f>VLOOKUP($A189,'Medical Examinations'!$A$1:$P$2336,16,FALSE)</f>
        <v>Diabetes</v>
      </c>
      <c r="L189" s="12">
        <f>VLOOKUP($A189,'Hospitalisation Details'!$A$1:$U$2344,18,FALSE)</f>
        <v>26885</v>
      </c>
      <c r="M189" s="21">
        <f>VLOOKUP($A189,'Hospitalisation Details'!$A$1:$U$2344,21,FALSE)</f>
        <v>36541.550000000003</v>
      </c>
      <c r="N189" s="9" t="str">
        <f>VLOOKUP($A189,'Hospitalisation Details'!$A$1:$U$2344,14,FALSE)</f>
        <v>tier - 2</v>
      </c>
      <c r="O189" s="9" t="str">
        <f>VLOOKUP($A189,'Hospitalisation Details'!$A$1:$U$2344,15,FALSE)</f>
        <v>tier - 3</v>
      </c>
      <c r="P189" s="9" t="str">
        <f>VLOOKUP($A189,'Hospitalisation Details'!$A$1:$U$2344,16,FALSE)</f>
        <v>R1011</v>
      </c>
      <c r="Q189" s="9">
        <f>VLOOKUP($A189,'Hospitalisation Details'!$A$1:$U$2344,20,FALSE)</f>
        <v>49</v>
      </c>
    </row>
    <row r="190" spans="1:17" ht="15.75" x14ac:dyDescent="0.25">
      <c r="A190" s="10" t="s">
        <v>2184</v>
      </c>
      <c r="B190" s="7" t="str">
        <f>VLOOKUP($A190,'Customer Names'!$A$1:$E$2336,4,FALSE)</f>
        <v xml:space="preserve">  Sarah</v>
      </c>
      <c r="C190" s="7">
        <f>VLOOKUP($A190,'Medical Examinations'!$A$1:$P$2336,2,FALSE)</f>
        <v>29.73</v>
      </c>
      <c r="D190" s="7">
        <f>VLOOKUP($A190,'Medical Examinations'!$A$1:$P$2336,3,FALSE)</f>
        <v>7.22</v>
      </c>
      <c r="E190" s="7" t="str">
        <f>VLOOKUP($A190,'Medical Examinations'!$A$1:$P$2336,13,FALSE)</f>
        <v>No</v>
      </c>
      <c r="F190" s="7" t="str">
        <f>VLOOKUP($A190,'Medical Examinations'!$A$1:$P$2336,5,FALSE)</f>
        <v>No</v>
      </c>
      <c r="G190" s="7" t="str">
        <f>VLOOKUP($A190,'Medical Examinations'!$A$1:$P$2336,6,FALSE)</f>
        <v>No</v>
      </c>
      <c r="H190" s="7" t="str">
        <f>VLOOKUP($A190,'Medical Examinations'!$A$1:$P$2336,12,FALSE)</f>
        <v>0</v>
      </c>
      <c r="I190" s="7" t="str">
        <f>VLOOKUP($A190,'Medical Examinations'!$A$1:$P$2336,14,FALSE)</f>
        <v>Yes</v>
      </c>
      <c r="J190" s="7" t="str">
        <f>VLOOKUP($A190,'Medical Examinations'!$A$1:$P$2336,15,FALSE)</f>
        <v>Over weight</v>
      </c>
      <c r="K190" s="7" t="str">
        <f>VLOOKUP($A190,'Medical Examinations'!$A$1:$P$2336,16,FALSE)</f>
        <v>Diabetes</v>
      </c>
      <c r="L190" s="12">
        <f>VLOOKUP($A190,'Hospitalisation Details'!$A$1:$U$2344,18,FALSE)</f>
        <v>22969</v>
      </c>
      <c r="M190" s="21">
        <f>VLOOKUP($A190,'Hospitalisation Details'!$A$1:$U$2344,21,FALSE)</f>
        <v>36445.550000000003</v>
      </c>
      <c r="N190" s="9" t="str">
        <f>VLOOKUP($A190,'Hospitalisation Details'!$A$1:$U$2344,14,FALSE)</f>
        <v>tier - 2</v>
      </c>
      <c r="O190" s="9" t="str">
        <f>VLOOKUP($A190,'Hospitalisation Details'!$A$1:$U$2344,15,FALSE)</f>
        <v>tier - 2</v>
      </c>
      <c r="P190" s="9" t="str">
        <f>VLOOKUP($A190,'Hospitalisation Details'!$A$1:$U$2344,16,FALSE)</f>
        <v>R1011</v>
      </c>
      <c r="Q190" s="9">
        <f>VLOOKUP($A190,'Hospitalisation Details'!$A$1:$U$2344,20,FALSE)</f>
        <v>60</v>
      </c>
    </row>
    <row r="191" spans="1:17" ht="15.75" x14ac:dyDescent="0.25">
      <c r="A191" s="10" t="s">
        <v>2183</v>
      </c>
      <c r="B191" s="7" t="str">
        <f>VLOOKUP($A191,'Customer Names'!$A$1:$E$2336,4,FALSE)</f>
        <v xml:space="preserve">  Lara</v>
      </c>
      <c r="C191" s="7">
        <f>VLOOKUP($A191,'Medical Examinations'!$A$1:$P$2336,2,FALSE)</f>
        <v>34.700000000000003</v>
      </c>
      <c r="D191" s="7">
        <f>VLOOKUP($A191,'Medical Examinations'!$A$1:$P$2336,3,FALSE)</f>
        <v>4.37</v>
      </c>
      <c r="E191" s="7" t="str">
        <f>VLOOKUP($A191,'Medical Examinations'!$A$1:$P$2336,13,FALSE)</f>
        <v>No</v>
      </c>
      <c r="F191" s="7" t="str">
        <f>VLOOKUP($A191,'Medical Examinations'!$A$1:$P$2336,5,FALSE)</f>
        <v>No</v>
      </c>
      <c r="G191" s="7" t="str">
        <f>VLOOKUP($A191,'Medical Examinations'!$A$1:$P$2336,6,FALSE)</f>
        <v>Yes</v>
      </c>
      <c r="H191" s="7">
        <f>VLOOKUP($A191,'Medical Examinations'!$A$1:$P$2336,12,FALSE)</f>
        <v>1</v>
      </c>
      <c r="I191" s="7" t="str">
        <f>VLOOKUP($A191,'Medical Examinations'!$A$1:$P$2336,14,FALSE)</f>
        <v>Yes</v>
      </c>
      <c r="J191" s="7" t="str">
        <f>VLOOKUP($A191,'Medical Examinations'!$A$1:$P$2336,15,FALSE)</f>
        <v>Obesity</v>
      </c>
      <c r="K191" s="7" t="str">
        <f>VLOOKUP($A191,'Medical Examinations'!$A$1:$P$2336,16,FALSE)</f>
        <v>Normal</v>
      </c>
      <c r="L191" s="12">
        <f>VLOOKUP($A191,'Hospitalisation Details'!$A$1:$U$2344,18,FALSE)</f>
        <v>37964</v>
      </c>
      <c r="M191" s="21">
        <f>VLOOKUP($A191,'Hospitalisation Details'!$A$1:$U$2344,21,FALSE)</f>
        <v>36397.58</v>
      </c>
      <c r="N191" s="9" t="str">
        <f>VLOOKUP($A191,'Hospitalisation Details'!$A$1:$U$2344,14,FALSE)</f>
        <v>tier - 2</v>
      </c>
      <c r="O191" s="9" t="str">
        <f>VLOOKUP($A191,'Hospitalisation Details'!$A$1:$U$2344,15,FALSE)</f>
        <v>tier - 3</v>
      </c>
      <c r="P191" s="9" t="str">
        <f>VLOOKUP($A191,'Hospitalisation Details'!$A$1:$U$2344,16,FALSE)</f>
        <v>R1011</v>
      </c>
      <c r="Q191" s="9">
        <f>VLOOKUP($A191,'Hospitalisation Details'!$A$1:$U$2344,20,FALSE)</f>
        <v>19</v>
      </c>
    </row>
    <row r="192" spans="1:17" ht="15.75" x14ac:dyDescent="0.25">
      <c r="A192" s="10" t="s">
        <v>2182</v>
      </c>
      <c r="B192" s="7" t="str">
        <f>VLOOKUP($A192,'Customer Names'!$A$1:$E$2336,4,FALSE)</f>
        <v xml:space="preserve">  Sebastien</v>
      </c>
      <c r="C192" s="7">
        <f>VLOOKUP($A192,'Medical Examinations'!$A$1:$P$2336,2,FALSE)</f>
        <v>38.28</v>
      </c>
      <c r="D192" s="7">
        <f>VLOOKUP($A192,'Medical Examinations'!$A$1:$P$2336,3,FALSE)</f>
        <v>11.56</v>
      </c>
      <c r="E192" s="7" t="str">
        <f>VLOOKUP($A192,'Medical Examinations'!$A$1:$P$2336,13,FALSE)</f>
        <v>Yes</v>
      </c>
      <c r="F192" s="7" t="str">
        <f>VLOOKUP($A192,'Medical Examinations'!$A$1:$P$2336,5,FALSE)</f>
        <v>No</v>
      </c>
      <c r="G192" s="7" t="str">
        <f>VLOOKUP($A192,'Medical Examinations'!$A$1:$P$2336,6,FALSE)</f>
        <v>No</v>
      </c>
      <c r="H192" s="7">
        <f>VLOOKUP($A192,'Medical Examinations'!$A$1:$P$2336,12,FALSE)</f>
        <v>1</v>
      </c>
      <c r="I192" s="7" t="str">
        <f>VLOOKUP($A192,'Medical Examinations'!$A$1:$P$2336,14,FALSE)</f>
        <v>Yes</v>
      </c>
      <c r="J192" s="7" t="str">
        <f>VLOOKUP($A192,'Medical Examinations'!$A$1:$P$2336,15,FALSE)</f>
        <v>Obesity</v>
      </c>
      <c r="K192" s="7" t="str">
        <f>VLOOKUP($A192,'Medical Examinations'!$A$1:$P$2336,16,FALSE)</f>
        <v>Diabetes</v>
      </c>
      <c r="L192" s="12">
        <f>VLOOKUP($A192,'Hospitalisation Details'!$A$1:$U$2344,18,FALSE)</f>
        <v>27550</v>
      </c>
      <c r="M192" s="21">
        <f>VLOOKUP($A192,'Hospitalisation Details'!$A$1:$U$2344,21,FALSE)</f>
        <v>36350.71</v>
      </c>
      <c r="N192" s="9" t="str">
        <f>VLOOKUP($A192,'Hospitalisation Details'!$A$1:$U$2344,14,FALSE)</f>
        <v>tier - 1</v>
      </c>
      <c r="O192" s="9" t="str">
        <f>VLOOKUP($A192,'Hospitalisation Details'!$A$1:$U$2344,15,FALSE)</f>
        <v>tier - 2</v>
      </c>
      <c r="P192" s="9" t="str">
        <f>VLOOKUP($A192,'Hospitalisation Details'!$A$1:$U$2344,16,FALSE)</f>
        <v>R1011</v>
      </c>
      <c r="Q192" s="9">
        <f>VLOOKUP($A192,'Hospitalisation Details'!$A$1:$U$2344,20,FALSE)</f>
        <v>48</v>
      </c>
    </row>
    <row r="193" spans="1:17" ht="15.75" x14ac:dyDescent="0.25">
      <c r="A193" s="10" t="s">
        <v>2181</v>
      </c>
      <c r="B193" s="7" t="str">
        <f>VLOOKUP($A193,'Customer Names'!$A$1:$E$2336,4,FALSE)</f>
        <v xml:space="preserve">  Padraig</v>
      </c>
      <c r="C193" s="7">
        <f>VLOOKUP($A193,'Medical Examinations'!$A$1:$P$2336,2,FALSE)</f>
        <v>33.57</v>
      </c>
      <c r="D193" s="7">
        <f>VLOOKUP($A193,'Medical Examinations'!$A$1:$P$2336,3,FALSE)</f>
        <v>8.82</v>
      </c>
      <c r="E193" s="7" t="str">
        <f>VLOOKUP($A193,'Medical Examinations'!$A$1:$P$2336,13,FALSE)</f>
        <v>Yes</v>
      </c>
      <c r="F193" s="7" t="str">
        <f>VLOOKUP($A193,'Medical Examinations'!$A$1:$P$2336,5,FALSE)</f>
        <v>No</v>
      </c>
      <c r="G193" s="7" t="str">
        <f>VLOOKUP($A193,'Medical Examinations'!$A$1:$P$2336,6,FALSE)</f>
        <v>No</v>
      </c>
      <c r="H193" s="7" t="str">
        <f>VLOOKUP($A193,'Medical Examinations'!$A$1:$P$2336,12,FALSE)</f>
        <v>0</v>
      </c>
      <c r="I193" s="7" t="str">
        <f>VLOOKUP($A193,'Medical Examinations'!$A$1:$P$2336,14,FALSE)</f>
        <v>Yes</v>
      </c>
      <c r="J193" s="7" t="str">
        <f>VLOOKUP($A193,'Medical Examinations'!$A$1:$P$2336,15,FALSE)</f>
        <v>Obesity</v>
      </c>
      <c r="K193" s="7" t="str">
        <f>VLOOKUP($A193,'Medical Examinations'!$A$1:$P$2336,16,FALSE)</f>
        <v>Diabetes</v>
      </c>
      <c r="L193" s="12">
        <f>VLOOKUP($A193,'Hospitalisation Details'!$A$1:$U$2344,18,FALSE)</f>
        <v>24763</v>
      </c>
      <c r="M193" s="21">
        <f>VLOOKUP($A193,'Hospitalisation Details'!$A$1:$U$2344,21,FALSE)</f>
        <v>36332.449999999997</v>
      </c>
      <c r="N193" s="9" t="str">
        <f>VLOOKUP($A193,'Hospitalisation Details'!$A$1:$U$2344,14,FALSE)</f>
        <v>tier - 1</v>
      </c>
      <c r="O193" s="9" t="str">
        <f>VLOOKUP($A193,'Hospitalisation Details'!$A$1:$U$2344,15,FALSE)</f>
        <v>tier - 3</v>
      </c>
      <c r="P193" s="9" t="str">
        <f>VLOOKUP($A193,'Hospitalisation Details'!$A$1:$U$2344,16,FALSE)</f>
        <v>R1011</v>
      </c>
      <c r="Q193" s="9">
        <f>VLOOKUP($A193,'Hospitalisation Details'!$A$1:$U$2344,20,FALSE)</f>
        <v>55</v>
      </c>
    </row>
    <row r="194" spans="1:17" ht="15.75" x14ac:dyDescent="0.25">
      <c r="A194" s="10" t="s">
        <v>2180</v>
      </c>
      <c r="B194" s="7" t="str">
        <f>VLOOKUP($A194,'Customer Names'!$A$1:$E$2336,4,FALSE)</f>
        <v xml:space="preserve">  Heather</v>
      </c>
      <c r="C194" s="7">
        <f>VLOOKUP($A194,'Medical Examinations'!$A$1:$P$2336,2,FALSE)</f>
        <v>52.06</v>
      </c>
      <c r="D194" s="7">
        <f>VLOOKUP($A194,'Medical Examinations'!$A$1:$P$2336,3,FALSE)</f>
        <v>4.6900000000000004</v>
      </c>
      <c r="E194" s="7" t="str">
        <f>VLOOKUP($A194,'Medical Examinations'!$A$1:$P$2336,13,FALSE)</f>
        <v>No</v>
      </c>
      <c r="F194" s="7" t="str">
        <f>VLOOKUP($A194,'Medical Examinations'!$A$1:$P$2336,5,FALSE)</f>
        <v>No</v>
      </c>
      <c r="G194" s="7" t="str">
        <f>VLOOKUP($A194,'Medical Examinations'!$A$1:$P$2336,6,FALSE)</f>
        <v>No</v>
      </c>
      <c r="H194" s="7">
        <f>VLOOKUP($A194,'Medical Examinations'!$A$1:$P$2336,12,FALSE)</f>
        <v>1</v>
      </c>
      <c r="I194" s="7" t="str">
        <f>VLOOKUP($A194,'Medical Examinations'!$A$1:$P$2336,14,FALSE)</f>
        <v>Yes</v>
      </c>
      <c r="J194" s="7" t="str">
        <f>VLOOKUP($A194,'Medical Examinations'!$A$1:$P$2336,15,FALSE)</f>
        <v>Obesity</v>
      </c>
      <c r="K194" s="7" t="str">
        <f>VLOOKUP($A194,'Medical Examinations'!$A$1:$P$2336,16,FALSE)</f>
        <v>Normal</v>
      </c>
      <c r="L194" s="12">
        <f>VLOOKUP($A194,'Hospitalisation Details'!$A$1:$U$2344,18,FALSE)</f>
        <v>33771</v>
      </c>
      <c r="M194" s="21">
        <f>VLOOKUP($A194,'Hospitalisation Details'!$A$1:$U$2344,21,FALSE)</f>
        <v>36314.050000000003</v>
      </c>
      <c r="N194" s="9" t="str">
        <f>VLOOKUP($A194,'Hospitalisation Details'!$A$1:$U$2344,14,FALSE)</f>
        <v>tier - 2</v>
      </c>
      <c r="O194" s="9" t="str">
        <f>VLOOKUP($A194,'Hospitalisation Details'!$A$1:$U$2344,15,FALSE)</f>
        <v>tier - 2</v>
      </c>
      <c r="P194" s="9" t="str">
        <f>VLOOKUP($A194,'Hospitalisation Details'!$A$1:$U$2344,16,FALSE)</f>
        <v>R1011</v>
      </c>
      <c r="Q194" s="9">
        <f>VLOOKUP($A194,'Hospitalisation Details'!$A$1:$U$2344,20,FALSE)</f>
        <v>30</v>
      </c>
    </row>
    <row r="195" spans="1:17" ht="15.75" x14ac:dyDescent="0.25">
      <c r="A195" s="10" t="s">
        <v>2179</v>
      </c>
      <c r="B195" s="7" t="str">
        <f>VLOOKUP($A195,'Customer Names'!$A$1:$E$2336,4,FALSE)</f>
        <v xml:space="preserve">  Jorge</v>
      </c>
      <c r="C195" s="7">
        <f>VLOOKUP($A195,'Medical Examinations'!$A$1:$P$2336,2,FALSE)</f>
        <v>38.17</v>
      </c>
      <c r="D195" s="7">
        <f>VLOOKUP($A195,'Medical Examinations'!$A$1:$P$2336,3,FALSE)</f>
        <v>4.53</v>
      </c>
      <c r="E195" s="7" t="str">
        <f>VLOOKUP($A195,'Medical Examinations'!$A$1:$P$2336,13,FALSE)</f>
        <v>No</v>
      </c>
      <c r="F195" s="7" t="str">
        <f>VLOOKUP($A195,'Medical Examinations'!$A$1:$P$2336,5,FALSE)</f>
        <v>yes</v>
      </c>
      <c r="G195" s="7" t="str">
        <f>VLOOKUP($A195,'Medical Examinations'!$A$1:$P$2336,6,FALSE)</f>
        <v>No</v>
      </c>
      <c r="H195" s="7">
        <f>VLOOKUP($A195,'Medical Examinations'!$A$1:$P$2336,12,FALSE)</f>
        <v>1</v>
      </c>
      <c r="I195" s="7" t="str">
        <f>VLOOKUP($A195,'Medical Examinations'!$A$1:$P$2336,14,FALSE)</f>
        <v>Yes</v>
      </c>
      <c r="J195" s="7" t="str">
        <f>VLOOKUP($A195,'Medical Examinations'!$A$1:$P$2336,15,FALSE)</f>
        <v>Obesity</v>
      </c>
      <c r="K195" s="7" t="str">
        <f>VLOOKUP($A195,'Medical Examinations'!$A$1:$P$2336,16,FALSE)</f>
        <v>Normal</v>
      </c>
      <c r="L195" s="12">
        <f>VLOOKUP($A195,'Hospitalisation Details'!$A$1:$U$2344,18,FALSE)</f>
        <v>38346</v>
      </c>
      <c r="M195" s="21">
        <f>VLOOKUP($A195,'Hospitalisation Details'!$A$1:$U$2344,21,FALSE)</f>
        <v>36307.800000000003</v>
      </c>
      <c r="N195" s="9" t="str">
        <f>VLOOKUP($A195,'Hospitalisation Details'!$A$1:$U$2344,14,FALSE)</f>
        <v>tier - 1</v>
      </c>
      <c r="O195" s="9" t="str">
        <f>VLOOKUP($A195,'Hospitalisation Details'!$A$1:$U$2344,15,FALSE)</f>
        <v>tier - 2</v>
      </c>
      <c r="P195" s="9" t="str">
        <f>VLOOKUP($A195,'Hospitalisation Details'!$A$1:$U$2344,16,FALSE)</f>
        <v>R1013</v>
      </c>
      <c r="Q195" s="9">
        <f>VLOOKUP($A195,'Hospitalisation Details'!$A$1:$U$2344,20,FALSE)</f>
        <v>18</v>
      </c>
    </row>
    <row r="196" spans="1:17" ht="15.75" x14ac:dyDescent="0.25">
      <c r="A196" s="10" t="s">
        <v>2178</v>
      </c>
      <c r="B196" s="7" t="str">
        <f>VLOOKUP($A196,'Customer Names'!$A$1:$E$2336,4,FALSE)</f>
        <v xml:space="preserve">  Jack R</v>
      </c>
      <c r="C196" s="7">
        <f>VLOOKUP($A196,'Medical Examinations'!$A$1:$P$2336,2,FALSE)</f>
        <v>36.954999999999998</v>
      </c>
      <c r="D196" s="7">
        <f>VLOOKUP($A196,'Medical Examinations'!$A$1:$P$2336,3,FALSE)</f>
        <v>5.84</v>
      </c>
      <c r="E196" s="7" t="str">
        <f>VLOOKUP($A196,'Medical Examinations'!$A$1:$P$2336,13,FALSE)</f>
        <v>No</v>
      </c>
      <c r="F196" s="7" t="str">
        <f>VLOOKUP($A196,'Medical Examinations'!$A$1:$P$2336,5,FALSE)</f>
        <v>No</v>
      </c>
      <c r="G196" s="7" t="str">
        <f>VLOOKUP($A196,'Medical Examinations'!$A$1:$P$2336,6,FALSE)</f>
        <v>Yes</v>
      </c>
      <c r="H196" s="7">
        <f>VLOOKUP($A196,'Medical Examinations'!$A$1:$P$2336,12,FALSE)</f>
        <v>1</v>
      </c>
      <c r="I196" s="7" t="str">
        <f>VLOOKUP($A196,'Medical Examinations'!$A$1:$P$2336,14,FALSE)</f>
        <v>Yes</v>
      </c>
      <c r="J196" s="7" t="str">
        <f>VLOOKUP($A196,'Medical Examinations'!$A$1:$P$2336,15,FALSE)</f>
        <v>Obesity</v>
      </c>
      <c r="K196" s="7" t="str">
        <f>VLOOKUP($A196,'Medical Examinations'!$A$1:$P$2336,16,FALSE)</f>
        <v>Prediabetes</v>
      </c>
      <c r="L196" s="12">
        <f>VLOOKUP($A196,'Hospitalisation Details'!$A$1:$U$2344,18,FALSE)</f>
        <v>37869</v>
      </c>
      <c r="M196" s="21">
        <f>VLOOKUP($A196,'Hospitalisation Details'!$A$1:$U$2344,21,FALSE)</f>
        <v>36219.410000000003</v>
      </c>
      <c r="N196" s="9" t="str">
        <f>VLOOKUP($A196,'Hospitalisation Details'!$A$1:$U$2344,14,FALSE)</f>
        <v>tier - 1</v>
      </c>
      <c r="O196" s="9" t="str">
        <f>VLOOKUP($A196,'Hospitalisation Details'!$A$1:$U$2344,15,FALSE)</f>
        <v>tier - 1</v>
      </c>
      <c r="P196" s="9" t="str">
        <f>VLOOKUP($A196,'Hospitalisation Details'!$A$1:$U$2344,16,FALSE)</f>
        <v>R1012</v>
      </c>
      <c r="Q196" s="9">
        <f>VLOOKUP($A196,'Hospitalisation Details'!$A$1:$U$2344,20,FALSE)</f>
        <v>19</v>
      </c>
    </row>
    <row r="197" spans="1:17" ht="15.75" x14ac:dyDescent="0.25">
      <c r="A197" s="10" t="s">
        <v>2177</v>
      </c>
      <c r="B197" s="7" t="str">
        <f>VLOOKUP($A197,'Customer Names'!$A$1:$E$2336,4,FALSE)</f>
        <v xml:space="preserve">  Felix</v>
      </c>
      <c r="C197" s="7">
        <f>VLOOKUP($A197,'Medical Examinations'!$A$1:$P$2336,2,FALSE)</f>
        <v>34.4</v>
      </c>
      <c r="D197" s="7">
        <f>VLOOKUP($A197,'Medical Examinations'!$A$1:$P$2336,3,FALSE)</f>
        <v>4.9000000000000004</v>
      </c>
      <c r="E197" s="7" t="str">
        <f>VLOOKUP($A197,'Medical Examinations'!$A$1:$P$2336,13,FALSE)</f>
        <v>No</v>
      </c>
      <c r="F197" s="7" t="str">
        <f>VLOOKUP($A197,'Medical Examinations'!$A$1:$P$2336,5,FALSE)</f>
        <v>No</v>
      </c>
      <c r="G197" s="7" t="str">
        <f>VLOOKUP($A197,'Medical Examinations'!$A$1:$P$2336,6,FALSE)</f>
        <v>Yes</v>
      </c>
      <c r="H197" s="7">
        <f>VLOOKUP($A197,'Medical Examinations'!$A$1:$P$2336,12,FALSE)</f>
        <v>1</v>
      </c>
      <c r="I197" s="7" t="str">
        <f>VLOOKUP($A197,'Medical Examinations'!$A$1:$P$2336,14,FALSE)</f>
        <v>Yes</v>
      </c>
      <c r="J197" s="7" t="str">
        <f>VLOOKUP($A197,'Medical Examinations'!$A$1:$P$2336,15,FALSE)</f>
        <v>Obesity</v>
      </c>
      <c r="K197" s="7" t="str">
        <f>VLOOKUP($A197,'Medical Examinations'!$A$1:$P$2336,16,FALSE)</f>
        <v>Normal</v>
      </c>
      <c r="L197" s="12">
        <f>VLOOKUP($A197,'Hospitalisation Details'!$A$1:$U$2344,18,FALSE)</f>
        <v>34331</v>
      </c>
      <c r="M197" s="21">
        <f>VLOOKUP($A197,'Hospitalisation Details'!$A$1:$U$2344,21,FALSE)</f>
        <v>36197.699999999997</v>
      </c>
      <c r="N197" s="9" t="str">
        <f>VLOOKUP($A197,'Hospitalisation Details'!$A$1:$U$2344,14,FALSE)</f>
        <v>tier - 1</v>
      </c>
      <c r="O197" s="9" t="str">
        <f>VLOOKUP($A197,'Hospitalisation Details'!$A$1:$U$2344,15,FALSE)</f>
        <v>tier - 3</v>
      </c>
      <c r="P197" s="9" t="str">
        <f>VLOOKUP($A197,'Hospitalisation Details'!$A$1:$U$2344,16,FALSE)</f>
        <v>R1011</v>
      </c>
      <c r="Q197" s="9">
        <f>VLOOKUP($A197,'Hospitalisation Details'!$A$1:$U$2344,20,FALSE)</f>
        <v>29</v>
      </c>
    </row>
    <row r="198" spans="1:17" ht="15.75" x14ac:dyDescent="0.25">
      <c r="A198" s="10" t="s">
        <v>2176</v>
      </c>
      <c r="B198" s="7" t="str">
        <f>VLOOKUP($A198,'Customer Names'!$A$1:$E$2336,4,FALSE)</f>
        <v xml:space="preserve">  Christopher C</v>
      </c>
      <c r="C198" s="7">
        <f>VLOOKUP($A198,'Medical Examinations'!$A$1:$P$2336,2,FALSE)</f>
        <v>31.73</v>
      </c>
      <c r="D198" s="7">
        <f>VLOOKUP($A198,'Medical Examinations'!$A$1:$P$2336,3,FALSE)</f>
        <v>4.3</v>
      </c>
      <c r="E198" s="7" t="str">
        <f>VLOOKUP($A198,'Medical Examinations'!$A$1:$P$2336,13,FALSE)</f>
        <v>No</v>
      </c>
      <c r="F198" s="7" t="str">
        <f>VLOOKUP($A198,'Medical Examinations'!$A$1:$P$2336,5,FALSE)</f>
        <v>No</v>
      </c>
      <c r="G198" s="7" t="str">
        <f>VLOOKUP($A198,'Medical Examinations'!$A$1:$P$2336,6,FALSE)</f>
        <v>No</v>
      </c>
      <c r="H198" s="7" t="str">
        <f>VLOOKUP($A198,'Medical Examinations'!$A$1:$P$2336,12,FALSE)</f>
        <v>0</v>
      </c>
      <c r="I198" s="7" t="str">
        <f>VLOOKUP($A198,'Medical Examinations'!$A$1:$P$2336,14,FALSE)</f>
        <v>Yes</v>
      </c>
      <c r="J198" s="7" t="str">
        <f>VLOOKUP($A198,'Medical Examinations'!$A$1:$P$2336,15,FALSE)</f>
        <v>Obesity</v>
      </c>
      <c r="K198" s="7" t="str">
        <f>VLOOKUP($A198,'Medical Examinations'!$A$1:$P$2336,16,FALSE)</f>
        <v>Normal</v>
      </c>
      <c r="L198" s="12">
        <f>VLOOKUP($A198,'Hospitalisation Details'!$A$1:$U$2344,18,FALSE)</f>
        <v>36434</v>
      </c>
      <c r="M198" s="21">
        <f>VLOOKUP($A198,'Hospitalisation Details'!$A$1:$U$2344,21,FALSE)</f>
        <v>36189.1</v>
      </c>
      <c r="N198" s="9" t="str">
        <f>VLOOKUP($A198,'Hospitalisation Details'!$A$1:$U$2344,14,FALSE)</f>
        <v>tier - 1</v>
      </c>
      <c r="O198" s="9" t="str">
        <f>VLOOKUP($A198,'Hospitalisation Details'!$A$1:$U$2344,15,FALSE)</f>
        <v>tier - 3</v>
      </c>
      <c r="P198" s="9" t="str">
        <f>VLOOKUP($A198,'Hospitalisation Details'!$A$1:$U$2344,16,FALSE)</f>
        <v>R1016</v>
      </c>
      <c r="Q198" s="9">
        <f>VLOOKUP($A198,'Hospitalisation Details'!$A$1:$U$2344,20,FALSE)</f>
        <v>23</v>
      </c>
    </row>
    <row r="199" spans="1:17" ht="15.75" x14ac:dyDescent="0.25">
      <c r="A199" s="10" t="s">
        <v>2175</v>
      </c>
      <c r="B199" s="7" t="str">
        <f>VLOOKUP($A199,'Customer Names'!$A$1:$E$2336,4,FALSE)</f>
        <v xml:space="preserve">  Jesse</v>
      </c>
      <c r="C199" s="7">
        <f>VLOOKUP($A199,'Medical Examinations'!$A$1:$P$2336,2,FALSE)</f>
        <v>36.64</v>
      </c>
      <c r="D199" s="7">
        <f>VLOOKUP($A199,'Medical Examinations'!$A$1:$P$2336,3,FALSE)</f>
        <v>11.34</v>
      </c>
      <c r="E199" s="7" t="str">
        <f>VLOOKUP($A199,'Medical Examinations'!$A$1:$P$2336,13,FALSE)</f>
        <v>No</v>
      </c>
      <c r="F199" s="7" t="str">
        <f>VLOOKUP($A199,'Medical Examinations'!$A$1:$P$2336,5,FALSE)</f>
        <v>No</v>
      </c>
      <c r="G199" s="7" t="str">
        <f>VLOOKUP($A199,'Medical Examinations'!$A$1:$P$2336,6,FALSE)</f>
        <v>No</v>
      </c>
      <c r="H199" s="7" t="str">
        <f>VLOOKUP($A199,'Medical Examinations'!$A$1:$P$2336,12,FALSE)</f>
        <v>0</v>
      </c>
      <c r="I199" s="7" t="str">
        <f>VLOOKUP($A199,'Medical Examinations'!$A$1:$P$2336,14,FALSE)</f>
        <v>Yes</v>
      </c>
      <c r="J199" s="7" t="str">
        <f>VLOOKUP($A199,'Medical Examinations'!$A$1:$P$2336,15,FALSE)</f>
        <v>Obesity</v>
      </c>
      <c r="K199" s="7" t="str">
        <f>VLOOKUP($A199,'Medical Examinations'!$A$1:$P$2336,16,FALSE)</f>
        <v>Diabetes</v>
      </c>
      <c r="L199" s="12">
        <f>VLOOKUP($A199,'Hospitalisation Details'!$A$1:$U$2344,18,FALSE)</f>
        <v>27369</v>
      </c>
      <c r="M199" s="21">
        <f>VLOOKUP($A199,'Hospitalisation Details'!$A$1:$U$2344,21,FALSE)</f>
        <v>36182.870000000003</v>
      </c>
      <c r="N199" s="9" t="str">
        <f>VLOOKUP($A199,'Hospitalisation Details'!$A$1:$U$2344,14,FALSE)</f>
        <v>tier - 2</v>
      </c>
      <c r="O199" s="9" t="str">
        <f>VLOOKUP($A199,'Hospitalisation Details'!$A$1:$U$2344,15,FALSE)</f>
        <v>tier - 3</v>
      </c>
      <c r="P199" s="9" t="str">
        <f>VLOOKUP($A199,'Hospitalisation Details'!$A$1:$U$2344,16,FALSE)</f>
        <v>R1012</v>
      </c>
      <c r="Q199" s="9">
        <f>VLOOKUP($A199,'Hospitalisation Details'!$A$1:$U$2344,20,FALSE)</f>
        <v>48</v>
      </c>
    </row>
    <row r="200" spans="1:17" ht="15.75" x14ac:dyDescent="0.25">
      <c r="A200" s="10" t="s">
        <v>2174</v>
      </c>
      <c r="B200" s="7" t="str">
        <f>VLOOKUP($A200,'Customer Names'!$A$1:$E$2336,4,FALSE)</f>
        <v xml:space="preserve">  Jill</v>
      </c>
      <c r="C200" s="7">
        <f>VLOOKUP($A200,'Medical Examinations'!$A$1:$P$2336,2,FALSE)</f>
        <v>36.85</v>
      </c>
      <c r="D200" s="7">
        <f>VLOOKUP($A200,'Medical Examinations'!$A$1:$P$2336,3,FALSE)</f>
        <v>5.88</v>
      </c>
      <c r="E200" s="7" t="str">
        <f>VLOOKUP($A200,'Medical Examinations'!$A$1:$P$2336,13,FALSE)</f>
        <v>No</v>
      </c>
      <c r="F200" s="7" t="str">
        <f>VLOOKUP($A200,'Medical Examinations'!$A$1:$P$2336,5,FALSE)</f>
        <v>yes</v>
      </c>
      <c r="G200" s="7" t="str">
        <f>VLOOKUP($A200,'Medical Examinations'!$A$1:$P$2336,6,FALSE)</f>
        <v>No</v>
      </c>
      <c r="H200" s="7">
        <f>VLOOKUP($A200,'Medical Examinations'!$A$1:$P$2336,12,FALSE)</f>
        <v>1</v>
      </c>
      <c r="I200" s="7" t="str">
        <f>VLOOKUP($A200,'Medical Examinations'!$A$1:$P$2336,14,FALSE)</f>
        <v>Yes</v>
      </c>
      <c r="J200" s="7" t="str">
        <f>VLOOKUP($A200,'Medical Examinations'!$A$1:$P$2336,15,FALSE)</f>
        <v>Obesity</v>
      </c>
      <c r="K200" s="7" t="str">
        <f>VLOOKUP($A200,'Medical Examinations'!$A$1:$P$2336,16,FALSE)</f>
        <v>Prediabetes</v>
      </c>
      <c r="L200" s="12">
        <f>VLOOKUP($A200,'Hospitalisation Details'!$A$1:$U$2344,18,FALSE)</f>
        <v>38229</v>
      </c>
      <c r="M200" s="21">
        <f>VLOOKUP($A200,'Hospitalisation Details'!$A$1:$U$2344,21,FALSE)</f>
        <v>36149.480000000003</v>
      </c>
      <c r="N200" s="9" t="str">
        <f>VLOOKUP($A200,'Hospitalisation Details'!$A$1:$U$2344,14,FALSE)</f>
        <v>tier - 2</v>
      </c>
      <c r="O200" s="9" t="str">
        <f>VLOOKUP($A200,'Hospitalisation Details'!$A$1:$U$2344,15,FALSE)</f>
        <v>tier - 2</v>
      </c>
      <c r="P200" s="9" t="str">
        <f>VLOOKUP($A200,'Hospitalisation Details'!$A$1:$U$2344,16,FALSE)</f>
        <v>R1013</v>
      </c>
      <c r="Q200" s="9">
        <f>VLOOKUP($A200,'Hospitalisation Details'!$A$1:$U$2344,20,FALSE)</f>
        <v>18</v>
      </c>
    </row>
    <row r="201" spans="1:17" ht="15.75" x14ac:dyDescent="0.25">
      <c r="A201" s="10" t="s">
        <v>2173</v>
      </c>
      <c r="B201" s="7" t="str">
        <f>VLOOKUP($A201,'Customer Names'!$A$1:$E$2336,4,FALSE)</f>
        <v xml:space="preserve">  William</v>
      </c>
      <c r="C201" s="7">
        <f>VLOOKUP($A201,'Medical Examinations'!$A$1:$P$2336,2,FALSE)</f>
        <v>33.33</v>
      </c>
      <c r="D201" s="7">
        <f>VLOOKUP($A201,'Medical Examinations'!$A$1:$P$2336,3,FALSE)</f>
        <v>5.01</v>
      </c>
      <c r="E201" s="7" t="str">
        <f>VLOOKUP($A201,'Medical Examinations'!$A$1:$P$2336,13,FALSE)</f>
        <v>Yes</v>
      </c>
      <c r="F201" s="7" t="str">
        <f>VLOOKUP($A201,'Medical Examinations'!$A$1:$P$2336,5,FALSE)</f>
        <v>No</v>
      </c>
      <c r="G201" s="7" t="str">
        <f>VLOOKUP($A201,'Medical Examinations'!$A$1:$P$2336,6,FALSE)</f>
        <v>Yes</v>
      </c>
      <c r="H201" s="7">
        <f>VLOOKUP($A201,'Medical Examinations'!$A$1:$P$2336,12,FALSE)</f>
        <v>1</v>
      </c>
      <c r="I201" s="7" t="str">
        <f>VLOOKUP($A201,'Medical Examinations'!$A$1:$P$2336,14,FALSE)</f>
        <v>Yes</v>
      </c>
      <c r="J201" s="7" t="str">
        <f>VLOOKUP($A201,'Medical Examinations'!$A$1:$P$2336,15,FALSE)</f>
        <v>Obesity</v>
      </c>
      <c r="K201" s="7" t="str">
        <f>VLOOKUP($A201,'Medical Examinations'!$A$1:$P$2336,16,FALSE)</f>
        <v>Normal</v>
      </c>
      <c r="L201" s="12">
        <f>VLOOKUP($A201,'Hospitalisation Details'!$A$1:$U$2344,18,FALSE)</f>
        <v>35593</v>
      </c>
      <c r="M201" s="21">
        <f>VLOOKUP($A201,'Hospitalisation Details'!$A$1:$U$2344,21,FALSE)</f>
        <v>36124.57</v>
      </c>
      <c r="N201" s="9" t="str">
        <f>VLOOKUP($A201,'Hospitalisation Details'!$A$1:$U$2344,14,FALSE)</f>
        <v>tier - 1</v>
      </c>
      <c r="O201" s="9" t="str">
        <f>VLOOKUP($A201,'Hospitalisation Details'!$A$1:$U$2344,15,FALSE)</f>
        <v>tier - 3</v>
      </c>
      <c r="P201" s="9" t="str">
        <f>VLOOKUP($A201,'Hospitalisation Details'!$A$1:$U$2344,16,FALSE)</f>
        <v>R1013</v>
      </c>
      <c r="Q201" s="9">
        <f>VLOOKUP($A201,'Hospitalisation Details'!$A$1:$U$2344,20,FALSE)</f>
        <v>25</v>
      </c>
    </row>
    <row r="202" spans="1:17" ht="15.75" x14ac:dyDescent="0.25">
      <c r="A202" s="10" t="s">
        <v>2172</v>
      </c>
      <c r="B202" s="7" t="str">
        <f>VLOOKUP($A202,'Customer Names'!$A$1:$E$2336,4,FALSE)</f>
        <v xml:space="preserve">  Alejandro</v>
      </c>
      <c r="C202" s="7">
        <f>VLOOKUP($A202,'Medical Examinations'!$A$1:$P$2336,2,FALSE)</f>
        <v>39.14</v>
      </c>
      <c r="D202" s="7">
        <f>VLOOKUP($A202,'Medical Examinations'!$A$1:$P$2336,3,FALSE)</f>
        <v>4.4000000000000004</v>
      </c>
      <c r="E202" s="7" t="str">
        <f>VLOOKUP($A202,'Medical Examinations'!$A$1:$P$2336,13,FALSE)</f>
        <v>No</v>
      </c>
      <c r="F202" s="7" t="str">
        <f>VLOOKUP($A202,'Medical Examinations'!$A$1:$P$2336,5,FALSE)</f>
        <v>No</v>
      </c>
      <c r="G202" s="7" t="str">
        <f>VLOOKUP($A202,'Medical Examinations'!$A$1:$P$2336,6,FALSE)</f>
        <v>Yes</v>
      </c>
      <c r="H202" s="7">
        <f>VLOOKUP($A202,'Medical Examinations'!$A$1:$P$2336,12,FALSE)</f>
        <v>1</v>
      </c>
      <c r="I202" s="7" t="str">
        <f>VLOOKUP($A202,'Medical Examinations'!$A$1:$P$2336,14,FALSE)</f>
        <v>Yes</v>
      </c>
      <c r="J202" s="7" t="str">
        <f>VLOOKUP($A202,'Medical Examinations'!$A$1:$P$2336,15,FALSE)</f>
        <v>Obesity</v>
      </c>
      <c r="K202" s="7" t="str">
        <f>VLOOKUP($A202,'Medical Examinations'!$A$1:$P$2336,16,FALSE)</f>
        <v>Normal</v>
      </c>
      <c r="L202" s="12">
        <f>VLOOKUP($A202,'Hospitalisation Details'!$A$1:$U$2344,18,FALSE)</f>
        <v>29163</v>
      </c>
      <c r="M202" s="21">
        <f>VLOOKUP($A202,'Hospitalisation Details'!$A$1:$U$2344,21,FALSE)</f>
        <v>36090.49</v>
      </c>
      <c r="N202" s="9" t="str">
        <f>VLOOKUP($A202,'Hospitalisation Details'!$A$1:$U$2344,14,FALSE)</f>
        <v>tier - 2</v>
      </c>
      <c r="O202" s="9" t="str">
        <f>VLOOKUP($A202,'Hospitalisation Details'!$A$1:$U$2344,15,FALSE)</f>
        <v>tier - 2</v>
      </c>
      <c r="P202" s="9" t="str">
        <f>VLOOKUP($A202,'Hospitalisation Details'!$A$1:$U$2344,16,FALSE)</f>
        <v>R1011</v>
      </c>
      <c r="Q202" s="9">
        <f>VLOOKUP($A202,'Hospitalisation Details'!$A$1:$U$2344,20,FALSE)</f>
        <v>43</v>
      </c>
    </row>
    <row r="203" spans="1:17" ht="15.75" x14ac:dyDescent="0.25">
      <c r="A203" s="10" t="s">
        <v>2171</v>
      </c>
      <c r="B203" s="7" t="str">
        <f>VLOOKUP($A203,'Customer Names'!$A$1:$E$2336,4,FALSE)</f>
        <v xml:space="preserve">  Ian E</v>
      </c>
      <c r="C203" s="7">
        <f>VLOOKUP($A203,'Medical Examinations'!$A$1:$P$2336,2,FALSE)</f>
        <v>32.9</v>
      </c>
      <c r="D203" s="7">
        <f>VLOOKUP($A203,'Medical Examinations'!$A$1:$P$2336,3,FALSE)</f>
        <v>6.26</v>
      </c>
      <c r="E203" s="7" t="str">
        <f>VLOOKUP($A203,'Medical Examinations'!$A$1:$P$2336,13,FALSE)</f>
        <v>Yes</v>
      </c>
      <c r="F203" s="7" t="str">
        <f>VLOOKUP($A203,'Medical Examinations'!$A$1:$P$2336,5,FALSE)</f>
        <v>No</v>
      </c>
      <c r="G203" s="7" t="str">
        <f>VLOOKUP($A203,'Medical Examinations'!$A$1:$P$2336,6,FALSE)</f>
        <v>No</v>
      </c>
      <c r="H203" s="7" t="str">
        <f>VLOOKUP($A203,'Medical Examinations'!$A$1:$P$2336,12,FALSE)</f>
        <v>0</v>
      </c>
      <c r="I203" s="7" t="str">
        <f>VLOOKUP($A203,'Medical Examinations'!$A$1:$P$2336,14,FALSE)</f>
        <v>Yes</v>
      </c>
      <c r="J203" s="7" t="str">
        <f>VLOOKUP($A203,'Medical Examinations'!$A$1:$P$2336,15,FALSE)</f>
        <v>Obesity</v>
      </c>
      <c r="K203" s="7" t="str">
        <f>VLOOKUP($A203,'Medical Examinations'!$A$1:$P$2336,16,FALSE)</f>
        <v>Prediabetes</v>
      </c>
      <c r="L203" s="12">
        <f>VLOOKUP($A203,'Hospitalisation Details'!$A$1:$U$2344,18,FALSE)</f>
        <v>35297</v>
      </c>
      <c r="M203" s="21">
        <f>VLOOKUP($A203,'Hospitalisation Details'!$A$1:$U$2344,21,FALSE)</f>
        <v>36085.22</v>
      </c>
      <c r="N203" s="9" t="str">
        <f>VLOOKUP($A203,'Hospitalisation Details'!$A$1:$U$2344,14,FALSE)</f>
        <v>tier - 1</v>
      </c>
      <c r="O203" s="9" t="str">
        <f>VLOOKUP($A203,'Hospitalisation Details'!$A$1:$U$2344,15,FALSE)</f>
        <v>tier - 1</v>
      </c>
      <c r="P203" s="9" t="str">
        <f>VLOOKUP($A203,'Hospitalisation Details'!$A$1:$U$2344,16,FALSE)</f>
        <v>R1011</v>
      </c>
      <c r="Q203" s="9">
        <f>VLOOKUP($A203,'Hospitalisation Details'!$A$1:$U$2344,20,FALSE)</f>
        <v>26</v>
      </c>
    </row>
    <row r="204" spans="1:17" ht="15.75" x14ac:dyDescent="0.25">
      <c r="A204" s="10" t="s">
        <v>2170</v>
      </c>
      <c r="B204" s="7" t="str">
        <f>VLOOKUP($A204,'Customer Names'!$A$1:$E$2336,4,FALSE)</f>
        <v xml:space="preserve">  Hector Sr</v>
      </c>
      <c r="C204" s="7">
        <f>VLOOKUP($A204,'Medical Examinations'!$A$1:$P$2336,2,FALSE)</f>
        <v>29.78</v>
      </c>
      <c r="D204" s="7">
        <f>VLOOKUP($A204,'Medical Examinations'!$A$1:$P$2336,3,FALSE)</f>
        <v>10.27</v>
      </c>
      <c r="E204" s="7" t="str">
        <f>VLOOKUP($A204,'Medical Examinations'!$A$1:$P$2336,13,FALSE)</f>
        <v>Yes</v>
      </c>
      <c r="F204" s="7" t="str">
        <f>VLOOKUP($A204,'Medical Examinations'!$A$1:$P$2336,5,FALSE)</f>
        <v>No</v>
      </c>
      <c r="G204" s="7" t="str">
        <f>VLOOKUP($A204,'Medical Examinations'!$A$1:$P$2336,6,FALSE)</f>
        <v>Yes</v>
      </c>
      <c r="H204" s="7">
        <f>VLOOKUP($A204,'Medical Examinations'!$A$1:$P$2336,12,FALSE)</f>
        <v>1</v>
      </c>
      <c r="I204" s="7" t="str">
        <f>VLOOKUP($A204,'Medical Examinations'!$A$1:$P$2336,14,FALSE)</f>
        <v>Yes</v>
      </c>
      <c r="J204" s="7" t="str">
        <f>VLOOKUP($A204,'Medical Examinations'!$A$1:$P$2336,15,FALSE)</f>
        <v>Over weight</v>
      </c>
      <c r="K204" s="7" t="str">
        <f>VLOOKUP($A204,'Medical Examinations'!$A$1:$P$2336,16,FALSE)</f>
        <v>Diabetes</v>
      </c>
      <c r="L204" s="12">
        <f>VLOOKUP($A204,'Hospitalisation Details'!$A$1:$U$2344,18,FALSE)</f>
        <v>23214</v>
      </c>
      <c r="M204" s="21">
        <f>VLOOKUP($A204,'Hospitalisation Details'!$A$1:$U$2344,21,FALSE)</f>
        <v>36074.339999999997</v>
      </c>
      <c r="N204" s="9" t="str">
        <f>VLOOKUP($A204,'Hospitalisation Details'!$A$1:$U$2344,14,FALSE)</f>
        <v>tier - 2</v>
      </c>
      <c r="O204" s="9" t="str">
        <f>VLOOKUP($A204,'Hospitalisation Details'!$A$1:$U$2344,15,FALSE)</f>
        <v>tier - 1</v>
      </c>
      <c r="P204" s="9" t="str">
        <f>VLOOKUP($A204,'Hospitalisation Details'!$A$1:$U$2344,16,FALSE)</f>
        <v>R1011</v>
      </c>
      <c r="Q204" s="9">
        <f>VLOOKUP($A204,'Hospitalisation Details'!$A$1:$U$2344,20,FALSE)</f>
        <v>59</v>
      </c>
    </row>
    <row r="205" spans="1:17" ht="15.75" x14ac:dyDescent="0.25">
      <c r="A205" s="10" t="s">
        <v>2169</v>
      </c>
      <c r="B205" s="7" t="str">
        <f>VLOOKUP($A205,'Customer Names'!$A$1:$E$2336,4,FALSE)</f>
        <v xml:space="preserve">  Rebecca</v>
      </c>
      <c r="C205" s="7">
        <f>VLOOKUP($A205,'Medical Examinations'!$A$1:$P$2336,2,FALSE)</f>
        <v>32.78</v>
      </c>
      <c r="D205" s="7">
        <f>VLOOKUP($A205,'Medical Examinations'!$A$1:$P$2336,3,FALSE)</f>
        <v>5.27</v>
      </c>
      <c r="E205" s="7" t="str">
        <f>VLOOKUP($A205,'Medical Examinations'!$A$1:$P$2336,13,FALSE)</f>
        <v>No</v>
      </c>
      <c r="F205" s="7" t="str">
        <f>VLOOKUP($A205,'Medical Examinations'!$A$1:$P$2336,5,FALSE)</f>
        <v>No</v>
      </c>
      <c r="G205" s="7" t="str">
        <f>VLOOKUP($A205,'Medical Examinations'!$A$1:$P$2336,6,FALSE)</f>
        <v>No</v>
      </c>
      <c r="H205" s="7" t="str">
        <f>VLOOKUP($A205,'Medical Examinations'!$A$1:$P$2336,12,FALSE)</f>
        <v>0</v>
      </c>
      <c r="I205" s="7" t="str">
        <f>VLOOKUP($A205,'Medical Examinations'!$A$1:$P$2336,14,FALSE)</f>
        <v>Yes</v>
      </c>
      <c r="J205" s="7" t="str">
        <f>VLOOKUP($A205,'Medical Examinations'!$A$1:$P$2336,15,FALSE)</f>
        <v>Obesity</v>
      </c>
      <c r="K205" s="7" t="str">
        <f>VLOOKUP($A205,'Medical Examinations'!$A$1:$P$2336,16,FALSE)</f>
        <v>Normal</v>
      </c>
      <c r="L205" s="12">
        <f>VLOOKUP($A205,'Hospitalisation Details'!$A$1:$U$2344,18,FALSE)</f>
        <v>36407</v>
      </c>
      <c r="M205" s="21">
        <f>VLOOKUP($A205,'Hospitalisation Details'!$A$1:$U$2344,21,FALSE)</f>
        <v>36021.01</v>
      </c>
      <c r="N205" s="9" t="str">
        <f>VLOOKUP($A205,'Hospitalisation Details'!$A$1:$U$2344,14,FALSE)</f>
        <v>tier - 2</v>
      </c>
      <c r="O205" s="9" t="str">
        <f>VLOOKUP($A205,'Hospitalisation Details'!$A$1:$U$2344,15,FALSE)</f>
        <v>tier - 3</v>
      </c>
      <c r="P205" s="9" t="str">
        <f>VLOOKUP($A205,'Hospitalisation Details'!$A$1:$U$2344,16,FALSE)</f>
        <v>R1013</v>
      </c>
      <c r="Q205" s="9">
        <f>VLOOKUP($A205,'Hospitalisation Details'!$A$1:$U$2344,20,FALSE)</f>
        <v>23</v>
      </c>
    </row>
    <row r="206" spans="1:17" ht="15.75" x14ac:dyDescent="0.25">
      <c r="A206" s="10" t="s">
        <v>2168</v>
      </c>
      <c r="B206" s="7" t="str">
        <f>VLOOKUP($A206,'Customer Names'!$A$1:$E$2336,4,FALSE)</f>
        <v xml:space="preserve">  Matt</v>
      </c>
      <c r="C206" s="7">
        <f>VLOOKUP($A206,'Medical Examinations'!$A$1:$P$2336,2,FALSE)</f>
        <v>41.65</v>
      </c>
      <c r="D206" s="7">
        <f>VLOOKUP($A206,'Medical Examinations'!$A$1:$P$2336,3,FALSE)</f>
        <v>10.73</v>
      </c>
      <c r="E206" s="7" t="str">
        <f>VLOOKUP($A206,'Medical Examinations'!$A$1:$P$2336,13,FALSE)</f>
        <v>Yes</v>
      </c>
      <c r="F206" s="7" t="str">
        <f>VLOOKUP($A206,'Medical Examinations'!$A$1:$P$2336,5,FALSE)</f>
        <v>No</v>
      </c>
      <c r="G206" s="7" t="str">
        <f>VLOOKUP($A206,'Medical Examinations'!$A$1:$P$2336,6,FALSE)</f>
        <v>No</v>
      </c>
      <c r="H206" s="7" t="str">
        <f>VLOOKUP($A206,'Medical Examinations'!$A$1:$P$2336,12,FALSE)</f>
        <v>0</v>
      </c>
      <c r="I206" s="7" t="str">
        <f>VLOOKUP($A206,'Medical Examinations'!$A$1:$P$2336,14,FALSE)</f>
        <v>Yes</v>
      </c>
      <c r="J206" s="7" t="str">
        <f>VLOOKUP($A206,'Medical Examinations'!$A$1:$P$2336,15,FALSE)</f>
        <v>Obesity</v>
      </c>
      <c r="K206" s="7" t="str">
        <f>VLOOKUP($A206,'Medical Examinations'!$A$1:$P$2336,16,FALSE)</f>
        <v>Diabetes</v>
      </c>
      <c r="L206" s="12">
        <f>VLOOKUP($A206,'Hospitalisation Details'!$A$1:$U$2344,18,FALSE)</f>
        <v>29912</v>
      </c>
      <c r="M206" s="21">
        <f>VLOOKUP($A206,'Hospitalisation Details'!$A$1:$U$2344,21,FALSE)</f>
        <v>35952.65</v>
      </c>
      <c r="N206" s="9" t="str">
        <f>VLOOKUP($A206,'Hospitalisation Details'!$A$1:$U$2344,14,FALSE)</f>
        <v>tier - 1</v>
      </c>
      <c r="O206" s="9" t="str">
        <f>VLOOKUP($A206,'Hospitalisation Details'!$A$1:$U$2344,15,FALSE)</f>
        <v>tier - 3</v>
      </c>
      <c r="P206" s="9" t="str">
        <f>VLOOKUP($A206,'Hospitalisation Details'!$A$1:$U$2344,16,FALSE)</f>
        <v>R1011</v>
      </c>
      <c r="Q206" s="9">
        <f>VLOOKUP($A206,'Hospitalisation Details'!$A$1:$U$2344,20,FALSE)</f>
        <v>41</v>
      </c>
    </row>
    <row r="207" spans="1:17" ht="15.75" x14ac:dyDescent="0.25">
      <c r="A207" s="10" t="s">
        <v>2167</v>
      </c>
      <c r="B207" s="7" t="str">
        <f>VLOOKUP($A207,'Customer Names'!$A$1:$E$2336,4,FALSE)</f>
        <v xml:space="preserve">  Elizabeth H</v>
      </c>
      <c r="C207" s="7">
        <f>VLOOKUP($A207,'Medical Examinations'!$A$1:$P$2336,2,FALSE)</f>
        <v>50.79</v>
      </c>
      <c r="D207" s="7">
        <f>VLOOKUP($A207,'Medical Examinations'!$A$1:$P$2336,3,FALSE)</f>
        <v>4.45</v>
      </c>
      <c r="E207" s="7" t="str">
        <f>VLOOKUP($A207,'Medical Examinations'!$A$1:$P$2336,13,FALSE)</f>
        <v>No</v>
      </c>
      <c r="F207" s="7" t="str">
        <f>VLOOKUP($A207,'Medical Examinations'!$A$1:$P$2336,5,FALSE)</f>
        <v>No</v>
      </c>
      <c r="G207" s="7" t="str">
        <f>VLOOKUP($A207,'Medical Examinations'!$A$1:$P$2336,6,FALSE)</f>
        <v>No</v>
      </c>
      <c r="H207" s="7">
        <f>VLOOKUP($A207,'Medical Examinations'!$A$1:$P$2336,12,FALSE)</f>
        <v>1</v>
      </c>
      <c r="I207" s="7" t="str">
        <f>VLOOKUP($A207,'Medical Examinations'!$A$1:$P$2336,14,FALSE)</f>
        <v>Yes</v>
      </c>
      <c r="J207" s="7" t="str">
        <f>VLOOKUP($A207,'Medical Examinations'!$A$1:$P$2336,15,FALSE)</f>
        <v>Obesity</v>
      </c>
      <c r="K207" s="7" t="str">
        <f>VLOOKUP($A207,'Medical Examinations'!$A$1:$P$2336,16,FALSE)</f>
        <v>Normal</v>
      </c>
      <c r="L207" s="12">
        <f>VLOOKUP($A207,'Hospitalisation Details'!$A$1:$U$2344,18,FALSE)</f>
        <v>33773</v>
      </c>
      <c r="M207" s="21">
        <f>VLOOKUP($A207,'Hospitalisation Details'!$A$1:$U$2344,21,FALSE)</f>
        <v>35883.269999999997</v>
      </c>
      <c r="N207" s="9" t="str">
        <f>VLOOKUP($A207,'Hospitalisation Details'!$A$1:$U$2344,14,FALSE)</f>
        <v>tier - 2</v>
      </c>
      <c r="O207" s="9" t="str">
        <f>VLOOKUP($A207,'Hospitalisation Details'!$A$1:$U$2344,15,FALSE)</f>
        <v>tier - 1</v>
      </c>
      <c r="P207" s="9" t="str">
        <f>VLOOKUP($A207,'Hospitalisation Details'!$A$1:$U$2344,16,FALSE)</f>
        <v>R1011</v>
      </c>
      <c r="Q207" s="9">
        <f>VLOOKUP($A207,'Hospitalisation Details'!$A$1:$U$2344,20,FALSE)</f>
        <v>30</v>
      </c>
    </row>
    <row r="208" spans="1:17" ht="15.75" x14ac:dyDescent="0.25">
      <c r="A208" s="10" t="s">
        <v>2166</v>
      </c>
      <c r="B208" s="7" t="str">
        <f>VLOOKUP($A208,'Customer Names'!$A$1:$E$2336,4,FALSE)</f>
        <v xml:space="preserve">  Grace</v>
      </c>
      <c r="C208" s="7">
        <f>VLOOKUP($A208,'Medical Examinations'!$A$1:$P$2336,2,FALSE)</f>
        <v>35.43</v>
      </c>
      <c r="D208" s="7">
        <f>VLOOKUP($A208,'Medical Examinations'!$A$1:$P$2336,3,FALSE)</f>
        <v>5.25</v>
      </c>
      <c r="E208" s="7" t="str">
        <f>VLOOKUP($A208,'Medical Examinations'!$A$1:$P$2336,13,FALSE)</f>
        <v>Yes</v>
      </c>
      <c r="F208" s="7" t="str">
        <f>VLOOKUP($A208,'Medical Examinations'!$A$1:$P$2336,5,FALSE)</f>
        <v>No</v>
      </c>
      <c r="G208" s="7" t="str">
        <f>VLOOKUP($A208,'Medical Examinations'!$A$1:$P$2336,6,FALSE)</f>
        <v>No</v>
      </c>
      <c r="H208" s="7" t="str">
        <f>VLOOKUP($A208,'Medical Examinations'!$A$1:$P$2336,12,FALSE)</f>
        <v>0</v>
      </c>
      <c r="I208" s="7" t="str">
        <f>VLOOKUP($A208,'Medical Examinations'!$A$1:$P$2336,14,FALSE)</f>
        <v>Yes</v>
      </c>
      <c r="J208" s="7" t="str">
        <f>VLOOKUP($A208,'Medical Examinations'!$A$1:$P$2336,15,FALSE)</f>
        <v>Obesity</v>
      </c>
      <c r="K208" s="7" t="str">
        <f>VLOOKUP($A208,'Medical Examinations'!$A$1:$P$2336,16,FALSE)</f>
        <v>Normal</v>
      </c>
      <c r="L208" s="12">
        <f>VLOOKUP($A208,'Hospitalisation Details'!$A$1:$U$2344,18,FALSE)</f>
        <v>28037</v>
      </c>
      <c r="M208" s="21">
        <f>VLOOKUP($A208,'Hospitalisation Details'!$A$1:$U$2344,21,FALSE)</f>
        <v>35733.96</v>
      </c>
      <c r="N208" s="9" t="str">
        <f>VLOOKUP($A208,'Hospitalisation Details'!$A$1:$U$2344,14,FALSE)</f>
        <v>tier - 2</v>
      </c>
      <c r="O208" s="9" t="str">
        <f>VLOOKUP($A208,'Hospitalisation Details'!$A$1:$U$2344,15,FALSE)</f>
        <v>tier - 2</v>
      </c>
      <c r="P208" s="9" t="str">
        <f>VLOOKUP($A208,'Hospitalisation Details'!$A$1:$U$2344,16,FALSE)</f>
        <v>R1011</v>
      </c>
      <c r="Q208" s="9">
        <f>VLOOKUP($A208,'Hospitalisation Details'!$A$1:$U$2344,20,FALSE)</f>
        <v>46</v>
      </c>
    </row>
    <row r="209" spans="1:17" ht="15.75" x14ac:dyDescent="0.25">
      <c r="A209" s="10" t="s">
        <v>2165</v>
      </c>
      <c r="B209" s="7" t="str">
        <f>VLOOKUP($A209,'Customer Names'!$A$1:$E$2336,4,FALSE)</f>
        <v xml:space="preserve">  Jaime</v>
      </c>
      <c r="C209" s="7">
        <f>VLOOKUP($A209,'Medical Examinations'!$A$1:$P$2336,2,FALSE)</f>
        <v>35.25</v>
      </c>
      <c r="D209" s="7">
        <f>VLOOKUP($A209,'Medical Examinations'!$A$1:$P$2336,3,FALSE)</f>
        <v>9.51</v>
      </c>
      <c r="E209" s="7" t="str">
        <f>VLOOKUP($A209,'Medical Examinations'!$A$1:$P$2336,13,FALSE)</f>
        <v>No</v>
      </c>
      <c r="F209" s="7" t="str">
        <f>VLOOKUP($A209,'Medical Examinations'!$A$1:$P$2336,5,FALSE)</f>
        <v>No</v>
      </c>
      <c r="G209" s="7" t="str">
        <f>VLOOKUP($A209,'Medical Examinations'!$A$1:$P$2336,6,FALSE)</f>
        <v>No</v>
      </c>
      <c r="H209" s="7" t="str">
        <f>VLOOKUP($A209,'Medical Examinations'!$A$1:$P$2336,12,FALSE)</f>
        <v>0</v>
      </c>
      <c r="I209" s="7" t="str">
        <f>VLOOKUP($A209,'Medical Examinations'!$A$1:$P$2336,14,FALSE)</f>
        <v>Yes</v>
      </c>
      <c r="J209" s="7" t="str">
        <f>VLOOKUP($A209,'Medical Examinations'!$A$1:$P$2336,15,FALSE)</f>
        <v>Obesity</v>
      </c>
      <c r="K209" s="7" t="str">
        <f>VLOOKUP($A209,'Medical Examinations'!$A$1:$P$2336,16,FALSE)</f>
        <v>Diabetes</v>
      </c>
      <c r="L209" s="12">
        <f>VLOOKUP($A209,'Hospitalisation Details'!$A$1:$U$2344,18,FALSE)</f>
        <v>27225</v>
      </c>
      <c r="M209" s="21">
        <f>VLOOKUP($A209,'Hospitalisation Details'!$A$1:$U$2344,21,FALSE)</f>
        <v>35711.39</v>
      </c>
      <c r="N209" s="9" t="str">
        <f>VLOOKUP($A209,'Hospitalisation Details'!$A$1:$U$2344,14,FALSE)</f>
        <v>tier - 2</v>
      </c>
      <c r="O209" s="9" t="str">
        <f>VLOOKUP($A209,'Hospitalisation Details'!$A$1:$U$2344,15,FALSE)</f>
        <v>tier - 3</v>
      </c>
      <c r="P209" s="9" t="str">
        <f>VLOOKUP($A209,'Hospitalisation Details'!$A$1:$U$2344,16,FALSE)</f>
        <v>R1012</v>
      </c>
      <c r="Q209" s="9">
        <f>VLOOKUP($A209,'Hospitalisation Details'!$A$1:$U$2344,20,FALSE)</f>
        <v>48</v>
      </c>
    </row>
    <row r="210" spans="1:17" ht="15.75" x14ac:dyDescent="0.25">
      <c r="A210" s="10" t="s">
        <v>2164</v>
      </c>
      <c r="B210" s="7" t="str">
        <f>VLOOKUP($A210,'Customer Names'!$A$1:$E$2336,4,FALSE)</f>
        <v xml:space="preserve">  Calesse</v>
      </c>
      <c r="C210" s="7">
        <f>VLOOKUP($A210,'Medical Examinations'!$A$1:$P$2336,2,FALSE)</f>
        <v>36.85</v>
      </c>
      <c r="D210" s="7">
        <f>VLOOKUP($A210,'Medical Examinations'!$A$1:$P$2336,3,FALSE)</f>
        <v>11.12</v>
      </c>
      <c r="E210" s="7" t="str">
        <f>VLOOKUP($A210,'Medical Examinations'!$A$1:$P$2336,13,FALSE)</f>
        <v>No</v>
      </c>
      <c r="F210" s="7" t="str">
        <f>VLOOKUP($A210,'Medical Examinations'!$A$1:$P$2336,5,FALSE)</f>
        <v>No</v>
      </c>
      <c r="G210" s="7" t="str">
        <f>VLOOKUP($A210,'Medical Examinations'!$A$1:$P$2336,6,FALSE)</f>
        <v>No</v>
      </c>
      <c r="H210" s="7" t="str">
        <f>VLOOKUP($A210,'Medical Examinations'!$A$1:$P$2336,12,FALSE)</f>
        <v>0</v>
      </c>
      <c r="I210" s="7" t="str">
        <f>VLOOKUP($A210,'Medical Examinations'!$A$1:$P$2336,14,FALSE)</f>
        <v>Yes</v>
      </c>
      <c r="J210" s="7" t="str">
        <f>VLOOKUP($A210,'Medical Examinations'!$A$1:$P$2336,15,FALSE)</f>
        <v>Obesity</v>
      </c>
      <c r="K210" s="7" t="str">
        <f>VLOOKUP($A210,'Medical Examinations'!$A$1:$P$2336,16,FALSE)</f>
        <v>Diabetes</v>
      </c>
      <c r="L210" s="12">
        <f>VLOOKUP($A210,'Hospitalisation Details'!$A$1:$U$2344,18,FALSE)</f>
        <v>28843</v>
      </c>
      <c r="M210" s="21">
        <f>VLOOKUP($A210,'Hospitalisation Details'!$A$1:$U$2344,21,FALSE)</f>
        <v>35701.9</v>
      </c>
      <c r="N210" s="9" t="str">
        <f>VLOOKUP($A210,'Hospitalisation Details'!$A$1:$U$2344,14,FALSE)</f>
        <v>tier - 2</v>
      </c>
      <c r="O210" s="9" t="str">
        <f>VLOOKUP($A210,'Hospitalisation Details'!$A$1:$U$2344,15,FALSE)</f>
        <v>tier - 1</v>
      </c>
      <c r="P210" s="9" t="str">
        <f>VLOOKUP($A210,'Hospitalisation Details'!$A$1:$U$2344,16,FALSE)</f>
        <v>R1011</v>
      </c>
      <c r="Q210" s="9">
        <f>VLOOKUP($A210,'Hospitalisation Details'!$A$1:$U$2344,20,FALSE)</f>
        <v>44</v>
      </c>
    </row>
    <row r="211" spans="1:17" ht="15.75" x14ac:dyDescent="0.25">
      <c r="A211" s="10" t="s">
        <v>2163</v>
      </c>
      <c r="B211" s="7" t="str">
        <f>VLOOKUP($A211,'Customer Names'!$A$1:$E$2336,4,FALSE)</f>
        <v xml:space="preserve">  Kate L</v>
      </c>
      <c r="C211" s="7">
        <f>VLOOKUP($A211,'Medical Examinations'!$A$1:$P$2336,2,FALSE)</f>
        <v>31.02</v>
      </c>
      <c r="D211" s="7">
        <f>VLOOKUP($A211,'Medical Examinations'!$A$1:$P$2336,3,FALSE)</f>
        <v>4.5599999999999996</v>
      </c>
      <c r="E211" s="7" t="str">
        <f>VLOOKUP($A211,'Medical Examinations'!$A$1:$P$2336,13,FALSE)</f>
        <v>No</v>
      </c>
      <c r="F211" s="7" t="str">
        <f>VLOOKUP($A211,'Medical Examinations'!$A$1:$P$2336,5,FALSE)</f>
        <v>yes</v>
      </c>
      <c r="G211" s="7" t="str">
        <f>VLOOKUP($A211,'Medical Examinations'!$A$1:$P$2336,6,FALSE)</f>
        <v>No</v>
      </c>
      <c r="H211" s="7">
        <f>VLOOKUP($A211,'Medical Examinations'!$A$1:$P$2336,12,FALSE)</f>
        <v>1</v>
      </c>
      <c r="I211" s="7" t="str">
        <f>VLOOKUP($A211,'Medical Examinations'!$A$1:$P$2336,14,FALSE)</f>
        <v>Yes</v>
      </c>
      <c r="J211" s="7" t="str">
        <f>VLOOKUP($A211,'Medical Examinations'!$A$1:$P$2336,15,FALSE)</f>
        <v>Obesity</v>
      </c>
      <c r="K211" s="7" t="str">
        <f>VLOOKUP($A211,'Medical Examinations'!$A$1:$P$2336,16,FALSE)</f>
        <v>Normal</v>
      </c>
      <c r="L211" s="12">
        <f>VLOOKUP($A211,'Hospitalisation Details'!$A$1:$U$2344,18,FALSE)</f>
        <v>36877</v>
      </c>
      <c r="M211" s="21">
        <f>VLOOKUP($A211,'Hospitalisation Details'!$A$1:$U$2344,21,FALSE)</f>
        <v>35595.589999999997</v>
      </c>
      <c r="N211" s="9" t="str">
        <f>VLOOKUP($A211,'Hospitalisation Details'!$A$1:$U$2344,14,FALSE)</f>
        <v>tier - 2</v>
      </c>
      <c r="O211" s="9" t="str">
        <f>VLOOKUP($A211,'Hospitalisation Details'!$A$1:$U$2344,15,FALSE)</f>
        <v>tier - 3</v>
      </c>
      <c r="P211" s="9" t="str">
        <f>VLOOKUP($A211,'Hospitalisation Details'!$A$1:$U$2344,16,FALSE)</f>
        <v>R1013</v>
      </c>
      <c r="Q211" s="9">
        <f>VLOOKUP($A211,'Hospitalisation Details'!$A$1:$U$2344,20,FALSE)</f>
        <v>22</v>
      </c>
    </row>
    <row r="212" spans="1:17" ht="15.75" x14ac:dyDescent="0.25">
      <c r="A212" s="10" t="s">
        <v>2162</v>
      </c>
      <c r="B212" s="7" t="str">
        <f>VLOOKUP($A212,'Customer Names'!$A$1:$E$2336,4,FALSE)</f>
        <v xml:space="preserve">  Sergey</v>
      </c>
      <c r="C212" s="7">
        <f>VLOOKUP($A212,'Medical Examinations'!$A$1:$P$2336,2,FALSE)</f>
        <v>35.6</v>
      </c>
      <c r="D212" s="7">
        <f>VLOOKUP($A212,'Medical Examinations'!$A$1:$P$2336,3,FALSE)</f>
        <v>4.0199999999999996</v>
      </c>
      <c r="E212" s="7" t="str">
        <f>VLOOKUP($A212,'Medical Examinations'!$A$1:$P$2336,13,FALSE)</f>
        <v>Yes</v>
      </c>
      <c r="F212" s="7" t="str">
        <f>VLOOKUP($A212,'Medical Examinations'!$A$1:$P$2336,5,FALSE)</f>
        <v>yes</v>
      </c>
      <c r="G212" s="7" t="str">
        <f>VLOOKUP($A212,'Medical Examinations'!$A$1:$P$2336,6,FALSE)</f>
        <v>No</v>
      </c>
      <c r="H212" s="7">
        <f>VLOOKUP($A212,'Medical Examinations'!$A$1:$P$2336,12,FALSE)</f>
        <v>2</v>
      </c>
      <c r="I212" s="7" t="str">
        <f>VLOOKUP($A212,'Medical Examinations'!$A$1:$P$2336,14,FALSE)</f>
        <v>Yes</v>
      </c>
      <c r="J212" s="7" t="str">
        <f>VLOOKUP($A212,'Medical Examinations'!$A$1:$P$2336,15,FALSE)</f>
        <v>Obesity</v>
      </c>
      <c r="K212" s="7" t="str">
        <f>VLOOKUP($A212,'Medical Examinations'!$A$1:$P$2336,16,FALSE)</f>
        <v>Normal</v>
      </c>
      <c r="L212" s="12">
        <f>VLOOKUP($A212,'Hospitalisation Details'!$A$1:$U$2344,18,FALSE)</f>
        <v>36849</v>
      </c>
      <c r="M212" s="21">
        <f>VLOOKUP($A212,'Hospitalisation Details'!$A$1:$U$2344,21,FALSE)</f>
        <v>35585.58</v>
      </c>
      <c r="N212" s="9" t="str">
        <f>VLOOKUP($A212,'Hospitalisation Details'!$A$1:$U$2344,14,FALSE)</f>
        <v>tier - 2</v>
      </c>
      <c r="O212" s="9" t="str">
        <f>VLOOKUP($A212,'Hospitalisation Details'!$A$1:$U$2344,15,FALSE)</f>
        <v>tier - 3</v>
      </c>
      <c r="P212" s="9" t="str">
        <f>VLOOKUP($A212,'Hospitalisation Details'!$A$1:$U$2344,16,FALSE)</f>
        <v>R1011</v>
      </c>
      <c r="Q212" s="9">
        <f>VLOOKUP($A212,'Hospitalisation Details'!$A$1:$U$2344,20,FALSE)</f>
        <v>22</v>
      </c>
    </row>
    <row r="213" spans="1:17" ht="15.75" x14ac:dyDescent="0.25">
      <c r="A213" s="10" t="s">
        <v>2161</v>
      </c>
      <c r="B213" s="7" t="str">
        <f>VLOOKUP($A213,'Customer Names'!$A$1:$E$2336,4,FALSE)</f>
        <v xml:space="preserve">  Timothy V</v>
      </c>
      <c r="C213" s="7">
        <f>VLOOKUP($A213,'Medical Examinations'!$A$1:$P$2336,2,FALSE)</f>
        <v>34.39</v>
      </c>
      <c r="D213" s="7">
        <f>VLOOKUP($A213,'Medical Examinations'!$A$1:$P$2336,3,FALSE)</f>
        <v>8.7200000000000006</v>
      </c>
      <c r="E213" s="7" t="str">
        <f>VLOOKUP($A213,'Medical Examinations'!$A$1:$P$2336,13,FALSE)</f>
        <v>No</v>
      </c>
      <c r="F213" s="7" t="str">
        <f>VLOOKUP($A213,'Medical Examinations'!$A$1:$P$2336,5,FALSE)</f>
        <v>No</v>
      </c>
      <c r="G213" s="7" t="str">
        <f>VLOOKUP($A213,'Medical Examinations'!$A$1:$P$2336,6,FALSE)</f>
        <v>No</v>
      </c>
      <c r="H213" s="7" t="str">
        <f>VLOOKUP($A213,'Medical Examinations'!$A$1:$P$2336,12,FALSE)</f>
        <v>0</v>
      </c>
      <c r="I213" s="7" t="str">
        <f>VLOOKUP($A213,'Medical Examinations'!$A$1:$P$2336,14,FALSE)</f>
        <v>Yes</v>
      </c>
      <c r="J213" s="7" t="str">
        <f>VLOOKUP($A213,'Medical Examinations'!$A$1:$P$2336,15,FALSE)</f>
        <v>Obesity</v>
      </c>
      <c r="K213" s="7" t="str">
        <f>VLOOKUP($A213,'Medical Examinations'!$A$1:$P$2336,16,FALSE)</f>
        <v>Diabetes</v>
      </c>
      <c r="L213" s="12">
        <f>VLOOKUP($A213,'Hospitalisation Details'!$A$1:$U$2344,18,FALSE)</f>
        <v>26155</v>
      </c>
      <c r="M213" s="21">
        <f>VLOOKUP($A213,'Hospitalisation Details'!$A$1:$U$2344,21,FALSE)</f>
        <v>35583.17</v>
      </c>
      <c r="N213" s="9" t="str">
        <f>VLOOKUP($A213,'Hospitalisation Details'!$A$1:$U$2344,14,FALSE)</f>
        <v>tier - 1</v>
      </c>
      <c r="O213" s="9" t="str">
        <f>VLOOKUP($A213,'Hospitalisation Details'!$A$1:$U$2344,15,FALSE)</f>
        <v>tier - 3</v>
      </c>
      <c r="P213" s="9" t="str">
        <f>VLOOKUP($A213,'Hospitalisation Details'!$A$1:$U$2344,16,FALSE)</f>
        <v>R1011</v>
      </c>
      <c r="Q213" s="9">
        <f>VLOOKUP($A213,'Hospitalisation Details'!$A$1:$U$2344,20,FALSE)</f>
        <v>51</v>
      </c>
    </row>
    <row r="214" spans="1:17" ht="15.75" x14ac:dyDescent="0.25">
      <c r="A214" s="10" t="s">
        <v>2160</v>
      </c>
      <c r="B214" s="7" t="str">
        <f>VLOOKUP($A214,'Customer Names'!$A$1:$E$2336,4,FALSE)</f>
        <v xml:space="preserve">  Andrew S</v>
      </c>
      <c r="C214" s="7">
        <f>VLOOKUP($A214,'Medical Examinations'!$A$1:$P$2336,2,FALSE)</f>
        <v>29.06</v>
      </c>
      <c r="D214" s="7">
        <f>VLOOKUP($A214,'Medical Examinations'!$A$1:$P$2336,3,FALSE)</f>
        <v>6.25</v>
      </c>
      <c r="E214" s="7" t="str">
        <f>VLOOKUP($A214,'Medical Examinations'!$A$1:$P$2336,13,FALSE)</f>
        <v>Yes</v>
      </c>
      <c r="F214" s="7" t="str">
        <f>VLOOKUP($A214,'Medical Examinations'!$A$1:$P$2336,5,FALSE)</f>
        <v>No</v>
      </c>
      <c r="G214" s="7" t="str">
        <f>VLOOKUP($A214,'Medical Examinations'!$A$1:$P$2336,6,FALSE)</f>
        <v>No</v>
      </c>
      <c r="H214" s="7">
        <f>VLOOKUP($A214,'Medical Examinations'!$A$1:$P$2336,12,FALSE)</f>
        <v>1</v>
      </c>
      <c r="I214" s="7" t="str">
        <f>VLOOKUP($A214,'Medical Examinations'!$A$1:$P$2336,14,FALSE)</f>
        <v>Yes</v>
      </c>
      <c r="J214" s="7" t="str">
        <f>VLOOKUP($A214,'Medical Examinations'!$A$1:$P$2336,15,FALSE)</f>
        <v>Over weight</v>
      </c>
      <c r="K214" s="7" t="str">
        <f>VLOOKUP($A214,'Medical Examinations'!$A$1:$P$2336,16,FALSE)</f>
        <v>Prediabetes</v>
      </c>
      <c r="L214" s="12">
        <f>VLOOKUP($A214,'Hospitalisation Details'!$A$1:$U$2344,18,FALSE)</f>
        <v>23618</v>
      </c>
      <c r="M214" s="21">
        <f>VLOOKUP($A214,'Hospitalisation Details'!$A$1:$U$2344,21,FALSE)</f>
        <v>35573.26</v>
      </c>
      <c r="N214" s="9" t="str">
        <f>VLOOKUP($A214,'Hospitalisation Details'!$A$1:$U$2344,14,FALSE)</f>
        <v>tier - 2</v>
      </c>
      <c r="O214" s="9" t="str">
        <f>VLOOKUP($A214,'Hospitalisation Details'!$A$1:$U$2344,15,FALSE)</f>
        <v>tier - 1</v>
      </c>
      <c r="P214" s="9" t="str">
        <f>VLOOKUP($A214,'Hospitalisation Details'!$A$1:$U$2344,16,FALSE)</f>
        <v>R1011</v>
      </c>
      <c r="Q214" s="9">
        <f>VLOOKUP($A214,'Hospitalisation Details'!$A$1:$U$2344,20,FALSE)</f>
        <v>58</v>
      </c>
    </row>
    <row r="215" spans="1:17" ht="15.75" x14ac:dyDescent="0.25">
      <c r="A215" s="10" t="s">
        <v>2159</v>
      </c>
      <c r="B215" s="7" t="str">
        <f>VLOOKUP($A215,'Customer Names'!$A$1:$E$2336,4,FALSE)</f>
        <v xml:space="preserve">  Matthew D</v>
      </c>
      <c r="C215" s="7">
        <f>VLOOKUP($A215,'Medical Examinations'!$A$1:$P$2336,2,FALSE)</f>
        <v>35.799999999999997</v>
      </c>
      <c r="D215" s="7">
        <f>VLOOKUP($A215,'Medical Examinations'!$A$1:$P$2336,3,FALSE)</f>
        <v>7.32</v>
      </c>
      <c r="E215" s="7" t="str">
        <f>VLOOKUP($A215,'Medical Examinations'!$A$1:$P$2336,13,FALSE)</f>
        <v>No</v>
      </c>
      <c r="F215" s="7" t="str">
        <f>VLOOKUP($A215,'Medical Examinations'!$A$1:$P$2336,5,FALSE)</f>
        <v>No</v>
      </c>
      <c r="G215" s="7" t="str">
        <f>VLOOKUP($A215,'Medical Examinations'!$A$1:$P$2336,6,FALSE)</f>
        <v>No</v>
      </c>
      <c r="H215" s="7">
        <f>VLOOKUP($A215,'Medical Examinations'!$A$1:$P$2336,12,FALSE)</f>
        <v>2</v>
      </c>
      <c r="I215" s="7" t="str">
        <f>VLOOKUP($A215,'Medical Examinations'!$A$1:$P$2336,14,FALSE)</f>
        <v>Yes</v>
      </c>
      <c r="J215" s="7" t="str">
        <f>VLOOKUP($A215,'Medical Examinations'!$A$1:$P$2336,15,FALSE)</f>
        <v>Obesity</v>
      </c>
      <c r="K215" s="7" t="str">
        <f>VLOOKUP($A215,'Medical Examinations'!$A$1:$P$2336,16,FALSE)</f>
        <v>Diabetes</v>
      </c>
      <c r="L215" s="12">
        <f>VLOOKUP($A215,'Hospitalisation Details'!$A$1:$U$2344,18,FALSE)</f>
        <v>26964</v>
      </c>
      <c r="M215" s="21">
        <f>VLOOKUP($A215,'Hospitalisation Details'!$A$1:$U$2344,21,FALSE)</f>
        <v>35547.72</v>
      </c>
      <c r="N215" s="9" t="str">
        <f>VLOOKUP($A215,'Hospitalisation Details'!$A$1:$U$2344,14,FALSE)</f>
        <v>tier - 1</v>
      </c>
      <c r="O215" s="9" t="str">
        <f>VLOOKUP($A215,'Hospitalisation Details'!$A$1:$U$2344,15,FALSE)</f>
        <v>tier - 1</v>
      </c>
      <c r="P215" s="9" t="str">
        <f>VLOOKUP($A215,'Hospitalisation Details'!$A$1:$U$2344,16,FALSE)</f>
        <v>R1011</v>
      </c>
      <c r="Q215" s="9">
        <f>VLOOKUP($A215,'Hospitalisation Details'!$A$1:$U$2344,20,FALSE)</f>
        <v>49</v>
      </c>
    </row>
    <row r="216" spans="1:17" ht="15.75" x14ac:dyDescent="0.25">
      <c r="A216" s="10" t="s">
        <v>2158</v>
      </c>
      <c r="B216" s="7" t="str">
        <f>VLOOKUP($A216,'Customer Names'!$A$1:$E$2336,4,FALSE)</f>
        <v xml:space="preserve">  Jessica</v>
      </c>
      <c r="C216" s="7">
        <f>VLOOKUP($A216,'Medical Examinations'!$A$1:$P$2336,2,FALSE)</f>
        <v>49.8</v>
      </c>
      <c r="D216" s="7">
        <f>VLOOKUP($A216,'Medical Examinations'!$A$1:$P$2336,3,FALSE)</f>
        <v>4.24</v>
      </c>
      <c r="E216" s="7" t="str">
        <f>VLOOKUP($A216,'Medical Examinations'!$A$1:$P$2336,13,FALSE)</f>
        <v>No</v>
      </c>
      <c r="F216" s="7" t="str">
        <f>VLOOKUP($A216,'Medical Examinations'!$A$1:$P$2336,5,FALSE)</f>
        <v>No</v>
      </c>
      <c r="G216" s="7" t="str">
        <f>VLOOKUP($A216,'Medical Examinations'!$A$1:$P$2336,6,FALSE)</f>
        <v>No</v>
      </c>
      <c r="H216" s="7">
        <f>VLOOKUP($A216,'Medical Examinations'!$A$1:$P$2336,12,FALSE)</f>
        <v>1</v>
      </c>
      <c r="I216" s="7" t="str">
        <f>VLOOKUP($A216,'Medical Examinations'!$A$1:$P$2336,14,FALSE)</f>
        <v>Yes</v>
      </c>
      <c r="J216" s="7" t="str">
        <f>VLOOKUP($A216,'Medical Examinations'!$A$1:$P$2336,15,FALSE)</f>
        <v>Obesity</v>
      </c>
      <c r="K216" s="7" t="str">
        <f>VLOOKUP($A216,'Medical Examinations'!$A$1:$P$2336,16,FALSE)</f>
        <v>Normal</v>
      </c>
      <c r="L216" s="12">
        <f>VLOOKUP($A216,'Hospitalisation Details'!$A$1:$U$2344,18,FALSE)</f>
        <v>33860</v>
      </c>
      <c r="M216" s="21">
        <f>VLOOKUP($A216,'Hospitalisation Details'!$A$1:$U$2344,21,FALSE)</f>
        <v>35547.47</v>
      </c>
      <c r="N216" s="9" t="str">
        <f>VLOOKUP($A216,'Hospitalisation Details'!$A$1:$U$2344,14,FALSE)</f>
        <v>tier - 2</v>
      </c>
      <c r="O216" s="9" t="str">
        <f>VLOOKUP($A216,'Hospitalisation Details'!$A$1:$U$2344,15,FALSE)</f>
        <v>tier - 3</v>
      </c>
      <c r="P216" s="9" t="str">
        <f>VLOOKUP($A216,'Hospitalisation Details'!$A$1:$U$2344,16,FALSE)</f>
        <v>R1011</v>
      </c>
      <c r="Q216" s="9">
        <f>VLOOKUP($A216,'Hospitalisation Details'!$A$1:$U$2344,20,FALSE)</f>
        <v>30</v>
      </c>
    </row>
    <row r="217" spans="1:17" ht="15.75" x14ac:dyDescent="0.25">
      <c r="A217" s="10" t="s">
        <v>2157</v>
      </c>
      <c r="B217" s="7" t="str">
        <f>VLOOKUP($A217,'Customer Names'!$A$1:$E$2336,4,FALSE)</f>
        <v xml:space="preserve">  Lawrence</v>
      </c>
      <c r="C217" s="7">
        <f>VLOOKUP($A217,'Medical Examinations'!$A$1:$P$2336,2,FALSE)</f>
        <v>35.71</v>
      </c>
      <c r="D217" s="7">
        <f>VLOOKUP($A217,'Medical Examinations'!$A$1:$P$2336,3,FALSE)</f>
        <v>6.84</v>
      </c>
      <c r="E217" s="7" t="str">
        <f>VLOOKUP($A217,'Medical Examinations'!$A$1:$P$2336,13,FALSE)</f>
        <v>No</v>
      </c>
      <c r="F217" s="7" t="str">
        <f>VLOOKUP($A217,'Medical Examinations'!$A$1:$P$2336,5,FALSE)</f>
        <v>No</v>
      </c>
      <c r="G217" s="7" t="str">
        <f>VLOOKUP($A217,'Medical Examinations'!$A$1:$P$2336,6,FALSE)</f>
        <v>No</v>
      </c>
      <c r="H217" s="7">
        <f>VLOOKUP($A217,'Medical Examinations'!$A$1:$P$2336,12,FALSE)</f>
        <v>2</v>
      </c>
      <c r="I217" s="7" t="str">
        <f>VLOOKUP($A217,'Medical Examinations'!$A$1:$P$2336,14,FALSE)</f>
        <v>Yes</v>
      </c>
      <c r="J217" s="7" t="str">
        <f>VLOOKUP($A217,'Medical Examinations'!$A$1:$P$2336,15,FALSE)</f>
        <v>Obesity</v>
      </c>
      <c r="K217" s="7" t="str">
        <f>VLOOKUP($A217,'Medical Examinations'!$A$1:$P$2336,16,FALSE)</f>
        <v>Diabetes</v>
      </c>
      <c r="L217" s="12">
        <f>VLOOKUP($A217,'Hospitalisation Details'!$A$1:$U$2344,18,FALSE)</f>
        <v>27014</v>
      </c>
      <c r="M217" s="21">
        <f>VLOOKUP($A217,'Hospitalisation Details'!$A$1:$U$2344,21,FALSE)</f>
        <v>35517.19</v>
      </c>
      <c r="N217" s="9" t="str">
        <f>VLOOKUP($A217,'Hospitalisation Details'!$A$1:$U$2344,14,FALSE)</f>
        <v>tier - 2</v>
      </c>
      <c r="O217" s="9" t="str">
        <f>VLOOKUP($A217,'Hospitalisation Details'!$A$1:$U$2344,15,FALSE)</f>
        <v>tier - 2</v>
      </c>
      <c r="P217" s="9" t="str">
        <f>VLOOKUP($A217,'Hospitalisation Details'!$A$1:$U$2344,16,FALSE)</f>
        <v>R1011</v>
      </c>
      <c r="Q217" s="9">
        <f>VLOOKUP($A217,'Hospitalisation Details'!$A$1:$U$2344,20,FALSE)</f>
        <v>49</v>
      </c>
    </row>
    <row r="218" spans="1:17" ht="15.75" x14ac:dyDescent="0.25">
      <c r="A218" s="10" t="s">
        <v>2156</v>
      </c>
      <c r="B218" s="7" t="str">
        <f>VLOOKUP($A218,'Customer Names'!$A$1:$E$2336,4,FALSE)</f>
        <v xml:space="preserve">  Alex</v>
      </c>
      <c r="C218" s="7">
        <f>VLOOKUP($A218,'Medical Examinations'!$A$1:$P$2336,2,FALSE)</f>
        <v>30.8</v>
      </c>
      <c r="D218" s="7">
        <f>VLOOKUP($A218,'Medical Examinations'!$A$1:$P$2336,3,FALSE)</f>
        <v>5.23</v>
      </c>
      <c r="E218" s="7" t="str">
        <f>VLOOKUP($A218,'Medical Examinations'!$A$1:$P$2336,13,FALSE)</f>
        <v>Yes</v>
      </c>
      <c r="F218" s="7" t="str">
        <f>VLOOKUP($A218,'Medical Examinations'!$A$1:$P$2336,5,FALSE)</f>
        <v>No</v>
      </c>
      <c r="G218" s="7" t="str">
        <f>VLOOKUP($A218,'Medical Examinations'!$A$1:$P$2336,6,FALSE)</f>
        <v>No</v>
      </c>
      <c r="H218" s="7">
        <f>VLOOKUP($A218,'Medical Examinations'!$A$1:$P$2336,12,FALSE)</f>
        <v>1</v>
      </c>
      <c r="I218" s="7" t="str">
        <f>VLOOKUP($A218,'Medical Examinations'!$A$1:$P$2336,14,FALSE)</f>
        <v>Yes</v>
      </c>
      <c r="J218" s="7" t="str">
        <f>VLOOKUP($A218,'Medical Examinations'!$A$1:$P$2336,15,FALSE)</f>
        <v>Obesity</v>
      </c>
      <c r="K218" s="7" t="str">
        <f>VLOOKUP($A218,'Medical Examinations'!$A$1:$P$2336,16,FALSE)</f>
        <v>Normal</v>
      </c>
      <c r="L218" s="12">
        <f>VLOOKUP($A218,'Hospitalisation Details'!$A$1:$U$2344,18,FALSE)</f>
        <v>32467</v>
      </c>
      <c r="M218" s="21">
        <f>VLOOKUP($A218,'Hospitalisation Details'!$A$1:$U$2344,21,FALSE)</f>
        <v>35491.64</v>
      </c>
      <c r="N218" s="9" t="str">
        <f>VLOOKUP($A218,'Hospitalisation Details'!$A$1:$U$2344,14,FALSE)</f>
        <v>tier - 1</v>
      </c>
      <c r="O218" s="9" t="str">
        <f>VLOOKUP($A218,'Hospitalisation Details'!$A$1:$U$2344,15,FALSE)</f>
        <v>tier - 2</v>
      </c>
      <c r="P218" s="9" t="str">
        <f>VLOOKUP($A218,'Hospitalisation Details'!$A$1:$U$2344,16,FALSE)</f>
        <v>R1011</v>
      </c>
      <c r="Q218" s="9">
        <f>VLOOKUP($A218,'Hospitalisation Details'!$A$1:$U$2344,20,FALSE)</f>
        <v>34</v>
      </c>
    </row>
    <row r="219" spans="1:17" ht="15.75" x14ac:dyDescent="0.25">
      <c r="A219" s="10" t="s">
        <v>2155</v>
      </c>
      <c r="B219" s="7" t="str">
        <f>VLOOKUP($A219,'Customer Names'!$A$1:$E$2336,4,FALSE)</f>
        <v xml:space="preserve">  Kevin</v>
      </c>
      <c r="C219" s="7">
        <f>VLOOKUP($A219,'Medical Examinations'!$A$1:$P$2336,2,FALSE)</f>
        <v>33.69</v>
      </c>
      <c r="D219" s="7">
        <f>VLOOKUP($A219,'Medical Examinations'!$A$1:$P$2336,3,FALSE)</f>
        <v>9.68</v>
      </c>
      <c r="E219" s="7" t="str">
        <f>VLOOKUP($A219,'Medical Examinations'!$A$1:$P$2336,13,FALSE)</f>
        <v>No</v>
      </c>
      <c r="F219" s="7" t="str">
        <f>VLOOKUP($A219,'Medical Examinations'!$A$1:$P$2336,5,FALSE)</f>
        <v>No</v>
      </c>
      <c r="G219" s="7" t="str">
        <f>VLOOKUP($A219,'Medical Examinations'!$A$1:$P$2336,6,FALSE)</f>
        <v>No</v>
      </c>
      <c r="H219" s="7" t="str">
        <f>VLOOKUP($A219,'Medical Examinations'!$A$1:$P$2336,12,FALSE)</f>
        <v>0</v>
      </c>
      <c r="I219" s="7" t="str">
        <f>VLOOKUP($A219,'Medical Examinations'!$A$1:$P$2336,14,FALSE)</f>
        <v>Yes</v>
      </c>
      <c r="J219" s="7" t="str">
        <f>VLOOKUP($A219,'Medical Examinations'!$A$1:$P$2336,15,FALSE)</f>
        <v>Obesity</v>
      </c>
      <c r="K219" s="7" t="str">
        <f>VLOOKUP($A219,'Medical Examinations'!$A$1:$P$2336,16,FALSE)</f>
        <v>Diabetes</v>
      </c>
      <c r="L219" s="12">
        <f>VLOOKUP($A219,'Hospitalisation Details'!$A$1:$U$2344,18,FALSE)</f>
        <v>26198</v>
      </c>
      <c r="M219" s="21">
        <f>VLOOKUP($A219,'Hospitalisation Details'!$A$1:$U$2344,21,FALSE)</f>
        <v>35345.730000000003</v>
      </c>
      <c r="N219" s="9" t="str">
        <f>VLOOKUP($A219,'Hospitalisation Details'!$A$1:$U$2344,14,FALSE)</f>
        <v>tier - 2</v>
      </c>
      <c r="O219" s="9" t="str">
        <f>VLOOKUP($A219,'Hospitalisation Details'!$A$1:$U$2344,15,FALSE)</f>
        <v>tier - 3</v>
      </c>
      <c r="P219" s="9" t="str">
        <f>VLOOKUP($A219,'Hospitalisation Details'!$A$1:$U$2344,16,FALSE)</f>
        <v>R1011</v>
      </c>
      <c r="Q219" s="9">
        <f>VLOOKUP($A219,'Hospitalisation Details'!$A$1:$U$2344,20,FALSE)</f>
        <v>51</v>
      </c>
    </row>
    <row r="220" spans="1:17" ht="15.75" x14ac:dyDescent="0.25">
      <c r="A220" s="10" t="s">
        <v>2154</v>
      </c>
      <c r="B220" s="7" t="str">
        <f>VLOOKUP($A220,'Customer Names'!$A$1:$E$2336,4,FALSE)</f>
        <v xml:space="preserve">  Gavin M</v>
      </c>
      <c r="C220" s="7">
        <f>VLOOKUP($A220,'Medical Examinations'!$A$1:$P$2336,2,FALSE)</f>
        <v>42.27</v>
      </c>
      <c r="D220" s="7">
        <f>VLOOKUP($A220,'Medical Examinations'!$A$1:$P$2336,3,FALSE)</f>
        <v>6.05</v>
      </c>
      <c r="E220" s="7" t="str">
        <f>VLOOKUP($A220,'Medical Examinations'!$A$1:$P$2336,13,FALSE)</f>
        <v>Yes</v>
      </c>
      <c r="F220" s="7" t="str">
        <f>VLOOKUP($A220,'Medical Examinations'!$A$1:$P$2336,5,FALSE)</f>
        <v>No</v>
      </c>
      <c r="G220" s="7" t="str">
        <f>VLOOKUP($A220,'Medical Examinations'!$A$1:$P$2336,6,FALSE)</f>
        <v>No</v>
      </c>
      <c r="H220" s="7">
        <f>VLOOKUP($A220,'Medical Examinations'!$A$1:$P$2336,12,FALSE)</f>
        <v>1</v>
      </c>
      <c r="I220" s="7" t="str">
        <f>VLOOKUP($A220,'Medical Examinations'!$A$1:$P$2336,14,FALSE)</f>
        <v>Yes</v>
      </c>
      <c r="J220" s="7" t="str">
        <f>VLOOKUP($A220,'Medical Examinations'!$A$1:$P$2336,15,FALSE)</f>
        <v>Obesity</v>
      </c>
      <c r="K220" s="7" t="str">
        <f>VLOOKUP($A220,'Medical Examinations'!$A$1:$P$2336,16,FALSE)</f>
        <v>Prediabetes</v>
      </c>
      <c r="L220" s="12">
        <f>VLOOKUP($A220,'Hospitalisation Details'!$A$1:$U$2344,18,FALSE)</f>
        <v>32405</v>
      </c>
      <c r="M220" s="21">
        <f>VLOOKUP($A220,'Hospitalisation Details'!$A$1:$U$2344,21,FALSE)</f>
        <v>35315.96</v>
      </c>
      <c r="N220" s="9" t="str">
        <f>VLOOKUP($A220,'Hospitalisation Details'!$A$1:$U$2344,14,FALSE)</f>
        <v>tier - 2</v>
      </c>
      <c r="O220" s="9" t="str">
        <f>VLOOKUP($A220,'Hospitalisation Details'!$A$1:$U$2344,15,FALSE)</f>
        <v>tier - 1</v>
      </c>
      <c r="P220" s="9" t="str">
        <f>VLOOKUP($A220,'Hospitalisation Details'!$A$1:$U$2344,16,FALSE)</f>
        <v>R1011</v>
      </c>
      <c r="Q220" s="9">
        <f>VLOOKUP($A220,'Hospitalisation Details'!$A$1:$U$2344,20,FALSE)</f>
        <v>34</v>
      </c>
    </row>
    <row r="221" spans="1:17" ht="15.75" x14ac:dyDescent="0.25">
      <c r="A221" s="10" t="s">
        <v>2153</v>
      </c>
      <c r="B221" s="7" t="str">
        <f>VLOOKUP($A221,'Customer Names'!$A$1:$E$2336,4,FALSE)</f>
        <v xml:space="preserve">  Rick E</v>
      </c>
      <c r="C221" s="7">
        <f>VLOOKUP($A221,'Medical Examinations'!$A$1:$P$2336,2,FALSE)</f>
        <v>53.25</v>
      </c>
      <c r="D221" s="7">
        <f>VLOOKUP($A221,'Medical Examinations'!$A$1:$P$2336,3,FALSE)</f>
        <v>6.11</v>
      </c>
      <c r="E221" s="7" t="str">
        <f>VLOOKUP($A221,'Medical Examinations'!$A$1:$P$2336,13,FALSE)</f>
        <v>Yes</v>
      </c>
      <c r="F221" s="7" t="str">
        <f>VLOOKUP($A221,'Medical Examinations'!$A$1:$P$2336,5,FALSE)</f>
        <v>No</v>
      </c>
      <c r="G221" s="7" t="str">
        <f>VLOOKUP($A221,'Medical Examinations'!$A$1:$P$2336,6,FALSE)</f>
        <v>Yes</v>
      </c>
      <c r="H221" s="7">
        <f>VLOOKUP($A221,'Medical Examinations'!$A$1:$P$2336,12,FALSE)</f>
        <v>1</v>
      </c>
      <c r="I221" s="7" t="str">
        <f>VLOOKUP($A221,'Medical Examinations'!$A$1:$P$2336,14,FALSE)</f>
        <v>Yes</v>
      </c>
      <c r="J221" s="7" t="str">
        <f>VLOOKUP($A221,'Medical Examinations'!$A$1:$P$2336,15,FALSE)</f>
        <v>Obesity</v>
      </c>
      <c r="K221" s="7" t="str">
        <f>VLOOKUP($A221,'Medical Examinations'!$A$1:$P$2336,16,FALSE)</f>
        <v>Prediabetes</v>
      </c>
      <c r="L221" s="12">
        <f>VLOOKUP($A221,'Hospitalisation Details'!$A$1:$U$2344,18,FALSE)</f>
        <v>35620</v>
      </c>
      <c r="M221" s="21">
        <f>VLOOKUP($A221,'Hospitalisation Details'!$A$1:$U$2344,21,FALSE)</f>
        <v>35302.089999999997</v>
      </c>
      <c r="N221" s="9" t="str">
        <f>VLOOKUP($A221,'Hospitalisation Details'!$A$1:$U$2344,14,FALSE)</f>
        <v>tier - 1</v>
      </c>
      <c r="O221" s="9" t="str">
        <f>VLOOKUP($A221,'Hospitalisation Details'!$A$1:$U$2344,15,FALSE)</f>
        <v>tier - 2</v>
      </c>
      <c r="P221" s="9" t="str">
        <f>VLOOKUP($A221,'Hospitalisation Details'!$A$1:$U$2344,16,FALSE)</f>
        <v>R1011</v>
      </c>
      <c r="Q221" s="9">
        <f>VLOOKUP($A221,'Hospitalisation Details'!$A$1:$U$2344,20,FALSE)</f>
        <v>25</v>
      </c>
    </row>
    <row r="222" spans="1:17" ht="15.75" x14ac:dyDescent="0.25">
      <c r="A222" s="10" t="s">
        <v>2152</v>
      </c>
      <c r="B222" s="7" t="str">
        <f>VLOOKUP($A222,'Customer Names'!$A$1:$E$2336,4,FALSE)</f>
        <v xml:space="preserve">  Andrea H</v>
      </c>
      <c r="C222" s="7">
        <f>VLOOKUP($A222,'Medical Examinations'!$A$1:$P$2336,2,FALSE)</f>
        <v>26.8</v>
      </c>
      <c r="D222" s="7">
        <f>VLOOKUP($A222,'Medical Examinations'!$A$1:$P$2336,3,FALSE)</f>
        <v>10.93</v>
      </c>
      <c r="E222" s="7" t="str">
        <f>VLOOKUP($A222,'Medical Examinations'!$A$1:$P$2336,13,FALSE)</f>
        <v>Yes</v>
      </c>
      <c r="F222" s="7" t="str">
        <f>VLOOKUP($A222,'Medical Examinations'!$A$1:$P$2336,5,FALSE)</f>
        <v>No</v>
      </c>
      <c r="G222" s="7" t="str">
        <f>VLOOKUP($A222,'Medical Examinations'!$A$1:$P$2336,6,FALSE)</f>
        <v>No</v>
      </c>
      <c r="H222" s="7" t="str">
        <f>VLOOKUP($A222,'Medical Examinations'!$A$1:$P$2336,12,FALSE)</f>
        <v>0</v>
      </c>
      <c r="I222" s="7" t="str">
        <f>VLOOKUP($A222,'Medical Examinations'!$A$1:$P$2336,14,FALSE)</f>
        <v>No</v>
      </c>
      <c r="J222" s="7" t="str">
        <f>VLOOKUP($A222,'Medical Examinations'!$A$1:$P$2336,15,FALSE)</f>
        <v>Over weight</v>
      </c>
      <c r="K222" s="7" t="str">
        <f>VLOOKUP($A222,'Medical Examinations'!$A$1:$P$2336,16,FALSE)</f>
        <v>Diabetes</v>
      </c>
      <c r="L222" s="12">
        <f>VLOOKUP($A222,'Hospitalisation Details'!$A$1:$U$2344,18,FALSE)</f>
        <v>24836</v>
      </c>
      <c r="M222" s="21">
        <f>VLOOKUP($A222,'Hospitalisation Details'!$A$1:$U$2344,21,FALSE)</f>
        <v>35160.129999999997</v>
      </c>
      <c r="N222" s="9" t="str">
        <f>VLOOKUP($A222,'Hospitalisation Details'!$A$1:$U$2344,14,FALSE)</f>
        <v>tier - 2</v>
      </c>
      <c r="O222" s="9" t="str">
        <f>VLOOKUP($A222,'Hospitalisation Details'!$A$1:$U$2344,15,FALSE)</f>
        <v>tier - 2</v>
      </c>
      <c r="P222" s="9" t="str">
        <f>VLOOKUP($A222,'Hospitalisation Details'!$A$1:$U$2344,16,FALSE)</f>
        <v>R1011</v>
      </c>
      <c r="Q222" s="9">
        <f>VLOOKUP($A222,'Hospitalisation Details'!$A$1:$U$2344,20,FALSE)</f>
        <v>55</v>
      </c>
    </row>
    <row r="223" spans="1:17" ht="15.75" x14ac:dyDescent="0.25">
      <c r="A223" s="10" t="s">
        <v>2151</v>
      </c>
      <c r="B223" s="7" t="str">
        <f>VLOOKUP($A223,'Customer Names'!$A$1:$E$2336,4,FALSE)</f>
        <v xml:space="preserve">  Anthony S</v>
      </c>
      <c r="C223" s="7">
        <f>VLOOKUP($A223,'Medical Examinations'!$A$1:$P$2336,2,FALSE)</f>
        <v>28.5</v>
      </c>
      <c r="D223" s="7">
        <f>VLOOKUP($A223,'Medical Examinations'!$A$1:$P$2336,3,FALSE)</f>
        <v>5.12</v>
      </c>
      <c r="E223" s="7" t="str">
        <f>VLOOKUP($A223,'Medical Examinations'!$A$1:$P$2336,13,FALSE)</f>
        <v>No</v>
      </c>
      <c r="F223" s="7" t="str">
        <f>VLOOKUP($A223,'Medical Examinations'!$A$1:$P$2336,5,FALSE)</f>
        <v>No</v>
      </c>
      <c r="G223" s="7" t="str">
        <f>VLOOKUP($A223,'Medical Examinations'!$A$1:$P$2336,6,FALSE)</f>
        <v>No</v>
      </c>
      <c r="H223" s="7">
        <f>VLOOKUP($A223,'Medical Examinations'!$A$1:$P$2336,12,FALSE)</f>
        <v>1</v>
      </c>
      <c r="I223" s="7" t="str">
        <f>VLOOKUP($A223,'Medical Examinations'!$A$1:$P$2336,14,FALSE)</f>
        <v>Yes</v>
      </c>
      <c r="J223" s="7" t="str">
        <f>VLOOKUP($A223,'Medical Examinations'!$A$1:$P$2336,15,FALSE)</f>
        <v>Over weight</v>
      </c>
      <c r="K223" s="7" t="str">
        <f>VLOOKUP($A223,'Medical Examinations'!$A$1:$P$2336,16,FALSE)</f>
        <v>Normal</v>
      </c>
      <c r="L223" s="12">
        <f>VLOOKUP($A223,'Hospitalisation Details'!$A$1:$U$2344,18,FALSE)</f>
        <v>36151</v>
      </c>
      <c r="M223" s="21">
        <f>VLOOKUP($A223,'Hospitalisation Details'!$A$1:$U$2344,21,FALSE)</f>
        <v>35147.53</v>
      </c>
      <c r="N223" s="9" t="str">
        <f>VLOOKUP($A223,'Hospitalisation Details'!$A$1:$U$2344,14,FALSE)</f>
        <v>tier - 1</v>
      </c>
      <c r="O223" s="9" t="str">
        <f>VLOOKUP($A223,'Hospitalisation Details'!$A$1:$U$2344,15,FALSE)</f>
        <v>tier - 1</v>
      </c>
      <c r="P223" s="9" t="str">
        <f>VLOOKUP($A223,'Hospitalisation Details'!$A$1:$U$2344,16,FALSE)</f>
        <v>R1016</v>
      </c>
      <c r="Q223" s="9">
        <f>VLOOKUP($A223,'Hospitalisation Details'!$A$1:$U$2344,20,FALSE)</f>
        <v>24</v>
      </c>
    </row>
    <row r="224" spans="1:17" ht="15.75" x14ac:dyDescent="0.25">
      <c r="A224" s="10" t="s">
        <v>2150</v>
      </c>
      <c r="B224" s="7" t="str">
        <f>VLOOKUP($A224,'Customer Names'!$A$1:$E$2336,4,FALSE)</f>
        <v xml:space="preserve">  Erik</v>
      </c>
      <c r="C224" s="7">
        <f>VLOOKUP($A224,'Medical Examinations'!$A$1:$P$2336,2,FALSE)</f>
        <v>22.895</v>
      </c>
      <c r="D224" s="7">
        <f>VLOOKUP($A224,'Medical Examinations'!$A$1:$P$2336,3,FALSE)</f>
        <v>5.72</v>
      </c>
      <c r="E224" s="7" t="str">
        <f>VLOOKUP($A224,'Medical Examinations'!$A$1:$P$2336,13,FALSE)</f>
        <v>No</v>
      </c>
      <c r="F224" s="7" t="str">
        <f>VLOOKUP($A224,'Medical Examinations'!$A$1:$P$2336,5,FALSE)</f>
        <v>No</v>
      </c>
      <c r="G224" s="7" t="str">
        <f>VLOOKUP($A224,'Medical Examinations'!$A$1:$P$2336,6,FALSE)</f>
        <v>No</v>
      </c>
      <c r="H224" s="7" t="str">
        <f>VLOOKUP($A224,'Medical Examinations'!$A$1:$P$2336,12,FALSE)</f>
        <v>0</v>
      </c>
      <c r="I224" s="7" t="str">
        <f>VLOOKUP($A224,'Medical Examinations'!$A$1:$P$2336,14,FALSE)</f>
        <v>Yes</v>
      </c>
      <c r="J224" s="7" t="str">
        <f>VLOOKUP($A224,'Medical Examinations'!$A$1:$P$2336,15,FALSE)</f>
        <v>Normal weight</v>
      </c>
      <c r="K224" s="7" t="str">
        <f>VLOOKUP($A224,'Medical Examinations'!$A$1:$P$2336,16,FALSE)</f>
        <v>Prediabetes</v>
      </c>
      <c r="L224" s="12">
        <f>VLOOKUP($A224,'Hospitalisation Details'!$A$1:$U$2344,18,FALSE)</f>
        <v>28305</v>
      </c>
      <c r="M224" s="21">
        <f>VLOOKUP($A224,'Hospitalisation Details'!$A$1:$U$2344,21,FALSE)</f>
        <v>35069.370000000003</v>
      </c>
      <c r="N224" s="9" t="str">
        <f>VLOOKUP($A224,'Hospitalisation Details'!$A$1:$U$2344,14,FALSE)</f>
        <v>tier - 1</v>
      </c>
      <c r="O224" s="9" t="str">
        <f>VLOOKUP($A224,'Hospitalisation Details'!$A$1:$U$2344,15,FALSE)</f>
        <v>tier - 1</v>
      </c>
      <c r="P224" s="9" t="str">
        <f>VLOOKUP($A224,'Hospitalisation Details'!$A$1:$U$2344,16,FALSE)</f>
        <v>R1017</v>
      </c>
      <c r="Q224" s="9">
        <f>VLOOKUP($A224,'Hospitalisation Details'!$A$1:$U$2344,20,FALSE)</f>
        <v>45</v>
      </c>
    </row>
    <row r="225" spans="1:17" ht="15.75" x14ac:dyDescent="0.25">
      <c r="A225" s="10" t="s">
        <v>2149</v>
      </c>
      <c r="B225" s="7" t="str">
        <f>VLOOKUP($A225,'Customer Names'!$A$1:$E$2336,4,FALSE)</f>
        <v xml:space="preserve">  Kiley D</v>
      </c>
      <c r="C225" s="7">
        <f>VLOOKUP($A225,'Medical Examinations'!$A$1:$P$2336,2,FALSE)</f>
        <v>34.06</v>
      </c>
      <c r="D225" s="7">
        <f>VLOOKUP($A225,'Medical Examinations'!$A$1:$P$2336,3,FALSE)</f>
        <v>11.83</v>
      </c>
      <c r="E225" s="7" t="str">
        <f>VLOOKUP($A225,'Medical Examinations'!$A$1:$P$2336,13,FALSE)</f>
        <v>Yes</v>
      </c>
      <c r="F225" s="7" t="str">
        <f>VLOOKUP($A225,'Medical Examinations'!$A$1:$P$2336,5,FALSE)</f>
        <v>No</v>
      </c>
      <c r="G225" s="7" t="str">
        <f>VLOOKUP($A225,'Medical Examinations'!$A$1:$P$2336,6,FALSE)</f>
        <v>No</v>
      </c>
      <c r="H225" s="7">
        <f>VLOOKUP($A225,'Medical Examinations'!$A$1:$P$2336,12,FALSE)</f>
        <v>1</v>
      </c>
      <c r="I225" s="7" t="str">
        <f>VLOOKUP($A225,'Medical Examinations'!$A$1:$P$2336,14,FALSE)</f>
        <v>Yes</v>
      </c>
      <c r="J225" s="7" t="str">
        <f>VLOOKUP($A225,'Medical Examinations'!$A$1:$P$2336,15,FALSE)</f>
        <v>Obesity</v>
      </c>
      <c r="K225" s="7" t="str">
        <f>VLOOKUP($A225,'Medical Examinations'!$A$1:$P$2336,16,FALSE)</f>
        <v>Diabetes</v>
      </c>
      <c r="L225" s="12">
        <f>VLOOKUP($A225,'Hospitalisation Details'!$A$1:$U$2344,18,FALSE)</f>
        <v>27635</v>
      </c>
      <c r="M225" s="21">
        <f>VLOOKUP($A225,'Hospitalisation Details'!$A$1:$U$2344,21,FALSE)</f>
        <v>35050.620000000003</v>
      </c>
      <c r="N225" s="9" t="str">
        <f>VLOOKUP($A225,'Hospitalisation Details'!$A$1:$U$2344,14,FALSE)</f>
        <v>tier - 2</v>
      </c>
      <c r="O225" s="9" t="str">
        <f>VLOOKUP($A225,'Hospitalisation Details'!$A$1:$U$2344,15,FALSE)</f>
        <v>tier - 1</v>
      </c>
      <c r="P225" s="9" t="str">
        <f>VLOOKUP($A225,'Hospitalisation Details'!$A$1:$U$2344,16,FALSE)</f>
        <v>R1011</v>
      </c>
      <c r="Q225" s="9">
        <f>VLOOKUP($A225,'Hospitalisation Details'!$A$1:$U$2344,20,FALSE)</f>
        <v>47</v>
      </c>
    </row>
    <row r="226" spans="1:17" ht="15.75" x14ac:dyDescent="0.25">
      <c r="A226" s="10" t="s">
        <v>2148</v>
      </c>
      <c r="B226" s="7" t="str">
        <f>VLOOKUP($A226,'Customer Names'!$A$1:$E$2336,4,FALSE)</f>
        <v xml:space="preserve">  Jennifer</v>
      </c>
      <c r="C226" s="7">
        <f>VLOOKUP($A226,'Medical Examinations'!$A$1:$P$2336,2,FALSE)</f>
        <v>36.409999999999997</v>
      </c>
      <c r="D226" s="7">
        <f>VLOOKUP($A226,'Medical Examinations'!$A$1:$P$2336,3,FALSE)</f>
        <v>4.55</v>
      </c>
      <c r="E226" s="7" t="str">
        <f>VLOOKUP($A226,'Medical Examinations'!$A$1:$P$2336,13,FALSE)</f>
        <v>No</v>
      </c>
      <c r="F226" s="7" t="str">
        <f>VLOOKUP($A226,'Medical Examinations'!$A$1:$P$2336,5,FALSE)</f>
        <v>No</v>
      </c>
      <c r="G226" s="7" t="str">
        <f>VLOOKUP($A226,'Medical Examinations'!$A$1:$P$2336,6,FALSE)</f>
        <v>No</v>
      </c>
      <c r="H226" s="7" t="str">
        <f>VLOOKUP($A226,'Medical Examinations'!$A$1:$P$2336,12,FALSE)</f>
        <v>0</v>
      </c>
      <c r="I226" s="7" t="str">
        <f>VLOOKUP($A226,'Medical Examinations'!$A$1:$P$2336,14,FALSE)</f>
        <v>Yes</v>
      </c>
      <c r="J226" s="7" t="str">
        <f>VLOOKUP($A226,'Medical Examinations'!$A$1:$P$2336,15,FALSE)</f>
        <v>Obesity</v>
      </c>
      <c r="K226" s="7" t="str">
        <f>VLOOKUP($A226,'Medical Examinations'!$A$1:$P$2336,16,FALSE)</f>
        <v>Normal</v>
      </c>
      <c r="L226" s="12">
        <f>VLOOKUP($A226,'Hospitalisation Details'!$A$1:$U$2344,18,FALSE)</f>
        <v>30137</v>
      </c>
      <c r="M226" s="21">
        <f>VLOOKUP($A226,'Hospitalisation Details'!$A$1:$U$2344,21,FALSE)</f>
        <v>35000.730000000003</v>
      </c>
      <c r="N226" s="9" t="str">
        <f>VLOOKUP($A226,'Hospitalisation Details'!$A$1:$U$2344,14,FALSE)</f>
        <v>tier - 2</v>
      </c>
      <c r="O226" s="9" t="str">
        <f>VLOOKUP($A226,'Hospitalisation Details'!$A$1:$U$2344,15,FALSE)</f>
        <v>tier - 3</v>
      </c>
      <c r="P226" s="9" t="str">
        <f>VLOOKUP($A226,'Hospitalisation Details'!$A$1:$U$2344,16,FALSE)</f>
        <v>R1011</v>
      </c>
      <c r="Q226" s="9">
        <f>VLOOKUP($A226,'Hospitalisation Details'!$A$1:$U$2344,20,FALSE)</f>
        <v>40</v>
      </c>
    </row>
    <row r="227" spans="1:17" ht="15.75" x14ac:dyDescent="0.25">
      <c r="A227" s="10" t="s">
        <v>2147</v>
      </c>
      <c r="B227" s="7" t="str">
        <f>VLOOKUP($A227,'Customer Names'!$A$1:$E$2336,4,FALSE)</f>
        <v xml:space="preserve">  Chris</v>
      </c>
      <c r="C227" s="7">
        <f>VLOOKUP($A227,'Medical Examinations'!$A$1:$P$2336,2,FALSE)</f>
        <v>52.3</v>
      </c>
      <c r="D227" s="7">
        <f>VLOOKUP($A227,'Medical Examinations'!$A$1:$P$2336,3,FALSE)</f>
        <v>4.87</v>
      </c>
      <c r="E227" s="7" t="str">
        <f>VLOOKUP($A227,'Medical Examinations'!$A$1:$P$2336,13,FALSE)</f>
        <v>Yes</v>
      </c>
      <c r="F227" s="7" t="str">
        <f>VLOOKUP($A227,'Medical Examinations'!$A$1:$P$2336,5,FALSE)</f>
        <v>No</v>
      </c>
      <c r="G227" s="7" t="str">
        <f>VLOOKUP($A227,'Medical Examinations'!$A$1:$P$2336,6,FALSE)</f>
        <v>Yes</v>
      </c>
      <c r="H227" s="7">
        <f>VLOOKUP($A227,'Medical Examinations'!$A$1:$P$2336,12,FALSE)</f>
        <v>1</v>
      </c>
      <c r="I227" s="7" t="str">
        <f>VLOOKUP($A227,'Medical Examinations'!$A$1:$P$2336,14,FALSE)</f>
        <v>Yes</v>
      </c>
      <c r="J227" s="7" t="str">
        <f>VLOOKUP($A227,'Medical Examinations'!$A$1:$P$2336,15,FALSE)</f>
        <v>Obesity</v>
      </c>
      <c r="K227" s="7" t="str">
        <f>VLOOKUP($A227,'Medical Examinations'!$A$1:$P$2336,16,FALSE)</f>
        <v>Normal</v>
      </c>
      <c r="L227" s="12">
        <f>VLOOKUP($A227,'Hospitalisation Details'!$A$1:$U$2344,18,FALSE)</f>
        <v>35664</v>
      </c>
      <c r="M227" s="21">
        <f>VLOOKUP($A227,'Hospitalisation Details'!$A$1:$U$2344,21,FALSE)</f>
        <v>34979.86</v>
      </c>
      <c r="N227" s="9" t="str">
        <f>VLOOKUP($A227,'Hospitalisation Details'!$A$1:$U$2344,14,FALSE)</f>
        <v>tier - 2</v>
      </c>
      <c r="O227" s="9" t="str">
        <f>VLOOKUP($A227,'Hospitalisation Details'!$A$1:$U$2344,15,FALSE)</f>
        <v>tier - 2</v>
      </c>
      <c r="P227" s="9" t="str">
        <f>VLOOKUP($A227,'Hospitalisation Details'!$A$1:$U$2344,16,FALSE)</f>
        <v>R1011</v>
      </c>
      <c r="Q227" s="9">
        <f>VLOOKUP($A227,'Hospitalisation Details'!$A$1:$U$2344,20,FALSE)</f>
        <v>25</v>
      </c>
    </row>
    <row r="228" spans="1:17" ht="15.75" x14ac:dyDescent="0.25">
      <c r="A228" s="10" t="s">
        <v>2146</v>
      </c>
      <c r="B228" s="7" t="str">
        <f>VLOOKUP($A228,'Customer Names'!$A$1:$E$2336,4,FALSE)</f>
        <v xml:space="preserve">  Marian M</v>
      </c>
      <c r="C228" s="7">
        <f>VLOOKUP($A228,'Medical Examinations'!$A$1:$P$2336,2,FALSE)</f>
        <v>52.66</v>
      </c>
      <c r="D228" s="7">
        <f>VLOOKUP($A228,'Medical Examinations'!$A$1:$P$2336,3,FALSE)</f>
        <v>4.45</v>
      </c>
      <c r="E228" s="7" t="str">
        <f>VLOOKUP($A228,'Medical Examinations'!$A$1:$P$2336,13,FALSE)</f>
        <v>No</v>
      </c>
      <c r="F228" s="7" t="str">
        <f>VLOOKUP($A228,'Medical Examinations'!$A$1:$P$2336,5,FALSE)</f>
        <v>No</v>
      </c>
      <c r="G228" s="7" t="str">
        <f>VLOOKUP($A228,'Medical Examinations'!$A$1:$P$2336,6,FALSE)</f>
        <v>No</v>
      </c>
      <c r="H228" s="7">
        <f>VLOOKUP($A228,'Medical Examinations'!$A$1:$P$2336,12,FALSE)</f>
        <v>1</v>
      </c>
      <c r="I228" s="7" t="str">
        <f>VLOOKUP($A228,'Medical Examinations'!$A$1:$P$2336,14,FALSE)</f>
        <v>Yes</v>
      </c>
      <c r="J228" s="7" t="str">
        <f>VLOOKUP($A228,'Medical Examinations'!$A$1:$P$2336,15,FALSE)</f>
        <v>Obesity</v>
      </c>
      <c r="K228" s="7" t="str">
        <f>VLOOKUP($A228,'Medical Examinations'!$A$1:$P$2336,16,FALSE)</f>
        <v>Normal</v>
      </c>
      <c r="L228" s="12">
        <f>VLOOKUP($A228,'Hospitalisation Details'!$A$1:$U$2344,18,FALSE)</f>
        <v>36029</v>
      </c>
      <c r="M228" s="21">
        <f>VLOOKUP($A228,'Hospitalisation Details'!$A$1:$U$2344,21,FALSE)</f>
        <v>34976.42</v>
      </c>
      <c r="N228" s="9" t="str">
        <f>VLOOKUP($A228,'Hospitalisation Details'!$A$1:$U$2344,14,FALSE)</f>
        <v>tier - 2</v>
      </c>
      <c r="O228" s="9" t="str">
        <f>VLOOKUP($A228,'Hospitalisation Details'!$A$1:$U$2344,15,FALSE)</f>
        <v>tier - 1</v>
      </c>
      <c r="P228" s="9" t="str">
        <f>VLOOKUP($A228,'Hospitalisation Details'!$A$1:$U$2344,16,FALSE)</f>
        <v>R1011</v>
      </c>
      <c r="Q228" s="9">
        <f>VLOOKUP($A228,'Hospitalisation Details'!$A$1:$U$2344,20,FALSE)</f>
        <v>24</v>
      </c>
    </row>
    <row r="229" spans="1:17" ht="15.75" x14ac:dyDescent="0.25">
      <c r="A229" s="10" t="s">
        <v>2145</v>
      </c>
      <c r="B229" s="7" t="str">
        <f>VLOOKUP($A229,'Customer Names'!$A$1:$E$2336,4,FALSE)</f>
        <v xml:space="preserve">  Jeremy</v>
      </c>
      <c r="C229" s="7">
        <f>VLOOKUP($A229,'Medical Examinations'!$A$1:$P$2336,2,FALSE)</f>
        <v>29.57</v>
      </c>
      <c r="D229" s="7">
        <f>VLOOKUP($A229,'Medical Examinations'!$A$1:$P$2336,3,FALSE)</f>
        <v>9.42</v>
      </c>
      <c r="E229" s="7" t="str">
        <f>VLOOKUP($A229,'Medical Examinations'!$A$1:$P$2336,13,FALSE)</f>
        <v>Yes</v>
      </c>
      <c r="F229" s="7" t="str">
        <f>VLOOKUP($A229,'Medical Examinations'!$A$1:$P$2336,5,FALSE)</f>
        <v>No</v>
      </c>
      <c r="G229" s="7" t="str">
        <f>VLOOKUP($A229,'Medical Examinations'!$A$1:$P$2336,6,FALSE)</f>
        <v>No</v>
      </c>
      <c r="H229" s="7" t="str">
        <f>VLOOKUP($A229,'Medical Examinations'!$A$1:$P$2336,12,FALSE)</f>
        <v>0</v>
      </c>
      <c r="I229" s="7" t="str">
        <f>VLOOKUP($A229,'Medical Examinations'!$A$1:$P$2336,14,FALSE)</f>
        <v>Yes</v>
      </c>
      <c r="J229" s="7" t="str">
        <f>VLOOKUP($A229,'Medical Examinations'!$A$1:$P$2336,15,FALSE)</f>
        <v>Over weight</v>
      </c>
      <c r="K229" s="7" t="str">
        <f>VLOOKUP($A229,'Medical Examinations'!$A$1:$P$2336,16,FALSE)</f>
        <v>Diabetes</v>
      </c>
      <c r="L229" s="12">
        <f>VLOOKUP($A229,'Hospitalisation Details'!$A$1:$U$2344,18,FALSE)</f>
        <v>24752</v>
      </c>
      <c r="M229" s="21">
        <f>VLOOKUP($A229,'Hospitalisation Details'!$A$1:$U$2344,21,FALSE)</f>
        <v>34975.68</v>
      </c>
      <c r="N229" s="9" t="str">
        <f>VLOOKUP($A229,'Hospitalisation Details'!$A$1:$U$2344,14,FALSE)</f>
        <v>tier - 2</v>
      </c>
      <c r="O229" s="9" t="str">
        <f>VLOOKUP($A229,'Hospitalisation Details'!$A$1:$U$2344,15,FALSE)</f>
        <v>tier - 2</v>
      </c>
      <c r="P229" s="9" t="str">
        <f>VLOOKUP($A229,'Hospitalisation Details'!$A$1:$U$2344,16,FALSE)</f>
        <v>R1011</v>
      </c>
      <c r="Q229" s="9">
        <f>VLOOKUP($A229,'Hospitalisation Details'!$A$1:$U$2344,20,FALSE)</f>
        <v>55</v>
      </c>
    </row>
    <row r="230" spans="1:17" ht="15.75" x14ac:dyDescent="0.25">
      <c r="A230" s="10" t="s">
        <v>2144</v>
      </c>
      <c r="B230" s="7" t="str">
        <f>VLOOKUP($A230,'Customer Names'!$A$1:$E$2336,4,FALSE)</f>
        <v xml:space="preserve">  Allison H</v>
      </c>
      <c r="C230" s="7">
        <f>VLOOKUP($A230,'Medical Examinations'!$A$1:$P$2336,2,FALSE)</f>
        <v>36.99</v>
      </c>
      <c r="D230" s="7">
        <f>VLOOKUP($A230,'Medical Examinations'!$A$1:$P$2336,3,FALSE)</f>
        <v>5.37</v>
      </c>
      <c r="E230" s="7" t="str">
        <f>VLOOKUP($A230,'Medical Examinations'!$A$1:$P$2336,13,FALSE)</f>
        <v>Yes</v>
      </c>
      <c r="F230" s="7" t="str">
        <f>VLOOKUP($A230,'Medical Examinations'!$A$1:$P$2336,5,FALSE)</f>
        <v>No</v>
      </c>
      <c r="G230" s="7" t="str">
        <f>VLOOKUP($A230,'Medical Examinations'!$A$1:$P$2336,6,FALSE)</f>
        <v>Yes</v>
      </c>
      <c r="H230" s="7">
        <f>VLOOKUP($A230,'Medical Examinations'!$A$1:$P$2336,12,FALSE)</f>
        <v>1</v>
      </c>
      <c r="I230" s="7" t="str">
        <f>VLOOKUP($A230,'Medical Examinations'!$A$1:$P$2336,14,FALSE)</f>
        <v>Yes</v>
      </c>
      <c r="J230" s="7" t="str">
        <f>VLOOKUP($A230,'Medical Examinations'!$A$1:$P$2336,15,FALSE)</f>
        <v>Obesity</v>
      </c>
      <c r="K230" s="7" t="str">
        <f>VLOOKUP($A230,'Medical Examinations'!$A$1:$P$2336,16,FALSE)</f>
        <v>Normal</v>
      </c>
      <c r="L230" s="12">
        <f>VLOOKUP($A230,'Hospitalisation Details'!$A$1:$U$2344,18,FALSE)</f>
        <v>30526</v>
      </c>
      <c r="M230" s="21">
        <f>VLOOKUP($A230,'Hospitalisation Details'!$A$1:$U$2344,21,FALSE)</f>
        <v>34940.61</v>
      </c>
      <c r="N230" s="9" t="str">
        <f>VLOOKUP($A230,'Hospitalisation Details'!$A$1:$U$2344,14,FALSE)</f>
        <v>tier - 2</v>
      </c>
      <c r="O230" s="9" t="str">
        <f>VLOOKUP($A230,'Hospitalisation Details'!$A$1:$U$2344,15,FALSE)</f>
        <v>tier - 3</v>
      </c>
      <c r="P230" s="9" t="str">
        <f>VLOOKUP($A230,'Hospitalisation Details'!$A$1:$U$2344,16,FALSE)</f>
        <v>R1011</v>
      </c>
      <c r="Q230" s="9">
        <f>VLOOKUP($A230,'Hospitalisation Details'!$A$1:$U$2344,20,FALSE)</f>
        <v>39</v>
      </c>
    </row>
    <row r="231" spans="1:17" ht="15.75" x14ac:dyDescent="0.25">
      <c r="A231" s="10" t="s">
        <v>2143</v>
      </c>
      <c r="B231" s="7" t="str">
        <f>VLOOKUP($A231,'Customer Names'!$A$1:$E$2336,4,FALSE)</f>
        <v xml:space="preserve">  Elizabeth</v>
      </c>
      <c r="C231" s="7">
        <f>VLOOKUP($A231,'Medical Examinations'!$A$1:$P$2336,2,FALSE)</f>
        <v>31.4</v>
      </c>
      <c r="D231" s="7">
        <f>VLOOKUP($A231,'Medical Examinations'!$A$1:$P$2336,3,FALSE)</f>
        <v>4.5999999999999996</v>
      </c>
      <c r="E231" s="7" t="str">
        <f>VLOOKUP($A231,'Medical Examinations'!$A$1:$P$2336,13,FALSE)</f>
        <v>Yes</v>
      </c>
      <c r="F231" s="7" t="str">
        <f>VLOOKUP($A231,'Medical Examinations'!$A$1:$P$2336,5,FALSE)</f>
        <v>No</v>
      </c>
      <c r="G231" s="7" t="str">
        <f>VLOOKUP($A231,'Medical Examinations'!$A$1:$P$2336,6,FALSE)</f>
        <v>No</v>
      </c>
      <c r="H231" s="7">
        <f>VLOOKUP($A231,'Medical Examinations'!$A$1:$P$2336,12,FALSE)</f>
        <v>1</v>
      </c>
      <c r="I231" s="7" t="str">
        <f>VLOOKUP($A231,'Medical Examinations'!$A$1:$P$2336,14,FALSE)</f>
        <v>Yes</v>
      </c>
      <c r="J231" s="7" t="str">
        <f>VLOOKUP($A231,'Medical Examinations'!$A$1:$P$2336,15,FALSE)</f>
        <v>Obesity</v>
      </c>
      <c r="K231" s="7" t="str">
        <f>VLOOKUP($A231,'Medical Examinations'!$A$1:$P$2336,16,FALSE)</f>
        <v>Normal</v>
      </c>
      <c r="L231" s="12">
        <f>VLOOKUP($A231,'Hospitalisation Details'!$A$1:$U$2344,18,FALSE)</f>
        <v>34989</v>
      </c>
      <c r="M231" s="21">
        <f>VLOOKUP($A231,'Hospitalisation Details'!$A$1:$U$2344,21,FALSE)</f>
        <v>34838.870000000003</v>
      </c>
      <c r="N231" s="9" t="str">
        <f>VLOOKUP($A231,'Hospitalisation Details'!$A$1:$U$2344,14,FALSE)</f>
        <v>tier - 2</v>
      </c>
      <c r="O231" s="9" t="str">
        <f>VLOOKUP($A231,'Hospitalisation Details'!$A$1:$U$2344,15,FALSE)</f>
        <v>tier - 3</v>
      </c>
      <c r="P231" s="9" t="str">
        <f>VLOOKUP($A231,'Hospitalisation Details'!$A$1:$U$2344,16,FALSE)</f>
        <v>R1011</v>
      </c>
      <c r="Q231" s="9">
        <f>VLOOKUP($A231,'Hospitalisation Details'!$A$1:$U$2344,20,FALSE)</f>
        <v>27</v>
      </c>
    </row>
    <row r="232" spans="1:17" ht="15.75" x14ac:dyDescent="0.25">
      <c r="A232" s="10" t="s">
        <v>2142</v>
      </c>
      <c r="B232" s="7" t="str">
        <f>VLOOKUP($A232,'Customer Names'!$A$1:$E$2336,4,FALSE)</f>
        <v xml:space="preserve">  Andrew</v>
      </c>
      <c r="C232" s="7">
        <f>VLOOKUP($A232,'Medical Examinations'!$A$1:$P$2336,2,FALSE)</f>
        <v>34.9</v>
      </c>
      <c r="D232" s="7">
        <f>VLOOKUP($A232,'Medical Examinations'!$A$1:$P$2336,3,FALSE)</f>
        <v>6.22</v>
      </c>
      <c r="E232" s="7" t="str">
        <f>VLOOKUP($A232,'Medical Examinations'!$A$1:$P$2336,13,FALSE)</f>
        <v>No</v>
      </c>
      <c r="F232" s="7" t="str">
        <f>VLOOKUP($A232,'Medical Examinations'!$A$1:$P$2336,5,FALSE)</f>
        <v>No</v>
      </c>
      <c r="G232" s="7" t="str">
        <f>VLOOKUP($A232,'Medical Examinations'!$A$1:$P$2336,6,FALSE)</f>
        <v>Yes</v>
      </c>
      <c r="H232" s="7">
        <f>VLOOKUP($A232,'Medical Examinations'!$A$1:$P$2336,12,FALSE)</f>
        <v>1</v>
      </c>
      <c r="I232" s="7" t="str">
        <f>VLOOKUP($A232,'Medical Examinations'!$A$1:$P$2336,14,FALSE)</f>
        <v>Yes</v>
      </c>
      <c r="J232" s="7" t="str">
        <f>VLOOKUP($A232,'Medical Examinations'!$A$1:$P$2336,15,FALSE)</f>
        <v>Obesity</v>
      </c>
      <c r="K232" s="7" t="str">
        <f>VLOOKUP($A232,'Medical Examinations'!$A$1:$P$2336,16,FALSE)</f>
        <v>Prediabetes</v>
      </c>
      <c r="L232" s="12">
        <f>VLOOKUP($A232,'Hospitalisation Details'!$A$1:$U$2344,18,FALSE)</f>
        <v>37881</v>
      </c>
      <c r="M232" s="21">
        <f>VLOOKUP($A232,'Hospitalisation Details'!$A$1:$U$2344,21,FALSE)</f>
        <v>34828.65</v>
      </c>
      <c r="N232" s="9" t="str">
        <f>VLOOKUP($A232,'Hospitalisation Details'!$A$1:$U$2344,14,FALSE)</f>
        <v>tier - 1</v>
      </c>
      <c r="O232" s="9" t="str">
        <f>VLOOKUP($A232,'Hospitalisation Details'!$A$1:$U$2344,15,FALSE)</f>
        <v>tier - 3</v>
      </c>
      <c r="P232" s="9" t="str">
        <f>VLOOKUP($A232,'Hospitalisation Details'!$A$1:$U$2344,16,FALSE)</f>
        <v>R1011</v>
      </c>
      <c r="Q232" s="9">
        <f>VLOOKUP($A232,'Hospitalisation Details'!$A$1:$U$2344,20,FALSE)</f>
        <v>19</v>
      </c>
    </row>
    <row r="233" spans="1:17" ht="15.75" x14ac:dyDescent="0.25">
      <c r="A233" s="10" t="s">
        <v>2141</v>
      </c>
      <c r="B233" s="7" t="str">
        <f>VLOOKUP($A233,'Customer Names'!$A$1:$E$2336,4,FALSE)</f>
        <v xml:space="preserve">  Anders J</v>
      </c>
      <c r="C233" s="7">
        <f>VLOOKUP($A233,'Medical Examinations'!$A$1:$P$2336,2,FALSE)</f>
        <v>31.13</v>
      </c>
      <c r="D233" s="7">
        <f>VLOOKUP($A233,'Medical Examinations'!$A$1:$P$2336,3,FALSE)</f>
        <v>4.5199999999999996</v>
      </c>
      <c r="E233" s="7" t="str">
        <f>VLOOKUP($A233,'Medical Examinations'!$A$1:$P$2336,13,FALSE)</f>
        <v>Yes</v>
      </c>
      <c r="F233" s="7" t="str">
        <f>VLOOKUP($A233,'Medical Examinations'!$A$1:$P$2336,5,FALSE)</f>
        <v>No</v>
      </c>
      <c r="G233" s="7" t="str">
        <f>VLOOKUP($A233,'Medical Examinations'!$A$1:$P$2336,6,FALSE)</f>
        <v>No</v>
      </c>
      <c r="H233" s="7">
        <f>VLOOKUP($A233,'Medical Examinations'!$A$1:$P$2336,12,FALSE)</f>
        <v>1</v>
      </c>
      <c r="I233" s="7" t="str">
        <f>VLOOKUP($A233,'Medical Examinations'!$A$1:$P$2336,14,FALSE)</f>
        <v>Yes</v>
      </c>
      <c r="J233" s="7" t="str">
        <f>VLOOKUP($A233,'Medical Examinations'!$A$1:$P$2336,15,FALSE)</f>
        <v>Obesity</v>
      </c>
      <c r="K233" s="7" t="str">
        <f>VLOOKUP($A233,'Medical Examinations'!$A$1:$P$2336,16,FALSE)</f>
        <v>Normal</v>
      </c>
      <c r="L233" s="12">
        <f>VLOOKUP($A233,'Hospitalisation Details'!$A$1:$U$2344,18,FALSE)</f>
        <v>35060</v>
      </c>
      <c r="M233" s="21">
        <f>VLOOKUP($A233,'Hospitalisation Details'!$A$1:$U$2344,21,FALSE)</f>
        <v>34806.47</v>
      </c>
      <c r="N233" s="9" t="str">
        <f>VLOOKUP($A233,'Hospitalisation Details'!$A$1:$U$2344,14,FALSE)</f>
        <v>tier - 1</v>
      </c>
      <c r="O233" s="9" t="str">
        <f>VLOOKUP($A233,'Hospitalisation Details'!$A$1:$U$2344,15,FALSE)</f>
        <v>tier - 2</v>
      </c>
      <c r="P233" s="9" t="str">
        <f>VLOOKUP($A233,'Hospitalisation Details'!$A$1:$U$2344,16,FALSE)</f>
        <v>R1013</v>
      </c>
      <c r="Q233" s="9">
        <f>VLOOKUP($A233,'Hospitalisation Details'!$A$1:$U$2344,20,FALSE)</f>
        <v>27</v>
      </c>
    </row>
    <row r="234" spans="1:17" ht="15.75" x14ac:dyDescent="0.25">
      <c r="A234" s="10" t="s">
        <v>2140</v>
      </c>
      <c r="B234" s="7" t="str">
        <f>VLOOKUP($A234,'Customer Names'!$A$1:$E$2336,4,FALSE)</f>
        <v xml:space="preserve">  Sean</v>
      </c>
      <c r="C234" s="7">
        <f>VLOOKUP($A234,'Medical Examinations'!$A$1:$P$2336,2,FALSE)</f>
        <v>34.799999999999997</v>
      </c>
      <c r="D234" s="7">
        <f>VLOOKUP($A234,'Medical Examinations'!$A$1:$P$2336,3,FALSE)</f>
        <v>6.18</v>
      </c>
      <c r="E234" s="7" t="str">
        <f>VLOOKUP($A234,'Medical Examinations'!$A$1:$P$2336,13,FALSE)</f>
        <v>No</v>
      </c>
      <c r="F234" s="7" t="str">
        <f>VLOOKUP($A234,'Medical Examinations'!$A$1:$P$2336,5,FALSE)</f>
        <v>No</v>
      </c>
      <c r="G234" s="7" t="str">
        <f>VLOOKUP($A234,'Medical Examinations'!$A$1:$P$2336,6,FALSE)</f>
        <v>Yes</v>
      </c>
      <c r="H234" s="7">
        <f>VLOOKUP($A234,'Medical Examinations'!$A$1:$P$2336,12,FALSE)</f>
        <v>1</v>
      </c>
      <c r="I234" s="7" t="str">
        <f>VLOOKUP($A234,'Medical Examinations'!$A$1:$P$2336,14,FALSE)</f>
        <v>Yes</v>
      </c>
      <c r="J234" s="7" t="str">
        <f>VLOOKUP($A234,'Medical Examinations'!$A$1:$P$2336,15,FALSE)</f>
        <v>Obesity</v>
      </c>
      <c r="K234" s="7" t="str">
        <f>VLOOKUP($A234,'Medical Examinations'!$A$1:$P$2336,16,FALSE)</f>
        <v>Prediabetes</v>
      </c>
      <c r="L234" s="12">
        <f>VLOOKUP($A234,'Hospitalisation Details'!$A$1:$U$2344,18,FALSE)</f>
        <v>37805</v>
      </c>
      <c r="M234" s="21">
        <f>VLOOKUP($A234,'Hospitalisation Details'!$A$1:$U$2344,21,FALSE)</f>
        <v>34779.620000000003</v>
      </c>
      <c r="N234" s="9" t="str">
        <f>VLOOKUP($A234,'Hospitalisation Details'!$A$1:$U$2344,14,FALSE)</f>
        <v>tier - 1</v>
      </c>
      <c r="O234" s="9" t="str">
        <f>VLOOKUP($A234,'Hospitalisation Details'!$A$1:$U$2344,15,FALSE)</f>
        <v>tier - 2</v>
      </c>
      <c r="P234" s="9" t="str">
        <f>VLOOKUP($A234,'Hospitalisation Details'!$A$1:$U$2344,16,FALSE)</f>
        <v>R1011</v>
      </c>
      <c r="Q234" s="9">
        <f>VLOOKUP($A234,'Hospitalisation Details'!$A$1:$U$2344,20,FALSE)</f>
        <v>19</v>
      </c>
    </row>
    <row r="235" spans="1:17" ht="15.75" x14ac:dyDescent="0.25">
      <c r="A235" s="10" t="s">
        <v>2139</v>
      </c>
      <c r="B235" s="7" t="str">
        <f>VLOOKUP($A235,'Customer Names'!$A$1:$E$2336,4,FALSE)</f>
        <v xml:space="preserve">  Brian M</v>
      </c>
      <c r="C235" s="7">
        <f>VLOOKUP($A235,'Medical Examinations'!$A$1:$P$2336,2,FALSE)</f>
        <v>31.68</v>
      </c>
      <c r="D235" s="7">
        <f>VLOOKUP($A235,'Medical Examinations'!$A$1:$P$2336,3,FALSE)</f>
        <v>4.4000000000000004</v>
      </c>
      <c r="E235" s="7" t="str">
        <f>VLOOKUP($A235,'Medical Examinations'!$A$1:$P$2336,13,FALSE)</f>
        <v>No</v>
      </c>
      <c r="F235" s="7" t="str">
        <f>VLOOKUP($A235,'Medical Examinations'!$A$1:$P$2336,5,FALSE)</f>
        <v>No</v>
      </c>
      <c r="G235" s="7" t="str">
        <f>VLOOKUP($A235,'Medical Examinations'!$A$1:$P$2336,6,FALSE)</f>
        <v>No</v>
      </c>
      <c r="H235" s="7" t="str">
        <f>VLOOKUP($A235,'Medical Examinations'!$A$1:$P$2336,12,FALSE)</f>
        <v>0</v>
      </c>
      <c r="I235" s="7" t="str">
        <f>VLOOKUP($A235,'Medical Examinations'!$A$1:$P$2336,14,FALSE)</f>
        <v>Yes</v>
      </c>
      <c r="J235" s="7" t="str">
        <f>VLOOKUP($A235,'Medical Examinations'!$A$1:$P$2336,15,FALSE)</f>
        <v>Obesity</v>
      </c>
      <c r="K235" s="7" t="str">
        <f>VLOOKUP($A235,'Medical Examinations'!$A$1:$P$2336,16,FALSE)</f>
        <v>Normal</v>
      </c>
      <c r="L235" s="12">
        <f>VLOOKUP($A235,'Hospitalisation Details'!$A$1:$U$2344,18,FALSE)</f>
        <v>34522</v>
      </c>
      <c r="M235" s="21">
        <f>VLOOKUP($A235,'Hospitalisation Details'!$A$1:$U$2344,21,FALSE)</f>
        <v>34672.15</v>
      </c>
      <c r="N235" s="9" t="str">
        <f>VLOOKUP($A235,'Hospitalisation Details'!$A$1:$U$2344,14,FALSE)</f>
        <v>tier - 1</v>
      </c>
      <c r="O235" s="9" t="str">
        <f>VLOOKUP($A235,'Hospitalisation Details'!$A$1:$U$2344,15,FALSE)</f>
        <v>tier - 3</v>
      </c>
      <c r="P235" s="9" t="str">
        <f>VLOOKUP($A235,'Hospitalisation Details'!$A$1:$U$2344,16,FALSE)</f>
        <v>R1013</v>
      </c>
      <c r="Q235" s="9">
        <f>VLOOKUP($A235,'Hospitalisation Details'!$A$1:$U$2344,20,FALSE)</f>
        <v>28</v>
      </c>
    </row>
    <row r="236" spans="1:17" ht="15.75" x14ac:dyDescent="0.25">
      <c r="A236" s="10" t="s">
        <v>2138</v>
      </c>
      <c r="B236" s="7" t="str">
        <f>VLOOKUP($A236,'Customer Names'!$A$1:$E$2336,4,FALSE)</f>
        <v xml:space="preserve">  Jeremy</v>
      </c>
      <c r="C236" s="7">
        <f>VLOOKUP($A236,'Medical Examinations'!$A$1:$P$2336,2,FALSE)</f>
        <v>33.534999999999997</v>
      </c>
      <c r="D236" s="7">
        <f>VLOOKUP($A236,'Medical Examinations'!$A$1:$P$2336,3,FALSE)</f>
        <v>6.23</v>
      </c>
      <c r="E236" s="7" t="str">
        <f>VLOOKUP($A236,'Medical Examinations'!$A$1:$P$2336,13,FALSE)</f>
        <v>No</v>
      </c>
      <c r="F236" s="7" t="str">
        <f>VLOOKUP($A236,'Medical Examinations'!$A$1:$P$2336,5,FALSE)</f>
        <v>yes</v>
      </c>
      <c r="G236" s="7" t="str">
        <f>VLOOKUP($A236,'Medical Examinations'!$A$1:$P$2336,6,FALSE)</f>
        <v>No</v>
      </c>
      <c r="H236" s="7">
        <f>VLOOKUP($A236,'Medical Examinations'!$A$1:$P$2336,12,FALSE)</f>
        <v>1</v>
      </c>
      <c r="I236" s="7" t="str">
        <f>VLOOKUP($A236,'Medical Examinations'!$A$1:$P$2336,14,FALSE)</f>
        <v>Yes</v>
      </c>
      <c r="J236" s="7" t="str">
        <f>VLOOKUP($A236,'Medical Examinations'!$A$1:$P$2336,15,FALSE)</f>
        <v>Obesity</v>
      </c>
      <c r="K236" s="7" t="str">
        <f>VLOOKUP($A236,'Medical Examinations'!$A$1:$P$2336,16,FALSE)</f>
        <v>Prediabetes</v>
      </c>
      <c r="L236" s="12">
        <f>VLOOKUP($A236,'Hospitalisation Details'!$A$1:$U$2344,18,FALSE)</f>
        <v>38269</v>
      </c>
      <c r="M236" s="21">
        <f>VLOOKUP($A236,'Hospitalisation Details'!$A$1:$U$2344,21,FALSE)</f>
        <v>34617.839999999997</v>
      </c>
      <c r="N236" s="9" t="str">
        <f>VLOOKUP($A236,'Hospitalisation Details'!$A$1:$U$2344,14,FALSE)</f>
        <v>tier - 1</v>
      </c>
      <c r="O236" s="9" t="str">
        <f>VLOOKUP($A236,'Hospitalisation Details'!$A$1:$U$2344,15,FALSE)</f>
        <v>tier - 3</v>
      </c>
      <c r="P236" s="9" t="str">
        <f>VLOOKUP($A236,'Hospitalisation Details'!$A$1:$U$2344,16,FALSE)</f>
        <v>R1016</v>
      </c>
      <c r="Q236" s="9">
        <f>VLOOKUP($A236,'Hospitalisation Details'!$A$1:$U$2344,20,FALSE)</f>
        <v>18</v>
      </c>
    </row>
    <row r="237" spans="1:17" ht="15.75" x14ac:dyDescent="0.25">
      <c r="A237" s="10" t="s">
        <v>2137</v>
      </c>
      <c r="B237" s="7" t="str">
        <f>VLOOKUP($A237,'Customer Names'!$A$1:$E$2336,4,FALSE)</f>
        <v xml:space="preserve">  Susannah</v>
      </c>
      <c r="C237" s="7">
        <f>VLOOKUP($A237,'Medical Examinations'!$A$1:$P$2336,2,FALSE)</f>
        <v>31.92</v>
      </c>
      <c r="D237" s="7">
        <f>VLOOKUP($A237,'Medical Examinations'!$A$1:$P$2336,3,FALSE)</f>
        <v>5.33</v>
      </c>
      <c r="E237" s="7" t="str">
        <f>VLOOKUP($A237,'Medical Examinations'!$A$1:$P$2336,13,FALSE)</f>
        <v>Yes</v>
      </c>
      <c r="F237" s="7" t="str">
        <f>VLOOKUP($A237,'Medical Examinations'!$A$1:$P$2336,5,FALSE)</f>
        <v>No</v>
      </c>
      <c r="G237" s="7" t="str">
        <f>VLOOKUP($A237,'Medical Examinations'!$A$1:$P$2336,6,FALSE)</f>
        <v>No</v>
      </c>
      <c r="H237" s="7" t="str">
        <f>VLOOKUP($A237,'Medical Examinations'!$A$1:$P$2336,12,FALSE)</f>
        <v>0</v>
      </c>
      <c r="I237" s="7" t="str">
        <f>VLOOKUP($A237,'Medical Examinations'!$A$1:$P$2336,14,FALSE)</f>
        <v>Yes</v>
      </c>
      <c r="J237" s="7" t="str">
        <f>VLOOKUP($A237,'Medical Examinations'!$A$1:$P$2336,15,FALSE)</f>
        <v>Obesity</v>
      </c>
      <c r="K237" s="7" t="str">
        <f>VLOOKUP($A237,'Medical Examinations'!$A$1:$P$2336,16,FALSE)</f>
        <v>Normal</v>
      </c>
      <c r="L237" s="12">
        <f>VLOOKUP($A237,'Hospitalisation Details'!$A$1:$U$2344,18,FALSE)</f>
        <v>28089</v>
      </c>
      <c r="M237" s="21">
        <f>VLOOKUP($A237,'Hospitalisation Details'!$A$1:$U$2344,21,FALSE)</f>
        <v>34543.39</v>
      </c>
      <c r="N237" s="9" t="str">
        <f>VLOOKUP($A237,'Hospitalisation Details'!$A$1:$U$2344,14,FALSE)</f>
        <v>tier - 2</v>
      </c>
      <c r="O237" s="9" t="str">
        <f>VLOOKUP($A237,'Hospitalisation Details'!$A$1:$U$2344,15,FALSE)</f>
        <v>tier - 3</v>
      </c>
      <c r="P237" s="9" t="str">
        <f>VLOOKUP($A237,'Hospitalisation Details'!$A$1:$U$2344,16,FALSE)</f>
        <v>R1011</v>
      </c>
      <c r="Q237" s="9">
        <f>VLOOKUP($A237,'Hospitalisation Details'!$A$1:$U$2344,20,FALSE)</f>
        <v>46</v>
      </c>
    </row>
    <row r="238" spans="1:17" ht="15.75" x14ac:dyDescent="0.25">
      <c r="A238" s="10" t="s">
        <v>2136</v>
      </c>
      <c r="B238" s="7" t="str">
        <f>VLOOKUP($A238,'Customer Names'!$A$1:$E$2336,4,FALSE)</f>
        <v xml:space="preserve">  Randy</v>
      </c>
      <c r="C238" s="7">
        <f>VLOOKUP($A238,'Medical Examinations'!$A$1:$P$2336,2,FALSE)</f>
        <v>32.700000000000003</v>
      </c>
      <c r="D238" s="7">
        <f>VLOOKUP($A238,'Medical Examinations'!$A$1:$P$2336,3,FALSE)</f>
        <v>4.09</v>
      </c>
      <c r="E238" s="7" t="str">
        <f>VLOOKUP($A238,'Medical Examinations'!$A$1:$P$2336,13,FALSE)</f>
        <v>No</v>
      </c>
      <c r="F238" s="7" t="str">
        <f>VLOOKUP($A238,'Medical Examinations'!$A$1:$P$2336,5,FALSE)</f>
        <v>No</v>
      </c>
      <c r="G238" s="7" t="str">
        <f>VLOOKUP($A238,'Medical Examinations'!$A$1:$P$2336,6,FALSE)</f>
        <v>No</v>
      </c>
      <c r="H238" s="7">
        <f>VLOOKUP($A238,'Medical Examinations'!$A$1:$P$2336,12,FALSE)</f>
        <v>1</v>
      </c>
      <c r="I238" s="7" t="str">
        <f>VLOOKUP($A238,'Medical Examinations'!$A$1:$P$2336,14,FALSE)</f>
        <v>Yes</v>
      </c>
      <c r="J238" s="7" t="str">
        <f>VLOOKUP($A238,'Medical Examinations'!$A$1:$P$2336,15,FALSE)</f>
        <v>Obesity</v>
      </c>
      <c r="K238" s="7" t="str">
        <f>VLOOKUP($A238,'Medical Examinations'!$A$1:$P$2336,16,FALSE)</f>
        <v>Normal</v>
      </c>
      <c r="L238" s="12">
        <f>VLOOKUP($A238,'Hospitalisation Details'!$A$1:$U$2344,18,FALSE)</f>
        <v>35970</v>
      </c>
      <c r="M238" s="21">
        <f>VLOOKUP($A238,'Hospitalisation Details'!$A$1:$U$2344,21,FALSE)</f>
        <v>34472.839999999997</v>
      </c>
      <c r="N238" s="9" t="str">
        <f>VLOOKUP($A238,'Hospitalisation Details'!$A$1:$U$2344,14,FALSE)</f>
        <v>tier - 1</v>
      </c>
      <c r="O238" s="9" t="str">
        <f>VLOOKUP($A238,'Hospitalisation Details'!$A$1:$U$2344,15,FALSE)</f>
        <v>tier - 3</v>
      </c>
      <c r="P238" s="9" t="str">
        <f>VLOOKUP($A238,'Hospitalisation Details'!$A$1:$U$2344,16,FALSE)</f>
        <v>R1011</v>
      </c>
      <c r="Q238" s="9">
        <f>VLOOKUP($A238,'Hospitalisation Details'!$A$1:$U$2344,20,FALSE)</f>
        <v>24</v>
      </c>
    </row>
    <row r="239" spans="1:17" ht="15.75" x14ac:dyDescent="0.25">
      <c r="A239" s="10" t="s">
        <v>2135</v>
      </c>
      <c r="B239" s="7" t="str">
        <f>VLOOKUP($A239,'Customer Names'!$A$1:$E$2336,4,FALSE)</f>
        <v xml:space="preserve">  Leslie</v>
      </c>
      <c r="C239" s="7">
        <f>VLOOKUP($A239,'Medical Examinations'!$A$1:$P$2336,2,FALSE)</f>
        <v>41.25</v>
      </c>
      <c r="D239" s="7">
        <f>VLOOKUP($A239,'Medical Examinations'!$A$1:$P$2336,3,FALSE)</f>
        <v>5.19</v>
      </c>
      <c r="E239" s="7" t="str">
        <f>VLOOKUP($A239,'Medical Examinations'!$A$1:$P$2336,13,FALSE)</f>
        <v>No</v>
      </c>
      <c r="F239" s="7" t="str">
        <f>VLOOKUP($A239,'Medical Examinations'!$A$1:$P$2336,5,FALSE)</f>
        <v>No</v>
      </c>
      <c r="G239" s="7" t="str">
        <f>VLOOKUP($A239,'Medical Examinations'!$A$1:$P$2336,6,FALSE)</f>
        <v>No</v>
      </c>
      <c r="H239" s="7" t="str">
        <f>VLOOKUP($A239,'Medical Examinations'!$A$1:$P$2336,12,FALSE)</f>
        <v>0</v>
      </c>
      <c r="I239" s="7" t="str">
        <f>VLOOKUP($A239,'Medical Examinations'!$A$1:$P$2336,14,FALSE)</f>
        <v>Yes</v>
      </c>
      <c r="J239" s="7" t="str">
        <f>VLOOKUP($A239,'Medical Examinations'!$A$1:$P$2336,15,FALSE)</f>
        <v>Obesity</v>
      </c>
      <c r="K239" s="7" t="str">
        <f>VLOOKUP($A239,'Medical Examinations'!$A$1:$P$2336,16,FALSE)</f>
        <v>Normal</v>
      </c>
      <c r="L239" s="12">
        <f>VLOOKUP($A239,'Hospitalisation Details'!$A$1:$U$2344,18,FALSE)</f>
        <v>33140</v>
      </c>
      <c r="M239" s="21">
        <f>VLOOKUP($A239,'Hospitalisation Details'!$A$1:$U$2344,21,FALSE)</f>
        <v>34456.269999999997</v>
      </c>
      <c r="N239" s="9" t="str">
        <f>VLOOKUP($A239,'Hospitalisation Details'!$A$1:$U$2344,14,FALSE)</f>
        <v>tier - 1</v>
      </c>
      <c r="O239" s="9" t="str">
        <f>VLOOKUP($A239,'Hospitalisation Details'!$A$1:$U$2344,15,FALSE)</f>
        <v>tier - 2</v>
      </c>
      <c r="P239" s="9" t="str">
        <f>VLOOKUP($A239,'Hospitalisation Details'!$A$1:$U$2344,16,FALSE)</f>
        <v>R1011</v>
      </c>
      <c r="Q239" s="9">
        <f>VLOOKUP($A239,'Hospitalisation Details'!$A$1:$U$2344,20,FALSE)</f>
        <v>32</v>
      </c>
    </row>
    <row r="240" spans="1:17" ht="15.75" x14ac:dyDescent="0.25">
      <c r="A240" s="10" t="s">
        <v>2134</v>
      </c>
      <c r="B240" s="7" t="str">
        <f>VLOOKUP($A240,'Customer Names'!$A$1:$E$2336,4,FALSE)</f>
        <v xml:space="preserve">  Brittany L</v>
      </c>
      <c r="C240" s="7">
        <f>VLOOKUP($A240,'Medical Examinations'!$A$1:$P$2336,2,FALSE)</f>
        <v>33.11</v>
      </c>
      <c r="D240" s="7">
        <f>VLOOKUP($A240,'Medical Examinations'!$A$1:$P$2336,3,FALSE)</f>
        <v>4.12</v>
      </c>
      <c r="E240" s="7" t="str">
        <f>VLOOKUP($A240,'Medical Examinations'!$A$1:$P$2336,13,FALSE)</f>
        <v>No</v>
      </c>
      <c r="F240" s="7" t="str">
        <f>VLOOKUP($A240,'Medical Examinations'!$A$1:$P$2336,5,FALSE)</f>
        <v>No</v>
      </c>
      <c r="G240" s="7" t="str">
        <f>VLOOKUP($A240,'Medical Examinations'!$A$1:$P$2336,6,FALSE)</f>
        <v>Yes</v>
      </c>
      <c r="H240" s="7">
        <f>VLOOKUP($A240,'Medical Examinations'!$A$1:$P$2336,12,FALSE)</f>
        <v>1</v>
      </c>
      <c r="I240" s="7" t="str">
        <f>VLOOKUP($A240,'Medical Examinations'!$A$1:$P$2336,14,FALSE)</f>
        <v>Yes</v>
      </c>
      <c r="J240" s="7" t="str">
        <f>VLOOKUP($A240,'Medical Examinations'!$A$1:$P$2336,15,FALSE)</f>
        <v>Obesity</v>
      </c>
      <c r="K240" s="7" t="str">
        <f>VLOOKUP($A240,'Medical Examinations'!$A$1:$P$2336,16,FALSE)</f>
        <v>Normal</v>
      </c>
      <c r="L240" s="12">
        <f>VLOOKUP($A240,'Hospitalisation Details'!$A$1:$U$2344,18,FALSE)</f>
        <v>37899</v>
      </c>
      <c r="M240" s="21">
        <f>VLOOKUP($A240,'Hospitalisation Details'!$A$1:$U$2344,21,FALSE)</f>
        <v>34439.86</v>
      </c>
      <c r="N240" s="9" t="str">
        <f>VLOOKUP($A240,'Hospitalisation Details'!$A$1:$U$2344,14,FALSE)</f>
        <v>tier - 2</v>
      </c>
      <c r="O240" s="9" t="str">
        <f>VLOOKUP($A240,'Hospitalisation Details'!$A$1:$U$2344,15,FALSE)</f>
        <v>tier - 1</v>
      </c>
      <c r="P240" s="9" t="str">
        <f>VLOOKUP($A240,'Hospitalisation Details'!$A$1:$U$2344,16,FALSE)</f>
        <v>R1013</v>
      </c>
      <c r="Q240" s="9">
        <f>VLOOKUP($A240,'Hospitalisation Details'!$A$1:$U$2344,20,FALSE)</f>
        <v>19</v>
      </c>
    </row>
    <row r="241" spans="1:17" ht="15.75" x14ac:dyDescent="0.25">
      <c r="A241" s="10" t="s">
        <v>2133</v>
      </c>
      <c r="B241" s="7" t="str">
        <f>VLOOKUP($A241,'Customer Names'!$A$1:$E$2336,4,FALSE)</f>
        <v xml:space="preserve">  Cassie J</v>
      </c>
      <c r="C241" s="7">
        <f>VLOOKUP($A241,'Medical Examinations'!$A$1:$P$2336,2,FALSE)</f>
        <v>36.159999999999997</v>
      </c>
      <c r="D241" s="7">
        <f>VLOOKUP($A241,'Medical Examinations'!$A$1:$P$2336,3,FALSE)</f>
        <v>5.0999999999999996</v>
      </c>
      <c r="E241" s="7" t="str">
        <f>VLOOKUP($A241,'Medical Examinations'!$A$1:$P$2336,13,FALSE)</f>
        <v>No</v>
      </c>
      <c r="F241" s="7" t="str">
        <f>VLOOKUP($A241,'Medical Examinations'!$A$1:$P$2336,5,FALSE)</f>
        <v>No</v>
      </c>
      <c r="G241" s="7" t="str">
        <f>VLOOKUP($A241,'Medical Examinations'!$A$1:$P$2336,6,FALSE)</f>
        <v>No</v>
      </c>
      <c r="H241" s="7">
        <f>VLOOKUP($A241,'Medical Examinations'!$A$1:$P$2336,12,FALSE)</f>
        <v>1</v>
      </c>
      <c r="I241" s="7" t="str">
        <f>VLOOKUP($A241,'Medical Examinations'!$A$1:$P$2336,14,FALSE)</f>
        <v>Yes</v>
      </c>
      <c r="J241" s="7" t="str">
        <f>VLOOKUP($A241,'Medical Examinations'!$A$1:$P$2336,15,FALSE)</f>
        <v>Obesity</v>
      </c>
      <c r="K241" s="7" t="str">
        <f>VLOOKUP($A241,'Medical Examinations'!$A$1:$P$2336,16,FALSE)</f>
        <v>Normal</v>
      </c>
      <c r="L241" s="12">
        <f>VLOOKUP($A241,'Hospitalisation Details'!$A$1:$U$2344,18,FALSE)</f>
        <v>30956</v>
      </c>
      <c r="M241" s="21">
        <f>VLOOKUP($A241,'Hospitalisation Details'!$A$1:$U$2344,21,FALSE)</f>
        <v>34402.22</v>
      </c>
      <c r="N241" s="9" t="str">
        <f>VLOOKUP($A241,'Hospitalisation Details'!$A$1:$U$2344,14,FALSE)</f>
        <v>tier - 2</v>
      </c>
      <c r="O241" s="9" t="str">
        <f>VLOOKUP($A241,'Hospitalisation Details'!$A$1:$U$2344,15,FALSE)</f>
        <v>tier - 3</v>
      </c>
      <c r="P241" s="9" t="str">
        <f>VLOOKUP($A241,'Hospitalisation Details'!$A$1:$U$2344,16,FALSE)</f>
        <v>R1011</v>
      </c>
      <c r="Q241" s="9">
        <f>VLOOKUP($A241,'Hospitalisation Details'!$A$1:$U$2344,20,FALSE)</f>
        <v>38</v>
      </c>
    </row>
    <row r="242" spans="1:17" ht="15.75" x14ac:dyDescent="0.25">
      <c r="A242" s="10" t="s">
        <v>2132</v>
      </c>
      <c r="B242" s="7" t="str">
        <f>VLOOKUP($A242,'Customer Names'!$A$1:$E$2336,4,FALSE)</f>
        <v xml:space="preserve">  Peter W</v>
      </c>
      <c r="C242" s="7">
        <f>VLOOKUP($A242,'Medical Examinations'!$A$1:$P$2336,2,FALSE)</f>
        <v>33.72</v>
      </c>
      <c r="D242" s="7">
        <f>VLOOKUP($A242,'Medical Examinations'!$A$1:$P$2336,3,FALSE)</f>
        <v>6.21</v>
      </c>
      <c r="E242" s="7" t="str">
        <f>VLOOKUP($A242,'Medical Examinations'!$A$1:$P$2336,13,FALSE)</f>
        <v>Yes</v>
      </c>
      <c r="F242" s="7" t="str">
        <f>VLOOKUP($A242,'Medical Examinations'!$A$1:$P$2336,5,FALSE)</f>
        <v>No</v>
      </c>
      <c r="G242" s="7" t="str">
        <f>VLOOKUP($A242,'Medical Examinations'!$A$1:$P$2336,6,FALSE)</f>
        <v>Yes</v>
      </c>
      <c r="H242" s="7">
        <f>VLOOKUP($A242,'Medical Examinations'!$A$1:$P$2336,12,FALSE)</f>
        <v>1</v>
      </c>
      <c r="I242" s="7" t="str">
        <f>VLOOKUP($A242,'Medical Examinations'!$A$1:$P$2336,14,FALSE)</f>
        <v>Yes</v>
      </c>
      <c r="J242" s="7" t="str">
        <f>VLOOKUP($A242,'Medical Examinations'!$A$1:$P$2336,15,FALSE)</f>
        <v>Obesity</v>
      </c>
      <c r="K242" s="7" t="str">
        <f>VLOOKUP($A242,'Medical Examinations'!$A$1:$P$2336,16,FALSE)</f>
        <v>Prediabetes</v>
      </c>
      <c r="L242" s="12">
        <f>VLOOKUP($A242,'Hospitalisation Details'!$A$1:$U$2344,18,FALSE)</f>
        <v>30591</v>
      </c>
      <c r="M242" s="21">
        <f>VLOOKUP($A242,'Hospitalisation Details'!$A$1:$U$2344,21,FALSE)</f>
        <v>34307.22</v>
      </c>
      <c r="N242" s="9" t="str">
        <f>VLOOKUP($A242,'Hospitalisation Details'!$A$1:$U$2344,14,FALSE)</f>
        <v>tier - 2</v>
      </c>
      <c r="O242" s="9" t="str">
        <f>VLOOKUP($A242,'Hospitalisation Details'!$A$1:$U$2344,15,FALSE)</f>
        <v>tier - 2</v>
      </c>
      <c r="P242" s="9" t="str">
        <f>VLOOKUP($A242,'Hospitalisation Details'!$A$1:$U$2344,16,FALSE)</f>
        <v>R1012</v>
      </c>
      <c r="Q242" s="9">
        <f>VLOOKUP($A242,'Hospitalisation Details'!$A$1:$U$2344,20,FALSE)</f>
        <v>39</v>
      </c>
    </row>
    <row r="243" spans="1:17" ht="15.75" x14ac:dyDescent="0.25">
      <c r="A243" s="10" t="s">
        <v>2130</v>
      </c>
      <c r="B243" s="7" t="str">
        <f>VLOOKUP($A243,'Customer Names'!$A$1:$E$2336,4,FALSE)</f>
        <v xml:space="preserve">  Douglas</v>
      </c>
      <c r="C243" s="7">
        <f>VLOOKUP($A243,'Medical Examinations'!$A$1:$P$2336,2,FALSE)</f>
        <v>37.74</v>
      </c>
      <c r="D243" s="7">
        <f>VLOOKUP($A243,'Medical Examinations'!$A$1:$P$2336,3,FALSE)</f>
        <v>9.5299999999999994</v>
      </c>
      <c r="E243" s="7" t="str">
        <f>VLOOKUP($A243,'Medical Examinations'!$A$1:$P$2336,13,FALSE)</f>
        <v>Yes</v>
      </c>
      <c r="F243" s="7" t="str">
        <f>VLOOKUP($A243,'Medical Examinations'!$A$1:$P$2336,5,FALSE)</f>
        <v>No</v>
      </c>
      <c r="G243" s="7" t="str">
        <f>VLOOKUP($A243,'Medical Examinations'!$A$1:$P$2336,6,FALSE)</f>
        <v>No</v>
      </c>
      <c r="H243" s="7">
        <f>VLOOKUP($A243,'Medical Examinations'!$A$1:$P$2336,12,FALSE)</f>
        <v>1</v>
      </c>
      <c r="I243" s="7" t="str">
        <f>VLOOKUP($A243,'Medical Examinations'!$A$1:$P$2336,14,FALSE)</f>
        <v>Yes</v>
      </c>
      <c r="J243" s="7" t="str">
        <f>VLOOKUP($A243,'Medical Examinations'!$A$1:$P$2336,15,FALSE)</f>
        <v>Obesity</v>
      </c>
      <c r="K243" s="7" t="str">
        <f>VLOOKUP($A243,'Medical Examinations'!$A$1:$P$2336,16,FALSE)</f>
        <v>Diabetes</v>
      </c>
      <c r="L243" s="12">
        <f>VLOOKUP($A243,'Hospitalisation Details'!$A$1:$U$2344,18,FALSE)</f>
        <v>31696</v>
      </c>
      <c r="M243" s="21">
        <f>VLOOKUP($A243,'Hospitalisation Details'!$A$1:$U$2344,21,FALSE)</f>
        <v>34293.120000000003</v>
      </c>
      <c r="N243" s="9" t="str">
        <f>VLOOKUP($A243,'Hospitalisation Details'!$A$1:$U$2344,14,FALSE)</f>
        <v>tier - 1</v>
      </c>
      <c r="O243" s="9" t="str">
        <f>VLOOKUP($A243,'Hospitalisation Details'!$A$1:$U$2344,15,FALSE)</f>
        <v>tier - 2</v>
      </c>
      <c r="P243" s="9" t="str">
        <f>VLOOKUP($A243,'Hospitalisation Details'!$A$1:$U$2344,16,FALSE)</f>
        <v>R1011</v>
      </c>
      <c r="Q243" s="9">
        <f>VLOOKUP($A243,'Hospitalisation Details'!$A$1:$U$2344,20,FALSE)</f>
        <v>36</v>
      </c>
    </row>
    <row r="244" spans="1:17" ht="15.75" x14ac:dyDescent="0.25">
      <c r="A244" s="10" t="s">
        <v>2129</v>
      </c>
      <c r="B244" s="7" t="str">
        <f>VLOOKUP($A244,'Customer Names'!$A$1:$E$2336,4,FALSE)</f>
        <v xml:space="preserve">  Dan</v>
      </c>
      <c r="C244" s="7">
        <f>VLOOKUP($A244,'Medical Examinations'!$A$1:$P$2336,2,FALSE)</f>
        <v>48.75</v>
      </c>
      <c r="D244" s="7">
        <f>VLOOKUP($A244,'Medical Examinations'!$A$1:$P$2336,3,FALSE)</f>
        <v>4.6399999999999997</v>
      </c>
      <c r="E244" s="7" t="str">
        <f>VLOOKUP($A244,'Medical Examinations'!$A$1:$P$2336,13,FALSE)</f>
        <v>Yes</v>
      </c>
      <c r="F244" s="7" t="str">
        <f>VLOOKUP($A244,'Medical Examinations'!$A$1:$P$2336,5,FALSE)</f>
        <v>No</v>
      </c>
      <c r="G244" s="7" t="str">
        <f>VLOOKUP($A244,'Medical Examinations'!$A$1:$P$2336,6,FALSE)</f>
        <v>No</v>
      </c>
      <c r="H244" s="7">
        <f>VLOOKUP($A244,'Medical Examinations'!$A$1:$P$2336,12,FALSE)</f>
        <v>1</v>
      </c>
      <c r="I244" s="7" t="str">
        <f>VLOOKUP($A244,'Medical Examinations'!$A$1:$P$2336,14,FALSE)</f>
        <v>Yes</v>
      </c>
      <c r="J244" s="7" t="str">
        <f>VLOOKUP($A244,'Medical Examinations'!$A$1:$P$2336,15,FALSE)</f>
        <v>Obesity</v>
      </c>
      <c r="K244" s="7" t="str">
        <f>VLOOKUP($A244,'Medical Examinations'!$A$1:$P$2336,16,FALSE)</f>
        <v>Normal</v>
      </c>
      <c r="L244" s="12">
        <f>VLOOKUP($A244,'Hospitalisation Details'!$A$1:$U$2344,18,FALSE)</f>
        <v>35002</v>
      </c>
      <c r="M244" s="21">
        <f>VLOOKUP($A244,'Hospitalisation Details'!$A$1:$U$2344,21,FALSE)</f>
        <v>34289.43</v>
      </c>
      <c r="N244" s="9" t="str">
        <f>VLOOKUP($A244,'Hospitalisation Details'!$A$1:$U$2344,14,FALSE)</f>
        <v>tier - 1</v>
      </c>
      <c r="O244" s="9" t="str">
        <f>VLOOKUP($A244,'Hospitalisation Details'!$A$1:$U$2344,15,FALSE)</f>
        <v>tier - 1</v>
      </c>
      <c r="P244" s="9" t="str">
        <f>VLOOKUP($A244,'Hospitalisation Details'!$A$1:$U$2344,16,FALSE)</f>
        <v>R1011</v>
      </c>
      <c r="Q244" s="9">
        <f>VLOOKUP($A244,'Hospitalisation Details'!$A$1:$U$2344,20,FALSE)</f>
        <v>27</v>
      </c>
    </row>
    <row r="245" spans="1:17" ht="15.75" x14ac:dyDescent="0.25">
      <c r="A245" s="10" t="s">
        <v>2128</v>
      </c>
      <c r="B245" s="7" t="str">
        <f>VLOOKUP($A245,'Customer Names'!$A$1:$E$2336,4,FALSE)</f>
        <v xml:space="preserve">  Dan M</v>
      </c>
      <c r="C245" s="7">
        <f>VLOOKUP($A245,'Medical Examinations'!$A$1:$P$2336,2,FALSE)</f>
        <v>31.065000000000001</v>
      </c>
      <c r="D245" s="7">
        <f>VLOOKUP($A245,'Medical Examinations'!$A$1:$P$2336,3,FALSE)</f>
        <v>5.05</v>
      </c>
      <c r="E245" s="7" t="str">
        <f>VLOOKUP($A245,'Medical Examinations'!$A$1:$P$2336,13,FALSE)</f>
        <v>No</v>
      </c>
      <c r="F245" s="7" t="str">
        <f>VLOOKUP($A245,'Medical Examinations'!$A$1:$P$2336,5,FALSE)</f>
        <v>No</v>
      </c>
      <c r="G245" s="7" t="str">
        <f>VLOOKUP($A245,'Medical Examinations'!$A$1:$P$2336,6,FALSE)</f>
        <v>No</v>
      </c>
      <c r="H245" s="7">
        <f>VLOOKUP($A245,'Medical Examinations'!$A$1:$P$2336,12,FALSE)</f>
        <v>1</v>
      </c>
      <c r="I245" s="7" t="str">
        <f>VLOOKUP($A245,'Medical Examinations'!$A$1:$P$2336,14,FALSE)</f>
        <v>Yes</v>
      </c>
      <c r="J245" s="7" t="str">
        <f>VLOOKUP($A245,'Medical Examinations'!$A$1:$P$2336,15,FALSE)</f>
        <v>Obesity</v>
      </c>
      <c r="K245" s="7" t="str">
        <f>VLOOKUP($A245,'Medical Examinations'!$A$1:$P$2336,16,FALSE)</f>
        <v>Normal</v>
      </c>
      <c r="L245" s="12">
        <f>VLOOKUP($A245,'Hospitalisation Details'!$A$1:$U$2344,18,FALSE)</f>
        <v>35957</v>
      </c>
      <c r="M245" s="21">
        <f>VLOOKUP($A245,'Hospitalisation Details'!$A$1:$U$2344,21,FALSE)</f>
        <v>34254.050000000003</v>
      </c>
      <c r="N245" s="9" t="str">
        <f>VLOOKUP($A245,'Hospitalisation Details'!$A$1:$U$2344,14,FALSE)</f>
        <v>tier - 1</v>
      </c>
      <c r="O245" s="9" t="str">
        <f>VLOOKUP($A245,'Hospitalisation Details'!$A$1:$U$2344,15,FALSE)</f>
        <v>tier - 3</v>
      </c>
      <c r="P245" s="9" t="str">
        <f>VLOOKUP($A245,'Hospitalisation Details'!$A$1:$U$2344,16,FALSE)</f>
        <v>R1019</v>
      </c>
      <c r="Q245" s="9">
        <f>VLOOKUP($A245,'Hospitalisation Details'!$A$1:$U$2344,20,FALSE)</f>
        <v>24</v>
      </c>
    </row>
    <row r="246" spans="1:17" ht="15.75" x14ac:dyDescent="0.25">
      <c r="A246" s="10" t="s">
        <v>2127</v>
      </c>
      <c r="B246" s="7" t="str">
        <f>VLOOKUP($A246,'Customer Names'!$A$1:$E$2336,4,FALSE)</f>
        <v xml:space="preserve">  Eric L</v>
      </c>
      <c r="C246" s="7">
        <f>VLOOKUP($A246,'Medical Examinations'!$A$1:$P$2336,2,FALSE)</f>
        <v>23.55</v>
      </c>
      <c r="D246" s="7">
        <f>VLOOKUP($A246,'Medical Examinations'!$A$1:$P$2336,3,FALSE)</f>
        <v>10.38</v>
      </c>
      <c r="E246" s="7" t="str">
        <f>VLOOKUP($A246,'Medical Examinations'!$A$1:$P$2336,13,FALSE)</f>
        <v>No</v>
      </c>
      <c r="F246" s="7" t="str">
        <f>VLOOKUP($A246,'Medical Examinations'!$A$1:$P$2336,5,FALSE)</f>
        <v>No</v>
      </c>
      <c r="G246" s="7" t="str">
        <f>VLOOKUP($A246,'Medical Examinations'!$A$1:$P$2336,6,FALSE)</f>
        <v>No</v>
      </c>
      <c r="H246" s="7" t="str">
        <f>VLOOKUP($A246,'Medical Examinations'!$A$1:$P$2336,12,FALSE)</f>
        <v>0</v>
      </c>
      <c r="I246" s="7" t="str">
        <f>VLOOKUP($A246,'Medical Examinations'!$A$1:$P$2336,14,FALSE)</f>
        <v>Yes</v>
      </c>
      <c r="J246" s="7" t="str">
        <f>VLOOKUP($A246,'Medical Examinations'!$A$1:$P$2336,15,FALSE)</f>
        <v>Normal weight</v>
      </c>
      <c r="K246" s="7" t="str">
        <f>VLOOKUP($A246,'Medical Examinations'!$A$1:$P$2336,16,FALSE)</f>
        <v>Diabetes</v>
      </c>
      <c r="L246" s="12">
        <f>VLOOKUP($A246,'Hospitalisation Details'!$A$1:$U$2344,18,FALSE)</f>
        <v>22832</v>
      </c>
      <c r="M246" s="21">
        <f>VLOOKUP($A246,'Hospitalisation Details'!$A$1:$U$2344,21,FALSE)</f>
        <v>34218.019999999997</v>
      </c>
      <c r="N246" s="9" t="str">
        <f>VLOOKUP($A246,'Hospitalisation Details'!$A$1:$U$2344,14,FALSE)</f>
        <v>tier - 1</v>
      </c>
      <c r="O246" s="9" t="str">
        <f>VLOOKUP($A246,'Hospitalisation Details'!$A$1:$U$2344,15,FALSE)</f>
        <v>tier - 1</v>
      </c>
      <c r="P246" s="9" t="str">
        <f>VLOOKUP($A246,'Hospitalisation Details'!$A$1:$U$2344,16,FALSE)</f>
        <v>R1011</v>
      </c>
      <c r="Q246" s="9">
        <f>VLOOKUP($A246,'Hospitalisation Details'!$A$1:$U$2344,20,FALSE)</f>
        <v>60</v>
      </c>
    </row>
    <row r="247" spans="1:17" ht="15.75" x14ac:dyDescent="0.25">
      <c r="A247" s="10" t="s">
        <v>2126</v>
      </c>
      <c r="B247" s="7" t="str">
        <f>VLOOKUP($A247,'Customer Names'!$A$1:$E$2336,4,FALSE)</f>
        <v xml:space="preserve">  Les J</v>
      </c>
      <c r="C247" s="7">
        <f>VLOOKUP($A247,'Medical Examinations'!$A$1:$P$2336,2,FALSE)</f>
        <v>30.18</v>
      </c>
      <c r="D247" s="7">
        <f>VLOOKUP($A247,'Medical Examinations'!$A$1:$P$2336,3,FALSE)</f>
        <v>8.31</v>
      </c>
      <c r="E247" s="7" t="str">
        <f>VLOOKUP($A247,'Medical Examinations'!$A$1:$P$2336,13,FALSE)</f>
        <v>Yes</v>
      </c>
      <c r="F247" s="7" t="str">
        <f>VLOOKUP($A247,'Medical Examinations'!$A$1:$P$2336,5,FALSE)</f>
        <v>No</v>
      </c>
      <c r="G247" s="7" t="str">
        <f>VLOOKUP($A247,'Medical Examinations'!$A$1:$P$2336,6,FALSE)</f>
        <v>No</v>
      </c>
      <c r="H247" s="7">
        <f>VLOOKUP($A247,'Medical Examinations'!$A$1:$P$2336,12,FALSE)</f>
        <v>1</v>
      </c>
      <c r="I247" s="7" t="str">
        <f>VLOOKUP($A247,'Medical Examinations'!$A$1:$P$2336,14,FALSE)</f>
        <v>Yes</v>
      </c>
      <c r="J247" s="7" t="str">
        <f>VLOOKUP($A247,'Medical Examinations'!$A$1:$P$2336,15,FALSE)</f>
        <v>Obesity</v>
      </c>
      <c r="K247" s="7" t="str">
        <f>VLOOKUP($A247,'Medical Examinations'!$A$1:$P$2336,16,FALSE)</f>
        <v>Diabetes</v>
      </c>
      <c r="L247" s="12">
        <f>VLOOKUP($A247,'Hospitalisation Details'!$A$1:$U$2344,18,FALSE)</f>
        <v>27596</v>
      </c>
      <c r="M247" s="21">
        <f>VLOOKUP($A247,'Hospitalisation Details'!$A$1:$U$2344,21,FALSE)</f>
        <v>34210.33</v>
      </c>
      <c r="N247" s="9" t="str">
        <f>VLOOKUP($A247,'Hospitalisation Details'!$A$1:$U$2344,14,FALSE)</f>
        <v>tier - 2</v>
      </c>
      <c r="O247" s="9" t="str">
        <f>VLOOKUP($A247,'Hospitalisation Details'!$A$1:$U$2344,15,FALSE)</f>
        <v>tier - 1</v>
      </c>
      <c r="P247" s="9" t="str">
        <f>VLOOKUP($A247,'Hospitalisation Details'!$A$1:$U$2344,16,FALSE)</f>
        <v>R1012</v>
      </c>
      <c r="Q247" s="9">
        <f>VLOOKUP($A247,'Hospitalisation Details'!$A$1:$U$2344,20,FALSE)</f>
        <v>47</v>
      </c>
    </row>
    <row r="248" spans="1:17" ht="15.75" x14ac:dyDescent="0.25">
      <c r="A248" s="10" t="s">
        <v>2125</v>
      </c>
      <c r="B248" s="7" t="str">
        <f>VLOOKUP($A248,'Customer Names'!$A$1:$E$2336,4,FALSE)</f>
        <v xml:space="preserve">  Stephanie</v>
      </c>
      <c r="C248" s="7">
        <f>VLOOKUP($A248,'Medical Examinations'!$A$1:$P$2336,2,FALSE)</f>
        <v>29.94</v>
      </c>
      <c r="D248" s="7">
        <f>VLOOKUP($A248,'Medical Examinations'!$A$1:$P$2336,3,FALSE)</f>
        <v>7.59</v>
      </c>
      <c r="E248" s="7" t="str">
        <f>VLOOKUP($A248,'Medical Examinations'!$A$1:$P$2336,13,FALSE)</f>
        <v>No</v>
      </c>
      <c r="F248" s="7" t="str">
        <f>VLOOKUP($A248,'Medical Examinations'!$A$1:$P$2336,5,FALSE)</f>
        <v>No</v>
      </c>
      <c r="G248" s="7" t="str">
        <f>VLOOKUP($A248,'Medical Examinations'!$A$1:$P$2336,6,FALSE)</f>
        <v>No</v>
      </c>
      <c r="H248" s="7" t="str">
        <f>VLOOKUP($A248,'Medical Examinations'!$A$1:$P$2336,12,FALSE)</f>
        <v>0</v>
      </c>
      <c r="I248" s="7" t="str">
        <f>VLOOKUP($A248,'Medical Examinations'!$A$1:$P$2336,14,FALSE)</f>
        <v>Yes</v>
      </c>
      <c r="J248" s="7" t="str">
        <f>VLOOKUP($A248,'Medical Examinations'!$A$1:$P$2336,15,FALSE)</f>
        <v>Over weight</v>
      </c>
      <c r="K248" s="7" t="str">
        <f>VLOOKUP($A248,'Medical Examinations'!$A$1:$P$2336,16,FALSE)</f>
        <v>Diabetes</v>
      </c>
      <c r="L248" s="12">
        <f>VLOOKUP($A248,'Hospitalisation Details'!$A$1:$U$2344,18,FALSE)</f>
        <v>26170</v>
      </c>
      <c r="M248" s="21">
        <f>VLOOKUP($A248,'Hospitalisation Details'!$A$1:$U$2344,21,FALSE)</f>
        <v>34205.07</v>
      </c>
      <c r="N248" s="9" t="str">
        <f>VLOOKUP($A248,'Hospitalisation Details'!$A$1:$U$2344,14,FALSE)</f>
        <v>tier - 2</v>
      </c>
      <c r="O248" s="9" t="str">
        <f>VLOOKUP($A248,'Hospitalisation Details'!$A$1:$U$2344,15,FALSE)</f>
        <v>tier - 2</v>
      </c>
      <c r="P248" s="9" t="str">
        <f>VLOOKUP($A248,'Hospitalisation Details'!$A$1:$U$2344,16,FALSE)</f>
        <v>R1011</v>
      </c>
      <c r="Q248" s="9">
        <f>VLOOKUP($A248,'Hospitalisation Details'!$A$1:$U$2344,20,FALSE)</f>
        <v>51</v>
      </c>
    </row>
    <row r="249" spans="1:17" ht="15.75" x14ac:dyDescent="0.25">
      <c r="A249" s="10" t="s">
        <v>2124</v>
      </c>
      <c r="B249" s="7" t="str">
        <f>VLOOKUP($A249,'Customer Names'!$A$1:$E$2336,4,FALSE)</f>
        <v xml:space="preserve">  Melissa Y</v>
      </c>
      <c r="C249" s="7">
        <f>VLOOKUP($A249,'Medical Examinations'!$A$1:$P$2336,2,FALSE)</f>
        <v>31.4</v>
      </c>
      <c r="D249" s="7">
        <f>VLOOKUP($A249,'Medical Examinations'!$A$1:$P$2336,3,FALSE)</f>
        <v>5.49</v>
      </c>
      <c r="E249" s="7" t="str">
        <f>VLOOKUP($A249,'Medical Examinations'!$A$1:$P$2336,13,FALSE)</f>
        <v>No</v>
      </c>
      <c r="F249" s="7" t="str">
        <f>VLOOKUP($A249,'Medical Examinations'!$A$1:$P$2336,5,FALSE)</f>
        <v>No</v>
      </c>
      <c r="G249" s="7" t="str">
        <f>VLOOKUP($A249,'Medical Examinations'!$A$1:$P$2336,6,FALSE)</f>
        <v>No</v>
      </c>
      <c r="H249" s="7" t="str">
        <f>VLOOKUP($A249,'Medical Examinations'!$A$1:$P$2336,12,FALSE)</f>
        <v>0</v>
      </c>
      <c r="I249" s="7" t="str">
        <f>VLOOKUP($A249,'Medical Examinations'!$A$1:$P$2336,14,FALSE)</f>
        <v>Yes</v>
      </c>
      <c r="J249" s="7" t="str">
        <f>VLOOKUP($A249,'Medical Examinations'!$A$1:$P$2336,15,FALSE)</f>
        <v>Obesity</v>
      </c>
      <c r="K249" s="7" t="str">
        <f>VLOOKUP($A249,'Medical Examinations'!$A$1:$P$2336,16,FALSE)</f>
        <v>Normal</v>
      </c>
      <c r="L249" s="12">
        <f>VLOOKUP($A249,'Hospitalisation Details'!$A$1:$U$2344,18,FALSE)</f>
        <v>36470</v>
      </c>
      <c r="M249" s="21">
        <f>VLOOKUP($A249,'Hospitalisation Details'!$A$1:$U$2344,21,FALSE)</f>
        <v>34166.269999999997</v>
      </c>
      <c r="N249" s="9" t="str">
        <f>VLOOKUP($A249,'Hospitalisation Details'!$A$1:$U$2344,14,FALSE)</f>
        <v>tier - 2</v>
      </c>
      <c r="O249" s="9" t="str">
        <f>VLOOKUP($A249,'Hospitalisation Details'!$A$1:$U$2344,15,FALSE)</f>
        <v>tier - 3</v>
      </c>
      <c r="P249" s="9" t="str">
        <f>VLOOKUP($A249,'Hospitalisation Details'!$A$1:$U$2344,16,FALSE)</f>
        <v>R1011</v>
      </c>
      <c r="Q249" s="9">
        <f>VLOOKUP($A249,'Hospitalisation Details'!$A$1:$U$2344,20,FALSE)</f>
        <v>23</v>
      </c>
    </row>
    <row r="250" spans="1:17" ht="15.75" x14ac:dyDescent="0.25">
      <c r="A250" s="10" t="s">
        <v>2123</v>
      </c>
      <c r="B250" s="7" t="str">
        <f>VLOOKUP($A250,'Customer Names'!$A$1:$E$2336,4,FALSE)</f>
        <v xml:space="preserve">  Ashley</v>
      </c>
      <c r="C250" s="7">
        <f>VLOOKUP($A250,'Medical Examinations'!$A$1:$P$2336,2,FALSE)</f>
        <v>53.06</v>
      </c>
      <c r="D250" s="7">
        <f>VLOOKUP($A250,'Medical Examinations'!$A$1:$P$2336,3,FALSE)</f>
        <v>11.68</v>
      </c>
      <c r="E250" s="7" t="str">
        <f>VLOOKUP($A250,'Medical Examinations'!$A$1:$P$2336,13,FALSE)</f>
        <v>No</v>
      </c>
      <c r="F250" s="7" t="str">
        <f>VLOOKUP($A250,'Medical Examinations'!$A$1:$P$2336,5,FALSE)</f>
        <v>No</v>
      </c>
      <c r="G250" s="7" t="str">
        <f>VLOOKUP($A250,'Medical Examinations'!$A$1:$P$2336,6,FALSE)</f>
        <v>No</v>
      </c>
      <c r="H250" s="7" t="str">
        <f>VLOOKUP($A250,'Medical Examinations'!$A$1:$P$2336,12,FALSE)</f>
        <v>0</v>
      </c>
      <c r="I250" s="7" t="str">
        <f>VLOOKUP($A250,'Medical Examinations'!$A$1:$P$2336,14,FALSE)</f>
        <v>Yes</v>
      </c>
      <c r="J250" s="7" t="str">
        <f>VLOOKUP($A250,'Medical Examinations'!$A$1:$P$2336,15,FALSE)</f>
        <v>Obesity</v>
      </c>
      <c r="K250" s="7" t="str">
        <f>VLOOKUP($A250,'Medical Examinations'!$A$1:$P$2336,16,FALSE)</f>
        <v>Diabetes</v>
      </c>
      <c r="L250" s="12">
        <f>VLOOKUP($A250,'Hospitalisation Details'!$A$1:$U$2344,18,FALSE)</f>
        <v>37616</v>
      </c>
      <c r="M250" s="21">
        <f>VLOOKUP($A250,'Hospitalisation Details'!$A$1:$U$2344,21,FALSE)</f>
        <v>34084.68</v>
      </c>
      <c r="N250" s="9" t="str">
        <f>VLOOKUP($A250,'Hospitalisation Details'!$A$1:$U$2344,14,FALSE)</f>
        <v>tier - 2</v>
      </c>
      <c r="O250" s="9" t="str">
        <f>VLOOKUP($A250,'Hospitalisation Details'!$A$1:$U$2344,15,FALSE)</f>
        <v>tier - 3</v>
      </c>
      <c r="P250" s="9" t="str">
        <f>VLOOKUP($A250,'Hospitalisation Details'!$A$1:$U$2344,16,FALSE)</f>
        <v>R1011</v>
      </c>
      <c r="Q250" s="9">
        <f>VLOOKUP($A250,'Hospitalisation Details'!$A$1:$U$2344,20,FALSE)</f>
        <v>20</v>
      </c>
    </row>
    <row r="251" spans="1:17" ht="15.75" x14ac:dyDescent="0.25">
      <c r="A251" s="10" t="s">
        <v>2122</v>
      </c>
      <c r="B251" s="7" t="str">
        <f>VLOOKUP($A251,'Customer Names'!$A$1:$E$2336,4,FALSE)</f>
        <v xml:space="preserve">  Stephanie M</v>
      </c>
      <c r="C251" s="7">
        <f>VLOOKUP($A251,'Medical Examinations'!$A$1:$P$2336,2,FALSE)</f>
        <v>30.25</v>
      </c>
      <c r="D251" s="7">
        <f>VLOOKUP($A251,'Medical Examinations'!$A$1:$P$2336,3,FALSE)</f>
        <v>4.1900000000000004</v>
      </c>
      <c r="E251" s="7" t="str">
        <f>VLOOKUP($A251,'Medical Examinations'!$A$1:$P$2336,13,FALSE)</f>
        <v>No</v>
      </c>
      <c r="F251" s="7" t="str">
        <f>VLOOKUP($A251,'Medical Examinations'!$A$1:$P$2336,5,FALSE)</f>
        <v>No</v>
      </c>
      <c r="G251" s="7" t="str">
        <f>VLOOKUP($A251,'Medical Examinations'!$A$1:$P$2336,6,FALSE)</f>
        <v>No</v>
      </c>
      <c r="H251" s="7">
        <f>VLOOKUP($A251,'Medical Examinations'!$A$1:$P$2336,12,FALSE)</f>
        <v>2</v>
      </c>
      <c r="I251" s="7" t="str">
        <f>VLOOKUP($A251,'Medical Examinations'!$A$1:$P$2336,14,FALSE)</f>
        <v>Yes</v>
      </c>
      <c r="J251" s="7" t="str">
        <f>VLOOKUP($A251,'Medical Examinations'!$A$1:$P$2336,15,FALSE)</f>
        <v>Obesity</v>
      </c>
      <c r="K251" s="7" t="str">
        <f>VLOOKUP($A251,'Medical Examinations'!$A$1:$P$2336,16,FALSE)</f>
        <v>Normal</v>
      </c>
      <c r="L251" s="12">
        <f>VLOOKUP($A251,'Hospitalisation Details'!$A$1:$U$2344,18,FALSE)</f>
        <v>26506</v>
      </c>
      <c r="M251" s="21">
        <f>VLOOKUP($A251,'Hospitalisation Details'!$A$1:$U$2344,21,FALSE)</f>
        <v>34053.360000000001</v>
      </c>
      <c r="N251" s="9" t="str">
        <f>VLOOKUP($A251,'Hospitalisation Details'!$A$1:$U$2344,14,FALSE)</f>
        <v>tier - 2</v>
      </c>
      <c r="O251" s="9" t="str">
        <f>VLOOKUP($A251,'Hospitalisation Details'!$A$1:$U$2344,15,FALSE)</f>
        <v>tier - 2</v>
      </c>
      <c r="P251" s="9" t="str">
        <f>VLOOKUP($A251,'Hospitalisation Details'!$A$1:$U$2344,16,FALSE)</f>
        <v>R1011</v>
      </c>
      <c r="Q251" s="9">
        <f>VLOOKUP($A251,'Hospitalisation Details'!$A$1:$U$2344,20,FALSE)</f>
        <v>50</v>
      </c>
    </row>
    <row r="252" spans="1:17" ht="15.75" x14ac:dyDescent="0.25">
      <c r="A252" s="10" t="s">
        <v>2121</v>
      </c>
      <c r="B252" s="7" t="str">
        <f>VLOOKUP($A252,'Customer Names'!$A$1:$E$2336,4,FALSE)</f>
        <v xml:space="preserve">  Kylie</v>
      </c>
      <c r="C252" s="7">
        <f>VLOOKUP($A252,'Medical Examinations'!$A$1:$P$2336,2,FALSE)</f>
        <v>46.68</v>
      </c>
      <c r="D252" s="7">
        <f>VLOOKUP($A252,'Medical Examinations'!$A$1:$P$2336,3,FALSE)</f>
        <v>4.01</v>
      </c>
      <c r="E252" s="7" t="str">
        <f>VLOOKUP($A252,'Medical Examinations'!$A$1:$P$2336,13,FALSE)</f>
        <v>No</v>
      </c>
      <c r="F252" s="7" t="str">
        <f>VLOOKUP($A252,'Medical Examinations'!$A$1:$P$2336,5,FALSE)</f>
        <v>No</v>
      </c>
      <c r="G252" s="7" t="str">
        <f>VLOOKUP($A252,'Medical Examinations'!$A$1:$P$2336,6,FALSE)</f>
        <v>No</v>
      </c>
      <c r="H252" s="7" t="str">
        <f>VLOOKUP($A252,'Medical Examinations'!$A$1:$P$2336,12,FALSE)</f>
        <v>0</v>
      </c>
      <c r="I252" s="7" t="str">
        <f>VLOOKUP($A252,'Medical Examinations'!$A$1:$P$2336,14,FALSE)</f>
        <v>Yes</v>
      </c>
      <c r="J252" s="7" t="str">
        <f>VLOOKUP($A252,'Medical Examinations'!$A$1:$P$2336,15,FALSE)</f>
        <v>Obesity</v>
      </c>
      <c r="K252" s="7" t="str">
        <f>VLOOKUP($A252,'Medical Examinations'!$A$1:$P$2336,16,FALSE)</f>
        <v>Normal</v>
      </c>
      <c r="L252" s="12">
        <f>VLOOKUP($A252,'Hospitalisation Details'!$A$1:$U$2344,18,FALSE)</f>
        <v>34602</v>
      </c>
      <c r="M252" s="21">
        <f>VLOOKUP($A252,'Hospitalisation Details'!$A$1:$U$2344,21,FALSE)</f>
        <v>33975.47</v>
      </c>
      <c r="N252" s="9" t="str">
        <f>VLOOKUP($A252,'Hospitalisation Details'!$A$1:$U$2344,14,FALSE)</f>
        <v>tier - 2</v>
      </c>
      <c r="O252" s="9" t="str">
        <f>VLOOKUP($A252,'Hospitalisation Details'!$A$1:$U$2344,15,FALSE)</f>
        <v>tier - 2</v>
      </c>
      <c r="P252" s="9" t="str">
        <f>VLOOKUP($A252,'Hospitalisation Details'!$A$1:$U$2344,16,FALSE)</f>
        <v>R1011</v>
      </c>
      <c r="Q252" s="9">
        <f>VLOOKUP($A252,'Hospitalisation Details'!$A$1:$U$2344,20,FALSE)</f>
        <v>28</v>
      </c>
    </row>
    <row r="253" spans="1:17" ht="15.75" x14ac:dyDescent="0.25">
      <c r="A253" s="10" t="s">
        <v>2120</v>
      </c>
      <c r="B253" s="7" t="str">
        <f>VLOOKUP($A253,'Customer Names'!$A$1:$E$2336,4,FALSE)</f>
        <v xml:space="preserve">  Kelly</v>
      </c>
      <c r="C253" s="7">
        <f>VLOOKUP($A253,'Medical Examinations'!$A$1:$P$2336,2,FALSE)</f>
        <v>30.4</v>
      </c>
      <c r="D253" s="7">
        <f>VLOOKUP($A253,'Medical Examinations'!$A$1:$P$2336,3,FALSE)</f>
        <v>5.91</v>
      </c>
      <c r="E253" s="7" t="str">
        <f>VLOOKUP($A253,'Medical Examinations'!$A$1:$P$2336,13,FALSE)</f>
        <v>No</v>
      </c>
      <c r="F253" s="7" t="str">
        <f>VLOOKUP($A253,'Medical Examinations'!$A$1:$P$2336,5,FALSE)</f>
        <v>yes</v>
      </c>
      <c r="G253" s="7" t="str">
        <f>VLOOKUP($A253,'Medical Examinations'!$A$1:$P$2336,6,FALSE)</f>
        <v>No</v>
      </c>
      <c r="H253" s="7">
        <f>VLOOKUP($A253,'Medical Examinations'!$A$1:$P$2336,12,FALSE)</f>
        <v>2</v>
      </c>
      <c r="I253" s="7" t="str">
        <f>VLOOKUP($A253,'Medical Examinations'!$A$1:$P$2336,14,FALSE)</f>
        <v>Yes</v>
      </c>
      <c r="J253" s="7" t="str">
        <f>VLOOKUP($A253,'Medical Examinations'!$A$1:$P$2336,15,FALSE)</f>
        <v>Obesity</v>
      </c>
      <c r="K253" s="7" t="str">
        <f>VLOOKUP($A253,'Medical Examinations'!$A$1:$P$2336,16,FALSE)</f>
        <v>Prediabetes</v>
      </c>
      <c r="L253" s="12">
        <f>VLOOKUP($A253,'Hospitalisation Details'!$A$1:$U$2344,18,FALSE)</f>
        <v>36887</v>
      </c>
      <c r="M253" s="21">
        <f>VLOOKUP($A253,'Hospitalisation Details'!$A$1:$U$2344,21,FALSE)</f>
        <v>33907.550000000003</v>
      </c>
      <c r="N253" s="9" t="str">
        <f>VLOOKUP($A253,'Hospitalisation Details'!$A$1:$U$2344,14,FALSE)</f>
        <v>tier - 2</v>
      </c>
      <c r="O253" s="9" t="str">
        <f>VLOOKUP($A253,'Hospitalisation Details'!$A$1:$U$2344,15,FALSE)</f>
        <v>tier - 2</v>
      </c>
      <c r="P253" s="9" t="str">
        <f>VLOOKUP($A253,'Hospitalisation Details'!$A$1:$U$2344,16,FALSE)</f>
        <v>R1012</v>
      </c>
      <c r="Q253" s="9">
        <f>VLOOKUP($A253,'Hospitalisation Details'!$A$1:$U$2344,20,FALSE)</f>
        <v>22</v>
      </c>
    </row>
    <row r="254" spans="1:17" ht="15.75" x14ac:dyDescent="0.25">
      <c r="A254" s="10" t="s">
        <v>2119</v>
      </c>
      <c r="B254" s="7" t="str">
        <f>VLOOKUP($A254,'Customer Names'!$A$1:$E$2336,4,FALSE)</f>
        <v xml:space="preserve">  Carrie</v>
      </c>
      <c r="C254" s="7">
        <f>VLOOKUP($A254,'Medical Examinations'!$A$1:$P$2336,2,FALSE)</f>
        <v>30.2</v>
      </c>
      <c r="D254" s="7">
        <f>VLOOKUP($A254,'Medical Examinations'!$A$1:$P$2336,3,FALSE)</f>
        <v>4.47</v>
      </c>
      <c r="E254" s="7" t="str">
        <f>VLOOKUP($A254,'Medical Examinations'!$A$1:$P$2336,13,FALSE)</f>
        <v>Yes</v>
      </c>
      <c r="F254" s="7" t="str">
        <f>VLOOKUP($A254,'Medical Examinations'!$A$1:$P$2336,5,FALSE)</f>
        <v>No</v>
      </c>
      <c r="G254" s="7" t="str">
        <f>VLOOKUP($A254,'Medical Examinations'!$A$1:$P$2336,6,FALSE)</f>
        <v>Yes</v>
      </c>
      <c r="H254" s="7">
        <f>VLOOKUP($A254,'Medical Examinations'!$A$1:$P$2336,12,FALSE)</f>
        <v>1</v>
      </c>
      <c r="I254" s="7" t="str">
        <f>VLOOKUP($A254,'Medical Examinations'!$A$1:$P$2336,14,FALSE)</f>
        <v>Yes</v>
      </c>
      <c r="J254" s="7" t="str">
        <f>VLOOKUP($A254,'Medical Examinations'!$A$1:$P$2336,15,FALSE)</f>
        <v>Obesity</v>
      </c>
      <c r="K254" s="7" t="str">
        <f>VLOOKUP($A254,'Medical Examinations'!$A$1:$P$2336,16,FALSE)</f>
        <v>Normal</v>
      </c>
      <c r="L254" s="12">
        <f>VLOOKUP($A254,'Hospitalisation Details'!$A$1:$U$2344,18,FALSE)</f>
        <v>35651</v>
      </c>
      <c r="M254" s="21">
        <f>VLOOKUP($A254,'Hospitalisation Details'!$A$1:$U$2344,21,FALSE)</f>
        <v>33900.65</v>
      </c>
      <c r="N254" s="9" t="str">
        <f>VLOOKUP($A254,'Hospitalisation Details'!$A$1:$U$2344,14,FALSE)</f>
        <v>tier - 2</v>
      </c>
      <c r="O254" s="9" t="str">
        <f>VLOOKUP($A254,'Hospitalisation Details'!$A$1:$U$2344,15,FALSE)</f>
        <v>tier - 3</v>
      </c>
      <c r="P254" s="9" t="str">
        <f>VLOOKUP($A254,'Hospitalisation Details'!$A$1:$U$2344,16,FALSE)</f>
        <v>R1011</v>
      </c>
      <c r="Q254" s="9">
        <f>VLOOKUP($A254,'Hospitalisation Details'!$A$1:$U$2344,20,FALSE)</f>
        <v>25</v>
      </c>
    </row>
    <row r="255" spans="1:17" ht="15.75" x14ac:dyDescent="0.25">
      <c r="A255" s="10" t="s">
        <v>2118</v>
      </c>
      <c r="B255" s="7" t="str">
        <f>VLOOKUP($A255,'Customer Names'!$A$1:$E$2336,4,FALSE)</f>
        <v xml:space="preserve">  Alex</v>
      </c>
      <c r="C255" s="7">
        <f>VLOOKUP($A255,'Medical Examinations'!$A$1:$P$2336,2,FALSE)</f>
        <v>51.18</v>
      </c>
      <c r="D255" s="7">
        <f>VLOOKUP($A255,'Medical Examinations'!$A$1:$P$2336,3,FALSE)</f>
        <v>4.5599999999999996</v>
      </c>
      <c r="E255" s="7" t="str">
        <f>VLOOKUP($A255,'Medical Examinations'!$A$1:$P$2336,13,FALSE)</f>
        <v>Yes</v>
      </c>
      <c r="F255" s="7" t="str">
        <f>VLOOKUP($A255,'Medical Examinations'!$A$1:$P$2336,5,FALSE)</f>
        <v>yes</v>
      </c>
      <c r="G255" s="7" t="str">
        <f>VLOOKUP($A255,'Medical Examinations'!$A$1:$P$2336,6,FALSE)</f>
        <v>No</v>
      </c>
      <c r="H255" s="7">
        <f>VLOOKUP($A255,'Medical Examinations'!$A$1:$P$2336,12,FALSE)</f>
        <v>2</v>
      </c>
      <c r="I255" s="7" t="str">
        <f>VLOOKUP($A255,'Medical Examinations'!$A$1:$P$2336,14,FALSE)</f>
        <v>Yes</v>
      </c>
      <c r="J255" s="7" t="str">
        <f>VLOOKUP($A255,'Medical Examinations'!$A$1:$P$2336,15,FALSE)</f>
        <v>Obesity</v>
      </c>
      <c r="K255" s="7" t="str">
        <f>VLOOKUP($A255,'Medical Examinations'!$A$1:$P$2336,16,FALSE)</f>
        <v>Normal</v>
      </c>
      <c r="L255" s="12">
        <f>VLOOKUP($A255,'Hospitalisation Details'!$A$1:$U$2344,18,FALSE)</f>
        <v>36825</v>
      </c>
      <c r="M255" s="21">
        <f>VLOOKUP($A255,'Hospitalisation Details'!$A$1:$U$2344,21,FALSE)</f>
        <v>33829.39</v>
      </c>
      <c r="N255" s="9" t="str">
        <f>VLOOKUP($A255,'Hospitalisation Details'!$A$1:$U$2344,14,FALSE)</f>
        <v>tier - 2</v>
      </c>
      <c r="O255" s="9" t="str">
        <f>VLOOKUP($A255,'Hospitalisation Details'!$A$1:$U$2344,15,FALSE)</f>
        <v>tier - 3</v>
      </c>
      <c r="P255" s="9" t="str">
        <f>VLOOKUP($A255,'Hospitalisation Details'!$A$1:$U$2344,16,FALSE)</f>
        <v>R1011</v>
      </c>
      <c r="Q255" s="9">
        <f>VLOOKUP($A255,'Hospitalisation Details'!$A$1:$U$2344,20,FALSE)</f>
        <v>22</v>
      </c>
    </row>
    <row r="256" spans="1:17" ht="15.75" x14ac:dyDescent="0.25">
      <c r="A256" s="10" t="s">
        <v>2117</v>
      </c>
      <c r="B256" s="7" t="str">
        <f>VLOOKUP($A256,'Customer Names'!$A$1:$E$2336,4,FALSE)</f>
        <v xml:space="preserve">  Zach S</v>
      </c>
      <c r="C256" s="7">
        <f>VLOOKUP($A256,'Medical Examinations'!$A$1:$P$2336,2,FALSE)</f>
        <v>22.18</v>
      </c>
      <c r="D256" s="7">
        <f>VLOOKUP($A256,'Medical Examinations'!$A$1:$P$2336,3,FALSE)</f>
        <v>9.9</v>
      </c>
      <c r="E256" s="7" t="str">
        <f>VLOOKUP($A256,'Medical Examinations'!$A$1:$P$2336,13,FALSE)</f>
        <v>No</v>
      </c>
      <c r="F256" s="7" t="str">
        <f>VLOOKUP($A256,'Medical Examinations'!$A$1:$P$2336,5,FALSE)</f>
        <v>No</v>
      </c>
      <c r="G256" s="7" t="str">
        <f>VLOOKUP($A256,'Medical Examinations'!$A$1:$P$2336,6,FALSE)</f>
        <v>No</v>
      </c>
      <c r="H256" s="7" t="str">
        <f>VLOOKUP($A256,'Medical Examinations'!$A$1:$P$2336,12,FALSE)</f>
        <v>0</v>
      </c>
      <c r="I256" s="7" t="str">
        <f>VLOOKUP($A256,'Medical Examinations'!$A$1:$P$2336,14,FALSE)</f>
        <v>Yes</v>
      </c>
      <c r="J256" s="7" t="str">
        <f>VLOOKUP($A256,'Medical Examinations'!$A$1:$P$2336,15,FALSE)</f>
        <v>Normal weight</v>
      </c>
      <c r="K256" s="7" t="str">
        <f>VLOOKUP($A256,'Medical Examinations'!$A$1:$P$2336,16,FALSE)</f>
        <v>Diabetes</v>
      </c>
      <c r="L256" s="12">
        <f>VLOOKUP($A256,'Hospitalisation Details'!$A$1:$U$2344,18,FALSE)</f>
        <v>22991</v>
      </c>
      <c r="M256" s="21">
        <f>VLOOKUP($A256,'Hospitalisation Details'!$A$1:$U$2344,21,FALSE)</f>
        <v>33753.32</v>
      </c>
      <c r="N256" s="9" t="str">
        <f>VLOOKUP($A256,'Hospitalisation Details'!$A$1:$U$2344,14,FALSE)</f>
        <v>tier - 1</v>
      </c>
      <c r="O256" s="9" t="str">
        <f>VLOOKUP($A256,'Hospitalisation Details'!$A$1:$U$2344,15,FALSE)</f>
        <v>tier - 3</v>
      </c>
      <c r="P256" s="9" t="str">
        <f>VLOOKUP($A256,'Hospitalisation Details'!$A$1:$U$2344,16,FALSE)</f>
        <v>R1011</v>
      </c>
      <c r="Q256" s="9">
        <f>VLOOKUP($A256,'Hospitalisation Details'!$A$1:$U$2344,20,FALSE)</f>
        <v>60</v>
      </c>
    </row>
    <row r="257" spans="1:17" ht="15.75" x14ac:dyDescent="0.25">
      <c r="A257" s="10" t="s">
        <v>2116</v>
      </c>
      <c r="B257" s="7" t="str">
        <f>VLOOKUP($A257,'Customer Names'!$A$1:$E$2336,4,FALSE)</f>
        <v xml:space="preserve">  Alan</v>
      </c>
      <c r="C257" s="7">
        <f>VLOOKUP($A257,'Medical Examinations'!$A$1:$P$2336,2,FALSE)</f>
        <v>31.92</v>
      </c>
      <c r="D257" s="7">
        <f>VLOOKUP($A257,'Medical Examinations'!$A$1:$P$2336,3,FALSE)</f>
        <v>5.1100000000000003</v>
      </c>
      <c r="E257" s="7" t="str">
        <f>VLOOKUP($A257,'Medical Examinations'!$A$1:$P$2336,13,FALSE)</f>
        <v>No</v>
      </c>
      <c r="F257" s="7" t="str">
        <f>VLOOKUP($A257,'Medical Examinations'!$A$1:$P$2336,5,FALSE)</f>
        <v>No</v>
      </c>
      <c r="G257" s="7" t="str">
        <f>VLOOKUP($A257,'Medical Examinations'!$A$1:$P$2336,6,FALSE)</f>
        <v>Yes</v>
      </c>
      <c r="H257" s="7">
        <f>VLOOKUP($A257,'Medical Examinations'!$A$1:$P$2336,12,FALSE)</f>
        <v>1</v>
      </c>
      <c r="I257" s="7" t="str">
        <f>VLOOKUP($A257,'Medical Examinations'!$A$1:$P$2336,14,FALSE)</f>
        <v>Yes</v>
      </c>
      <c r="J257" s="7" t="str">
        <f>VLOOKUP($A257,'Medical Examinations'!$A$1:$P$2336,15,FALSE)</f>
        <v>Obesity</v>
      </c>
      <c r="K257" s="7" t="str">
        <f>VLOOKUP($A257,'Medical Examinations'!$A$1:$P$2336,16,FALSE)</f>
        <v>Normal</v>
      </c>
      <c r="L257" s="12">
        <f>VLOOKUP($A257,'Hospitalisation Details'!$A$1:$U$2344,18,FALSE)</f>
        <v>37876</v>
      </c>
      <c r="M257" s="21">
        <f>VLOOKUP($A257,'Hospitalisation Details'!$A$1:$U$2344,21,FALSE)</f>
        <v>33750.29</v>
      </c>
      <c r="N257" s="9" t="str">
        <f>VLOOKUP($A257,'Hospitalisation Details'!$A$1:$U$2344,14,FALSE)</f>
        <v>tier - 1</v>
      </c>
      <c r="O257" s="9" t="str">
        <f>VLOOKUP($A257,'Hospitalisation Details'!$A$1:$U$2344,15,FALSE)</f>
        <v>tier - 3</v>
      </c>
      <c r="P257" s="9" t="str">
        <f>VLOOKUP($A257,'Hospitalisation Details'!$A$1:$U$2344,16,FALSE)</f>
        <v>R1012</v>
      </c>
      <c r="Q257" s="9">
        <f>VLOOKUP($A257,'Hospitalisation Details'!$A$1:$U$2344,20,FALSE)</f>
        <v>19</v>
      </c>
    </row>
    <row r="258" spans="1:17" ht="15.75" x14ac:dyDescent="0.25">
      <c r="A258" s="10" t="s">
        <v>2115</v>
      </c>
      <c r="B258" s="7" t="str">
        <f>VLOOKUP($A258,'Customer Names'!$A$1:$E$2336,4,FALSE)</f>
        <v xml:space="preserve">  Nate</v>
      </c>
      <c r="C258" s="7">
        <f>VLOOKUP($A258,'Medical Examinations'!$A$1:$P$2336,2,FALSE)</f>
        <v>31.73</v>
      </c>
      <c r="D258" s="7">
        <f>VLOOKUP($A258,'Medical Examinations'!$A$1:$P$2336,3,FALSE)</f>
        <v>5.73</v>
      </c>
      <c r="E258" s="7" t="str">
        <f>VLOOKUP($A258,'Medical Examinations'!$A$1:$P$2336,13,FALSE)</f>
        <v>No</v>
      </c>
      <c r="F258" s="7" t="str">
        <f>VLOOKUP($A258,'Medical Examinations'!$A$1:$P$2336,5,FALSE)</f>
        <v>yes</v>
      </c>
      <c r="G258" s="7" t="str">
        <f>VLOOKUP($A258,'Medical Examinations'!$A$1:$P$2336,6,FALSE)</f>
        <v>No</v>
      </c>
      <c r="H258" s="7">
        <f>VLOOKUP($A258,'Medical Examinations'!$A$1:$P$2336,12,FALSE)</f>
        <v>1</v>
      </c>
      <c r="I258" s="7" t="str">
        <f>VLOOKUP($A258,'Medical Examinations'!$A$1:$P$2336,14,FALSE)</f>
        <v>Yes</v>
      </c>
      <c r="J258" s="7" t="str">
        <f>VLOOKUP($A258,'Medical Examinations'!$A$1:$P$2336,15,FALSE)</f>
        <v>Obesity</v>
      </c>
      <c r="K258" s="7" t="str">
        <f>VLOOKUP($A258,'Medical Examinations'!$A$1:$P$2336,16,FALSE)</f>
        <v>Prediabetes</v>
      </c>
      <c r="L258" s="12">
        <f>VLOOKUP($A258,'Hospitalisation Details'!$A$1:$U$2344,18,FALSE)</f>
        <v>38292</v>
      </c>
      <c r="M258" s="21">
        <f>VLOOKUP($A258,'Hospitalisation Details'!$A$1:$U$2344,21,FALSE)</f>
        <v>33732.69</v>
      </c>
      <c r="N258" s="9" t="str">
        <f>VLOOKUP($A258,'Hospitalisation Details'!$A$1:$U$2344,14,FALSE)</f>
        <v>tier - 1</v>
      </c>
      <c r="O258" s="9" t="str">
        <f>VLOOKUP($A258,'Hospitalisation Details'!$A$1:$U$2344,15,FALSE)</f>
        <v>tier - 1</v>
      </c>
      <c r="P258" s="9" t="str">
        <f>VLOOKUP($A258,'Hospitalisation Details'!$A$1:$U$2344,16,FALSE)</f>
        <v>R1017</v>
      </c>
      <c r="Q258" s="9">
        <f>VLOOKUP($A258,'Hospitalisation Details'!$A$1:$U$2344,20,FALSE)</f>
        <v>18</v>
      </c>
    </row>
    <row r="259" spans="1:17" ht="15.75" x14ac:dyDescent="0.25">
      <c r="A259" s="10" t="s">
        <v>2114</v>
      </c>
      <c r="B259" s="7" t="str">
        <f>VLOOKUP($A259,'Customer Names'!$A$1:$E$2336,4,FALSE)</f>
        <v xml:space="preserve">  Jesse G</v>
      </c>
      <c r="C259" s="7">
        <f>VLOOKUP($A259,'Medical Examinations'!$A$1:$P$2336,2,FALSE)</f>
        <v>45.52</v>
      </c>
      <c r="D259" s="7">
        <f>VLOOKUP($A259,'Medical Examinations'!$A$1:$P$2336,3,FALSE)</f>
        <v>6.04</v>
      </c>
      <c r="E259" s="7" t="str">
        <f>VLOOKUP($A259,'Medical Examinations'!$A$1:$P$2336,13,FALSE)</f>
        <v>No</v>
      </c>
      <c r="F259" s="7" t="str">
        <f>VLOOKUP($A259,'Medical Examinations'!$A$1:$P$2336,5,FALSE)</f>
        <v>No</v>
      </c>
      <c r="G259" s="7" t="str">
        <f>VLOOKUP($A259,'Medical Examinations'!$A$1:$P$2336,6,FALSE)</f>
        <v>Yes</v>
      </c>
      <c r="H259" s="7">
        <f>VLOOKUP($A259,'Medical Examinations'!$A$1:$P$2336,12,FALSE)</f>
        <v>1</v>
      </c>
      <c r="I259" s="7" t="str">
        <f>VLOOKUP($A259,'Medical Examinations'!$A$1:$P$2336,14,FALSE)</f>
        <v>Yes</v>
      </c>
      <c r="J259" s="7" t="str">
        <f>VLOOKUP($A259,'Medical Examinations'!$A$1:$P$2336,15,FALSE)</f>
        <v>Obesity</v>
      </c>
      <c r="K259" s="7" t="str">
        <f>VLOOKUP($A259,'Medical Examinations'!$A$1:$P$2336,16,FALSE)</f>
        <v>Prediabetes</v>
      </c>
      <c r="L259" s="12">
        <f>VLOOKUP($A259,'Hospitalisation Details'!$A$1:$U$2344,18,FALSE)</f>
        <v>34301</v>
      </c>
      <c r="M259" s="21">
        <f>VLOOKUP($A259,'Hospitalisation Details'!$A$1:$U$2344,21,FALSE)</f>
        <v>33707.550000000003</v>
      </c>
      <c r="N259" s="9" t="str">
        <f>VLOOKUP($A259,'Hospitalisation Details'!$A$1:$U$2344,14,FALSE)</f>
        <v>tier - 2</v>
      </c>
      <c r="O259" s="9" t="str">
        <f>VLOOKUP($A259,'Hospitalisation Details'!$A$1:$U$2344,15,FALSE)</f>
        <v>tier - 2</v>
      </c>
      <c r="P259" s="9" t="str">
        <f>VLOOKUP($A259,'Hospitalisation Details'!$A$1:$U$2344,16,FALSE)</f>
        <v>R1011</v>
      </c>
      <c r="Q259" s="9">
        <f>VLOOKUP($A259,'Hospitalisation Details'!$A$1:$U$2344,20,FALSE)</f>
        <v>29</v>
      </c>
    </row>
    <row r="260" spans="1:17" ht="15.75" x14ac:dyDescent="0.25">
      <c r="A260" s="10" t="s">
        <v>2113</v>
      </c>
      <c r="B260" s="7" t="str">
        <f>VLOOKUP($A260,'Customer Names'!$A$1:$E$2336,4,FALSE)</f>
        <v xml:space="preserve">  Jason</v>
      </c>
      <c r="C260" s="7">
        <f>VLOOKUP($A260,'Medical Examinations'!$A$1:$P$2336,2,FALSE)</f>
        <v>52.81</v>
      </c>
      <c r="D260" s="7">
        <f>VLOOKUP($A260,'Medical Examinations'!$A$1:$P$2336,3,FALSE)</f>
        <v>5.19</v>
      </c>
      <c r="E260" s="7" t="str">
        <f>VLOOKUP($A260,'Medical Examinations'!$A$1:$P$2336,13,FALSE)</f>
        <v>No</v>
      </c>
      <c r="F260" s="7" t="str">
        <f>VLOOKUP($A260,'Medical Examinations'!$A$1:$P$2336,5,FALSE)</f>
        <v>No</v>
      </c>
      <c r="G260" s="7" t="str">
        <f>VLOOKUP($A260,'Medical Examinations'!$A$1:$P$2336,6,FALSE)</f>
        <v>Yes</v>
      </c>
      <c r="H260" s="7">
        <f>VLOOKUP($A260,'Medical Examinations'!$A$1:$P$2336,12,FALSE)</f>
        <v>1</v>
      </c>
      <c r="I260" s="7" t="str">
        <f>VLOOKUP($A260,'Medical Examinations'!$A$1:$P$2336,14,FALSE)</f>
        <v>Yes</v>
      </c>
      <c r="J260" s="7" t="str">
        <f>VLOOKUP($A260,'Medical Examinations'!$A$1:$P$2336,15,FALSE)</f>
        <v>Obesity</v>
      </c>
      <c r="K260" s="7" t="str">
        <f>VLOOKUP($A260,'Medical Examinations'!$A$1:$P$2336,16,FALSE)</f>
        <v>Normal</v>
      </c>
      <c r="L260" s="12">
        <f>VLOOKUP($A260,'Hospitalisation Details'!$A$1:$U$2344,18,FALSE)</f>
        <v>37873</v>
      </c>
      <c r="M260" s="21">
        <f>VLOOKUP($A260,'Hospitalisation Details'!$A$1:$U$2344,21,FALSE)</f>
        <v>33611.71</v>
      </c>
      <c r="N260" s="9" t="str">
        <f>VLOOKUP($A260,'Hospitalisation Details'!$A$1:$U$2344,14,FALSE)</f>
        <v>tier - 1</v>
      </c>
      <c r="O260" s="9" t="str">
        <f>VLOOKUP($A260,'Hospitalisation Details'!$A$1:$U$2344,15,FALSE)</f>
        <v>tier - 2</v>
      </c>
      <c r="P260" s="9" t="str">
        <f>VLOOKUP($A260,'Hospitalisation Details'!$A$1:$U$2344,16,FALSE)</f>
        <v>R1011</v>
      </c>
      <c r="Q260" s="9">
        <f>VLOOKUP($A260,'Hospitalisation Details'!$A$1:$U$2344,20,FALSE)</f>
        <v>19</v>
      </c>
    </row>
    <row r="261" spans="1:17" ht="15.75" x14ac:dyDescent="0.25">
      <c r="A261" s="10" t="s">
        <v>2112</v>
      </c>
      <c r="B261" s="7" t="str">
        <f>VLOOKUP($A261,'Customer Names'!$A$1:$E$2336,4,FALSE)</f>
        <v xml:space="preserve">  Megan A</v>
      </c>
      <c r="C261" s="7">
        <f>VLOOKUP($A261,'Medical Examinations'!$A$1:$P$2336,2,FALSE)</f>
        <v>33.58</v>
      </c>
      <c r="D261" s="7">
        <f>VLOOKUP($A261,'Medical Examinations'!$A$1:$P$2336,3,FALSE)</f>
        <v>5.56</v>
      </c>
      <c r="E261" s="7" t="str">
        <f>VLOOKUP($A261,'Medical Examinations'!$A$1:$P$2336,13,FALSE)</f>
        <v>No</v>
      </c>
      <c r="F261" s="7" t="str">
        <f>VLOOKUP($A261,'Medical Examinations'!$A$1:$P$2336,5,FALSE)</f>
        <v>No</v>
      </c>
      <c r="G261" s="7" t="str">
        <f>VLOOKUP($A261,'Medical Examinations'!$A$1:$P$2336,6,FALSE)</f>
        <v>No</v>
      </c>
      <c r="H261" s="7">
        <f>VLOOKUP($A261,'Medical Examinations'!$A$1:$P$2336,12,FALSE)</f>
        <v>1</v>
      </c>
      <c r="I261" s="7" t="str">
        <f>VLOOKUP($A261,'Medical Examinations'!$A$1:$P$2336,14,FALSE)</f>
        <v>Yes</v>
      </c>
      <c r="J261" s="7" t="str">
        <f>VLOOKUP($A261,'Medical Examinations'!$A$1:$P$2336,15,FALSE)</f>
        <v>Obesity</v>
      </c>
      <c r="K261" s="7" t="str">
        <f>VLOOKUP($A261,'Medical Examinations'!$A$1:$P$2336,16,FALSE)</f>
        <v>Normal</v>
      </c>
      <c r="L261" s="12">
        <f>VLOOKUP($A261,'Hospitalisation Details'!$A$1:$U$2344,18,FALSE)</f>
        <v>30885</v>
      </c>
      <c r="M261" s="21">
        <f>VLOOKUP($A261,'Hospitalisation Details'!$A$1:$U$2344,21,FALSE)</f>
        <v>33527.1</v>
      </c>
      <c r="N261" s="9" t="str">
        <f>VLOOKUP($A261,'Hospitalisation Details'!$A$1:$U$2344,14,FALSE)</f>
        <v>tier - 2</v>
      </c>
      <c r="O261" s="9" t="str">
        <f>VLOOKUP($A261,'Hospitalisation Details'!$A$1:$U$2344,15,FALSE)</f>
        <v>tier - 3</v>
      </c>
      <c r="P261" s="9" t="str">
        <f>VLOOKUP($A261,'Hospitalisation Details'!$A$1:$U$2344,16,FALSE)</f>
        <v>R1011</v>
      </c>
      <c r="Q261" s="9">
        <f>VLOOKUP($A261,'Hospitalisation Details'!$A$1:$U$2344,20,FALSE)</f>
        <v>38</v>
      </c>
    </row>
    <row r="262" spans="1:17" ht="15.75" x14ac:dyDescent="0.25">
      <c r="A262" s="10" t="s">
        <v>2111</v>
      </c>
      <c r="B262" s="7" t="str">
        <f>VLOOKUP($A262,'Customer Names'!$A$1:$E$2336,4,FALSE)</f>
        <v xml:space="preserve">  Luke M</v>
      </c>
      <c r="C262" s="7">
        <f>VLOOKUP($A262,'Medical Examinations'!$A$1:$P$2336,2,FALSE)</f>
        <v>30.684999999999999</v>
      </c>
      <c r="D262" s="7">
        <f>VLOOKUP($A262,'Medical Examinations'!$A$1:$P$2336,3,FALSE)</f>
        <v>8.23</v>
      </c>
      <c r="E262" s="7" t="str">
        <f>VLOOKUP($A262,'Medical Examinations'!$A$1:$P$2336,13,FALSE)</f>
        <v>No</v>
      </c>
      <c r="F262" s="7" t="str">
        <f>VLOOKUP($A262,'Medical Examinations'!$A$1:$P$2336,5,FALSE)</f>
        <v>No</v>
      </c>
      <c r="G262" s="7" t="str">
        <f>VLOOKUP($A262,'Medical Examinations'!$A$1:$P$2336,6,FALSE)</f>
        <v>No</v>
      </c>
      <c r="H262" s="7" t="str">
        <f>VLOOKUP($A262,'Medical Examinations'!$A$1:$P$2336,12,FALSE)</f>
        <v>0</v>
      </c>
      <c r="I262" s="7" t="str">
        <f>VLOOKUP($A262,'Medical Examinations'!$A$1:$P$2336,14,FALSE)</f>
        <v>Yes</v>
      </c>
      <c r="J262" s="7" t="str">
        <f>VLOOKUP($A262,'Medical Examinations'!$A$1:$P$2336,15,FALSE)</f>
        <v>Obesity</v>
      </c>
      <c r="K262" s="7" t="str">
        <f>VLOOKUP($A262,'Medical Examinations'!$A$1:$P$2336,16,FALSE)</f>
        <v>Diabetes</v>
      </c>
      <c r="L262" s="12">
        <f>VLOOKUP($A262,'Hospitalisation Details'!$A$1:$U$2344,18,FALSE)</f>
        <v>37493</v>
      </c>
      <c r="M262" s="21">
        <f>VLOOKUP($A262,'Hospitalisation Details'!$A$1:$U$2344,21,FALSE)</f>
        <v>33475.82</v>
      </c>
      <c r="N262" s="9" t="str">
        <f>VLOOKUP($A262,'Hospitalisation Details'!$A$1:$U$2344,14,FALSE)</f>
        <v>tier - 1</v>
      </c>
      <c r="O262" s="9" t="str">
        <f>VLOOKUP($A262,'Hospitalisation Details'!$A$1:$U$2344,15,FALSE)</f>
        <v>tier - 1</v>
      </c>
      <c r="P262" s="9" t="str">
        <f>VLOOKUP($A262,'Hospitalisation Details'!$A$1:$U$2344,16,FALSE)</f>
        <v>R1018</v>
      </c>
      <c r="Q262" s="9">
        <f>VLOOKUP($A262,'Hospitalisation Details'!$A$1:$U$2344,20,FALSE)</f>
        <v>20</v>
      </c>
    </row>
    <row r="263" spans="1:17" ht="15.75" x14ac:dyDescent="0.25">
      <c r="A263" s="10" t="s">
        <v>2110</v>
      </c>
      <c r="B263" s="7" t="str">
        <f>VLOOKUP($A263,'Customer Names'!$A$1:$E$2336,4,FALSE)</f>
        <v xml:space="preserve">  Jacy D</v>
      </c>
      <c r="C263" s="7">
        <f>VLOOKUP($A263,'Medical Examinations'!$A$1:$P$2336,2,FALSE)</f>
        <v>37.524999999999999</v>
      </c>
      <c r="D263" s="7">
        <f>VLOOKUP($A263,'Medical Examinations'!$A$1:$P$2336,3,FALSE)</f>
        <v>9.0299999999999994</v>
      </c>
      <c r="E263" s="7" t="str">
        <f>VLOOKUP($A263,'Medical Examinations'!$A$1:$P$2336,13,FALSE)</f>
        <v>Yes</v>
      </c>
      <c r="F263" s="7" t="str">
        <f>VLOOKUP($A263,'Medical Examinations'!$A$1:$P$2336,5,FALSE)</f>
        <v>No</v>
      </c>
      <c r="G263" s="7" t="str">
        <f>VLOOKUP($A263,'Medical Examinations'!$A$1:$P$2336,6,FALSE)</f>
        <v>No</v>
      </c>
      <c r="H263" s="7">
        <f>VLOOKUP($A263,'Medical Examinations'!$A$1:$P$2336,12,FALSE)</f>
        <v>2</v>
      </c>
      <c r="I263" s="7" t="str">
        <f>VLOOKUP($A263,'Medical Examinations'!$A$1:$P$2336,14,FALSE)</f>
        <v>No</v>
      </c>
      <c r="J263" s="7" t="str">
        <f>VLOOKUP($A263,'Medical Examinations'!$A$1:$P$2336,15,FALSE)</f>
        <v>Obesity</v>
      </c>
      <c r="K263" s="7" t="str">
        <f>VLOOKUP($A263,'Medical Examinations'!$A$1:$P$2336,16,FALSE)</f>
        <v>Diabetes</v>
      </c>
      <c r="L263" s="12">
        <f>VLOOKUP($A263,'Hospitalisation Details'!$A$1:$U$2344,18,FALSE)</f>
        <v>25737</v>
      </c>
      <c r="M263" s="21">
        <f>VLOOKUP($A263,'Hospitalisation Details'!$A$1:$U$2344,21,FALSE)</f>
        <v>33471.97</v>
      </c>
      <c r="N263" s="9" t="str">
        <f>VLOOKUP($A263,'Hospitalisation Details'!$A$1:$U$2344,14,FALSE)</f>
        <v>tier - 2</v>
      </c>
      <c r="O263" s="9" t="str">
        <f>VLOOKUP($A263,'Hospitalisation Details'!$A$1:$U$2344,15,FALSE)</f>
        <v>tier - 2</v>
      </c>
      <c r="P263" s="9" t="str">
        <f>VLOOKUP($A263,'Hospitalisation Details'!$A$1:$U$2344,16,FALSE)</f>
        <v>R1012</v>
      </c>
      <c r="Q263" s="9">
        <f>VLOOKUP($A263,'Hospitalisation Details'!$A$1:$U$2344,20,FALSE)</f>
        <v>52</v>
      </c>
    </row>
    <row r="264" spans="1:17" ht="15.75" x14ac:dyDescent="0.25">
      <c r="A264" s="10" t="s">
        <v>2109</v>
      </c>
      <c r="B264" s="7" t="str">
        <f>VLOOKUP($A264,'Customer Names'!$A$1:$E$2336,4,FALSE)</f>
        <v xml:space="preserve">  Simon G</v>
      </c>
      <c r="C264" s="7">
        <f>VLOOKUP($A264,'Medical Examinations'!$A$1:$P$2336,2,FALSE)</f>
        <v>34.5</v>
      </c>
      <c r="D264" s="7">
        <f>VLOOKUP($A264,'Medical Examinations'!$A$1:$P$2336,3,FALSE)</f>
        <v>4.07</v>
      </c>
      <c r="E264" s="7" t="str">
        <f>VLOOKUP($A264,'Medical Examinations'!$A$1:$P$2336,13,FALSE)</f>
        <v>Yes</v>
      </c>
      <c r="F264" s="7" t="str">
        <f>VLOOKUP($A264,'Medical Examinations'!$A$1:$P$2336,5,FALSE)</f>
        <v>No</v>
      </c>
      <c r="G264" s="7" t="str">
        <f>VLOOKUP($A264,'Medical Examinations'!$A$1:$P$2336,6,FALSE)</f>
        <v>No</v>
      </c>
      <c r="H264" s="7" t="str">
        <f>VLOOKUP($A264,'Medical Examinations'!$A$1:$P$2336,12,FALSE)</f>
        <v>0</v>
      </c>
      <c r="I264" s="7" t="str">
        <f>VLOOKUP($A264,'Medical Examinations'!$A$1:$P$2336,14,FALSE)</f>
        <v>Yes</v>
      </c>
      <c r="J264" s="7" t="str">
        <f>VLOOKUP($A264,'Medical Examinations'!$A$1:$P$2336,15,FALSE)</f>
        <v>Obesity</v>
      </c>
      <c r="K264" s="7" t="str">
        <f>VLOOKUP($A264,'Medical Examinations'!$A$1:$P$2336,16,FALSE)</f>
        <v>Normal</v>
      </c>
      <c r="L264" s="12">
        <f>VLOOKUP($A264,'Hospitalisation Details'!$A$1:$U$2344,18,FALSE)</f>
        <v>31388</v>
      </c>
      <c r="M264" s="21">
        <f>VLOOKUP($A264,'Hospitalisation Details'!$A$1:$U$2344,21,FALSE)</f>
        <v>33450.99</v>
      </c>
      <c r="N264" s="9" t="str">
        <f>VLOOKUP($A264,'Hospitalisation Details'!$A$1:$U$2344,14,FALSE)</f>
        <v>tier - 2</v>
      </c>
      <c r="O264" s="9" t="str">
        <f>VLOOKUP($A264,'Hospitalisation Details'!$A$1:$U$2344,15,FALSE)</f>
        <v>tier - 2</v>
      </c>
      <c r="P264" s="9" t="str">
        <f>VLOOKUP($A264,'Hospitalisation Details'!$A$1:$U$2344,16,FALSE)</f>
        <v>R1011</v>
      </c>
      <c r="Q264" s="9">
        <f>VLOOKUP($A264,'Hospitalisation Details'!$A$1:$U$2344,20,FALSE)</f>
        <v>37</v>
      </c>
    </row>
    <row r="265" spans="1:17" ht="15.75" x14ac:dyDescent="0.25">
      <c r="A265" s="10" t="s">
        <v>2108</v>
      </c>
      <c r="B265" s="7" t="str">
        <f>VLOOKUP($A265,'Customer Names'!$A$1:$E$2336,4,FALSE)</f>
        <v xml:space="preserve">  Ainsley E</v>
      </c>
      <c r="C265" s="7">
        <f>VLOOKUP($A265,'Medical Examinations'!$A$1:$P$2336,2,FALSE)</f>
        <v>28.16</v>
      </c>
      <c r="D265" s="7">
        <f>VLOOKUP($A265,'Medical Examinations'!$A$1:$P$2336,3,FALSE)</f>
        <v>5.77</v>
      </c>
      <c r="E265" s="7" t="str">
        <f>VLOOKUP($A265,'Medical Examinations'!$A$1:$P$2336,13,FALSE)</f>
        <v>No</v>
      </c>
      <c r="F265" s="7" t="str">
        <f>VLOOKUP($A265,'Medical Examinations'!$A$1:$P$2336,5,FALSE)</f>
        <v>No</v>
      </c>
      <c r="G265" s="7" t="str">
        <f>VLOOKUP($A265,'Medical Examinations'!$A$1:$P$2336,6,FALSE)</f>
        <v>No</v>
      </c>
      <c r="H265" s="7">
        <f>VLOOKUP($A265,'Medical Examinations'!$A$1:$P$2336,12,FALSE)</f>
        <v>2</v>
      </c>
      <c r="I265" s="7" t="str">
        <f>VLOOKUP($A265,'Medical Examinations'!$A$1:$P$2336,14,FALSE)</f>
        <v>Yes</v>
      </c>
      <c r="J265" s="7" t="str">
        <f>VLOOKUP($A265,'Medical Examinations'!$A$1:$P$2336,15,FALSE)</f>
        <v>Over weight</v>
      </c>
      <c r="K265" s="7" t="str">
        <f>VLOOKUP($A265,'Medical Examinations'!$A$1:$P$2336,16,FALSE)</f>
        <v>Prediabetes</v>
      </c>
      <c r="L265" s="12">
        <f>VLOOKUP($A265,'Hospitalisation Details'!$A$1:$U$2344,18,FALSE)</f>
        <v>26547</v>
      </c>
      <c r="M265" s="21">
        <f>VLOOKUP($A265,'Hospitalisation Details'!$A$1:$U$2344,21,FALSE)</f>
        <v>33344.449999999997</v>
      </c>
      <c r="N265" s="9" t="str">
        <f>VLOOKUP($A265,'Hospitalisation Details'!$A$1:$U$2344,14,FALSE)</f>
        <v>tier - 2</v>
      </c>
      <c r="O265" s="9" t="str">
        <f>VLOOKUP($A265,'Hospitalisation Details'!$A$1:$U$2344,15,FALSE)</f>
        <v>tier - 3</v>
      </c>
      <c r="P265" s="9" t="str">
        <f>VLOOKUP($A265,'Hospitalisation Details'!$A$1:$U$2344,16,FALSE)</f>
        <v>R1011</v>
      </c>
      <c r="Q265" s="9">
        <f>VLOOKUP($A265,'Hospitalisation Details'!$A$1:$U$2344,20,FALSE)</f>
        <v>50</v>
      </c>
    </row>
    <row r="266" spans="1:17" ht="15.75" x14ac:dyDescent="0.25">
      <c r="A266" s="10" t="s">
        <v>2107</v>
      </c>
      <c r="B266" s="7" t="str">
        <f>VLOOKUP($A266,'Customer Names'!$A$1:$E$2336,4,FALSE)</f>
        <v xml:space="preserve">  Erica A</v>
      </c>
      <c r="C266" s="7">
        <f>VLOOKUP($A266,'Medical Examinations'!$A$1:$P$2336,2,FALSE)</f>
        <v>30.02</v>
      </c>
      <c r="D266" s="7">
        <f>VLOOKUP($A266,'Medical Examinations'!$A$1:$P$2336,3,FALSE)</f>
        <v>5.98</v>
      </c>
      <c r="E266" s="7" t="str">
        <f>VLOOKUP($A266,'Medical Examinations'!$A$1:$P$2336,13,FALSE)</f>
        <v>No</v>
      </c>
      <c r="F266" s="7" t="str">
        <f>VLOOKUP($A266,'Medical Examinations'!$A$1:$P$2336,5,FALSE)</f>
        <v>No</v>
      </c>
      <c r="G266" s="7" t="str">
        <f>VLOOKUP($A266,'Medical Examinations'!$A$1:$P$2336,6,FALSE)</f>
        <v>Yes</v>
      </c>
      <c r="H266" s="7">
        <f>VLOOKUP($A266,'Medical Examinations'!$A$1:$P$2336,12,FALSE)</f>
        <v>1</v>
      </c>
      <c r="I266" s="7" t="str">
        <f>VLOOKUP($A266,'Medical Examinations'!$A$1:$P$2336,14,FALSE)</f>
        <v>Yes</v>
      </c>
      <c r="J266" s="7" t="str">
        <f>VLOOKUP($A266,'Medical Examinations'!$A$1:$P$2336,15,FALSE)</f>
        <v>Obesity</v>
      </c>
      <c r="K266" s="7" t="str">
        <f>VLOOKUP($A266,'Medical Examinations'!$A$1:$P$2336,16,FALSE)</f>
        <v>Prediabetes</v>
      </c>
      <c r="L266" s="12">
        <f>VLOOKUP($A266,'Hospitalisation Details'!$A$1:$U$2344,18,FALSE)</f>
        <v>37953</v>
      </c>
      <c r="M266" s="21">
        <f>VLOOKUP($A266,'Hospitalisation Details'!$A$1:$U$2344,21,FALSE)</f>
        <v>33307.550000000003</v>
      </c>
      <c r="N266" s="9" t="str">
        <f>VLOOKUP($A266,'Hospitalisation Details'!$A$1:$U$2344,14,FALSE)</f>
        <v>tier - 2</v>
      </c>
      <c r="O266" s="9" t="str">
        <f>VLOOKUP($A266,'Hospitalisation Details'!$A$1:$U$2344,15,FALSE)</f>
        <v>tier - 3</v>
      </c>
      <c r="P266" s="9" t="str">
        <f>VLOOKUP($A266,'Hospitalisation Details'!$A$1:$U$2344,16,FALSE)</f>
        <v>R1012</v>
      </c>
      <c r="Q266" s="9">
        <f>VLOOKUP($A266,'Hospitalisation Details'!$A$1:$U$2344,20,FALSE)</f>
        <v>19</v>
      </c>
    </row>
    <row r="267" spans="1:17" ht="15.75" x14ac:dyDescent="0.25">
      <c r="A267" s="10" t="s">
        <v>2106</v>
      </c>
      <c r="B267" s="7" t="str">
        <f>VLOOKUP($A267,'Customer Names'!$A$1:$E$2336,4,FALSE)</f>
        <v xml:space="preserve">  Erik</v>
      </c>
      <c r="C267" s="7">
        <f>VLOOKUP($A267,'Medical Examinations'!$A$1:$P$2336,2,FALSE)</f>
        <v>37.82</v>
      </c>
      <c r="D267" s="7">
        <f>VLOOKUP($A267,'Medical Examinations'!$A$1:$P$2336,3,FALSE)</f>
        <v>6.01</v>
      </c>
      <c r="E267" s="7" t="str">
        <f>VLOOKUP($A267,'Medical Examinations'!$A$1:$P$2336,13,FALSE)</f>
        <v>No</v>
      </c>
      <c r="F267" s="7" t="str">
        <f>VLOOKUP($A267,'Medical Examinations'!$A$1:$P$2336,5,FALSE)</f>
        <v>No</v>
      </c>
      <c r="G267" s="7" t="str">
        <f>VLOOKUP($A267,'Medical Examinations'!$A$1:$P$2336,6,FALSE)</f>
        <v>No</v>
      </c>
      <c r="H267" s="7" t="str">
        <f>VLOOKUP($A267,'Medical Examinations'!$A$1:$P$2336,12,FALSE)</f>
        <v>0</v>
      </c>
      <c r="I267" s="7" t="str">
        <f>VLOOKUP($A267,'Medical Examinations'!$A$1:$P$2336,14,FALSE)</f>
        <v>Yes</v>
      </c>
      <c r="J267" s="7" t="str">
        <f>VLOOKUP($A267,'Medical Examinations'!$A$1:$P$2336,15,FALSE)</f>
        <v>Obesity</v>
      </c>
      <c r="K267" s="7" t="str">
        <f>VLOOKUP($A267,'Medical Examinations'!$A$1:$P$2336,16,FALSE)</f>
        <v>Prediabetes</v>
      </c>
      <c r="L267" s="12">
        <f>VLOOKUP($A267,'Hospitalisation Details'!$A$1:$U$2344,18,FALSE)</f>
        <v>33158</v>
      </c>
      <c r="M267" s="21">
        <f>VLOOKUP($A267,'Hospitalisation Details'!$A$1:$U$2344,21,FALSE)</f>
        <v>33292.83</v>
      </c>
      <c r="N267" s="9" t="str">
        <f>VLOOKUP($A267,'Hospitalisation Details'!$A$1:$U$2344,14,FALSE)</f>
        <v>tier - 2</v>
      </c>
      <c r="O267" s="9" t="str">
        <f>VLOOKUP($A267,'Hospitalisation Details'!$A$1:$U$2344,15,FALSE)</f>
        <v>tier - 1</v>
      </c>
      <c r="P267" s="9" t="str">
        <f>VLOOKUP($A267,'Hospitalisation Details'!$A$1:$U$2344,16,FALSE)</f>
        <v>R1011</v>
      </c>
      <c r="Q267" s="9">
        <f>VLOOKUP($A267,'Hospitalisation Details'!$A$1:$U$2344,20,FALSE)</f>
        <v>32</v>
      </c>
    </row>
    <row r="268" spans="1:17" ht="15.75" x14ac:dyDescent="0.25">
      <c r="A268" s="10" t="s">
        <v>2105</v>
      </c>
      <c r="B268" s="7" t="str">
        <f>VLOOKUP($A268,'Customer Names'!$A$1:$E$2336,4,FALSE)</f>
        <v xml:space="preserve">  Erin C</v>
      </c>
      <c r="C268" s="7">
        <f>VLOOKUP($A268,'Medical Examinations'!$A$1:$P$2336,2,FALSE)</f>
        <v>33.14</v>
      </c>
      <c r="D268" s="7">
        <f>VLOOKUP($A268,'Medical Examinations'!$A$1:$P$2336,3,FALSE)</f>
        <v>5.67</v>
      </c>
      <c r="E268" s="7" t="str">
        <f>VLOOKUP($A268,'Medical Examinations'!$A$1:$P$2336,13,FALSE)</f>
        <v>Yes</v>
      </c>
      <c r="F268" s="7" t="str">
        <f>VLOOKUP($A268,'Medical Examinations'!$A$1:$P$2336,5,FALSE)</f>
        <v>No</v>
      </c>
      <c r="G268" s="7" t="str">
        <f>VLOOKUP($A268,'Medical Examinations'!$A$1:$P$2336,6,FALSE)</f>
        <v>No</v>
      </c>
      <c r="H268" s="7" t="str">
        <f>VLOOKUP($A268,'Medical Examinations'!$A$1:$P$2336,12,FALSE)</f>
        <v>0</v>
      </c>
      <c r="I268" s="7" t="str">
        <f>VLOOKUP($A268,'Medical Examinations'!$A$1:$P$2336,14,FALSE)</f>
        <v>Yes</v>
      </c>
      <c r="J268" s="7" t="str">
        <f>VLOOKUP($A268,'Medical Examinations'!$A$1:$P$2336,15,FALSE)</f>
        <v>Obesity</v>
      </c>
      <c r="K268" s="7" t="str">
        <f>VLOOKUP($A268,'Medical Examinations'!$A$1:$P$2336,16,FALSE)</f>
        <v>Normal</v>
      </c>
      <c r="L268" s="12">
        <f>VLOOKUP($A268,'Hospitalisation Details'!$A$1:$U$2344,18,FALSE)</f>
        <v>31243</v>
      </c>
      <c r="M268" s="21">
        <f>VLOOKUP($A268,'Hospitalisation Details'!$A$1:$U$2344,21,FALSE)</f>
        <v>33121</v>
      </c>
      <c r="N268" s="9" t="str">
        <f>VLOOKUP($A268,'Hospitalisation Details'!$A$1:$U$2344,14,FALSE)</f>
        <v>tier - 2</v>
      </c>
      <c r="O268" s="9" t="str">
        <f>VLOOKUP($A268,'Hospitalisation Details'!$A$1:$U$2344,15,FALSE)</f>
        <v>tier - 1</v>
      </c>
      <c r="P268" s="9" t="str">
        <f>VLOOKUP($A268,'Hospitalisation Details'!$A$1:$U$2344,16,FALSE)</f>
        <v>R1011</v>
      </c>
      <c r="Q268" s="9">
        <f>VLOOKUP($A268,'Hospitalisation Details'!$A$1:$U$2344,20,FALSE)</f>
        <v>37</v>
      </c>
    </row>
    <row r="269" spans="1:17" ht="15.75" x14ac:dyDescent="0.25">
      <c r="A269" s="10" t="s">
        <v>2104</v>
      </c>
      <c r="B269" s="7" t="str">
        <f>VLOOKUP($A269,'Customer Names'!$A$1:$E$2336,4,FALSE)</f>
        <v xml:space="preserve">  Adrienne</v>
      </c>
      <c r="C269" s="7">
        <f>VLOOKUP($A269,'Medical Examinations'!$A$1:$P$2336,2,FALSE)</f>
        <v>25.14</v>
      </c>
      <c r="D269" s="7">
        <f>VLOOKUP($A269,'Medical Examinations'!$A$1:$P$2336,3,FALSE)</f>
        <v>6.02</v>
      </c>
      <c r="E269" s="7" t="str">
        <f>VLOOKUP($A269,'Medical Examinations'!$A$1:$P$2336,13,FALSE)</f>
        <v>Yes</v>
      </c>
      <c r="F269" s="7" t="str">
        <f>VLOOKUP($A269,'Medical Examinations'!$A$1:$P$2336,5,FALSE)</f>
        <v>No</v>
      </c>
      <c r="G269" s="7" t="str">
        <f>VLOOKUP($A269,'Medical Examinations'!$A$1:$P$2336,6,FALSE)</f>
        <v>Yes</v>
      </c>
      <c r="H269" s="7">
        <f>VLOOKUP($A269,'Medical Examinations'!$A$1:$P$2336,12,FALSE)</f>
        <v>1</v>
      </c>
      <c r="I269" s="7" t="str">
        <f>VLOOKUP($A269,'Medical Examinations'!$A$1:$P$2336,14,FALSE)</f>
        <v>Yes</v>
      </c>
      <c r="J269" s="7" t="str">
        <f>VLOOKUP($A269,'Medical Examinations'!$A$1:$P$2336,15,FALSE)</f>
        <v>Over weight</v>
      </c>
      <c r="K269" s="7" t="str">
        <f>VLOOKUP($A269,'Medical Examinations'!$A$1:$P$2336,16,FALSE)</f>
        <v>Prediabetes</v>
      </c>
      <c r="L269" s="12">
        <f>VLOOKUP($A269,'Hospitalisation Details'!$A$1:$U$2344,18,FALSE)</f>
        <v>25506</v>
      </c>
      <c r="M269" s="21">
        <f>VLOOKUP($A269,'Hospitalisation Details'!$A$1:$U$2344,21,FALSE)</f>
        <v>33090.660000000003</v>
      </c>
      <c r="N269" s="9" t="str">
        <f>VLOOKUP($A269,'Hospitalisation Details'!$A$1:$U$2344,14,FALSE)</f>
        <v>tier - 2</v>
      </c>
      <c r="O269" s="9" t="str">
        <f>VLOOKUP($A269,'Hospitalisation Details'!$A$1:$U$2344,15,FALSE)</f>
        <v>tier - 2</v>
      </c>
      <c r="P269" s="9" t="str">
        <f>VLOOKUP($A269,'Hospitalisation Details'!$A$1:$U$2344,16,FALSE)</f>
        <v>R1011</v>
      </c>
      <c r="Q269" s="9">
        <f>VLOOKUP($A269,'Hospitalisation Details'!$A$1:$U$2344,20,FALSE)</f>
        <v>53</v>
      </c>
    </row>
    <row r="270" spans="1:17" ht="15.75" x14ac:dyDescent="0.25">
      <c r="A270" s="10" t="s">
        <v>2103</v>
      </c>
      <c r="B270" s="7" t="str">
        <f>VLOOKUP($A270,'Customer Names'!$A$1:$E$2336,4,FALSE)</f>
        <v xml:space="preserve">  Adam</v>
      </c>
      <c r="C270" s="7">
        <f>VLOOKUP($A270,'Medical Examinations'!$A$1:$P$2336,2,FALSE)</f>
        <v>20.18</v>
      </c>
      <c r="D270" s="7">
        <f>VLOOKUP($A270,'Medical Examinations'!$A$1:$P$2336,3,FALSE)</f>
        <v>11.19</v>
      </c>
      <c r="E270" s="7" t="str">
        <f>VLOOKUP($A270,'Medical Examinations'!$A$1:$P$2336,13,FALSE)</f>
        <v>No</v>
      </c>
      <c r="F270" s="7" t="str">
        <f>VLOOKUP($A270,'Medical Examinations'!$A$1:$P$2336,5,FALSE)</f>
        <v>No</v>
      </c>
      <c r="G270" s="7" t="str">
        <f>VLOOKUP($A270,'Medical Examinations'!$A$1:$P$2336,6,FALSE)</f>
        <v>No</v>
      </c>
      <c r="H270" s="7" t="str">
        <f>VLOOKUP($A270,'Medical Examinations'!$A$1:$P$2336,12,FALSE)</f>
        <v>0</v>
      </c>
      <c r="I270" s="7" t="str">
        <f>VLOOKUP($A270,'Medical Examinations'!$A$1:$P$2336,14,FALSE)</f>
        <v>Yes</v>
      </c>
      <c r="J270" s="7" t="str">
        <f>VLOOKUP($A270,'Medical Examinations'!$A$1:$P$2336,15,FALSE)</f>
        <v>Normal weight</v>
      </c>
      <c r="K270" s="7" t="str">
        <f>VLOOKUP($A270,'Medical Examinations'!$A$1:$P$2336,16,FALSE)</f>
        <v>Diabetes</v>
      </c>
      <c r="L270" s="12">
        <f>VLOOKUP($A270,'Hospitalisation Details'!$A$1:$U$2344,18,FALSE)</f>
        <v>22828</v>
      </c>
      <c r="M270" s="21">
        <f>VLOOKUP($A270,'Hospitalisation Details'!$A$1:$U$2344,21,FALSE)</f>
        <v>33074.94</v>
      </c>
      <c r="N270" s="9" t="str">
        <f>VLOOKUP($A270,'Hospitalisation Details'!$A$1:$U$2344,14,FALSE)</f>
        <v>tier - 1</v>
      </c>
      <c r="O270" s="9" t="str">
        <f>VLOOKUP($A270,'Hospitalisation Details'!$A$1:$U$2344,15,FALSE)</f>
        <v>tier - 2</v>
      </c>
      <c r="P270" s="9" t="str">
        <f>VLOOKUP($A270,'Hospitalisation Details'!$A$1:$U$2344,16,FALSE)</f>
        <v>R1011</v>
      </c>
      <c r="Q270" s="9">
        <f>VLOOKUP($A270,'Hospitalisation Details'!$A$1:$U$2344,20,FALSE)</f>
        <v>60</v>
      </c>
    </row>
    <row r="271" spans="1:17" ht="15.75" x14ac:dyDescent="0.25">
      <c r="A271" s="10" t="s">
        <v>2102</v>
      </c>
      <c r="B271" s="7" t="str">
        <f>VLOOKUP($A271,'Customer Names'!$A$1:$E$2336,4,FALSE)</f>
        <v xml:space="preserve">  Yutaka</v>
      </c>
      <c r="C271" s="7">
        <f>VLOOKUP($A271,'Medical Examinations'!$A$1:$P$2336,2,FALSE)</f>
        <v>44.36</v>
      </c>
      <c r="D271" s="7">
        <f>VLOOKUP($A271,'Medical Examinations'!$A$1:$P$2336,3,FALSE)</f>
        <v>5.1100000000000003</v>
      </c>
      <c r="E271" s="7" t="str">
        <f>VLOOKUP($A271,'Medical Examinations'!$A$1:$P$2336,13,FALSE)</f>
        <v>No</v>
      </c>
      <c r="F271" s="7" t="str">
        <f>VLOOKUP($A271,'Medical Examinations'!$A$1:$P$2336,5,FALSE)</f>
        <v>No</v>
      </c>
      <c r="G271" s="7" t="str">
        <f>VLOOKUP($A271,'Medical Examinations'!$A$1:$P$2336,6,FALSE)</f>
        <v>No</v>
      </c>
      <c r="H271" s="7" t="str">
        <f>VLOOKUP($A271,'Medical Examinations'!$A$1:$P$2336,12,FALSE)</f>
        <v>0</v>
      </c>
      <c r="I271" s="7" t="str">
        <f>VLOOKUP($A271,'Medical Examinations'!$A$1:$P$2336,14,FALSE)</f>
        <v>Yes</v>
      </c>
      <c r="J271" s="7" t="str">
        <f>VLOOKUP($A271,'Medical Examinations'!$A$1:$P$2336,15,FALSE)</f>
        <v>Obesity</v>
      </c>
      <c r="K271" s="7" t="str">
        <f>VLOOKUP($A271,'Medical Examinations'!$A$1:$P$2336,16,FALSE)</f>
        <v>Normal</v>
      </c>
      <c r="L271" s="12">
        <f>VLOOKUP($A271,'Hospitalisation Details'!$A$1:$U$2344,18,FALSE)</f>
        <v>34543</v>
      </c>
      <c r="M271" s="21">
        <f>VLOOKUP($A271,'Hospitalisation Details'!$A$1:$U$2344,21,FALSE)</f>
        <v>33057.230000000003</v>
      </c>
      <c r="N271" s="9" t="str">
        <f>VLOOKUP($A271,'Hospitalisation Details'!$A$1:$U$2344,14,FALSE)</f>
        <v>tier - 1</v>
      </c>
      <c r="O271" s="9" t="str">
        <f>VLOOKUP($A271,'Hospitalisation Details'!$A$1:$U$2344,15,FALSE)</f>
        <v>tier - 2</v>
      </c>
      <c r="P271" s="9" t="str">
        <f>VLOOKUP($A271,'Hospitalisation Details'!$A$1:$U$2344,16,FALSE)</f>
        <v>R1011</v>
      </c>
      <c r="Q271" s="9">
        <f>VLOOKUP($A271,'Hospitalisation Details'!$A$1:$U$2344,20,FALSE)</f>
        <v>28</v>
      </c>
    </row>
    <row r="272" spans="1:17" ht="15.75" x14ac:dyDescent="0.25">
      <c r="A272" s="10" t="s">
        <v>2101</v>
      </c>
      <c r="B272" s="7" t="str">
        <f>VLOOKUP($A272,'Customer Names'!$A$1:$E$2336,4,FALSE)</f>
        <v xml:space="preserve">  Tyler M</v>
      </c>
      <c r="C272" s="7">
        <f>VLOOKUP($A272,'Medical Examinations'!$A$1:$P$2336,2,FALSE)</f>
        <v>23.82</v>
      </c>
      <c r="D272" s="7">
        <f>VLOOKUP($A272,'Medical Examinations'!$A$1:$P$2336,3,FALSE)</f>
        <v>10.85</v>
      </c>
      <c r="E272" s="7" t="str">
        <f>VLOOKUP($A272,'Medical Examinations'!$A$1:$P$2336,13,FALSE)</f>
        <v>Yes</v>
      </c>
      <c r="F272" s="7" t="str">
        <f>VLOOKUP($A272,'Medical Examinations'!$A$1:$P$2336,5,FALSE)</f>
        <v>No</v>
      </c>
      <c r="G272" s="7" t="str">
        <f>VLOOKUP($A272,'Medical Examinations'!$A$1:$P$2336,6,FALSE)</f>
        <v>No</v>
      </c>
      <c r="H272" s="7" t="str">
        <f>VLOOKUP($A272,'Medical Examinations'!$A$1:$P$2336,12,FALSE)</f>
        <v>0</v>
      </c>
      <c r="I272" s="7" t="str">
        <f>VLOOKUP($A272,'Medical Examinations'!$A$1:$P$2336,14,FALSE)</f>
        <v>Yes</v>
      </c>
      <c r="J272" s="7" t="str">
        <f>VLOOKUP($A272,'Medical Examinations'!$A$1:$P$2336,15,FALSE)</f>
        <v>Normal weight</v>
      </c>
      <c r="K272" s="7" t="str">
        <f>VLOOKUP($A272,'Medical Examinations'!$A$1:$P$2336,16,FALSE)</f>
        <v>Diabetes</v>
      </c>
      <c r="L272" s="12">
        <f>VLOOKUP($A272,'Hospitalisation Details'!$A$1:$U$2344,18,FALSE)</f>
        <v>24663</v>
      </c>
      <c r="M272" s="21">
        <f>VLOOKUP($A272,'Hospitalisation Details'!$A$1:$U$2344,21,FALSE)</f>
        <v>33025.32</v>
      </c>
      <c r="N272" s="9" t="str">
        <f>VLOOKUP($A272,'Hospitalisation Details'!$A$1:$U$2344,14,FALSE)</f>
        <v>tier - 2</v>
      </c>
      <c r="O272" s="9" t="str">
        <f>VLOOKUP($A272,'Hospitalisation Details'!$A$1:$U$2344,15,FALSE)</f>
        <v>tier - 3</v>
      </c>
      <c r="P272" s="9" t="str">
        <f>VLOOKUP($A272,'Hospitalisation Details'!$A$1:$U$2344,16,FALSE)</f>
        <v>R1011</v>
      </c>
      <c r="Q272" s="9">
        <f>VLOOKUP($A272,'Hospitalisation Details'!$A$1:$U$2344,20,FALSE)</f>
        <v>55</v>
      </c>
    </row>
    <row r="273" spans="1:17" ht="15.75" x14ac:dyDescent="0.25">
      <c r="A273" s="10" t="s">
        <v>2100</v>
      </c>
      <c r="B273" s="7" t="str">
        <f>VLOOKUP($A273,'Customer Names'!$A$1:$E$2336,4,FALSE)</f>
        <v xml:space="preserve">  Stephen</v>
      </c>
      <c r="C273" s="7">
        <f>VLOOKUP($A273,'Medical Examinations'!$A$1:$P$2336,2,FALSE)</f>
        <v>45</v>
      </c>
      <c r="D273" s="7">
        <f>VLOOKUP($A273,'Medical Examinations'!$A$1:$P$2336,3,FALSE)</f>
        <v>5.24</v>
      </c>
      <c r="E273" s="7" t="str">
        <f>VLOOKUP($A273,'Medical Examinations'!$A$1:$P$2336,13,FALSE)</f>
        <v>Yes</v>
      </c>
      <c r="F273" s="7" t="str">
        <f>VLOOKUP($A273,'Medical Examinations'!$A$1:$P$2336,5,FALSE)</f>
        <v>No</v>
      </c>
      <c r="G273" s="7" t="str">
        <f>VLOOKUP($A273,'Medical Examinations'!$A$1:$P$2336,6,FALSE)</f>
        <v>No</v>
      </c>
      <c r="H273" s="7">
        <f>VLOOKUP($A273,'Medical Examinations'!$A$1:$P$2336,12,FALSE)</f>
        <v>1</v>
      </c>
      <c r="I273" s="7" t="str">
        <f>VLOOKUP($A273,'Medical Examinations'!$A$1:$P$2336,14,FALSE)</f>
        <v>Yes</v>
      </c>
      <c r="J273" s="7" t="str">
        <f>VLOOKUP($A273,'Medical Examinations'!$A$1:$P$2336,15,FALSE)</f>
        <v>Obesity</v>
      </c>
      <c r="K273" s="7" t="str">
        <f>VLOOKUP($A273,'Medical Examinations'!$A$1:$P$2336,16,FALSE)</f>
        <v>Normal</v>
      </c>
      <c r="L273" s="12">
        <f>VLOOKUP($A273,'Hospitalisation Details'!$A$1:$U$2344,18,FALSE)</f>
        <v>34888</v>
      </c>
      <c r="M273" s="21">
        <f>VLOOKUP($A273,'Hospitalisation Details'!$A$1:$U$2344,21,FALSE)</f>
        <v>33017.46</v>
      </c>
      <c r="N273" s="9" t="str">
        <f>VLOOKUP($A273,'Hospitalisation Details'!$A$1:$U$2344,14,FALSE)</f>
        <v>tier - 1</v>
      </c>
      <c r="O273" s="9" t="str">
        <f>VLOOKUP($A273,'Hospitalisation Details'!$A$1:$U$2344,15,FALSE)</f>
        <v>tier - 1</v>
      </c>
      <c r="P273" s="9" t="str">
        <f>VLOOKUP($A273,'Hospitalisation Details'!$A$1:$U$2344,16,FALSE)</f>
        <v>R1011</v>
      </c>
      <c r="Q273" s="9">
        <f>VLOOKUP($A273,'Hospitalisation Details'!$A$1:$U$2344,20,FALSE)</f>
        <v>27</v>
      </c>
    </row>
    <row r="274" spans="1:17" ht="15.75" x14ac:dyDescent="0.25">
      <c r="A274" s="10" t="s">
        <v>2099</v>
      </c>
      <c r="B274" s="7" t="str">
        <f>VLOOKUP($A274,'Customer Names'!$A$1:$E$2336,4,FALSE)</f>
        <v xml:space="preserve">  Andrew B</v>
      </c>
      <c r="C274" s="7">
        <f>VLOOKUP($A274,'Medical Examinations'!$A$1:$P$2336,2,FALSE)</f>
        <v>26.62</v>
      </c>
      <c r="D274" s="7">
        <f>VLOOKUP($A274,'Medical Examinations'!$A$1:$P$2336,3,FALSE)</f>
        <v>10.08</v>
      </c>
      <c r="E274" s="7" t="str">
        <f>VLOOKUP($A274,'Medical Examinations'!$A$1:$P$2336,13,FALSE)</f>
        <v>No</v>
      </c>
      <c r="F274" s="7" t="str">
        <f>VLOOKUP($A274,'Medical Examinations'!$A$1:$P$2336,5,FALSE)</f>
        <v>No</v>
      </c>
      <c r="G274" s="7" t="str">
        <f>VLOOKUP($A274,'Medical Examinations'!$A$1:$P$2336,6,FALSE)</f>
        <v>No</v>
      </c>
      <c r="H274" s="7" t="str">
        <f>VLOOKUP($A274,'Medical Examinations'!$A$1:$P$2336,12,FALSE)</f>
        <v>0</v>
      </c>
      <c r="I274" s="7" t="str">
        <f>VLOOKUP($A274,'Medical Examinations'!$A$1:$P$2336,14,FALSE)</f>
        <v>Yes</v>
      </c>
      <c r="J274" s="7" t="str">
        <f>VLOOKUP($A274,'Medical Examinations'!$A$1:$P$2336,15,FALSE)</f>
        <v>Over weight</v>
      </c>
      <c r="K274" s="7" t="str">
        <f>VLOOKUP($A274,'Medical Examinations'!$A$1:$P$2336,16,FALSE)</f>
        <v>Diabetes</v>
      </c>
      <c r="L274" s="12">
        <f>VLOOKUP($A274,'Hospitalisation Details'!$A$1:$U$2344,18,FALSE)</f>
        <v>26169</v>
      </c>
      <c r="M274" s="21">
        <f>VLOOKUP($A274,'Hospitalisation Details'!$A$1:$U$2344,21,FALSE)</f>
        <v>32947.629999999997</v>
      </c>
      <c r="N274" s="9" t="str">
        <f>VLOOKUP($A274,'Hospitalisation Details'!$A$1:$U$2344,14,FALSE)</f>
        <v>tier - 2</v>
      </c>
      <c r="O274" s="9" t="str">
        <f>VLOOKUP($A274,'Hospitalisation Details'!$A$1:$U$2344,15,FALSE)</f>
        <v>tier - 1</v>
      </c>
      <c r="P274" s="9" t="str">
        <f>VLOOKUP($A274,'Hospitalisation Details'!$A$1:$U$2344,16,FALSE)</f>
        <v>R1011</v>
      </c>
      <c r="Q274" s="9">
        <f>VLOOKUP($A274,'Hospitalisation Details'!$A$1:$U$2344,20,FALSE)</f>
        <v>51</v>
      </c>
    </row>
    <row r="275" spans="1:17" ht="15.75" x14ac:dyDescent="0.25">
      <c r="A275" s="10" t="s">
        <v>2098</v>
      </c>
      <c r="B275" s="7" t="str">
        <f>VLOOKUP($A275,'Customer Names'!$A$1:$E$2336,4,FALSE)</f>
        <v xml:space="preserve">  James</v>
      </c>
      <c r="C275" s="7">
        <f>VLOOKUP($A275,'Medical Examinations'!$A$1:$P$2336,2,FALSE)</f>
        <v>32.67</v>
      </c>
      <c r="D275" s="7">
        <f>VLOOKUP($A275,'Medical Examinations'!$A$1:$P$2336,3,FALSE)</f>
        <v>10.97</v>
      </c>
      <c r="E275" s="7" t="str">
        <f>VLOOKUP($A275,'Medical Examinations'!$A$1:$P$2336,13,FALSE)</f>
        <v>Yes</v>
      </c>
      <c r="F275" s="7" t="str">
        <f>VLOOKUP($A275,'Medical Examinations'!$A$1:$P$2336,5,FALSE)</f>
        <v>No</v>
      </c>
      <c r="G275" s="7" t="str">
        <f>VLOOKUP($A275,'Medical Examinations'!$A$1:$P$2336,6,FALSE)</f>
        <v>No</v>
      </c>
      <c r="H275" s="7" t="str">
        <f>VLOOKUP($A275,'Medical Examinations'!$A$1:$P$2336,12,FALSE)</f>
        <v>0</v>
      </c>
      <c r="I275" s="7" t="str">
        <f>VLOOKUP($A275,'Medical Examinations'!$A$1:$P$2336,14,FALSE)</f>
        <v>Yes</v>
      </c>
      <c r="J275" s="7" t="str">
        <f>VLOOKUP($A275,'Medical Examinations'!$A$1:$P$2336,15,FALSE)</f>
        <v>Obesity</v>
      </c>
      <c r="K275" s="7" t="str">
        <f>VLOOKUP($A275,'Medical Examinations'!$A$1:$P$2336,16,FALSE)</f>
        <v>Diabetes</v>
      </c>
      <c r="L275" s="12">
        <f>VLOOKUP($A275,'Hospitalisation Details'!$A$1:$U$2344,18,FALSE)</f>
        <v>29907</v>
      </c>
      <c r="M275" s="21">
        <f>VLOOKUP($A275,'Hospitalisation Details'!$A$1:$U$2344,21,FALSE)</f>
        <v>32906.69</v>
      </c>
      <c r="N275" s="9" t="str">
        <f>VLOOKUP($A275,'Hospitalisation Details'!$A$1:$U$2344,14,FALSE)</f>
        <v>tier - 2</v>
      </c>
      <c r="O275" s="9" t="str">
        <f>VLOOKUP($A275,'Hospitalisation Details'!$A$1:$U$2344,15,FALSE)</f>
        <v>tier - 3</v>
      </c>
      <c r="P275" s="9" t="str">
        <f>VLOOKUP($A275,'Hospitalisation Details'!$A$1:$U$2344,16,FALSE)</f>
        <v>R1011</v>
      </c>
      <c r="Q275" s="9">
        <f>VLOOKUP($A275,'Hospitalisation Details'!$A$1:$U$2344,20,FALSE)</f>
        <v>41</v>
      </c>
    </row>
    <row r="276" spans="1:17" ht="15.75" x14ac:dyDescent="0.25">
      <c r="A276" s="10" t="s">
        <v>2097</v>
      </c>
      <c r="B276" s="7" t="str">
        <f>VLOOKUP($A276,'Customer Names'!$A$1:$E$2336,4,FALSE)</f>
        <v xml:space="preserve">  Shawn P</v>
      </c>
      <c r="C276" s="7">
        <f>VLOOKUP($A276,'Medical Examinations'!$A$1:$P$2336,2,FALSE)</f>
        <v>44.44</v>
      </c>
      <c r="D276" s="7">
        <f>VLOOKUP($A276,'Medical Examinations'!$A$1:$P$2336,3,FALSE)</f>
        <v>4.9000000000000004</v>
      </c>
      <c r="E276" s="7" t="str">
        <f>VLOOKUP($A276,'Medical Examinations'!$A$1:$P$2336,13,FALSE)</f>
        <v>Yes</v>
      </c>
      <c r="F276" s="7" t="str">
        <f>VLOOKUP($A276,'Medical Examinations'!$A$1:$P$2336,5,FALSE)</f>
        <v>No</v>
      </c>
      <c r="G276" s="7" t="str">
        <f>VLOOKUP($A276,'Medical Examinations'!$A$1:$P$2336,6,FALSE)</f>
        <v>No</v>
      </c>
      <c r="H276" s="7">
        <f>VLOOKUP($A276,'Medical Examinations'!$A$1:$P$2336,12,FALSE)</f>
        <v>1</v>
      </c>
      <c r="I276" s="7" t="str">
        <f>VLOOKUP($A276,'Medical Examinations'!$A$1:$P$2336,14,FALSE)</f>
        <v>Yes</v>
      </c>
      <c r="J276" s="7" t="str">
        <f>VLOOKUP($A276,'Medical Examinations'!$A$1:$P$2336,15,FALSE)</f>
        <v>Obesity</v>
      </c>
      <c r="K276" s="7" t="str">
        <f>VLOOKUP($A276,'Medical Examinations'!$A$1:$P$2336,16,FALSE)</f>
        <v>Normal</v>
      </c>
      <c r="L276" s="12">
        <f>VLOOKUP($A276,'Hospitalisation Details'!$A$1:$U$2344,18,FALSE)</f>
        <v>35037</v>
      </c>
      <c r="M276" s="21">
        <f>VLOOKUP($A276,'Hospitalisation Details'!$A$1:$U$2344,21,FALSE)</f>
        <v>32827.51</v>
      </c>
      <c r="N276" s="9" t="str">
        <f>VLOOKUP($A276,'Hospitalisation Details'!$A$1:$U$2344,14,FALSE)</f>
        <v>tier - 1</v>
      </c>
      <c r="O276" s="9" t="str">
        <f>VLOOKUP($A276,'Hospitalisation Details'!$A$1:$U$2344,15,FALSE)</f>
        <v>tier - 2</v>
      </c>
      <c r="P276" s="9" t="str">
        <f>VLOOKUP($A276,'Hospitalisation Details'!$A$1:$U$2344,16,FALSE)</f>
        <v>R1011</v>
      </c>
      <c r="Q276" s="9">
        <f>VLOOKUP($A276,'Hospitalisation Details'!$A$1:$U$2344,20,FALSE)</f>
        <v>27</v>
      </c>
    </row>
    <row r="277" spans="1:17" ht="15.75" x14ac:dyDescent="0.25">
      <c r="A277" s="10" t="s">
        <v>2096</v>
      </c>
      <c r="B277" s="7" t="str">
        <f>VLOOKUP($A277,'Customer Names'!$A$1:$E$2336,4,FALSE)</f>
        <v xml:space="preserve">  Matt</v>
      </c>
      <c r="C277" s="7">
        <f>VLOOKUP($A277,'Medical Examinations'!$A$1:$P$2336,2,FALSE)</f>
        <v>28.31</v>
      </c>
      <c r="D277" s="7">
        <f>VLOOKUP($A277,'Medical Examinations'!$A$1:$P$2336,3,FALSE)</f>
        <v>5.33</v>
      </c>
      <c r="E277" s="7" t="str">
        <f>VLOOKUP($A277,'Medical Examinations'!$A$1:$P$2336,13,FALSE)</f>
        <v>No</v>
      </c>
      <c r="F277" s="7" t="str">
        <f>VLOOKUP($A277,'Medical Examinations'!$A$1:$P$2336,5,FALSE)</f>
        <v>No</v>
      </c>
      <c r="G277" s="7" t="str">
        <f>VLOOKUP($A277,'Medical Examinations'!$A$1:$P$2336,6,FALSE)</f>
        <v>No</v>
      </c>
      <c r="H277" s="7" t="str">
        <f>VLOOKUP($A277,'Medical Examinations'!$A$1:$P$2336,12,FALSE)</f>
        <v>0</v>
      </c>
      <c r="I277" s="7" t="str">
        <f>VLOOKUP($A277,'Medical Examinations'!$A$1:$P$2336,14,FALSE)</f>
        <v>Yes</v>
      </c>
      <c r="J277" s="7" t="str">
        <f>VLOOKUP($A277,'Medical Examinations'!$A$1:$P$2336,15,FALSE)</f>
        <v>Over weight</v>
      </c>
      <c r="K277" s="7" t="str">
        <f>VLOOKUP($A277,'Medical Examinations'!$A$1:$P$2336,16,FALSE)</f>
        <v>Normal</v>
      </c>
      <c r="L277" s="12">
        <f>VLOOKUP($A277,'Hospitalisation Details'!$A$1:$U$2344,18,FALSE)</f>
        <v>29567</v>
      </c>
      <c r="M277" s="21">
        <f>VLOOKUP($A277,'Hospitalisation Details'!$A$1:$U$2344,21,FALSE)</f>
        <v>32787.46</v>
      </c>
      <c r="N277" s="9" t="str">
        <f>VLOOKUP($A277,'Hospitalisation Details'!$A$1:$U$2344,14,FALSE)</f>
        <v>tier - 1</v>
      </c>
      <c r="O277" s="9" t="str">
        <f>VLOOKUP($A277,'Hospitalisation Details'!$A$1:$U$2344,15,FALSE)</f>
        <v>tier - 3</v>
      </c>
      <c r="P277" s="9" t="str">
        <f>VLOOKUP($A277,'Hospitalisation Details'!$A$1:$U$2344,16,FALSE)</f>
        <v>R1012</v>
      </c>
      <c r="Q277" s="9">
        <f>VLOOKUP($A277,'Hospitalisation Details'!$A$1:$U$2344,20,FALSE)</f>
        <v>42</v>
      </c>
    </row>
    <row r="278" spans="1:17" ht="15.75" x14ac:dyDescent="0.25">
      <c r="A278" s="10" t="s">
        <v>2095</v>
      </c>
      <c r="B278" s="7" t="str">
        <f>VLOOKUP($A278,'Customer Names'!$A$1:$E$2336,4,FALSE)</f>
        <v xml:space="preserve">  Nathaniel</v>
      </c>
      <c r="C278" s="7">
        <f>VLOOKUP($A278,'Medical Examinations'!$A$1:$P$2336,2,FALSE)</f>
        <v>25.05</v>
      </c>
      <c r="D278" s="7">
        <f>VLOOKUP($A278,'Medical Examinations'!$A$1:$P$2336,3,FALSE)</f>
        <v>4.6100000000000003</v>
      </c>
      <c r="E278" s="7" t="str">
        <f>VLOOKUP($A278,'Medical Examinations'!$A$1:$P$2336,13,FALSE)</f>
        <v>No</v>
      </c>
      <c r="F278" s="7" t="str">
        <f>VLOOKUP($A278,'Medical Examinations'!$A$1:$P$2336,5,FALSE)</f>
        <v>No</v>
      </c>
      <c r="G278" s="7" t="str">
        <f>VLOOKUP($A278,'Medical Examinations'!$A$1:$P$2336,6,FALSE)</f>
        <v>No</v>
      </c>
      <c r="H278" s="7">
        <f>VLOOKUP($A278,'Medical Examinations'!$A$1:$P$2336,12,FALSE)</f>
        <v>2</v>
      </c>
      <c r="I278" s="7" t="str">
        <f>VLOOKUP($A278,'Medical Examinations'!$A$1:$P$2336,14,FALSE)</f>
        <v>Yes</v>
      </c>
      <c r="J278" s="7" t="str">
        <f>VLOOKUP($A278,'Medical Examinations'!$A$1:$P$2336,15,FALSE)</f>
        <v>Over weight</v>
      </c>
      <c r="K278" s="7" t="str">
        <f>VLOOKUP($A278,'Medical Examinations'!$A$1:$P$2336,16,FALSE)</f>
        <v>Normal</v>
      </c>
      <c r="L278" s="12">
        <f>VLOOKUP($A278,'Hospitalisation Details'!$A$1:$U$2344,18,FALSE)</f>
        <v>26610</v>
      </c>
      <c r="M278" s="21">
        <f>VLOOKUP($A278,'Hospitalisation Details'!$A$1:$U$2344,21,FALSE)</f>
        <v>32765.33</v>
      </c>
      <c r="N278" s="9" t="str">
        <f>VLOOKUP($A278,'Hospitalisation Details'!$A$1:$U$2344,14,FALSE)</f>
        <v>tier - 2</v>
      </c>
      <c r="O278" s="9" t="str">
        <f>VLOOKUP($A278,'Hospitalisation Details'!$A$1:$U$2344,15,FALSE)</f>
        <v>tier - 2</v>
      </c>
      <c r="P278" s="9" t="str">
        <f>VLOOKUP($A278,'Hospitalisation Details'!$A$1:$U$2344,16,FALSE)</f>
        <v>R1012</v>
      </c>
      <c r="Q278" s="9">
        <f>VLOOKUP($A278,'Hospitalisation Details'!$A$1:$U$2344,20,FALSE)</f>
        <v>50</v>
      </c>
    </row>
    <row r="279" spans="1:17" ht="15.75" x14ac:dyDescent="0.25">
      <c r="A279" s="10" t="s">
        <v>2094</v>
      </c>
      <c r="B279" s="7" t="str">
        <f>VLOOKUP($A279,'Customer Names'!$A$1:$E$2336,4,FALSE)</f>
        <v xml:space="preserve">  Kevin D</v>
      </c>
      <c r="C279" s="7">
        <f>VLOOKUP($A279,'Medical Examinations'!$A$1:$P$2336,2,FALSE)</f>
        <v>28.34</v>
      </c>
      <c r="D279" s="7">
        <f>VLOOKUP($A279,'Medical Examinations'!$A$1:$P$2336,3,FALSE)</f>
        <v>8.18</v>
      </c>
      <c r="E279" s="7" t="str">
        <f>VLOOKUP($A279,'Medical Examinations'!$A$1:$P$2336,13,FALSE)</f>
        <v>No</v>
      </c>
      <c r="F279" s="7" t="str">
        <f>VLOOKUP($A279,'Medical Examinations'!$A$1:$P$2336,5,FALSE)</f>
        <v>No</v>
      </c>
      <c r="G279" s="7" t="str">
        <f>VLOOKUP($A279,'Medical Examinations'!$A$1:$P$2336,6,FALSE)</f>
        <v>No</v>
      </c>
      <c r="H279" s="7" t="str">
        <f>VLOOKUP($A279,'Medical Examinations'!$A$1:$P$2336,12,FALSE)</f>
        <v>0</v>
      </c>
      <c r="I279" s="7" t="str">
        <f>VLOOKUP($A279,'Medical Examinations'!$A$1:$P$2336,14,FALSE)</f>
        <v>Yes</v>
      </c>
      <c r="J279" s="7" t="str">
        <f>VLOOKUP($A279,'Medical Examinations'!$A$1:$P$2336,15,FALSE)</f>
        <v>Over weight</v>
      </c>
      <c r="K279" s="7" t="str">
        <f>VLOOKUP($A279,'Medical Examinations'!$A$1:$P$2336,16,FALSE)</f>
        <v>Diabetes</v>
      </c>
      <c r="L279" s="12">
        <f>VLOOKUP($A279,'Hospitalisation Details'!$A$1:$U$2344,18,FALSE)</f>
        <v>27369</v>
      </c>
      <c r="M279" s="21">
        <f>VLOOKUP($A279,'Hospitalisation Details'!$A$1:$U$2344,21,FALSE)</f>
        <v>32760.48</v>
      </c>
      <c r="N279" s="9" t="str">
        <f>VLOOKUP($A279,'Hospitalisation Details'!$A$1:$U$2344,14,FALSE)</f>
        <v>tier - 1</v>
      </c>
      <c r="O279" s="9" t="str">
        <f>VLOOKUP($A279,'Hospitalisation Details'!$A$1:$U$2344,15,FALSE)</f>
        <v>tier - 1</v>
      </c>
      <c r="P279" s="9" t="str">
        <f>VLOOKUP($A279,'Hospitalisation Details'!$A$1:$U$2344,16,FALSE)</f>
        <v>R1011</v>
      </c>
      <c r="Q279" s="9">
        <f>VLOOKUP($A279,'Hospitalisation Details'!$A$1:$U$2344,20,FALSE)</f>
        <v>48</v>
      </c>
    </row>
    <row r="280" spans="1:17" ht="15.75" x14ac:dyDescent="0.25">
      <c r="A280" s="10" t="s">
        <v>2093</v>
      </c>
      <c r="B280" s="7" t="str">
        <f>VLOOKUP($A280,'Customer Names'!$A$1:$E$2336,4,FALSE)</f>
        <v xml:space="preserve">  Joan</v>
      </c>
      <c r="C280" s="7">
        <f>VLOOKUP($A280,'Medical Examinations'!$A$1:$P$2336,2,FALSE)</f>
        <v>17.765000000000001</v>
      </c>
      <c r="D280" s="7">
        <f>VLOOKUP($A280,'Medical Examinations'!$A$1:$P$2336,3,FALSE)</f>
        <v>5.62</v>
      </c>
      <c r="E280" s="7" t="str">
        <f>VLOOKUP($A280,'Medical Examinations'!$A$1:$P$2336,13,FALSE)</f>
        <v>No</v>
      </c>
      <c r="F280" s="7" t="str">
        <f>VLOOKUP($A280,'Medical Examinations'!$A$1:$P$2336,5,FALSE)</f>
        <v>No</v>
      </c>
      <c r="G280" s="7" t="str">
        <f>VLOOKUP($A280,'Medical Examinations'!$A$1:$P$2336,6,FALSE)</f>
        <v>No</v>
      </c>
      <c r="H280" s="7" t="str">
        <f>VLOOKUP($A280,'Medical Examinations'!$A$1:$P$2336,12,FALSE)</f>
        <v>0</v>
      </c>
      <c r="I280" s="7" t="str">
        <f>VLOOKUP($A280,'Medical Examinations'!$A$1:$P$2336,14,FALSE)</f>
        <v>Yes</v>
      </c>
      <c r="J280" s="7" t="str">
        <f>VLOOKUP($A280,'Medical Examinations'!$A$1:$P$2336,15,FALSE)</f>
        <v>Underweight</v>
      </c>
      <c r="K280" s="7" t="str">
        <f>VLOOKUP($A280,'Medical Examinations'!$A$1:$P$2336,16,FALSE)</f>
        <v>Normal</v>
      </c>
      <c r="L280" s="12">
        <f>VLOOKUP($A280,'Hospitalisation Details'!$A$1:$U$2344,18,FALSE)</f>
        <v>33063</v>
      </c>
      <c r="M280" s="21">
        <f>VLOOKUP($A280,'Hospitalisation Details'!$A$1:$U$2344,21,FALSE)</f>
        <v>32734.19</v>
      </c>
      <c r="N280" s="9" t="str">
        <f>VLOOKUP($A280,'Hospitalisation Details'!$A$1:$U$2344,14,FALSE)</f>
        <v>tier - 2</v>
      </c>
      <c r="O280" s="9" t="str">
        <f>VLOOKUP($A280,'Hospitalisation Details'!$A$1:$U$2344,15,FALSE)</f>
        <v>tier - 1</v>
      </c>
      <c r="P280" s="9" t="str">
        <f>VLOOKUP($A280,'Hospitalisation Details'!$A$1:$U$2344,16,FALSE)</f>
        <v>R1012</v>
      </c>
      <c r="Q280" s="9">
        <f>VLOOKUP($A280,'Hospitalisation Details'!$A$1:$U$2344,20,FALSE)</f>
        <v>32</v>
      </c>
    </row>
    <row r="281" spans="1:17" ht="15.75" x14ac:dyDescent="0.25">
      <c r="A281" s="10" t="s">
        <v>2092</v>
      </c>
      <c r="B281" s="7" t="str">
        <f>VLOOKUP($A281,'Customer Names'!$A$1:$E$2336,4,FALSE)</f>
        <v xml:space="preserve">  Christopher A</v>
      </c>
      <c r="C281" s="7">
        <f>VLOOKUP($A281,'Medical Examinations'!$A$1:$P$2336,2,FALSE)</f>
        <v>36.119999999999997</v>
      </c>
      <c r="D281" s="7">
        <f>VLOOKUP($A281,'Medical Examinations'!$A$1:$P$2336,3,FALSE)</f>
        <v>5.82</v>
      </c>
      <c r="E281" s="7" t="str">
        <f>VLOOKUP($A281,'Medical Examinations'!$A$1:$P$2336,13,FALSE)</f>
        <v>No</v>
      </c>
      <c r="F281" s="7" t="str">
        <f>VLOOKUP($A281,'Medical Examinations'!$A$1:$P$2336,5,FALSE)</f>
        <v>No</v>
      </c>
      <c r="G281" s="7" t="str">
        <f>VLOOKUP($A281,'Medical Examinations'!$A$1:$P$2336,6,FALSE)</f>
        <v>No</v>
      </c>
      <c r="H281" s="7" t="str">
        <f>VLOOKUP($A281,'Medical Examinations'!$A$1:$P$2336,12,FALSE)</f>
        <v>0</v>
      </c>
      <c r="I281" s="7" t="str">
        <f>VLOOKUP($A281,'Medical Examinations'!$A$1:$P$2336,14,FALSE)</f>
        <v>Yes</v>
      </c>
      <c r="J281" s="7" t="str">
        <f>VLOOKUP($A281,'Medical Examinations'!$A$1:$P$2336,15,FALSE)</f>
        <v>Obesity</v>
      </c>
      <c r="K281" s="7" t="str">
        <f>VLOOKUP($A281,'Medical Examinations'!$A$1:$P$2336,16,FALSE)</f>
        <v>Prediabetes</v>
      </c>
      <c r="L281" s="12">
        <f>VLOOKUP($A281,'Hospitalisation Details'!$A$1:$U$2344,18,FALSE)</f>
        <v>33146</v>
      </c>
      <c r="M281" s="21">
        <f>VLOOKUP($A281,'Hospitalisation Details'!$A$1:$U$2344,21,FALSE)</f>
        <v>32716.2</v>
      </c>
      <c r="N281" s="9" t="str">
        <f>VLOOKUP($A281,'Hospitalisation Details'!$A$1:$U$2344,14,FALSE)</f>
        <v>tier - 1</v>
      </c>
      <c r="O281" s="9" t="str">
        <f>VLOOKUP($A281,'Hospitalisation Details'!$A$1:$U$2344,15,FALSE)</f>
        <v>tier - 2</v>
      </c>
      <c r="P281" s="9" t="str">
        <f>VLOOKUP($A281,'Hospitalisation Details'!$A$1:$U$2344,16,FALSE)</f>
        <v>R1011</v>
      </c>
      <c r="Q281" s="9">
        <f>VLOOKUP($A281,'Hospitalisation Details'!$A$1:$U$2344,20,FALSE)</f>
        <v>32</v>
      </c>
    </row>
    <row r="282" spans="1:17" ht="15.75" x14ac:dyDescent="0.25">
      <c r="A282" s="10" t="s">
        <v>2091</v>
      </c>
      <c r="B282" s="7" t="str">
        <f>VLOOKUP($A282,'Customer Names'!$A$1:$E$2336,4,FALSE)</f>
        <v xml:space="preserve">  Kacy L</v>
      </c>
      <c r="C282" s="7">
        <f>VLOOKUP($A282,'Medical Examinations'!$A$1:$P$2336,2,FALSE)</f>
        <v>23.19</v>
      </c>
      <c r="D282" s="7">
        <f>VLOOKUP($A282,'Medical Examinations'!$A$1:$P$2336,3,FALSE)</f>
        <v>7.66</v>
      </c>
      <c r="E282" s="7" t="str">
        <f>VLOOKUP($A282,'Medical Examinations'!$A$1:$P$2336,13,FALSE)</f>
        <v>No</v>
      </c>
      <c r="F282" s="7" t="str">
        <f>VLOOKUP($A282,'Medical Examinations'!$A$1:$P$2336,5,FALSE)</f>
        <v>No</v>
      </c>
      <c r="G282" s="7" t="str">
        <f>VLOOKUP($A282,'Medical Examinations'!$A$1:$P$2336,6,FALSE)</f>
        <v>No</v>
      </c>
      <c r="H282" s="7" t="str">
        <f>VLOOKUP($A282,'Medical Examinations'!$A$1:$P$2336,12,FALSE)</f>
        <v>0</v>
      </c>
      <c r="I282" s="7" t="str">
        <f>VLOOKUP($A282,'Medical Examinations'!$A$1:$P$2336,14,FALSE)</f>
        <v>Yes</v>
      </c>
      <c r="J282" s="7" t="str">
        <f>VLOOKUP($A282,'Medical Examinations'!$A$1:$P$2336,15,FALSE)</f>
        <v>Normal weight</v>
      </c>
      <c r="K282" s="7" t="str">
        <f>VLOOKUP($A282,'Medical Examinations'!$A$1:$P$2336,16,FALSE)</f>
        <v>Diabetes</v>
      </c>
      <c r="L282" s="12">
        <f>VLOOKUP($A282,'Hospitalisation Details'!$A$1:$U$2344,18,FALSE)</f>
        <v>25143</v>
      </c>
      <c r="M282" s="21">
        <f>VLOOKUP($A282,'Hospitalisation Details'!$A$1:$U$2344,21,FALSE)</f>
        <v>32686.080000000002</v>
      </c>
      <c r="N282" s="9" t="str">
        <f>VLOOKUP($A282,'Hospitalisation Details'!$A$1:$U$2344,14,FALSE)</f>
        <v>tier - 2</v>
      </c>
      <c r="O282" s="9" t="str">
        <f>VLOOKUP($A282,'Hospitalisation Details'!$A$1:$U$2344,15,FALSE)</f>
        <v>tier - 3</v>
      </c>
      <c r="P282" s="9" t="str">
        <f>VLOOKUP($A282,'Hospitalisation Details'!$A$1:$U$2344,16,FALSE)</f>
        <v>R1011</v>
      </c>
      <c r="Q282" s="9">
        <f>VLOOKUP($A282,'Hospitalisation Details'!$A$1:$U$2344,20,FALSE)</f>
        <v>54</v>
      </c>
    </row>
    <row r="283" spans="1:17" ht="15.75" x14ac:dyDescent="0.25">
      <c r="A283" s="10" t="s">
        <v>2090</v>
      </c>
      <c r="B283" s="7" t="str">
        <f>VLOOKUP($A283,'Customer Names'!$A$1:$E$2336,4,FALSE)</f>
        <v xml:space="preserve">  Benjamin H</v>
      </c>
      <c r="C283" s="7">
        <f>VLOOKUP($A283,'Medical Examinations'!$A$1:$P$2336,2,FALSE)</f>
        <v>35.99</v>
      </c>
      <c r="D283" s="7">
        <f>VLOOKUP($A283,'Medical Examinations'!$A$1:$P$2336,3,FALSE)</f>
        <v>4.2300000000000004</v>
      </c>
      <c r="E283" s="7" t="str">
        <f>VLOOKUP($A283,'Medical Examinations'!$A$1:$P$2336,13,FALSE)</f>
        <v>No</v>
      </c>
      <c r="F283" s="7" t="str">
        <f>VLOOKUP($A283,'Medical Examinations'!$A$1:$P$2336,5,FALSE)</f>
        <v>No</v>
      </c>
      <c r="G283" s="7" t="str">
        <f>VLOOKUP($A283,'Medical Examinations'!$A$1:$P$2336,6,FALSE)</f>
        <v>No</v>
      </c>
      <c r="H283" s="7" t="str">
        <f>VLOOKUP($A283,'Medical Examinations'!$A$1:$P$2336,12,FALSE)</f>
        <v>0</v>
      </c>
      <c r="I283" s="7" t="str">
        <f>VLOOKUP($A283,'Medical Examinations'!$A$1:$P$2336,14,FALSE)</f>
        <v>Yes</v>
      </c>
      <c r="J283" s="7" t="str">
        <f>VLOOKUP($A283,'Medical Examinations'!$A$1:$P$2336,15,FALSE)</f>
        <v>Obesity</v>
      </c>
      <c r="K283" s="7" t="str">
        <f>VLOOKUP($A283,'Medical Examinations'!$A$1:$P$2336,16,FALSE)</f>
        <v>Normal</v>
      </c>
      <c r="L283" s="12">
        <f>VLOOKUP($A283,'Hospitalisation Details'!$A$1:$U$2344,18,FALSE)</f>
        <v>33067</v>
      </c>
      <c r="M283" s="21">
        <f>VLOOKUP($A283,'Hospitalisation Details'!$A$1:$U$2344,21,FALSE)</f>
        <v>32672.11</v>
      </c>
      <c r="N283" s="9" t="str">
        <f>VLOOKUP($A283,'Hospitalisation Details'!$A$1:$U$2344,14,FALSE)</f>
        <v>tier - 1</v>
      </c>
      <c r="O283" s="9" t="str">
        <f>VLOOKUP($A283,'Hospitalisation Details'!$A$1:$U$2344,15,FALSE)</f>
        <v>tier - 1</v>
      </c>
      <c r="P283" s="9" t="str">
        <f>VLOOKUP($A283,'Hospitalisation Details'!$A$1:$U$2344,16,FALSE)</f>
        <v>R1011</v>
      </c>
      <c r="Q283" s="9">
        <f>VLOOKUP($A283,'Hospitalisation Details'!$A$1:$U$2344,20,FALSE)</f>
        <v>32</v>
      </c>
    </row>
    <row r="284" spans="1:17" ht="15.75" x14ac:dyDescent="0.25">
      <c r="A284" s="10" t="s">
        <v>2089</v>
      </c>
      <c r="B284" s="7" t="str">
        <f>VLOOKUP($A284,'Customer Names'!$A$1:$E$2336,4,FALSE)</f>
        <v xml:space="preserve">  Xaviour J</v>
      </c>
      <c r="C284" s="7">
        <f>VLOOKUP($A284,'Medical Examinations'!$A$1:$P$2336,2,FALSE)</f>
        <v>30.25</v>
      </c>
      <c r="D284" s="7">
        <f>VLOOKUP($A284,'Medical Examinations'!$A$1:$P$2336,3,FALSE)</f>
        <v>5.58</v>
      </c>
      <c r="E284" s="7" t="str">
        <f>VLOOKUP($A284,'Medical Examinations'!$A$1:$P$2336,13,FALSE)</f>
        <v>No</v>
      </c>
      <c r="F284" s="7" t="str">
        <f>VLOOKUP($A284,'Medical Examinations'!$A$1:$P$2336,5,FALSE)</f>
        <v>No</v>
      </c>
      <c r="G284" s="7" t="str">
        <f>VLOOKUP($A284,'Medical Examinations'!$A$1:$P$2336,6,FALSE)</f>
        <v>Yes</v>
      </c>
      <c r="H284" s="7">
        <f>VLOOKUP($A284,'Medical Examinations'!$A$1:$P$2336,12,FALSE)</f>
        <v>1</v>
      </c>
      <c r="I284" s="7" t="str">
        <f>VLOOKUP($A284,'Medical Examinations'!$A$1:$P$2336,14,FALSE)</f>
        <v>Yes</v>
      </c>
      <c r="J284" s="7" t="str">
        <f>VLOOKUP($A284,'Medical Examinations'!$A$1:$P$2336,15,FALSE)</f>
        <v>Obesity</v>
      </c>
      <c r="K284" s="7" t="str">
        <f>VLOOKUP($A284,'Medical Examinations'!$A$1:$P$2336,16,FALSE)</f>
        <v>Normal</v>
      </c>
      <c r="L284" s="12">
        <f>VLOOKUP($A284,'Hospitalisation Details'!$A$1:$U$2344,18,FALSE)</f>
        <v>37902</v>
      </c>
      <c r="M284" s="21">
        <f>VLOOKUP($A284,'Hospitalisation Details'!$A$1:$U$2344,21,FALSE)</f>
        <v>32548.34</v>
      </c>
      <c r="N284" s="9" t="str">
        <f>VLOOKUP($A284,'Hospitalisation Details'!$A$1:$U$2344,14,FALSE)</f>
        <v>tier - 1</v>
      </c>
      <c r="O284" s="9" t="str">
        <f>VLOOKUP($A284,'Hospitalisation Details'!$A$1:$U$2344,15,FALSE)</f>
        <v>tier - 2</v>
      </c>
      <c r="P284" s="9" t="str">
        <f>VLOOKUP($A284,'Hospitalisation Details'!$A$1:$U$2344,16,FALSE)</f>
        <v>R1013</v>
      </c>
      <c r="Q284" s="9">
        <f>VLOOKUP($A284,'Hospitalisation Details'!$A$1:$U$2344,20,FALSE)</f>
        <v>19</v>
      </c>
    </row>
    <row r="285" spans="1:17" ht="15.75" x14ac:dyDescent="0.25">
      <c r="A285" s="10" t="s">
        <v>2088</v>
      </c>
      <c r="B285" s="7" t="str">
        <f>VLOOKUP($A285,'Customer Names'!$A$1:$E$2336,4,FALSE)</f>
        <v xml:space="preserve">  Michael T</v>
      </c>
      <c r="C285" s="7">
        <f>VLOOKUP($A285,'Medical Examinations'!$A$1:$P$2336,2,FALSE)</f>
        <v>26.24</v>
      </c>
      <c r="D285" s="7">
        <f>VLOOKUP($A285,'Medical Examinations'!$A$1:$P$2336,3,FALSE)</f>
        <v>6.26</v>
      </c>
      <c r="E285" s="7" t="str">
        <f>VLOOKUP($A285,'Medical Examinations'!$A$1:$P$2336,13,FALSE)</f>
        <v>Yes</v>
      </c>
      <c r="F285" s="7" t="str">
        <f>VLOOKUP($A285,'Medical Examinations'!$A$1:$P$2336,5,FALSE)</f>
        <v>No</v>
      </c>
      <c r="G285" s="7" t="str">
        <f>VLOOKUP($A285,'Medical Examinations'!$A$1:$P$2336,6,FALSE)</f>
        <v>No</v>
      </c>
      <c r="H285" s="7" t="str">
        <f>VLOOKUP($A285,'Medical Examinations'!$A$1:$P$2336,12,FALSE)</f>
        <v>0</v>
      </c>
      <c r="I285" s="7" t="str">
        <f>VLOOKUP($A285,'Medical Examinations'!$A$1:$P$2336,14,FALSE)</f>
        <v>Yes</v>
      </c>
      <c r="J285" s="7" t="str">
        <f>VLOOKUP($A285,'Medical Examinations'!$A$1:$P$2336,15,FALSE)</f>
        <v>Over weight</v>
      </c>
      <c r="K285" s="7" t="str">
        <f>VLOOKUP($A285,'Medical Examinations'!$A$1:$P$2336,16,FALSE)</f>
        <v>Prediabetes</v>
      </c>
      <c r="L285" s="12">
        <f>VLOOKUP($A285,'Hospitalisation Details'!$A$1:$U$2344,18,FALSE)</f>
        <v>28022</v>
      </c>
      <c r="M285" s="21">
        <f>VLOOKUP($A285,'Hospitalisation Details'!$A$1:$U$2344,21,FALSE)</f>
        <v>32485.46</v>
      </c>
      <c r="N285" s="9" t="str">
        <f>VLOOKUP($A285,'Hospitalisation Details'!$A$1:$U$2344,14,FALSE)</f>
        <v>tier - 2</v>
      </c>
      <c r="O285" s="9" t="str">
        <f>VLOOKUP($A285,'Hospitalisation Details'!$A$1:$U$2344,15,FALSE)</f>
        <v>tier - 1</v>
      </c>
      <c r="P285" s="9" t="str">
        <f>VLOOKUP($A285,'Hospitalisation Details'!$A$1:$U$2344,16,FALSE)</f>
        <v>R1011</v>
      </c>
      <c r="Q285" s="9">
        <f>VLOOKUP($A285,'Hospitalisation Details'!$A$1:$U$2344,20,FALSE)</f>
        <v>46</v>
      </c>
    </row>
    <row r="286" spans="1:17" ht="15.75" x14ac:dyDescent="0.25">
      <c r="A286" s="10" t="s">
        <v>2087</v>
      </c>
      <c r="B286" s="7" t="str">
        <f>VLOOKUP($A286,'Customer Names'!$A$1:$E$2336,4,FALSE)</f>
        <v xml:space="preserve">  Bradley</v>
      </c>
      <c r="C286" s="7">
        <f>VLOOKUP($A286,'Medical Examinations'!$A$1:$P$2336,2,FALSE)</f>
        <v>31.36</v>
      </c>
      <c r="D286" s="7">
        <f>VLOOKUP($A286,'Medical Examinations'!$A$1:$P$2336,3,FALSE)</f>
        <v>10.6</v>
      </c>
      <c r="E286" s="7" t="str">
        <f>VLOOKUP($A286,'Medical Examinations'!$A$1:$P$2336,13,FALSE)</f>
        <v>Yes</v>
      </c>
      <c r="F286" s="7" t="str">
        <f>VLOOKUP($A286,'Medical Examinations'!$A$1:$P$2336,5,FALSE)</f>
        <v>No</v>
      </c>
      <c r="G286" s="7" t="str">
        <f>VLOOKUP($A286,'Medical Examinations'!$A$1:$P$2336,6,FALSE)</f>
        <v>No</v>
      </c>
      <c r="H286" s="7" t="str">
        <f>VLOOKUP($A286,'Medical Examinations'!$A$1:$P$2336,12,FALSE)</f>
        <v>0</v>
      </c>
      <c r="I286" s="7" t="str">
        <f>VLOOKUP($A286,'Medical Examinations'!$A$1:$P$2336,14,FALSE)</f>
        <v>Yes</v>
      </c>
      <c r="J286" s="7" t="str">
        <f>VLOOKUP($A286,'Medical Examinations'!$A$1:$P$2336,15,FALSE)</f>
        <v>Obesity</v>
      </c>
      <c r="K286" s="7" t="str">
        <f>VLOOKUP($A286,'Medical Examinations'!$A$1:$P$2336,16,FALSE)</f>
        <v>Diabetes</v>
      </c>
      <c r="L286" s="12">
        <f>VLOOKUP($A286,'Hospitalisation Details'!$A$1:$U$2344,18,FALSE)</f>
        <v>29856</v>
      </c>
      <c r="M286" s="21">
        <f>VLOOKUP($A286,'Hospitalisation Details'!$A$1:$U$2344,21,FALSE)</f>
        <v>32462.35</v>
      </c>
      <c r="N286" s="9" t="str">
        <f>VLOOKUP($A286,'Hospitalisation Details'!$A$1:$U$2344,14,FALSE)</f>
        <v>tier - 2</v>
      </c>
      <c r="O286" s="9" t="str">
        <f>VLOOKUP($A286,'Hospitalisation Details'!$A$1:$U$2344,15,FALSE)</f>
        <v>tier - 2</v>
      </c>
      <c r="P286" s="9" t="str">
        <f>VLOOKUP($A286,'Hospitalisation Details'!$A$1:$U$2344,16,FALSE)</f>
        <v>R1011</v>
      </c>
      <c r="Q286" s="9">
        <f>VLOOKUP($A286,'Hospitalisation Details'!$A$1:$U$2344,20,FALSE)</f>
        <v>41</v>
      </c>
    </row>
    <row r="287" spans="1:17" ht="15.75" x14ac:dyDescent="0.25">
      <c r="A287" s="10" t="s">
        <v>2086</v>
      </c>
      <c r="B287" s="7" t="str">
        <f>VLOOKUP($A287,'Customer Names'!$A$1:$E$2336,4,FALSE)</f>
        <v xml:space="preserve">  Andrea</v>
      </c>
      <c r="C287" s="7">
        <f>VLOOKUP($A287,'Medical Examinations'!$A$1:$P$2336,2,FALSE)</f>
        <v>25.69</v>
      </c>
      <c r="D287" s="7">
        <f>VLOOKUP($A287,'Medical Examinations'!$A$1:$P$2336,3,FALSE)</f>
        <v>4.78</v>
      </c>
      <c r="E287" s="7" t="str">
        <f>VLOOKUP($A287,'Medical Examinations'!$A$1:$P$2336,13,FALSE)</f>
        <v>Yes</v>
      </c>
      <c r="F287" s="7" t="str">
        <f>VLOOKUP($A287,'Medical Examinations'!$A$1:$P$2336,5,FALSE)</f>
        <v>No</v>
      </c>
      <c r="G287" s="7" t="str">
        <f>VLOOKUP($A287,'Medical Examinations'!$A$1:$P$2336,6,FALSE)</f>
        <v>No</v>
      </c>
      <c r="H287" s="7" t="str">
        <f>VLOOKUP($A287,'Medical Examinations'!$A$1:$P$2336,12,FALSE)</f>
        <v>0</v>
      </c>
      <c r="I287" s="7" t="str">
        <f>VLOOKUP($A287,'Medical Examinations'!$A$1:$P$2336,14,FALSE)</f>
        <v>Yes</v>
      </c>
      <c r="J287" s="7" t="str">
        <f>VLOOKUP($A287,'Medical Examinations'!$A$1:$P$2336,15,FALSE)</f>
        <v>Over weight</v>
      </c>
      <c r="K287" s="7" t="str">
        <f>VLOOKUP($A287,'Medical Examinations'!$A$1:$P$2336,16,FALSE)</f>
        <v>Normal</v>
      </c>
      <c r="L287" s="12">
        <f>VLOOKUP($A287,'Hospitalisation Details'!$A$1:$U$2344,18,FALSE)</f>
        <v>27981</v>
      </c>
      <c r="M287" s="21">
        <f>VLOOKUP($A287,'Hospitalisation Details'!$A$1:$U$2344,21,FALSE)</f>
        <v>32430.22</v>
      </c>
      <c r="N287" s="9" t="str">
        <f>VLOOKUP($A287,'Hospitalisation Details'!$A$1:$U$2344,14,FALSE)</f>
        <v>tier - 2</v>
      </c>
      <c r="O287" s="9" t="str">
        <f>VLOOKUP($A287,'Hospitalisation Details'!$A$1:$U$2344,15,FALSE)</f>
        <v>tier - 3</v>
      </c>
      <c r="P287" s="9" t="str">
        <f>VLOOKUP($A287,'Hospitalisation Details'!$A$1:$U$2344,16,FALSE)</f>
        <v>R1011</v>
      </c>
      <c r="Q287" s="9">
        <f>VLOOKUP($A287,'Hospitalisation Details'!$A$1:$U$2344,20,FALSE)</f>
        <v>46</v>
      </c>
    </row>
    <row r="288" spans="1:17" ht="15.75" x14ac:dyDescent="0.25">
      <c r="A288" s="10" t="s">
        <v>2085</v>
      </c>
      <c r="B288" s="7" t="str">
        <f>VLOOKUP($A288,'Customer Names'!$A$1:$E$2336,4,FALSE)</f>
        <v xml:space="preserve">  Nancy M</v>
      </c>
      <c r="C288" s="7">
        <f>VLOOKUP($A288,'Medical Examinations'!$A$1:$P$2336,2,FALSE)</f>
        <v>25.46</v>
      </c>
      <c r="D288" s="7">
        <f>VLOOKUP($A288,'Medical Examinations'!$A$1:$P$2336,3,FALSE)</f>
        <v>6.03</v>
      </c>
      <c r="E288" s="7" t="str">
        <f>VLOOKUP($A288,'Medical Examinations'!$A$1:$P$2336,13,FALSE)</f>
        <v>No</v>
      </c>
      <c r="F288" s="7" t="str">
        <f>VLOOKUP($A288,'Medical Examinations'!$A$1:$P$2336,5,FALSE)</f>
        <v>No</v>
      </c>
      <c r="G288" s="7" t="str">
        <f>VLOOKUP($A288,'Medical Examinations'!$A$1:$P$2336,6,FALSE)</f>
        <v>No</v>
      </c>
      <c r="H288" s="7">
        <f>VLOOKUP($A288,'Medical Examinations'!$A$1:$P$2336,12,FALSE)</f>
        <v>2</v>
      </c>
      <c r="I288" s="7" t="str">
        <f>VLOOKUP($A288,'Medical Examinations'!$A$1:$P$2336,14,FALSE)</f>
        <v>Yes</v>
      </c>
      <c r="J288" s="7" t="str">
        <f>VLOOKUP($A288,'Medical Examinations'!$A$1:$P$2336,15,FALSE)</f>
        <v>Over weight</v>
      </c>
      <c r="K288" s="7" t="str">
        <f>VLOOKUP($A288,'Medical Examinations'!$A$1:$P$2336,16,FALSE)</f>
        <v>Prediabetes</v>
      </c>
      <c r="L288" s="12">
        <f>VLOOKUP($A288,'Hospitalisation Details'!$A$1:$U$2344,18,FALSE)</f>
        <v>26591</v>
      </c>
      <c r="M288" s="21">
        <f>VLOOKUP($A288,'Hospitalisation Details'!$A$1:$U$2344,21,FALSE)</f>
        <v>32428.63</v>
      </c>
      <c r="N288" s="9" t="str">
        <f>VLOOKUP($A288,'Hospitalisation Details'!$A$1:$U$2344,14,FALSE)</f>
        <v>tier - 2</v>
      </c>
      <c r="O288" s="9" t="str">
        <f>VLOOKUP($A288,'Hospitalisation Details'!$A$1:$U$2344,15,FALSE)</f>
        <v>tier - 2</v>
      </c>
      <c r="P288" s="9" t="str">
        <f>VLOOKUP($A288,'Hospitalisation Details'!$A$1:$U$2344,16,FALSE)</f>
        <v>R1011</v>
      </c>
      <c r="Q288" s="9">
        <f>VLOOKUP($A288,'Hospitalisation Details'!$A$1:$U$2344,20,FALSE)</f>
        <v>50</v>
      </c>
    </row>
    <row r="289" spans="1:17" ht="15.75" x14ac:dyDescent="0.25">
      <c r="A289" s="10" t="s">
        <v>2084</v>
      </c>
      <c r="B289" s="7" t="str">
        <f>VLOOKUP($A289,'Customer Names'!$A$1:$E$2336,4,FALSE)</f>
        <v xml:space="preserve">  Matt</v>
      </c>
      <c r="C289" s="7">
        <f>VLOOKUP($A289,'Medical Examinations'!$A$1:$P$2336,2,FALSE)</f>
        <v>31.83</v>
      </c>
      <c r="D289" s="7">
        <f>VLOOKUP($A289,'Medical Examinations'!$A$1:$P$2336,3,FALSE)</f>
        <v>11.55</v>
      </c>
      <c r="E289" s="7" t="str">
        <f>VLOOKUP($A289,'Medical Examinations'!$A$1:$P$2336,13,FALSE)</f>
        <v>Yes</v>
      </c>
      <c r="F289" s="7" t="str">
        <f>VLOOKUP($A289,'Medical Examinations'!$A$1:$P$2336,5,FALSE)</f>
        <v>No</v>
      </c>
      <c r="G289" s="7" t="str">
        <f>VLOOKUP($A289,'Medical Examinations'!$A$1:$P$2336,6,FALSE)</f>
        <v>No</v>
      </c>
      <c r="H289" s="7">
        <f>VLOOKUP($A289,'Medical Examinations'!$A$1:$P$2336,12,FALSE)</f>
        <v>1</v>
      </c>
      <c r="I289" s="7" t="str">
        <f>VLOOKUP($A289,'Medical Examinations'!$A$1:$P$2336,14,FALSE)</f>
        <v>Yes</v>
      </c>
      <c r="J289" s="7" t="str">
        <f>VLOOKUP($A289,'Medical Examinations'!$A$1:$P$2336,15,FALSE)</f>
        <v>Obesity</v>
      </c>
      <c r="K289" s="7" t="str">
        <f>VLOOKUP($A289,'Medical Examinations'!$A$1:$P$2336,16,FALSE)</f>
        <v>Diabetes</v>
      </c>
      <c r="L289" s="12">
        <f>VLOOKUP($A289,'Hospitalisation Details'!$A$1:$U$2344,18,FALSE)</f>
        <v>31748</v>
      </c>
      <c r="M289" s="21">
        <f>VLOOKUP($A289,'Hospitalisation Details'!$A$1:$U$2344,21,FALSE)</f>
        <v>32288.49</v>
      </c>
      <c r="N289" s="9" t="str">
        <f>VLOOKUP($A289,'Hospitalisation Details'!$A$1:$U$2344,14,FALSE)</f>
        <v>tier - 2</v>
      </c>
      <c r="O289" s="9" t="str">
        <f>VLOOKUP($A289,'Hospitalisation Details'!$A$1:$U$2344,15,FALSE)</f>
        <v>tier - 2</v>
      </c>
      <c r="P289" s="9" t="str">
        <f>VLOOKUP($A289,'Hospitalisation Details'!$A$1:$U$2344,16,FALSE)</f>
        <v>R1011</v>
      </c>
      <c r="Q289" s="9">
        <f>VLOOKUP($A289,'Hospitalisation Details'!$A$1:$U$2344,20,FALSE)</f>
        <v>36</v>
      </c>
    </row>
    <row r="290" spans="1:17" ht="15.75" x14ac:dyDescent="0.25">
      <c r="A290" s="10" t="s">
        <v>2083</v>
      </c>
      <c r="B290" s="7" t="str">
        <f>VLOOKUP($A290,'Customer Names'!$A$1:$E$2336,4,FALSE)</f>
        <v xml:space="preserve">  Lee</v>
      </c>
      <c r="C290" s="7">
        <f>VLOOKUP($A290,'Medical Examinations'!$A$1:$P$2336,2,FALSE)</f>
        <v>24.43</v>
      </c>
      <c r="D290" s="7">
        <f>VLOOKUP($A290,'Medical Examinations'!$A$1:$P$2336,3,FALSE)</f>
        <v>7.59</v>
      </c>
      <c r="E290" s="7" t="str">
        <f>VLOOKUP($A290,'Medical Examinations'!$A$1:$P$2336,13,FALSE)</f>
        <v>Yes</v>
      </c>
      <c r="F290" s="7" t="str">
        <f>VLOOKUP($A290,'Medical Examinations'!$A$1:$P$2336,5,FALSE)</f>
        <v>No</v>
      </c>
      <c r="G290" s="7" t="str">
        <f>VLOOKUP($A290,'Medical Examinations'!$A$1:$P$2336,6,FALSE)</f>
        <v>No</v>
      </c>
      <c r="H290" s="7">
        <f>VLOOKUP($A290,'Medical Examinations'!$A$1:$P$2336,12,FALSE)</f>
        <v>1</v>
      </c>
      <c r="I290" s="7" t="str">
        <f>VLOOKUP($A290,'Medical Examinations'!$A$1:$P$2336,14,FALSE)</f>
        <v>Yes</v>
      </c>
      <c r="J290" s="7" t="str">
        <f>VLOOKUP($A290,'Medical Examinations'!$A$1:$P$2336,15,FALSE)</f>
        <v>Normal weight</v>
      </c>
      <c r="K290" s="7" t="str">
        <f>VLOOKUP($A290,'Medical Examinations'!$A$1:$P$2336,16,FALSE)</f>
        <v>Diabetes</v>
      </c>
      <c r="L290" s="12">
        <f>VLOOKUP($A290,'Hospitalisation Details'!$A$1:$U$2344,18,FALSE)</f>
        <v>27745</v>
      </c>
      <c r="M290" s="21">
        <f>VLOOKUP($A290,'Hospitalisation Details'!$A$1:$U$2344,21,FALSE)</f>
        <v>32259.96</v>
      </c>
      <c r="N290" s="9" t="str">
        <f>VLOOKUP($A290,'Hospitalisation Details'!$A$1:$U$2344,14,FALSE)</f>
        <v>tier - 2</v>
      </c>
      <c r="O290" s="9" t="str">
        <f>VLOOKUP($A290,'Hospitalisation Details'!$A$1:$U$2344,15,FALSE)</f>
        <v>tier - 3</v>
      </c>
      <c r="P290" s="9" t="str">
        <f>VLOOKUP($A290,'Hospitalisation Details'!$A$1:$U$2344,16,FALSE)</f>
        <v>R1012</v>
      </c>
      <c r="Q290" s="9">
        <f>VLOOKUP($A290,'Hospitalisation Details'!$A$1:$U$2344,20,FALSE)</f>
        <v>47</v>
      </c>
    </row>
    <row r="291" spans="1:17" ht="15.75" x14ac:dyDescent="0.25">
      <c r="A291" s="10" t="s">
        <v>2082</v>
      </c>
      <c r="B291" s="7" t="str">
        <f>VLOOKUP($A291,'Customer Names'!$A$1:$E$2336,4,FALSE)</f>
        <v xml:space="preserve">  Chris</v>
      </c>
      <c r="C291" s="7">
        <f>VLOOKUP($A291,'Medical Examinations'!$A$1:$P$2336,2,FALSE)</f>
        <v>41.9</v>
      </c>
      <c r="D291" s="7">
        <f>VLOOKUP($A291,'Medical Examinations'!$A$1:$P$2336,3,FALSE)</f>
        <v>4.26</v>
      </c>
      <c r="E291" s="7" t="str">
        <f>VLOOKUP($A291,'Medical Examinations'!$A$1:$P$2336,13,FALSE)</f>
        <v>No</v>
      </c>
      <c r="F291" s="7" t="str">
        <f>VLOOKUP($A291,'Medical Examinations'!$A$1:$P$2336,5,FALSE)</f>
        <v>No</v>
      </c>
      <c r="G291" s="7" t="str">
        <f>VLOOKUP($A291,'Medical Examinations'!$A$1:$P$2336,6,FALSE)</f>
        <v>No</v>
      </c>
      <c r="H291" s="7" t="str">
        <f>VLOOKUP($A291,'Medical Examinations'!$A$1:$P$2336,12,FALSE)</f>
        <v>0</v>
      </c>
      <c r="I291" s="7" t="str">
        <f>VLOOKUP($A291,'Medical Examinations'!$A$1:$P$2336,14,FALSE)</f>
        <v>Yes</v>
      </c>
      <c r="J291" s="7" t="str">
        <f>VLOOKUP($A291,'Medical Examinations'!$A$1:$P$2336,15,FALSE)</f>
        <v>Obesity</v>
      </c>
      <c r="K291" s="7" t="str">
        <f>VLOOKUP($A291,'Medical Examinations'!$A$1:$P$2336,16,FALSE)</f>
        <v>Normal</v>
      </c>
      <c r="L291" s="12">
        <f>VLOOKUP($A291,'Hospitalisation Details'!$A$1:$U$2344,18,FALSE)</f>
        <v>34585</v>
      </c>
      <c r="M291" s="21">
        <f>VLOOKUP($A291,'Hospitalisation Details'!$A$1:$U$2344,21,FALSE)</f>
        <v>32222.81</v>
      </c>
      <c r="N291" s="9" t="str">
        <f>VLOOKUP($A291,'Hospitalisation Details'!$A$1:$U$2344,14,FALSE)</f>
        <v>tier - 2</v>
      </c>
      <c r="O291" s="9" t="str">
        <f>VLOOKUP($A291,'Hospitalisation Details'!$A$1:$U$2344,15,FALSE)</f>
        <v>tier - 1</v>
      </c>
      <c r="P291" s="9" t="str">
        <f>VLOOKUP($A291,'Hospitalisation Details'!$A$1:$U$2344,16,FALSE)</f>
        <v>R1011</v>
      </c>
      <c r="Q291" s="9">
        <f>VLOOKUP($A291,'Hospitalisation Details'!$A$1:$U$2344,20,FALSE)</f>
        <v>28</v>
      </c>
    </row>
    <row r="292" spans="1:17" ht="15.75" x14ac:dyDescent="0.25">
      <c r="A292" s="10" t="s">
        <v>2081</v>
      </c>
      <c r="B292" s="7" t="str">
        <f>VLOOKUP($A292,'Customer Names'!$A$1:$E$2336,4,FALSE)</f>
        <v xml:space="preserve">  Erik T</v>
      </c>
      <c r="C292" s="7">
        <f>VLOOKUP($A292,'Medical Examinations'!$A$1:$P$2336,2,FALSE)</f>
        <v>22.88</v>
      </c>
      <c r="D292" s="7">
        <f>VLOOKUP($A292,'Medical Examinations'!$A$1:$P$2336,3,FALSE)</f>
        <v>5.9</v>
      </c>
      <c r="E292" s="7" t="str">
        <f>VLOOKUP($A292,'Medical Examinations'!$A$1:$P$2336,13,FALSE)</f>
        <v>Yes</v>
      </c>
      <c r="F292" s="7" t="str">
        <f>VLOOKUP($A292,'Medical Examinations'!$A$1:$P$2336,5,FALSE)</f>
        <v>No</v>
      </c>
      <c r="G292" s="7" t="str">
        <f>VLOOKUP($A292,'Medical Examinations'!$A$1:$P$2336,6,FALSE)</f>
        <v>Yes</v>
      </c>
      <c r="H292" s="7">
        <f>VLOOKUP($A292,'Medical Examinations'!$A$1:$P$2336,12,FALSE)</f>
        <v>1</v>
      </c>
      <c r="I292" s="7" t="str">
        <f>VLOOKUP($A292,'Medical Examinations'!$A$1:$P$2336,14,FALSE)</f>
        <v>Yes</v>
      </c>
      <c r="J292" s="7" t="str">
        <f>VLOOKUP($A292,'Medical Examinations'!$A$1:$P$2336,15,FALSE)</f>
        <v>Normal weight</v>
      </c>
      <c r="K292" s="7" t="str">
        <f>VLOOKUP($A292,'Medical Examinations'!$A$1:$P$2336,16,FALSE)</f>
        <v>Prediabetes</v>
      </c>
      <c r="L292" s="12">
        <f>VLOOKUP($A292,'Hospitalisation Details'!$A$1:$U$2344,18,FALSE)</f>
        <v>25457</v>
      </c>
      <c r="M292" s="21">
        <f>VLOOKUP($A292,'Hospitalisation Details'!$A$1:$U$2344,21,FALSE)</f>
        <v>32192.76</v>
      </c>
      <c r="N292" s="9" t="str">
        <f>VLOOKUP($A292,'Hospitalisation Details'!$A$1:$U$2344,14,FALSE)</f>
        <v>tier - 1</v>
      </c>
      <c r="O292" s="9" t="str">
        <f>VLOOKUP($A292,'Hospitalisation Details'!$A$1:$U$2344,15,FALSE)</f>
        <v>tier - 2</v>
      </c>
      <c r="P292" s="9" t="str">
        <f>VLOOKUP($A292,'Hospitalisation Details'!$A$1:$U$2344,16,FALSE)</f>
        <v>R1011</v>
      </c>
      <c r="Q292" s="9">
        <f>VLOOKUP($A292,'Hospitalisation Details'!$A$1:$U$2344,20,FALSE)</f>
        <v>53</v>
      </c>
    </row>
    <row r="293" spans="1:17" ht="15.75" x14ac:dyDescent="0.25">
      <c r="A293" s="10" t="s">
        <v>2080</v>
      </c>
      <c r="B293" s="7" t="str">
        <f>VLOOKUP($A293,'Customer Names'!$A$1:$E$2336,4,FALSE)</f>
        <v xml:space="preserve">  Rod W</v>
      </c>
      <c r="C293" s="7">
        <f>VLOOKUP($A293,'Medical Examinations'!$A$1:$P$2336,2,FALSE)</f>
        <v>29.734999999999999</v>
      </c>
      <c r="D293" s="7">
        <f>VLOOKUP($A293,'Medical Examinations'!$A$1:$P$2336,3,FALSE)</f>
        <v>7.79</v>
      </c>
      <c r="E293" s="7" t="str">
        <f>VLOOKUP($A293,'Medical Examinations'!$A$1:$P$2336,13,FALSE)</f>
        <v>No</v>
      </c>
      <c r="F293" s="7" t="str">
        <f>VLOOKUP($A293,'Medical Examinations'!$A$1:$P$2336,5,FALSE)</f>
        <v>No</v>
      </c>
      <c r="G293" s="7" t="str">
        <f>VLOOKUP($A293,'Medical Examinations'!$A$1:$P$2336,6,FALSE)</f>
        <v>No</v>
      </c>
      <c r="H293" s="7" t="str">
        <f>VLOOKUP($A293,'Medical Examinations'!$A$1:$P$2336,12,FALSE)</f>
        <v>0</v>
      </c>
      <c r="I293" s="7" t="str">
        <f>VLOOKUP($A293,'Medical Examinations'!$A$1:$P$2336,14,FALSE)</f>
        <v>No</v>
      </c>
      <c r="J293" s="7" t="str">
        <f>VLOOKUP($A293,'Medical Examinations'!$A$1:$P$2336,15,FALSE)</f>
        <v>Over weight</v>
      </c>
      <c r="K293" s="7" t="str">
        <f>VLOOKUP($A293,'Medical Examinations'!$A$1:$P$2336,16,FALSE)</f>
        <v>Diabetes</v>
      </c>
      <c r="L293" s="12">
        <f>VLOOKUP($A293,'Hospitalisation Details'!$A$1:$U$2344,18,FALSE)</f>
        <v>28804</v>
      </c>
      <c r="M293" s="21">
        <f>VLOOKUP($A293,'Hospitalisation Details'!$A$1:$U$2344,21,FALSE)</f>
        <v>32108.66</v>
      </c>
      <c r="N293" s="9" t="str">
        <f>VLOOKUP($A293,'Hospitalisation Details'!$A$1:$U$2344,14,FALSE)</f>
        <v>tier - 1</v>
      </c>
      <c r="O293" s="9" t="str">
        <f>VLOOKUP($A293,'Hospitalisation Details'!$A$1:$U$2344,15,FALSE)</f>
        <v>tier - 3</v>
      </c>
      <c r="P293" s="9" t="str">
        <f>VLOOKUP($A293,'Hospitalisation Details'!$A$1:$U$2344,16,FALSE)</f>
        <v>R1017</v>
      </c>
      <c r="Q293" s="9">
        <f>VLOOKUP($A293,'Hospitalisation Details'!$A$1:$U$2344,20,FALSE)</f>
        <v>44</v>
      </c>
    </row>
    <row r="294" spans="1:17" ht="15.75" x14ac:dyDescent="0.25">
      <c r="A294" s="10" t="s">
        <v>2079</v>
      </c>
      <c r="B294" s="7" t="str">
        <f>VLOOKUP($A294,'Customer Names'!$A$1:$E$2336,4,FALSE)</f>
        <v xml:space="preserve">  Joey</v>
      </c>
      <c r="C294" s="7">
        <f>VLOOKUP($A294,'Medical Examinations'!$A$1:$P$2336,2,FALSE)</f>
        <v>40.74</v>
      </c>
      <c r="D294" s="7">
        <f>VLOOKUP($A294,'Medical Examinations'!$A$1:$P$2336,3,FALSE)</f>
        <v>5.28</v>
      </c>
      <c r="E294" s="7" t="str">
        <f>VLOOKUP($A294,'Medical Examinations'!$A$1:$P$2336,13,FALSE)</f>
        <v>No</v>
      </c>
      <c r="F294" s="7" t="str">
        <f>VLOOKUP($A294,'Medical Examinations'!$A$1:$P$2336,5,FALSE)</f>
        <v>No</v>
      </c>
      <c r="G294" s="7" t="str">
        <f>VLOOKUP($A294,'Medical Examinations'!$A$1:$P$2336,6,FALSE)</f>
        <v>Yes</v>
      </c>
      <c r="H294" s="7">
        <f>VLOOKUP($A294,'Medical Examinations'!$A$1:$P$2336,12,FALSE)</f>
        <v>1</v>
      </c>
      <c r="I294" s="7" t="str">
        <f>VLOOKUP($A294,'Medical Examinations'!$A$1:$P$2336,14,FALSE)</f>
        <v>Yes</v>
      </c>
      <c r="J294" s="7" t="str">
        <f>VLOOKUP($A294,'Medical Examinations'!$A$1:$P$2336,15,FALSE)</f>
        <v>Obesity</v>
      </c>
      <c r="K294" s="7" t="str">
        <f>VLOOKUP($A294,'Medical Examinations'!$A$1:$P$2336,16,FALSE)</f>
        <v>Normal</v>
      </c>
      <c r="L294" s="12">
        <f>VLOOKUP($A294,'Hospitalisation Details'!$A$1:$U$2344,18,FALSE)</f>
        <v>34225</v>
      </c>
      <c r="M294" s="21">
        <f>VLOOKUP($A294,'Hospitalisation Details'!$A$1:$U$2344,21,FALSE)</f>
        <v>32086.21</v>
      </c>
      <c r="N294" s="9" t="str">
        <f>VLOOKUP($A294,'Hospitalisation Details'!$A$1:$U$2344,14,FALSE)</f>
        <v>tier - 1</v>
      </c>
      <c r="O294" s="9" t="str">
        <f>VLOOKUP($A294,'Hospitalisation Details'!$A$1:$U$2344,15,FALSE)</f>
        <v>tier - 3</v>
      </c>
      <c r="P294" s="9" t="str">
        <f>VLOOKUP($A294,'Hospitalisation Details'!$A$1:$U$2344,16,FALSE)</f>
        <v>R1011</v>
      </c>
      <c r="Q294" s="9">
        <f>VLOOKUP($A294,'Hospitalisation Details'!$A$1:$U$2344,20,FALSE)</f>
        <v>29</v>
      </c>
    </row>
    <row r="295" spans="1:17" ht="15.75" x14ac:dyDescent="0.25">
      <c r="A295" s="10" t="s">
        <v>2078</v>
      </c>
      <c r="B295" s="7" t="str">
        <f>VLOOKUP($A295,'Customer Names'!$A$1:$E$2336,4,FALSE)</f>
        <v xml:space="preserve">  Hillary L</v>
      </c>
      <c r="C295" s="7">
        <f>VLOOKUP($A295,'Medical Examinations'!$A$1:$P$2336,2,FALSE)</f>
        <v>24.14</v>
      </c>
      <c r="D295" s="7">
        <f>VLOOKUP($A295,'Medical Examinations'!$A$1:$P$2336,3,FALSE)</f>
        <v>5.87</v>
      </c>
      <c r="E295" s="7" t="str">
        <f>VLOOKUP($A295,'Medical Examinations'!$A$1:$P$2336,13,FALSE)</f>
        <v>No</v>
      </c>
      <c r="F295" s="7" t="str">
        <f>VLOOKUP($A295,'Medical Examinations'!$A$1:$P$2336,5,FALSE)</f>
        <v>No</v>
      </c>
      <c r="G295" s="7" t="str">
        <f>VLOOKUP($A295,'Medical Examinations'!$A$1:$P$2336,6,FALSE)</f>
        <v>No</v>
      </c>
      <c r="H295" s="7">
        <f>VLOOKUP($A295,'Medical Examinations'!$A$1:$P$2336,12,FALSE)</f>
        <v>2</v>
      </c>
      <c r="I295" s="7" t="str">
        <f>VLOOKUP($A295,'Medical Examinations'!$A$1:$P$2336,14,FALSE)</f>
        <v>Yes</v>
      </c>
      <c r="J295" s="7" t="str">
        <f>VLOOKUP($A295,'Medical Examinations'!$A$1:$P$2336,15,FALSE)</f>
        <v>Normal weight</v>
      </c>
      <c r="K295" s="7" t="str">
        <f>VLOOKUP($A295,'Medical Examinations'!$A$1:$P$2336,16,FALSE)</f>
        <v>Prediabetes</v>
      </c>
      <c r="L295" s="12">
        <f>VLOOKUP($A295,'Hospitalisation Details'!$A$1:$U$2344,18,FALSE)</f>
        <v>26563</v>
      </c>
      <c r="M295" s="21">
        <f>VLOOKUP($A295,'Hospitalisation Details'!$A$1:$U$2344,21,FALSE)</f>
        <v>31980.89</v>
      </c>
      <c r="N295" s="9" t="str">
        <f>VLOOKUP($A295,'Hospitalisation Details'!$A$1:$U$2344,14,FALSE)</f>
        <v>tier - 2</v>
      </c>
      <c r="O295" s="9" t="str">
        <f>VLOOKUP($A295,'Hospitalisation Details'!$A$1:$U$2344,15,FALSE)</f>
        <v>tier - 1</v>
      </c>
      <c r="P295" s="9" t="str">
        <f>VLOOKUP($A295,'Hospitalisation Details'!$A$1:$U$2344,16,FALSE)</f>
        <v>R1011</v>
      </c>
      <c r="Q295" s="9">
        <f>VLOOKUP($A295,'Hospitalisation Details'!$A$1:$U$2344,20,FALSE)</f>
        <v>50</v>
      </c>
    </row>
    <row r="296" spans="1:17" ht="15.75" x14ac:dyDescent="0.25">
      <c r="A296" s="10" t="s">
        <v>2077</v>
      </c>
      <c r="B296" s="7" t="str">
        <f>VLOOKUP($A296,'Customer Names'!$A$1:$E$2336,4,FALSE)</f>
        <v xml:space="preserve">  Eric J</v>
      </c>
      <c r="C296" s="7">
        <f>VLOOKUP($A296,'Medical Examinations'!$A$1:$P$2336,2,FALSE)</f>
        <v>25.15</v>
      </c>
      <c r="D296" s="7">
        <f>VLOOKUP($A296,'Medical Examinations'!$A$1:$P$2336,3,FALSE)</f>
        <v>9.08</v>
      </c>
      <c r="E296" s="7" t="str">
        <f>VLOOKUP($A296,'Medical Examinations'!$A$1:$P$2336,13,FALSE)</f>
        <v>Yes</v>
      </c>
      <c r="F296" s="7" t="str">
        <f>VLOOKUP($A296,'Medical Examinations'!$A$1:$P$2336,5,FALSE)</f>
        <v>No</v>
      </c>
      <c r="G296" s="7" t="str">
        <f>VLOOKUP($A296,'Medical Examinations'!$A$1:$P$2336,6,FALSE)</f>
        <v>No</v>
      </c>
      <c r="H296" s="7">
        <f>VLOOKUP($A296,'Medical Examinations'!$A$1:$P$2336,12,FALSE)</f>
        <v>1</v>
      </c>
      <c r="I296" s="7" t="str">
        <f>VLOOKUP($A296,'Medical Examinations'!$A$1:$P$2336,14,FALSE)</f>
        <v>Yes</v>
      </c>
      <c r="J296" s="7" t="str">
        <f>VLOOKUP($A296,'Medical Examinations'!$A$1:$P$2336,15,FALSE)</f>
        <v>Over weight</v>
      </c>
      <c r="K296" s="7" t="str">
        <f>VLOOKUP($A296,'Medical Examinations'!$A$1:$P$2336,16,FALSE)</f>
        <v>Diabetes</v>
      </c>
      <c r="L296" s="12">
        <f>VLOOKUP($A296,'Hospitalisation Details'!$A$1:$U$2344,18,FALSE)</f>
        <v>27662</v>
      </c>
      <c r="M296" s="21">
        <f>VLOOKUP($A296,'Hospitalisation Details'!$A$1:$U$2344,21,FALSE)</f>
        <v>31897.1</v>
      </c>
      <c r="N296" s="9" t="str">
        <f>VLOOKUP($A296,'Hospitalisation Details'!$A$1:$U$2344,14,FALSE)</f>
        <v>tier - 2</v>
      </c>
      <c r="O296" s="9" t="str">
        <f>VLOOKUP($A296,'Hospitalisation Details'!$A$1:$U$2344,15,FALSE)</f>
        <v>tier - 3</v>
      </c>
      <c r="P296" s="9" t="str">
        <f>VLOOKUP($A296,'Hospitalisation Details'!$A$1:$U$2344,16,FALSE)</f>
        <v>R1011</v>
      </c>
      <c r="Q296" s="9">
        <f>VLOOKUP($A296,'Hospitalisation Details'!$A$1:$U$2344,20,FALSE)</f>
        <v>47</v>
      </c>
    </row>
    <row r="297" spans="1:17" ht="15.75" x14ac:dyDescent="0.25">
      <c r="A297" s="10" t="s">
        <v>2076</v>
      </c>
      <c r="B297" s="7" t="str">
        <f>VLOOKUP($A297,'Customer Names'!$A$1:$E$2336,4,FALSE)</f>
        <v xml:space="preserve">  Nicolas</v>
      </c>
      <c r="C297" s="7">
        <f>VLOOKUP($A297,'Medical Examinations'!$A$1:$P$2336,2,FALSE)</f>
        <v>28.71</v>
      </c>
      <c r="D297" s="7">
        <f>VLOOKUP($A297,'Medical Examinations'!$A$1:$P$2336,3,FALSE)</f>
        <v>5.2</v>
      </c>
      <c r="E297" s="7" t="str">
        <f>VLOOKUP($A297,'Medical Examinations'!$A$1:$P$2336,13,FALSE)</f>
        <v>No</v>
      </c>
      <c r="F297" s="7" t="str">
        <f>VLOOKUP($A297,'Medical Examinations'!$A$1:$P$2336,5,FALSE)</f>
        <v>No</v>
      </c>
      <c r="G297" s="7" t="str">
        <f>VLOOKUP($A297,'Medical Examinations'!$A$1:$P$2336,6,FALSE)</f>
        <v>No</v>
      </c>
      <c r="H297" s="7">
        <f>VLOOKUP($A297,'Medical Examinations'!$A$1:$P$2336,12,FALSE)</f>
        <v>1</v>
      </c>
      <c r="I297" s="7" t="str">
        <f>VLOOKUP($A297,'Medical Examinations'!$A$1:$P$2336,14,FALSE)</f>
        <v>Yes</v>
      </c>
      <c r="J297" s="7" t="str">
        <f>VLOOKUP($A297,'Medical Examinations'!$A$1:$P$2336,15,FALSE)</f>
        <v>Over weight</v>
      </c>
      <c r="K297" s="7" t="str">
        <f>VLOOKUP($A297,'Medical Examinations'!$A$1:$P$2336,16,FALSE)</f>
        <v>Normal</v>
      </c>
      <c r="L297" s="12">
        <f>VLOOKUP($A297,'Hospitalisation Details'!$A$1:$U$2344,18,FALSE)</f>
        <v>30935</v>
      </c>
      <c r="M297" s="21">
        <f>VLOOKUP($A297,'Hospitalisation Details'!$A$1:$U$2344,21,FALSE)</f>
        <v>31743.919999999998</v>
      </c>
      <c r="N297" s="9" t="str">
        <f>VLOOKUP($A297,'Hospitalisation Details'!$A$1:$U$2344,14,FALSE)</f>
        <v>tier - 2</v>
      </c>
      <c r="O297" s="9" t="str">
        <f>VLOOKUP($A297,'Hospitalisation Details'!$A$1:$U$2344,15,FALSE)</f>
        <v>tier - 1</v>
      </c>
      <c r="P297" s="9" t="str">
        <f>VLOOKUP($A297,'Hospitalisation Details'!$A$1:$U$2344,16,FALSE)</f>
        <v>R1011</v>
      </c>
      <c r="Q297" s="9">
        <f>VLOOKUP($A297,'Hospitalisation Details'!$A$1:$U$2344,20,FALSE)</f>
        <v>38</v>
      </c>
    </row>
    <row r="298" spans="1:17" ht="15.75" x14ac:dyDescent="0.25">
      <c r="A298" s="10" t="s">
        <v>2075</v>
      </c>
      <c r="B298" s="7" t="str">
        <f>VLOOKUP($A298,'Customer Names'!$A$1:$E$2336,4,FALSE)</f>
        <v xml:space="preserve">  Marcel</v>
      </c>
      <c r="C298" s="7">
        <f>VLOOKUP($A298,'Medical Examinations'!$A$1:$P$2336,2,FALSE)</f>
        <v>23</v>
      </c>
      <c r="D298" s="7">
        <f>VLOOKUP($A298,'Medical Examinations'!$A$1:$P$2336,3,FALSE)</f>
        <v>5.48</v>
      </c>
      <c r="E298" s="7" t="str">
        <f>VLOOKUP($A298,'Medical Examinations'!$A$1:$P$2336,13,FALSE)</f>
        <v>No</v>
      </c>
      <c r="F298" s="7" t="str">
        <f>VLOOKUP($A298,'Medical Examinations'!$A$1:$P$2336,5,FALSE)</f>
        <v>No</v>
      </c>
      <c r="G298" s="7" t="str">
        <f>VLOOKUP($A298,'Medical Examinations'!$A$1:$P$2336,6,FALSE)</f>
        <v>No</v>
      </c>
      <c r="H298" s="7" t="str">
        <f>VLOOKUP($A298,'Medical Examinations'!$A$1:$P$2336,12,FALSE)</f>
        <v>0</v>
      </c>
      <c r="I298" s="7" t="str">
        <f>VLOOKUP($A298,'Medical Examinations'!$A$1:$P$2336,14,FALSE)</f>
        <v>Yes</v>
      </c>
      <c r="J298" s="7" t="str">
        <f>VLOOKUP($A298,'Medical Examinations'!$A$1:$P$2336,15,FALSE)</f>
        <v>Normal weight</v>
      </c>
      <c r="K298" s="7" t="str">
        <f>VLOOKUP($A298,'Medical Examinations'!$A$1:$P$2336,16,FALSE)</f>
        <v>Normal</v>
      </c>
      <c r="L298" s="12">
        <f>VLOOKUP($A298,'Hospitalisation Details'!$A$1:$U$2344,18,FALSE)</f>
        <v>28412</v>
      </c>
      <c r="M298" s="21">
        <f>VLOOKUP($A298,'Hospitalisation Details'!$A$1:$U$2344,21,FALSE)</f>
        <v>31736.7</v>
      </c>
      <c r="N298" s="9" t="str">
        <f>VLOOKUP($A298,'Hospitalisation Details'!$A$1:$U$2344,14,FALSE)</f>
        <v>tier - 2</v>
      </c>
      <c r="O298" s="9" t="str">
        <f>VLOOKUP($A298,'Hospitalisation Details'!$A$1:$U$2344,15,FALSE)</f>
        <v>tier - 2</v>
      </c>
      <c r="P298" s="9" t="str">
        <f>VLOOKUP($A298,'Hospitalisation Details'!$A$1:$U$2344,16,FALSE)</f>
        <v>R1012</v>
      </c>
      <c r="Q298" s="9">
        <f>VLOOKUP($A298,'Hospitalisation Details'!$A$1:$U$2344,20,FALSE)</f>
        <v>45</v>
      </c>
    </row>
    <row r="299" spans="1:17" ht="15.75" x14ac:dyDescent="0.25">
      <c r="A299" s="10" t="s">
        <v>2074</v>
      </c>
      <c r="B299" s="7" t="str">
        <f>VLOOKUP($A299,'Customer Names'!$A$1:$E$2336,4,FALSE)</f>
        <v xml:space="preserve">  Ashley N</v>
      </c>
      <c r="C299" s="7">
        <f>VLOOKUP($A299,'Medical Examinations'!$A$1:$P$2336,2,FALSE)</f>
        <v>36.86</v>
      </c>
      <c r="D299" s="7">
        <f>VLOOKUP($A299,'Medical Examinations'!$A$1:$P$2336,3,FALSE)</f>
        <v>11.95</v>
      </c>
      <c r="E299" s="7" t="str">
        <f>VLOOKUP($A299,'Medical Examinations'!$A$1:$P$2336,13,FALSE)</f>
        <v>No</v>
      </c>
      <c r="F299" s="7" t="str">
        <f>VLOOKUP($A299,'Medical Examinations'!$A$1:$P$2336,5,FALSE)</f>
        <v>No</v>
      </c>
      <c r="G299" s="7" t="str">
        <f>VLOOKUP($A299,'Medical Examinations'!$A$1:$P$2336,6,FALSE)</f>
        <v>No</v>
      </c>
      <c r="H299" s="7" t="str">
        <f>VLOOKUP($A299,'Medical Examinations'!$A$1:$P$2336,12,FALSE)</f>
        <v>0</v>
      </c>
      <c r="I299" s="7" t="str">
        <f>VLOOKUP($A299,'Medical Examinations'!$A$1:$P$2336,14,FALSE)</f>
        <v>No</v>
      </c>
      <c r="J299" s="7" t="str">
        <f>VLOOKUP($A299,'Medical Examinations'!$A$1:$P$2336,15,FALSE)</f>
        <v>Obesity</v>
      </c>
      <c r="K299" s="7" t="str">
        <f>VLOOKUP($A299,'Medical Examinations'!$A$1:$P$2336,16,FALSE)</f>
        <v>Diabetes</v>
      </c>
      <c r="L299" s="12">
        <f>VLOOKUP($A299,'Hospitalisation Details'!$A$1:$U$2344,18,FALSE)</f>
        <v>22263</v>
      </c>
      <c r="M299" s="21">
        <f>VLOOKUP($A299,'Hospitalisation Details'!$A$1:$U$2344,21,FALSE)</f>
        <v>31620</v>
      </c>
      <c r="N299" s="9" t="str">
        <f>VLOOKUP($A299,'Hospitalisation Details'!$A$1:$U$2344,14,FALSE)</f>
        <v>tier - 2</v>
      </c>
      <c r="O299" s="9" t="str">
        <f>VLOOKUP($A299,'Hospitalisation Details'!$A$1:$U$2344,15,FALSE)</f>
        <v>tier - 1</v>
      </c>
      <c r="P299" s="9" t="str">
        <f>VLOOKUP($A299,'Hospitalisation Details'!$A$1:$U$2344,16,FALSE)</f>
        <v>R1024</v>
      </c>
      <c r="Q299" s="9">
        <f>VLOOKUP($A299,'Hospitalisation Details'!$A$1:$U$2344,20,FALSE)</f>
        <v>62</v>
      </c>
    </row>
    <row r="300" spans="1:17" ht="15.75" x14ac:dyDescent="0.25">
      <c r="A300" s="10" t="s">
        <v>2073</v>
      </c>
      <c r="B300" s="7" t="str">
        <f>VLOOKUP($A300,'Customer Names'!$A$1:$E$2336,4,FALSE)</f>
        <v xml:space="preserve">  Evan D</v>
      </c>
      <c r="C300" s="7">
        <f>VLOOKUP($A300,'Medical Examinations'!$A$1:$P$2336,2,FALSE)</f>
        <v>24.25</v>
      </c>
      <c r="D300" s="7">
        <f>VLOOKUP($A300,'Medical Examinations'!$A$1:$P$2336,3,FALSE)</f>
        <v>8.6999999999999993</v>
      </c>
      <c r="E300" s="7" t="str">
        <f>VLOOKUP($A300,'Medical Examinations'!$A$1:$P$2336,13,FALSE)</f>
        <v>Yes</v>
      </c>
      <c r="F300" s="7" t="str">
        <f>VLOOKUP($A300,'Medical Examinations'!$A$1:$P$2336,5,FALSE)</f>
        <v>No</v>
      </c>
      <c r="G300" s="7" t="str">
        <f>VLOOKUP($A300,'Medical Examinations'!$A$1:$P$2336,6,FALSE)</f>
        <v>No</v>
      </c>
      <c r="H300" s="7">
        <f>VLOOKUP($A300,'Medical Examinations'!$A$1:$P$2336,12,FALSE)</f>
        <v>1</v>
      </c>
      <c r="I300" s="7" t="str">
        <f>VLOOKUP($A300,'Medical Examinations'!$A$1:$P$2336,14,FALSE)</f>
        <v>Yes</v>
      </c>
      <c r="J300" s="7" t="str">
        <f>VLOOKUP($A300,'Medical Examinations'!$A$1:$P$2336,15,FALSE)</f>
        <v>Normal weight</v>
      </c>
      <c r="K300" s="7" t="str">
        <f>VLOOKUP($A300,'Medical Examinations'!$A$1:$P$2336,16,FALSE)</f>
        <v>Diabetes</v>
      </c>
      <c r="L300" s="12">
        <f>VLOOKUP($A300,'Hospitalisation Details'!$A$1:$U$2344,18,FALSE)</f>
        <v>27696</v>
      </c>
      <c r="M300" s="21">
        <f>VLOOKUP($A300,'Hospitalisation Details'!$A$1:$U$2344,21,FALSE)</f>
        <v>31591.82</v>
      </c>
      <c r="N300" s="9" t="str">
        <f>VLOOKUP($A300,'Hospitalisation Details'!$A$1:$U$2344,14,FALSE)</f>
        <v>tier - 2</v>
      </c>
      <c r="O300" s="9" t="str">
        <f>VLOOKUP($A300,'Hospitalisation Details'!$A$1:$U$2344,15,FALSE)</f>
        <v>tier - 1</v>
      </c>
      <c r="P300" s="9" t="str">
        <f>VLOOKUP($A300,'Hospitalisation Details'!$A$1:$U$2344,16,FALSE)</f>
        <v>R1011</v>
      </c>
      <c r="Q300" s="9">
        <f>VLOOKUP($A300,'Hospitalisation Details'!$A$1:$U$2344,20,FALSE)</f>
        <v>47</v>
      </c>
    </row>
    <row r="301" spans="1:17" ht="15.75" x14ac:dyDescent="0.25">
      <c r="A301" s="10" t="s">
        <v>2072</v>
      </c>
      <c r="B301" s="7" t="str">
        <f>VLOOKUP($A301,'Customer Names'!$A$1:$E$2336,4,FALSE)</f>
        <v xml:space="preserve">  Krisana</v>
      </c>
      <c r="C301" s="7">
        <f>VLOOKUP($A301,'Medical Examinations'!$A$1:$P$2336,2,FALSE)</f>
        <v>23.85</v>
      </c>
      <c r="D301" s="7">
        <f>VLOOKUP($A301,'Medical Examinations'!$A$1:$P$2336,3,FALSE)</f>
        <v>7.84</v>
      </c>
      <c r="E301" s="7" t="str">
        <f>VLOOKUP($A301,'Medical Examinations'!$A$1:$P$2336,13,FALSE)</f>
        <v>No</v>
      </c>
      <c r="F301" s="7" t="str">
        <f>VLOOKUP($A301,'Medical Examinations'!$A$1:$P$2336,5,FALSE)</f>
        <v>No</v>
      </c>
      <c r="G301" s="7" t="str">
        <f>VLOOKUP($A301,'Medical Examinations'!$A$1:$P$2336,6,FALSE)</f>
        <v>No</v>
      </c>
      <c r="H301" s="7" t="str">
        <f>VLOOKUP($A301,'Medical Examinations'!$A$1:$P$2336,12,FALSE)</f>
        <v>0</v>
      </c>
      <c r="I301" s="7" t="str">
        <f>VLOOKUP($A301,'Medical Examinations'!$A$1:$P$2336,14,FALSE)</f>
        <v>Yes</v>
      </c>
      <c r="J301" s="7" t="str">
        <f>VLOOKUP($A301,'Medical Examinations'!$A$1:$P$2336,15,FALSE)</f>
        <v>Normal weight</v>
      </c>
      <c r="K301" s="7" t="str">
        <f>VLOOKUP($A301,'Medical Examinations'!$A$1:$P$2336,16,FALSE)</f>
        <v>Diabetes</v>
      </c>
      <c r="L301" s="12">
        <f>VLOOKUP($A301,'Hospitalisation Details'!$A$1:$U$2344,18,FALSE)</f>
        <v>27310</v>
      </c>
      <c r="M301" s="21">
        <f>VLOOKUP($A301,'Hospitalisation Details'!$A$1:$U$2344,21,FALSE)</f>
        <v>31368.81</v>
      </c>
      <c r="N301" s="9" t="str">
        <f>VLOOKUP($A301,'Hospitalisation Details'!$A$1:$U$2344,14,FALSE)</f>
        <v>tier - 2</v>
      </c>
      <c r="O301" s="9" t="str">
        <f>VLOOKUP($A301,'Hospitalisation Details'!$A$1:$U$2344,15,FALSE)</f>
        <v>tier - 3</v>
      </c>
      <c r="P301" s="9" t="str">
        <f>VLOOKUP($A301,'Hospitalisation Details'!$A$1:$U$2344,16,FALSE)</f>
        <v>R1011</v>
      </c>
      <c r="Q301" s="9">
        <f>VLOOKUP($A301,'Hospitalisation Details'!$A$1:$U$2344,20,FALSE)</f>
        <v>48</v>
      </c>
    </row>
    <row r="302" spans="1:17" ht="15.75" x14ac:dyDescent="0.25">
      <c r="A302" s="10" t="s">
        <v>2071</v>
      </c>
      <c r="B302" s="7" t="str">
        <f>VLOOKUP($A302,'Customer Names'!$A$1:$E$2336,4,FALSE)</f>
        <v xml:space="preserve">  Kyle</v>
      </c>
      <c r="C302" s="7">
        <f>VLOOKUP($A302,'Medical Examinations'!$A$1:$P$2336,2,FALSE)</f>
        <v>40.020000000000003</v>
      </c>
      <c r="D302" s="7">
        <f>VLOOKUP($A302,'Medical Examinations'!$A$1:$P$2336,3,FALSE)</f>
        <v>5.19</v>
      </c>
      <c r="E302" s="7" t="str">
        <f>VLOOKUP($A302,'Medical Examinations'!$A$1:$P$2336,13,FALSE)</f>
        <v>Yes</v>
      </c>
      <c r="F302" s="7" t="str">
        <f>VLOOKUP($A302,'Medical Examinations'!$A$1:$P$2336,5,FALSE)</f>
        <v>No</v>
      </c>
      <c r="G302" s="7" t="str">
        <f>VLOOKUP($A302,'Medical Examinations'!$A$1:$P$2336,6,FALSE)</f>
        <v>No</v>
      </c>
      <c r="H302" s="7">
        <f>VLOOKUP($A302,'Medical Examinations'!$A$1:$P$2336,12,FALSE)</f>
        <v>1</v>
      </c>
      <c r="I302" s="7" t="str">
        <f>VLOOKUP($A302,'Medical Examinations'!$A$1:$P$2336,14,FALSE)</f>
        <v>Yes</v>
      </c>
      <c r="J302" s="7" t="str">
        <f>VLOOKUP($A302,'Medical Examinations'!$A$1:$P$2336,15,FALSE)</f>
        <v>Obesity</v>
      </c>
      <c r="K302" s="7" t="str">
        <f>VLOOKUP($A302,'Medical Examinations'!$A$1:$P$2336,16,FALSE)</f>
        <v>Normal</v>
      </c>
      <c r="L302" s="12">
        <f>VLOOKUP($A302,'Hospitalisation Details'!$A$1:$U$2344,18,FALSE)</f>
        <v>34969</v>
      </c>
      <c r="M302" s="21">
        <f>VLOOKUP($A302,'Hospitalisation Details'!$A$1:$U$2344,21,FALSE)</f>
        <v>31328.27</v>
      </c>
      <c r="N302" s="9" t="str">
        <f>VLOOKUP($A302,'Hospitalisation Details'!$A$1:$U$2344,14,FALSE)</f>
        <v>tier - 2</v>
      </c>
      <c r="O302" s="9" t="str">
        <f>VLOOKUP($A302,'Hospitalisation Details'!$A$1:$U$2344,15,FALSE)</f>
        <v>tier - 2</v>
      </c>
      <c r="P302" s="9" t="str">
        <f>VLOOKUP($A302,'Hospitalisation Details'!$A$1:$U$2344,16,FALSE)</f>
        <v>R1011</v>
      </c>
      <c r="Q302" s="9">
        <f>VLOOKUP($A302,'Hospitalisation Details'!$A$1:$U$2344,20,FALSE)</f>
        <v>27</v>
      </c>
    </row>
    <row r="303" spans="1:17" ht="15.75" x14ac:dyDescent="0.25">
      <c r="A303" s="10" t="s">
        <v>2070</v>
      </c>
      <c r="B303" s="7" t="str">
        <f>VLOOKUP($A303,'Customer Names'!$A$1:$E$2336,4,FALSE)</f>
        <v xml:space="preserve">  Kate</v>
      </c>
      <c r="C303" s="7">
        <f>VLOOKUP($A303,'Medical Examinations'!$A$1:$P$2336,2,FALSE)</f>
        <v>19.170000000000002</v>
      </c>
      <c r="D303" s="7">
        <f>VLOOKUP($A303,'Medical Examinations'!$A$1:$P$2336,3,FALSE)</f>
        <v>8.41</v>
      </c>
      <c r="E303" s="7" t="str">
        <f>VLOOKUP($A303,'Medical Examinations'!$A$1:$P$2336,13,FALSE)</f>
        <v>No</v>
      </c>
      <c r="F303" s="7" t="str">
        <f>VLOOKUP($A303,'Medical Examinations'!$A$1:$P$2336,5,FALSE)</f>
        <v>No</v>
      </c>
      <c r="G303" s="7" t="str">
        <f>VLOOKUP($A303,'Medical Examinations'!$A$1:$P$2336,6,FALSE)</f>
        <v>No</v>
      </c>
      <c r="H303" s="7" t="str">
        <f>VLOOKUP($A303,'Medical Examinations'!$A$1:$P$2336,12,FALSE)</f>
        <v>0</v>
      </c>
      <c r="I303" s="7" t="str">
        <f>VLOOKUP($A303,'Medical Examinations'!$A$1:$P$2336,14,FALSE)</f>
        <v>Yes</v>
      </c>
      <c r="J303" s="7" t="str">
        <f>VLOOKUP($A303,'Medical Examinations'!$A$1:$P$2336,15,FALSE)</f>
        <v>Normal weight</v>
      </c>
      <c r="K303" s="7" t="str">
        <f>VLOOKUP($A303,'Medical Examinations'!$A$1:$P$2336,16,FALSE)</f>
        <v>Diabetes</v>
      </c>
      <c r="L303" s="12">
        <f>VLOOKUP($A303,'Hospitalisation Details'!$A$1:$U$2344,18,FALSE)</f>
        <v>25028</v>
      </c>
      <c r="M303" s="21">
        <f>VLOOKUP($A303,'Hospitalisation Details'!$A$1:$U$2344,21,FALSE)</f>
        <v>31322.53</v>
      </c>
      <c r="N303" s="9" t="str">
        <f>VLOOKUP($A303,'Hospitalisation Details'!$A$1:$U$2344,14,FALSE)</f>
        <v>tier - 2</v>
      </c>
      <c r="O303" s="9" t="str">
        <f>VLOOKUP($A303,'Hospitalisation Details'!$A$1:$U$2344,15,FALSE)</f>
        <v>tier - 1</v>
      </c>
      <c r="P303" s="9" t="str">
        <f>VLOOKUP($A303,'Hospitalisation Details'!$A$1:$U$2344,16,FALSE)</f>
        <v>R1011</v>
      </c>
      <c r="Q303" s="9">
        <f>VLOOKUP($A303,'Hospitalisation Details'!$A$1:$U$2344,20,FALSE)</f>
        <v>54</v>
      </c>
    </row>
    <row r="304" spans="1:17" ht="15.75" x14ac:dyDescent="0.25">
      <c r="A304" s="10" t="s">
        <v>2069</v>
      </c>
      <c r="B304" s="7" t="str">
        <f>VLOOKUP($A304,'Customer Names'!$A$1:$E$2336,4,FALSE)</f>
        <v xml:space="preserve">  Martin A</v>
      </c>
      <c r="C304" s="7">
        <f>VLOOKUP($A304,'Medical Examinations'!$A$1:$P$2336,2,FALSE)</f>
        <v>43.53</v>
      </c>
      <c r="D304" s="7">
        <f>VLOOKUP($A304,'Medical Examinations'!$A$1:$P$2336,3,FALSE)</f>
        <v>5.86</v>
      </c>
      <c r="E304" s="7" t="str">
        <f>VLOOKUP($A304,'Medical Examinations'!$A$1:$P$2336,13,FALSE)</f>
        <v>Yes</v>
      </c>
      <c r="F304" s="7" t="str">
        <f>VLOOKUP($A304,'Medical Examinations'!$A$1:$P$2336,5,FALSE)</f>
        <v>yes</v>
      </c>
      <c r="G304" s="7" t="str">
        <f>VLOOKUP($A304,'Medical Examinations'!$A$1:$P$2336,6,FALSE)</f>
        <v>No</v>
      </c>
      <c r="H304" s="7">
        <f>VLOOKUP($A304,'Medical Examinations'!$A$1:$P$2336,12,FALSE)</f>
        <v>2</v>
      </c>
      <c r="I304" s="7" t="str">
        <f>VLOOKUP($A304,'Medical Examinations'!$A$1:$P$2336,14,FALSE)</f>
        <v>Yes</v>
      </c>
      <c r="J304" s="7" t="str">
        <f>VLOOKUP($A304,'Medical Examinations'!$A$1:$P$2336,15,FALSE)</f>
        <v>Obesity</v>
      </c>
      <c r="K304" s="7" t="str">
        <f>VLOOKUP($A304,'Medical Examinations'!$A$1:$P$2336,16,FALSE)</f>
        <v>Prediabetes</v>
      </c>
      <c r="L304" s="12">
        <f>VLOOKUP($A304,'Hospitalisation Details'!$A$1:$U$2344,18,FALSE)</f>
        <v>36729</v>
      </c>
      <c r="M304" s="21">
        <f>VLOOKUP($A304,'Hospitalisation Details'!$A$1:$U$2344,21,FALSE)</f>
        <v>31234.560000000001</v>
      </c>
      <c r="N304" s="9" t="str">
        <f>VLOOKUP($A304,'Hospitalisation Details'!$A$1:$U$2344,14,FALSE)</f>
        <v>tier - 1</v>
      </c>
      <c r="O304" s="9" t="str">
        <f>VLOOKUP($A304,'Hospitalisation Details'!$A$1:$U$2344,15,FALSE)</f>
        <v>tier - 1</v>
      </c>
      <c r="P304" s="9" t="str">
        <f>VLOOKUP($A304,'Hospitalisation Details'!$A$1:$U$2344,16,FALSE)</f>
        <v>R1011</v>
      </c>
      <c r="Q304" s="9">
        <f>VLOOKUP($A304,'Hospitalisation Details'!$A$1:$U$2344,20,FALSE)</f>
        <v>22</v>
      </c>
    </row>
    <row r="305" spans="1:17" ht="15.75" x14ac:dyDescent="0.25">
      <c r="A305" s="10" t="s">
        <v>2068</v>
      </c>
      <c r="B305" s="7" t="str">
        <f>VLOOKUP($A305,'Customer Names'!$A$1:$E$2336,4,FALSE)</f>
        <v xml:space="preserve">  Stacey</v>
      </c>
      <c r="C305" s="7">
        <f>VLOOKUP($A305,'Medical Examinations'!$A$1:$P$2336,2,FALSE)</f>
        <v>46.06</v>
      </c>
      <c r="D305" s="7">
        <f>VLOOKUP($A305,'Medical Examinations'!$A$1:$P$2336,3,FALSE)</f>
        <v>4.18</v>
      </c>
      <c r="E305" s="7" t="str">
        <f>VLOOKUP($A305,'Medical Examinations'!$A$1:$P$2336,13,FALSE)</f>
        <v>No</v>
      </c>
      <c r="F305" s="7" t="str">
        <f>VLOOKUP($A305,'Medical Examinations'!$A$1:$P$2336,5,FALSE)</f>
        <v>yes</v>
      </c>
      <c r="G305" s="7" t="str">
        <f>VLOOKUP($A305,'Medical Examinations'!$A$1:$P$2336,6,FALSE)</f>
        <v>No</v>
      </c>
      <c r="H305" s="7">
        <f>VLOOKUP($A305,'Medical Examinations'!$A$1:$P$2336,12,FALSE)</f>
        <v>1</v>
      </c>
      <c r="I305" s="7" t="str">
        <f>VLOOKUP($A305,'Medical Examinations'!$A$1:$P$2336,14,FALSE)</f>
        <v>Yes</v>
      </c>
      <c r="J305" s="7" t="str">
        <f>VLOOKUP($A305,'Medical Examinations'!$A$1:$P$2336,15,FALSE)</f>
        <v>Obesity</v>
      </c>
      <c r="K305" s="7" t="str">
        <f>VLOOKUP($A305,'Medical Examinations'!$A$1:$P$2336,16,FALSE)</f>
        <v>Normal</v>
      </c>
      <c r="L305" s="12">
        <f>VLOOKUP($A305,'Hospitalisation Details'!$A$1:$U$2344,18,FALSE)</f>
        <v>38300</v>
      </c>
      <c r="M305" s="21">
        <f>VLOOKUP($A305,'Hospitalisation Details'!$A$1:$U$2344,21,FALSE)</f>
        <v>31196.61</v>
      </c>
      <c r="N305" s="9" t="str">
        <f>VLOOKUP($A305,'Hospitalisation Details'!$A$1:$U$2344,14,FALSE)</f>
        <v>tier - 2</v>
      </c>
      <c r="O305" s="9" t="str">
        <f>VLOOKUP($A305,'Hospitalisation Details'!$A$1:$U$2344,15,FALSE)</f>
        <v>tier - 1</v>
      </c>
      <c r="P305" s="9" t="str">
        <f>VLOOKUP($A305,'Hospitalisation Details'!$A$1:$U$2344,16,FALSE)</f>
        <v>R1011</v>
      </c>
      <c r="Q305" s="9">
        <f>VLOOKUP($A305,'Hospitalisation Details'!$A$1:$U$2344,20,FALSE)</f>
        <v>18</v>
      </c>
    </row>
    <row r="306" spans="1:17" ht="15.75" x14ac:dyDescent="0.25">
      <c r="A306" s="10" t="s">
        <v>2067</v>
      </c>
      <c r="B306" s="7" t="str">
        <f>VLOOKUP($A306,'Customer Names'!$A$1:$E$2336,4,FALSE)</f>
        <v xml:space="preserve">  Christine</v>
      </c>
      <c r="C306" s="7">
        <f>VLOOKUP($A306,'Medical Examinations'!$A$1:$P$2336,2,FALSE)</f>
        <v>29.92</v>
      </c>
      <c r="D306" s="7">
        <f>VLOOKUP($A306,'Medical Examinations'!$A$1:$P$2336,3,FALSE)</f>
        <v>11.99</v>
      </c>
      <c r="E306" s="7" t="str">
        <f>VLOOKUP($A306,'Medical Examinations'!$A$1:$P$2336,13,FALSE)</f>
        <v>Yes</v>
      </c>
      <c r="F306" s="7" t="str">
        <f>VLOOKUP($A306,'Medical Examinations'!$A$1:$P$2336,5,FALSE)</f>
        <v>No</v>
      </c>
      <c r="G306" s="7" t="str">
        <f>VLOOKUP($A306,'Medical Examinations'!$A$1:$P$2336,6,FALSE)</f>
        <v>No</v>
      </c>
      <c r="H306" s="7">
        <f>VLOOKUP($A306,'Medical Examinations'!$A$1:$P$2336,12,FALSE)</f>
        <v>2</v>
      </c>
      <c r="I306" s="7" t="str">
        <f>VLOOKUP($A306,'Medical Examinations'!$A$1:$P$2336,14,FALSE)</f>
        <v>Yes</v>
      </c>
      <c r="J306" s="7" t="str">
        <f>VLOOKUP($A306,'Medical Examinations'!$A$1:$P$2336,15,FALSE)</f>
        <v>Over weight</v>
      </c>
      <c r="K306" s="7" t="str">
        <f>VLOOKUP($A306,'Medical Examinations'!$A$1:$P$2336,16,FALSE)</f>
        <v>Diabetes</v>
      </c>
      <c r="L306" s="12">
        <f>VLOOKUP($A306,'Hospitalisation Details'!$A$1:$U$2344,18,FALSE)</f>
        <v>22533</v>
      </c>
      <c r="M306" s="21">
        <f>VLOOKUP($A306,'Hospitalisation Details'!$A$1:$U$2344,21,FALSE)</f>
        <v>30942.19</v>
      </c>
      <c r="N306" s="9" t="str">
        <f>VLOOKUP($A306,'Hospitalisation Details'!$A$1:$U$2344,14,FALSE)</f>
        <v>tier - 2</v>
      </c>
      <c r="O306" s="9" t="str">
        <f>VLOOKUP($A306,'Hospitalisation Details'!$A$1:$U$2344,15,FALSE)</f>
        <v>tier - 2</v>
      </c>
      <c r="P306" s="9" t="str">
        <f>VLOOKUP($A306,'Hospitalisation Details'!$A$1:$U$2344,16,FALSE)</f>
        <v>R1013</v>
      </c>
      <c r="Q306" s="9">
        <f>VLOOKUP($A306,'Hospitalisation Details'!$A$1:$U$2344,20,FALSE)</f>
        <v>61</v>
      </c>
    </row>
    <row r="307" spans="1:17" ht="15.75" x14ac:dyDescent="0.25">
      <c r="A307" s="10" t="s">
        <v>2066</v>
      </c>
      <c r="B307" s="7" t="str">
        <f>VLOOKUP($A307,'Customer Names'!$A$1:$E$2336,4,FALSE)</f>
        <v xml:space="preserve">  Sarah C</v>
      </c>
      <c r="C307" s="7">
        <f>VLOOKUP($A307,'Medical Examinations'!$A$1:$P$2336,2,FALSE)</f>
        <v>28.46</v>
      </c>
      <c r="D307" s="7">
        <f>VLOOKUP($A307,'Medical Examinations'!$A$1:$P$2336,3,FALSE)</f>
        <v>4.8499999999999996</v>
      </c>
      <c r="E307" s="7" t="str">
        <f>VLOOKUP($A307,'Medical Examinations'!$A$1:$P$2336,13,FALSE)</f>
        <v>Yes</v>
      </c>
      <c r="F307" s="7" t="str">
        <f>VLOOKUP($A307,'Medical Examinations'!$A$1:$P$2336,5,FALSE)</f>
        <v>No</v>
      </c>
      <c r="G307" s="7" t="str">
        <f>VLOOKUP($A307,'Medical Examinations'!$A$1:$P$2336,6,FALSE)</f>
        <v>No</v>
      </c>
      <c r="H307" s="7">
        <f>VLOOKUP($A307,'Medical Examinations'!$A$1:$P$2336,12,FALSE)</f>
        <v>1</v>
      </c>
      <c r="I307" s="7" t="str">
        <f>VLOOKUP($A307,'Medical Examinations'!$A$1:$P$2336,14,FALSE)</f>
        <v>Yes</v>
      </c>
      <c r="J307" s="7" t="str">
        <f>VLOOKUP($A307,'Medical Examinations'!$A$1:$P$2336,15,FALSE)</f>
        <v>Over weight</v>
      </c>
      <c r="K307" s="7" t="str">
        <f>VLOOKUP($A307,'Medical Examinations'!$A$1:$P$2336,16,FALSE)</f>
        <v>Normal</v>
      </c>
      <c r="L307" s="12">
        <f>VLOOKUP($A307,'Hospitalisation Details'!$A$1:$U$2344,18,FALSE)</f>
        <v>32391</v>
      </c>
      <c r="M307" s="21">
        <f>VLOOKUP($A307,'Hospitalisation Details'!$A$1:$U$2344,21,FALSE)</f>
        <v>30763.01</v>
      </c>
      <c r="N307" s="9" t="str">
        <f>VLOOKUP($A307,'Hospitalisation Details'!$A$1:$U$2344,14,FALSE)</f>
        <v>tier - 2</v>
      </c>
      <c r="O307" s="9" t="str">
        <f>VLOOKUP($A307,'Hospitalisation Details'!$A$1:$U$2344,15,FALSE)</f>
        <v>tier - 1</v>
      </c>
      <c r="P307" s="9" t="str">
        <f>VLOOKUP($A307,'Hospitalisation Details'!$A$1:$U$2344,16,FALSE)</f>
        <v>R1011</v>
      </c>
      <c r="Q307" s="9">
        <f>VLOOKUP($A307,'Hospitalisation Details'!$A$1:$U$2344,20,FALSE)</f>
        <v>34</v>
      </c>
    </row>
    <row r="308" spans="1:17" ht="15.75" x14ac:dyDescent="0.25">
      <c r="A308" s="10" t="s">
        <v>2065</v>
      </c>
      <c r="B308" s="7" t="str">
        <f>VLOOKUP($A308,'Customer Names'!$A$1:$E$2336,4,FALSE)</f>
        <v xml:space="preserve">  Megan</v>
      </c>
      <c r="C308" s="7">
        <f>VLOOKUP($A308,'Medical Examinations'!$A$1:$P$2336,2,FALSE)</f>
        <v>24.56</v>
      </c>
      <c r="D308" s="7">
        <f>VLOOKUP($A308,'Medical Examinations'!$A$1:$P$2336,3,FALSE)</f>
        <v>6.18</v>
      </c>
      <c r="E308" s="7" t="str">
        <f>VLOOKUP($A308,'Medical Examinations'!$A$1:$P$2336,13,FALSE)</f>
        <v>Yes</v>
      </c>
      <c r="F308" s="7" t="str">
        <f>VLOOKUP($A308,'Medical Examinations'!$A$1:$P$2336,5,FALSE)</f>
        <v>No</v>
      </c>
      <c r="G308" s="7" t="str">
        <f>VLOOKUP($A308,'Medical Examinations'!$A$1:$P$2336,6,FALSE)</f>
        <v>Yes</v>
      </c>
      <c r="H308" s="7">
        <f>VLOOKUP($A308,'Medical Examinations'!$A$1:$P$2336,12,FALSE)</f>
        <v>1</v>
      </c>
      <c r="I308" s="7" t="str">
        <f>VLOOKUP($A308,'Medical Examinations'!$A$1:$P$2336,14,FALSE)</f>
        <v>Yes</v>
      </c>
      <c r="J308" s="7" t="str">
        <f>VLOOKUP($A308,'Medical Examinations'!$A$1:$P$2336,15,FALSE)</f>
        <v>Normal weight</v>
      </c>
      <c r="K308" s="7" t="str">
        <f>VLOOKUP($A308,'Medical Examinations'!$A$1:$P$2336,16,FALSE)</f>
        <v>Prediabetes</v>
      </c>
      <c r="L308" s="12">
        <f>VLOOKUP($A308,'Hospitalisation Details'!$A$1:$U$2344,18,FALSE)</f>
        <v>30671</v>
      </c>
      <c r="M308" s="21">
        <f>VLOOKUP($A308,'Hospitalisation Details'!$A$1:$U$2344,21,FALSE)</f>
        <v>30724.44</v>
      </c>
      <c r="N308" s="9" t="str">
        <f>VLOOKUP($A308,'Hospitalisation Details'!$A$1:$U$2344,14,FALSE)</f>
        <v>tier - 2</v>
      </c>
      <c r="O308" s="9" t="str">
        <f>VLOOKUP($A308,'Hospitalisation Details'!$A$1:$U$2344,15,FALSE)</f>
        <v>tier - 3</v>
      </c>
      <c r="P308" s="9" t="str">
        <f>VLOOKUP($A308,'Hospitalisation Details'!$A$1:$U$2344,16,FALSE)</f>
        <v>R1011</v>
      </c>
      <c r="Q308" s="9">
        <f>VLOOKUP($A308,'Hospitalisation Details'!$A$1:$U$2344,20,FALSE)</f>
        <v>39</v>
      </c>
    </row>
    <row r="309" spans="1:17" ht="15.75" x14ac:dyDescent="0.25">
      <c r="A309" s="10" t="s">
        <v>2064</v>
      </c>
      <c r="B309" s="7" t="str">
        <f>VLOOKUP($A309,'Customer Names'!$A$1:$E$2336,4,FALSE)</f>
        <v xml:space="preserve">  Jason W</v>
      </c>
      <c r="C309" s="7">
        <f>VLOOKUP($A309,'Medical Examinations'!$A$1:$P$2336,2,FALSE)</f>
        <v>41.19</v>
      </c>
      <c r="D309" s="7">
        <f>VLOOKUP($A309,'Medical Examinations'!$A$1:$P$2336,3,FALSE)</f>
        <v>6.37</v>
      </c>
      <c r="E309" s="7" t="str">
        <f>VLOOKUP($A309,'Medical Examinations'!$A$1:$P$2336,13,FALSE)</f>
        <v>No</v>
      </c>
      <c r="F309" s="7" t="str">
        <f>VLOOKUP($A309,'Medical Examinations'!$A$1:$P$2336,5,FALSE)</f>
        <v>No</v>
      </c>
      <c r="G309" s="7" t="str">
        <f>VLOOKUP($A309,'Medical Examinations'!$A$1:$P$2336,6,FALSE)</f>
        <v>No</v>
      </c>
      <c r="H309" s="7" t="str">
        <f>VLOOKUP($A309,'Medical Examinations'!$A$1:$P$2336,12,FALSE)</f>
        <v>0</v>
      </c>
      <c r="I309" s="7" t="str">
        <f>VLOOKUP($A309,'Medical Examinations'!$A$1:$P$2336,14,FALSE)</f>
        <v>Yes</v>
      </c>
      <c r="J309" s="7" t="str">
        <f>VLOOKUP($A309,'Medical Examinations'!$A$1:$P$2336,15,FALSE)</f>
        <v>Obesity</v>
      </c>
      <c r="K309" s="7" t="str">
        <f>VLOOKUP($A309,'Medical Examinations'!$A$1:$P$2336,16,FALSE)</f>
        <v>Prediabetes</v>
      </c>
      <c r="L309" s="12">
        <f>VLOOKUP($A309,'Hospitalisation Details'!$A$1:$U$2344,18,FALSE)</f>
        <v>36424</v>
      </c>
      <c r="M309" s="21">
        <f>VLOOKUP($A309,'Hospitalisation Details'!$A$1:$U$2344,21,FALSE)</f>
        <v>30697.71</v>
      </c>
      <c r="N309" s="9" t="str">
        <f>VLOOKUP($A309,'Hospitalisation Details'!$A$1:$U$2344,14,FALSE)</f>
        <v>tier - 1</v>
      </c>
      <c r="O309" s="9" t="str">
        <f>VLOOKUP($A309,'Hospitalisation Details'!$A$1:$U$2344,15,FALSE)</f>
        <v>tier - 2</v>
      </c>
      <c r="P309" s="9" t="str">
        <f>VLOOKUP($A309,'Hospitalisation Details'!$A$1:$U$2344,16,FALSE)</f>
        <v>R1011</v>
      </c>
      <c r="Q309" s="9">
        <f>VLOOKUP($A309,'Hospitalisation Details'!$A$1:$U$2344,20,FALSE)</f>
        <v>23</v>
      </c>
    </row>
    <row r="310" spans="1:17" ht="15.75" x14ac:dyDescent="0.25">
      <c r="A310" s="10" t="s">
        <v>2063</v>
      </c>
      <c r="B310" s="7" t="str">
        <f>VLOOKUP($A310,'Customer Names'!$A$1:$E$2336,4,FALSE)</f>
        <v xml:space="preserve">  Michele</v>
      </c>
      <c r="C310" s="7">
        <f>VLOOKUP($A310,'Medical Examinations'!$A$1:$P$2336,2,FALSE)</f>
        <v>18.63</v>
      </c>
      <c r="D310" s="7">
        <f>VLOOKUP($A310,'Medical Examinations'!$A$1:$P$2336,3,FALSE)</f>
        <v>9.81</v>
      </c>
      <c r="E310" s="7" t="str">
        <f>VLOOKUP($A310,'Medical Examinations'!$A$1:$P$2336,13,FALSE)</f>
        <v>Yes</v>
      </c>
      <c r="F310" s="7" t="str">
        <f>VLOOKUP($A310,'Medical Examinations'!$A$1:$P$2336,5,FALSE)</f>
        <v>No</v>
      </c>
      <c r="G310" s="7" t="str">
        <f>VLOOKUP($A310,'Medical Examinations'!$A$1:$P$2336,6,FALSE)</f>
        <v>No</v>
      </c>
      <c r="H310" s="7">
        <f>VLOOKUP($A310,'Medical Examinations'!$A$1:$P$2336,12,FALSE)</f>
        <v>2</v>
      </c>
      <c r="I310" s="7" t="str">
        <f>VLOOKUP($A310,'Medical Examinations'!$A$1:$P$2336,14,FALSE)</f>
        <v>Yes</v>
      </c>
      <c r="J310" s="7" t="str">
        <f>VLOOKUP($A310,'Medical Examinations'!$A$1:$P$2336,15,FALSE)</f>
        <v>Normal weight</v>
      </c>
      <c r="K310" s="7" t="str">
        <f>VLOOKUP($A310,'Medical Examinations'!$A$1:$P$2336,16,FALSE)</f>
        <v>Diabetes</v>
      </c>
      <c r="L310" s="12">
        <f>VLOOKUP($A310,'Hospitalisation Details'!$A$1:$U$2344,18,FALSE)</f>
        <v>25883</v>
      </c>
      <c r="M310" s="21">
        <f>VLOOKUP($A310,'Hospitalisation Details'!$A$1:$U$2344,21,FALSE)</f>
        <v>30625.65</v>
      </c>
      <c r="N310" s="9" t="str">
        <f>VLOOKUP($A310,'Hospitalisation Details'!$A$1:$U$2344,14,FALSE)</f>
        <v>tier - 2</v>
      </c>
      <c r="O310" s="9" t="str">
        <f>VLOOKUP($A310,'Hospitalisation Details'!$A$1:$U$2344,15,FALSE)</f>
        <v>tier - 3</v>
      </c>
      <c r="P310" s="9" t="str">
        <f>VLOOKUP($A310,'Hospitalisation Details'!$A$1:$U$2344,16,FALSE)</f>
        <v>R1011</v>
      </c>
      <c r="Q310" s="9">
        <f>VLOOKUP($A310,'Hospitalisation Details'!$A$1:$U$2344,20,FALSE)</f>
        <v>52</v>
      </c>
    </row>
    <row r="311" spans="1:17" ht="15.75" x14ac:dyDescent="0.25">
      <c r="A311" s="10" t="s">
        <v>2062</v>
      </c>
      <c r="B311" s="7" t="str">
        <f>VLOOKUP($A311,'Customer Names'!$A$1:$E$2336,4,FALSE)</f>
        <v xml:space="preserve">  Nikki</v>
      </c>
      <c r="C311" s="7">
        <f>VLOOKUP($A311,'Medical Examinations'!$A$1:$P$2336,2,FALSE)</f>
        <v>26.26</v>
      </c>
      <c r="D311" s="7">
        <f>VLOOKUP($A311,'Medical Examinations'!$A$1:$P$2336,3,FALSE)</f>
        <v>11.8</v>
      </c>
      <c r="E311" s="7" t="str">
        <f>VLOOKUP($A311,'Medical Examinations'!$A$1:$P$2336,13,FALSE)</f>
        <v>Yes</v>
      </c>
      <c r="F311" s="7" t="str">
        <f>VLOOKUP($A311,'Medical Examinations'!$A$1:$P$2336,5,FALSE)</f>
        <v>No</v>
      </c>
      <c r="G311" s="7" t="str">
        <f>VLOOKUP($A311,'Medical Examinations'!$A$1:$P$2336,6,FALSE)</f>
        <v>No</v>
      </c>
      <c r="H311" s="7">
        <f>VLOOKUP($A311,'Medical Examinations'!$A$1:$P$2336,12,FALSE)</f>
        <v>1</v>
      </c>
      <c r="I311" s="7" t="str">
        <f>VLOOKUP($A311,'Medical Examinations'!$A$1:$P$2336,14,FALSE)</f>
        <v>Yes</v>
      </c>
      <c r="J311" s="7" t="str">
        <f>VLOOKUP($A311,'Medical Examinations'!$A$1:$P$2336,15,FALSE)</f>
        <v>Over weight</v>
      </c>
      <c r="K311" s="7" t="str">
        <f>VLOOKUP($A311,'Medical Examinations'!$A$1:$P$2336,16,FALSE)</f>
        <v>Diabetes</v>
      </c>
      <c r="L311" s="12">
        <f>VLOOKUP($A311,'Hospitalisation Details'!$A$1:$U$2344,18,FALSE)</f>
        <v>31634</v>
      </c>
      <c r="M311" s="21">
        <f>VLOOKUP($A311,'Hospitalisation Details'!$A$1:$U$2344,21,FALSE)</f>
        <v>30530.5</v>
      </c>
      <c r="N311" s="9" t="str">
        <f>VLOOKUP($A311,'Hospitalisation Details'!$A$1:$U$2344,14,FALSE)</f>
        <v>tier - 2</v>
      </c>
      <c r="O311" s="9" t="str">
        <f>VLOOKUP($A311,'Hospitalisation Details'!$A$1:$U$2344,15,FALSE)</f>
        <v>tier - 1</v>
      </c>
      <c r="P311" s="9" t="str">
        <f>VLOOKUP($A311,'Hospitalisation Details'!$A$1:$U$2344,16,FALSE)</f>
        <v>R1011</v>
      </c>
      <c r="Q311" s="9">
        <f>VLOOKUP($A311,'Hospitalisation Details'!$A$1:$U$2344,20,FALSE)</f>
        <v>36</v>
      </c>
    </row>
    <row r="312" spans="1:17" ht="15.75" x14ac:dyDescent="0.25">
      <c r="A312" s="10" t="s">
        <v>2061</v>
      </c>
      <c r="B312" s="7" t="str">
        <f>VLOOKUP($A312,'Customer Names'!$A$1:$E$2336,4,FALSE)</f>
        <v xml:space="preserve">  Philip J</v>
      </c>
      <c r="C312" s="7">
        <f>VLOOKUP($A312,'Medical Examinations'!$A$1:$P$2336,2,FALSE)</f>
        <v>22.37</v>
      </c>
      <c r="D312" s="7">
        <f>VLOOKUP($A312,'Medical Examinations'!$A$1:$P$2336,3,FALSE)</f>
        <v>5.86</v>
      </c>
      <c r="E312" s="7" t="str">
        <f>VLOOKUP($A312,'Medical Examinations'!$A$1:$P$2336,13,FALSE)</f>
        <v>Yes</v>
      </c>
      <c r="F312" s="7" t="str">
        <f>VLOOKUP($A312,'Medical Examinations'!$A$1:$P$2336,5,FALSE)</f>
        <v>No</v>
      </c>
      <c r="G312" s="7" t="str">
        <f>VLOOKUP($A312,'Medical Examinations'!$A$1:$P$2336,6,FALSE)</f>
        <v>Yes</v>
      </c>
      <c r="H312" s="7">
        <f>VLOOKUP($A312,'Medical Examinations'!$A$1:$P$2336,12,FALSE)</f>
        <v>1</v>
      </c>
      <c r="I312" s="7" t="str">
        <f>VLOOKUP($A312,'Medical Examinations'!$A$1:$P$2336,14,FALSE)</f>
        <v>Yes</v>
      </c>
      <c r="J312" s="7" t="str">
        <f>VLOOKUP($A312,'Medical Examinations'!$A$1:$P$2336,15,FALSE)</f>
        <v>Normal weight</v>
      </c>
      <c r="K312" s="7" t="str">
        <f>VLOOKUP($A312,'Medical Examinations'!$A$1:$P$2336,16,FALSE)</f>
        <v>Prediabetes</v>
      </c>
      <c r="L312" s="12">
        <f>VLOOKUP($A312,'Hospitalisation Details'!$A$1:$U$2344,18,FALSE)</f>
        <v>30562</v>
      </c>
      <c r="M312" s="21">
        <f>VLOOKUP($A312,'Hospitalisation Details'!$A$1:$U$2344,21,FALSE)</f>
        <v>30457.37</v>
      </c>
      <c r="N312" s="9" t="str">
        <f>VLOOKUP($A312,'Hospitalisation Details'!$A$1:$U$2344,14,FALSE)</f>
        <v>tier - 2</v>
      </c>
      <c r="O312" s="9" t="str">
        <f>VLOOKUP($A312,'Hospitalisation Details'!$A$1:$U$2344,15,FALSE)</f>
        <v>tier - 1</v>
      </c>
      <c r="P312" s="9" t="str">
        <f>VLOOKUP($A312,'Hospitalisation Details'!$A$1:$U$2344,16,FALSE)</f>
        <v>R1012</v>
      </c>
      <c r="Q312" s="9">
        <f>VLOOKUP($A312,'Hospitalisation Details'!$A$1:$U$2344,20,FALSE)</f>
        <v>39</v>
      </c>
    </row>
    <row r="313" spans="1:17" ht="15.75" x14ac:dyDescent="0.25">
      <c r="A313" s="10" t="s">
        <v>2060</v>
      </c>
      <c r="B313" s="7" t="str">
        <f>VLOOKUP($A313,'Customer Names'!$A$1:$E$2336,4,FALSE)</f>
        <v xml:space="preserve">  Bryan L</v>
      </c>
      <c r="C313" s="7">
        <f>VLOOKUP($A313,'Medical Examinations'!$A$1:$P$2336,2,FALSE)</f>
        <v>39.619999999999997</v>
      </c>
      <c r="D313" s="7">
        <f>VLOOKUP($A313,'Medical Examinations'!$A$1:$P$2336,3,FALSE)</f>
        <v>4.28</v>
      </c>
      <c r="E313" s="7" t="str">
        <f>VLOOKUP($A313,'Medical Examinations'!$A$1:$P$2336,13,FALSE)</f>
        <v>No</v>
      </c>
      <c r="F313" s="7" t="str">
        <f>VLOOKUP($A313,'Medical Examinations'!$A$1:$P$2336,5,FALSE)</f>
        <v>No</v>
      </c>
      <c r="G313" s="7" t="str">
        <f>VLOOKUP($A313,'Medical Examinations'!$A$1:$P$2336,6,FALSE)</f>
        <v>No</v>
      </c>
      <c r="H313" s="7">
        <f>VLOOKUP($A313,'Medical Examinations'!$A$1:$P$2336,12,FALSE)</f>
        <v>1</v>
      </c>
      <c r="I313" s="7" t="str">
        <f>VLOOKUP($A313,'Medical Examinations'!$A$1:$P$2336,14,FALSE)</f>
        <v>Yes</v>
      </c>
      <c r="J313" s="7" t="str">
        <f>VLOOKUP($A313,'Medical Examinations'!$A$1:$P$2336,15,FALSE)</f>
        <v>Obesity</v>
      </c>
      <c r="K313" s="7" t="str">
        <f>VLOOKUP($A313,'Medical Examinations'!$A$1:$P$2336,16,FALSE)</f>
        <v>Normal</v>
      </c>
      <c r="L313" s="12">
        <f>VLOOKUP($A313,'Hospitalisation Details'!$A$1:$U$2344,18,FALSE)</f>
        <v>36096</v>
      </c>
      <c r="M313" s="21">
        <f>VLOOKUP($A313,'Hospitalisation Details'!$A$1:$U$2344,21,FALSE)</f>
        <v>30422.03</v>
      </c>
      <c r="N313" s="9" t="str">
        <f>VLOOKUP($A313,'Hospitalisation Details'!$A$1:$U$2344,14,FALSE)</f>
        <v>tier - 2</v>
      </c>
      <c r="O313" s="9" t="str">
        <f>VLOOKUP($A313,'Hospitalisation Details'!$A$1:$U$2344,15,FALSE)</f>
        <v>tier - 3</v>
      </c>
      <c r="P313" s="9" t="str">
        <f>VLOOKUP($A313,'Hospitalisation Details'!$A$1:$U$2344,16,FALSE)</f>
        <v>R1011</v>
      </c>
      <c r="Q313" s="9">
        <f>VLOOKUP($A313,'Hospitalisation Details'!$A$1:$U$2344,20,FALSE)</f>
        <v>24</v>
      </c>
    </row>
    <row r="314" spans="1:17" ht="15.75" x14ac:dyDescent="0.25">
      <c r="A314" s="10" t="s">
        <v>2059</v>
      </c>
      <c r="B314" s="7" t="str">
        <f>VLOOKUP($A314,'Customer Names'!$A$1:$E$2336,4,FALSE)</f>
        <v xml:space="preserve">  Timothy F</v>
      </c>
      <c r="C314" s="7">
        <f>VLOOKUP($A314,'Medical Examinations'!$A$1:$P$2336,2,FALSE)</f>
        <v>18.329999999999998</v>
      </c>
      <c r="D314" s="7">
        <f>VLOOKUP($A314,'Medical Examinations'!$A$1:$P$2336,3,FALSE)</f>
        <v>4.16</v>
      </c>
      <c r="E314" s="7" t="str">
        <f>VLOOKUP($A314,'Medical Examinations'!$A$1:$P$2336,13,FALSE)</f>
        <v>Yes</v>
      </c>
      <c r="F314" s="7" t="str">
        <f>VLOOKUP($A314,'Medical Examinations'!$A$1:$P$2336,5,FALSE)</f>
        <v>No</v>
      </c>
      <c r="G314" s="7" t="str">
        <f>VLOOKUP($A314,'Medical Examinations'!$A$1:$P$2336,6,FALSE)</f>
        <v>No</v>
      </c>
      <c r="H314" s="7" t="str">
        <f>VLOOKUP($A314,'Medical Examinations'!$A$1:$P$2336,12,FALSE)</f>
        <v>0</v>
      </c>
      <c r="I314" s="7" t="str">
        <f>VLOOKUP($A314,'Medical Examinations'!$A$1:$P$2336,14,FALSE)</f>
        <v>Yes</v>
      </c>
      <c r="J314" s="7" t="str">
        <f>VLOOKUP($A314,'Medical Examinations'!$A$1:$P$2336,15,FALSE)</f>
        <v>Underweight</v>
      </c>
      <c r="K314" s="7" t="str">
        <f>VLOOKUP($A314,'Medical Examinations'!$A$1:$P$2336,16,FALSE)</f>
        <v>Normal</v>
      </c>
      <c r="L314" s="12">
        <f>VLOOKUP($A314,'Hospitalisation Details'!$A$1:$U$2344,18,FALSE)</f>
        <v>28006</v>
      </c>
      <c r="M314" s="21">
        <f>VLOOKUP($A314,'Hospitalisation Details'!$A$1:$U$2344,21,FALSE)</f>
        <v>30409.53</v>
      </c>
      <c r="N314" s="9" t="str">
        <f>VLOOKUP($A314,'Hospitalisation Details'!$A$1:$U$2344,14,FALSE)</f>
        <v>tier - 2</v>
      </c>
      <c r="O314" s="9" t="str">
        <f>VLOOKUP($A314,'Hospitalisation Details'!$A$1:$U$2344,15,FALSE)</f>
        <v>tier - 3</v>
      </c>
      <c r="P314" s="9" t="str">
        <f>VLOOKUP($A314,'Hospitalisation Details'!$A$1:$U$2344,16,FALSE)</f>
        <v>R1012</v>
      </c>
      <c r="Q314" s="9">
        <f>VLOOKUP($A314,'Hospitalisation Details'!$A$1:$U$2344,20,FALSE)</f>
        <v>46</v>
      </c>
    </row>
    <row r="315" spans="1:17" ht="15.75" x14ac:dyDescent="0.25">
      <c r="A315" s="10" t="s">
        <v>2058</v>
      </c>
      <c r="B315" s="7" t="str">
        <f>VLOOKUP($A315,'Customer Names'!$A$1:$E$2336,4,FALSE)</f>
        <v xml:space="preserve">  Angielyn M</v>
      </c>
      <c r="C315" s="7">
        <f>VLOOKUP($A315,'Medical Examinations'!$A$1:$P$2336,2,FALSE)</f>
        <v>17.11</v>
      </c>
      <c r="D315" s="7">
        <f>VLOOKUP($A315,'Medical Examinations'!$A$1:$P$2336,3,FALSE)</f>
        <v>4.9800000000000004</v>
      </c>
      <c r="E315" s="7" t="str">
        <f>VLOOKUP($A315,'Medical Examinations'!$A$1:$P$2336,13,FALSE)</f>
        <v>Yes</v>
      </c>
      <c r="F315" s="7" t="str">
        <f>VLOOKUP($A315,'Medical Examinations'!$A$1:$P$2336,5,FALSE)</f>
        <v>No</v>
      </c>
      <c r="G315" s="7" t="str">
        <f>VLOOKUP($A315,'Medical Examinations'!$A$1:$P$2336,6,FALSE)</f>
        <v>Yes</v>
      </c>
      <c r="H315" s="7">
        <f>VLOOKUP($A315,'Medical Examinations'!$A$1:$P$2336,12,FALSE)</f>
        <v>1</v>
      </c>
      <c r="I315" s="7" t="str">
        <f>VLOOKUP($A315,'Medical Examinations'!$A$1:$P$2336,14,FALSE)</f>
        <v>Yes</v>
      </c>
      <c r="J315" s="7" t="str">
        <f>VLOOKUP($A315,'Medical Examinations'!$A$1:$P$2336,15,FALSE)</f>
        <v>Underweight</v>
      </c>
      <c r="K315" s="7" t="str">
        <f>VLOOKUP($A315,'Medical Examinations'!$A$1:$P$2336,16,FALSE)</f>
        <v>Normal</v>
      </c>
      <c r="L315" s="12">
        <f>VLOOKUP($A315,'Hospitalisation Details'!$A$1:$U$2344,18,FALSE)</f>
        <v>25414</v>
      </c>
      <c r="M315" s="21">
        <f>VLOOKUP($A315,'Hospitalisation Details'!$A$1:$U$2344,21,FALSE)</f>
        <v>30366.93</v>
      </c>
      <c r="N315" s="9" t="str">
        <f>VLOOKUP($A315,'Hospitalisation Details'!$A$1:$U$2344,14,FALSE)</f>
        <v>tier - 2</v>
      </c>
      <c r="O315" s="9" t="str">
        <f>VLOOKUP($A315,'Hospitalisation Details'!$A$1:$U$2344,15,FALSE)</f>
        <v>tier - 2</v>
      </c>
      <c r="P315" s="9" t="str">
        <f>VLOOKUP($A315,'Hospitalisation Details'!$A$1:$U$2344,16,FALSE)</f>
        <v>R1011</v>
      </c>
      <c r="Q315" s="9">
        <f>VLOOKUP($A315,'Hospitalisation Details'!$A$1:$U$2344,20,FALSE)</f>
        <v>53</v>
      </c>
    </row>
    <row r="316" spans="1:17" ht="15.75" x14ac:dyDescent="0.25">
      <c r="A316" s="10" t="s">
        <v>2057</v>
      </c>
      <c r="B316" s="7" t="str">
        <f>VLOOKUP($A316,'Customer Names'!$A$1:$E$2336,4,FALSE)</f>
        <v xml:space="preserve">  Jeanie M</v>
      </c>
      <c r="C316" s="7">
        <f>VLOOKUP($A316,'Medical Examinations'!$A$1:$P$2336,2,FALSE)</f>
        <v>43.5</v>
      </c>
      <c r="D316" s="7">
        <f>VLOOKUP($A316,'Medical Examinations'!$A$1:$P$2336,3,FALSE)</f>
        <v>6.38</v>
      </c>
      <c r="E316" s="7" t="str">
        <f>VLOOKUP($A316,'Medical Examinations'!$A$1:$P$2336,13,FALSE)</f>
        <v>No</v>
      </c>
      <c r="F316" s="7" t="str">
        <f>VLOOKUP($A316,'Medical Examinations'!$A$1:$P$2336,5,FALSE)</f>
        <v>yes</v>
      </c>
      <c r="G316" s="7" t="str">
        <f>VLOOKUP($A316,'Medical Examinations'!$A$1:$P$2336,6,FALSE)</f>
        <v>No</v>
      </c>
      <c r="H316" s="7">
        <f>VLOOKUP($A316,'Medical Examinations'!$A$1:$P$2336,12,FALSE)</f>
        <v>1</v>
      </c>
      <c r="I316" s="7" t="str">
        <f>VLOOKUP($A316,'Medical Examinations'!$A$1:$P$2336,14,FALSE)</f>
        <v>Yes</v>
      </c>
      <c r="J316" s="7" t="str">
        <f>VLOOKUP($A316,'Medical Examinations'!$A$1:$P$2336,15,FALSE)</f>
        <v>Obesity</v>
      </c>
      <c r="K316" s="7" t="str">
        <f>VLOOKUP($A316,'Medical Examinations'!$A$1:$P$2336,16,FALSE)</f>
        <v>Prediabetes</v>
      </c>
      <c r="L316" s="12">
        <f>VLOOKUP($A316,'Hospitalisation Details'!$A$1:$U$2344,18,FALSE)</f>
        <v>38139</v>
      </c>
      <c r="M316" s="21">
        <f>VLOOKUP($A316,'Hospitalisation Details'!$A$1:$U$2344,21,FALSE)</f>
        <v>30328.27</v>
      </c>
      <c r="N316" s="9" t="str">
        <f>VLOOKUP($A316,'Hospitalisation Details'!$A$1:$U$2344,14,FALSE)</f>
        <v>tier - 2</v>
      </c>
      <c r="O316" s="9" t="str">
        <f>VLOOKUP($A316,'Hospitalisation Details'!$A$1:$U$2344,15,FALSE)</f>
        <v>tier - 2</v>
      </c>
      <c r="P316" s="9" t="str">
        <f>VLOOKUP($A316,'Hospitalisation Details'!$A$1:$U$2344,16,FALSE)</f>
        <v>R1011</v>
      </c>
      <c r="Q316" s="9">
        <f>VLOOKUP($A316,'Hospitalisation Details'!$A$1:$U$2344,20,FALSE)</f>
        <v>19</v>
      </c>
    </row>
    <row r="317" spans="1:17" ht="15.75" x14ac:dyDescent="0.25">
      <c r="A317" s="10" t="s">
        <v>2056</v>
      </c>
      <c r="B317" s="7" t="str">
        <f>VLOOKUP($A317,'Customer Names'!$A$1:$E$2336,4,FALSE)</f>
        <v xml:space="preserve">  Greg</v>
      </c>
      <c r="C317" s="7">
        <f>VLOOKUP($A317,'Medical Examinations'!$A$1:$P$2336,2,FALSE)</f>
        <v>25.364999999999998</v>
      </c>
      <c r="D317" s="7">
        <f>VLOOKUP($A317,'Medical Examinations'!$A$1:$P$2336,3,FALSE)</f>
        <v>5.19</v>
      </c>
      <c r="E317" s="7" t="str">
        <f>VLOOKUP($A317,'Medical Examinations'!$A$1:$P$2336,13,FALSE)</f>
        <v>No</v>
      </c>
      <c r="F317" s="7" t="str">
        <f>VLOOKUP($A317,'Medical Examinations'!$A$1:$P$2336,5,FALSE)</f>
        <v>No</v>
      </c>
      <c r="G317" s="7" t="str">
        <f>VLOOKUP($A317,'Medical Examinations'!$A$1:$P$2336,6,FALSE)</f>
        <v>No</v>
      </c>
      <c r="H317" s="7">
        <f>VLOOKUP($A317,'Medical Examinations'!$A$1:$P$2336,12,FALSE)</f>
        <v>2</v>
      </c>
      <c r="I317" s="7" t="str">
        <f>VLOOKUP($A317,'Medical Examinations'!$A$1:$P$2336,14,FALSE)</f>
        <v>No</v>
      </c>
      <c r="J317" s="7" t="str">
        <f>VLOOKUP($A317,'Medical Examinations'!$A$1:$P$2336,15,FALSE)</f>
        <v>Over weight</v>
      </c>
      <c r="K317" s="7" t="str">
        <f>VLOOKUP($A317,'Medical Examinations'!$A$1:$P$2336,16,FALSE)</f>
        <v>Normal</v>
      </c>
      <c r="L317" s="12">
        <f>VLOOKUP($A317,'Hospitalisation Details'!$A$1:$U$2344,18,FALSE)</f>
        <v>26504</v>
      </c>
      <c r="M317" s="21">
        <f>VLOOKUP($A317,'Hospitalisation Details'!$A$1:$U$2344,21,FALSE)</f>
        <v>30284.639999999999</v>
      </c>
      <c r="N317" s="9" t="str">
        <f>VLOOKUP($A317,'Hospitalisation Details'!$A$1:$U$2344,14,FALSE)</f>
        <v>tier - 1</v>
      </c>
      <c r="O317" s="9" t="str">
        <f>VLOOKUP($A317,'Hospitalisation Details'!$A$1:$U$2344,15,FALSE)</f>
        <v>tier - 1</v>
      </c>
      <c r="P317" s="9" t="str">
        <f>VLOOKUP($A317,'Hospitalisation Details'!$A$1:$U$2344,16,FALSE)</f>
        <v>R1012</v>
      </c>
      <c r="Q317" s="9">
        <f>VLOOKUP($A317,'Hospitalisation Details'!$A$1:$U$2344,20,FALSE)</f>
        <v>50</v>
      </c>
    </row>
    <row r="318" spans="1:17" ht="15.75" x14ac:dyDescent="0.25">
      <c r="A318" s="10" t="s">
        <v>2055</v>
      </c>
      <c r="B318" s="7" t="str">
        <f>VLOOKUP($A318,'Customer Names'!$A$1:$E$2336,4,FALSE)</f>
        <v xml:space="preserve">  John</v>
      </c>
      <c r="C318" s="7">
        <f>VLOOKUP($A318,'Medical Examinations'!$A$1:$P$2336,2,FALSE)</f>
        <v>28.594999999999999</v>
      </c>
      <c r="D318" s="7">
        <f>VLOOKUP($A318,'Medical Examinations'!$A$1:$P$2336,3,FALSE)</f>
        <v>10.210000000000001</v>
      </c>
      <c r="E318" s="7" t="str">
        <f>VLOOKUP($A318,'Medical Examinations'!$A$1:$P$2336,13,FALSE)</f>
        <v>No</v>
      </c>
      <c r="F318" s="7" t="str">
        <f>VLOOKUP($A318,'Medical Examinations'!$A$1:$P$2336,5,FALSE)</f>
        <v>No</v>
      </c>
      <c r="G318" s="7" t="str">
        <f>VLOOKUP($A318,'Medical Examinations'!$A$1:$P$2336,6,FALSE)</f>
        <v>No</v>
      </c>
      <c r="H318" s="7" t="str">
        <f>VLOOKUP($A318,'Medical Examinations'!$A$1:$P$2336,12,FALSE)</f>
        <v>0</v>
      </c>
      <c r="I318" s="7" t="str">
        <f>VLOOKUP($A318,'Medical Examinations'!$A$1:$P$2336,14,FALSE)</f>
        <v>No</v>
      </c>
      <c r="J318" s="7" t="str">
        <f>VLOOKUP($A318,'Medical Examinations'!$A$1:$P$2336,15,FALSE)</f>
        <v>Over weight</v>
      </c>
      <c r="K318" s="7" t="str">
        <f>VLOOKUP($A318,'Medical Examinations'!$A$1:$P$2336,16,FALSE)</f>
        <v>Diabetes</v>
      </c>
      <c r="L318" s="12">
        <f>VLOOKUP($A318,'Hospitalisation Details'!$A$1:$U$2344,18,FALSE)</f>
        <v>22904</v>
      </c>
      <c r="M318" s="21">
        <f>VLOOKUP($A318,'Hospitalisation Details'!$A$1:$U$2344,21,FALSE)</f>
        <v>30260</v>
      </c>
      <c r="N318" s="9" t="str">
        <f>VLOOKUP($A318,'Hospitalisation Details'!$A$1:$U$2344,14,FALSE)</f>
        <v>tier - 1</v>
      </c>
      <c r="O318" s="9" t="str">
        <f>VLOOKUP($A318,'Hospitalisation Details'!$A$1:$U$2344,15,FALSE)</f>
        <v>tier - 1</v>
      </c>
      <c r="P318" s="9" t="str">
        <f>VLOOKUP($A318,'Hospitalisation Details'!$A$1:$U$2344,16,FALSE)</f>
        <v>R1014</v>
      </c>
      <c r="Q318" s="9">
        <f>VLOOKUP($A318,'Hospitalisation Details'!$A$1:$U$2344,20,FALSE)</f>
        <v>60</v>
      </c>
    </row>
    <row r="319" spans="1:17" ht="15.75" x14ac:dyDescent="0.25">
      <c r="A319" s="10" t="s">
        <v>2054</v>
      </c>
      <c r="B319" s="7" t="str">
        <f>VLOOKUP($A319,'Customer Names'!$A$1:$E$2336,4,FALSE)</f>
        <v xml:space="preserve">  Aliaksandr</v>
      </c>
      <c r="C319" s="7">
        <f>VLOOKUP($A319,'Medical Examinations'!$A$1:$P$2336,2,FALSE)</f>
        <v>29.83</v>
      </c>
      <c r="D319" s="7">
        <f>VLOOKUP($A319,'Medical Examinations'!$A$1:$P$2336,3,FALSE)</f>
        <v>9.6999999999999993</v>
      </c>
      <c r="E319" s="7" t="str">
        <f>VLOOKUP($A319,'Medical Examinations'!$A$1:$P$2336,13,FALSE)</f>
        <v>Yes</v>
      </c>
      <c r="F319" s="7" t="str">
        <f>VLOOKUP($A319,'Medical Examinations'!$A$1:$P$2336,5,FALSE)</f>
        <v>No</v>
      </c>
      <c r="G319" s="7" t="str">
        <f>VLOOKUP($A319,'Medical Examinations'!$A$1:$P$2336,6,FALSE)</f>
        <v>Yes</v>
      </c>
      <c r="H319" s="7">
        <f>VLOOKUP($A319,'Medical Examinations'!$A$1:$P$2336,12,FALSE)</f>
        <v>1</v>
      </c>
      <c r="I319" s="7" t="str">
        <f>VLOOKUP($A319,'Medical Examinations'!$A$1:$P$2336,14,FALSE)</f>
        <v>Yes</v>
      </c>
      <c r="J319" s="7" t="str">
        <f>VLOOKUP($A319,'Medical Examinations'!$A$1:$P$2336,15,FALSE)</f>
        <v>Over weight</v>
      </c>
      <c r="K319" s="7" t="str">
        <f>VLOOKUP($A319,'Medical Examinations'!$A$1:$P$2336,16,FALSE)</f>
        <v>Diabetes</v>
      </c>
      <c r="L319" s="12">
        <f>VLOOKUP($A319,'Hospitalisation Details'!$A$1:$U$2344,18,FALSE)</f>
        <v>23267</v>
      </c>
      <c r="M319" s="21">
        <f>VLOOKUP($A319,'Hospitalisation Details'!$A$1:$U$2344,21,FALSE)</f>
        <v>30184.94</v>
      </c>
      <c r="N319" s="9" t="str">
        <f>VLOOKUP($A319,'Hospitalisation Details'!$A$1:$U$2344,14,FALSE)</f>
        <v>tier - 1</v>
      </c>
      <c r="O319" s="9" t="str">
        <f>VLOOKUP($A319,'Hospitalisation Details'!$A$1:$U$2344,15,FALSE)</f>
        <v>tier - 1</v>
      </c>
      <c r="P319" s="9" t="str">
        <f>VLOOKUP($A319,'Hospitalisation Details'!$A$1:$U$2344,16,FALSE)</f>
        <v>R1014</v>
      </c>
      <c r="Q319" s="9">
        <f>VLOOKUP($A319,'Hospitalisation Details'!$A$1:$U$2344,20,FALSE)</f>
        <v>59</v>
      </c>
    </row>
    <row r="320" spans="1:17" ht="15.75" x14ac:dyDescent="0.25">
      <c r="A320" s="10" t="s">
        <v>2053</v>
      </c>
      <c r="B320" s="7" t="str">
        <f>VLOOKUP($A320,'Customer Names'!$A$1:$E$2336,4,FALSE)</f>
        <v xml:space="preserve">  Jason M</v>
      </c>
      <c r="C320" s="7">
        <f>VLOOKUP($A320,'Medical Examinations'!$A$1:$P$2336,2,FALSE)</f>
        <v>24.7</v>
      </c>
      <c r="D320" s="7">
        <f>VLOOKUP($A320,'Medical Examinations'!$A$1:$P$2336,3,FALSE)</f>
        <v>10.25</v>
      </c>
      <c r="E320" s="7" t="str">
        <f>VLOOKUP($A320,'Medical Examinations'!$A$1:$P$2336,13,FALSE)</f>
        <v>No</v>
      </c>
      <c r="F320" s="7" t="str">
        <f>VLOOKUP($A320,'Medical Examinations'!$A$1:$P$2336,5,FALSE)</f>
        <v>No</v>
      </c>
      <c r="G320" s="7" t="str">
        <f>VLOOKUP($A320,'Medical Examinations'!$A$1:$P$2336,6,FALSE)</f>
        <v>No</v>
      </c>
      <c r="H320" s="7">
        <f>VLOOKUP($A320,'Medical Examinations'!$A$1:$P$2336,12,FALSE)</f>
        <v>3</v>
      </c>
      <c r="I320" s="7" t="str">
        <f>VLOOKUP($A320,'Medical Examinations'!$A$1:$P$2336,14,FALSE)</f>
        <v>No</v>
      </c>
      <c r="J320" s="7" t="str">
        <f>VLOOKUP($A320,'Medical Examinations'!$A$1:$P$2336,15,FALSE)</f>
        <v>Normal weight</v>
      </c>
      <c r="K320" s="7" t="str">
        <f>VLOOKUP($A320,'Medical Examinations'!$A$1:$P$2336,16,FALSE)</f>
        <v>Diabetes</v>
      </c>
      <c r="L320" s="12">
        <f>VLOOKUP($A320,'Hospitalisation Details'!$A$1:$U$2344,18,FALSE)</f>
        <v>21408</v>
      </c>
      <c r="M320" s="21">
        <f>VLOOKUP($A320,'Hospitalisation Details'!$A$1:$U$2344,21,FALSE)</f>
        <v>30166.62</v>
      </c>
      <c r="N320" s="9" t="str">
        <f>VLOOKUP($A320,'Hospitalisation Details'!$A$1:$U$2344,14,FALSE)</f>
        <v>tier - 1</v>
      </c>
      <c r="O320" s="9" t="str">
        <f>VLOOKUP($A320,'Hospitalisation Details'!$A$1:$U$2344,15,FALSE)</f>
        <v>tier - 3</v>
      </c>
      <c r="P320" s="9" t="str">
        <f>VLOOKUP($A320,'Hospitalisation Details'!$A$1:$U$2344,16,FALSE)</f>
        <v>R1012</v>
      </c>
      <c r="Q320" s="9">
        <f>VLOOKUP($A320,'Hospitalisation Details'!$A$1:$U$2344,20,FALSE)</f>
        <v>64</v>
      </c>
    </row>
    <row r="321" spans="1:17" ht="15.75" x14ac:dyDescent="0.25">
      <c r="A321" s="10" t="s">
        <v>2052</v>
      </c>
      <c r="B321" s="7" t="str">
        <f>VLOOKUP($A321,'Customer Names'!$A$1:$E$2336,4,FALSE)</f>
        <v xml:space="preserve">  Sheera K</v>
      </c>
      <c r="C321" s="7">
        <f>VLOOKUP($A321,'Medical Examinations'!$A$1:$P$2336,2,FALSE)</f>
        <v>17.940000000000001</v>
      </c>
      <c r="D321" s="7">
        <f>VLOOKUP($A321,'Medical Examinations'!$A$1:$P$2336,3,FALSE)</f>
        <v>9.77</v>
      </c>
      <c r="E321" s="7" t="str">
        <f>VLOOKUP($A321,'Medical Examinations'!$A$1:$P$2336,13,FALSE)</f>
        <v>No</v>
      </c>
      <c r="F321" s="7" t="str">
        <f>VLOOKUP($A321,'Medical Examinations'!$A$1:$P$2336,5,FALSE)</f>
        <v>No</v>
      </c>
      <c r="G321" s="7" t="str">
        <f>VLOOKUP($A321,'Medical Examinations'!$A$1:$P$2336,6,FALSE)</f>
        <v>No</v>
      </c>
      <c r="H321" s="7" t="str">
        <f>VLOOKUP($A321,'Medical Examinations'!$A$1:$P$2336,12,FALSE)</f>
        <v>0</v>
      </c>
      <c r="I321" s="7" t="str">
        <f>VLOOKUP($A321,'Medical Examinations'!$A$1:$P$2336,14,FALSE)</f>
        <v>Yes</v>
      </c>
      <c r="J321" s="7" t="str">
        <f>VLOOKUP($A321,'Medical Examinations'!$A$1:$P$2336,15,FALSE)</f>
        <v>Underweight</v>
      </c>
      <c r="K321" s="7" t="str">
        <f>VLOOKUP($A321,'Medical Examinations'!$A$1:$P$2336,16,FALSE)</f>
        <v>Diabetes</v>
      </c>
      <c r="L321" s="12">
        <f>VLOOKUP($A321,'Hospitalisation Details'!$A$1:$U$2344,18,FALSE)</f>
        <v>26292</v>
      </c>
      <c r="M321" s="21">
        <f>VLOOKUP($A321,'Hospitalisation Details'!$A$1:$U$2344,21,FALSE)</f>
        <v>30134.75</v>
      </c>
      <c r="N321" s="9" t="str">
        <f>VLOOKUP($A321,'Hospitalisation Details'!$A$1:$U$2344,14,FALSE)</f>
        <v>tier - 2</v>
      </c>
      <c r="O321" s="9" t="str">
        <f>VLOOKUP($A321,'Hospitalisation Details'!$A$1:$U$2344,15,FALSE)</f>
        <v>tier - 3</v>
      </c>
      <c r="P321" s="9" t="str">
        <f>VLOOKUP($A321,'Hospitalisation Details'!$A$1:$U$2344,16,FALSE)</f>
        <v>R1011</v>
      </c>
      <c r="Q321" s="9">
        <f>VLOOKUP($A321,'Hospitalisation Details'!$A$1:$U$2344,20,FALSE)</f>
        <v>51</v>
      </c>
    </row>
    <row r="322" spans="1:17" ht="15.75" x14ac:dyDescent="0.25">
      <c r="A322" s="10" t="s">
        <v>2051</v>
      </c>
      <c r="B322" s="7" t="str">
        <f>VLOOKUP($A322,'Customer Names'!$A$1:$E$2336,4,FALSE)</f>
        <v xml:space="preserve">  Janice</v>
      </c>
      <c r="C322" s="7">
        <f>VLOOKUP($A322,'Medical Examinations'!$A$1:$P$2336,2,FALSE)</f>
        <v>21.08</v>
      </c>
      <c r="D322" s="7">
        <f>VLOOKUP($A322,'Medical Examinations'!$A$1:$P$2336,3,FALSE)</f>
        <v>4.83</v>
      </c>
      <c r="E322" s="7" t="str">
        <f>VLOOKUP($A322,'Medical Examinations'!$A$1:$P$2336,13,FALSE)</f>
        <v>No</v>
      </c>
      <c r="F322" s="7" t="str">
        <f>VLOOKUP($A322,'Medical Examinations'!$A$1:$P$2336,5,FALSE)</f>
        <v>No</v>
      </c>
      <c r="G322" s="7" t="str">
        <f>VLOOKUP($A322,'Medical Examinations'!$A$1:$P$2336,6,FALSE)</f>
        <v>Yes</v>
      </c>
      <c r="H322" s="7">
        <f>VLOOKUP($A322,'Medical Examinations'!$A$1:$P$2336,12,FALSE)</f>
        <v>1</v>
      </c>
      <c r="I322" s="7" t="str">
        <f>VLOOKUP($A322,'Medical Examinations'!$A$1:$P$2336,14,FALSE)</f>
        <v>Yes</v>
      </c>
      <c r="J322" s="7" t="str">
        <f>VLOOKUP($A322,'Medical Examinations'!$A$1:$P$2336,15,FALSE)</f>
        <v>Normal weight</v>
      </c>
      <c r="K322" s="7" t="str">
        <f>VLOOKUP($A322,'Medical Examinations'!$A$1:$P$2336,16,FALSE)</f>
        <v>Normal</v>
      </c>
      <c r="L322" s="12">
        <f>VLOOKUP($A322,'Hospitalisation Details'!$A$1:$U$2344,18,FALSE)</f>
        <v>29100</v>
      </c>
      <c r="M322" s="21">
        <f>VLOOKUP($A322,'Hospitalisation Details'!$A$1:$U$2344,21,FALSE)</f>
        <v>30095.97</v>
      </c>
      <c r="N322" s="9" t="str">
        <f>VLOOKUP($A322,'Hospitalisation Details'!$A$1:$U$2344,14,FALSE)</f>
        <v>tier - 2</v>
      </c>
      <c r="O322" s="9" t="str">
        <f>VLOOKUP($A322,'Hospitalisation Details'!$A$1:$U$2344,15,FALSE)</f>
        <v>tier - 3</v>
      </c>
      <c r="P322" s="9" t="str">
        <f>VLOOKUP($A322,'Hospitalisation Details'!$A$1:$U$2344,16,FALSE)</f>
        <v>R1011</v>
      </c>
      <c r="Q322" s="9">
        <f>VLOOKUP($A322,'Hospitalisation Details'!$A$1:$U$2344,20,FALSE)</f>
        <v>43</v>
      </c>
    </row>
    <row r="323" spans="1:17" ht="15.75" x14ac:dyDescent="0.25">
      <c r="A323" s="10" t="s">
        <v>2050</v>
      </c>
      <c r="B323" s="7" t="str">
        <f>VLOOKUP($A323,'Customer Names'!$A$1:$E$2336,4,FALSE)</f>
        <v xml:space="preserve">  Timothy G</v>
      </c>
      <c r="C323" s="7">
        <f>VLOOKUP($A323,'Medical Examinations'!$A$1:$P$2336,2,FALSE)</f>
        <v>37.715000000000003</v>
      </c>
      <c r="D323" s="7">
        <f>VLOOKUP($A323,'Medical Examinations'!$A$1:$P$2336,3,FALSE)</f>
        <v>10.86</v>
      </c>
      <c r="E323" s="7" t="str">
        <f>VLOOKUP($A323,'Medical Examinations'!$A$1:$P$2336,13,FALSE)</f>
        <v>Yes</v>
      </c>
      <c r="F323" s="7" t="str">
        <f>VLOOKUP($A323,'Medical Examinations'!$A$1:$P$2336,5,FALSE)</f>
        <v>No</v>
      </c>
      <c r="G323" s="7" t="str">
        <f>VLOOKUP($A323,'Medical Examinations'!$A$1:$P$2336,6,FALSE)</f>
        <v>No</v>
      </c>
      <c r="H323" s="7" t="str">
        <f>VLOOKUP($A323,'Medical Examinations'!$A$1:$P$2336,12,FALSE)</f>
        <v>0</v>
      </c>
      <c r="I323" s="7" t="str">
        <f>VLOOKUP($A323,'Medical Examinations'!$A$1:$P$2336,14,FALSE)</f>
        <v>No</v>
      </c>
      <c r="J323" s="7" t="str">
        <f>VLOOKUP($A323,'Medical Examinations'!$A$1:$P$2336,15,FALSE)</f>
        <v>Obesity</v>
      </c>
      <c r="K323" s="7" t="str">
        <f>VLOOKUP($A323,'Medical Examinations'!$A$1:$P$2336,16,FALSE)</f>
        <v>Diabetes</v>
      </c>
      <c r="L323" s="12">
        <f>VLOOKUP($A323,'Hospitalisation Details'!$A$1:$U$2344,18,FALSE)</f>
        <v>24639</v>
      </c>
      <c r="M323" s="21">
        <f>VLOOKUP($A323,'Hospitalisation Details'!$A$1:$U$2344,21,FALSE)</f>
        <v>30063.58</v>
      </c>
      <c r="N323" s="9" t="str">
        <f>VLOOKUP($A323,'Hospitalisation Details'!$A$1:$U$2344,14,FALSE)</f>
        <v>tier - 1</v>
      </c>
      <c r="O323" s="9" t="str">
        <f>VLOOKUP($A323,'Hospitalisation Details'!$A$1:$U$2344,15,FALSE)</f>
        <v>tier - 1</v>
      </c>
      <c r="P323" s="9" t="str">
        <f>VLOOKUP($A323,'Hospitalisation Details'!$A$1:$U$2344,16,FALSE)</f>
        <v>R1012</v>
      </c>
      <c r="Q323" s="9">
        <f>VLOOKUP($A323,'Hospitalisation Details'!$A$1:$U$2344,20,FALSE)</f>
        <v>55</v>
      </c>
    </row>
    <row r="324" spans="1:17" ht="15.75" x14ac:dyDescent="0.25">
      <c r="A324" s="10" t="s">
        <v>2049</v>
      </c>
      <c r="B324" s="7" t="str">
        <f>VLOOKUP($A324,'Customer Names'!$A$1:$E$2336,4,FALSE)</f>
        <v xml:space="preserve">  Alan R</v>
      </c>
      <c r="C324" s="7">
        <f>VLOOKUP($A324,'Medical Examinations'!$A$1:$P$2336,2,FALSE)</f>
        <v>22.39</v>
      </c>
      <c r="D324" s="7">
        <f>VLOOKUP($A324,'Medical Examinations'!$A$1:$P$2336,3,FALSE)</f>
        <v>9.5299999999999994</v>
      </c>
      <c r="E324" s="7" t="str">
        <f>VLOOKUP($A324,'Medical Examinations'!$A$1:$P$2336,13,FALSE)</f>
        <v>Yes</v>
      </c>
      <c r="F324" s="7" t="str">
        <f>VLOOKUP($A324,'Medical Examinations'!$A$1:$P$2336,5,FALSE)</f>
        <v>No</v>
      </c>
      <c r="G324" s="7" t="str">
        <f>VLOOKUP($A324,'Medical Examinations'!$A$1:$P$2336,6,FALSE)</f>
        <v>No</v>
      </c>
      <c r="H324" s="7" t="str">
        <f>VLOOKUP($A324,'Medical Examinations'!$A$1:$P$2336,12,FALSE)</f>
        <v>0</v>
      </c>
      <c r="I324" s="7" t="str">
        <f>VLOOKUP($A324,'Medical Examinations'!$A$1:$P$2336,14,FALSE)</f>
        <v>Yes</v>
      </c>
      <c r="J324" s="7" t="str">
        <f>VLOOKUP($A324,'Medical Examinations'!$A$1:$P$2336,15,FALSE)</f>
        <v>Normal weight</v>
      </c>
      <c r="K324" s="7" t="str">
        <f>VLOOKUP($A324,'Medical Examinations'!$A$1:$P$2336,16,FALSE)</f>
        <v>Diabetes</v>
      </c>
      <c r="L324" s="12">
        <f>VLOOKUP($A324,'Hospitalisation Details'!$A$1:$U$2344,18,FALSE)</f>
        <v>29802</v>
      </c>
      <c r="M324" s="21">
        <f>VLOOKUP($A324,'Hospitalisation Details'!$A$1:$U$2344,21,FALSE)</f>
        <v>30026.87</v>
      </c>
      <c r="N324" s="9" t="str">
        <f>VLOOKUP($A324,'Hospitalisation Details'!$A$1:$U$2344,14,FALSE)</f>
        <v>tier - 2</v>
      </c>
      <c r="O324" s="9" t="str">
        <f>VLOOKUP($A324,'Hospitalisation Details'!$A$1:$U$2344,15,FALSE)</f>
        <v>tier - 3</v>
      </c>
      <c r="P324" s="9" t="str">
        <f>VLOOKUP($A324,'Hospitalisation Details'!$A$1:$U$2344,16,FALSE)</f>
        <v>R1012</v>
      </c>
      <c r="Q324" s="9">
        <f>VLOOKUP($A324,'Hospitalisation Details'!$A$1:$U$2344,20,FALSE)</f>
        <v>41</v>
      </c>
    </row>
    <row r="325" spans="1:17" ht="15.75" x14ac:dyDescent="0.25">
      <c r="A325" s="10" t="s">
        <v>2048</v>
      </c>
      <c r="B325" s="7" t="str">
        <f>VLOOKUP($A325,'Customer Names'!$A$1:$E$2336,4,FALSE)</f>
        <v xml:space="preserve">  Michael</v>
      </c>
      <c r="C325" s="7">
        <f>VLOOKUP($A325,'Medical Examinations'!$A$1:$P$2336,2,FALSE)</f>
        <v>28.78</v>
      </c>
      <c r="D325" s="7">
        <f>VLOOKUP($A325,'Medical Examinations'!$A$1:$P$2336,3,FALSE)</f>
        <v>5.68</v>
      </c>
      <c r="E325" s="7" t="str">
        <f>VLOOKUP($A325,'Medical Examinations'!$A$1:$P$2336,13,FALSE)</f>
        <v>No</v>
      </c>
      <c r="F325" s="7" t="str">
        <f>VLOOKUP($A325,'Medical Examinations'!$A$1:$P$2336,5,FALSE)</f>
        <v>No</v>
      </c>
      <c r="G325" s="7" t="str">
        <f>VLOOKUP($A325,'Medical Examinations'!$A$1:$P$2336,6,FALSE)</f>
        <v>No</v>
      </c>
      <c r="H325" s="7" t="str">
        <f>VLOOKUP($A325,'Medical Examinations'!$A$1:$P$2336,12,FALSE)</f>
        <v>0</v>
      </c>
      <c r="I325" s="7" t="str">
        <f>VLOOKUP($A325,'Medical Examinations'!$A$1:$P$2336,14,FALSE)</f>
        <v>Yes</v>
      </c>
      <c r="J325" s="7" t="str">
        <f>VLOOKUP($A325,'Medical Examinations'!$A$1:$P$2336,15,FALSE)</f>
        <v>Over weight</v>
      </c>
      <c r="K325" s="7" t="str">
        <f>VLOOKUP($A325,'Medical Examinations'!$A$1:$P$2336,16,FALSE)</f>
        <v>Normal</v>
      </c>
      <c r="L325" s="12">
        <f>VLOOKUP($A325,'Hospitalisation Details'!$A$1:$U$2344,18,FALSE)</f>
        <v>33516</v>
      </c>
      <c r="M325" s="21">
        <f>VLOOKUP($A325,'Hospitalisation Details'!$A$1:$U$2344,21,FALSE)</f>
        <v>29969.67</v>
      </c>
      <c r="N325" s="9" t="str">
        <f>VLOOKUP($A325,'Hospitalisation Details'!$A$1:$U$2344,14,FALSE)</f>
        <v>tier - 1</v>
      </c>
      <c r="O325" s="9" t="str">
        <f>VLOOKUP($A325,'Hospitalisation Details'!$A$1:$U$2344,15,FALSE)</f>
        <v>tier - 1</v>
      </c>
      <c r="P325" s="9" t="str">
        <f>VLOOKUP($A325,'Hospitalisation Details'!$A$1:$U$2344,16,FALSE)</f>
        <v>R1011</v>
      </c>
      <c r="Q325" s="9">
        <f>VLOOKUP($A325,'Hospitalisation Details'!$A$1:$U$2344,20,FALSE)</f>
        <v>31</v>
      </c>
    </row>
    <row r="326" spans="1:17" ht="15.75" x14ac:dyDescent="0.25">
      <c r="A326" s="10" t="s">
        <v>2047</v>
      </c>
      <c r="B326" s="7" t="str">
        <f>VLOOKUP($A326,'Customer Names'!$A$1:$E$2336,4,FALSE)</f>
        <v xml:space="preserve">  Marie-France</v>
      </c>
      <c r="C326" s="7">
        <f>VLOOKUP($A326,'Medical Examinations'!$A$1:$P$2336,2,FALSE)</f>
        <v>18.329999999999998</v>
      </c>
      <c r="D326" s="7">
        <f>VLOOKUP($A326,'Medical Examinations'!$A$1:$P$2336,3,FALSE)</f>
        <v>5.57</v>
      </c>
      <c r="E326" s="7" t="str">
        <f>VLOOKUP($A326,'Medical Examinations'!$A$1:$P$2336,13,FALSE)</f>
        <v>Yes</v>
      </c>
      <c r="F326" s="7" t="str">
        <f>VLOOKUP($A326,'Medical Examinations'!$A$1:$P$2336,5,FALSE)</f>
        <v>No</v>
      </c>
      <c r="G326" s="7" t="str">
        <f>VLOOKUP($A326,'Medical Examinations'!$A$1:$P$2336,6,FALSE)</f>
        <v>No</v>
      </c>
      <c r="H326" s="7" t="str">
        <f>VLOOKUP($A326,'Medical Examinations'!$A$1:$P$2336,12,FALSE)</f>
        <v>0</v>
      </c>
      <c r="I326" s="7" t="str">
        <f>VLOOKUP($A326,'Medical Examinations'!$A$1:$P$2336,14,FALSE)</f>
        <v>Yes</v>
      </c>
      <c r="J326" s="7" t="str">
        <f>VLOOKUP($A326,'Medical Examinations'!$A$1:$P$2336,15,FALSE)</f>
        <v>Underweight</v>
      </c>
      <c r="K326" s="7" t="str">
        <f>VLOOKUP($A326,'Medical Examinations'!$A$1:$P$2336,16,FALSE)</f>
        <v>Normal</v>
      </c>
      <c r="L326" s="12">
        <f>VLOOKUP($A326,'Hospitalisation Details'!$A$1:$U$2344,18,FALSE)</f>
        <v>27923</v>
      </c>
      <c r="M326" s="21">
        <f>VLOOKUP($A326,'Hospitalisation Details'!$A$1:$U$2344,21,FALSE)</f>
        <v>29933.75</v>
      </c>
      <c r="N326" s="9" t="str">
        <f>VLOOKUP($A326,'Hospitalisation Details'!$A$1:$U$2344,14,FALSE)</f>
        <v>tier - 1</v>
      </c>
      <c r="O326" s="9" t="str">
        <f>VLOOKUP($A326,'Hospitalisation Details'!$A$1:$U$2344,15,FALSE)</f>
        <v>tier - 1</v>
      </c>
      <c r="P326" s="9" t="str">
        <f>VLOOKUP($A326,'Hospitalisation Details'!$A$1:$U$2344,16,FALSE)</f>
        <v>R1011</v>
      </c>
      <c r="Q326" s="9">
        <f>VLOOKUP($A326,'Hospitalisation Details'!$A$1:$U$2344,20,FALSE)</f>
        <v>46</v>
      </c>
    </row>
    <row r="327" spans="1:17" ht="15.75" x14ac:dyDescent="0.25">
      <c r="A327" s="10" t="s">
        <v>2046</v>
      </c>
      <c r="B327" s="7" t="str">
        <f>VLOOKUP($A327,'Customer Names'!$A$1:$E$2336,4,FALSE)</f>
        <v xml:space="preserve">  Erik F</v>
      </c>
      <c r="C327" s="7">
        <f>VLOOKUP($A327,'Medical Examinations'!$A$1:$P$2336,2,FALSE)</f>
        <v>26.39</v>
      </c>
      <c r="D327" s="7">
        <f>VLOOKUP($A327,'Medical Examinations'!$A$1:$P$2336,3,FALSE)</f>
        <v>4.58</v>
      </c>
      <c r="E327" s="7" t="str">
        <f>VLOOKUP($A327,'Medical Examinations'!$A$1:$P$2336,13,FALSE)</f>
        <v>Yes</v>
      </c>
      <c r="F327" s="7" t="str">
        <f>VLOOKUP($A327,'Medical Examinations'!$A$1:$P$2336,5,FALSE)</f>
        <v>No</v>
      </c>
      <c r="G327" s="7" t="str">
        <f>VLOOKUP($A327,'Medical Examinations'!$A$1:$P$2336,6,FALSE)</f>
        <v>No</v>
      </c>
      <c r="H327" s="7">
        <f>VLOOKUP($A327,'Medical Examinations'!$A$1:$P$2336,12,FALSE)</f>
        <v>1</v>
      </c>
      <c r="I327" s="7" t="str">
        <f>VLOOKUP($A327,'Medical Examinations'!$A$1:$P$2336,14,FALSE)</f>
        <v>Yes</v>
      </c>
      <c r="J327" s="7" t="str">
        <f>VLOOKUP($A327,'Medical Examinations'!$A$1:$P$2336,15,FALSE)</f>
        <v>Over weight</v>
      </c>
      <c r="K327" s="7" t="str">
        <f>VLOOKUP($A327,'Medical Examinations'!$A$1:$P$2336,16,FALSE)</f>
        <v>Normal</v>
      </c>
      <c r="L327" s="12">
        <f>VLOOKUP($A327,'Hospitalisation Details'!$A$1:$U$2344,18,FALSE)</f>
        <v>32507</v>
      </c>
      <c r="M327" s="21">
        <f>VLOOKUP($A327,'Hospitalisation Details'!$A$1:$U$2344,21,FALSE)</f>
        <v>29929.56</v>
      </c>
      <c r="N327" s="9" t="str">
        <f>VLOOKUP($A327,'Hospitalisation Details'!$A$1:$U$2344,14,FALSE)</f>
        <v>tier - 1</v>
      </c>
      <c r="O327" s="9" t="str">
        <f>VLOOKUP($A327,'Hospitalisation Details'!$A$1:$U$2344,15,FALSE)</f>
        <v>tier - 1</v>
      </c>
      <c r="P327" s="9" t="str">
        <f>VLOOKUP($A327,'Hospitalisation Details'!$A$1:$U$2344,16,FALSE)</f>
        <v>R1011</v>
      </c>
      <c r="Q327" s="9">
        <f>VLOOKUP($A327,'Hospitalisation Details'!$A$1:$U$2344,20,FALSE)</f>
        <v>34</v>
      </c>
    </row>
    <row r="328" spans="1:17" ht="15.75" x14ac:dyDescent="0.25">
      <c r="A328" s="10" t="s">
        <v>2045</v>
      </c>
      <c r="B328" s="7" t="str">
        <f>VLOOKUP($A328,'Customer Names'!$A$1:$E$2336,4,FALSE)</f>
        <v xml:space="preserve">  Andrew</v>
      </c>
      <c r="C328" s="7">
        <f>VLOOKUP($A328,'Medical Examinations'!$A$1:$P$2336,2,FALSE)</f>
        <v>19.260000000000002</v>
      </c>
      <c r="D328" s="7">
        <f>VLOOKUP($A328,'Medical Examinations'!$A$1:$P$2336,3,FALSE)</f>
        <v>8.9600000000000009</v>
      </c>
      <c r="E328" s="7" t="str">
        <f>VLOOKUP($A328,'Medical Examinations'!$A$1:$P$2336,13,FALSE)</f>
        <v>Yes</v>
      </c>
      <c r="F328" s="7" t="str">
        <f>VLOOKUP($A328,'Medical Examinations'!$A$1:$P$2336,5,FALSE)</f>
        <v>No</v>
      </c>
      <c r="G328" s="7" t="str">
        <f>VLOOKUP($A328,'Medical Examinations'!$A$1:$P$2336,6,FALSE)</f>
        <v>No</v>
      </c>
      <c r="H328" s="7">
        <f>VLOOKUP($A328,'Medical Examinations'!$A$1:$P$2336,12,FALSE)</f>
        <v>1</v>
      </c>
      <c r="I328" s="7" t="str">
        <f>VLOOKUP($A328,'Medical Examinations'!$A$1:$P$2336,14,FALSE)</f>
        <v>Yes</v>
      </c>
      <c r="J328" s="7" t="str">
        <f>VLOOKUP($A328,'Medical Examinations'!$A$1:$P$2336,15,FALSE)</f>
        <v>Normal weight</v>
      </c>
      <c r="K328" s="7" t="str">
        <f>VLOOKUP($A328,'Medical Examinations'!$A$1:$P$2336,16,FALSE)</f>
        <v>Diabetes</v>
      </c>
      <c r="L328" s="12">
        <f>VLOOKUP($A328,'Hospitalisation Details'!$A$1:$U$2344,18,FALSE)</f>
        <v>27625</v>
      </c>
      <c r="M328" s="21">
        <f>VLOOKUP($A328,'Hospitalisation Details'!$A$1:$U$2344,21,FALSE)</f>
        <v>29899.25</v>
      </c>
      <c r="N328" s="9" t="str">
        <f>VLOOKUP($A328,'Hospitalisation Details'!$A$1:$U$2344,14,FALSE)</f>
        <v>tier - 1</v>
      </c>
      <c r="O328" s="9" t="str">
        <f>VLOOKUP($A328,'Hospitalisation Details'!$A$1:$U$2344,15,FALSE)</f>
        <v>tier - 3</v>
      </c>
      <c r="P328" s="9" t="str">
        <f>VLOOKUP($A328,'Hospitalisation Details'!$A$1:$U$2344,16,FALSE)</f>
        <v>R1011</v>
      </c>
      <c r="Q328" s="9">
        <f>VLOOKUP($A328,'Hospitalisation Details'!$A$1:$U$2344,20,FALSE)</f>
        <v>47</v>
      </c>
    </row>
    <row r="329" spans="1:17" ht="15.75" x14ac:dyDescent="0.25">
      <c r="A329" s="10" t="s">
        <v>2044</v>
      </c>
      <c r="B329" s="7" t="str">
        <f>VLOOKUP($A329,'Customer Names'!$A$1:$E$2336,4,FALSE)</f>
        <v xml:space="preserve">  Anthony</v>
      </c>
      <c r="C329" s="7">
        <f>VLOOKUP($A329,'Medical Examinations'!$A$1:$P$2336,2,FALSE)</f>
        <v>26.92</v>
      </c>
      <c r="D329" s="7">
        <f>VLOOKUP($A329,'Medical Examinations'!$A$1:$P$2336,3,FALSE)</f>
        <v>6.09</v>
      </c>
      <c r="E329" s="7" t="str">
        <f>VLOOKUP($A329,'Medical Examinations'!$A$1:$P$2336,13,FALSE)</f>
        <v>No</v>
      </c>
      <c r="F329" s="7" t="str">
        <f>VLOOKUP($A329,'Medical Examinations'!$A$1:$P$2336,5,FALSE)</f>
        <v>No</v>
      </c>
      <c r="G329" s="7" t="str">
        <f>VLOOKUP($A329,'Medical Examinations'!$A$1:$P$2336,6,FALSE)</f>
        <v>No</v>
      </c>
      <c r="H329" s="7" t="str">
        <f>VLOOKUP($A329,'Medical Examinations'!$A$1:$P$2336,12,FALSE)</f>
        <v>0</v>
      </c>
      <c r="I329" s="7" t="str">
        <f>VLOOKUP($A329,'Medical Examinations'!$A$1:$P$2336,14,FALSE)</f>
        <v>Yes</v>
      </c>
      <c r="J329" s="7" t="str">
        <f>VLOOKUP($A329,'Medical Examinations'!$A$1:$P$2336,15,FALSE)</f>
        <v>Over weight</v>
      </c>
      <c r="K329" s="7" t="str">
        <f>VLOOKUP($A329,'Medical Examinations'!$A$1:$P$2336,16,FALSE)</f>
        <v>Prediabetes</v>
      </c>
      <c r="L329" s="12">
        <f>VLOOKUP($A329,'Hospitalisation Details'!$A$1:$U$2344,18,FALSE)</f>
        <v>32872</v>
      </c>
      <c r="M329" s="21">
        <f>VLOOKUP($A329,'Hospitalisation Details'!$A$1:$U$2344,21,FALSE)</f>
        <v>29852.48</v>
      </c>
      <c r="N329" s="9" t="str">
        <f>VLOOKUP($A329,'Hospitalisation Details'!$A$1:$U$2344,14,FALSE)</f>
        <v>tier - 1</v>
      </c>
      <c r="O329" s="9" t="str">
        <f>VLOOKUP($A329,'Hospitalisation Details'!$A$1:$U$2344,15,FALSE)</f>
        <v>tier - 3</v>
      </c>
      <c r="P329" s="9" t="str">
        <f>VLOOKUP($A329,'Hospitalisation Details'!$A$1:$U$2344,16,FALSE)</f>
        <v>R1011</v>
      </c>
      <c r="Q329" s="9">
        <f>VLOOKUP($A329,'Hospitalisation Details'!$A$1:$U$2344,20,FALSE)</f>
        <v>33</v>
      </c>
    </row>
    <row r="330" spans="1:17" ht="15.75" x14ac:dyDescent="0.25">
      <c r="A330" s="10" t="s">
        <v>2043</v>
      </c>
      <c r="B330" s="7" t="str">
        <f>VLOOKUP($A330,'Customer Names'!$A$1:$E$2336,4,FALSE)</f>
        <v xml:space="preserve">  Chris</v>
      </c>
      <c r="C330" s="7">
        <f>VLOOKUP($A330,'Medical Examinations'!$A$1:$P$2336,2,FALSE)</f>
        <v>19.73</v>
      </c>
      <c r="D330" s="7">
        <f>VLOOKUP($A330,'Medical Examinations'!$A$1:$P$2336,3,FALSE)</f>
        <v>4.3600000000000003</v>
      </c>
      <c r="E330" s="7" t="str">
        <f>VLOOKUP($A330,'Medical Examinations'!$A$1:$P$2336,13,FALSE)</f>
        <v>No</v>
      </c>
      <c r="F330" s="7" t="str">
        <f>VLOOKUP($A330,'Medical Examinations'!$A$1:$P$2336,5,FALSE)</f>
        <v>No</v>
      </c>
      <c r="G330" s="7" t="str">
        <f>VLOOKUP($A330,'Medical Examinations'!$A$1:$P$2336,6,FALSE)</f>
        <v>No</v>
      </c>
      <c r="H330" s="7" t="str">
        <f>VLOOKUP($A330,'Medical Examinations'!$A$1:$P$2336,12,FALSE)</f>
        <v>0</v>
      </c>
      <c r="I330" s="7" t="str">
        <f>VLOOKUP($A330,'Medical Examinations'!$A$1:$P$2336,14,FALSE)</f>
        <v>Yes</v>
      </c>
      <c r="J330" s="7" t="str">
        <f>VLOOKUP($A330,'Medical Examinations'!$A$1:$P$2336,15,FALSE)</f>
        <v>Normal weight</v>
      </c>
      <c r="K330" s="7" t="str">
        <f>VLOOKUP($A330,'Medical Examinations'!$A$1:$P$2336,16,FALSE)</f>
        <v>Normal</v>
      </c>
      <c r="L330" s="12">
        <f>VLOOKUP($A330,'Hospitalisation Details'!$A$1:$U$2344,18,FALSE)</f>
        <v>30253</v>
      </c>
      <c r="M330" s="21">
        <f>VLOOKUP($A330,'Hospitalisation Details'!$A$1:$U$2344,21,FALSE)</f>
        <v>29818.76</v>
      </c>
      <c r="N330" s="9" t="str">
        <f>VLOOKUP($A330,'Hospitalisation Details'!$A$1:$U$2344,14,FALSE)</f>
        <v>tier - 1</v>
      </c>
      <c r="O330" s="9" t="str">
        <f>VLOOKUP($A330,'Hospitalisation Details'!$A$1:$U$2344,15,FALSE)</f>
        <v>tier - 1</v>
      </c>
      <c r="P330" s="9" t="str">
        <f>VLOOKUP($A330,'Hospitalisation Details'!$A$1:$U$2344,16,FALSE)</f>
        <v>R1012</v>
      </c>
      <c r="Q330" s="9">
        <f>VLOOKUP($A330,'Hospitalisation Details'!$A$1:$U$2344,20,FALSE)</f>
        <v>40</v>
      </c>
    </row>
    <row r="331" spans="1:17" ht="15.75" x14ac:dyDescent="0.25">
      <c r="A331" s="10" t="s">
        <v>2042</v>
      </c>
      <c r="B331" s="7" t="str">
        <f>VLOOKUP($A331,'Customer Names'!$A$1:$E$2336,4,FALSE)</f>
        <v xml:space="preserve">  Yu</v>
      </c>
      <c r="C331" s="7">
        <f>VLOOKUP($A331,'Medical Examinations'!$A$1:$P$2336,2,FALSE)</f>
        <v>23.56</v>
      </c>
      <c r="D331" s="7">
        <f>VLOOKUP($A331,'Medical Examinations'!$A$1:$P$2336,3,FALSE)</f>
        <v>11.74</v>
      </c>
      <c r="E331" s="7" t="str">
        <f>VLOOKUP($A331,'Medical Examinations'!$A$1:$P$2336,13,FALSE)</f>
        <v>Yes</v>
      </c>
      <c r="F331" s="7" t="str">
        <f>VLOOKUP($A331,'Medical Examinations'!$A$1:$P$2336,5,FALSE)</f>
        <v>No</v>
      </c>
      <c r="G331" s="7" t="str">
        <f>VLOOKUP($A331,'Medical Examinations'!$A$1:$P$2336,6,FALSE)</f>
        <v>No</v>
      </c>
      <c r="H331" s="7" t="str">
        <f>VLOOKUP($A331,'Medical Examinations'!$A$1:$P$2336,12,FALSE)</f>
        <v>0</v>
      </c>
      <c r="I331" s="7" t="str">
        <f>VLOOKUP($A331,'Medical Examinations'!$A$1:$P$2336,14,FALSE)</f>
        <v>Yes</v>
      </c>
      <c r="J331" s="7" t="str">
        <f>VLOOKUP($A331,'Medical Examinations'!$A$1:$P$2336,15,FALSE)</f>
        <v>Normal weight</v>
      </c>
      <c r="K331" s="7" t="str">
        <f>VLOOKUP($A331,'Medical Examinations'!$A$1:$P$2336,16,FALSE)</f>
        <v>Diabetes</v>
      </c>
      <c r="L331" s="12">
        <f>VLOOKUP($A331,'Hospitalisation Details'!$A$1:$U$2344,18,FALSE)</f>
        <v>29811</v>
      </c>
      <c r="M331" s="21">
        <f>VLOOKUP($A331,'Hospitalisation Details'!$A$1:$U$2344,21,FALSE)</f>
        <v>29816.639999999999</v>
      </c>
      <c r="N331" s="9" t="str">
        <f>VLOOKUP($A331,'Hospitalisation Details'!$A$1:$U$2344,14,FALSE)</f>
        <v>tier - 1</v>
      </c>
      <c r="O331" s="9" t="str">
        <f>VLOOKUP($A331,'Hospitalisation Details'!$A$1:$U$2344,15,FALSE)</f>
        <v>tier - 2</v>
      </c>
      <c r="P331" s="9" t="str">
        <f>VLOOKUP($A331,'Hospitalisation Details'!$A$1:$U$2344,16,FALSE)</f>
        <v>R1011</v>
      </c>
      <c r="Q331" s="9">
        <f>VLOOKUP($A331,'Hospitalisation Details'!$A$1:$U$2344,20,FALSE)</f>
        <v>41</v>
      </c>
    </row>
    <row r="332" spans="1:17" ht="15.75" x14ac:dyDescent="0.25">
      <c r="A332" s="10" t="s">
        <v>2041</v>
      </c>
      <c r="B332" s="7" t="str">
        <f>VLOOKUP($A332,'Customer Names'!$A$1:$E$2336,4,FALSE)</f>
        <v xml:space="preserve">  Caleb N</v>
      </c>
      <c r="C332" s="7">
        <f>VLOOKUP($A332,'Medical Examinations'!$A$1:$P$2336,2,FALSE)</f>
        <v>37.67</v>
      </c>
      <c r="D332" s="7">
        <f>VLOOKUP($A332,'Medical Examinations'!$A$1:$P$2336,3,FALSE)</f>
        <v>5.89</v>
      </c>
      <c r="E332" s="7" t="str">
        <f>VLOOKUP($A332,'Medical Examinations'!$A$1:$P$2336,13,FALSE)</f>
        <v>No</v>
      </c>
      <c r="F332" s="7" t="str">
        <f>VLOOKUP($A332,'Medical Examinations'!$A$1:$P$2336,5,FALSE)</f>
        <v>No</v>
      </c>
      <c r="G332" s="7" t="str">
        <f>VLOOKUP($A332,'Medical Examinations'!$A$1:$P$2336,6,FALSE)</f>
        <v>No</v>
      </c>
      <c r="H332" s="7">
        <f>VLOOKUP($A332,'Medical Examinations'!$A$1:$P$2336,12,FALSE)</f>
        <v>1</v>
      </c>
      <c r="I332" s="7" t="str">
        <f>VLOOKUP($A332,'Medical Examinations'!$A$1:$P$2336,14,FALSE)</f>
        <v>Yes</v>
      </c>
      <c r="J332" s="7" t="str">
        <f>VLOOKUP($A332,'Medical Examinations'!$A$1:$P$2336,15,FALSE)</f>
        <v>Obesity</v>
      </c>
      <c r="K332" s="7" t="str">
        <f>VLOOKUP($A332,'Medical Examinations'!$A$1:$P$2336,16,FALSE)</f>
        <v>Prediabetes</v>
      </c>
      <c r="L332" s="12">
        <f>VLOOKUP($A332,'Hospitalisation Details'!$A$1:$U$2344,18,FALSE)</f>
        <v>35966</v>
      </c>
      <c r="M332" s="21">
        <f>VLOOKUP($A332,'Hospitalisation Details'!$A$1:$U$2344,21,FALSE)</f>
        <v>29760.6</v>
      </c>
      <c r="N332" s="9" t="str">
        <f>VLOOKUP($A332,'Hospitalisation Details'!$A$1:$U$2344,14,FALSE)</f>
        <v>tier - 1</v>
      </c>
      <c r="O332" s="9" t="str">
        <f>VLOOKUP($A332,'Hospitalisation Details'!$A$1:$U$2344,15,FALSE)</f>
        <v>tier - 2</v>
      </c>
      <c r="P332" s="9" t="str">
        <f>VLOOKUP($A332,'Hospitalisation Details'!$A$1:$U$2344,16,FALSE)</f>
        <v>R1011</v>
      </c>
      <c r="Q332" s="9">
        <f>VLOOKUP($A332,'Hospitalisation Details'!$A$1:$U$2344,20,FALSE)</f>
        <v>24</v>
      </c>
    </row>
    <row r="333" spans="1:17" ht="15.75" x14ac:dyDescent="0.25">
      <c r="A333" s="10" t="s">
        <v>2040</v>
      </c>
      <c r="B333" s="7" t="str">
        <f>VLOOKUP($A333,'Customer Names'!$A$1:$E$2336,4,FALSE)</f>
        <v xml:space="preserve">  Jason M</v>
      </c>
      <c r="C333" s="7">
        <f>VLOOKUP($A333,'Medical Examinations'!$A$1:$P$2336,2,FALSE)</f>
        <v>18.73</v>
      </c>
      <c r="D333" s="7">
        <f>VLOOKUP($A333,'Medical Examinations'!$A$1:$P$2336,3,FALSE)</f>
        <v>10.64</v>
      </c>
      <c r="E333" s="7" t="str">
        <f>VLOOKUP($A333,'Medical Examinations'!$A$1:$P$2336,13,FALSE)</f>
        <v>No</v>
      </c>
      <c r="F333" s="7" t="str">
        <f>VLOOKUP($A333,'Medical Examinations'!$A$1:$P$2336,5,FALSE)</f>
        <v>No</v>
      </c>
      <c r="G333" s="7" t="str">
        <f>VLOOKUP($A333,'Medical Examinations'!$A$1:$P$2336,6,FALSE)</f>
        <v>No</v>
      </c>
      <c r="H333" s="7">
        <f>VLOOKUP($A333,'Medical Examinations'!$A$1:$P$2336,12,FALSE)</f>
        <v>2</v>
      </c>
      <c r="I333" s="7" t="str">
        <f>VLOOKUP($A333,'Medical Examinations'!$A$1:$P$2336,14,FALSE)</f>
        <v>Yes</v>
      </c>
      <c r="J333" s="7" t="str">
        <f>VLOOKUP($A333,'Medical Examinations'!$A$1:$P$2336,15,FALSE)</f>
        <v>Normal weight</v>
      </c>
      <c r="K333" s="7" t="str">
        <f>VLOOKUP($A333,'Medical Examinations'!$A$1:$P$2336,16,FALSE)</f>
        <v>Diabetes</v>
      </c>
      <c r="L333" s="12">
        <f>VLOOKUP($A333,'Hospitalisation Details'!$A$1:$U$2344,18,FALSE)</f>
        <v>26899</v>
      </c>
      <c r="M333" s="21">
        <f>VLOOKUP($A333,'Hospitalisation Details'!$A$1:$U$2344,21,FALSE)</f>
        <v>29757.69</v>
      </c>
      <c r="N333" s="9" t="str">
        <f>VLOOKUP($A333,'Hospitalisation Details'!$A$1:$U$2344,14,FALSE)</f>
        <v>tier - 1</v>
      </c>
      <c r="O333" s="9" t="str">
        <f>VLOOKUP($A333,'Hospitalisation Details'!$A$1:$U$2344,15,FALSE)</f>
        <v>tier - 3</v>
      </c>
      <c r="P333" s="9" t="str">
        <f>VLOOKUP($A333,'Hospitalisation Details'!$A$1:$U$2344,16,FALSE)</f>
        <v>R1011</v>
      </c>
      <c r="Q333" s="9">
        <f>VLOOKUP($A333,'Hospitalisation Details'!$A$1:$U$2344,20,FALSE)</f>
        <v>49</v>
      </c>
    </row>
    <row r="334" spans="1:17" ht="15.75" x14ac:dyDescent="0.25">
      <c r="A334" s="10" t="s">
        <v>2039</v>
      </c>
      <c r="B334" s="7" t="str">
        <f>VLOOKUP($A334,'Customer Names'!$A$1:$E$2336,4,FALSE)</f>
        <v xml:space="preserve">  Angela R</v>
      </c>
      <c r="C334" s="7">
        <f>VLOOKUP($A334,'Medical Examinations'!$A$1:$P$2336,2,FALSE)</f>
        <v>33.090000000000003</v>
      </c>
      <c r="D334" s="7">
        <f>VLOOKUP($A334,'Medical Examinations'!$A$1:$P$2336,3,FALSE)</f>
        <v>6.06</v>
      </c>
      <c r="E334" s="7" t="str">
        <f>VLOOKUP($A334,'Medical Examinations'!$A$1:$P$2336,13,FALSE)</f>
        <v>No</v>
      </c>
      <c r="F334" s="7" t="str">
        <f>VLOOKUP($A334,'Medical Examinations'!$A$1:$P$2336,5,FALSE)</f>
        <v>No</v>
      </c>
      <c r="G334" s="7" t="str">
        <f>VLOOKUP($A334,'Medical Examinations'!$A$1:$P$2336,6,FALSE)</f>
        <v>Yes</v>
      </c>
      <c r="H334" s="7">
        <f>VLOOKUP($A334,'Medical Examinations'!$A$1:$P$2336,12,FALSE)</f>
        <v>1</v>
      </c>
      <c r="I334" s="7" t="str">
        <f>VLOOKUP($A334,'Medical Examinations'!$A$1:$P$2336,14,FALSE)</f>
        <v>Yes</v>
      </c>
      <c r="J334" s="7" t="str">
        <f>VLOOKUP($A334,'Medical Examinations'!$A$1:$P$2336,15,FALSE)</f>
        <v>Obesity</v>
      </c>
      <c r="K334" s="7" t="str">
        <f>VLOOKUP($A334,'Medical Examinations'!$A$1:$P$2336,16,FALSE)</f>
        <v>Prediabetes</v>
      </c>
      <c r="L334" s="12">
        <f>VLOOKUP($A334,'Hospitalisation Details'!$A$1:$U$2344,18,FALSE)</f>
        <v>34177</v>
      </c>
      <c r="M334" s="21">
        <f>VLOOKUP($A334,'Hospitalisation Details'!$A$1:$U$2344,21,FALSE)</f>
        <v>29622.69</v>
      </c>
      <c r="N334" s="9" t="str">
        <f>VLOOKUP($A334,'Hospitalisation Details'!$A$1:$U$2344,14,FALSE)</f>
        <v>tier - 1</v>
      </c>
      <c r="O334" s="9" t="str">
        <f>VLOOKUP($A334,'Hospitalisation Details'!$A$1:$U$2344,15,FALSE)</f>
        <v>tier - 1</v>
      </c>
      <c r="P334" s="9" t="str">
        <f>VLOOKUP($A334,'Hospitalisation Details'!$A$1:$U$2344,16,FALSE)</f>
        <v>R1011</v>
      </c>
      <c r="Q334" s="9">
        <f>VLOOKUP($A334,'Hospitalisation Details'!$A$1:$U$2344,20,FALSE)</f>
        <v>29</v>
      </c>
    </row>
    <row r="335" spans="1:17" ht="15.75" x14ac:dyDescent="0.25">
      <c r="A335" s="10" t="s">
        <v>2038</v>
      </c>
      <c r="B335" s="7" t="str">
        <f>VLOOKUP($A335,'Customer Names'!$A$1:$E$2336,4,FALSE)</f>
        <v xml:space="preserve">  Keith J</v>
      </c>
      <c r="C335" s="7">
        <f>VLOOKUP($A335,'Medical Examinations'!$A$1:$P$2336,2,FALSE)</f>
        <v>18.329999999999998</v>
      </c>
      <c r="D335" s="7">
        <f>VLOOKUP($A335,'Medical Examinations'!$A$1:$P$2336,3,FALSE)</f>
        <v>7.46</v>
      </c>
      <c r="E335" s="7" t="str">
        <f>VLOOKUP($A335,'Medical Examinations'!$A$1:$P$2336,13,FALSE)</f>
        <v>Yes</v>
      </c>
      <c r="F335" s="7" t="str">
        <f>VLOOKUP($A335,'Medical Examinations'!$A$1:$P$2336,5,FALSE)</f>
        <v>No</v>
      </c>
      <c r="G335" s="7" t="str">
        <f>VLOOKUP($A335,'Medical Examinations'!$A$1:$P$2336,6,FALSE)</f>
        <v>No</v>
      </c>
      <c r="H335" s="7">
        <f>VLOOKUP($A335,'Medical Examinations'!$A$1:$P$2336,12,FALSE)</f>
        <v>1</v>
      </c>
      <c r="I335" s="7" t="str">
        <f>VLOOKUP($A335,'Medical Examinations'!$A$1:$P$2336,14,FALSE)</f>
        <v>Yes</v>
      </c>
      <c r="J335" s="7" t="str">
        <f>VLOOKUP($A335,'Medical Examinations'!$A$1:$P$2336,15,FALSE)</f>
        <v>Underweight</v>
      </c>
      <c r="K335" s="7" t="str">
        <f>VLOOKUP($A335,'Medical Examinations'!$A$1:$P$2336,16,FALSE)</f>
        <v>Diabetes</v>
      </c>
      <c r="L335" s="12">
        <f>VLOOKUP($A335,'Hospitalisation Details'!$A$1:$U$2344,18,FALSE)</f>
        <v>27701</v>
      </c>
      <c r="M335" s="21">
        <f>VLOOKUP($A335,'Hospitalisation Details'!$A$1:$U$2344,21,FALSE)</f>
        <v>29583.8</v>
      </c>
      <c r="N335" s="9" t="str">
        <f>VLOOKUP($A335,'Hospitalisation Details'!$A$1:$U$2344,14,FALSE)</f>
        <v>tier - 1</v>
      </c>
      <c r="O335" s="9" t="str">
        <f>VLOOKUP($A335,'Hospitalisation Details'!$A$1:$U$2344,15,FALSE)</f>
        <v>tier - 1</v>
      </c>
      <c r="P335" s="9" t="str">
        <f>VLOOKUP($A335,'Hospitalisation Details'!$A$1:$U$2344,16,FALSE)</f>
        <v>R1011</v>
      </c>
      <c r="Q335" s="9">
        <f>VLOOKUP($A335,'Hospitalisation Details'!$A$1:$U$2344,20,FALSE)</f>
        <v>47</v>
      </c>
    </row>
    <row r="336" spans="1:17" ht="15.75" x14ac:dyDescent="0.25">
      <c r="A336" s="10" t="s">
        <v>2037</v>
      </c>
      <c r="B336" s="7" t="str">
        <f>VLOOKUP($A336,'Customer Names'!$A$1:$E$2336,4,FALSE)</f>
        <v xml:space="preserve">  Emma</v>
      </c>
      <c r="C336" s="7">
        <f>VLOOKUP($A336,'Medical Examinations'!$A$1:$P$2336,2,FALSE)</f>
        <v>27.74</v>
      </c>
      <c r="D336" s="7">
        <f>VLOOKUP($A336,'Medical Examinations'!$A$1:$P$2336,3,FALSE)</f>
        <v>4.68</v>
      </c>
      <c r="E336" s="7" t="str">
        <f>VLOOKUP($A336,'Medical Examinations'!$A$1:$P$2336,13,FALSE)</f>
        <v>Yes</v>
      </c>
      <c r="F336" s="7" t="str">
        <f>VLOOKUP($A336,'Medical Examinations'!$A$1:$P$2336,5,FALSE)</f>
        <v>No</v>
      </c>
      <c r="G336" s="7" t="str">
        <f>VLOOKUP($A336,'Medical Examinations'!$A$1:$P$2336,6,FALSE)</f>
        <v>No</v>
      </c>
      <c r="H336" s="7">
        <f>VLOOKUP($A336,'Medical Examinations'!$A$1:$P$2336,12,FALSE)</f>
        <v>2</v>
      </c>
      <c r="I336" s="7" t="str">
        <f>VLOOKUP($A336,'Medical Examinations'!$A$1:$P$2336,14,FALSE)</f>
        <v>Yes</v>
      </c>
      <c r="J336" s="7" t="str">
        <f>VLOOKUP($A336,'Medical Examinations'!$A$1:$P$2336,15,FALSE)</f>
        <v>Over weight</v>
      </c>
      <c r="K336" s="7" t="str">
        <f>VLOOKUP($A336,'Medical Examinations'!$A$1:$P$2336,16,FALSE)</f>
        <v>Normal</v>
      </c>
      <c r="L336" s="12">
        <f>VLOOKUP($A336,'Hospitalisation Details'!$A$1:$U$2344,18,FALSE)</f>
        <v>21843</v>
      </c>
      <c r="M336" s="21">
        <f>VLOOKUP($A336,'Hospitalisation Details'!$A$1:$U$2344,21,FALSE)</f>
        <v>29523.17</v>
      </c>
      <c r="N336" s="9" t="str">
        <f>VLOOKUP($A336,'Hospitalisation Details'!$A$1:$U$2344,14,FALSE)</f>
        <v>tier - 1</v>
      </c>
      <c r="O336" s="9" t="str">
        <f>VLOOKUP($A336,'Hospitalisation Details'!$A$1:$U$2344,15,FALSE)</f>
        <v>tier - 2</v>
      </c>
      <c r="P336" s="9" t="str">
        <f>VLOOKUP($A336,'Hospitalisation Details'!$A$1:$U$2344,16,FALSE)</f>
        <v>R1024</v>
      </c>
      <c r="Q336" s="9">
        <f>VLOOKUP($A336,'Hospitalisation Details'!$A$1:$U$2344,20,FALSE)</f>
        <v>63</v>
      </c>
    </row>
    <row r="337" spans="1:17" ht="15.75" x14ac:dyDescent="0.25">
      <c r="A337" s="10" t="s">
        <v>2036</v>
      </c>
      <c r="B337" s="7" t="str">
        <f>VLOOKUP($A337,'Customer Names'!$A$1:$E$2336,4,FALSE)</f>
        <v xml:space="preserve">  Nathan A</v>
      </c>
      <c r="C337" s="7">
        <f>VLOOKUP($A337,'Medical Examinations'!$A$1:$P$2336,2,FALSE)</f>
        <v>24.2</v>
      </c>
      <c r="D337" s="7">
        <f>VLOOKUP($A337,'Medical Examinations'!$A$1:$P$2336,3,FALSE)</f>
        <v>6.15</v>
      </c>
      <c r="E337" s="7" t="str">
        <f>VLOOKUP($A337,'Medical Examinations'!$A$1:$P$2336,13,FALSE)</f>
        <v>No</v>
      </c>
      <c r="F337" s="7" t="str">
        <f>VLOOKUP($A337,'Medical Examinations'!$A$1:$P$2336,5,FALSE)</f>
        <v>No</v>
      </c>
      <c r="G337" s="7" t="str">
        <f>VLOOKUP($A337,'Medical Examinations'!$A$1:$P$2336,6,FALSE)</f>
        <v>No</v>
      </c>
      <c r="H337" s="7">
        <f>VLOOKUP($A337,'Medical Examinations'!$A$1:$P$2336,12,FALSE)</f>
        <v>1</v>
      </c>
      <c r="I337" s="7" t="str">
        <f>VLOOKUP($A337,'Medical Examinations'!$A$1:$P$2336,14,FALSE)</f>
        <v>Yes</v>
      </c>
      <c r="J337" s="7" t="str">
        <f>VLOOKUP($A337,'Medical Examinations'!$A$1:$P$2336,15,FALSE)</f>
        <v>Normal weight</v>
      </c>
      <c r="K337" s="7" t="str">
        <f>VLOOKUP($A337,'Medical Examinations'!$A$1:$P$2336,16,FALSE)</f>
        <v>Prediabetes</v>
      </c>
      <c r="L337" s="12">
        <f>VLOOKUP($A337,'Hospitalisation Details'!$A$1:$U$2344,18,FALSE)</f>
        <v>31974</v>
      </c>
      <c r="M337" s="21">
        <f>VLOOKUP($A337,'Hospitalisation Details'!$A$1:$U$2344,21,FALSE)</f>
        <v>29443.59</v>
      </c>
      <c r="N337" s="9" t="str">
        <f>VLOOKUP($A337,'Hospitalisation Details'!$A$1:$U$2344,14,FALSE)</f>
        <v>tier - 1</v>
      </c>
      <c r="O337" s="9" t="str">
        <f>VLOOKUP($A337,'Hospitalisation Details'!$A$1:$U$2344,15,FALSE)</f>
        <v>tier - 1</v>
      </c>
      <c r="P337" s="9" t="str">
        <f>VLOOKUP($A337,'Hospitalisation Details'!$A$1:$U$2344,16,FALSE)</f>
        <v>R1011</v>
      </c>
      <c r="Q337" s="9">
        <f>VLOOKUP($A337,'Hospitalisation Details'!$A$1:$U$2344,20,FALSE)</f>
        <v>35</v>
      </c>
    </row>
    <row r="338" spans="1:17" ht="15.75" x14ac:dyDescent="0.25">
      <c r="A338" s="10" t="s">
        <v>2035</v>
      </c>
      <c r="B338" s="7" t="str">
        <f>VLOOKUP($A338,'Customer Names'!$A$1:$E$2336,4,FALSE)</f>
        <v xml:space="preserve">  Kathryn</v>
      </c>
      <c r="C338" s="7">
        <f>VLOOKUP($A338,'Medical Examinations'!$A$1:$P$2336,2,FALSE)</f>
        <v>22.03</v>
      </c>
      <c r="D338" s="7">
        <f>VLOOKUP($A338,'Medical Examinations'!$A$1:$P$2336,3,FALSE)</f>
        <v>4.28</v>
      </c>
      <c r="E338" s="7" t="str">
        <f>VLOOKUP($A338,'Medical Examinations'!$A$1:$P$2336,13,FALSE)</f>
        <v>Yes</v>
      </c>
      <c r="F338" s="7" t="str">
        <f>VLOOKUP($A338,'Medical Examinations'!$A$1:$P$2336,5,FALSE)</f>
        <v>No</v>
      </c>
      <c r="G338" s="7" t="str">
        <f>VLOOKUP($A338,'Medical Examinations'!$A$1:$P$2336,6,FALSE)</f>
        <v>No</v>
      </c>
      <c r="H338" s="7" t="str">
        <f>VLOOKUP($A338,'Medical Examinations'!$A$1:$P$2336,12,FALSE)</f>
        <v>0</v>
      </c>
      <c r="I338" s="7" t="str">
        <f>VLOOKUP($A338,'Medical Examinations'!$A$1:$P$2336,14,FALSE)</f>
        <v>Yes</v>
      </c>
      <c r="J338" s="7" t="str">
        <f>VLOOKUP($A338,'Medical Examinations'!$A$1:$P$2336,15,FALSE)</f>
        <v>Normal weight</v>
      </c>
      <c r="K338" s="7" t="str">
        <f>VLOOKUP($A338,'Medical Examinations'!$A$1:$P$2336,16,FALSE)</f>
        <v>Normal</v>
      </c>
      <c r="L338" s="12">
        <f>VLOOKUP($A338,'Hospitalisation Details'!$A$1:$U$2344,18,FALSE)</f>
        <v>31358</v>
      </c>
      <c r="M338" s="21">
        <f>VLOOKUP($A338,'Hospitalisation Details'!$A$1:$U$2344,21,FALSE)</f>
        <v>29352.560000000001</v>
      </c>
      <c r="N338" s="9" t="str">
        <f>VLOOKUP($A338,'Hospitalisation Details'!$A$1:$U$2344,14,FALSE)</f>
        <v>tier - 1</v>
      </c>
      <c r="O338" s="9" t="str">
        <f>VLOOKUP($A338,'Hospitalisation Details'!$A$1:$U$2344,15,FALSE)</f>
        <v>tier - 1</v>
      </c>
      <c r="P338" s="9" t="str">
        <f>VLOOKUP($A338,'Hospitalisation Details'!$A$1:$U$2344,16,FALSE)</f>
        <v>R1011</v>
      </c>
      <c r="Q338" s="9">
        <f>VLOOKUP($A338,'Hospitalisation Details'!$A$1:$U$2344,20,FALSE)</f>
        <v>37</v>
      </c>
    </row>
    <row r="339" spans="1:17" ht="15.75" x14ac:dyDescent="0.25">
      <c r="A339" s="10" t="s">
        <v>2034</v>
      </c>
      <c r="B339" s="7" t="str">
        <f>VLOOKUP($A339,'Customer Names'!$A$1:$E$2336,4,FALSE)</f>
        <v xml:space="preserve">  Elizabeth H</v>
      </c>
      <c r="C339" s="7">
        <f>VLOOKUP($A339,'Medical Examinations'!$A$1:$P$2336,2,FALSE)</f>
        <v>26.885000000000002</v>
      </c>
      <c r="D339" s="7">
        <f>VLOOKUP($A339,'Medical Examinations'!$A$1:$P$2336,3,FALSE)</f>
        <v>9.86</v>
      </c>
      <c r="E339" s="7" t="str">
        <f>VLOOKUP($A339,'Medical Examinations'!$A$1:$P$2336,13,FALSE)</f>
        <v>No</v>
      </c>
      <c r="F339" s="7" t="str">
        <f>VLOOKUP($A339,'Medical Examinations'!$A$1:$P$2336,5,FALSE)</f>
        <v>No</v>
      </c>
      <c r="G339" s="7" t="str">
        <f>VLOOKUP($A339,'Medical Examinations'!$A$1:$P$2336,6,FALSE)</f>
        <v>No</v>
      </c>
      <c r="H339" s="7">
        <f>VLOOKUP($A339,'Medical Examinations'!$A$1:$P$2336,12,FALSE)</f>
        <v>3</v>
      </c>
      <c r="I339" s="7" t="str">
        <f>VLOOKUP($A339,'Medical Examinations'!$A$1:$P$2336,14,FALSE)</f>
        <v>Yes</v>
      </c>
      <c r="J339" s="7" t="str">
        <f>VLOOKUP($A339,'Medical Examinations'!$A$1:$P$2336,15,FALSE)</f>
        <v>Over weight</v>
      </c>
      <c r="K339" s="7" t="str">
        <f>VLOOKUP($A339,'Medical Examinations'!$A$1:$P$2336,16,FALSE)</f>
        <v>Diabetes</v>
      </c>
      <c r="L339" s="12">
        <f>VLOOKUP($A339,'Hospitalisation Details'!$A$1:$U$2344,18,FALSE)</f>
        <v>21341</v>
      </c>
      <c r="M339" s="21">
        <f>VLOOKUP($A339,'Hospitalisation Details'!$A$1:$U$2344,21,FALSE)</f>
        <v>29330.98</v>
      </c>
      <c r="N339" s="9" t="str">
        <f>VLOOKUP($A339,'Hospitalisation Details'!$A$1:$U$2344,14,FALSE)</f>
        <v>tier - 1</v>
      </c>
      <c r="O339" s="9" t="str">
        <f>VLOOKUP($A339,'Hospitalisation Details'!$A$1:$U$2344,15,FALSE)</f>
        <v>tier - 2</v>
      </c>
      <c r="P339" s="9" t="str">
        <f>VLOOKUP($A339,'Hospitalisation Details'!$A$1:$U$2344,16,FALSE)</f>
        <v>R1012</v>
      </c>
      <c r="Q339" s="9">
        <f>VLOOKUP($A339,'Hospitalisation Details'!$A$1:$U$2344,20,FALSE)</f>
        <v>65</v>
      </c>
    </row>
    <row r="340" spans="1:17" ht="15.75" x14ac:dyDescent="0.25">
      <c r="A340" s="10" t="s">
        <v>2033</v>
      </c>
      <c r="B340" s="7" t="str">
        <f>VLOOKUP($A340,'Customer Names'!$A$1:$E$2336,4,FALSE)</f>
        <v xml:space="preserve">  Ben</v>
      </c>
      <c r="C340" s="7">
        <f>VLOOKUP($A340,'Medical Examinations'!$A$1:$P$2336,2,FALSE)</f>
        <v>16.36</v>
      </c>
      <c r="D340" s="7">
        <f>VLOOKUP($A340,'Medical Examinations'!$A$1:$P$2336,3,FALSE)</f>
        <v>11.19</v>
      </c>
      <c r="E340" s="7" t="str">
        <f>VLOOKUP($A340,'Medical Examinations'!$A$1:$P$2336,13,FALSE)</f>
        <v>No</v>
      </c>
      <c r="F340" s="7" t="str">
        <f>VLOOKUP($A340,'Medical Examinations'!$A$1:$P$2336,5,FALSE)</f>
        <v>No</v>
      </c>
      <c r="G340" s="7" t="str">
        <f>VLOOKUP($A340,'Medical Examinations'!$A$1:$P$2336,6,FALSE)</f>
        <v>No</v>
      </c>
      <c r="H340" s="7" t="str">
        <f>VLOOKUP($A340,'Medical Examinations'!$A$1:$P$2336,12,FALSE)</f>
        <v>0</v>
      </c>
      <c r="I340" s="7" t="str">
        <f>VLOOKUP($A340,'Medical Examinations'!$A$1:$P$2336,14,FALSE)</f>
        <v>Yes</v>
      </c>
      <c r="J340" s="7" t="str">
        <f>VLOOKUP($A340,'Medical Examinations'!$A$1:$P$2336,15,FALSE)</f>
        <v>Underweight</v>
      </c>
      <c r="K340" s="7" t="str">
        <f>VLOOKUP($A340,'Medical Examinations'!$A$1:$P$2336,16,FALSE)</f>
        <v>Diabetes</v>
      </c>
      <c r="L340" s="12">
        <f>VLOOKUP($A340,'Hospitalisation Details'!$A$1:$U$2344,18,FALSE)</f>
        <v>28692</v>
      </c>
      <c r="M340" s="21">
        <f>VLOOKUP($A340,'Hospitalisation Details'!$A$1:$U$2344,21,FALSE)</f>
        <v>29227.599999999999</v>
      </c>
      <c r="N340" s="9" t="str">
        <f>VLOOKUP($A340,'Hospitalisation Details'!$A$1:$U$2344,14,FALSE)</f>
        <v>tier - 1</v>
      </c>
      <c r="O340" s="9" t="str">
        <f>VLOOKUP($A340,'Hospitalisation Details'!$A$1:$U$2344,15,FALSE)</f>
        <v>tier - 3</v>
      </c>
      <c r="P340" s="9" t="str">
        <f>VLOOKUP($A340,'Hospitalisation Details'!$A$1:$U$2344,16,FALSE)</f>
        <v>R1012</v>
      </c>
      <c r="Q340" s="9">
        <f>VLOOKUP($A340,'Hospitalisation Details'!$A$1:$U$2344,20,FALSE)</f>
        <v>44</v>
      </c>
    </row>
    <row r="341" spans="1:17" ht="15.75" x14ac:dyDescent="0.25">
      <c r="A341" s="10" t="s">
        <v>2032</v>
      </c>
      <c r="B341" s="7" t="str">
        <f>VLOOKUP($A341,'Customer Names'!$A$1:$E$2336,4,FALSE)</f>
        <v xml:space="preserve">  Cheryl A</v>
      </c>
      <c r="C341" s="7">
        <f>VLOOKUP($A341,'Medical Examinations'!$A$1:$P$2336,2,FALSE)</f>
        <v>32.299999999999997</v>
      </c>
      <c r="D341" s="7">
        <f>VLOOKUP($A341,'Medical Examinations'!$A$1:$P$2336,3,FALSE)</f>
        <v>4.8899999999999997</v>
      </c>
      <c r="E341" s="7" t="str">
        <f>VLOOKUP($A341,'Medical Examinations'!$A$1:$P$2336,13,FALSE)</f>
        <v>Yes</v>
      </c>
      <c r="F341" s="7" t="str">
        <f>VLOOKUP($A341,'Medical Examinations'!$A$1:$P$2336,5,FALSE)</f>
        <v>No</v>
      </c>
      <c r="G341" s="7" t="str">
        <f>VLOOKUP($A341,'Medical Examinations'!$A$1:$P$2336,6,FALSE)</f>
        <v>Yes</v>
      </c>
      <c r="H341" s="7">
        <f>VLOOKUP($A341,'Medical Examinations'!$A$1:$P$2336,12,FALSE)</f>
        <v>1</v>
      </c>
      <c r="I341" s="7" t="str">
        <f>VLOOKUP($A341,'Medical Examinations'!$A$1:$P$2336,14,FALSE)</f>
        <v>No</v>
      </c>
      <c r="J341" s="7" t="str">
        <f>VLOOKUP($A341,'Medical Examinations'!$A$1:$P$2336,15,FALSE)</f>
        <v>Obesity</v>
      </c>
      <c r="K341" s="7" t="str">
        <f>VLOOKUP($A341,'Medical Examinations'!$A$1:$P$2336,16,FALSE)</f>
        <v>Normal</v>
      </c>
      <c r="L341" s="12">
        <f>VLOOKUP($A341,'Hospitalisation Details'!$A$1:$U$2344,18,FALSE)</f>
        <v>25393</v>
      </c>
      <c r="M341" s="21">
        <f>VLOOKUP($A341,'Hospitalisation Details'!$A$1:$U$2344,21,FALSE)</f>
        <v>29186.48</v>
      </c>
      <c r="N341" s="9" t="str">
        <f>VLOOKUP($A341,'Hospitalisation Details'!$A$1:$U$2344,14,FALSE)</f>
        <v>tier - 1</v>
      </c>
      <c r="O341" s="9" t="str">
        <f>VLOOKUP($A341,'Hospitalisation Details'!$A$1:$U$2344,15,FALSE)</f>
        <v>tier - 3</v>
      </c>
      <c r="P341" s="9" t="str">
        <f>VLOOKUP($A341,'Hospitalisation Details'!$A$1:$U$2344,16,FALSE)</f>
        <v>R1024</v>
      </c>
      <c r="Q341" s="9">
        <f>VLOOKUP($A341,'Hospitalisation Details'!$A$1:$U$2344,20,FALSE)</f>
        <v>53</v>
      </c>
    </row>
    <row r="342" spans="1:17" ht="15.75" x14ac:dyDescent="0.25">
      <c r="A342" s="10" t="s">
        <v>2031</v>
      </c>
      <c r="B342" s="7" t="str">
        <f>VLOOKUP($A342,'Customer Names'!$A$1:$E$2336,4,FALSE)</f>
        <v xml:space="preserve">  Kimberly A</v>
      </c>
      <c r="C342" s="7">
        <f>VLOOKUP($A342,'Medical Examinations'!$A$1:$P$2336,2,FALSE)</f>
        <v>16.05</v>
      </c>
      <c r="D342" s="7">
        <f>VLOOKUP($A342,'Medical Examinations'!$A$1:$P$2336,3,FALSE)</f>
        <v>4.3499999999999996</v>
      </c>
      <c r="E342" s="7" t="str">
        <f>VLOOKUP($A342,'Medical Examinations'!$A$1:$P$2336,13,FALSE)</f>
        <v>Yes</v>
      </c>
      <c r="F342" s="7" t="str">
        <f>VLOOKUP($A342,'Medical Examinations'!$A$1:$P$2336,5,FALSE)</f>
        <v>No</v>
      </c>
      <c r="G342" s="7" t="str">
        <f>VLOOKUP($A342,'Medical Examinations'!$A$1:$P$2336,6,FALSE)</f>
        <v>No</v>
      </c>
      <c r="H342" s="7" t="str">
        <f>VLOOKUP($A342,'Medical Examinations'!$A$1:$P$2336,12,FALSE)</f>
        <v>0</v>
      </c>
      <c r="I342" s="7" t="str">
        <f>VLOOKUP($A342,'Medical Examinations'!$A$1:$P$2336,14,FALSE)</f>
        <v>Yes</v>
      </c>
      <c r="J342" s="7" t="str">
        <f>VLOOKUP($A342,'Medical Examinations'!$A$1:$P$2336,15,FALSE)</f>
        <v>Underweight</v>
      </c>
      <c r="K342" s="7" t="str">
        <f>VLOOKUP($A342,'Medical Examinations'!$A$1:$P$2336,16,FALSE)</f>
        <v>Normal</v>
      </c>
      <c r="L342" s="12">
        <f>VLOOKUP($A342,'Hospitalisation Details'!$A$1:$U$2344,18,FALSE)</f>
        <v>28072</v>
      </c>
      <c r="M342" s="21">
        <f>VLOOKUP($A342,'Hospitalisation Details'!$A$1:$U$2344,21,FALSE)</f>
        <v>29160.39</v>
      </c>
      <c r="N342" s="9" t="str">
        <f>VLOOKUP($A342,'Hospitalisation Details'!$A$1:$U$2344,14,FALSE)</f>
        <v>tier - 1</v>
      </c>
      <c r="O342" s="9" t="str">
        <f>VLOOKUP($A342,'Hospitalisation Details'!$A$1:$U$2344,15,FALSE)</f>
        <v>tier - 2</v>
      </c>
      <c r="P342" s="9" t="str">
        <f>VLOOKUP($A342,'Hospitalisation Details'!$A$1:$U$2344,16,FALSE)</f>
        <v>R1011</v>
      </c>
      <c r="Q342" s="9">
        <f>VLOOKUP($A342,'Hospitalisation Details'!$A$1:$U$2344,20,FALSE)</f>
        <v>46</v>
      </c>
    </row>
    <row r="343" spans="1:17" ht="15.75" x14ac:dyDescent="0.25">
      <c r="A343" s="10" t="s">
        <v>2030</v>
      </c>
      <c r="B343" s="7" t="str">
        <f>VLOOKUP($A343,'Customer Names'!$A$1:$E$2336,4,FALSE)</f>
        <v xml:space="preserve">  Cynthia</v>
      </c>
      <c r="C343" s="7">
        <f>VLOOKUP($A343,'Medical Examinations'!$A$1:$P$2336,2,FALSE)</f>
        <v>29.07</v>
      </c>
      <c r="D343" s="7">
        <f>VLOOKUP($A343,'Medical Examinations'!$A$1:$P$2336,3,FALSE)</f>
        <v>8.66</v>
      </c>
      <c r="E343" s="7" t="str">
        <f>VLOOKUP($A343,'Medical Examinations'!$A$1:$P$2336,13,FALSE)</f>
        <v>Yes</v>
      </c>
      <c r="F343" s="7" t="str">
        <f>VLOOKUP($A343,'Medical Examinations'!$A$1:$P$2336,5,FALSE)</f>
        <v>No</v>
      </c>
      <c r="G343" s="7" t="str">
        <f>VLOOKUP($A343,'Medical Examinations'!$A$1:$P$2336,6,FALSE)</f>
        <v>No</v>
      </c>
      <c r="H343" s="7">
        <f>VLOOKUP($A343,'Medical Examinations'!$A$1:$P$2336,12,FALSE)</f>
        <v>2</v>
      </c>
      <c r="I343" s="7" t="str">
        <f>VLOOKUP($A343,'Medical Examinations'!$A$1:$P$2336,14,FALSE)</f>
        <v>Yes</v>
      </c>
      <c r="J343" s="7" t="str">
        <f>VLOOKUP($A343,'Medical Examinations'!$A$1:$P$2336,15,FALSE)</f>
        <v>Over weight</v>
      </c>
      <c r="K343" s="7" t="str">
        <f>VLOOKUP($A343,'Medical Examinations'!$A$1:$P$2336,16,FALSE)</f>
        <v>Diabetes</v>
      </c>
      <c r="L343" s="12">
        <f>VLOOKUP($A343,'Hospitalisation Details'!$A$1:$U$2344,18,FALSE)</f>
        <v>22639</v>
      </c>
      <c r="M343" s="21">
        <f>VLOOKUP($A343,'Hospitalisation Details'!$A$1:$U$2344,21,FALSE)</f>
        <v>29141.360000000001</v>
      </c>
      <c r="N343" s="9" t="str">
        <f>VLOOKUP($A343,'Hospitalisation Details'!$A$1:$U$2344,14,FALSE)</f>
        <v>tier - 1</v>
      </c>
      <c r="O343" s="9" t="str">
        <f>VLOOKUP($A343,'Hospitalisation Details'!$A$1:$U$2344,15,FALSE)</f>
        <v>tier - 3</v>
      </c>
      <c r="P343" s="9" t="str">
        <f>VLOOKUP($A343,'Hospitalisation Details'!$A$1:$U$2344,16,FALSE)</f>
        <v>R1012</v>
      </c>
      <c r="Q343" s="9">
        <f>VLOOKUP($A343,'Hospitalisation Details'!$A$1:$U$2344,20,FALSE)</f>
        <v>61</v>
      </c>
    </row>
    <row r="344" spans="1:17" ht="15.75" x14ac:dyDescent="0.25">
      <c r="A344" s="10" t="s">
        <v>2029</v>
      </c>
      <c r="B344" s="7" t="str">
        <f>VLOOKUP($A344,'Customer Names'!$A$1:$E$2336,4,FALSE)</f>
        <v xml:space="preserve">  Jessica</v>
      </c>
      <c r="C344" s="7">
        <f>VLOOKUP($A344,'Medical Examinations'!$A$1:$P$2336,2,FALSE)</f>
        <v>17.43</v>
      </c>
      <c r="D344" s="7">
        <f>VLOOKUP($A344,'Medical Examinations'!$A$1:$P$2336,3,FALSE)</f>
        <v>8.64</v>
      </c>
      <c r="E344" s="7" t="str">
        <f>VLOOKUP($A344,'Medical Examinations'!$A$1:$P$2336,13,FALSE)</f>
        <v>No</v>
      </c>
      <c r="F344" s="7" t="str">
        <f>VLOOKUP($A344,'Medical Examinations'!$A$1:$P$2336,5,FALSE)</f>
        <v>No</v>
      </c>
      <c r="G344" s="7" t="str">
        <f>VLOOKUP($A344,'Medical Examinations'!$A$1:$P$2336,6,FALSE)</f>
        <v>No</v>
      </c>
      <c r="H344" s="7" t="str">
        <f>VLOOKUP($A344,'Medical Examinations'!$A$1:$P$2336,12,FALSE)</f>
        <v>0</v>
      </c>
      <c r="I344" s="7" t="str">
        <f>VLOOKUP($A344,'Medical Examinations'!$A$1:$P$2336,14,FALSE)</f>
        <v>Yes</v>
      </c>
      <c r="J344" s="7" t="str">
        <f>VLOOKUP($A344,'Medical Examinations'!$A$1:$P$2336,15,FALSE)</f>
        <v>Underweight</v>
      </c>
      <c r="K344" s="7" t="str">
        <f>VLOOKUP($A344,'Medical Examinations'!$A$1:$P$2336,16,FALSE)</f>
        <v>Diabetes</v>
      </c>
      <c r="L344" s="12">
        <f>VLOOKUP($A344,'Hospitalisation Details'!$A$1:$U$2344,18,FALSE)</f>
        <v>28823</v>
      </c>
      <c r="M344" s="21">
        <f>VLOOKUP($A344,'Hospitalisation Details'!$A$1:$U$2344,21,FALSE)</f>
        <v>29114.77</v>
      </c>
      <c r="N344" s="9" t="str">
        <f>VLOOKUP($A344,'Hospitalisation Details'!$A$1:$U$2344,14,FALSE)</f>
        <v>tier - 1</v>
      </c>
      <c r="O344" s="9" t="str">
        <f>VLOOKUP($A344,'Hospitalisation Details'!$A$1:$U$2344,15,FALSE)</f>
        <v>tier - 1</v>
      </c>
      <c r="P344" s="9" t="str">
        <f>VLOOKUP($A344,'Hospitalisation Details'!$A$1:$U$2344,16,FALSE)</f>
        <v>R1011</v>
      </c>
      <c r="Q344" s="9">
        <f>VLOOKUP($A344,'Hospitalisation Details'!$A$1:$U$2344,20,FALSE)</f>
        <v>44</v>
      </c>
    </row>
    <row r="345" spans="1:17" ht="15.75" x14ac:dyDescent="0.25">
      <c r="A345" s="10" t="s">
        <v>2028</v>
      </c>
      <c r="B345" s="7" t="str">
        <f>VLOOKUP($A345,'Customer Names'!$A$1:$E$2336,4,FALSE)</f>
        <v xml:space="preserve">  Bruce</v>
      </c>
      <c r="C345" s="7">
        <f>VLOOKUP($A345,'Medical Examinations'!$A$1:$P$2336,2,FALSE)</f>
        <v>19.329999999999998</v>
      </c>
      <c r="D345" s="7">
        <f>VLOOKUP($A345,'Medical Examinations'!$A$1:$P$2336,3,FALSE)</f>
        <v>4.2699999999999996</v>
      </c>
      <c r="E345" s="7" t="str">
        <f>VLOOKUP($A345,'Medical Examinations'!$A$1:$P$2336,13,FALSE)</f>
        <v>No</v>
      </c>
      <c r="F345" s="7" t="str">
        <f>VLOOKUP($A345,'Medical Examinations'!$A$1:$P$2336,5,FALSE)</f>
        <v>No</v>
      </c>
      <c r="G345" s="7" t="str">
        <f>VLOOKUP($A345,'Medical Examinations'!$A$1:$P$2336,6,FALSE)</f>
        <v>No</v>
      </c>
      <c r="H345" s="7" t="str">
        <f>VLOOKUP($A345,'Medical Examinations'!$A$1:$P$2336,12,FALSE)</f>
        <v>0</v>
      </c>
      <c r="I345" s="7" t="str">
        <f>VLOOKUP($A345,'Medical Examinations'!$A$1:$P$2336,14,FALSE)</f>
        <v>Yes</v>
      </c>
      <c r="J345" s="7" t="str">
        <f>VLOOKUP($A345,'Medical Examinations'!$A$1:$P$2336,15,FALSE)</f>
        <v>Normal weight</v>
      </c>
      <c r="K345" s="7" t="str">
        <f>VLOOKUP($A345,'Medical Examinations'!$A$1:$P$2336,16,FALSE)</f>
        <v>Normal</v>
      </c>
      <c r="L345" s="12">
        <f>VLOOKUP($A345,'Hospitalisation Details'!$A$1:$U$2344,18,FALSE)</f>
        <v>29416</v>
      </c>
      <c r="M345" s="21">
        <f>VLOOKUP($A345,'Hospitalisation Details'!$A$1:$U$2344,21,FALSE)</f>
        <v>29114.21</v>
      </c>
      <c r="N345" s="9" t="str">
        <f>VLOOKUP($A345,'Hospitalisation Details'!$A$1:$U$2344,14,FALSE)</f>
        <v>tier - 1</v>
      </c>
      <c r="O345" s="9" t="str">
        <f>VLOOKUP($A345,'Hospitalisation Details'!$A$1:$U$2344,15,FALSE)</f>
        <v>tier - 3</v>
      </c>
      <c r="P345" s="9" t="str">
        <f>VLOOKUP($A345,'Hospitalisation Details'!$A$1:$U$2344,16,FALSE)</f>
        <v>R1011</v>
      </c>
      <c r="Q345" s="9">
        <f>VLOOKUP($A345,'Hospitalisation Details'!$A$1:$U$2344,20,FALSE)</f>
        <v>42</v>
      </c>
    </row>
    <row r="346" spans="1:17" ht="15.75" x14ac:dyDescent="0.25">
      <c r="A346" s="10" t="s">
        <v>2027</v>
      </c>
      <c r="B346" s="7" t="str">
        <f>VLOOKUP($A346,'Customer Names'!$A$1:$E$2336,4,FALSE)</f>
        <v xml:space="preserve">  Allison</v>
      </c>
      <c r="C346" s="7">
        <f>VLOOKUP($A346,'Medical Examinations'!$A$1:$P$2336,2,FALSE)</f>
        <v>30.52</v>
      </c>
      <c r="D346" s="7">
        <f>VLOOKUP($A346,'Medical Examinations'!$A$1:$P$2336,3,FALSE)</f>
        <v>4.21</v>
      </c>
      <c r="E346" s="7" t="str">
        <f>VLOOKUP($A346,'Medical Examinations'!$A$1:$P$2336,13,FALSE)</f>
        <v>No</v>
      </c>
      <c r="F346" s="7" t="str">
        <f>VLOOKUP($A346,'Medical Examinations'!$A$1:$P$2336,5,FALSE)</f>
        <v>No</v>
      </c>
      <c r="G346" s="7" t="str">
        <f>VLOOKUP($A346,'Medical Examinations'!$A$1:$P$2336,6,FALSE)</f>
        <v>No</v>
      </c>
      <c r="H346" s="7">
        <f>VLOOKUP($A346,'Medical Examinations'!$A$1:$P$2336,12,FALSE)</f>
        <v>1</v>
      </c>
      <c r="I346" s="7" t="str">
        <f>VLOOKUP($A346,'Medical Examinations'!$A$1:$P$2336,14,FALSE)</f>
        <v>Yes</v>
      </c>
      <c r="J346" s="7" t="str">
        <f>VLOOKUP($A346,'Medical Examinations'!$A$1:$P$2336,15,FALSE)</f>
        <v>Obesity</v>
      </c>
      <c r="K346" s="7" t="str">
        <f>VLOOKUP($A346,'Medical Examinations'!$A$1:$P$2336,16,FALSE)</f>
        <v>Normal</v>
      </c>
      <c r="L346" s="12">
        <f>VLOOKUP($A346,'Hospitalisation Details'!$A$1:$U$2344,18,FALSE)</f>
        <v>33792</v>
      </c>
      <c r="M346" s="21">
        <f>VLOOKUP($A346,'Hospitalisation Details'!$A$1:$U$2344,21,FALSE)</f>
        <v>29007.82</v>
      </c>
      <c r="N346" s="9" t="str">
        <f>VLOOKUP($A346,'Hospitalisation Details'!$A$1:$U$2344,14,FALSE)</f>
        <v>tier - 1</v>
      </c>
      <c r="O346" s="9" t="str">
        <f>VLOOKUP($A346,'Hospitalisation Details'!$A$1:$U$2344,15,FALSE)</f>
        <v>tier - 3</v>
      </c>
      <c r="P346" s="9" t="str">
        <f>VLOOKUP($A346,'Hospitalisation Details'!$A$1:$U$2344,16,FALSE)</f>
        <v>R1011</v>
      </c>
      <c r="Q346" s="9">
        <f>VLOOKUP($A346,'Hospitalisation Details'!$A$1:$U$2344,20,FALSE)</f>
        <v>30</v>
      </c>
    </row>
    <row r="347" spans="1:17" ht="15.75" x14ac:dyDescent="0.25">
      <c r="A347" s="10" t="s">
        <v>2026</v>
      </c>
      <c r="B347" s="7" t="str">
        <f>VLOOKUP($A347,'Customer Names'!$A$1:$E$2336,4,FALSE)</f>
        <v xml:space="preserve">  Alex</v>
      </c>
      <c r="C347" s="7">
        <f>VLOOKUP($A347,'Medical Examinations'!$A$1:$P$2336,2,FALSE)</f>
        <v>39.21</v>
      </c>
      <c r="D347" s="7">
        <f>VLOOKUP($A347,'Medical Examinations'!$A$1:$P$2336,3,FALSE)</f>
        <v>5.04</v>
      </c>
      <c r="E347" s="7" t="str">
        <f>VLOOKUP($A347,'Medical Examinations'!$A$1:$P$2336,13,FALSE)</f>
        <v>No</v>
      </c>
      <c r="F347" s="7" t="str">
        <f>VLOOKUP($A347,'Medical Examinations'!$A$1:$P$2336,5,FALSE)</f>
        <v>No</v>
      </c>
      <c r="G347" s="7" t="str">
        <f>VLOOKUP($A347,'Medical Examinations'!$A$1:$P$2336,6,FALSE)</f>
        <v>Yes</v>
      </c>
      <c r="H347" s="7">
        <f>VLOOKUP($A347,'Medical Examinations'!$A$1:$P$2336,12,FALSE)</f>
        <v>1</v>
      </c>
      <c r="I347" s="7" t="str">
        <f>VLOOKUP($A347,'Medical Examinations'!$A$1:$P$2336,14,FALSE)</f>
        <v>Yes</v>
      </c>
      <c r="J347" s="7" t="str">
        <f>VLOOKUP($A347,'Medical Examinations'!$A$1:$P$2336,15,FALSE)</f>
        <v>Obesity</v>
      </c>
      <c r="K347" s="7" t="str">
        <f>VLOOKUP($A347,'Medical Examinations'!$A$1:$P$2336,16,FALSE)</f>
        <v>Normal</v>
      </c>
      <c r="L347" s="12">
        <f>VLOOKUP($A347,'Hospitalisation Details'!$A$1:$U$2344,18,FALSE)</f>
        <v>37865</v>
      </c>
      <c r="M347" s="21">
        <f>VLOOKUP($A347,'Hospitalisation Details'!$A$1:$U$2344,21,FALSE)</f>
        <v>28998.68</v>
      </c>
      <c r="N347" s="9" t="str">
        <f>VLOOKUP($A347,'Hospitalisation Details'!$A$1:$U$2344,14,FALSE)</f>
        <v>tier - 1</v>
      </c>
      <c r="O347" s="9" t="str">
        <f>VLOOKUP($A347,'Hospitalisation Details'!$A$1:$U$2344,15,FALSE)</f>
        <v>tier - 3</v>
      </c>
      <c r="P347" s="9" t="str">
        <f>VLOOKUP($A347,'Hospitalisation Details'!$A$1:$U$2344,16,FALSE)</f>
        <v>R1011</v>
      </c>
      <c r="Q347" s="9">
        <f>VLOOKUP($A347,'Hospitalisation Details'!$A$1:$U$2344,20,FALSE)</f>
        <v>19</v>
      </c>
    </row>
    <row r="348" spans="1:17" ht="15.75" x14ac:dyDescent="0.25">
      <c r="A348" s="10" t="s">
        <v>2025</v>
      </c>
      <c r="B348" s="7" t="str">
        <f>VLOOKUP($A348,'Customer Names'!$A$1:$E$2336,4,FALSE)</f>
        <v xml:space="preserve">  Gabriela</v>
      </c>
      <c r="C348" s="7">
        <f>VLOOKUP($A348,'Medical Examinations'!$A$1:$P$2336,2,FALSE)</f>
        <v>26.98</v>
      </c>
      <c r="D348" s="7">
        <f>VLOOKUP($A348,'Medical Examinations'!$A$1:$P$2336,3,FALSE)</f>
        <v>5.21</v>
      </c>
      <c r="E348" s="7" t="str">
        <f>VLOOKUP($A348,'Medical Examinations'!$A$1:$P$2336,13,FALSE)</f>
        <v>Yes</v>
      </c>
      <c r="F348" s="7" t="str">
        <f>VLOOKUP($A348,'Medical Examinations'!$A$1:$P$2336,5,FALSE)</f>
        <v>No</v>
      </c>
      <c r="G348" s="7" t="str">
        <f>VLOOKUP($A348,'Medical Examinations'!$A$1:$P$2336,6,FALSE)</f>
        <v>No</v>
      </c>
      <c r="H348" s="7">
        <f>VLOOKUP($A348,'Medical Examinations'!$A$1:$P$2336,12,FALSE)</f>
        <v>2</v>
      </c>
      <c r="I348" s="7" t="str">
        <f>VLOOKUP($A348,'Medical Examinations'!$A$1:$P$2336,14,FALSE)</f>
        <v>Yes</v>
      </c>
      <c r="J348" s="7" t="str">
        <f>VLOOKUP($A348,'Medical Examinations'!$A$1:$P$2336,15,FALSE)</f>
        <v>Over weight</v>
      </c>
      <c r="K348" s="7" t="str">
        <f>VLOOKUP($A348,'Medical Examinations'!$A$1:$P$2336,16,FALSE)</f>
        <v>Normal</v>
      </c>
      <c r="L348" s="12">
        <f>VLOOKUP($A348,'Hospitalisation Details'!$A$1:$U$2344,18,FALSE)</f>
        <v>21889</v>
      </c>
      <c r="M348" s="21">
        <f>VLOOKUP($A348,'Hospitalisation Details'!$A$1:$U$2344,21,FALSE)</f>
        <v>28950.47</v>
      </c>
      <c r="N348" s="9" t="str">
        <f>VLOOKUP($A348,'Hospitalisation Details'!$A$1:$U$2344,14,FALSE)</f>
        <v>tier - 1</v>
      </c>
      <c r="O348" s="9" t="str">
        <f>VLOOKUP($A348,'Hospitalisation Details'!$A$1:$U$2344,15,FALSE)</f>
        <v>tier - 1</v>
      </c>
      <c r="P348" s="9" t="str">
        <f>VLOOKUP($A348,'Hospitalisation Details'!$A$1:$U$2344,16,FALSE)</f>
        <v>R1012</v>
      </c>
      <c r="Q348" s="9">
        <f>VLOOKUP($A348,'Hospitalisation Details'!$A$1:$U$2344,20,FALSE)</f>
        <v>63</v>
      </c>
    </row>
    <row r="349" spans="1:17" ht="15.75" x14ac:dyDescent="0.25">
      <c r="A349" s="10" t="s">
        <v>2024</v>
      </c>
      <c r="B349" s="7" t="str">
        <f>VLOOKUP($A349,'Customer Names'!$A$1:$E$2336,4,FALSE)</f>
        <v xml:space="preserve">  Sharon</v>
      </c>
      <c r="C349" s="7">
        <f>VLOOKUP($A349,'Medical Examinations'!$A$1:$P$2336,2,FALSE)</f>
        <v>25.84</v>
      </c>
      <c r="D349" s="7">
        <f>VLOOKUP($A349,'Medical Examinations'!$A$1:$P$2336,3,FALSE)</f>
        <v>8.83</v>
      </c>
      <c r="E349" s="7" t="str">
        <f>VLOOKUP($A349,'Medical Examinations'!$A$1:$P$2336,13,FALSE)</f>
        <v>No</v>
      </c>
      <c r="F349" s="7" t="str">
        <f>VLOOKUP($A349,'Medical Examinations'!$A$1:$P$2336,5,FALSE)</f>
        <v>No</v>
      </c>
      <c r="G349" s="7" t="str">
        <f>VLOOKUP($A349,'Medical Examinations'!$A$1:$P$2336,6,FALSE)</f>
        <v>No</v>
      </c>
      <c r="H349" s="7" t="str">
        <f>VLOOKUP($A349,'Medical Examinations'!$A$1:$P$2336,12,FALSE)</f>
        <v>0</v>
      </c>
      <c r="I349" s="7" t="str">
        <f>VLOOKUP($A349,'Medical Examinations'!$A$1:$P$2336,14,FALSE)</f>
        <v>No</v>
      </c>
      <c r="J349" s="7" t="str">
        <f>VLOOKUP($A349,'Medical Examinations'!$A$1:$P$2336,15,FALSE)</f>
        <v>Over weight</v>
      </c>
      <c r="K349" s="7" t="str">
        <f>VLOOKUP($A349,'Medical Examinations'!$A$1:$P$2336,16,FALSE)</f>
        <v>Diabetes</v>
      </c>
      <c r="L349" s="12">
        <f>VLOOKUP($A349,'Hospitalisation Details'!$A$1:$U$2344,18,FALSE)</f>
        <v>22852</v>
      </c>
      <c r="M349" s="21">
        <f>VLOOKUP($A349,'Hospitalisation Details'!$A$1:$U$2344,21,FALSE)</f>
        <v>28923.14</v>
      </c>
      <c r="N349" s="9" t="str">
        <f>VLOOKUP($A349,'Hospitalisation Details'!$A$1:$U$2344,14,FALSE)</f>
        <v>tier - 1</v>
      </c>
      <c r="O349" s="9" t="str">
        <f>VLOOKUP($A349,'Hospitalisation Details'!$A$1:$U$2344,15,FALSE)</f>
        <v>tier - 1</v>
      </c>
      <c r="P349" s="9" t="str">
        <f>VLOOKUP($A349,'Hospitalisation Details'!$A$1:$U$2344,16,FALSE)</f>
        <v>R1012</v>
      </c>
      <c r="Q349" s="9">
        <f>VLOOKUP($A349,'Hospitalisation Details'!$A$1:$U$2344,20,FALSE)</f>
        <v>60</v>
      </c>
    </row>
    <row r="350" spans="1:17" ht="15.75" x14ac:dyDescent="0.25">
      <c r="A350" s="10" t="s">
        <v>2023</v>
      </c>
      <c r="B350" s="7" t="str">
        <f>VLOOKUP($A350,'Customer Names'!$A$1:$E$2336,4,FALSE)</f>
        <v xml:space="preserve">  Jason A</v>
      </c>
      <c r="C350" s="7">
        <f>VLOOKUP($A350,'Medical Examinations'!$A$1:$P$2336,2,FALSE)</f>
        <v>28.31</v>
      </c>
      <c r="D350" s="7">
        <f>VLOOKUP($A350,'Medical Examinations'!$A$1:$P$2336,3,FALSE)</f>
        <v>8.4700000000000006</v>
      </c>
      <c r="E350" s="7" t="str">
        <f>VLOOKUP($A350,'Medical Examinations'!$A$1:$P$2336,13,FALSE)</f>
        <v>Yes</v>
      </c>
      <c r="F350" s="7" t="str">
        <f>VLOOKUP($A350,'Medical Examinations'!$A$1:$P$2336,5,FALSE)</f>
        <v>No</v>
      </c>
      <c r="G350" s="7" t="str">
        <f>VLOOKUP($A350,'Medical Examinations'!$A$1:$P$2336,6,FALSE)</f>
        <v>No</v>
      </c>
      <c r="H350" s="7">
        <f>VLOOKUP($A350,'Medical Examinations'!$A$1:$P$2336,12,FALSE)</f>
        <v>2</v>
      </c>
      <c r="I350" s="7" t="str">
        <f>VLOOKUP($A350,'Medical Examinations'!$A$1:$P$2336,14,FALSE)</f>
        <v>Yes</v>
      </c>
      <c r="J350" s="7" t="str">
        <f>VLOOKUP($A350,'Medical Examinations'!$A$1:$P$2336,15,FALSE)</f>
        <v>Over weight</v>
      </c>
      <c r="K350" s="7" t="str">
        <f>VLOOKUP($A350,'Medical Examinations'!$A$1:$P$2336,16,FALSE)</f>
        <v>Diabetes</v>
      </c>
      <c r="L350" s="12">
        <f>VLOOKUP($A350,'Hospitalisation Details'!$A$1:$U$2344,18,FALSE)</f>
        <v>22496</v>
      </c>
      <c r="M350" s="21">
        <f>VLOOKUP($A350,'Hospitalisation Details'!$A$1:$U$2344,21,FALSE)</f>
        <v>28868.66</v>
      </c>
      <c r="N350" s="9" t="str">
        <f>VLOOKUP($A350,'Hospitalisation Details'!$A$1:$U$2344,14,FALSE)</f>
        <v>tier - 1</v>
      </c>
      <c r="O350" s="9" t="str">
        <f>VLOOKUP($A350,'Hospitalisation Details'!$A$1:$U$2344,15,FALSE)</f>
        <v>tier - 2</v>
      </c>
      <c r="P350" s="9" t="str">
        <f>VLOOKUP($A350,'Hospitalisation Details'!$A$1:$U$2344,16,FALSE)</f>
        <v>R1012</v>
      </c>
      <c r="Q350" s="9">
        <f>VLOOKUP($A350,'Hospitalisation Details'!$A$1:$U$2344,20,FALSE)</f>
        <v>61</v>
      </c>
    </row>
    <row r="351" spans="1:17" ht="15.75" x14ac:dyDescent="0.25">
      <c r="A351" s="10" t="s">
        <v>2022</v>
      </c>
      <c r="B351" s="7" t="str">
        <f>VLOOKUP($A351,'Customer Names'!$A$1:$E$2336,4,FALSE)</f>
        <v xml:space="preserve">  Chelsey C</v>
      </c>
      <c r="C351" s="7">
        <f>VLOOKUP($A351,'Medical Examinations'!$A$1:$P$2336,2,FALSE)</f>
        <v>23.94</v>
      </c>
      <c r="D351" s="7">
        <f>VLOOKUP($A351,'Medical Examinations'!$A$1:$P$2336,3,FALSE)</f>
        <v>4.2</v>
      </c>
      <c r="E351" s="7" t="str">
        <f>VLOOKUP($A351,'Medical Examinations'!$A$1:$P$2336,13,FALSE)</f>
        <v>No</v>
      </c>
      <c r="F351" s="7" t="str">
        <f>VLOOKUP($A351,'Medical Examinations'!$A$1:$P$2336,5,FALSE)</f>
        <v>No</v>
      </c>
      <c r="G351" s="7" t="str">
        <f>VLOOKUP($A351,'Medical Examinations'!$A$1:$P$2336,6,FALSE)</f>
        <v>No</v>
      </c>
      <c r="H351" s="7" t="str">
        <f>VLOOKUP($A351,'Medical Examinations'!$A$1:$P$2336,12,FALSE)</f>
        <v>0</v>
      </c>
      <c r="I351" s="7" t="str">
        <f>VLOOKUP($A351,'Medical Examinations'!$A$1:$P$2336,14,FALSE)</f>
        <v>Yes</v>
      </c>
      <c r="J351" s="7" t="str">
        <f>VLOOKUP($A351,'Medical Examinations'!$A$1:$P$2336,15,FALSE)</f>
        <v>Normal weight</v>
      </c>
      <c r="K351" s="7" t="str">
        <f>VLOOKUP($A351,'Medical Examinations'!$A$1:$P$2336,16,FALSE)</f>
        <v>Normal</v>
      </c>
      <c r="L351" s="12">
        <f>VLOOKUP($A351,'Hospitalisation Details'!$A$1:$U$2344,18,FALSE)</f>
        <v>33212</v>
      </c>
      <c r="M351" s="21">
        <f>VLOOKUP($A351,'Hospitalisation Details'!$A$1:$U$2344,21,FALSE)</f>
        <v>28716.14</v>
      </c>
      <c r="N351" s="9" t="str">
        <f>VLOOKUP($A351,'Hospitalisation Details'!$A$1:$U$2344,14,FALSE)</f>
        <v>tier - 1</v>
      </c>
      <c r="O351" s="9" t="str">
        <f>VLOOKUP($A351,'Hospitalisation Details'!$A$1:$U$2344,15,FALSE)</f>
        <v>tier - 3</v>
      </c>
      <c r="P351" s="9" t="str">
        <f>VLOOKUP($A351,'Hospitalisation Details'!$A$1:$U$2344,16,FALSE)</f>
        <v>R1011</v>
      </c>
      <c r="Q351" s="9">
        <f>VLOOKUP($A351,'Hospitalisation Details'!$A$1:$U$2344,20,FALSE)</f>
        <v>32</v>
      </c>
    </row>
    <row r="352" spans="1:17" ht="15.75" x14ac:dyDescent="0.25">
      <c r="A352" s="10" t="s">
        <v>2021</v>
      </c>
      <c r="B352" s="7" t="str">
        <f>VLOOKUP($A352,'Customer Names'!$A$1:$E$2336,4,FALSE)</f>
        <v xml:space="preserve">  Devon A</v>
      </c>
      <c r="C352" s="7">
        <f>VLOOKUP($A352,'Medical Examinations'!$A$1:$P$2336,2,FALSE)</f>
        <v>20.03</v>
      </c>
      <c r="D352" s="7">
        <f>VLOOKUP($A352,'Medical Examinations'!$A$1:$P$2336,3,FALSE)</f>
        <v>6.14</v>
      </c>
      <c r="E352" s="7" t="str">
        <f>VLOOKUP($A352,'Medical Examinations'!$A$1:$P$2336,13,FALSE)</f>
        <v>Yes</v>
      </c>
      <c r="F352" s="7" t="str">
        <f>VLOOKUP($A352,'Medical Examinations'!$A$1:$P$2336,5,FALSE)</f>
        <v>No</v>
      </c>
      <c r="G352" s="7" t="str">
        <f>VLOOKUP($A352,'Medical Examinations'!$A$1:$P$2336,6,FALSE)</f>
        <v>No</v>
      </c>
      <c r="H352" s="7" t="str">
        <f>VLOOKUP($A352,'Medical Examinations'!$A$1:$P$2336,12,FALSE)</f>
        <v>0</v>
      </c>
      <c r="I352" s="7" t="str">
        <f>VLOOKUP($A352,'Medical Examinations'!$A$1:$P$2336,14,FALSE)</f>
        <v>Yes</v>
      </c>
      <c r="J352" s="7" t="str">
        <f>VLOOKUP($A352,'Medical Examinations'!$A$1:$P$2336,15,FALSE)</f>
        <v>Normal weight</v>
      </c>
      <c r="K352" s="7" t="str">
        <f>VLOOKUP($A352,'Medical Examinations'!$A$1:$P$2336,16,FALSE)</f>
        <v>Prediabetes</v>
      </c>
      <c r="L352" s="12">
        <f>VLOOKUP($A352,'Hospitalisation Details'!$A$1:$U$2344,18,FALSE)</f>
        <v>31317</v>
      </c>
      <c r="M352" s="21">
        <f>VLOOKUP($A352,'Hospitalisation Details'!$A$1:$U$2344,21,FALSE)</f>
        <v>28542.86</v>
      </c>
      <c r="N352" s="9" t="str">
        <f>VLOOKUP($A352,'Hospitalisation Details'!$A$1:$U$2344,14,FALSE)</f>
        <v>tier - 1</v>
      </c>
      <c r="O352" s="9" t="str">
        <f>VLOOKUP($A352,'Hospitalisation Details'!$A$1:$U$2344,15,FALSE)</f>
        <v>tier - 3</v>
      </c>
      <c r="P352" s="9" t="str">
        <f>VLOOKUP($A352,'Hospitalisation Details'!$A$1:$U$2344,16,FALSE)</f>
        <v>R1011</v>
      </c>
      <c r="Q352" s="9">
        <f>VLOOKUP($A352,'Hospitalisation Details'!$A$1:$U$2344,20,FALSE)</f>
        <v>37</v>
      </c>
    </row>
    <row r="353" spans="1:17" ht="15.75" x14ac:dyDescent="0.25">
      <c r="A353" s="10" t="s">
        <v>2020</v>
      </c>
      <c r="B353" s="7" t="str">
        <f>VLOOKUP($A353,'Customer Names'!$A$1:$E$2336,4,FALSE)</f>
        <v xml:space="preserve">  Joni L</v>
      </c>
      <c r="C353" s="7">
        <f>VLOOKUP($A353,'Medical Examinations'!$A$1:$P$2336,2,FALSE)</f>
        <v>41.42</v>
      </c>
      <c r="D353" s="7">
        <f>VLOOKUP($A353,'Medical Examinations'!$A$1:$P$2336,3,FALSE)</f>
        <v>6.07</v>
      </c>
      <c r="E353" s="7" t="str">
        <f>VLOOKUP($A353,'Medical Examinations'!$A$1:$P$2336,13,FALSE)</f>
        <v>No</v>
      </c>
      <c r="F353" s="7" t="str">
        <f>VLOOKUP($A353,'Medical Examinations'!$A$1:$P$2336,5,FALSE)</f>
        <v>No</v>
      </c>
      <c r="G353" s="7" t="str">
        <f>VLOOKUP($A353,'Medical Examinations'!$A$1:$P$2336,6,FALSE)</f>
        <v>No</v>
      </c>
      <c r="H353" s="7" t="str">
        <f>VLOOKUP($A353,'Medical Examinations'!$A$1:$P$2336,12,FALSE)</f>
        <v>0</v>
      </c>
      <c r="I353" s="7" t="str">
        <f>VLOOKUP($A353,'Medical Examinations'!$A$1:$P$2336,14,FALSE)</f>
        <v>No</v>
      </c>
      <c r="J353" s="7" t="str">
        <f>VLOOKUP($A353,'Medical Examinations'!$A$1:$P$2336,15,FALSE)</f>
        <v>Obesity</v>
      </c>
      <c r="K353" s="7" t="str">
        <f>VLOOKUP($A353,'Medical Examinations'!$A$1:$P$2336,16,FALSE)</f>
        <v>Prediabetes</v>
      </c>
      <c r="L353" s="12">
        <f>VLOOKUP($A353,'Hospitalisation Details'!$A$1:$U$2344,18,FALSE)</f>
        <v>30296</v>
      </c>
      <c r="M353" s="21">
        <f>VLOOKUP($A353,'Hospitalisation Details'!$A$1:$U$2344,21,FALSE)</f>
        <v>28476.73</v>
      </c>
      <c r="N353" s="9" t="str">
        <f>VLOOKUP($A353,'Hospitalisation Details'!$A$1:$U$2344,14,FALSE)</f>
        <v>tier - 1</v>
      </c>
      <c r="O353" s="9" t="str">
        <f>VLOOKUP($A353,'Hospitalisation Details'!$A$1:$U$2344,15,FALSE)</f>
        <v>tier - 2</v>
      </c>
      <c r="P353" s="9" t="str">
        <f>VLOOKUP($A353,'Hospitalisation Details'!$A$1:$U$2344,16,FALSE)</f>
        <v>R1012</v>
      </c>
      <c r="Q353" s="9">
        <f>VLOOKUP($A353,'Hospitalisation Details'!$A$1:$U$2344,20,FALSE)</f>
        <v>40</v>
      </c>
    </row>
    <row r="354" spans="1:17" ht="15.75" x14ac:dyDescent="0.25">
      <c r="A354" s="10" t="s">
        <v>2019</v>
      </c>
      <c r="B354" s="7" t="str">
        <f>VLOOKUP($A354,'Customer Names'!$A$1:$E$2336,4,FALSE)</f>
        <v xml:space="preserve">  Colin</v>
      </c>
      <c r="C354" s="7">
        <f>VLOOKUP($A354,'Medical Examinations'!$A$1:$P$2336,2,FALSE)</f>
        <v>36.67</v>
      </c>
      <c r="D354" s="7">
        <f>VLOOKUP($A354,'Medical Examinations'!$A$1:$P$2336,3,FALSE)</f>
        <v>10.210000000000001</v>
      </c>
      <c r="E354" s="7" t="str">
        <f>VLOOKUP($A354,'Medical Examinations'!$A$1:$P$2336,13,FALSE)</f>
        <v>No</v>
      </c>
      <c r="F354" s="7" t="str">
        <f>VLOOKUP($A354,'Medical Examinations'!$A$1:$P$2336,5,FALSE)</f>
        <v>No</v>
      </c>
      <c r="G354" s="7" t="str">
        <f>VLOOKUP($A354,'Medical Examinations'!$A$1:$P$2336,6,FALSE)</f>
        <v>No</v>
      </c>
      <c r="H354" s="7" t="str">
        <f>VLOOKUP($A354,'Medical Examinations'!$A$1:$P$2336,12,FALSE)</f>
        <v>0</v>
      </c>
      <c r="I354" s="7" t="str">
        <f>VLOOKUP($A354,'Medical Examinations'!$A$1:$P$2336,14,FALSE)</f>
        <v>No</v>
      </c>
      <c r="J354" s="7" t="str">
        <f>VLOOKUP($A354,'Medical Examinations'!$A$1:$P$2336,15,FALSE)</f>
        <v>Obesity</v>
      </c>
      <c r="K354" s="7" t="str">
        <f>VLOOKUP($A354,'Medical Examinations'!$A$1:$P$2336,16,FALSE)</f>
        <v>Diabetes</v>
      </c>
      <c r="L354" s="12">
        <f>VLOOKUP($A354,'Hospitalisation Details'!$A$1:$U$2344,18,FALSE)</f>
        <v>27288</v>
      </c>
      <c r="M354" s="21">
        <f>VLOOKUP($A354,'Hospitalisation Details'!$A$1:$U$2344,21,FALSE)</f>
        <v>28468.92</v>
      </c>
      <c r="N354" s="9" t="str">
        <f>VLOOKUP($A354,'Hospitalisation Details'!$A$1:$U$2344,14,FALSE)</f>
        <v>tier - 1</v>
      </c>
      <c r="O354" s="9" t="str">
        <f>VLOOKUP($A354,'Hospitalisation Details'!$A$1:$U$2344,15,FALSE)</f>
        <v>tier - 1</v>
      </c>
      <c r="P354" s="9" t="str">
        <f>VLOOKUP($A354,'Hospitalisation Details'!$A$1:$U$2344,16,FALSE)</f>
        <v>R1012</v>
      </c>
      <c r="Q354" s="9">
        <f>VLOOKUP($A354,'Hospitalisation Details'!$A$1:$U$2344,20,FALSE)</f>
        <v>48</v>
      </c>
    </row>
    <row r="355" spans="1:17" ht="15.75" x14ac:dyDescent="0.25">
      <c r="A355" s="10" t="s">
        <v>2018</v>
      </c>
      <c r="B355" s="7" t="str">
        <f>VLOOKUP($A355,'Customer Names'!$A$1:$E$2336,4,FALSE)</f>
        <v xml:space="preserve">  Rachael</v>
      </c>
      <c r="C355" s="7">
        <f>VLOOKUP($A355,'Medical Examinations'!$A$1:$P$2336,2,FALSE)</f>
        <v>27.645</v>
      </c>
      <c r="D355" s="7">
        <f>VLOOKUP($A355,'Medical Examinations'!$A$1:$P$2336,3,FALSE)</f>
        <v>4.6900000000000004</v>
      </c>
      <c r="E355" s="7" t="str">
        <f>VLOOKUP($A355,'Medical Examinations'!$A$1:$P$2336,13,FALSE)</f>
        <v>No</v>
      </c>
      <c r="F355" s="7" t="str">
        <f>VLOOKUP($A355,'Medical Examinations'!$A$1:$P$2336,5,FALSE)</f>
        <v>No</v>
      </c>
      <c r="G355" s="7" t="str">
        <f>VLOOKUP($A355,'Medical Examinations'!$A$1:$P$2336,6,FALSE)</f>
        <v>No</v>
      </c>
      <c r="H355" s="7" t="str">
        <f>VLOOKUP($A355,'Medical Examinations'!$A$1:$P$2336,12,FALSE)</f>
        <v>0</v>
      </c>
      <c r="I355" s="7" t="str">
        <f>VLOOKUP($A355,'Medical Examinations'!$A$1:$P$2336,14,FALSE)</f>
        <v>No</v>
      </c>
      <c r="J355" s="7" t="str">
        <f>VLOOKUP($A355,'Medical Examinations'!$A$1:$P$2336,15,FALSE)</f>
        <v>Over weight</v>
      </c>
      <c r="K355" s="7" t="str">
        <f>VLOOKUP($A355,'Medical Examinations'!$A$1:$P$2336,16,FALSE)</f>
        <v>Normal</v>
      </c>
      <c r="L355" s="12">
        <f>VLOOKUP($A355,'Hospitalisation Details'!$A$1:$U$2344,18,FALSE)</f>
        <v>28461</v>
      </c>
      <c r="M355" s="21">
        <f>VLOOKUP($A355,'Hospitalisation Details'!$A$1:$U$2344,21,FALSE)</f>
        <v>28340.19</v>
      </c>
      <c r="N355" s="9" t="str">
        <f>VLOOKUP($A355,'Hospitalisation Details'!$A$1:$U$2344,14,FALSE)</f>
        <v>tier - 1</v>
      </c>
      <c r="O355" s="9" t="str">
        <f>VLOOKUP($A355,'Hospitalisation Details'!$A$1:$U$2344,15,FALSE)</f>
        <v>tier - 2</v>
      </c>
      <c r="P355" s="9" t="str">
        <f>VLOOKUP($A355,'Hospitalisation Details'!$A$1:$U$2344,16,FALSE)</f>
        <v>R1012</v>
      </c>
      <c r="Q355" s="9">
        <f>VLOOKUP($A355,'Hospitalisation Details'!$A$1:$U$2344,20,FALSE)</f>
        <v>45</v>
      </c>
    </row>
    <row r="356" spans="1:17" ht="15.75" x14ac:dyDescent="0.25">
      <c r="A356" s="10" t="s">
        <v>2017</v>
      </c>
      <c r="B356" s="7" t="str">
        <f>VLOOKUP($A356,'Customer Names'!$A$1:$E$2336,4,FALSE)</f>
        <v xml:space="preserve">  Maricela</v>
      </c>
      <c r="C356" s="7">
        <f>VLOOKUP($A356,'Medical Examinations'!$A$1:$P$2336,2,FALSE)</f>
        <v>22.72</v>
      </c>
      <c r="D356" s="7">
        <f>VLOOKUP($A356,'Medical Examinations'!$A$1:$P$2336,3,FALSE)</f>
        <v>5.71</v>
      </c>
      <c r="E356" s="7" t="str">
        <f>VLOOKUP($A356,'Medical Examinations'!$A$1:$P$2336,13,FALSE)</f>
        <v>No</v>
      </c>
      <c r="F356" s="7" t="str">
        <f>VLOOKUP($A356,'Medical Examinations'!$A$1:$P$2336,5,FALSE)</f>
        <v>No</v>
      </c>
      <c r="G356" s="7" t="str">
        <f>VLOOKUP($A356,'Medical Examinations'!$A$1:$P$2336,6,FALSE)</f>
        <v>No</v>
      </c>
      <c r="H356" s="7" t="str">
        <f>VLOOKUP($A356,'Medical Examinations'!$A$1:$P$2336,12,FALSE)</f>
        <v>0</v>
      </c>
      <c r="I356" s="7" t="str">
        <f>VLOOKUP($A356,'Medical Examinations'!$A$1:$P$2336,14,FALSE)</f>
        <v>Yes</v>
      </c>
      <c r="J356" s="7" t="str">
        <f>VLOOKUP($A356,'Medical Examinations'!$A$1:$P$2336,15,FALSE)</f>
        <v>Normal weight</v>
      </c>
      <c r="K356" s="7" t="str">
        <f>VLOOKUP($A356,'Medical Examinations'!$A$1:$P$2336,16,FALSE)</f>
        <v>Prediabetes</v>
      </c>
      <c r="L356" s="12">
        <f>VLOOKUP($A356,'Hospitalisation Details'!$A$1:$U$2344,18,FALSE)</f>
        <v>33231</v>
      </c>
      <c r="M356" s="21">
        <f>VLOOKUP($A356,'Hospitalisation Details'!$A$1:$U$2344,21,FALSE)</f>
        <v>28302.33</v>
      </c>
      <c r="N356" s="9" t="str">
        <f>VLOOKUP($A356,'Hospitalisation Details'!$A$1:$U$2344,14,FALSE)</f>
        <v>tier - 1</v>
      </c>
      <c r="O356" s="9" t="str">
        <f>VLOOKUP($A356,'Hospitalisation Details'!$A$1:$U$2344,15,FALSE)</f>
        <v>tier - 2</v>
      </c>
      <c r="P356" s="9" t="str">
        <f>VLOOKUP($A356,'Hospitalisation Details'!$A$1:$U$2344,16,FALSE)</f>
        <v>R1011</v>
      </c>
      <c r="Q356" s="9">
        <f>VLOOKUP($A356,'Hospitalisation Details'!$A$1:$U$2344,20,FALSE)</f>
        <v>32</v>
      </c>
    </row>
    <row r="357" spans="1:17" ht="15.75" x14ac:dyDescent="0.25">
      <c r="A357" s="10" t="s">
        <v>2016</v>
      </c>
      <c r="B357" s="7" t="str">
        <f>VLOOKUP($A357,'Customer Names'!$A$1:$E$2336,4,FALSE)</f>
        <v xml:space="preserve">  Marie</v>
      </c>
      <c r="C357" s="7">
        <f>VLOOKUP($A357,'Medical Examinations'!$A$1:$P$2336,2,FALSE)</f>
        <v>36.520000000000003</v>
      </c>
      <c r="D357" s="7">
        <f>VLOOKUP($A357,'Medical Examinations'!$A$1:$P$2336,3,FALSE)</f>
        <v>9.07</v>
      </c>
      <c r="E357" s="7" t="str">
        <f>VLOOKUP($A357,'Medical Examinations'!$A$1:$P$2336,13,FALSE)</f>
        <v>Yes</v>
      </c>
      <c r="F357" s="7" t="str">
        <f>VLOOKUP($A357,'Medical Examinations'!$A$1:$P$2336,5,FALSE)</f>
        <v>No</v>
      </c>
      <c r="G357" s="7" t="str">
        <f>VLOOKUP($A357,'Medical Examinations'!$A$1:$P$2336,6,FALSE)</f>
        <v>Yes</v>
      </c>
      <c r="H357" s="7">
        <f>VLOOKUP($A357,'Medical Examinations'!$A$1:$P$2336,12,FALSE)</f>
        <v>1</v>
      </c>
      <c r="I357" s="7" t="str">
        <f>VLOOKUP($A357,'Medical Examinations'!$A$1:$P$2336,14,FALSE)</f>
        <v>No</v>
      </c>
      <c r="J357" s="7" t="str">
        <f>VLOOKUP($A357,'Medical Examinations'!$A$1:$P$2336,15,FALSE)</f>
        <v>Obesity</v>
      </c>
      <c r="K357" s="7" t="str">
        <f>VLOOKUP($A357,'Medical Examinations'!$A$1:$P$2336,16,FALSE)</f>
        <v>Diabetes</v>
      </c>
      <c r="L357" s="12">
        <f>VLOOKUP($A357,'Hospitalisation Details'!$A$1:$U$2344,18,FALSE)</f>
        <v>23340</v>
      </c>
      <c r="M357" s="21">
        <f>VLOOKUP($A357,'Hospitalisation Details'!$A$1:$U$2344,21,FALSE)</f>
        <v>28287.9</v>
      </c>
      <c r="N357" s="9" t="str">
        <f>VLOOKUP($A357,'Hospitalisation Details'!$A$1:$U$2344,14,FALSE)</f>
        <v>tier - 1</v>
      </c>
      <c r="O357" s="9" t="str">
        <f>VLOOKUP($A357,'Hospitalisation Details'!$A$1:$U$2344,15,FALSE)</f>
        <v>tier - 1</v>
      </c>
      <c r="P357" s="9" t="str">
        <f>VLOOKUP($A357,'Hospitalisation Details'!$A$1:$U$2344,16,FALSE)</f>
        <v>R1013</v>
      </c>
      <c r="Q357" s="9">
        <f>VLOOKUP($A357,'Hospitalisation Details'!$A$1:$U$2344,20,FALSE)</f>
        <v>59</v>
      </c>
    </row>
    <row r="358" spans="1:17" ht="15.75" x14ac:dyDescent="0.25">
      <c r="A358" s="10" t="s">
        <v>2015</v>
      </c>
      <c r="B358" s="7" t="str">
        <f>VLOOKUP($A358,'Customer Names'!$A$1:$E$2336,4,FALSE)</f>
        <v xml:space="preserve">  Frank</v>
      </c>
      <c r="C358" s="7">
        <f>VLOOKUP($A358,'Medical Examinations'!$A$1:$P$2336,2,FALSE)</f>
        <v>33.96</v>
      </c>
      <c r="D358" s="7">
        <f>VLOOKUP($A358,'Medical Examinations'!$A$1:$P$2336,3,FALSE)</f>
        <v>4.99</v>
      </c>
      <c r="E358" s="7" t="str">
        <f>VLOOKUP($A358,'Medical Examinations'!$A$1:$P$2336,13,FALSE)</f>
        <v>No</v>
      </c>
      <c r="F358" s="7" t="str">
        <f>VLOOKUP($A358,'Medical Examinations'!$A$1:$P$2336,5,FALSE)</f>
        <v>No</v>
      </c>
      <c r="G358" s="7" t="str">
        <f>VLOOKUP($A358,'Medical Examinations'!$A$1:$P$2336,6,FALSE)</f>
        <v>No</v>
      </c>
      <c r="H358" s="7" t="str">
        <f>VLOOKUP($A358,'Medical Examinations'!$A$1:$P$2336,12,FALSE)</f>
        <v>0</v>
      </c>
      <c r="I358" s="7" t="str">
        <f>VLOOKUP($A358,'Medical Examinations'!$A$1:$P$2336,14,FALSE)</f>
        <v>Yes</v>
      </c>
      <c r="J358" s="7" t="str">
        <f>VLOOKUP($A358,'Medical Examinations'!$A$1:$P$2336,15,FALSE)</f>
        <v>Obesity</v>
      </c>
      <c r="K358" s="7" t="str">
        <f>VLOOKUP($A358,'Medical Examinations'!$A$1:$P$2336,16,FALSE)</f>
        <v>Normal</v>
      </c>
      <c r="L358" s="12">
        <f>VLOOKUP($A358,'Hospitalisation Details'!$A$1:$U$2344,18,FALSE)</f>
        <v>36409</v>
      </c>
      <c r="M358" s="21">
        <f>VLOOKUP($A358,'Hospitalisation Details'!$A$1:$U$2344,21,FALSE)</f>
        <v>28245.34</v>
      </c>
      <c r="N358" s="9" t="str">
        <f>VLOOKUP($A358,'Hospitalisation Details'!$A$1:$U$2344,14,FALSE)</f>
        <v>tier - 1</v>
      </c>
      <c r="O358" s="9" t="str">
        <f>VLOOKUP($A358,'Hospitalisation Details'!$A$1:$U$2344,15,FALSE)</f>
        <v>tier - 3</v>
      </c>
      <c r="P358" s="9" t="str">
        <f>VLOOKUP($A358,'Hospitalisation Details'!$A$1:$U$2344,16,FALSE)</f>
        <v>R1011</v>
      </c>
      <c r="Q358" s="9">
        <f>VLOOKUP($A358,'Hospitalisation Details'!$A$1:$U$2344,20,FALSE)</f>
        <v>23</v>
      </c>
    </row>
    <row r="359" spans="1:17" ht="15.75" x14ac:dyDescent="0.25">
      <c r="A359" s="10" t="s">
        <v>2014</v>
      </c>
      <c r="B359" s="7" t="str">
        <f>VLOOKUP($A359,'Customer Names'!$A$1:$E$2336,4,FALSE)</f>
        <v xml:space="preserve">  Jeffry</v>
      </c>
      <c r="C359" s="7">
        <f>VLOOKUP($A359,'Medical Examinations'!$A$1:$P$2336,2,FALSE)</f>
        <v>26.695</v>
      </c>
      <c r="D359" s="7">
        <f>VLOOKUP($A359,'Medical Examinations'!$A$1:$P$2336,3,FALSE)</f>
        <v>8.31</v>
      </c>
      <c r="E359" s="7" t="str">
        <f>VLOOKUP($A359,'Medical Examinations'!$A$1:$P$2336,13,FALSE)</f>
        <v>No</v>
      </c>
      <c r="F359" s="7" t="str">
        <f>VLOOKUP($A359,'Medical Examinations'!$A$1:$P$2336,5,FALSE)</f>
        <v>No</v>
      </c>
      <c r="G359" s="7" t="str">
        <f>VLOOKUP($A359,'Medical Examinations'!$A$1:$P$2336,6,FALSE)</f>
        <v>No</v>
      </c>
      <c r="H359" s="7" t="str">
        <f>VLOOKUP($A359,'Medical Examinations'!$A$1:$P$2336,12,FALSE)</f>
        <v>0</v>
      </c>
      <c r="I359" s="7" t="str">
        <f>VLOOKUP($A359,'Medical Examinations'!$A$1:$P$2336,14,FALSE)</f>
        <v>Yes</v>
      </c>
      <c r="J359" s="7" t="str">
        <f>VLOOKUP($A359,'Medical Examinations'!$A$1:$P$2336,15,FALSE)</f>
        <v>Over weight</v>
      </c>
      <c r="K359" s="7" t="str">
        <f>VLOOKUP($A359,'Medical Examinations'!$A$1:$P$2336,16,FALSE)</f>
        <v>Diabetes</v>
      </c>
      <c r="L359" s="12">
        <f>VLOOKUP($A359,'Hospitalisation Details'!$A$1:$U$2344,18,FALSE)</f>
        <v>22242</v>
      </c>
      <c r="M359" s="21">
        <f>VLOOKUP($A359,'Hospitalisation Details'!$A$1:$U$2344,21,FALSE)</f>
        <v>28101.33</v>
      </c>
      <c r="N359" s="9" t="str">
        <f>VLOOKUP($A359,'Hospitalisation Details'!$A$1:$U$2344,14,FALSE)</f>
        <v>tier - 1</v>
      </c>
      <c r="O359" s="9" t="str">
        <f>VLOOKUP($A359,'Hospitalisation Details'!$A$1:$U$2344,15,FALSE)</f>
        <v>tier - 2</v>
      </c>
      <c r="P359" s="9" t="str">
        <f>VLOOKUP($A359,'Hospitalisation Details'!$A$1:$U$2344,16,FALSE)</f>
        <v>R1019</v>
      </c>
      <c r="Q359" s="9">
        <f>VLOOKUP($A359,'Hospitalisation Details'!$A$1:$U$2344,20,FALSE)</f>
        <v>62</v>
      </c>
    </row>
    <row r="360" spans="1:17" ht="15.75" x14ac:dyDescent="0.25">
      <c r="A360" s="10" t="s">
        <v>2013</v>
      </c>
      <c r="B360" s="7" t="str">
        <f>VLOOKUP($A360,'Customer Names'!$A$1:$E$2336,4,FALSE)</f>
        <v xml:space="preserve">  Mike</v>
      </c>
      <c r="C360" s="7">
        <f>VLOOKUP($A360,'Medical Examinations'!$A$1:$P$2336,2,FALSE)</f>
        <v>18.45</v>
      </c>
      <c r="D360" s="7">
        <f>VLOOKUP($A360,'Medical Examinations'!$A$1:$P$2336,3,FALSE)</f>
        <v>5.07</v>
      </c>
      <c r="E360" s="7" t="str">
        <f>VLOOKUP($A360,'Medical Examinations'!$A$1:$P$2336,13,FALSE)</f>
        <v>Yes</v>
      </c>
      <c r="F360" s="7" t="str">
        <f>VLOOKUP($A360,'Medical Examinations'!$A$1:$P$2336,5,FALSE)</f>
        <v>No</v>
      </c>
      <c r="G360" s="7" t="str">
        <f>VLOOKUP($A360,'Medical Examinations'!$A$1:$P$2336,6,FALSE)</f>
        <v>No</v>
      </c>
      <c r="H360" s="7" t="str">
        <f>VLOOKUP($A360,'Medical Examinations'!$A$1:$P$2336,12,FALSE)</f>
        <v>0</v>
      </c>
      <c r="I360" s="7" t="str">
        <f>VLOOKUP($A360,'Medical Examinations'!$A$1:$P$2336,14,FALSE)</f>
        <v>Yes</v>
      </c>
      <c r="J360" s="7" t="str">
        <f>VLOOKUP($A360,'Medical Examinations'!$A$1:$P$2336,15,FALSE)</f>
        <v>Underweight</v>
      </c>
      <c r="K360" s="7" t="str">
        <f>VLOOKUP($A360,'Medical Examinations'!$A$1:$P$2336,16,FALSE)</f>
        <v>Normal</v>
      </c>
      <c r="L360" s="12">
        <f>VLOOKUP($A360,'Hospitalisation Details'!$A$1:$U$2344,18,FALSE)</f>
        <v>31380</v>
      </c>
      <c r="M360" s="21">
        <f>VLOOKUP($A360,'Hospitalisation Details'!$A$1:$U$2344,21,FALSE)</f>
        <v>28006.94</v>
      </c>
      <c r="N360" s="9" t="str">
        <f>VLOOKUP($A360,'Hospitalisation Details'!$A$1:$U$2344,14,FALSE)</f>
        <v>tier - 1</v>
      </c>
      <c r="O360" s="9" t="str">
        <f>VLOOKUP($A360,'Hospitalisation Details'!$A$1:$U$2344,15,FALSE)</f>
        <v>tier - 2</v>
      </c>
      <c r="P360" s="9" t="str">
        <f>VLOOKUP($A360,'Hospitalisation Details'!$A$1:$U$2344,16,FALSE)</f>
        <v>R1011</v>
      </c>
      <c r="Q360" s="9">
        <f>VLOOKUP($A360,'Hospitalisation Details'!$A$1:$U$2344,20,FALSE)</f>
        <v>37</v>
      </c>
    </row>
    <row r="361" spans="1:17" ht="15.75" x14ac:dyDescent="0.25">
      <c r="A361" s="10" t="s">
        <v>2012</v>
      </c>
      <c r="B361" s="7" t="str">
        <f>VLOOKUP($A361,'Customer Names'!$A$1:$E$2336,4,FALSE)</f>
        <v xml:space="preserve">  Rick</v>
      </c>
      <c r="C361" s="7">
        <f>VLOOKUP($A361,'Medical Examinations'!$A$1:$P$2336,2,FALSE)</f>
        <v>33.18</v>
      </c>
      <c r="D361" s="7">
        <f>VLOOKUP($A361,'Medical Examinations'!$A$1:$P$2336,3,FALSE)</f>
        <v>4.79</v>
      </c>
      <c r="E361" s="7" t="str">
        <f>VLOOKUP($A361,'Medical Examinations'!$A$1:$P$2336,13,FALSE)</f>
        <v>No</v>
      </c>
      <c r="F361" s="7" t="str">
        <f>VLOOKUP($A361,'Medical Examinations'!$A$1:$P$2336,5,FALSE)</f>
        <v>No</v>
      </c>
      <c r="G361" s="7" t="str">
        <f>VLOOKUP($A361,'Medical Examinations'!$A$1:$P$2336,6,FALSE)</f>
        <v>No</v>
      </c>
      <c r="H361" s="7" t="str">
        <f>VLOOKUP($A361,'Medical Examinations'!$A$1:$P$2336,12,FALSE)</f>
        <v>0</v>
      </c>
      <c r="I361" s="7" t="str">
        <f>VLOOKUP($A361,'Medical Examinations'!$A$1:$P$2336,14,FALSE)</f>
        <v>Yes</v>
      </c>
      <c r="J361" s="7" t="str">
        <f>VLOOKUP($A361,'Medical Examinations'!$A$1:$P$2336,15,FALSE)</f>
        <v>Obesity</v>
      </c>
      <c r="K361" s="7" t="str">
        <f>VLOOKUP($A361,'Medical Examinations'!$A$1:$P$2336,16,FALSE)</f>
        <v>Normal</v>
      </c>
      <c r="L361" s="12">
        <f>VLOOKUP($A361,'Hospitalisation Details'!$A$1:$U$2344,18,FALSE)</f>
        <v>36515</v>
      </c>
      <c r="M361" s="21">
        <f>VLOOKUP($A361,'Hospitalisation Details'!$A$1:$U$2344,21,FALSE)</f>
        <v>27980.77</v>
      </c>
      <c r="N361" s="9" t="str">
        <f>VLOOKUP($A361,'Hospitalisation Details'!$A$1:$U$2344,14,FALSE)</f>
        <v>tier - 1</v>
      </c>
      <c r="O361" s="9" t="str">
        <f>VLOOKUP($A361,'Hospitalisation Details'!$A$1:$U$2344,15,FALSE)</f>
        <v>tier - 1</v>
      </c>
      <c r="P361" s="9" t="str">
        <f>VLOOKUP($A361,'Hospitalisation Details'!$A$1:$U$2344,16,FALSE)</f>
        <v>R1011</v>
      </c>
      <c r="Q361" s="9">
        <f>VLOOKUP($A361,'Hospitalisation Details'!$A$1:$U$2344,20,FALSE)</f>
        <v>23</v>
      </c>
    </row>
    <row r="362" spans="1:17" ht="15.75" x14ac:dyDescent="0.25">
      <c r="A362" s="10" t="s">
        <v>2011</v>
      </c>
      <c r="B362" s="7" t="str">
        <f>VLOOKUP($A362,'Customer Names'!$A$1:$E$2336,4,FALSE)</f>
        <v xml:space="preserve">  Pierre-Michel</v>
      </c>
      <c r="C362" s="7">
        <f>VLOOKUP($A362,'Medical Examinations'!$A$1:$P$2336,2,FALSE)</f>
        <v>36.1</v>
      </c>
      <c r="D362" s="7">
        <f>VLOOKUP($A362,'Medical Examinations'!$A$1:$P$2336,3,FALSE)</f>
        <v>11.39</v>
      </c>
      <c r="E362" s="7" t="str">
        <f>VLOOKUP($A362,'Medical Examinations'!$A$1:$P$2336,13,FALSE)</f>
        <v>Yes</v>
      </c>
      <c r="F362" s="7" t="str">
        <f>VLOOKUP($A362,'Medical Examinations'!$A$1:$P$2336,5,FALSE)</f>
        <v>No</v>
      </c>
      <c r="G362" s="7" t="str">
        <f>VLOOKUP($A362,'Medical Examinations'!$A$1:$P$2336,6,FALSE)</f>
        <v>No</v>
      </c>
      <c r="H362" s="7">
        <f>VLOOKUP($A362,'Medical Examinations'!$A$1:$P$2336,12,FALSE)</f>
        <v>2</v>
      </c>
      <c r="I362" s="7" t="str">
        <f>VLOOKUP($A362,'Medical Examinations'!$A$1:$P$2336,14,FALSE)</f>
        <v>No</v>
      </c>
      <c r="J362" s="7" t="str">
        <f>VLOOKUP($A362,'Medical Examinations'!$A$1:$P$2336,15,FALSE)</f>
        <v>Obesity</v>
      </c>
      <c r="K362" s="7" t="str">
        <f>VLOOKUP($A362,'Medical Examinations'!$A$1:$P$2336,16,FALSE)</f>
        <v>Diabetes</v>
      </c>
      <c r="L362" s="12">
        <f>VLOOKUP($A362,'Hospitalisation Details'!$A$1:$U$2344,18,FALSE)</f>
        <v>22490</v>
      </c>
      <c r="M362" s="21">
        <f>VLOOKUP($A362,'Hospitalisation Details'!$A$1:$U$2344,21,FALSE)</f>
        <v>27941.29</v>
      </c>
      <c r="N362" s="9" t="str">
        <f>VLOOKUP($A362,'Hospitalisation Details'!$A$1:$U$2344,14,FALSE)</f>
        <v>tier - 1</v>
      </c>
      <c r="O362" s="9" t="str">
        <f>VLOOKUP($A362,'Hospitalisation Details'!$A$1:$U$2344,15,FALSE)</f>
        <v>tier - 3</v>
      </c>
      <c r="P362" s="9" t="str">
        <f>VLOOKUP($A362,'Hospitalisation Details'!$A$1:$U$2344,16,FALSE)</f>
        <v>R1011</v>
      </c>
      <c r="Q362" s="9">
        <f>VLOOKUP($A362,'Hospitalisation Details'!$A$1:$U$2344,20,FALSE)</f>
        <v>61</v>
      </c>
    </row>
    <row r="363" spans="1:17" ht="15.75" x14ac:dyDescent="0.25">
      <c r="A363" s="10" t="s">
        <v>2010</v>
      </c>
      <c r="B363" s="7" t="str">
        <f>VLOOKUP($A363,'Customer Names'!$A$1:$E$2336,4,FALSE)</f>
        <v xml:space="preserve">  Daniel</v>
      </c>
      <c r="C363" s="7">
        <f>VLOOKUP($A363,'Medical Examinations'!$A$1:$P$2336,2,FALSE)</f>
        <v>22.77</v>
      </c>
      <c r="D363" s="7">
        <f>VLOOKUP($A363,'Medical Examinations'!$A$1:$P$2336,3,FALSE)</f>
        <v>6</v>
      </c>
      <c r="E363" s="7" t="str">
        <f>VLOOKUP($A363,'Medical Examinations'!$A$1:$P$2336,13,FALSE)</f>
        <v>No</v>
      </c>
      <c r="F363" s="7" t="str">
        <f>VLOOKUP($A363,'Medical Examinations'!$A$1:$P$2336,5,FALSE)</f>
        <v>No</v>
      </c>
      <c r="G363" s="7" t="str">
        <f>VLOOKUP($A363,'Medical Examinations'!$A$1:$P$2336,6,FALSE)</f>
        <v>No</v>
      </c>
      <c r="H363" s="7" t="str">
        <f>VLOOKUP($A363,'Medical Examinations'!$A$1:$P$2336,12,FALSE)</f>
        <v>0</v>
      </c>
      <c r="I363" s="7" t="str">
        <f>VLOOKUP($A363,'Medical Examinations'!$A$1:$P$2336,14,FALSE)</f>
        <v>Yes</v>
      </c>
      <c r="J363" s="7" t="str">
        <f>VLOOKUP($A363,'Medical Examinations'!$A$1:$P$2336,15,FALSE)</f>
        <v>Normal weight</v>
      </c>
      <c r="K363" s="7" t="str">
        <f>VLOOKUP($A363,'Medical Examinations'!$A$1:$P$2336,16,FALSE)</f>
        <v>Prediabetes</v>
      </c>
      <c r="L363" s="12">
        <f>VLOOKUP($A363,'Hospitalisation Details'!$A$1:$U$2344,18,FALSE)</f>
        <v>33393</v>
      </c>
      <c r="M363" s="21">
        <f>VLOOKUP($A363,'Hospitalisation Details'!$A$1:$U$2344,21,FALSE)</f>
        <v>27931.11</v>
      </c>
      <c r="N363" s="9" t="str">
        <f>VLOOKUP($A363,'Hospitalisation Details'!$A$1:$U$2344,14,FALSE)</f>
        <v>tier - 1</v>
      </c>
      <c r="O363" s="9" t="str">
        <f>VLOOKUP($A363,'Hospitalisation Details'!$A$1:$U$2344,15,FALSE)</f>
        <v>tier - 3</v>
      </c>
      <c r="P363" s="9" t="str">
        <f>VLOOKUP($A363,'Hospitalisation Details'!$A$1:$U$2344,16,FALSE)</f>
        <v>R1011</v>
      </c>
      <c r="Q363" s="9">
        <f>VLOOKUP($A363,'Hospitalisation Details'!$A$1:$U$2344,20,FALSE)</f>
        <v>32</v>
      </c>
    </row>
    <row r="364" spans="1:17" ht="15.75" x14ac:dyDescent="0.25">
      <c r="A364" s="10" t="s">
        <v>2009</v>
      </c>
      <c r="B364" s="7" t="str">
        <f>VLOOKUP($A364,'Customer Names'!$A$1:$E$2336,4,FALSE)</f>
        <v xml:space="preserve">  Brian L</v>
      </c>
      <c r="C364" s="7">
        <f>VLOOKUP($A364,'Medical Examinations'!$A$1:$P$2336,2,FALSE)</f>
        <v>21.24</v>
      </c>
      <c r="D364" s="7">
        <f>VLOOKUP($A364,'Medical Examinations'!$A$1:$P$2336,3,FALSE)</f>
        <v>5.13</v>
      </c>
      <c r="E364" s="7" t="str">
        <f>VLOOKUP($A364,'Medical Examinations'!$A$1:$P$2336,13,FALSE)</f>
        <v>No</v>
      </c>
      <c r="F364" s="7" t="str">
        <f>VLOOKUP($A364,'Medical Examinations'!$A$1:$P$2336,5,FALSE)</f>
        <v>No</v>
      </c>
      <c r="G364" s="7" t="str">
        <f>VLOOKUP($A364,'Medical Examinations'!$A$1:$P$2336,6,FALSE)</f>
        <v>No</v>
      </c>
      <c r="H364" s="7" t="str">
        <f>VLOOKUP($A364,'Medical Examinations'!$A$1:$P$2336,12,FALSE)</f>
        <v>0</v>
      </c>
      <c r="I364" s="7" t="str">
        <f>VLOOKUP($A364,'Medical Examinations'!$A$1:$P$2336,14,FALSE)</f>
        <v>Yes</v>
      </c>
      <c r="J364" s="7" t="str">
        <f>VLOOKUP($A364,'Medical Examinations'!$A$1:$P$2336,15,FALSE)</f>
        <v>Normal weight</v>
      </c>
      <c r="K364" s="7" t="str">
        <f>VLOOKUP($A364,'Medical Examinations'!$A$1:$P$2336,16,FALSE)</f>
        <v>Normal</v>
      </c>
      <c r="L364" s="12">
        <f>VLOOKUP($A364,'Hospitalisation Details'!$A$1:$U$2344,18,FALSE)</f>
        <v>32833</v>
      </c>
      <c r="M364" s="21">
        <f>VLOOKUP($A364,'Hospitalisation Details'!$A$1:$U$2344,21,FALSE)</f>
        <v>27925.86</v>
      </c>
      <c r="N364" s="9" t="str">
        <f>VLOOKUP($A364,'Hospitalisation Details'!$A$1:$U$2344,14,FALSE)</f>
        <v>tier - 1</v>
      </c>
      <c r="O364" s="9" t="str">
        <f>VLOOKUP($A364,'Hospitalisation Details'!$A$1:$U$2344,15,FALSE)</f>
        <v>tier - 2</v>
      </c>
      <c r="P364" s="9" t="str">
        <f>VLOOKUP($A364,'Hospitalisation Details'!$A$1:$U$2344,16,FALSE)</f>
        <v>R1011</v>
      </c>
      <c r="Q364" s="9">
        <f>VLOOKUP($A364,'Hospitalisation Details'!$A$1:$U$2344,20,FALSE)</f>
        <v>33</v>
      </c>
    </row>
    <row r="365" spans="1:17" ht="15.75" x14ac:dyDescent="0.25">
      <c r="A365" s="10" t="s">
        <v>2008</v>
      </c>
      <c r="B365" s="7" t="str">
        <f>VLOOKUP($A365,'Customer Names'!$A$1:$E$2336,4,FALSE)</f>
        <v xml:space="preserve">  Morgan M</v>
      </c>
      <c r="C365" s="7">
        <f>VLOOKUP($A365,'Medical Examinations'!$A$1:$P$2336,2,FALSE)</f>
        <v>17.600000000000001</v>
      </c>
      <c r="D365" s="7">
        <f>VLOOKUP($A365,'Medical Examinations'!$A$1:$P$2336,3,FALSE)</f>
        <v>5.26</v>
      </c>
      <c r="E365" s="7" t="str">
        <f>VLOOKUP($A365,'Medical Examinations'!$A$1:$P$2336,13,FALSE)</f>
        <v>Yes</v>
      </c>
      <c r="F365" s="7" t="str">
        <f>VLOOKUP($A365,'Medical Examinations'!$A$1:$P$2336,5,FALSE)</f>
        <v>No</v>
      </c>
      <c r="G365" s="7" t="str">
        <f>VLOOKUP($A365,'Medical Examinations'!$A$1:$P$2336,6,FALSE)</f>
        <v>No</v>
      </c>
      <c r="H365" s="7" t="str">
        <f>VLOOKUP($A365,'Medical Examinations'!$A$1:$P$2336,12,FALSE)</f>
        <v>0</v>
      </c>
      <c r="I365" s="7" t="str">
        <f>VLOOKUP($A365,'Medical Examinations'!$A$1:$P$2336,14,FALSE)</f>
        <v>Yes</v>
      </c>
      <c r="J365" s="7" t="str">
        <f>VLOOKUP($A365,'Medical Examinations'!$A$1:$P$2336,15,FALSE)</f>
        <v>Underweight</v>
      </c>
      <c r="K365" s="7" t="str">
        <f>VLOOKUP($A365,'Medical Examinations'!$A$1:$P$2336,16,FALSE)</f>
        <v>Normal</v>
      </c>
      <c r="L365" s="12">
        <f>VLOOKUP($A365,'Hospitalisation Details'!$A$1:$U$2344,18,FALSE)</f>
        <v>31385</v>
      </c>
      <c r="M365" s="21">
        <f>VLOOKUP($A365,'Hospitalisation Details'!$A$1:$U$2344,21,FALSE)</f>
        <v>27849.94</v>
      </c>
      <c r="N365" s="9" t="str">
        <f>VLOOKUP($A365,'Hospitalisation Details'!$A$1:$U$2344,14,FALSE)</f>
        <v>tier - 1</v>
      </c>
      <c r="O365" s="9" t="str">
        <f>VLOOKUP($A365,'Hospitalisation Details'!$A$1:$U$2344,15,FALSE)</f>
        <v>tier - 1</v>
      </c>
      <c r="P365" s="9" t="str">
        <f>VLOOKUP($A365,'Hospitalisation Details'!$A$1:$U$2344,16,FALSE)</f>
        <v>R1011</v>
      </c>
      <c r="Q365" s="9">
        <f>VLOOKUP($A365,'Hospitalisation Details'!$A$1:$U$2344,20,FALSE)</f>
        <v>37</v>
      </c>
    </row>
    <row r="366" spans="1:17" ht="15.75" x14ac:dyDescent="0.25">
      <c r="A366" s="10" t="s">
        <v>2007</v>
      </c>
      <c r="B366" s="7" t="str">
        <f>VLOOKUP($A366,'Customer Names'!$A$1:$E$2336,4,FALSE)</f>
        <v xml:space="preserve">  Caroline</v>
      </c>
      <c r="C366" s="7">
        <f>VLOOKUP($A366,'Medical Examinations'!$A$1:$P$2336,2,FALSE)</f>
        <v>26.29</v>
      </c>
      <c r="D366" s="7">
        <f>VLOOKUP($A366,'Medical Examinations'!$A$1:$P$2336,3,FALSE)</f>
        <v>6.84</v>
      </c>
      <c r="E366" s="7" t="str">
        <f>VLOOKUP($A366,'Medical Examinations'!$A$1:$P$2336,13,FALSE)</f>
        <v>No</v>
      </c>
      <c r="F366" s="7" t="str">
        <f>VLOOKUP($A366,'Medical Examinations'!$A$1:$P$2336,5,FALSE)</f>
        <v>No</v>
      </c>
      <c r="G366" s="7" t="str">
        <f>VLOOKUP($A366,'Medical Examinations'!$A$1:$P$2336,6,FALSE)</f>
        <v>No</v>
      </c>
      <c r="H366" s="7" t="str">
        <f>VLOOKUP($A366,'Medical Examinations'!$A$1:$P$2336,12,FALSE)</f>
        <v>0</v>
      </c>
      <c r="I366" s="7" t="str">
        <f>VLOOKUP($A366,'Medical Examinations'!$A$1:$P$2336,14,FALSE)</f>
        <v>Yes</v>
      </c>
      <c r="J366" s="7" t="str">
        <f>VLOOKUP($A366,'Medical Examinations'!$A$1:$P$2336,15,FALSE)</f>
        <v>Over weight</v>
      </c>
      <c r="K366" s="7" t="str">
        <f>VLOOKUP($A366,'Medical Examinations'!$A$1:$P$2336,16,FALSE)</f>
        <v>Diabetes</v>
      </c>
      <c r="L366" s="12">
        <f>VLOOKUP($A366,'Hospitalisation Details'!$A$1:$U$2344,18,FALSE)</f>
        <v>22103</v>
      </c>
      <c r="M366" s="21">
        <f>VLOOKUP($A366,'Hospitalisation Details'!$A$1:$U$2344,21,FALSE)</f>
        <v>27808.73</v>
      </c>
      <c r="N366" s="9" t="str">
        <f>VLOOKUP($A366,'Hospitalisation Details'!$A$1:$U$2344,14,FALSE)</f>
        <v>tier - 1</v>
      </c>
      <c r="O366" s="9" t="str">
        <f>VLOOKUP($A366,'Hospitalisation Details'!$A$1:$U$2344,15,FALSE)</f>
        <v>tier - 1</v>
      </c>
      <c r="P366" s="9" t="str">
        <f>VLOOKUP($A366,'Hospitalisation Details'!$A$1:$U$2344,16,FALSE)</f>
        <v>R1013</v>
      </c>
      <c r="Q366" s="9">
        <f>VLOOKUP($A366,'Hospitalisation Details'!$A$1:$U$2344,20,FALSE)</f>
        <v>62</v>
      </c>
    </row>
    <row r="367" spans="1:17" ht="15.75" x14ac:dyDescent="0.25">
      <c r="A367" s="10" t="s">
        <v>2006</v>
      </c>
      <c r="B367" s="7" t="str">
        <f>VLOOKUP($A367,'Customer Names'!$A$1:$E$2336,4,FALSE)</f>
        <v xml:space="preserve">  Drew T</v>
      </c>
      <c r="C367" s="7">
        <f>VLOOKUP($A367,'Medical Examinations'!$A$1:$P$2336,2,FALSE)</f>
        <v>35.31</v>
      </c>
      <c r="D367" s="7">
        <f>VLOOKUP($A367,'Medical Examinations'!$A$1:$P$2336,3,FALSE)</f>
        <v>9.0399999999999991</v>
      </c>
      <c r="E367" s="7" t="str">
        <f>VLOOKUP($A367,'Medical Examinations'!$A$1:$P$2336,13,FALSE)</f>
        <v>No</v>
      </c>
      <c r="F367" s="7" t="str">
        <f>VLOOKUP($A367,'Medical Examinations'!$A$1:$P$2336,5,FALSE)</f>
        <v>No</v>
      </c>
      <c r="G367" s="7" t="str">
        <f>VLOOKUP($A367,'Medical Examinations'!$A$1:$P$2336,6,FALSE)</f>
        <v>No</v>
      </c>
      <c r="H367" s="7" t="str">
        <f>VLOOKUP($A367,'Medical Examinations'!$A$1:$P$2336,12,FALSE)</f>
        <v>0</v>
      </c>
      <c r="I367" s="7" t="str">
        <f>VLOOKUP($A367,'Medical Examinations'!$A$1:$P$2336,14,FALSE)</f>
        <v>No</v>
      </c>
      <c r="J367" s="7" t="str">
        <f>VLOOKUP($A367,'Medical Examinations'!$A$1:$P$2336,15,FALSE)</f>
        <v>Obesity</v>
      </c>
      <c r="K367" s="7" t="str">
        <f>VLOOKUP($A367,'Medical Examinations'!$A$1:$P$2336,16,FALSE)</f>
        <v>Diabetes</v>
      </c>
      <c r="L367" s="12">
        <f>VLOOKUP($A367,'Hospitalisation Details'!$A$1:$U$2344,18,FALSE)</f>
        <v>37596</v>
      </c>
      <c r="M367" s="21">
        <f>VLOOKUP($A367,'Hospitalisation Details'!$A$1:$U$2344,21,FALSE)</f>
        <v>27724.29</v>
      </c>
      <c r="N367" s="9" t="str">
        <f>VLOOKUP($A367,'Hospitalisation Details'!$A$1:$U$2344,14,FALSE)</f>
        <v>tier - 1</v>
      </c>
      <c r="O367" s="9" t="str">
        <f>VLOOKUP($A367,'Hospitalisation Details'!$A$1:$U$2344,15,FALSE)</f>
        <v>tier - 3</v>
      </c>
      <c r="P367" s="9" t="str">
        <f>VLOOKUP($A367,'Hospitalisation Details'!$A$1:$U$2344,16,FALSE)</f>
        <v>R1013</v>
      </c>
      <c r="Q367" s="9">
        <f>VLOOKUP($A367,'Hospitalisation Details'!$A$1:$U$2344,20,FALSE)</f>
        <v>20</v>
      </c>
    </row>
    <row r="368" spans="1:17" ht="15.75" x14ac:dyDescent="0.25">
      <c r="A368" s="10" t="s">
        <v>2005</v>
      </c>
      <c r="B368" s="7" t="str">
        <f>VLOOKUP($A368,'Customer Names'!$A$1:$E$2336,4,FALSE)</f>
        <v xml:space="preserve">  Austin W</v>
      </c>
      <c r="C368" s="7">
        <f>VLOOKUP($A368,'Medical Examinations'!$A$1:$P$2336,2,FALSE)</f>
        <v>27.04</v>
      </c>
      <c r="D368" s="7">
        <f>VLOOKUP($A368,'Medical Examinations'!$A$1:$P$2336,3,FALSE)</f>
        <v>4.0999999999999996</v>
      </c>
      <c r="E368" s="7" t="str">
        <f>VLOOKUP($A368,'Medical Examinations'!$A$1:$P$2336,13,FALSE)</f>
        <v>No</v>
      </c>
      <c r="F368" s="7" t="str">
        <f>VLOOKUP($A368,'Medical Examinations'!$A$1:$P$2336,5,FALSE)</f>
        <v>No</v>
      </c>
      <c r="G368" s="7" t="str">
        <f>VLOOKUP($A368,'Medical Examinations'!$A$1:$P$2336,6,FALSE)</f>
        <v>No</v>
      </c>
      <c r="H368" s="7">
        <f>VLOOKUP($A368,'Medical Examinations'!$A$1:$P$2336,12,FALSE)</f>
        <v>1</v>
      </c>
      <c r="I368" s="7" t="str">
        <f>VLOOKUP($A368,'Medical Examinations'!$A$1:$P$2336,14,FALSE)</f>
        <v>Yes</v>
      </c>
      <c r="J368" s="7" t="str">
        <f>VLOOKUP($A368,'Medical Examinations'!$A$1:$P$2336,15,FALSE)</f>
        <v>Over weight</v>
      </c>
      <c r="K368" s="7" t="str">
        <f>VLOOKUP($A368,'Medical Examinations'!$A$1:$P$2336,16,FALSE)</f>
        <v>Normal</v>
      </c>
      <c r="L368" s="12">
        <f>VLOOKUP($A368,'Hospitalisation Details'!$A$1:$U$2344,18,FALSE)</f>
        <v>33788</v>
      </c>
      <c r="M368" s="21">
        <f>VLOOKUP($A368,'Hospitalisation Details'!$A$1:$U$2344,21,FALSE)</f>
        <v>27696.11</v>
      </c>
      <c r="N368" s="9" t="str">
        <f>VLOOKUP($A368,'Hospitalisation Details'!$A$1:$U$2344,14,FALSE)</f>
        <v>tier - 1</v>
      </c>
      <c r="O368" s="9" t="str">
        <f>VLOOKUP($A368,'Hospitalisation Details'!$A$1:$U$2344,15,FALSE)</f>
        <v>tier - 2</v>
      </c>
      <c r="P368" s="9" t="str">
        <f>VLOOKUP($A368,'Hospitalisation Details'!$A$1:$U$2344,16,FALSE)</f>
        <v>R1011</v>
      </c>
      <c r="Q368" s="9">
        <f>VLOOKUP($A368,'Hospitalisation Details'!$A$1:$U$2344,20,FALSE)</f>
        <v>30</v>
      </c>
    </row>
    <row r="369" spans="1:17" ht="15.75" x14ac:dyDescent="0.25">
      <c r="A369" s="10" t="s">
        <v>2004</v>
      </c>
      <c r="B369" s="7" t="str">
        <f>VLOOKUP($A369,'Customer Names'!$A$1:$E$2336,4,FALSE)</f>
        <v xml:space="preserve">  Berenice</v>
      </c>
      <c r="C369" s="7">
        <f>VLOOKUP($A369,'Medical Examinations'!$A$1:$P$2336,2,FALSE)</f>
        <v>30.23</v>
      </c>
      <c r="D369" s="7">
        <f>VLOOKUP($A369,'Medical Examinations'!$A$1:$P$2336,3,FALSE)</f>
        <v>4.2300000000000004</v>
      </c>
      <c r="E369" s="7" t="str">
        <f>VLOOKUP($A369,'Medical Examinations'!$A$1:$P$2336,13,FALSE)</f>
        <v>Yes</v>
      </c>
      <c r="F369" s="7" t="str">
        <f>VLOOKUP($A369,'Medical Examinations'!$A$1:$P$2336,5,FALSE)</f>
        <v>No</v>
      </c>
      <c r="G369" s="7" t="str">
        <f>VLOOKUP($A369,'Medical Examinations'!$A$1:$P$2336,6,FALSE)</f>
        <v>Yes</v>
      </c>
      <c r="H369" s="7">
        <f>VLOOKUP($A369,'Medical Examinations'!$A$1:$P$2336,12,FALSE)</f>
        <v>1</v>
      </c>
      <c r="I369" s="7" t="str">
        <f>VLOOKUP($A369,'Medical Examinations'!$A$1:$P$2336,14,FALSE)</f>
        <v>Yes</v>
      </c>
      <c r="J369" s="7" t="str">
        <f>VLOOKUP($A369,'Medical Examinations'!$A$1:$P$2336,15,FALSE)</f>
        <v>Obesity</v>
      </c>
      <c r="K369" s="7" t="str">
        <f>VLOOKUP($A369,'Medical Examinations'!$A$1:$P$2336,16,FALSE)</f>
        <v>Normal</v>
      </c>
      <c r="L369" s="12">
        <f>VLOOKUP($A369,'Hospitalisation Details'!$A$1:$U$2344,18,FALSE)</f>
        <v>35710</v>
      </c>
      <c r="M369" s="21">
        <f>VLOOKUP($A369,'Hospitalisation Details'!$A$1:$U$2344,21,FALSE)</f>
        <v>27625.17</v>
      </c>
      <c r="N369" s="9" t="str">
        <f>VLOOKUP($A369,'Hospitalisation Details'!$A$1:$U$2344,14,FALSE)</f>
        <v>tier - 1</v>
      </c>
      <c r="O369" s="9" t="str">
        <f>VLOOKUP($A369,'Hospitalisation Details'!$A$1:$U$2344,15,FALSE)</f>
        <v>tier - 1</v>
      </c>
      <c r="P369" s="9" t="str">
        <f>VLOOKUP($A369,'Hospitalisation Details'!$A$1:$U$2344,16,FALSE)</f>
        <v>R1011</v>
      </c>
      <c r="Q369" s="9">
        <f>VLOOKUP($A369,'Hospitalisation Details'!$A$1:$U$2344,20,FALSE)</f>
        <v>25</v>
      </c>
    </row>
    <row r="370" spans="1:17" ht="15.75" x14ac:dyDescent="0.25">
      <c r="A370" s="10" t="s">
        <v>2003</v>
      </c>
      <c r="B370" s="7" t="str">
        <f>VLOOKUP($A370,'Customer Names'!$A$1:$E$2336,4,FALSE)</f>
        <v xml:space="preserve">  Kenneth A</v>
      </c>
      <c r="C370" s="7">
        <f>VLOOKUP($A370,'Medical Examinations'!$A$1:$P$2336,2,FALSE)</f>
        <v>30.6</v>
      </c>
      <c r="D370" s="7">
        <f>VLOOKUP($A370,'Medical Examinations'!$A$1:$P$2336,3,FALSE)</f>
        <v>6.48</v>
      </c>
      <c r="E370" s="7" t="str">
        <f>VLOOKUP($A370,'Medical Examinations'!$A$1:$P$2336,13,FALSE)</f>
        <v>Yes</v>
      </c>
      <c r="F370" s="7" t="str">
        <f>VLOOKUP($A370,'Medical Examinations'!$A$1:$P$2336,5,FALSE)</f>
        <v>No</v>
      </c>
      <c r="G370" s="7" t="str">
        <f>VLOOKUP($A370,'Medical Examinations'!$A$1:$P$2336,6,FALSE)</f>
        <v>Yes</v>
      </c>
      <c r="H370" s="7">
        <f>VLOOKUP($A370,'Medical Examinations'!$A$1:$P$2336,12,FALSE)</f>
        <v>1</v>
      </c>
      <c r="I370" s="7" t="str">
        <f>VLOOKUP($A370,'Medical Examinations'!$A$1:$P$2336,14,FALSE)</f>
        <v>Yes</v>
      </c>
      <c r="J370" s="7" t="str">
        <f>VLOOKUP($A370,'Medical Examinations'!$A$1:$P$2336,15,FALSE)</f>
        <v>Obesity</v>
      </c>
      <c r="K370" s="7" t="str">
        <f>VLOOKUP($A370,'Medical Examinations'!$A$1:$P$2336,16,FALSE)</f>
        <v>Prediabetes</v>
      </c>
      <c r="L370" s="12">
        <f>VLOOKUP($A370,'Hospitalisation Details'!$A$1:$U$2344,18,FALSE)</f>
        <v>35682</v>
      </c>
      <c r="M370" s="21">
        <f>VLOOKUP($A370,'Hospitalisation Details'!$A$1:$U$2344,21,FALSE)</f>
        <v>27619.360000000001</v>
      </c>
      <c r="N370" s="9" t="str">
        <f>VLOOKUP($A370,'Hospitalisation Details'!$A$1:$U$2344,14,FALSE)</f>
        <v>tier - 2</v>
      </c>
      <c r="O370" s="9" t="str">
        <f>VLOOKUP($A370,'Hospitalisation Details'!$A$1:$U$2344,15,FALSE)</f>
        <v>tier - 3</v>
      </c>
      <c r="P370" s="9" t="str">
        <f>VLOOKUP($A370,'Hospitalisation Details'!$A$1:$U$2344,16,FALSE)</f>
        <v>R1011</v>
      </c>
      <c r="Q370" s="9">
        <f>VLOOKUP($A370,'Hospitalisation Details'!$A$1:$U$2344,20,FALSE)</f>
        <v>25</v>
      </c>
    </row>
    <row r="371" spans="1:17" ht="15.75" x14ac:dyDescent="0.25">
      <c r="A371" s="10" t="s">
        <v>2002</v>
      </c>
      <c r="B371" s="7" t="str">
        <f>VLOOKUP($A371,'Customer Names'!$A$1:$E$2336,4,FALSE)</f>
        <v xml:space="preserve">  Miguel</v>
      </c>
      <c r="C371" s="7">
        <f>VLOOKUP($A371,'Medical Examinations'!$A$1:$P$2336,2,FALSE)</f>
        <v>26.8</v>
      </c>
      <c r="D371" s="7">
        <f>VLOOKUP($A371,'Medical Examinations'!$A$1:$P$2336,3,FALSE)</f>
        <v>5.53</v>
      </c>
      <c r="E371" s="7" t="str">
        <f>VLOOKUP($A371,'Medical Examinations'!$A$1:$P$2336,13,FALSE)</f>
        <v>No</v>
      </c>
      <c r="F371" s="7" t="str">
        <f>VLOOKUP($A371,'Medical Examinations'!$A$1:$P$2336,5,FALSE)</f>
        <v>No</v>
      </c>
      <c r="G371" s="7" t="str">
        <f>VLOOKUP($A371,'Medical Examinations'!$A$1:$P$2336,6,FALSE)</f>
        <v>No</v>
      </c>
      <c r="H371" s="7">
        <f>VLOOKUP($A371,'Medical Examinations'!$A$1:$P$2336,12,FALSE)</f>
        <v>1</v>
      </c>
      <c r="I371" s="7" t="str">
        <f>VLOOKUP($A371,'Medical Examinations'!$A$1:$P$2336,14,FALSE)</f>
        <v>Yes</v>
      </c>
      <c r="J371" s="7" t="str">
        <f>VLOOKUP($A371,'Medical Examinations'!$A$1:$P$2336,15,FALSE)</f>
        <v>Over weight</v>
      </c>
      <c r="K371" s="7" t="str">
        <f>VLOOKUP($A371,'Medical Examinations'!$A$1:$P$2336,16,FALSE)</f>
        <v>Normal</v>
      </c>
      <c r="L371" s="12">
        <f>VLOOKUP($A371,'Hospitalisation Details'!$A$1:$U$2344,18,FALSE)</f>
        <v>33766</v>
      </c>
      <c r="M371" s="21">
        <f>VLOOKUP($A371,'Hospitalisation Details'!$A$1:$U$2344,21,FALSE)</f>
        <v>27614.71</v>
      </c>
      <c r="N371" s="9" t="str">
        <f>VLOOKUP($A371,'Hospitalisation Details'!$A$1:$U$2344,14,FALSE)</f>
        <v>tier - 2</v>
      </c>
      <c r="O371" s="9" t="str">
        <f>VLOOKUP($A371,'Hospitalisation Details'!$A$1:$U$2344,15,FALSE)</f>
        <v>tier - 3</v>
      </c>
      <c r="P371" s="9" t="str">
        <f>VLOOKUP($A371,'Hospitalisation Details'!$A$1:$U$2344,16,FALSE)</f>
        <v>R1011</v>
      </c>
      <c r="Q371" s="9">
        <f>VLOOKUP($A371,'Hospitalisation Details'!$A$1:$U$2344,20,FALSE)</f>
        <v>30</v>
      </c>
    </row>
    <row r="372" spans="1:17" ht="15.75" x14ac:dyDescent="0.25">
      <c r="A372" s="10" t="s">
        <v>2001</v>
      </c>
      <c r="B372" s="7" t="str">
        <f>VLOOKUP($A372,'Customer Names'!$A$1:$E$2336,4,FALSE)</f>
        <v xml:space="preserve">  Hadley T</v>
      </c>
      <c r="C372" s="7">
        <f>VLOOKUP($A372,'Medical Examinations'!$A$1:$P$2336,2,FALSE)</f>
        <v>16.86</v>
      </c>
      <c r="D372" s="7">
        <f>VLOOKUP($A372,'Medical Examinations'!$A$1:$P$2336,3,FALSE)</f>
        <v>4.07</v>
      </c>
      <c r="E372" s="7" t="str">
        <f>VLOOKUP($A372,'Medical Examinations'!$A$1:$P$2336,13,FALSE)</f>
        <v>Yes</v>
      </c>
      <c r="F372" s="7" t="str">
        <f>VLOOKUP($A372,'Medical Examinations'!$A$1:$P$2336,5,FALSE)</f>
        <v>No</v>
      </c>
      <c r="G372" s="7" t="str">
        <f>VLOOKUP($A372,'Medical Examinations'!$A$1:$P$2336,6,FALSE)</f>
        <v>No</v>
      </c>
      <c r="H372" s="7" t="str">
        <f>VLOOKUP($A372,'Medical Examinations'!$A$1:$P$2336,12,FALSE)</f>
        <v>0</v>
      </c>
      <c r="I372" s="7" t="str">
        <f>VLOOKUP($A372,'Medical Examinations'!$A$1:$P$2336,14,FALSE)</f>
        <v>Yes</v>
      </c>
      <c r="J372" s="7" t="str">
        <f>VLOOKUP($A372,'Medical Examinations'!$A$1:$P$2336,15,FALSE)</f>
        <v>Underweight</v>
      </c>
      <c r="K372" s="7" t="str">
        <f>VLOOKUP($A372,'Medical Examinations'!$A$1:$P$2336,16,FALSE)</f>
        <v>Normal</v>
      </c>
      <c r="L372" s="12">
        <f>VLOOKUP($A372,'Hospitalisation Details'!$A$1:$U$2344,18,FALSE)</f>
        <v>31357</v>
      </c>
      <c r="M372" s="21">
        <f>VLOOKUP($A372,'Hospitalisation Details'!$A$1:$U$2344,21,FALSE)</f>
        <v>27598.93</v>
      </c>
      <c r="N372" s="9" t="str">
        <f>VLOOKUP($A372,'Hospitalisation Details'!$A$1:$U$2344,14,FALSE)</f>
        <v>tier - 2</v>
      </c>
      <c r="O372" s="9" t="str">
        <f>VLOOKUP($A372,'Hospitalisation Details'!$A$1:$U$2344,15,FALSE)</f>
        <v>tier - 1</v>
      </c>
      <c r="P372" s="9" t="str">
        <f>VLOOKUP($A372,'Hospitalisation Details'!$A$1:$U$2344,16,FALSE)</f>
        <v>R1011</v>
      </c>
      <c r="Q372" s="9">
        <f>VLOOKUP($A372,'Hospitalisation Details'!$A$1:$U$2344,20,FALSE)</f>
        <v>37</v>
      </c>
    </row>
    <row r="373" spans="1:17" ht="15.75" x14ac:dyDescent="0.25">
      <c r="A373" s="10" t="s">
        <v>2000</v>
      </c>
      <c r="B373" s="7" t="str">
        <f>VLOOKUP($A373,'Customer Names'!$A$1:$E$2336,4,FALSE)</f>
        <v xml:space="preserve">  Taylor</v>
      </c>
      <c r="C373" s="7">
        <f>VLOOKUP($A373,'Medical Examinations'!$A$1:$P$2336,2,FALSE)</f>
        <v>16.3</v>
      </c>
      <c r="D373" s="7">
        <f>VLOOKUP($A373,'Medical Examinations'!$A$1:$P$2336,3,FALSE)</f>
        <v>5.51</v>
      </c>
      <c r="E373" s="7" t="str">
        <f>VLOOKUP($A373,'Medical Examinations'!$A$1:$P$2336,13,FALSE)</f>
        <v>No</v>
      </c>
      <c r="F373" s="7" t="str">
        <f>VLOOKUP($A373,'Medical Examinations'!$A$1:$P$2336,5,FALSE)</f>
        <v>No</v>
      </c>
      <c r="G373" s="7" t="str">
        <f>VLOOKUP($A373,'Medical Examinations'!$A$1:$P$2336,6,FALSE)</f>
        <v>No</v>
      </c>
      <c r="H373" s="7">
        <f>VLOOKUP($A373,'Medical Examinations'!$A$1:$P$2336,12,FALSE)</f>
        <v>1</v>
      </c>
      <c r="I373" s="7" t="str">
        <f>VLOOKUP($A373,'Medical Examinations'!$A$1:$P$2336,14,FALSE)</f>
        <v>Yes</v>
      </c>
      <c r="J373" s="7" t="str">
        <f>VLOOKUP($A373,'Medical Examinations'!$A$1:$P$2336,15,FALSE)</f>
        <v>Underweight</v>
      </c>
      <c r="K373" s="7" t="str">
        <f>VLOOKUP($A373,'Medical Examinations'!$A$1:$P$2336,16,FALSE)</f>
        <v>Normal</v>
      </c>
      <c r="L373" s="12">
        <f>VLOOKUP($A373,'Hospitalisation Details'!$A$1:$U$2344,18,FALSE)</f>
        <v>30885</v>
      </c>
      <c r="M373" s="21">
        <f>VLOOKUP($A373,'Hospitalisation Details'!$A$1:$U$2344,21,FALSE)</f>
        <v>27534.53</v>
      </c>
      <c r="N373" s="9" t="str">
        <f>VLOOKUP($A373,'Hospitalisation Details'!$A$1:$U$2344,14,FALSE)</f>
        <v>tier - 2</v>
      </c>
      <c r="O373" s="9" t="str">
        <f>VLOOKUP($A373,'Hospitalisation Details'!$A$1:$U$2344,15,FALSE)</f>
        <v>tier - 2</v>
      </c>
      <c r="P373" s="9" t="str">
        <f>VLOOKUP($A373,'Hospitalisation Details'!$A$1:$U$2344,16,FALSE)</f>
        <v>R1011</v>
      </c>
      <c r="Q373" s="9">
        <f>VLOOKUP($A373,'Hospitalisation Details'!$A$1:$U$2344,20,FALSE)</f>
        <v>38</v>
      </c>
    </row>
    <row r="374" spans="1:17" ht="15.75" x14ac:dyDescent="0.25">
      <c r="A374" s="10" t="s">
        <v>1999</v>
      </c>
      <c r="B374" s="7" t="str">
        <f>VLOOKUP($A374,'Customer Names'!$A$1:$E$2336,4,FALSE)</f>
        <v xml:space="preserve">  Tenielle M</v>
      </c>
      <c r="C374" s="7">
        <f>VLOOKUP($A374,'Medical Examinations'!$A$1:$P$2336,2,FALSE)</f>
        <v>29.81</v>
      </c>
      <c r="D374" s="7">
        <f>VLOOKUP($A374,'Medical Examinations'!$A$1:$P$2336,3,FALSE)</f>
        <v>11.66</v>
      </c>
      <c r="E374" s="7" t="str">
        <f>VLOOKUP($A374,'Medical Examinations'!$A$1:$P$2336,13,FALSE)</f>
        <v>No</v>
      </c>
      <c r="F374" s="7" t="str">
        <f>VLOOKUP($A374,'Medical Examinations'!$A$1:$P$2336,5,FALSE)</f>
        <v>No</v>
      </c>
      <c r="G374" s="7" t="str">
        <f>VLOOKUP($A374,'Medical Examinations'!$A$1:$P$2336,6,FALSE)</f>
        <v>No</v>
      </c>
      <c r="H374" s="7" t="str">
        <f>VLOOKUP($A374,'Medical Examinations'!$A$1:$P$2336,12,FALSE)</f>
        <v>0</v>
      </c>
      <c r="I374" s="7" t="str">
        <f>VLOOKUP($A374,'Medical Examinations'!$A$1:$P$2336,14,FALSE)</f>
        <v>Yes</v>
      </c>
      <c r="J374" s="7" t="str">
        <f>VLOOKUP($A374,'Medical Examinations'!$A$1:$P$2336,15,FALSE)</f>
        <v>Over weight</v>
      </c>
      <c r="K374" s="7" t="str">
        <f>VLOOKUP($A374,'Medical Examinations'!$A$1:$P$2336,16,FALSE)</f>
        <v>Diabetes</v>
      </c>
      <c r="L374" s="12">
        <f>VLOOKUP($A374,'Hospitalisation Details'!$A$1:$U$2344,18,FALSE)</f>
        <v>24034</v>
      </c>
      <c r="M374" s="21">
        <f>VLOOKUP($A374,'Hospitalisation Details'!$A$1:$U$2344,21,FALSE)</f>
        <v>27533.91</v>
      </c>
      <c r="N374" s="9" t="str">
        <f>VLOOKUP($A374,'Hospitalisation Details'!$A$1:$U$2344,14,FALSE)</f>
        <v>tier - 2</v>
      </c>
      <c r="O374" s="9" t="str">
        <f>VLOOKUP($A374,'Hospitalisation Details'!$A$1:$U$2344,15,FALSE)</f>
        <v>tier - 3</v>
      </c>
      <c r="P374" s="9" t="str">
        <f>VLOOKUP($A374,'Hospitalisation Details'!$A$1:$U$2344,16,FALSE)</f>
        <v>R1013</v>
      </c>
      <c r="Q374" s="9">
        <f>VLOOKUP($A374,'Hospitalisation Details'!$A$1:$U$2344,20,FALSE)</f>
        <v>57</v>
      </c>
    </row>
    <row r="375" spans="1:17" ht="15.75" x14ac:dyDescent="0.25">
      <c r="A375" s="10" t="s">
        <v>1998</v>
      </c>
      <c r="B375" s="7" t="str">
        <f>VLOOKUP($A375,'Customer Names'!$A$1:$E$2336,4,FALSE)</f>
        <v xml:space="preserve">  Andrea</v>
      </c>
      <c r="C375" s="7">
        <f>VLOOKUP($A375,'Medical Examinations'!$A$1:$P$2336,2,FALSE)</f>
        <v>16.329999999999998</v>
      </c>
      <c r="D375" s="7">
        <f>VLOOKUP($A375,'Medical Examinations'!$A$1:$P$2336,3,FALSE)</f>
        <v>7.26</v>
      </c>
      <c r="E375" s="7" t="str">
        <f>VLOOKUP($A375,'Medical Examinations'!$A$1:$P$2336,13,FALSE)</f>
        <v>Yes</v>
      </c>
      <c r="F375" s="7" t="str">
        <f>VLOOKUP($A375,'Medical Examinations'!$A$1:$P$2336,5,FALSE)</f>
        <v>No</v>
      </c>
      <c r="G375" s="7" t="str">
        <f>VLOOKUP($A375,'Medical Examinations'!$A$1:$P$2336,6,FALSE)</f>
        <v>No</v>
      </c>
      <c r="H375" s="7" t="str">
        <f>VLOOKUP($A375,'Medical Examinations'!$A$1:$P$2336,12,FALSE)</f>
        <v>0</v>
      </c>
      <c r="I375" s="7" t="str">
        <f>VLOOKUP($A375,'Medical Examinations'!$A$1:$P$2336,14,FALSE)</f>
        <v>Yes</v>
      </c>
      <c r="J375" s="7" t="str">
        <f>VLOOKUP($A375,'Medical Examinations'!$A$1:$P$2336,15,FALSE)</f>
        <v>Underweight</v>
      </c>
      <c r="K375" s="7" t="str">
        <f>VLOOKUP($A375,'Medical Examinations'!$A$1:$P$2336,16,FALSE)</f>
        <v>Diabetes</v>
      </c>
      <c r="L375" s="12">
        <f>VLOOKUP($A375,'Hospitalisation Details'!$A$1:$U$2344,18,FALSE)</f>
        <v>29862</v>
      </c>
      <c r="M375" s="21">
        <f>VLOOKUP($A375,'Hospitalisation Details'!$A$1:$U$2344,21,FALSE)</f>
        <v>27495.59</v>
      </c>
      <c r="N375" s="9" t="str">
        <f>VLOOKUP($A375,'Hospitalisation Details'!$A$1:$U$2344,14,FALSE)</f>
        <v>tier - 2</v>
      </c>
      <c r="O375" s="9" t="str">
        <f>VLOOKUP($A375,'Hospitalisation Details'!$A$1:$U$2344,15,FALSE)</f>
        <v>tier - 1</v>
      </c>
      <c r="P375" s="9" t="str">
        <f>VLOOKUP($A375,'Hospitalisation Details'!$A$1:$U$2344,16,FALSE)</f>
        <v>R1011</v>
      </c>
      <c r="Q375" s="9">
        <f>VLOOKUP($A375,'Hospitalisation Details'!$A$1:$U$2344,20,FALSE)</f>
        <v>41</v>
      </c>
    </row>
    <row r="376" spans="1:17" ht="15.75" x14ac:dyDescent="0.25">
      <c r="A376" s="10" t="s">
        <v>1997</v>
      </c>
      <c r="B376" s="7" t="str">
        <f>VLOOKUP($A376,'Customer Names'!$A$1:$E$2336,4,FALSE)</f>
        <v xml:space="preserve">  Nora P</v>
      </c>
      <c r="C376" s="7">
        <f>VLOOKUP($A376,'Medical Examinations'!$A$1:$P$2336,2,FALSE)</f>
        <v>16.37</v>
      </c>
      <c r="D376" s="7">
        <f>VLOOKUP($A376,'Medical Examinations'!$A$1:$P$2336,3,FALSE)</f>
        <v>4.79</v>
      </c>
      <c r="E376" s="7" t="str">
        <f>VLOOKUP($A376,'Medical Examinations'!$A$1:$P$2336,13,FALSE)</f>
        <v>Yes</v>
      </c>
      <c r="F376" s="7" t="str">
        <f>VLOOKUP($A376,'Medical Examinations'!$A$1:$P$2336,5,FALSE)</f>
        <v>No</v>
      </c>
      <c r="G376" s="7" t="str">
        <f>VLOOKUP($A376,'Medical Examinations'!$A$1:$P$2336,6,FALSE)</f>
        <v>No</v>
      </c>
      <c r="H376" s="7" t="str">
        <f>VLOOKUP($A376,'Medical Examinations'!$A$1:$P$2336,12,FALSE)</f>
        <v>0</v>
      </c>
      <c r="I376" s="7" t="str">
        <f>VLOOKUP($A376,'Medical Examinations'!$A$1:$P$2336,14,FALSE)</f>
        <v>Yes</v>
      </c>
      <c r="J376" s="7" t="str">
        <f>VLOOKUP($A376,'Medical Examinations'!$A$1:$P$2336,15,FALSE)</f>
        <v>Underweight</v>
      </c>
      <c r="K376" s="7" t="str">
        <f>VLOOKUP($A376,'Medical Examinations'!$A$1:$P$2336,16,FALSE)</f>
        <v>Normal</v>
      </c>
      <c r="L376" s="12">
        <f>VLOOKUP($A376,'Hospitalisation Details'!$A$1:$U$2344,18,FALSE)</f>
        <v>31386</v>
      </c>
      <c r="M376" s="21">
        <f>VLOOKUP($A376,'Hospitalisation Details'!$A$1:$U$2344,21,FALSE)</f>
        <v>27432.73</v>
      </c>
      <c r="N376" s="9" t="str">
        <f>VLOOKUP($A376,'Hospitalisation Details'!$A$1:$U$2344,14,FALSE)</f>
        <v>tier - 2</v>
      </c>
      <c r="O376" s="9" t="str">
        <f>VLOOKUP($A376,'Hospitalisation Details'!$A$1:$U$2344,15,FALSE)</f>
        <v>tier - 1</v>
      </c>
      <c r="P376" s="9" t="str">
        <f>VLOOKUP($A376,'Hospitalisation Details'!$A$1:$U$2344,16,FALSE)</f>
        <v>R1011</v>
      </c>
      <c r="Q376" s="9">
        <f>VLOOKUP($A376,'Hospitalisation Details'!$A$1:$U$2344,20,FALSE)</f>
        <v>37</v>
      </c>
    </row>
    <row r="377" spans="1:17" ht="15.75" x14ac:dyDescent="0.25">
      <c r="A377" s="10" t="s">
        <v>1996</v>
      </c>
      <c r="B377" s="7" t="str">
        <f>VLOOKUP($A377,'Customer Names'!$A$1:$E$2336,4,FALSE)</f>
        <v xml:space="preserve">  Zachary</v>
      </c>
      <c r="C377" s="7">
        <f>VLOOKUP($A377,'Medical Examinations'!$A$1:$P$2336,2,FALSE)</f>
        <v>22.42</v>
      </c>
      <c r="D377" s="7">
        <f>VLOOKUP($A377,'Medical Examinations'!$A$1:$P$2336,3,FALSE)</f>
        <v>4.68</v>
      </c>
      <c r="E377" s="7" t="str">
        <f>VLOOKUP($A377,'Medical Examinations'!$A$1:$P$2336,13,FALSE)</f>
        <v>Yes</v>
      </c>
      <c r="F377" s="7" t="str">
        <f>VLOOKUP($A377,'Medical Examinations'!$A$1:$P$2336,5,FALSE)</f>
        <v>No</v>
      </c>
      <c r="G377" s="7" t="str">
        <f>VLOOKUP($A377,'Medical Examinations'!$A$1:$P$2336,6,FALSE)</f>
        <v>No</v>
      </c>
      <c r="H377" s="7">
        <f>VLOOKUP($A377,'Medical Examinations'!$A$1:$P$2336,12,FALSE)</f>
        <v>1</v>
      </c>
      <c r="I377" s="7" t="str">
        <f>VLOOKUP($A377,'Medical Examinations'!$A$1:$P$2336,14,FALSE)</f>
        <v>No</v>
      </c>
      <c r="J377" s="7" t="str">
        <f>VLOOKUP($A377,'Medical Examinations'!$A$1:$P$2336,15,FALSE)</f>
        <v>Normal weight</v>
      </c>
      <c r="K377" s="7" t="str">
        <f>VLOOKUP($A377,'Medical Examinations'!$A$1:$P$2336,16,FALSE)</f>
        <v>Normal</v>
      </c>
      <c r="L377" s="12">
        <f>VLOOKUP($A377,'Hospitalisation Details'!$A$1:$U$2344,18,FALSE)</f>
        <v>32401</v>
      </c>
      <c r="M377" s="21">
        <f>VLOOKUP($A377,'Hospitalisation Details'!$A$1:$U$2344,21,FALSE)</f>
        <v>27375.9</v>
      </c>
      <c r="N377" s="9" t="str">
        <f>VLOOKUP($A377,'Hospitalisation Details'!$A$1:$U$2344,14,FALSE)</f>
        <v>tier - 2</v>
      </c>
      <c r="O377" s="9" t="str">
        <f>VLOOKUP($A377,'Hospitalisation Details'!$A$1:$U$2344,15,FALSE)</f>
        <v>tier - 3</v>
      </c>
      <c r="P377" s="9" t="str">
        <f>VLOOKUP($A377,'Hospitalisation Details'!$A$1:$U$2344,16,FALSE)</f>
        <v>R1015</v>
      </c>
      <c r="Q377" s="9">
        <f>VLOOKUP($A377,'Hospitalisation Details'!$A$1:$U$2344,20,FALSE)</f>
        <v>34</v>
      </c>
    </row>
    <row r="378" spans="1:17" ht="15.75" x14ac:dyDescent="0.25">
      <c r="A378" s="10" t="s">
        <v>1995</v>
      </c>
      <c r="B378" s="7" t="str">
        <f>VLOOKUP($A378,'Customer Names'!$A$1:$E$2336,4,FALSE)</f>
        <v xml:space="preserve">  Michael</v>
      </c>
      <c r="C378" s="7">
        <f>VLOOKUP($A378,'Medical Examinations'!$A$1:$P$2336,2,FALSE)</f>
        <v>31.35</v>
      </c>
      <c r="D378" s="7">
        <f>VLOOKUP($A378,'Medical Examinations'!$A$1:$P$2336,3,FALSE)</f>
        <v>4.33</v>
      </c>
      <c r="E378" s="7" t="str">
        <f>VLOOKUP($A378,'Medical Examinations'!$A$1:$P$2336,13,FALSE)</f>
        <v>Yes</v>
      </c>
      <c r="F378" s="7" t="str">
        <f>VLOOKUP($A378,'Medical Examinations'!$A$1:$P$2336,5,FALSE)</f>
        <v>No</v>
      </c>
      <c r="G378" s="7" t="str">
        <f>VLOOKUP($A378,'Medical Examinations'!$A$1:$P$2336,6,FALSE)</f>
        <v>Yes</v>
      </c>
      <c r="H378" s="7">
        <f>VLOOKUP($A378,'Medical Examinations'!$A$1:$P$2336,12,FALSE)</f>
        <v>1</v>
      </c>
      <c r="I378" s="7" t="str">
        <f>VLOOKUP($A378,'Medical Examinations'!$A$1:$P$2336,14,FALSE)</f>
        <v>No</v>
      </c>
      <c r="J378" s="7" t="str">
        <f>VLOOKUP($A378,'Medical Examinations'!$A$1:$P$2336,15,FALSE)</f>
        <v>Obesity</v>
      </c>
      <c r="K378" s="7" t="str">
        <f>VLOOKUP($A378,'Medical Examinations'!$A$1:$P$2336,16,FALSE)</f>
        <v>Normal</v>
      </c>
      <c r="L378" s="12">
        <f>VLOOKUP($A378,'Hospitalisation Details'!$A$1:$U$2344,18,FALSE)</f>
        <v>25492</v>
      </c>
      <c r="M378" s="21">
        <f>VLOOKUP($A378,'Hospitalisation Details'!$A$1:$U$2344,21,FALSE)</f>
        <v>27346.04</v>
      </c>
      <c r="N378" s="9" t="str">
        <f>VLOOKUP($A378,'Hospitalisation Details'!$A$1:$U$2344,14,FALSE)</f>
        <v>tier - 2</v>
      </c>
      <c r="O378" s="9" t="str">
        <f>VLOOKUP($A378,'Hospitalisation Details'!$A$1:$U$2344,15,FALSE)</f>
        <v>tier - 2</v>
      </c>
      <c r="P378" s="9" t="str">
        <f>VLOOKUP($A378,'Hospitalisation Details'!$A$1:$U$2344,16,FALSE)</f>
        <v>R1013</v>
      </c>
      <c r="Q378" s="9">
        <f>VLOOKUP($A378,'Hospitalisation Details'!$A$1:$U$2344,20,FALSE)</f>
        <v>53</v>
      </c>
    </row>
    <row r="379" spans="1:17" ht="15.75" x14ac:dyDescent="0.25">
      <c r="A379" s="10" t="s">
        <v>1994</v>
      </c>
      <c r="B379" s="7" t="str">
        <f>VLOOKUP($A379,'Customer Names'!$A$1:$E$2336,4,FALSE)</f>
        <v xml:space="preserve">  Alyssa K</v>
      </c>
      <c r="C379" s="7">
        <f>VLOOKUP($A379,'Medical Examinations'!$A$1:$P$2336,2,FALSE)</f>
        <v>31.9</v>
      </c>
      <c r="D379" s="7">
        <f>VLOOKUP($A379,'Medical Examinations'!$A$1:$P$2336,3,FALSE)</f>
        <v>11.89</v>
      </c>
      <c r="E379" s="7" t="str">
        <f>VLOOKUP($A379,'Medical Examinations'!$A$1:$P$2336,13,FALSE)</f>
        <v>No</v>
      </c>
      <c r="F379" s="7" t="str">
        <f>VLOOKUP($A379,'Medical Examinations'!$A$1:$P$2336,5,FALSE)</f>
        <v>No</v>
      </c>
      <c r="G379" s="7" t="str">
        <f>VLOOKUP($A379,'Medical Examinations'!$A$1:$P$2336,6,FALSE)</f>
        <v>No</v>
      </c>
      <c r="H379" s="7" t="str">
        <f>VLOOKUP($A379,'Medical Examinations'!$A$1:$P$2336,12,FALSE)</f>
        <v>0</v>
      </c>
      <c r="I379" s="7" t="str">
        <f>VLOOKUP($A379,'Medical Examinations'!$A$1:$P$2336,14,FALSE)</f>
        <v>No</v>
      </c>
      <c r="J379" s="7" t="str">
        <f>VLOOKUP($A379,'Medical Examinations'!$A$1:$P$2336,15,FALSE)</f>
        <v>Obesity</v>
      </c>
      <c r="K379" s="7" t="str">
        <f>VLOOKUP($A379,'Medical Examinations'!$A$1:$P$2336,16,FALSE)</f>
        <v>Diabetes</v>
      </c>
      <c r="L379" s="12">
        <f>VLOOKUP($A379,'Hospitalisation Details'!$A$1:$U$2344,18,FALSE)</f>
        <v>24995</v>
      </c>
      <c r="M379" s="21">
        <f>VLOOKUP($A379,'Hospitalisation Details'!$A$1:$U$2344,21,FALSE)</f>
        <v>27322.73</v>
      </c>
      <c r="N379" s="9" t="str">
        <f>VLOOKUP($A379,'Hospitalisation Details'!$A$1:$U$2344,14,FALSE)</f>
        <v>tier - 2</v>
      </c>
      <c r="O379" s="9" t="str">
        <f>VLOOKUP($A379,'Hospitalisation Details'!$A$1:$U$2344,15,FALSE)</f>
        <v>tier - 2</v>
      </c>
      <c r="P379" s="9" t="str">
        <f>VLOOKUP($A379,'Hospitalisation Details'!$A$1:$U$2344,16,FALSE)</f>
        <v>R1013</v>
      </c>
      <c r="Q379" s="9">
        <f>VLOOKUP($A379,'Hospitalisation Details'!$A$1:$U$2344,20,FALSE)</f>
        <v>55</v>
      </c>
    </row>
    <row r="380" spans="1:17" ht="15.75" x14ac:dyDescent="0.25">
      <c r="A380" s="10" t="s">
        <v>1993</v>
      </c>
      <c r="B380" s="7" t="str">
        <f>VLOOKUP($A380,'Customer Names'!$A$1:$E$2336,4,FALSE)</f>
        <v xml:space="preserve">  Heather</v>
      </c>
      <c r="C380" s="7">
        <f>VLOOKUP($A380,'Medical Examinations'!$A$1:$P$2336,2,FALSE)</f>
        <v>30.6</v>
      </c>
      <c r="D380" s="7">
        <f>VLOOKUP($A380,'Medical Examinations'!$A$1:$P$2336,3,FALSE)</f>
        <v>5.24</v>
      </c>
      <c r="E380" s="7" t="str">
        <f>VLOOKUP($A380,'Medical Examinations'!$A$1:$P$2336,13,FALSE)</f>
        <v>No</v>
      </c>
      <c r="F380" s="7" t="str">
        <f>VLOOKUP($A380,'Medical Examinations'!$A$1:$P$2336,5,FALSE)</f>
        <v>No</v>
      </c>
      <c r="G380" s="7" t="str">
        <f>VLOOKUP($A380,'Medical Examinations'!$A$1:$P$2336,6,FALSE)</f>
        <v>No</v>
      </c>
      <c r="H380" s="7" t="str">
        <f>VLOOKUP($A380,'Medical Examinations'!$A$1:$P$2336,12,FALSE)</f>
        <v>0</v>
      </c>
      <c r="I380" s="7" t="str">
        <f>VLOOKUP($A380,'Medical Examinations'!$A$1:$P$2336,14,FALSE)</f>
        <v>Yes</v>
      </c>
      <c r="J380" s="7" t="str">
        <f>VLOOKUP($A380,'Medical Examinations'!$A$1:$P$2336,15,FALSE)</f>
        <v>Obesity</v>
      </c>
      <c r="K380" s="7" t="str">
        <f>VLOOKUP($A380,'Medical Examinations'!$A$1:$P$2336,16,FALSE)</f>
        <v>Normal</v>
      </c>
      <c r="L380" s="12">
        <f>VLOOKUP($A380,'Hospitalisation Details'!$A$1:$U$2344,18,FALSE)</f>
        <v>36496</v>
      </c>
      <c r="M380" s="21">
        <f>VLOOKUP($A380,'Hospitalisation Details'!$A$1:$U$2344,21,FALSE)</f>
        <v>27236.959999999999</v>
      </c>
      <c r="N380" s="9" t="str">
        <f>VLOOKUP($A380,'Hospitalisation Details'!$A$1:$U$2344,14,FALSE)</f>
        <v>tier - 2</v>
      </c>
      <c r="O380" s="9" t="str">
        <f>VLOOKUP($A380,'Hospitalisation Details'!$A$1:$U$2344,15,FALSE)</f>
        <v>tier - 1</v>
      </c>
      <c r="P380" s="9" t="str">
        <f>VLOOKUP($A380,'Hospitalisation Details'!$A$1:$U$2344,16,FALSE)</f>
        <v>R1011</v>
      </c>
      <c r="Q380" s="9">
        <f>VLOOKUP($A380,'Hospitalisation Details'!$A$1:$U$2344,20,FALSE)</f>
        <v>23</v>
      </c>
    </row>
    <row r="381" spans="1:17" ht="15.75" x14ac:dyDescent="0.25">
      <c r="A381" s="10" t="s">
        <v>1992</v>
      </c>
      <c r="B381" s="7" t="str">
        <f>VLOOKUP($A381,'Customer Names'!$A$1:$E$2336,4,FALSE)</f>
        <v xml:space="preserve">  Dante</v>
      </c>
      <c r="C381" s="7">
        <f>VLOOKUP($A381,'Medical Examinations'!$A$1:$P$2336,2,FALSE)</f>
        <v>28.975000000000001</v>
      </c>
      <c r="D381" s="7">
        <f>VLOOKUP($A381,'Medical Examinations'!$A$1:$P$2336,3,FALSE)</f>
        <v>7.63</v>
      </c>
      <c r="E381" s="7" t="str">
        <f>VLOOKUP($A381,'Medical Examinations'!$A$1:$P$2336,13,FALSE)</f>
        <v>No</v>
      </c>
      <c r="F381" s="7" t="str">
        <f>VLOOKUP($A381,'Medical Examinations'!$A$1:$P$2336,5,FALSE)</f>
        <v>No</v>
      </c>
      <c r="G381" s="7" t="str">
        <f>VLOOKUP($A381,'Medical Examinations'!$A$1:$P$2336,6,FALSE)</f>
        <v>No</v>
      </c>
      <c r="H381" s="7" t="str">
        <f>VLOOKUP($A381,'Medical Examinations'!$A$1:$P$2336,12,FALSE)</f>
        <v>0</v>
      </c>
      <c r="I381" s="7" t="str">
        <f>VLOOKUP($A381,'Medical Examinations'!$A$1:$P$2336,14,FALSE)</f>
        <v>Yes</v>
      </c>
      <c r="J381" s="7" t="str">
        <f>VLOOKUP($A381,'Medical Examinations'!$A$1:$P$2336,15,FALSE)</f>
        <v>Over weight</v>
      </c>
      <c r="K381" s="7" t="str">
        <f>VLOOKUP($A381,'Medical Examinations'!$A$1:$P$2336,16,FALSE)</f>
        <v>Diabetes</v>
      </c>
      <c r="L381" s="12">
        <f>VLOOKUP($A381,'Hospitalisation Details'!$A$1:$U$2344,18,FALSE)</f>
        <v>24097</v>
      </c>
      <c r="M381" s="21">
        <f>VLOOKUP($A381,'Hospitalisation Details'!$A$1:$U$2344,21,FALSE)</f>
        <v>27218.44</v>
      </c>
      <c r="N381" s="9" t="str">
        <f>VLOOKUP($A381,'Hospitalisation Details'!$A$1:$U$2344,14,FALSE)</f>
        <v>tier - 2</v>
      </c>
      <c r="O381" s="9" t="str">
        <f>VLOOKUP($A381,'Hospitalisation Details'!$A$1:$U$2344,15,FALSE)</f>
        <v>tier - 1</v>
      </c>
      <c r="P381" s="9" t="str">
        <f>VLOOKUP($A381,'Hospitalisation Details'!$A$1:$U$2344,16,FALSE)</f>
        <v>R1017</v>
      </c>
      <c r="Q381" s="9">
        <f>VLOOKUP($A381,'Hospitalisation Details'!$A$1:$U$2344,20,FALSE)</f>
        <v>57</v>
      </c>
    </row>
    <row r="382" spans="1:17" ht="15.75" x14ac:dyDescent="0.25">
      <c r="A382" s="10" t="s">
        <v>1991</v>
      </c>
      <c r="B382" s="7" t="str">
        <f>VLOOKUP($A382,'Customer Names'!$A$1:$E$2336,4,FALSE)</f>
        <v xml:space="preserve">  Sara E</v>
      </c>
      <c r="C382" s="7">
        <f>VLOOKUP($A382,'Medical Examinations'!$A$1:$P$2336,2,FALSE)</f>
        <v>24.86</v>
      </c>
      <c r="D382" s="7">
        <f>VLOOKUP($A382,'Medical Examinations'!$A$1:$P$2336,3,FALSE)</f>
        <v>8.92</v>
      </c>
      <c r="E382" s="7" t="str">
        <f>VLOOKUP($A382,'Medical Examinations'!$A$1:$P$2336,13,FALSE)</f>
        <v>Yes</v>
      </c>
      <c r="F382" s="7" t="str">
        <f>VLOOKUP($A382,'Medical Examinations'!$A$1:$P$2336,5,FALSE)</f>
        <v>No</v>
      </c>
      <c r="G382" s="7" t="str">
        <f>VLOOKUP($A382,'Medical Examinations'!$A$1:$P$2336,6,FALSE)</f>
        <v>No</v>
      </c>
      <c r="H382" s="7">
        <f>VLOOKUP($A382,'Medical Examinations'!$A$1:$P$2336,12,FALSE)</f>
        <v>2</v>
      </c>
      <c r="I382" s="7" t="str">
        <f>VLOOKUP($A382,'Medical Examinations'!$A$1:$P$2336,14,FALSE)</f>
        <v>No</v>
      </c>
      <c r="J382" s="7" t="str">
        <f>VLOOKUP($A382,'Medical Examinations'!$A$1:$P$2336,15,FALSE)</f>
        <v>Normal weight</v>
      </c>
      <c r="K382" s="7" t="str">
        <f>VLOOKUP($A382,'Medical Examinations'!$A$1:$P$2336,16,FALSE)</f>
        <v>Diabetes</v>
      </c>
      <c r="L382" s="12">
        <f>VLOOKUP($A382,'Hospitalisation Details'!$A$1:$U$2344,18,FALSE)</f>
        <v>25843</v>
      </c>
      <c r="M382" s="21">
        <f>VLOOKUP($A382,'Hospitalisation Details'!$A$1:$U$2344,21,FALSE)</f>
        <v>27117.99</v>
      </c>
      <c r="N382" s="9" t="str">
        <f>VLOOKUP($A382,'Hospitalisation Details'!$A$1:$U$2344,14,FALSE)</f>
        <v>tier - 2</v>
      </c>
      <c r="O382" s="9" t="str">
        <f>VLOOKUP($A382,'Hospitalisation Details'!$A$1:$U$2344,15,FALSE)</f>
        <v>tier - 2</v>
      </c>
      <c r="P382" s="9" t="str">
        <f>VLOOKUP($A382,'Hospitalisation Details'!$A$1:$U$2344,16,FALSE)</f>
        <v>R1013</v>
      </c>
      <c r="Q382" s="9">
        <f>VLOOKUP($A382,'Hospitalisation Details'!$A$1:$U$2344,20,FALSE)</f>
        <v>52</v>
      </c>
    </row>
    <row r="383" spans="1:17" ht="15.75" x14ac:dyDescent="0.25">
      <c r="A383" s="10" t="s">
        <v>1990</v>
      </c>
      <c r="B383" s="7" t="str">
        <f>VLOOKUP($A383,'Customer Names'!$A$1:$E$2336,4,FALSE)</f>
        <v xml:space="preserve">  Scott</v>
      </c>
      <c r="C383" s="7">
        <f>VLOOKUP($A383,'Medical Examinations'!$A$1:$P$2336,2,FALSE)</f>
        <v>19.54</v>
      </c>
      <c r="D383" s="7">
        <f>VLOOKUP($A383,'Medical Examinations'!$A$1:$P$2336,3,FALSE)</f>
        <v>5.37</v>
      </c>
      <c r="E383" s="7" t="str">
        <f>VLOOKUP($A383,'Medical Examinations'!$A$1:$P$2336,13,FALSE)</f>
        <v>No</v>
      </c>
      <c r="F383" s="7" t="str">
        <f>VLOOKUP($A383,'Medical Examinations'!$A$1:$P$2336,5,FALSE)</f>
        <v>No</v>
      </c>
      <c r="G383" s="7" t="str">
        <f>VLOOKUP($A383,'Medical Examinations'!$A$1:$P$2336,6,FALSE)</f>
        <v>No</v>
      </c>
      <c r="H383" s="7" t="str">
        <f>VLOOKUP($A383,'Medical Examinations'!$A$1:$P$2336,12,FALSE)</f>
        <v>0</v>
      </c>
      <c r="I383" s="7" t="str">
        <f>VLOOKUP($A383,'Medical Examinations'!$A$1:$P$2336,14,FALSE)</f>
        <v>Yes</v>
      </c>
      <c r="J383" s="7" t="str">
        <f>VLOOKUP($A383,'Medical Examinations'!$A$1:$P$2336,15,FALSE)</f>
        <v>Normal weight</v>
      </c>
      <c r="K383" s="7" t="str">
        <f>VLOOKUP($A383,'Medical Examinations'!$A$1:$P$2336,16,FALSE)</f>
        <v>Normal</v>
      </c>
      <c r="L383" s="12">
        <f>VLOOKUP($A383,'Hospitalisation Details'!$A$1:$U$2344,18,FALSE)</f>
        <v>33220</v>
      </c>
      <c r="M383" s="21">
        <f>VLOOKUP($A383,'Hospitalisation Details'!$A$1:$U$2344,21,FALSE)</f>
        <v>27092.38</v>
      </c>
      <c r="N383" s="9" t="str">
        <f>VLOOKUP($A383,'Hospitalisation Details'!$A$1:$U$2344,14,FALSE)</f>
        <v>tier - 2</v>
      </c>
      <c r="O383" s="9" t="str">
        <f>VLOOKUP($A383,'Hospitalisation Details'!$A$1:$U$2344,15,FALSE)</f>
        <v>tier - 3</v>
      </c>
      <c r="P383" s="9" t="str">
        <f>VLOOKUP($A383,'Hospitalisation Details'!$A$1:$U$2344,16,FALSE)</f>
        <v>R1011</v>
      </c>
      <c r="Q383" s="9">
        <f>VLOOKUP($A383,'Hospitalisation Details'!$A$1:$U$2344,20,FALSE)</f>
        <v>32</v>
      </c>
    </row>
    <row r="384" spans="1:17" ht="15.75" x14ac:dyDescent="0.25">
      <c r="A384" s="10" t="s">
        <v>1989</v>
      </c>
      <c r="B384" s="7" t="str">
        <f>VLOOKUP($A384,'Customer Names'!$A$1:$E$2336,4,FALSE)</f>
        <v xml:space="preserve">  Sean</v>
      </c>
      <c r="C384" s="7">
        <f>VLOOKUP($A384,'Medical Examinations'!$A$1:$P$2336,2,FALSE)</f>
        <v>26.74</v>
      </c>
      <c r="D384" s="7">
        <f>VLOOKUP($A384,'Medical Examinations'!$A$1:$P$2336,3,FALSE)</f>
        <v>4.3099999999999996</v>
      </c>
      <c r="E384" s="7" t="str">
        <f>VLOOKUP($A384,'Medical Examinations'!$A$1:$P$2336,13,FALSE)</f>
        <v>No</v>
      </c>
      <c r="F384" s="7" t="str">
        <f>VLOOKUP($A384,'Medical Examinations'!$A$1:$P$2336,5,FALSE)</f>
        <v>No</v>
      </c>
      <c r="G384" s="7" t="str">
        <f>VLOOKUP($A384,'Medical Examinations'!$A$1:$P$2336,6,FALSE)</f>
        <v>No</v>
      </c>
      <c r="H384" s="7" t="str">
        <f>VLOOKUP($A384,'Medical Examinations'!$A$1:$P$2336,12,FALSE)</f>
        <v>0</v>
      </c>
      <c r="I384" s="7" t="str">
        <f>VLOOKUP($A384,'Medical Examinations'!$A$1:$P$2336,14,FALSE)</f>
        <v>Yes</v>
      </c>
      <c r="J384" s="7" t="str">
        <f>VLOOKUP($A384,'Medical Examinations'!$A$1:$P$2336,15,FALSE)</f>
        <v>Over weight</v>
      </c>
      <c r="K384" s="7" t="str">
        <f>VLOOKUP($A384,'Medical Examinations'!$A$1:$P$2336,16,FALSE)</f>
        <v>Normal</v>
      </c>
      <c r="L384" s="12">
        <f>VLOOKUP($A384,'Hospitalisation Details'!$A$1:$U$2344,18,FALSE)</f>
        <v>34517</v>
      </c>
      <c r="M384" s="21">
        <f>VLOOKUP($A384,'Hospitalisation Details'!$A$1:$U$2344,21,FALSE)</f>
        <v>27080.639999999999</v>
      </c>
      <c r="N384" s="9" t="str">
        <f>VLOOKUP($A384,'Hospitalisation Details'!$A$1:$U$2344,14,FALSE)</f>
        <v>tier - 2</v>
      </c>
      <c r="O384" s="9" t="str">
        <f>VLOOKUP($A384,'Hospitalisation Details'!$A$1:$U$2344,15,FALSE)</f>
        <v>tier - 2</v>
      </c>
      <c r="P384" s="9" t="str">
        <f>VLOOKUP($A384,'Hospitalisation Details'!$A$1:$U$2344,16,FALSE)</f>
        <v>R1011</v>
      </c>
      <c r="Q384" s="9">
        <f>VLOOKUP($A384,'Hospitalisation Details'!$A$1:$U$2344,20,FALSE)</f>
        <v>28</v>
      </c>
    </row>
    <row r="385" spans="1:17" ht="15.75" x14ac:dyDescent="0.25">
      <c r="A385" s="10" t="s">
        <v>1988</v>
      </c>
      <c r="B385" s="7" t="str">
        <f>VLOOKUP($A385,'Customer Names'!$A$1:$E$2336,4,FALSE)</f>
        <v xml:space="preserve">  Danielle</v>
      </c>
      <c r="C385" s="7">
        <f>VLOOKUP($A385,'Medical Examinations'!$A$1:$P$2336,2,FALSE)</f>
        <v>22.99</v>
      </c>
      <c r="D385" s="7">
        <f>VLOOKUP($A385,'Medical Examinations'!$A$1:$P$2336,3,FALSE)</f>
        <v>10.46</v>
      </c>
      <c r="E385" s="7" t="str">
        <f>VLOOKUP($A385,'Medical Examinations'!$A$1:$P$2336,13,FALSE)</f>
        <v>No</v>
      </c>
      <c r="F385" s="7" t="str">
        <f>VLOOKUP($A385,'Medical Examinations'!$A$1:$P$2336,5,FALSE)</f>
        <v>No</v>
      </c>
      <c r="G385" s="7" t="str">
        <f>VLOOKUP($A385,'Medical Examinations'!$A$1:$P$2336,6,FALSE)</f>
        <v>No</v>
      </c>
      <c r="H385" s="7">
        <f>VLOOKUP($A385,'Medical Examinations'!$A$1:$P$2336,12,FALSE)</f>
        <v>3</v>
      </c>
      <c r="I385" s="7" t="str">
        <f>VLOOKUP($A385,'Medical Examinations'!$A$1:$P$2336,14,FALSE)</f>
        <v>Yes</v>
      </c>
      <c r="J385" s="7" t="str">
        <f>VLOOKUP($A385,'Medical Examinations'!$A$1:$P$2336,15,FALSE)</f>
        <v>Normal weight</v>
      </c>
      <c r="K385" s="7" t="str">
        <f>VLOOKUP($A385,'Medical Examinations'!$A$1:$P$2336,16,FALSE)</f>
        <v>Diabetes</v>
      </c>
      <c r="L385" s="12">
        <f>VLOOKUP($A385,'Hospitalisation Details'!$A$1:$U$2344,18,FALSE)</f>
        <v>21366</v>
      </c>
      <c r="M385" s="21">
        <f>VLOOKUP($A385,'Hospitalisation Details'!$A$1:$U$2344,21,FALSE)</f>
        <v>27037.91</v>
      </c>
      <c r="N385" s="9" t="str">
        <f>VLOOKUP($A385,'Hospitalisation Details'!$A$1:$U$2344,14,FALSE)</f>
        <v>tier - 2</v>
      </c>
      <c r="O385" s="9" t="str">
        <f>VLOOKUP($A385,'Hospitalisation Details'!$A$1:$U$2344,15,FALSE)</f>
        <v>tier - 2</v>
      </c>
      <c r="P385" s="9" t="str">
        <f>VLOOKUP($A385,'Hospitalisation Details'!$A$1:$U$2344,16,FALSE)</f>
        <v>R1013</v>
      </c>
      <c r="Q385" s="9">
        <f>VLOOKUP($A385,'Hospitalisation Details'!$A$1:$U$2344,20,FALSE)</f>
        <v>64</v>
      </c>
    </row>
    <row r="386" spans="1:17" ht="15.75" x14ac:dyDescent="0.25">
      <c r="A386" s="10" t="s">
        <v>1987</v>
      </c>
      <c r="B386" s="7" t="str">
        <f>VLOOKUP($A386,'Customer Names'!$A$1:$E$2336,4,FALSE)</f>
        <v xml:space="preserve">  Andrew D</v>
      </c>
      <c r="C386" s="7">
        <f>VLOOKUP($A386,'Medical Examinations'!$A$1:$P$2336,2,FALSE)</f>
        <v>31.46</v>
      </c>
      <c r="D386" s="7">
        <f>VLOOKUP($A386,'Medical Examinations'!$A$1:$P$2336,3,FALSE)</f>
        <v>7.39</v>
      </c>
      <c r="E386" s="7" t="str">
        <f>VLOOKUP($A386,'Medical Examinations'!$A$1:$P$2336,13,FALSE)</f>
        <v>No</v>
      </c>
      <c r="F386" s="7" t="str">
        <f>VLOOKUP($A386,'Medical Examinations'!$A$1:$P$2336,5,FALSE)</f>
        <v>No</v>
      </c>
      <c r="G386" s="7" t="str">
        <f>VLOOKUP($A386,'Medical Examinations'!$A$1:$P$2336,6,FALSE)</f>
        <v>No</v>
      </c>
      <c r="H386" s="7" t="str">
        <f>VLOOKUP($A386,'Medical Examinations'!$A$1:$P$2336,12,FALSE)</f>
        <v>0</v>
      </c>
      <c r="I386" s="7" t="str">
        <f>VLOOKUP($A386,'Medical Examinations'!$A$1:$P$2336,14,FALSE)</f>
        <v>No</v>
      </c>
      <c r="J386" s="7" t="str">
        <f>VLOOKUP($A386,'Medical Examinations'!$A$1:$P$2336,15,FALSE)</f>
        <v>Obesity</v>
      </c>
      <c r="K386" s="7" t="str">
        <f>VLOOKUP($A386,'Medical Examinations'!$A$1:$P$2336,16,FALSE)</f>
        <v>Diabetes</v>
      </c>
      <c r="L386" s="12">
        <f>VLOOKUP($A386,'Hospitalisation Details'!$A$1:$U$2344,18,FALSE)</f>
        <v>22106</v>
      </c>
      <c r="M386" s="21">
        <f>VLOOKUP($A386,'Hospitalisation Details'!$A$1:$U$2344,21,FALSE)</f>
        <v>27000.98</v>
      </c>
      <c r="N386" s="9" t="str">
        <f>VLOOKUP($A386,'Hospitalisation Details'!$A$1:$U$2344,14,FALSE)</f>
        <v>tier - 2</v>
      </c>
      <c r="O386" s="9" t="str">
        <f>VLOOKUP($A386,'Hospitalisation Details'!$A$1:$U$2344,15,FALSE)</f>
        <v>tier - 2</v>
      </c>
      <c r="P386" s="9" t="str">
        <f>VLOOKUP($A386,'Hospitalisation Details'!$A$1:$U$2344,16,FALSE)</f>
        <v>R1013</v>
      </c>
      <c r="Q386" s="9">
        <f>VLOOKUP($A386,'Hospitalisation Details'!$A$1:$U$2344,20,FALSE)</f>
        <v>62</v>
      </c>
    </row>
    <row r="387" spans="1:17" ht="15.75" x14ac:dyDescent="0.25">
      <c r="A387" s="10" t="s">
        <v>1986</v>
      </c>
      <c r="B387" s="7" t="str">
        <f>VLOOKUP($A387,'Customer Names'!$A$1:$E$2336,4,FALSE)</f>
        <v xml:space="preserve">  Joel D</v>
      </c>
      <c r="C387" s="7">
        <f>VLOOKUP($A387,'Medical Examinations'!$A$1:$P$2336,2,FALSE)</f>
        <v>30.86</v>
      </c>
      <c r="D387" s="7">
        <f>VLOOKUP($A387,'Medical Examinations'!$A$1:$P$2336,3,FALSE)</f>
        <v>6.18</v>
      </c>
      <c r="E387" s="7" t="str">
        <f>VLOOKUP($A387,'Medical Examinations'!$A$1:$P$2336,13,FALSE)</f>
        <v>No</v>
      </c>
      <c r="F387" s="7" t="str">
        <f>VLOOKUP($A387,'Medical Examinations'!$A$1:$P$2336,5,FALSE)</f>
        <v>yes</v>
      </c>
      <c r="G387" s="7" t="str">
        <f>VLOOKUP($A387,'Medical Examinations'!$A$1:$P$2336,6,FALSE)</f>
        <v>No</v>
      </c>
      <c r="H387" s="7">
        <f>VLOOKUP($A387,'Medical Examinations'!$A$1:$P$2336,12,FALSE)</f>
        <v>2</v>
      </c>
      <c r="I387" s="7" t="str">
        <f>VLOOKUP($A387,'Medical Examinations'!$A$1:$P$2336,14,FALSE)</f>
        <v>Yes</v>
      </c>
      <c r="J387" s="7" t="str">
        <f>VLOOKUP($A387,'Medical Examinations'!$A$1:$P$2336,15,FALSE)</f>
        <v>Obesity</v>
      </c>
      <c r="K387" s="7" t="str">
        <f>VLOOKUP($A387,'Medical Examinations'!$A$1:$P$2336,16,FALSE)</f>
        <v>Prediabetes</v>
      </c>
      <c r="L387" s="12">
        <f>VLOOKUP($A387,'Hospitalisation Details'!$A$1:$U$2344,18,FALSE)</f>
        <v>36839</v>
      </c>
      <c r="M387" s="21">
        <f>VLOOKUP($A387,'Hospitalisation Details'!$A$1:$U$2344,21,FALSE)</f>
        <v>26936.98</v>
      </c>
      <c r="N387" s="9" t="str">
        <f>VLOOKUP($A387,'Hospitalisation Details'!$A$1:$U$2344,14,FALSE)</f>
        <v>tier - 2</v>
      </c>
      <c r="O387" s="9" t="str">
        <f>VLOOKUP($A387,'Hospitalisation Details'!$A$1:$U$2344,15,FALSE)</f>
        <v>tier - 3</v>
      </c>
      <c r="P387" s="9" t="str">
        <f>VLOOKUP($A387,'Hospitalisation Details'!$A$1:$U$2344,16,FALSE)</f>
        <v>R1011</v>
      </c>
      <c r="Q387" s="9">
        <f>VLOOKUP($A387,'Hospitalisation Details'!$A$1:$U$2344,20,FALSE)</f>
        <v>22</v>
      </c>
    </row>
    <row r="388" spans="1:17" ht="15.75" x14ac:dyDescent="0.25">
      <c r="A388" s="10" t="s">
        <v>1985</v>
      </c>
      <c r="B388" s="7" t="str">
        <f>VLOOKUP($A388,'Customer Names'!$A$1:$E$2336,4,FALSE)</f>
        <v xml:space="preserve">  Michelle</v>
      </c>
      <c r="C388" s="7">
        <f>VLOOKUP($A388,'Medical Examinations'!$A$1:$P$2336,2,FALSE)</f>
        <v>31.96</v>
      </c>
      <c r="D388" s="7">
        <f>VLOOKUP($A388,'Medical Examinations'!$A$1:$P$2336,3,FALSE)</f>
        <v>8.86</v>
      </c>
      <c r="E388" s="7" t="str">
        <f>VLOOKUP($A388,'Medical Examinations'!$A$1:$P$2336,13,FALSE)</f>
        <v>No</v>
      </c>
      <c r="F388" s="7" t="str">
        <f>VLOOKUP($A388,'Medical Examinations'!$A$1:$P$2336,5,FALSE)</f>
        <v>No</v>
      </c>
      <c r="G388" s="7" t="str">
        <f>VLOOKUP($A388,'Medical Examinations'!$A$1:$P$2336,6,FALSE)</f>
        <v>No</v>
      </c>
      <c r="H388" s="7" t="str">
        <f>VLOOKUP($A388,'Medical Examinations'!$A$1:$P$2336,12,FALSE)</f>
        <v>0</v>
      </c>
      <c r="I388" s="7" t="str">
        <f>VLOOKUP($A388,'Medical Examinations'!$A$1:$P$2336,14,FALSE)</f>
        <v>Yes</v>
      </c>
      <c r="J388" s="7" t="str">
        <f>VLOOKUP($A388,'Medical Examinations'!$A$1:$P$2336,15,FALSE)</f>
        <v>Obesity</v>
      </c>
      <c r="K388" s="7" t="str">
        <f>VLOOKUP($A388,'Medical Examinations'!$A$1:$P$2336,16,FALSE)</f>
        <v>Diabetes</v>
      </c>
      <c r="L388" s="12">
        <f>VLOOKUP($A388,'Hospitalisation Details'!$A$1:$U$2344,18,FALSE)</f>
        <v>37424</v>
      </c>
      <c r="M388" s="21">
        <f>VLOOKUP($A388,'Hospitalisation Details'!$A$1:$U$2344,21,FALSE)</f>
        <v>26927.69</v>
      </c>
      <c r="N388" s="9" t="str">
        <f>VLOOKUP($A388,'Hospitalisation Details'!$A$1:$U$2344,14,FALSE)</f>
        <v>tier - 2</v>
      </c>
      <c r="O388" s="9" t="str">
        <f>VLOOKUP($A388,'Hospitalisation Details'!$A$1:$U$2344,15,FALSE)</f>
        <v>tier - 2</v>
      </c>
      <c r="P388" s="9" t="str">
        <f>VLOOKUP($A388,'Hospitalisation Details'!$A$1:$U$2344,16,FALSE)</f>
        <v>R1011</v>
      </c>
      <c r="Q388" s="9">
        <f>VLOOKUP($A388,'Hospitalisation Details'!$A$1:$U$2344,20,FALSE)</f>
        <v>20</v>
      </c>
    </row>
    <row r="389" spans="1:17" ht="15.75" x14ac:dyDescent="0.25">
      <c r="A389" s="10" t="s">
        <v>1984</v>
      </c>
      <c r="B389" s="7" t="str">
        <f>VLOOKUP($A389,'Customer Names'!$A$1:$E$2336,4,FALSE)</f>
        <v xml:space="preserve">  Michael J</v>
      </c>
      <c r="C389" s="7">
        <f>VLOOKUP($A389,'Medical Examinations'!$A$1:$P$2336,2,FALSE)</f>
        <v>23.76</v>
      </c>
      <c r="D389" s="7">
        <f>VLOOKUP($A389,'Medical Examinations'!$A$1:$P$2336,3,FALSE)</f>
        <v>10.96</v>
      </c>
      <c r="E389" s="7" t="str">
        <f>VLOOKUP($A389,'Medical Examinations'!$A$1:$P$2336,13,FALSE)</f>
        <v>No</v>
      </c>
      <c r="F389" s="7" t="str">
        <f>VLOOKUP($A389,'Medical Examinations'!$A$1:$P$2336,5,FALSE)</f>
        <v>No</v>
      </c>
      <c r="G389" s="7" t="str">
        <f>VLOOKUP($A389,'Medical Examinations'!$A$1:$P$2336,6,FALSE)</f>
        <v>No</v>
      </c>
      <c r="H389" s="7">
        <f>VLOOKUP($A389,'Medical Examinations'!$A$1:$P$2336,12,FALSE)</f>
        <v>3</v>
      </c>
      <c r="I389" s="7" t="str">
        <f>VLOOKUP($A389,'Medical Examinations'!$A$1:$P$2336,14,FALSE)</f>
        <v>Yes</v>
      </c>
      <c r="J389" s="7" t="str">
        <f>VLOOKUP($A389,'Medical Examinations'!$A$1:$P$2336,15,FALSE)</f>
        <v>Normal weight</v>
      </c>
      <c r="K389" s="7" t="str">
        <f>VLOOKUP($A389,'Medical Examinations'!$A$1:$P$2336,16,FALSE)</f>
        <v>Diabetes</v>
      </c>
      <c r="L389" s="12">
        <f>VLOOKUP($A389,'Hospitalisation Details'!$A$1:$U$2344,18,FALSE)</f>
        <v>21544</v>
      </c>
      <c r="M389" s="21">
        <f>VLOOKUP($A389,'Hospitalisation Details'!$A$1:$U$2344,21,FALSE)</f>
        <v>26926.51</v>
      </c>
      <c r="N389" s="9" t="str">
        <f>VLOOKUP($A389,'Hospitalisation Details'!$A$1:$U$2344,14,FALSE)</f>
        <v>tier - 2</v>
      </c>
      <c r="O389" s="9" t="str">
        <f>VLOOKUP($A389,'Hospitalisation Details'!$A$1:$U$2344,15,FALSE)</f>
        <v>tier - 1</v>
      </c>
      <c r="P389" s="9" t="str">
        <f>VLOOKUP($A389,'Hospitalisation Details'!$A$1:$U$2344,16,FALSE)</f>
        <v>R1013</v>
      </c>
      <c r="Q389" s="9">
        <f>VLOOKUP($A389,'Hospitalisation Details'!$A$1:$U$2344,20,FALSE)</f>
        <v>64</v>
      </c>
    </row>
    <row r="390" spans="1:17" ht="15.75" x14ac:dyDescent="0.25">
      <c r="A390" s="10" t="s">
        <v>1983</v>
      </c>
      <c r="B390" s="7" t="str">
        <f>VLOOKUP($A390,'Customer Names'!$A$1:$E$2336,4,FALSE)</f>
        <v xml:space="preserve">  Nikki</v>
      </c>
      <c r="C390" s="7">
        <f>VLOOKUP($A390,'Medical Examinations'!$A$1:$P$2336,2,FALSE)</f>
        <v>19.38</v>
      </c>
      <c r="D390" s="7">
        <f>VLOOKUP($A390,'Medical Examinations'!$A$1:$P$2336,3,FALSE)</f>
        <v>6.28</v>
      </c>
      <c r="E390" s="7" t="str">
        <f>VLOOKUP($A390,'Medical Examinations'!$A$1:$P$2336,13,FALSE)</f>
        <v>No</v>
      </c>
      <c r="F390" s="7" t="str">
        <f>VLOOKUP($A390,'Medical Examinations'!$A$1:$P$2336,5,FALSE)</f>
        <v>No</v>
      </c>
      <c r="G390" s="7" t="str">
        <f>VLOOKUP($A390,'Medical Examinations'!$A$1:$P$2336,6,FALSE)</f>
        <v>No</v>
      </c>
      <c r="H390" s="7" t="str">
        <f>VLOOKUP($A390,'Medical Examinations'!$A$1:$P$2336,12,FALSE)</f>
        <v>0</v>
      </c>
      <c r="I390" s="7" t="str">
        <f>VLOOKUP($A390,'Medical Examinations'!$A$1:$P$2336,14,FALSE)</f>
        <v>Yes</v>
      </c>
      <c r="J390" s="7" t="str">
        <f>VLOOKUP($A390,'Medical Examinations'!$A$1:$P$2336,15,FALSE)</f>
        <v>Normal weight</v>
      </c>
      <c r="K390" s="7" t="str">
        <f>VLOOKUP($A390,'Medical Examinations'!$A$1:$P$2336,16,FALSE)</f>
        <v>Prediabetes</v>
      </c>
      <c r="L390" s="12">
        <f>VLOOKUP($A390,'Hospitalisation Details'!$A$1:$U$2344,18,FALSE)</f>
        <v>33472</v>
      </c>
      <c r="M390" s="21">
        <f>VLOOKUP($A390,'Hospitalisation Details'!$A$1:$U$2344,21,FALSE)</f>
        <v>26912.560000000001</v>
      </c>
      <c r="N390" s="9" t="str">
        <f>VLOOKUP($A390,'Hospitalisation Details'!$A$1:$U$2344,14,FALSE)</f>
        <v>tier - 2</v>
      </c>
      <c r="O390" s="9" t="str">
        <f>VLOOKUP($A390,'Hospitalisation Details'!$A$1:$U$2344,15,FALSE)</f>
        <v>tier - 2</v>
      </c>
      <c r="P390" s="9" t="str">
        <f>VLOOKUP($A390,'Hospitalisation Details'!$A$1:$U$2344,16,FALSE)</f>
        <v>R1011</v>
      </c>
      <c r="Q390" s="9">
        <f>VLOOKUP($A390,'Hospitalisation Details'!$A$1:$U$2344,20,FALSE)</f>
        <v>31</v>
      </c>
    </row>
    <row r="391" spans="1:17" ht="15.75" x14ac:dyDescent="0.25">
      <c r="A391" s="10" t="s">
        <v>1982</v>
      </c>
      <c r="B391" s="7" t="str">
        <f>VLOOKUP($A391,'Customer Names'!$A$1:$E$2336,4,FALSE)</f>
        <v xml:space="preserve">  Summer B</v>
      </c>
      <c r="C391" s="7">
        <f>VLOOKUP($A391,'Medical Examinations'!$A$1:$P$2336,2,FALSE)</f>
        <v>16.21</v>
      </c>
      <c r="D391" s="7">
        <f>VLOOKUP($A391,'Medical Examinations'!$A$1:$P$2336,3,FALSE)</f>
        <v>6.29</v>
      </c>
      <c r="E391" s="7" t="str">
        <f>VLOOKUP($A391,'Medical Examinations'!$A$1:$P$2336,13,FALSE)</f>
        <v>Yes</v>
      </c>
      <c r="F391" s="7" t="str">
        <f>VLOOKUP($A391,'Medical Examinations'!$A$1:$P$2336,5,FALSE)</f>
        <v>No</v>
      </c>
      <c r="G391" s="7" t="str">
        <f>VLOOKUP($A391,'Medical Examinations'!$A$1:$P$2336,6,FALSE)</f>
        <v>No</v>
      </c>
      <c r="H391" s="7">
        <f>VLOOKUP($A391,'Medical Examinations'!$A$1:$P$2336,12,FALSE)</f>
        <v>1</v>
      </c>
      <c r="I391" s="7" t="str">
        <f>VLOOKUP($A391,'Medical Examinations'!$A$1:$P$2336,14,FALSE)</f>
        <v>Yes</v>
      </c>
      <c r="J391" s="7" t="str">
        <f>VLOOKUP($A391,'Medical Examinations'!$A$1:$P$2336,15,FALSE)</f>
        <v>Underweight</v>
      </c>
      <c r="K391" s="7" t="str">
        <f>VLOOKUP($A391,'Medical Examinations'!$A$1:$P$2336,16,FALSE)</f>
        <v>Prediabetes</v>
      </c>
      <c r="L391" s="12">
        <f>VLOOKUP($A391,'Hospitalisation Details'!$A$1:$U$2344,18,FALSE)</f>
        <v>32346</v>
      </c>
      <c r="M391" s="21">
        <f>VLOOKUP($A391,'Hospitalisation Details'!$A$1:$U$2344,21,FALSE)</f>
        <v>26607.89</v>
      </c>
      <c r="N391" s="9" t="str">
        <f>VLOOKUP($A391,'Hospitalisation Details'!$A$1:$U$2344,14,FALSE)</f>
        <v>tier - 2</v>
      </c>
      <c r="O391" s="9" t="str">
        <f>VLOOKUP($A391,'Hospitalisation Details'!$A$1:$U$2344,15,FALSE)</f>
        <v>tier - 1</v>
      </c>
      <c r="P391" s="9" t="str">
        <f>VLOOKUP($A391,'Hospitalisation Details'!$A$1:$U$2344,16,FALSE)</f>
        <v>R1011</v>
      </c>
      <c r="Q391" s="9">
        <f>VLOOKUP($A391,'Hospitalisation Details'!$A$1:$U$2344,20,FALSE)</f>
        <v>34</v>
      </c>
    </row>
    <row r="392" spans="1:17" ht="15.75" x14ac:dyDescent="0.25">
      <c r="A392" s="10" t="s">
        <v>1981</v>
      </c>
      <c r="B392" s="7" t="str">
        <f>VLOOKUP($A392,'Customer Names'!$A$1:$E$2336,4,FALSE)</f>
        <v xml:space="preserve">  Edward</v>
      </c>
      <c r="C392" s="7">
        <f>VLOOKUP($A392,'Medical Examinations'!$A$1:$P$2336,2,FALSE)</f>
        <v>32.54</v>
      </c>
      <c r="D392" s="7">
        <f>VLOOKUP($A392,'Medical Examinations'!$A$1:$P$2336,3,FALSE)</f>
        <v>4.0199999999999996</v>
      </c>
      <c r="E392" s="7" t="str">
        <f>VLOOKUP($A392,'Medical Examinations'!$A$1:$P$2336,13,FALSE)</f>
        <v>No</v>
      </c>
      <c r="F392" s="7" t="str">
        <f>VLOOKUP($A392,'Medical Examinations'!$A$1:$P$2336,5,FALSE)</f>
        <v>yes</v>
      </c>
      <c r="G392" s="7" t="str">
        <f>VLOOKUP($A392,'Medical Examinations'!$A$1:$P$2336,6,FALSE)</f>
        <v>No</v>
      </c>
      <c r="H392" s="7">
        <f>VLOOKUP($A392,'Medical Examinations'!$A$1:$P$2336,12,FALSE)</f>
        <v>1</v>
      </c>
      <c r="I392" s="7" t="str">
        <f>VLOOKUP($A392,'Medical Examinations'!$A$1:$P$2336,14,FALSE)</f>
        <v>Yes</v>
      </c>
      <c r="J392" s="7" t="str">
        <f>VLOOKUP($A392,'Medical Examinations'!$A$1:$P$2336,15,FALSE)</f>
        <v>Obesity</v>
      </c>
      <c r="K392" s="7" t="str">
        <f>VLOOKUP($A392,'Medical Examinations'!$A$1:$P$2336,16,FALSE)</f>
        <v>Normal</v>
      </c>
      <c r="L392" s="12">
        <f>VLOOKUP($A392,'Hospitalisation Details'!$A$1:$U$2344,18,FALSE)</f>
        <v>38235</v>
      </c>
      <c r="M392" s="21">
        <f>VLOOKUP($A392,'Hospitalisation Details'!$A$1:$U$2344,21,FALSE)</f>
        <v>26479.4</v>
      </c>
      <c r="N392" s="9" t="str">
        <f>VLOOKUP($A392,'Hospitalisation Details'!$A$1:$U$2344,14,FALSE)</f>
        <v>tier - 2</v>
      </c>
      <c r="O392" s="9" t="str">
        <f>VLOOKUP($A392,'Hospitalisation Details'!$A$1:$U$2344,15,FALSE)</f>
        <v>tier - 2</v>
      </c>
      <c r="P392" s="9" t="str">
        <f>VLOOKUP($A392,'Hospitalisation Details'!$A$1:$U$2344,16,FALSE)</f>
        <v>R1011</v>
      </c>
      <c r="Q392" s="9">
        <f>VLOOKUP($A392,'Hospitalisation Details'!$A$1:$U$2344,20,FALSE)</f>
        <v>18</v>
      </c>
    </row>
    <row r="393" spans="1:17" ht="15.75" x14ac:dyDescent="0.25">
      <c r="A393" s="10" t="s">
        <v>1980</v>
      </c>
      <c r="B393" s="7" t="str">
        <f>VLOOKUP($A393,'Customer Names'!$A$1:$E$2336,4,FALSE)</f>
        <v xml:space="preserve">  Ryan</v>
      </c>
      <c r="C393" s="7">
        <f>VLOOKUP($A393,'Medical Examinations'!$A$1:$P$2336,2,FALSE)</f>
        <v>36.765000000000001</v>
      </c>
      <c r="D393" s="7">
        <f>VLOOKUP($A393,'Medical Examinations'!$A$1:$P$2336,3,FALSE)</f>
        <v>11.95</v>
      </c>
      <c r="E393" s="7" t="str">
        <f>VLOOKUP($A393,'Medical Examinations'!$A$1:$P$2336,13,FALSE)</f>
        <v>Yes</v>
      </c>
      <c r="F393" s="7" t="str">
        <f>VLOOKUP($A393,'Medical Examinations'!$A$1:$P$2336,5,FALSE)</f>
        <v>No</v>
      </c>
      <c r="G393" s="7" t="str">
        <f>VLOOKUP($A393,'Medical Examinations'!$A$1:$P$2336,6,FALSE)</f>
        <v>No</v>
      </c>
      <c r="H393" s="7">
        <f>VLOOKUP($A393,'Medical Examinations'!$A$1:$P$2336,12,FALSE)</f>
        <v>2</v>
      </c>
      <c r="I393" s="7" t="str">
        <f>VLOOKUP($A393,'Medical Examinations'!$A$1:$P$2336,14,FALSE)</f>
        <v>No</v>
      </c>
      <c r="J393" s="7" t="str">
        <f>VLOOKUP($A393,'Medical Examinations'!$A$1:$P$2336,15,FALSE)</f>
        <v>Obesity</v>
      </c>
      <c r="K393" s="7" t="str">
        <f>VLOOKUP($A393,'Medical Examinations'!$A$1:$P$2336,16,FALSE)</f>
        <v>Diabetes</v>
      </c>
      <c r="L393" s="12">
        <f>VLOOKUP($A393,'Hospitalisation Details'!$A$1:$U$2344,18,FALSE)</f>
        <v>25807</v>
      </c>
      <c r="M393" s="21">
        <f>VLOOKUP($A393,'Hospitalisation Details'!$A$1:$U$2344,21,FALSE)</f>
        <v>26467.1</v>
      </c>
      <c r="N393" s="9" t="str">
        <f>VLOOKUP($A393,'Hospitalisation Details'!$A$1:$U$2344,14,FALSE)</f>
        <v>tier - 2</v>
      </c>
      <c r="O393" s="9" t="str">
        <f>VLOOKUP($A393,'Hospitalisation Details'!$A$1:$U$2344,15,FALSE)</f>
        <v>tier - 3</v>
      </c>
      <c r="P393" s="9" t="str">
        <f>VLOOKUP($A393,'Hospitalisation Details'!$A$1:$U$2344,16,FALSE)</f>
        <v>R1012</v>
      </c>
      <c r="Q393" s="9">
        <f>VLOOKUP($A393,'Hospitalisation Details'!$A$1:$U$2344,20,FALSE)</f>
        <v>52</v>
      </c>
    </row>
    <row r="394" spans="1:17" ht="15.75" x14ac:dyDescent="0.25">
      <c r="A394" s="10" t="s">
        <v>1979</v>
      </c>
      <c r="B394" s="7" t="str">
        <f>VLOOKUP($A394,'Customer Names'!$A$1:$E$2336,4,FALSE)</f>
        <v xml:space="preserve">  Kacee</v>
      </c>
      <c r="C394" s="7">
        <f>VLOOKUP($A394,'Medical Examinations'!$A$1:$P$2336,2,FALSE)</f>
        <v>35.909999999999997</v>
      </c>
      <c r="D394" s="7">
        <f>VLOOKUP($A394,'Medical Examinations'!$A$1:$P$2336,3,FALSE)</f>
        <v>8.7100000000000009</v>
      </c>
      <c r="E394" s="7" t="str">
        <f>VLOOKUP($A394,'Medical Examinations'!$A$1:$P$2336,13,FALSE)</f>
        <v>No</v>
      </c>
      <c r="F394" s="7" t="str">
        <f>VLOOKUP($A394,'Medical Examinations'!$A$1:$P$2336,5,FALSE)</f>
        <v>No</v>
      </c>
      <c r="G394" s="7" t="str">
        <f>VLOOKUP($A394,'Medical Examinations'!$A$1:$P$2336,6,FALSE)</f>
        <v>No</v>
      </c>
      <c r="H394" s="7" t="str">
        <f>VLOOKUP($A394,'Medical Examinations'!$A$1:$P$2336,12,FALSE)</f>
        <v>0</v>
      </c>
      <c r="I394" s="7" t="str">
        <f>VLOOKUP($A394,'Medical Examinations'!$A$1:$P$2336,14,FALSE)</f>
        <v>No</v>
      </c>
      <c r="J394" s="7" t="str">
        <f>VLOOKUP($A394,'Medical Examinations'!$A$1:$P$2336,15,FALSE)</f>
        <v>Obesity</v>
      </c>
      <c r="K394" s="7" t="str">
        <f>VLOOKUP($A394,'Medical Examinations'!$A$1:$P$2336,16,FALSE)</f>
        <v>Diabetes</v>
      </c>
      <c r="L394" s="12">
        <f>VLOOKUP($A394,'Hospitalisation Details'!$A$1:$U$2344,18,FALSE)</f>
        <v>27293</v>
      </c>
      <c r="M394" s="21">
        <f>VLOOKUP($A394,'Hospitalisation Details'!$A$1:$U$2344,21,FALSE)</f>
        <v>26392.26</v>
      </c>
      <c r="N394" s="9" t="str">
        <f>VLOOKUP($A394,'Hospitalisation Details'!$A$1:$U$2344,14,FALSE)</f>
        <v>tier - 2</v>
      </c>
      <c r="O394" s="9" t="str">
        <f>VLOOKUP($A394,'Hospitalisation Details'!$A$1:$U$2344,15,FALSE)</f>
        <v>tier - 2</v>
      </c>
      <c r="P394" s="9" t="str">
        <f>VLOOKUP($A394,'Hospitalisation Details'!$A$1:$U$2344,16,FALSE)</f>
        <v>R1024</v>
      </c>
      <c r="Q394" s="9">
        <f>VLOOKUP($A394,'Hospitalisation Details'!$A$1:$U$2344,20,FALSE)</f>
        <v>48</v>
      </c>
    </row>
    <row r="395" spans="1:17" ht="15.75" x14ac:dyDescent="0.25">
      <c r="A395" s="10" t="s">
        <v>1978</v>
      </c>
      <c r="B395" s="7" t="str">
        <f>VLOOKUP($A395,'Customer Names'!$A$1:$E$2336,4,FALSE)</f>
        <v xml:space="preserve">  Dave</v>
      </c>
      <c r="C395" s="7">
        <f>VLOOKUP($A395,'Medical Examinations'!$A$1:$P$2336,2,FALSE)</f>
        <v>32.06</v>
      </c>
      <c r="D395" s="7">
        <f>VLOOKUP($A395,'Medical Examinations'!$A$1:$P$2336,3,FALSE)</f>
        <v>4.67</v>
      </c>
      <c r="E395" s="7" t="str">
        <f>VLOOKUP($A395,'Medical Examinations'!$A$1:$P$2336,13,FALSE)</f>
        <v>No</v>
      </c>
      <c r="F395" s="7" t="str">
        <f>VLOOKUP($A395,'Medical Examinations'!$A$1:$P$2336,5,FALSE)</f>
        <v>yes</v>
      </c>
      <c r="G395" s="7" t="str">
        <f>VLOOKUP($A395,'Medical Examinations'!$A$1:$P$2336,6,FALSE)</f>
        <v>No</v>
      </c>
      <c r="H395" s="7">
        <f>VLOOKUP($A395,'Medical Examinations'!$A$1:$P$2336,12,FALSE)</f>
        <v>1</v>
      </c>
      <c r="I395" s="7" t="str">
        <f>VLOOKUP($A395,'Medical Examinations'!$A$1:$P$2336,14,FALSE)</f>
        <v>Yes</v>
      </c>
      <c r="J395" s="7" t="str">
        <f>VLOOKUP($A395,'Medical Examinations'!$A$1:$P$2336,15,FALSE)</f>
        <v>Obesity</v>
      </c>
      <c r="K395" s="7" t="str">
        <f>VLOOKUP($A395,'Medical Examinations'!$A$1:$P$2336,16,FALSE)</f>
        <v>Normal</v>
      </c>
      <c r="L395" s="12">
        <f>VLOOKUP($A395,'Hospitalisation Details'!$A$1:$U$2344,18,FALSE)</f>
        <v>38326</v>
      </c>
      <c r="M395" s="21">
        <f>VLOOKUP($A395,'Hospitalisation Details'!$A$1:$U$2344,21,FALSE)</f>
        <v>26316.59</v>
      </c>
      <c r="N395" s="9" t="str">
        <f>VLOOKUP($A395,'Hospitalisation Details'!$A$1:$U$2344,14,FALSE)</f>
        <v>tier - 2</v>
      </c>
      <c r="O395" s="9" t="str">
        <f>VLOOKUP($A395,'Hospitalisation Details'!$A$1:$U$2344,15,FALSE)</f>
        <v>tier - 3</v>
      </c>
      <c r="P395" s="9" t="str">
        <f>VLOOKUP($A395,'Hospitalisation Details'!$A$1:$U$2344,16,FALSE)</f>
        <v>R1011</v>
      </c>
      <c r="Q395" s="9">
        <f>VLOOKUP($A395,'Hospitalisation Details'!$A$1:$U$2344,20,FALSE)</f>
        <v>18</v>
      </c>
    </row>
    <row r="396" spans="1:17" ht="15.75" x14ac:dyDescent="0.25">
      <c r="A396" s="10" t="s">
        <v>1977</v>
      </c>
      <c r="B396" s="7" t="str">
        <f>VLOOKUP($A396,'Customer Names'!$A$1:$E$2336,4,FALSE)</f>
        <v xml:space="preserve">  Maryanna</v>
      </c>
      <c r="C396" s="7">
        <f>VLOOKUP($A396,'Medical Examinations'!$A$1:$P$2336,2,FALSE)</f>
        <v>24.1</v>
      </c>
      <c r="D396" s="7">
        <f>VLOOKUP($A396,'Medical Examinations'!$A$1:$P$2336,3,FALSE)</f>
        <v>11.14</v>
      </c>
      <c r="E396" s="7" t="str">
        <f>VLOOKUP($A396,'Medical Examinations'!$A$1:$P$2336,13,FALSE)</f>
        <v>Yes</v>
      </c>
      <c r="F396" s="7" t="str">
        <f>VLOOKUP($A396,'Medical Examinations'!$A$1:$P$2336,5,FALSE)</f>
        <v>No</v>
      </c>
      <c r="G396" s="7" t="str">
        <f>VLOOKUP($A396,'Medical Examinations'!$A$1:$P$2336,6,FALSE)</f>
        <v>No</v>
      </c>
      <c r="H396" s="7">
        <f>VLOOKUP($A396,'Medical Examinations'!$A$1:$P$2336,12,FALSE)</f>
        <v>1</v>
      </c>
      <c r="I396" s="7" t="str">
        <f>VLOOKUP($A396,'Medical Examinations'!$A$1:$P$2336,14,FALSE)</f>
        <v>No</v>
      </c>
      <c r="J396" s="7" t="str">
        <f>VLOOKUP($A396,'Medical Examinations'!$A$1:$P$2336,15,FALSE)</f>
        <v>Normal weight</v>
      </c>
      <c r="K396" s="7" t="str">
        <f>VLOOKUP($A396,'Medical Examinations'!$A$1:$P$2336,16,FALSE)</f>
        <v>Diabetes</v>
      </c>
      <c r="L396" s="12">
        <f>VLOOKUP($A396,'Hospitalisation Details'!$A$1:$U$2344,18,FALSE)</f>
        <v>27549</v>
      </c>
      <c r="M396" s="21">
        <f>VLOOKUP($A396,'Hospitalisation Details'!$A$1:$U$2344,21,FALSE)</f>
        <v>26236.58</v>
      </c>
      <c r="N396" s="9" t="str">
        <f>VLOOKUP($A396,'Hospitalisation Details'!$A$1:$U$2344,14,FALSE)</f>
        <v>tier - 2</v>
      </c>
      <c r="O396" s="9" t="str">
        <f>VLOOKUP($A396,'Hospitalisation Details'!$A$1:$U$2344,15,FALSE)</f>
        <v>tier - 1</v>
      </c>
      <c r="P396" s="9" t="str">
        <f>VLOOKUP($A396,'Hospitalisation Details'!$A$1:$U$2344,16,FALSE)</f>
        <v>R1011</v>
      </c>
      <c r="Q396" s="9">
        <f>VLOOKUP($A396,'Hospitalisation Details'!$A$1:$U$2344,20,FALSE)</f>
        <v>48</v>
      </c>
    </row>
    <row r="397" spans="1:17" ht="15.75" x14ac:dyDescent="0.25">
      <c r="A397" s="10" t="s">
        <v>1976</v>
      </c>
      <c r="B397" s="7" t="str">
        <f>VLOOKUP($A397,'Customer Names'!$A$1:$E$2336,4,FALSE)</f>
        <v xml:space="preserve">  Jessica H</v>
      </c>
      <c r="C397" s="7">
        <f>VLOOKUP($A397,'Medical Examinations'!$A$1:$P$2336,2,FALSE)</f>
        <v>27.1</v>
      </c>
      <c r="D397" s="7">
        <f>VLOOKUP($A397,'Medical Examinations'!$A$1:$P$2336,3,FALSE)</f>
        <v>9.0500000000000007</v>
      </c>
      <c r="E397" s="7" t="str">
        <f>VLOOKUP($A397,'Medical Examinations'!$A$1:$P$2336,13,FALSE)</f>
        <v>No</v>
      </c>
      <c r="F397" s="7" t="str">
        <f>VLOOKUP($A397,'Medical Examinations'!$A$1:$P$2336,5,FALSE)</f>
        <v>No</v>
      </c>
      <c r="G397" s="7" t="str">
        <f>VLOOKUP($A397,'Medical Examinations'!$A$1:$P$2336,6,FALSE)</f>
        <v>No</v>
      </c>
      <c r="H397" s="7">
        <f>VLOOKUP($A397,'Medical Examinations'!$A$1:$P$2336,12,FALSE)</f>
        <v>2</v>
      </c>
      <c r="I397" s="7" t="str">
        <f>VLOOKUP($A397,'Medical Examinations'!$A$1:$P$2336,14,FALSE)</f>
        <v>No</v>
      </c>
      <c r="J397" s="7" t="str">
        <f>VLOOKUP($A397,'Medical Examinations'!$A$1:$P$2336,15,FALSE)</f>
        <v>Over weight</v>
      </c>
      <c r="K397" s="7" t="str">
        <f>VLOOKUP($A397,'Medical Examinations'!$A$1:$P$2336,16,FALSE)</f>
        <v>Diabetes</v>
      </c>
      <c r="L397" s="12">
        <f>VLOOKUP($A397,'Hospitalisation Details'!$A$1:$U$2344,18,FALSE)</f>
        <v>26852</v>
      </c>
      <c r="M397" s="21">
        <f>VLOOKUP($A397,'Hospitalisation Details'!$A$1:$U$2344,21,FALSE)</f>
        <v>26140.36</v>
      </c>
      <c r="N397" s="9" t="str">
        <f>VLOOKUP($A397,'Hospitalisation Details'!$A$1:$U$2344,14,FALSE)</f>
        <v>tier - 2</v>
      </c>
      <c r="O397" s="9" t="str">
        <f>VLOOKUP($A397,'Hospitalisation Details'!$A$1:$U$2344,15,FALSE)</f>
        <v>tier - 3</v>
      </c>
      <c r="P397" s="9" t="str">
        <f>VLOOKUP($A397,'Hospitalisation Details'!$A$1:$U$2344,16,FALSE)</f>
        <v>R1011</v>
      </c>
      <c r="Q397" s="9">
        <f>VLOOKUP($A397,'Hospitalisation Details'!$A$1:$U$2344,20,FALSE)</f>
        <v>49</v>
      </c>
    </row>
    <row r="398" spans="1:17" ht="15.75" x14ac:dyDescent="0.25">
      <c r="A398" s="10" t="s">
        <v>1975</v>
      </c>
      <c r="B398" s="7" t="str">
        <f>VLOOKUP($A398,'Customer Names'!$A$1:$E$2336,4,FALSE)</f>
        <v xml:space="preserve">  Deanna</v>
      </c>
      <c r="C398" s="7">
        <f>VLOOKUP($A398,'Medical Examinations'!$A$1:$P$2336,2,FALSE)</f>
        <v>24.42</v>
      </c>
      <c r="D398" s="7">
        <f>VLOOKUP($A398,'Medical Examinations'!$A$1:$P$2336,3,FALSE)</f>
        <v>11.31</v>
      </c>
      <c r="E398" s="7" t="str">
        <f>VLOOKUP($A398,'Medical Examinations'!$A$1:$P$2336,13,FALSE)</f>
        <v>No</v>
      </c>
      <c r="F398" s="7" t="str">
        <f>VLOOKUP($A398,'Medical Examinations'!$A$1:$P$2336,5,FALSE)</f>
        <v>No</v>
      </c>
      <c r="G398" s="7" t="str">
        <f>VLOOKUP($A398,'Medical Examinations'!$A$1:$P$2336,6,FALSE)</f>
        <v>No</v>
      </c>
      <c r="H398" s="7" t="str">
        <f>VLOOKUP($A398,'Medical Examinations'!$A$1:$P$2336,12,FALSE)</f>
        <v>0</v>
      </c>
      <c r="I398" s="7" t="str">
        <f>VLOOKUP($A398,'Medical Examinations'!$A$1:$P$2336,14,FALSE)</f>
        <v>Yes</v>
      </c>
      <c r="J398" s="7" t="str">
        <f>VLOOKUP($A398,'Medical Examinations'!$A$1:$P$2336,15,FALSE)</f>
        <v>Normal weight</v>
      </c>
      <c r="K398" s="7" t="str">
        <f>VLOOKUP($A398,'Medical Examinations'!$A$1:$P$2336,16,FALSE)</f>
        <v>Diabetes</v>
      </c>
      <c r="L398" s="12">
        <f>VLOOKUP($A398,'Hospitalisation Details'!$A$1:$U$2344,18,FALSE)</f>
        <v>37540</v>
      </c>
      <c r="M398" s="21">
        <f>VLOOKUP($A398,'Hospitalisation Details'!$A$1:$U$2344,21,FALSE)</f>
        <v>26125.67</v>
      </c>
      <c r="N398" s="9" t="str">
        <f>VLOOKUP($A398,'Hospitalisation Details'!$A$1:$U$2344,14,FALSE)</f>
        <v>tier - 2</v>
      </c>
      <c r="O398" s="9" t="str">
        <f>VLOOKUP($A398,'Hospitalisation Details'!$A$1:$U$2344,15,FALSE)</f>
        <v>tier - 1</v>
      </c>
      <c r="P398" s="9" t="str">
        <f>VLOOKUP($A398,'Hospitalisation Details'!$A$1:$U$2344,16,FALSE)</f>
        <v>R1013</v>
      </c>
      <c r="Q398" s="9">
        <f>VLOOKUP($A398,'Hospitalisation Details'!$A$1:$U$2344,20,FALSE)</f>
        <v>20</v>
      </c>
    </row>
    <row r="399" spans="1:17" ht="15.75" x14ac:dyDescent="0.25">
      <c r="A399" s="10" t="s">
        <v>1974</v>
      </c>
      <c r="B399" s="7" t="str">
        <f>VLOOKUP($A399,'Customer Names'!$A$1:$E$2336,4,FALSE)</f>
        <v xml:space="preserve">  Peter</v>
      </c>
      <c r="C399" s="7">
        <f>VLOOKUP($A399,'Medical Examinations'!$A$1:$P$2336,2,FALSE)</f>
        <v>26.695</v>
      </c>
      <c r="D399" s="7">
        <f>VLOOKUP($A399,'Medical Examinations'!$A$1:$P$2336,3,FALSE)</f>
        <v>4.68</v>
      </c>
      <c r="E399" s="7" t="str">
        <f>VLOOKUP($A399,'Medical Examinations'!$A$1:$P$2336,13,FALSE)</f>
        <v>Yes</v>
      </c>
      <c r="F399" s="7" t="str">
        <f>VLOOKUP($A399,'Medical Examinations'!$A$1:$P$2336,5,FALSE)</f>
        <v>No</v>
      </c>
      <c r="G399" s="7" t="str">
        <f>VLOOKUP($A399,'Medical Examinations'!$A$1:$P$2336,6,FALSE)</f>
        <v>No</v>
      </c>
      <c r="H399" s="7">
        <f>VLOOKUP($A399,'Medical Examinations'!$A$1:$P$2336,12,FALSE)</f>
        <v>2</v>
      </c>
      <c r="I399" s="7" t="str">
        <f>VLOOKUP($A399,'Medical Examinations'!$A$1:$P$2336,14,FALSE)</f>
        <v>Yes</v>
      </c>
      <c r="J399" s="7" t="str">
        <f>VLOOKUP($A399,'Medical Examinations'!$A$1:$P$2336,15,FALSE)</f>
        <v>Over weight</v>
      </c>
      <c r="K399" s="7" t="str">
        <f>VLOOKUP($A399,'Medical Examinations'!$A$1:$P$2336,16,FALSE)</f>
        <v>Normal</v>
      </c>
      <c r="L399" s="12">
        <f>VLOOKUP($A399,'Hospitalisation Details'!$A$1:$U$2344,18,FALSE)</f>
        <v>24297</v>
      </c>
      <c r="M399" s="21">
        <f>VLOOKUP($A399,'Hospitalisation Details'!$A$1:$U$2344,21,FALSE)</f>
        <v>26109.33</v>
      </c>
      <c r="N399" s="9" t="str">
        <f>VLOOKUP($A399,'Hospitalisation Details'!$A$1:$U$2344,14,FALSE)</f>
        <v>tier - 2</v>
      </c>
      <c r="O399" s="9" t="str">
        <f>VLOOKUP($A399,'Hospitalisation Details'!$A$1:$U$2344,15,FALSE)</f>
        <v>tier - 3</v>
      </c>
      <c r="P399" s="9" t="str">
        <f>VLOOKUP($A399,'Hospitalisation Details'!$A$1:$U$2344,16,FALSE)</f>
        <v>R1012</v>
      </c>
      <c r="Q399" s="9">
        <f>VLOOKUP($A399,'Hospitalisation Details'!$A$1:$U$2344,20,FALSE)</f>
        <v>56</v>
      </c>
    </row>
    <row r="400" spans="1:17" ht="15.75" x14ac:dyDescent="0.25">
      <c r="A400" s="10" t="s">
        <v>1973</v>
      </c>
      <c r="B400" s="7" t="str">
        <f>VLOOKUP($A400,'Customer Names'!$A$1:$E$2336,4,FALSE)</f>
        <v xml:space="preserve">  Rebecca</v>
      </c>
      <c r="C400" s="7">
        <f>VLOOKUP($A400,'Medical Examinations'!$A$1:$P$2336,2,FALSE)</f>
        <v>27.79</v>
      </c>
      <c r="D400" s="7">
        <f>VLOOKUP($A400,'Medical Examinations'!$A$1:$P$2336,3,FALSE)</f>
        <v>6.05</v>
      </c>
      <c r="E400" s="7" t="str">
        <f>VLOOKUP($A400,'Medical Examinations'!$A$1:$P$2336,13,FALSE)</f>
        <v>Yes</v>
      </c>
      <c r="F400" s="7" t="str">
        <f>VLOOKUP($A400,'Medical Examinations'!$A$1:$P$2336,5,FALSE)</f>
        <v>yes</v>
      </c>
      <c r="G400" s="7" t="str">
        <f>VLOOKUP($A400,'Medical Examinations'!$A$1:$P$2336,6,FALSE)</f>
        <v>No</v>
      </c>
      <c r="H400" s="7">
        <f>VLOOKUP($A400,'Medical Examinations'!$A$1:$P$2336,12,FALSE)</f>
        <v>1</v>
      </c>
      <c r="I400" s="7" t="str">
        <f>VLOOKUP($A400,'Medical Examinations'!$A$1:$P$2336,14,FALSE)</f>
        <v>Yes</v>
      </c>
      <c r="J400" s="7" t="str">
        <f>VLOOKUP($A400,'Medical Examinations'!$A$1:$P$2336,15,FALSE)</f>
        <v>Over weight</v>
      </c>
      <c r="K400" s="7" t="str">
        <f>VLOOKUP($A400,'Medical Examinations'!$A$1:$P$2336,16,FALSE)</f>
        <v>Prediabetes</v>
      </c>
      <c r="L400" s="12">
        <f>VLOOKUP($A400,'Hospitalisation Details'!$A$1:$U$2344,18,FALSE)</f>
        <v>36886</v>
      </c>
      <c r="M400" s="21">
        <f>VLOOKUP($A400,'Hospitalisation Details'!$A$1:$U$2344,21,FALSE)</f>
        <v>26026.97</v>
      </c>
      <c r="N400" s="9" t="str">
        <f>VLOOKUP($A400,'Hospitalisation Details'!$A$1:$U$2344,14,FALSE)</f>
        <v>tier - 2</v>
      </c>
      <c r="O400" s="9" t="str">
        <f>VLOOKUP($A400,'Hospitalisation Details'!$A$1:$U$2344,15,FALSE)</f>
        <v>tier - 3</v>
      </c>
      <c r="P400" s="9" t="str">
        <f>VLOOKUP($A400,'Hospitalisation Details'!$A$1:$U$2344,16,FALSE)</f>
        <v>R1011</v>
      </c>
      <c r="Q400" s="9">
        <f>VLOOKUP($A400,'Hospitalisation Details'!$A$1:$U$2344,20,FALSE)</f>
        <v>22</v>
      </c>
    </row>
    <row r="401" spans="1:17" ht="15.75" x14ac:dyDescent="0.25">
      <c r="A401" s="10" t="s">
        <v>1972</v>
      </c>
      <c r="B401" s="7" t="str">
        <f>VLOOKUP($A401,'Customer Names'!$A$1:$E$2336,4,FALSE)</f>
        <v xml:space="preserve">  Elizabeth M</v>
      </c>
      <c r="C401" s="7">
        <f>VLOOKUP($A401,'Medical Examinations'!$A$1:$P$2336,2,FALSE)</f>
        <v>32.68</v>
      </c>
      <c r="D401" s="7">
        <f>VLOOKUP($A401,'Medical Examinations'!$A$1:$P$2336,3,FALSE)</f>
        <v>4.68</v>
      </c>
      <c r="E401" s="7" t="str">
        <f>VLOOKUP($A401,'Medical Examinations'!$A$1:$P$2336,13,FALSE)</f>
        <v>Yes</v>
      </c>
      <c r="F401" s="7" t="str">
        <f>VLOOKUP($A401,'Medical Examinations'!$A$1:$P$2336,5,FALSE)</f>
        <v>No</v>
      </c>
      <c r="G401" s="7" t="str">
        <f>VLOOKUP($A401,'Medical Examinations'!$A$1:$P$2336,6,FALSE)</f>
        <v>No</v>
      </c>
      <c r="H401" s="7" t="str">
        <f>VLOOKUP($A401,'Medical Examinations'!$A$1:$P$2336,12,FALSE)</f>
        <v>0</v>
      </c>
      <c r="I401" s="7" t="str">
        <f>VLOOKUP($A401,'Medical Examinations'!$A$1:$P$2336,14,FALSE)</f>
        <v>No</v>
      </c>
      <c r="J401" s="7" t="str">
        <f>VLOOKUP($A401,'Medical Examinations'!$A$1:$P$2336,15,FALSE)</f>
        <v>Obesity</v>
      </c>
      <c r="K401" s="7" t="str">
        <f>VLOOKUP($A401,'Medical Examinations'!$A$1:$P$2336,16,FALSE)</f>
        <v>Normal</v>
      </c>
      <c r="L401" s="12">
        <f>VLOOKUP($A401,'Hospitalisation Details'!$A$1:$U$2344,18,FALSE)</f>
        <v>37047</v>
      </c>
      <c r="M401" s="21">
        <f>VLOOKUP($A401,'Hospitalisation Details'!$A$1:$U$2344,21,FALSE)</f>
        <v>26018.95</v>
      </c>
      <c r="N401" s="9" t="str">
        <f>VLOOKUP($A401,'Hospitalisation Details'!$A$1:$U$2344,14,FALSE)</f>
        <v>tier - 2</v>
      </c>
      <c r="O401" s="9" t="str">
        <f>VLOOKUP($A401,'Hospitalisation Details'!$A$1:$U$2344,15,FALSE)</f>
        <v>tier - 2</v>
      </c>
      <c r="P401" s="9" t="str">
        <f>VLOOKUP($A401,'Hospitalisation Details'!$A$1:$U$2344,16,FALSE)</f>
        <v>R1012</v>
      </c>
      <c r="Q401" s="9">
        <f>VLOOKUP($A401,'Hospitalisation Details'!$A$1:$U$2344,20,FALSE)</f>
        <v>22</v>
      </c>
    </row>
    <row r="402" spans="1:17" ht="15.75" x14ac:dyDescent="0.25">
      <c r="A402" s="10" t="s">
        <v>1971</v>
      </c>
      <c r="B402" s="7" t="str">
        <f>VLOOKUP($A402,'Customer Names'!$A$1:$E$2336,4,FALSE)</f>
        <v xml:space="preserve">  Gregory</v>
      </c>
      <c r="C402" s="7">
        <f>VLOOKUP($A402,'Medical Examinations'!$A$1:$P$2336,2,FALSE)</f>
        <v>26.4</v>
      </c>
      <c r="D402" s="7">
        <f>VLOOKUP($A402,'Medical Examinations'!$A$1:$P$2336,3,FALSE)</f>
        <v>9.5</v>
      </c>
      <c r="E402" s="7" t="str">
        <f>VLOOKUP($A402,'Medical Examinations'!$A$1:$P$2336,13,FALSE)</f>
        <v>Yes</v>
      </c>
      <c r="F402" s="7" t="str">
        <f>VLOOKUP($A402,'Medical Examinations'!$A$1:$P$2336,5,FALSE)</f>
        <v>No</v>
      </c>
      <c r="G402" s="7" t="str">
        <f>VLOOKUP($A402,'Medical Examinations'!$A$1:$P$2336,6,FALSE)</f>
        <v>No</v>
      </c>
      <c r="H402" s="7">
        <f>VLOOKUP($A402,'Medical Examinations'!$A$1:$P$2336,12,FALSE)</f>
        <v>2</v>
      </c>
      <c r="I402" s="7" t="str">
        <f>VLOOKUP($A402,'Medical Examinations'!$A$1:$P$2336,14,FALSE)</f>
        <v>No</v>
      </c>
      <c r="J402" s="7" t="str">
        <f>VLOOKUP($A402,'Medical Examinations'!$A$1:$P$2336,15,FALSE)</f>
        <v>Over weight</v>
      </c>
      <c r="K402" s="7" t="str">
        <f>VLOOKUP($A402,'Medical Examinations'!$A$1:$P$2336,16,FALSE)</f>
        <v>Diabetes</v>
      </c>
      <c r="L402" s="12">
        <f>VLOOKUP($A402,'Hospitalisation Details'!$A$1:$U$2344,18,FALSE)</f>
        <v>25905</v>
      </c>
      <c r="M402" s="21">
        <f>VLOOKUP($A402,'Hospitalisation Details'!$A$1:$U$2344,21,FALSE)</f>
        <v>25992.82</v>
      </c>
      <c r="N402" s="9" t="str">
        <f>VLOOKUP($A402,'Hospitalisation Details'!$A$1:$U$2344,14,FALSE)</f>
        <v>tier - 2</v>
      </c>
      <c r="O402" s="9" t="str">
        <f>VLOOKUP($A402,'Hospitalisation Details'!$A$1:$U$2344,15,FALSE)</f>
        <v>tier - 2</v>
      </c>
      <c r="P402" s="9" t="str">
        <f>VLOOKUP($A402,'Hospitalisation Details'!$A$1:$U$2344,16,FALSE)</f>
        <v>R1013</v>
      </c>
      <c r="Q402" s="9">
        <f>VLOOKUP($A402,'Hospitalisation Details'!$A$1:$U$2344,20,FALSE)</f>
        <v>52</v>
      </c>
    </row>
    <row r="403" spans="1:17" ht="15.75" x14ac:dyDescent="0.25">
      <c r="A403" s="10" t="s">
        <v>1970</v>
      </c>
      <c r="B403" s="7" t="str">
        <f>VLOOKUP($A403,'Customer Names'!$A$1:$E$2336,4,FALSE)</f>
        <v xml:space="preserve">  Sarah E</v>
      </c>
      <c r="C403" s="7">
        <f>VLOOKUP($A403,'Medical Examinations'!$A$1:$P$2336,2,FALSE)</f>
        <v>23.655000000000001</v>
      </c>
      <c r="D403" s="7">
        <f>VLOOKUP($A403,'Medical Examinations'!$A$1:$P$2336,3,FALSE)</f>
        <v>10.84</v>
      </c>
      <c r="E403" s="7" t="str">
        <f>VLOOKUP($A403,'Medical Examinations'!$A$1:$P$2336,13,FALSE)</f>
        <v>Yes</v>
      </c>
      <c r="F403" s="7" t="str">
        <f>VLOOKUP($A403,'Medical Examinations'!$A$1:$P$2336,5,FALSE)</f>
        <v>No</v>
      </c>
      <c r="G403" s="7" t="str">
        <f>VLOOKUP($A403,'Medical Examinations'!$A$1:$P$2336,6,FALSE)</f>
        <v>Yes</v>
      </c>
      <c r="H403" s="7">
        <f>VLOOKUP($A403,'Medical Examinations'!$A$1:$P$2336,12,FALSE)</f>
        <v>1</v>
      </c>
      <c r="I403" s="7" t="str">
        <f>VLOOKUP($A403,'Medical Examinations'!$A$1:$P$2336,14,FALSE)</f>
        <v>Yes</v>
      </c>
      <c r="J403" s="7" t="str">
        <f>VLOOKUP($A403,'Medical Examinations'!$A$1:$P$2336,15,FALSE)</f>
        <v>Normal weight</v>
      </c>
      <c r="K403" s="7" t="str">
        <f>VLOOKUP($A403,'Medical Examinations'!$A$1:$P$2336,16,FALSE)</f>
        <v>Diabetes</v>
      </c>
      <c r="L403" s="12">
        <f>VLOOKUP($A403,'Hospitalisation Details'!$A$1:$U$2344,18,FALSE)</f>
        <v>23244</v>
      </c>
      <c r="M403" s="21">
        <f>VLOOKUP($A403,'Hospitalisation Details'!$A$1:$U$2344,21,FALSE)</f>
        <v>25678.78</v>
      </c>
      <c r="N403" s="9" t="str">
        <f>VLOOKUP($A403,'Hospitalisation Details'!$A$1:$U$2344,14,FALSE)</f>
        <v>tier - 2</v>
      </c>
      <c r="O403" s="9" t="str">
        <f>VLOOKUP($A403,'Hospitalisation Details'!$A$1:$U$2344,15,FALSE)</f>
        <v>tier - 3</v>
      </c>
      <c r="P403" s="9" t="str">
        <f>VLOOKUP($A403,'Hospitalisation Details'!$A$1:$U$2344,16,FALSE)</f>
        <v>R1012</v>
      </c>
      <c r="Q403" s="9">
        <f>VLOOKUP($A403,'Hospitalisation Details'!$A$1:$U$2344,20,FALSE)</f>
        <v>59</v>
      </c>
    </row>
    <row r="404" spans="1:17" ht="15.75" x14ac:dyDescent="0.25">
      <c r="A404" s="10" t="s">
        <v>1969</v>
      </c>
      <c r="B404" s="7" t="str">
        <f>VLOOKUP($A404,'Customer Names'!$A$1:$E$2336,4,FALSE)</f>
        <v xml:space="preserve">  Anne Elise</v>
      </c>
      <c r="C404" s="7">
        <f>VLOOKUP($A404,'Medical Examinations'!$A$1:$P$2336,2,FALSE)</f>
        <v>27.36</v>
      </c>
      <c r="D404" s="7">
        <f>VLOOKUP($A404,'Medical Examinations'!$A$1:$P$2336,3,FALSE)</f>
        <v>5.88</v>
      </c>
      <c r="E404" s="7" t="str">
        <f>VLOOKUP($A404,'Medical Examinations'!$A$1:$P$2336,13,FALSE)</f>
        <v>No</v>
      </c>
      <c r="F404" s="7" t="str">
        <f>VLOOKUP($A404,'Medical Examinations'!$A$1:$P$2336,5,FALSE)</f>
        <v>No</v>
      </c>
      <c r="G404" s="7" t="str">
        <f>VLOOKUP($A404,'Medical Examinations'!$A$1:$P$2336,6,FALSE)</f>
        <v>No</v>
      </c>
      <c r="H404" s="7">
        <f>VLOOKUP($A404,'Medical Examinations'!$A$1:$P$2336,12,FALSE)</f>
        <v>2</v>
      </c>
      <c r="I404" s="7" t="str">
        <f>VLOOKUP($A404,'Medical Examinations'!$A$1:$P$2336,14,FALSE)</f>
        <v>No</v>
      </c>
      <c r="J404" s="7" t="str">
        <f>VLOOKUP($A404,'Medical Examinations'!$A$1:$P$2336,15,FALSE)</f>
        <v>Over weight</v>
      </c>
      <c r="K404" s="7" t="str">
        <f>VLOOKUP($A404,'Medical Examinations'!$A$1:$P$2336,16,FALSE)</f>
        <v>Prediabetes</v>
      </c>
      <c r="L404" s="12">
        <f>VLOOKUP($A404,'Hospitalisation Details'!$A$1:$U$2344,18,FALSE)</f>
        <v>26497</v>
      </c>
      <c r="M404" s="21">
        <f>VLOOKUP($A404,'Hospitalisation Details'!$A$1:$U$2344,21,FALSE)</f>
        <v>25656.58</v>
      </c>
      <c r="N404" s="9" t="str">
        <f>VLOOKUP($A404,'Hospitalisation Details'!$A$1:$U$2344,14,FALSE)</f>
        <v>tier - 2</v>
      </c>
      <c r="O404" s="9" t="str">
        <f>VLOOKUP($A404,'Hospitalisation Details'!$A$1:$U$2344,15,FALSE)</f>
        <v>tier - 3</v>
      </c>
      <c r="P404" s="9" t="str">
        <f>VLOOKUP($A404,'Hospitalisation Details'!$A$1:$U$2344,16,FALSE)</f>
        <v>R1024</v>
      </c>
      <c r="Q404" s="9">
        <f>VLOOKUP($A404,'Hospitalisation Details'!$A$1:$U$2344,20,FALSE)</f>
        <v>50</v>
      </c>
    </row>
    <row r="405" spans="1:17" ht="15.75" x14ac:dyDescent="0.25">
      <c r="A405" s="10" t="s">
        <v>1968</v>
      </c>
      <c r="B405" s="7" t="str">
        <f>VLOOKUP($A405,'Customer Names'!$A$1:$E$2336,4,FALSE)</f>
        <v xml:space="preserve">  Christopher R</v>
      </c>
      <c r="C405" s="7">
        <f>VLOOKUP($A405,'Medical Examinations'!$A$1:$P$2336,2,FALSE)</f>
        <v>27.82</v>
      </c>
      <c r="D405" s="7">
        <f>VLOOKUP($A405,'Medical Examinations'!$A$1:$P$2336,3,FALSE)</f>
        <v>5.24</v>
      </c>
      <c r="E405" s="7" t="str">
        <f>VLOOKUP($A405,'Medical Examinations'!$A$1:$P$2336,13,FALSE)</f>
        <v>Yes</v>
      </c>
      <c r="F405" s="7" t="str">
        <f>VLOOKUP($A405,'Medical Examinations'!$A$1:$P$2336,5,FALSE)</f>
        <v>No</v>
      </c>
      <c r="G405" s="7" t="str">
        <f>VLOOKUP($A405,'Medical Examinations'!$A$1:$P$2336,6,FALSE)</f>
        <v>No</v>
      </c>
      <c r="H405" s="7" t="str">
        <f>VLOOKUP($A405,'Medical Examinations'!$A$1:$P$2336,12,FALSE)</f>
        <v>0</v>
      </c>
      <c r="I405" s="7" t="str">
        <f>VLOOKUP($A405,'Medical Examinations'!$A$1:$P$2336,14,FALSE)</f>
        <v>Yes</v>
      </c>
      <c r="J405" s="7" t="str">
        <f>VLOOKUP($A405,'Medical Examinations'!$A$1:$P$2336,15,FALSE)</f>
        <v>Over weight</v>
      </c>
      <c r="K405" s="7" t="str">
        <f>VLOOKUP($A405,'Medical Examinations'!$A$1:$P$2336,16,FALSE)</f>
        <v>Normal</v>
      </c>
      <c r="L405" s="12">
        <f>VLOOKUP($A405,'Hospitalisation Details'!$A$1:$U$2344,18,FALSE)</f>
        <v>37105</v>
      </c>
      <c r="M405" s="21">
        <f>VLOOKUP($A405,'Hospitalisation Details'!$A$1:$U$2344,21,FALSE)</f>
        <v>25648.98</v>
      </c>
      <c r="N405" s="9" t="str">
        <f>VLOOKUP($A405,'Hospitalisation Details'!$A$1:$U$2344,14,FALSE)</f>
        <v>tier - 2</v>
      </c>
      <c r="O405" s="9" t="str">
        <f>VLOOKUP($A405,'Hospitalisation Details'!$A$1:$U$2344,15,FALSE)</f>
        <v>tier - 1</v>
      </c>
      <c r="P405" s="9" t="str">
        <f>VLOOKUP($A405,'Hospitalisation Details'!$A$1:$U$2344,16,FALSE)</f>
        <v>R1011</v>
      </c>
      <c r="Q405" s="9">
        <f>VLOOKUP($A405,'Hospitalisation Details'!$A$1:$U$2344,20,FALSE)</f>
        <v>21</v>
      </c>
    </row>
    <row r="406" spans="1:17" ht="15.75" x14ac:dyDescent="0.25">
      <c r="A406" s="10" t="s">
        <v>1967</v>
      </c>
      <c r="B406" s="7" t="str">
        <f>VLOOKUP($A406,'Customer Names'!$A$1:$E$2336,4,FALSE)</f>
        <v xml:space="preserve">  Elliot</v>
      </c>
      <c r="C406" s="7">
        <f>VLOOKUP($A406,'Medical Examinations'!$A$1:$P$2336,2,FALSE)</f>
        <v>25.46</v>
      </c>
      <c r="D406" s="7">
        <f>VLOOKUP($A406,'Medical Examinations'!$A$1:$P$2336,3,FALSE)</f>
        <v>11.75</v>
      </c>
      <c r="E406" s="7" t="str">
        <f>VLOOKUP($A406,'Medical Examinations'!$A$1:$P$2336,13,FALSE)</f>
        <v>No</v>
      </c>
      <c r="F406" s="7" t="str">
        <f>VLOOKUP($A406,'Medical Examinations'!$A$1:$P$2336,5,FALSE)</f>
        <v>No</v>
      </c>
      <c r="G406" s="7" t="str">
        <f>VLOOKUP($A406,'Medical Examinations'!$A$1:$P$2336,6,FALSE)</f>
        <v>No</v>
      </c>
      <c r="H406" s="7" t="str">
        <f>VLOOKUP($A406,'Medical Examinations'!$A$1:$P$2336,12,FALSE)</f>
        <v>0</v>
      </c>
      <c r="I406" s="7" t="str">
        <f>VLOOKUP($A406,'Medical Examinations'!$A$1:$P$2336,14,FALSE)</f>
        <v>No</v>
      </c>
      <c r="J406" s="7" t="str">
        <f>VLOOKUP($A406,'Medical Examinations'!$A$1:$P$2336,15,FALSE)</f>
        <v>Over weight</v>
      </c>
      <c r="K406" s="7" t="str">
        <f>VLOOKUP($A406,'Medical Examinations'!$A$1:$P$2336,16,FALSE)</f>
        <v>Diabetes</v>
      </c>
      <c r="L406" s="12">
        <f>VLOOKUP($A406,'Hospitalisation Details'!$A$1:$U$2344,18,FALSE)</f>
        <v>25183</v>
      </c>
      <c r="M406" s="21">
        <f>VLOOKUP($A406,'Hospitalisation Details'!$A$1:$U$2344,21,FALSE)</f>
        <v>25517.11</v>
      </c>
      <c r="N406" s="9" t="str">
        <f>VLOOKUP($A406,'Hospitalisation Details'!$A$1:$U$2344,14,FALSE)</f>
        <v>tier - 2</v>
      </c>
      <c r="O406" s="9" t="str">
        <f>VLOOKUP($A406,'Hospitalisation Details'!$A$1:$U$2344,15,FALSE)</f>
        <v>tier - 3</v>
      </c>
      <c r="P406" s="9" t="str">
        <f>VLOOKUP($A406,'Hospitalisation Details'!$A$1:$U$2344,16,FALSE)</f>
        <v>R1017</v>
      </c>
      <c r="Q406" s="9">
        <f>VLOOKUP($A406,'Hospitalisation Details'!$A$1:$U$2344,20,FALSE)</f>
        <v>54</v>
      </c>
    </row>
    <row r="407" spans="1:17" ht="15.75" x14ac:dyDescent="0.25">
      <c r="A407" s="10" t="s">
        <v>1966</v>
      </c>
      <c r="B407" s="7" t="str">
        <f>VLOOKUP($A407,'Customer Names'!$A$1:$E$2336,4,FALSE)</f>
        <v xml:space="preserve">  Christopher D</v>
      </c>
      <c r="C407" s="7">
        <f>VLOOKUP($A407,'Medical Examinations'!$A$1:$P$2336,2,FALSE)</f>
        <v>25.1</v>
      </c>
      <c r="D407" s="7">
        <f>VLOOKUP($A407,'Medical Examinations'!$A$1:$P$2336,3,FALSE)</f>
        <v>6.97</v>
      </c>
      <c r="E407" s="7" t="str">
        <f>VLOOKUP($A407,'Medical Examinations'!$A$1:$P$2336,13,FALSE)</f>
        <v>No</v>
      </c>
      <c r="F407" s="7" t="str">
        <f>VLOOKUP($A407,'Medical Examinations'!$A$1:$P$2336,5,FALSE)</f>
        <v>No</v>
      </c>
      <c r="G407" s="7" t="str">
        <f>VLOOKUP($A407,'Medical Examinations'!$A$1:$P$2336,6,FALSE)</f>
        <v>No</v>
      </c>
      <c r="H407" s="7" t="str">
        <f>VLOOKUP($A407,'Medical Examinations'!$A$1:$P$2336,12,FALSE)</f>
        <v>0</v>
      </c>
      <c r="I407" s="7" t="str">
        <f>VLOOKUP($A407,'Medical Examinations'!$A$1:$P$2336,14,FALSE)</f>
        <v>Yes</v>
      </c>
      <c r="J407" s="7" t="str">
        <f>VLOOKUP($A407,'Medical Examinations'!$A$1:$P$2336,15,FALSE)</f>
        <v>Over weight</v>
      </c>
      <c r="K407" s="7" t="str">
        <f>VLOOKUP($A407,'Medical Examinations'!$A$1:$P$2336,16,FALSE)</f>
        <v>Diabetes</v>
      </c>
      <c r="L407" s="12">
        <f>VLOOKUP($A407,'Hospitalisation Details'!$A$1:$U$2344,18,FALSE)</f>
        <v>25072</v>
      </c>
      <c r="M407" s="21">
        <f>VLOOKUP($A407,'Hospitalisation Details'!$A$1:$U$2344,21,FALSE)</f>
        <v>25382.3</v>
      </c>
      <c r="N407" s="9" t="str">
        <f>VLOOKUP($A407,'Hospitalisation Details'!$A$1:$U$2344,14,FALSE)</f>
        <v>tier - 2</v>
      </c>
      <c r="O407" s="9" t="str">
        <f>VLOOKUP($A407,'Hospitalisation Details'!$A$1:$U$2344,15,FALSE)</f>
        <v>tier - 2</v>
      </c>
      <c r="P407" s="9" t="str">
        <f>VLOOKUP($A407,'Hospitalisation Details'!$A$1:$U$2344,16,FALSE)</f>
        <v>R1011</v>
      </c>
      <c r="Q407" s="9">
        <f>VLOOKUP($A407,'Hospitalisation Details'!$A$1:$U$2344,20,FALSE)</f>
        <v>54</v>
      </c>
    </row>
    <row r="408" spans="1:17" ht="15.75" x14ac:dyDescent="0.25">
      <c r="A408" s="10" t="s">
        <v>1965</v>
      </c>
      <c r="B408" s="7" t="str">
        <f>VLOOKUP($A408,'Customer Names'!$A$1:$E$2336,4,FALSE)</f>
        <v xml:space="preserve">  Corey</v>
      </c>
      <c r="C408" s="7">
        <f>VLOOKUP($A408,'Medical Examinations'!$A$1:$P$2336,2,FALSE)</f>
        <v>32.11</v>
      </c>
      <c r="D408" s="7">
        <f>VLOOKUP($A408,'Medical Examinations'!$A$1:$P$2336,3,FALSE)</f>
        <v>4.76</v>
      </c>
      <c r="E408" s="7" t="str">
        <f>VLOOKUP($A408,'Medical Examinations'!$A$1:$P$2336,13,FALSE)</f>
        <v>No</v>
      </c>
      <c r="F408" s="7" t="str">
        <f>VLOOKUP($A408,'Medical Examinations'!$A$1:$P$2336,5,FALSE)</f>
        <v>No</v>
      </c>
      <c r="G408" s="7" t="str">
        <f>VLOOKUP($A408,'Medical Examinations'!$A$1:$P$2336,6,FALSE)</f>
        <v>No</v>
      </c>
      <c r="H408" s="7">
        <f>VLOOKUP($A408,'Medical Examinations'!$A$1:$P$2336,12,FALSE)</f>
        <v>2</v>
      </c>
      <c r="I408" s="7" t="str">
        <f>VLOOKUP($A408,'Medical Examinations'!$A$1:$P$2336,14,FALSE)</f>
        <v>No</v>
      </c>
      <c r="J408" s="7" t="str">
        <f>VLOOKUP($A408,'Medical Examinations'!$A$1:$P$2336,15,FALSE)</f>
        <v>Obesity</v>
      </c>
      <c r="K408" s="7" t="str">
        <f>VLOOKUP($A408,'Medical Examinations'!$A$1:$P$2336,16,FALSE)</f>
        <v>Normal</v>
      </c>
      <c r="L408" s="12">
        <f>VLOOKUP($A408,'Hospitalisation Details'!$A$1:$U$2344,18,FALSE)</f>
        <v>26568</v>
      </c>
      <c r="M408" s="21">
        <f>VLOOKUP($A408,'Hospitalisation Details'!$A$1:$U$2344,21,FALSE)</f>
        <v>25333.33</v>
      </c>
      <c r="N408" s="9" t="str">
        <f>VLOOKUP($A408,'Hospitalisation Details'!$A$1:$U$2344,14,FALSE)</f>
        <v>tier - 2</v>
      </c>
      <c r="O408" s="9" t="str">
        <f>VLOOKUP($A408,'Hospitalisation Details'!$A$1:$U$2344,15,FALSE)</f>
        <v>tier - 2</v>
      </c>
      <c r="P408" s="9" t="str">
        <f>VLOOKUP($A408,'Hospitalisation Details'!$A$1:$U$2344,16,FALSE)</f>
        <v>R1017</v>
      </c>
      <c r="Q408" s="9">
        <f>VLOOKUP($A408,'Hospitalisation Details'!$A$1:$U$2344,20,FALSE)</f>
        <v>50</v>
      </c>
    </row>
    <row r="409" spans="1:17" ht="15.75" x14ac:dyDescent="0.25">
      <c r="A409" s="10" t="s">
        <v>1964</v>
      </c>
      <c r="B409" s="7" t="str">
        <f>VLOOKUP($A409,'Customer Names'!$A$1:$E$2336,4,FALSE)</f>
        <v xml:space="preserve">  Patrick D</v>
      </c>
      <c r="C409" s="7">
        <f>VLOOKUP($A409,'Medical Examinations'!$A$1:$P$2336,2,FALSE)</f>
        <v>29.8</v>
      </c>
      <c r="D409" s="7">
        <f>VLOOKUP($A409,'Medical Examinations'!$A$1:$P$2336,3,FALSE)</f>
        <v>8.24</v>
      </c>
      <c r="E409" s="7" t="str">
        <f>VLOOKUP($A409,'Medical Examinations'!$A$1:$P$2336,13,FALSE)</f>
        <v>Yes</v>
      </c>
      <c r="F409" s="7" t="str">
        <f>VLOOKUP($A409,'Medical Examinations'!$A$1:$P$2336,5,FALSE)</f>
        <v>No</v>
      </c>
      <c r="G409" s="7" t="str">
        <f>VLOOKUP($A409,'Medical Examinations'!$A$1:$P$2336,6,FALSE)</f>
        <v>No</v>
      </c>
      <c r="H409" s="7">
        <f>VLOOKUP($A409,'Medical Examinations'!$A$1:$P$2336,12,FALSE)</f>
        <v>1</v>
      </c>
      <c r="I409" s="7" t="str">
        <f>VLOOKUP($A409,'Medical Examinations'!$A$1:$P$2336,14,FALSE)</f>
        <v>Yes</v>
      </c>
      <c r="J409" s="7" t="str">
        <f>VLOOKUP($A409,'Medical Examinations'!$A$1:$P$2336,15,FALSE)</f>
        <v>Over weight</v>
      </c>
      <c r="K409" s="7" t="str">
        <f>VLOOKUP($A409,'Medical Examinations'!$A$1:$P$2336,16,FALSE)</f>
        <v>Diabetes</v>
      </c>
      <c r="L409" s="12">
        <f>VLOOKUP($A409,'Hospitalisation Details'!$A$1:$U$2344,18,FALSE)</f>
        <v>27742</v>
      </c>
      <c r="M409" s="21">
        <f>VLOOKUP($A409,'Hospitalisation Details'!$A$1:$U$2344,21,FALSE)</f>
        <v>25309.49</v>
      </c>
      <c r="N409" s="9" t="str">
        <f>VLOOKUP($A409,'Hospitalisation Details'!$A$1:$U$2344,14,FALSE)</f>
        <v>tier - 2</v>
      </c>
      <c r="O409" s="9" t="str">
        <f>VLOOKUP($A409,'Hospitalisation Details'!$A$1:$U$2344,15,FALSE)</f>
        <v>tier - 1</v>
      </c>
      <c r="P409" s="9" t="str">
        <f>VLOOKUP($A409,'Hospitalisation Details'!$A$1:$U$2344,16,FALSE)</f>
        <v>R1011</v>
      </c>
      <c r="Q409" s="9">
        <f>VLOOKUP($A409,'Hospitalisation Details'!$A$1:$U$2344,20,FALSE)</f>
        <v>47</v>
      </c>
    </row>
    <row r="410" spans="1:17" ht="15.75" x14ac:dyDescent="0.25">
      <c r="A410" s="10" t="s">
        <v>1963</v>
      </c>
      <c r="B410" s="7" t="str">
        <f>VLOOKUP($A410,'Customer Names'!$A$1:$E$2336,4,FALSE)</f>
        <v xml:space="preserve">  Anthony D</v>
      </c>
      <c r="C410" s="7">
        <f>VLOOKUP($A410,'Medical Examinations'!$A$1:$P$2336,2,FALSE)</f>
        <v>24.01</v>
      </c>
      <c r="D410" s="7">
        <f>VLOOKUP($A410,'Medical Examinations'!$A$1:$P$2336,3,FALSE)</f>
        <v>4.76</v>
      </c>
      <c r="E410" s="7" t="str">
        <f>VLOOKUP($A410,'Medical Examinations'!$A$1:$P$2336,13,FALSE)</f>
        <v>No</v>
      </c>
      <c r="F410" s="7" t="str">
        <f>VLOOKUP($A410,'Medical Examinations'!$A$1:$P$2336,5,FALSE)</f>
        <v>No</v>
      </c>
      <c r="G410" s="7" t="str">
        <f>VLOOKUP($A410,'Medical Examinations'!$A$1:$P$2336,6,FALSE)</f>
        <v>No</v>
      </c>
      <c r="H410" s="7">
        <f>VLOOKUP($A410,'Medical Examinations'!$A$1:$P$2336,12,FALSE)</f>
        <v>1</v>
      </c>
      <c r="I410" s="7" t="str">
        <f>VLOOKUP($A410,'Medical Examinations'!$A$1:$P$2336,14,FALSE)</f>
        <v>Yes</v>
      </c>
      <c r="J410" s="7" t="str">
        <f>VLOOKUP($A410,'Medical Examinations'!$A$1:$P$2336,15,FALSE)</f>
        <v>Normal weight</v>
      </c>
      <c r="K410" s="7" t="str">
        <f>VLOOKUP($A410,'Medical Examinations'!$A$1:$P$2336,16,FALSE)</f>
        <v>Normal</v>
      </c>
      <c r="L410" s="12">
        <f>VLOOKUP($A410,'Hospitalisation Details'!$A$1:$U$2344,18,FALSE)</f>
        <v>36123</v>
      </c>
      <c r="M410" s="21">
        <f>VLOOKUP($A410,'Hospitalisation Details'!$A$1:$U$2344,21,FALSE)</f>
        <v>25127.22</v>
      </c>
      <c r="N410" s="9" t="str">
        <f>VLOOKUP($A410,'Hospitalisation Details'!$A$1:$U$2344,14,FALSE)</f>
        <v>tier - 2</v>
      </c>
      <c r="O410" s="9" t="str">
        <f>VLOOKUP($A410,'Hospitalisation Details'!$A$1:$U$2344,15,FALSE)</f>
        <v>tier - 3</v>
      </c>
      <c r="P410" s="9" t="str">
        <f>VLOOKUP($A410,'Hospitalisation Details'!$A$1:$U$2344,16,FALSE)</f>
        <v>R1011</v>
      </c>
      <c r="Q410" s="9">
        <f>VLOOKUP($A410,'Hospitalisation Details'!$A$1:$U$2344,20,FALSE)</f>
        <v>24</v>
      </c>
    </row>
    <row r="411" spans="1:17" ht="15.75" x14ac:dyDescent="0.25">
      <c r="A411" s="10" t="s">
        <v>1962</v>
      </c>
      <c r="B411" s="7" t="str">
        <f>VLOOKUP($A411,'Customer Names'!$A$1:$E$2336,4,FALSE)</f>
        <v xml:space="preserve">  Melissa</v>
      </c>
      <c r="C411" s="7">
        <f>VLOOKUP($A411,'Medical Examinations'!$A$1:$P$2336,2,FALSE)</f>
        <v>23.21</v>
      </c>
      <c r="D411" s="7">
        <f>VLOOKUP($A411,'Medical Examinations'!$A$1:$P$2336,3,FALSE)</f>
        <v>6.03</v>
      </c>
      <c r="E411" s="7" t="str">
        <f>VLOOKUP($A411,'Medical Examinations'!$A$1:$P$2336,13,FALSE)</f>
        <v>No</v>
      </c>
      <c r="F411" s="7" t="str">
        <f>VLOOKUP($A411,'Medical Examinations'!$A$1:$P$2336,5,FALSE)</f>
        <v>No</v>
      </c>
      <c r="G411" s="7" t="str">
        <f>VLOOKUP($A411,'Medical Examinations'!$A$1:$P$2336,6,FALSE)</f>
        <v>No</v>
      </c>
      <c r="H411" s="7">
        <f>VLOOKUP($A411,'Medical Examinations'!$A$1:$P$2336,12,FALSE)</f>
        <v>1</v>
      </c>
      <c r="I411" s="7" t="str">
        <f>VLOOKUP($A411,'Medical Examinations'!$A$1:$P$2336,14,FALSE)</f>
        <v>No</v>
      </c>
      <c r="J411" s="7" t="str">
        <f>VLOOKUP($A411,'Medical Examinations'!$A$1:$P$2336,15,FALSE)</f>
        <v>Normal weight</v>
      </c>
      <c r="K411" s="7" t="str">
        <f>VLOOKUP($A411,'Medical Examinations'!$A$1:$P$2336,16,FALSE)</f>
        <v>Prediabetes</v>
      </c>
      <c r="L411" s="12">
        <f>VLOOKUP($A411,'Hospitalisation Details'!$A$1:$U$2344,18,FALSE)</f>
        <v>35960</v>
      </c>
      <c r="M411" s="21">
        <f>VLOOKUP($A411,'Hospitalisation Details'!$A$1:$U$2344,21,FALSE)</f>
        <v>25081.77</v>
      </c>
      <c r="N411" s="9" t="str">
        <f>VLOOKUP($A411,'Hospitalisation Details'!$A$1:$U$2344,14,FALSE)</f>
        <v>tier - 2</v>
      </c>
      <c r="O411" s="9" t="str">
        <f>VLOOKUP($A411,'Hospitalisation Details'!$A$1:$U$2344,15,FALSE)</f>
        <v>tier - 2</v>
      </c>
      <c r="P411" s="9" t="str">
        <f>VLOOKUP($A411,'Hospitalisation Details'!$A$1:$U$2344,16,FALSE)</f>
        <v>R1013</v>
      </c>
      <c r="Q411" s="9">
        <f>VLOOKUP($A411,'Hospitalisation Details'!$A$1:$U$2344,20,FALSE)</f>
        <v>24</v>
      </c>
    </row>
    <row r="412" spans="1:17" ht="15.75" x14ac:dyDescent="0.25">
      <c r="A412" s="10" t="s">
        <v>1961</v>
      </c>
      <c r="B412" s="7" t="str">
        <f>VLOOKUP($A412,'Customer Names'!$A$1:$E$2336,4,FALSE)</f>
        <v xml:space="preserve">  Raven</v>
      </c>
      <c r="C412" s="7">
        <f>VLOOKUP($A412,'Medical Examinations'!$A$1:$P$2336,2,FALSE)</f>
        <v>21.2</v>
      </c>
      <c r="D412" s="7">
        <f>VLOOKUP($A412,'Medical Examinations'!$A$1:$P$2336,3,FALSE)</f>
        <v>4.07</v>
      </c>
      <c r="E412" s="7" t="str">
        <f>VLOOKUP($A412,'Medical Examinations'!$A$1:$P$2336,13,FALSE)</f>
        <v>Yes</v>
      </c>
      <c r="F412" s="7" t="str">
        <f>VLOOKUP($A412,'Medical Examinations'!$A$1:$P$2336,5,FALSE)</f>
        <v>No</v>
      </c>
      <c r="G412" s="7" t="str">
        <f>VLOOKUP($A412,'Medical Examinations'!$A$1:$P$2336,6,FALSE)</f>
        <v>No</v>
      </c>
      <c r="H412" s="7">
        <f>VLOOKUP($A412,'Medical Examinations'!$A$1:$P$2336,12,FALSE)</f>
        <v>1</v>
      </c>
      <c r="I412" s="7" t="str">
        <f>VLOOKUP($A412,'Medical Examinations'!$A$1:$P$2336,14,FALSE)</f>
        <v>Yes</v>
      </c>
      <c r="J412" s="7" t="str">
        <f>VLOOKUP($A412,'Medical Examinations'!$A$1:$P$2336,15,FALSE)</f>
        <v>Normal weight</v>
      </c>
      <c r="K412" s="7" t="str">
        <f>VLOOKUP($A412,'Medical Examinations'!$A$1:$P$2336,16,FALSE)</f>
        <v>Normal</v>
      </c>
      <c r="L412" s="12">
        <f>VLOOKUP($A412,'Hospitalisation Details'!$A$1:$U$2344,18,FALSE)</f>
        <v>35037</v>
      </c>
      <c r="M412" s="21">
        <f>VLOOKUP($A412,'Hospitalisation Details'!$A$1:$U$2344,21,FALSE)</f>
        <v>25075.97</v>
      </c>
      <c r="N412" s="9" t="str">
        <f>VLOOKUP($A412,'Hospitalisation Details'!$A$1:$U$2344,14,FALSE)</f>
        <v>tier - 2</v>
      </c>
      <c r="O412" s="9" t="str">
        <f>VLOOKUP($A412,'Hospitalisation Details'!$A$1:$U$2344,15,FALSE)</f>
        <v>tier - 2</v>
      </c>
      <c r="P412" s="9" t="str">
        <f>VLOOKUP($A412,'Hospitalisation Details'!$A$1:$U$2344,16,FALSE)</f>
        <v>R1011</v>
      </c>
      <c r="Q412" s="9">
        <f>VLOOKUP($A412,'Hospitalisation Details'!$A$1:$U$2344,20,FALSE)</f>
        <v>27</v>
      </c>
    </row>
    <row r="413" spans="1:17" ht="15.75" x14ac:dyDescent="0.25">
      <c r="A413" s="10" t="s">
        <v>1960</v>
      </c>
      <c r="B413" s="7" t="str">
        <f>VLOOKUP($A413,'Customer Names'!$A$1:$E$2336,4,FALSE)</f>
        <v xml:space="preserve">  Christopher</v>
      </c>
      <c r="C413" s="7">
        <f>VLOOKUP($A413,'Medical Examinations'!$A$1:$P$2336,2,FALSE)</f>
        <v>28.215</v>
      </c>
      <c r="D413" s="7">
        <f>VLOOKUP($A413,'Medical Examinations'!$A$1:$P$2336,3,FALSE)</f>
        <v>8.26</v>
      </c>
      <c r="E413" s="7" t="str">
        <f>VLOOKUP($A413,'Medical Examinations'!$A$1:$P$2336,13,FALSE)</f>
        <v>Yes</v>
      </c>
      <c r="F413" s="7" t="str">
        <f>VLOOKUP($A413,'Medical Examinations'!$A$1:$P$2336,5,FALSE)</f>
        <v>No</v>
      </c>
      <c r="G413" s="7" t="str">
        <f>VLOOKUP($A413,'Medical Examinations'!$A$1:$P$2336,6,FALSE)</f>
        <v>No</v>
      </c>
      <c r="H413" s="7">
        <f>VLOOKUP($A413,'Medical Examinations'!$A$1:$P$2336,12,FALSE)</f>
        <v>1</v>
      </c>
      <c r="I413" s="7" t="str">
        <f>VLOOKUP($A413,'Medical Examinations'!$A$1:$P$2336,14,FALSE)</f>
        <v>Yes</v>
      </c>
      <c r="J413" s="7" t="str">
        <f>VLOOKUP($A413,'Medical Examinations'!$A$1:$P$2336,15,FALSE)</f>
        <v>Over weight</v>
      </c>
      <c r="K413" s="7" t="str">
        <f>VLOOKUP($A413,'Medical Examinations'!$A$1:$P$2336,16,FALSE)</f>
        <v>Diabetes</v>
      </c>
      <c r="L413" s="12">
        <f>VLOOKUP($A413,'Hospitalisation Details'!$A$1:$U$2344,18,FALSE)</f>
        <v>27712</v>
      </c>
      <c r="M413" s="21">
        <f>VLOOKUP($A413,'Hospitalisation Details'!$A$1:$U$2344,21,FALSE)</f>
        <v>24915.22</v>
      </c>
      <c r="N413" s="9" t="str">
        <f>VLOOKUP($A413,'Hospitalisation Details'!$A$1:$U$2344,14,FALSE)</f>
        <v>tier - 2</v>
      </c>
      <c r="O413" s="9" t="str">
        <f>VLOOKUP($A413,'Hospitalisation Details'!$A$1:$U$2344,15,FALSE)</f>
        <v>tier - 3</v>
      </c>
      <c r="P413" s="9" t="str">
        <f>VLOOKUP($A413,'Hospitalisation Details'!$A$1:$U$2344,16,FALSE)</f>
        <v>R1012</v>
      </c>
      <c r="Q413" s="9">
        <f>VLOOKUP($A413,'Hospitalisation Details'!$A$1:$U$2344,20,FALSE)</f>
        <v>47</v>
      </c>
    </row>
    <row r="414" spans="1:17" ht="15.75" x14ac:dyDescent="0.25">
      <c r="A414" s="10" t="s">
        <v>1959</v>
      </c>
      <c r="B414" s="7" t="str">
        <f>VLOOKUP($A414,'Customer Names'!$A$1:$E$2336,4,FALSE)</f>
        <v xml:space="preserve">  Kendra A</v>
      </c>
      <c r="C414" s="7">
        <f>VLOOKUP($A414,'Medical Examinations'!$A$1:$P$2336,2,FALSE)</f>
        <v>38.094999999999999</v>
      </c>
      <c r="D414" s="7">
        <f>VLOOKUP($A414,'Medical Examinations'!$A$1:$P$2336,3,FALSE)</f>
        <v>4.76</v>
      </c>
      <c r="E414" s="7" t="str">
        <f>VLOOKUP($A414,'Medical Examinations'!$A$1:$P$2336,13,FALSE)</f>
        <v>No</v>
      </c>
      <c r="F414" s="7" t="str">
        <f>VLOOKUP($A414,'Medical Examinations'!$A$1:$P$2336,5,FALSE)</f>
        <v>No</v>
      </c>
      <c r="G414" s="7" t="str">
        <f>VLOOKUP($A414,'Medical Examinations'!$A$1:$P$2336,6,FALSE)</f>
        <v>No</v>
      </c>
      <c r="H414" s="7">
        <f>VLOOKUP($A414,'Medical Examinations'!$A$1:$P$2336,12,FALSE)</f>
        <v>1</v>
      </c>
      <c r="I414" s="7" t="str">
        <f>VLOOKUP($A414,'Medical Examinations'!$A$1:$P$2336,14,FALSE)</f>
        <v>No</v>
      </c>
      <c r="J414" s="7" t="str">
        <f>VLOOKUP($A414,'Medical Examinations'!$A$1:$P$2336,15,FALSE)</f>
        <v>Obesity</v>
      </c>
      <c r="K414" s="7" t="str">
        <f>VLOOKUP($A414,'Medical Examinations'!$A$1:$P$2336,16,FALSE)</f>
        <v>Normal</v>
      </c>
      <c r="L414" s="12">
        <f>VLOOKUP($A414,'Hospitalisation Details'!$A$1:$U$2344,18,FALSE)</f>
        <v>31942</v>
      </c>
      <c r="M414" s="21">
        <f>VLOOKUP($A414,'Hospitalisation Details'!$A$1:$U$2344,21,FALSE)</f>
        <v>24915.05</v>
      </c>
      <c r="N414" s="9" t="str">
        <f>VLOOKUP($A414,'Hospitalisation Details'!$A$1:$U$2344,14,FALSE)</f>
        <v>tier - 2</v>
      </c>
      <c r="O414" s="9" t="str">
        <f>VLOOKUP($A414,'Hospitalisation Details'!$A$1:$U$2344,15,FALSE)</f>
        <v>tier - 1</v>
      </c>
      <c r="P414" s="9" t="str">
        <f>VLOOKUP($A414,'Hospitalisation Details'!$A$1:$U$2344,16,FALSE)</f>
        <v>R1024</v>
      </c>
      <c r="Q414" s="9">
        <f>VLOOKUP($A414,'Hospitalisation Details'!$A$1:$U$2344,20,FALSE)</f>
        <v>35</v>
      </c>
    </row>
    <row r="415" spans="1:17" ht="15.75" x14ac:dyDescent="0.25">
      <c r="A415" s="10" t="s">
        <v>1958</v>
      </c>
      <c r="B415" s="7" t="str">
        <f>VLOOKUP($A415,'Customer Names'!$A$1:$E$2336,4,FALSE)</f>
        <v xml:space="preserve">  Jordan</v>
      </c>
      <c r="C415" s="7">
        <f>VLOOKUP($A415,'Medical Examinations'!$A$1:$P$2336,2,FALSE)</f>
        <v>22.61</v>
      </c>
      <c r="D415" s="7">
        <f>VLOOKUP($A415,'Medical Examinations'!$A$1:$P$2336,3,FALSE)</f>
        <v>6.13</v>
      </c>
      <c r="E415" s="7" t="str">
        <f>VLOOKUP($A415,'Medical Examinations'!$A$1:$P$2336,13,FALSE)</f>
        <v>Yes</v>
      </c>
      <c r="F415" s="7" t="str">
        <f>VLOOKUP($A415,'Medical Examinations'!$A$1:$P$2336,5,FALSE)</f>
        <v>No</v>
      </c>
      <c r="G415" s="7" t="str">
        <f>VLOOKUP($A415,'Medical Examinations'!$A$1:$P$2336,6,FALSE)</f>
        <v>Yes</v>
      </c>
      <c r="H415" s="7">
        <f>VLOOKUP($A415,'Medical Examinations'!$A$1:$P$2336,12,FALSE)</f>
        <v>1</v>
      </c>
      <c r="I415" s="7" t="str">
        <f>VLOOKUP($A415,'Medical Examinations'!$A$1:$P$2336,14,FALSE)</f>
        <v>Yes</v>
      </c>
      <c r="J415" s="7" t="str">
        <f>VLOOKUP($A415,'Medical Examinations'!$A$1:$P$2336,15,FALSE)</f>
        <v>Normal weight</v>
      </c>
      <c r="K415" s="7" t="str">
        <f>VLOOKUP($A415,'Medical Examinations'!$A$1:$P$2336,16,FALSE)</f>
        <v>Prediabetes</v>
      </c>
      <c r="L415" s="12">
        <f>VLOOKUP($A415,'Hospitalisation Details'!$A$1:$U$2344,18,FALSE)</f>
        <v>25407</v>
      </c>
      <c r="M415" s="21">
        <f>VLOOKUP($A415,'Hospitalisation Details'!$A$1:$U$2344,21,FALSE)</f>
        <v>24873.38</v>
      </c>
      <c r="N415" s="9" t="str">
        <f>VLOOKUP($A415,'Hospitalisation Details'!$A$1:$U$2344,14,FALSE)</f>
        <v>tier - 2</v>
      </c>
      <c r="O415" s="9" t="str">
        <f>VLOOKUP($A415,'Hospitalisation Details'!$A$1:$U$2344,15,FALSE)</f>
        <v>tier - 1</v>
      </c>
      <c r="P415" s="9" t="str">
        <f>VLOOKUP($A415,'Hospitalisation Details'!$A$1:$U$2344,16,FALSE)</f>
        <v>R1024</v>
      </c>
      <c r="Q415" s="9">
        <f>VLOOKUP($A415,'Hospitalisation Details'!$A$1:$U$2344,20,FALSE)</f>
        <v>53</v>
      </c>
    </row>
    <row r="416" spans="1:17" ht="15.75" x14ac:dyDescent="0.25">
      <c r="A416" s="10" t="s">
        <v>1957</v>
      </c>
      <c r="B416" s="7" t="str">
        <f>VLOOKUP($A416,'Customer Names'!$A$1:$E$2336,4,FALSE)</f>
        <v xml:space="preserve">  Nils</v>
      </c>
      <c r="C416" s="7">
        <f>VLOOKUP($A416,'Medical Examinations'!$A$1:$P$2336,2,FALSE)</f>
        <v>24.32</v>
      </c>
      <c r="D416" s="7">
        <f>VLOOKUP($A416,'Medical Examinations'!$A$1:$P$2336,3,FALSE)</f>
        <v>10.47</v>
      </c>
      <c r="E416" s="7" t="str">
        <f>VLOOKUP($A416,'Medical Examinations'!$A$1:$P$2336,13,FALSE)</f>
        <v>Yes</v>
      </c>
      <c r="F416" s="7" t="str">
        <f>VLOOKUP($A416,'Medical Examinations'!$A$1:$P$2336,5,FALSE)</f>
        <v>No</v>
      </c>
      <c r="G416" s="7" t="str">
        <f>VLOOKUP($A416,'Medical Examinations'!$A$1:$P$2336,6,FALSE)</f>
        <v>No</v>
      </c>
      <c r="H416" s="7">
        <f>VLOOKUP($A416,'Medical Examinations'!$A$1:$P$2336,12,FALSE)</f>
        <v>2</v>
      </c>
      <c r="I416" s="7" t="str">
        <f>VLOOKUP($A416,'Medical Examinations'!$A$1:$P$2336,14,FALSE)</f>
        <v>Yes</v>
      </c>
      <c r="J416" s="7" t="str">
        <f>VLOOKUP($A416,'Medical Examinations'!$A$1:$P$2336,15,FALSE)</f>
        <v>Normal weight</v>
      </c>
      <c r="K416" s="7" t="str">
        <f>VLOOKUP($A416,'Medical Examinations'!$A$1:$P$2336,16,FALSE)</f>
        <v>Diabetes</v>
      </c>
      <c r="L416" s="12">
        <f>VLOOKUP($A416,'Hospitalisation Details'!$A$1:$U$2344,18,FALSE)</f>
        <v>25898</v>
      </c>
      <c r="M416" s="21">
        <f>VLOOKUP($A416,'Hospitalisation Details'!$A$1:$U$2344,21,FALSE)</f>
        <v>24869.84</v>
      </c>
      <c r="N416" s="9" t="str">
        <f>VLOOKUP($A416,'Hospitalisation Details'!$A$1:$U$2344,14,FALSE)</f>
        <v>tier - 2</v>
      </c>
      <c r="O416" s="9" t="str">
        <f>VLOOKUP($A416,'Hospitalisation Details'!$A$1:$U$2344,15,FALSE)</f>
        <v>tier - 2</v>
      </c>
      <c r="P416" s="9" t="str">
        <f>VLOOKUP($A416,'Hospitalisation Details'!$A$1:$U$2344,16,FALSE)</f>
        <v>R1016</v>
      </c>
      <c r="Q416" s="9">
        <f>VLOOKUP($A416,'Hospitalisation Details'!$A$1:$U$2344,20,FALSE)</f>
        <v>52</v>
      </c>
    </row>
    <row r="417" spans="1:17" ht="15.75" x14ac:dyDescent="0.25">
      <c r="A417" s="10" t="s">
        <v>1956</v>
      </c>
      <c r="B417" s="7" t="str">
        <f>VLOOKUP($A417,'Customer Names'!$A$1:$E$2336,4,FALSE)</f>
        <v xml:space="preserve">  Scott</v>
      </c>
      <c r="C417" s="7">
        <f>VLOOKUP($A417,'Medical Examinations'!$A$1:$P$2336,2,FALSE)</f>
        <v>20.96</v>
      </c>
      <c r="D417" s="7">
        <f>VLOOKUP($A417,'Medical Examinations'!$A$1:$P$2336,3,FALSE)</f>
        <v>4.04</v>
      </c>
      <c r="E417" s="7" t="str">
        <f>VLOOKUP($A417,'Medical Examinations'!$A$1:$P$2336,13,FALSE)</f>
        <v>Yes</v>
      </c>
      <c r="F417" s="7" t="str">
        <f>VLOOKUP($A417,'Medical Examinations'!$A$1:$P$2336,5,FALSE)</f>
        <v>No</v>
      </c>
      <c r="G417" s="7" t="str">
        <f>VLOOKUP($A417,'Medical Examinations'!$A$1:$P$2336,6,FALSE)</f>
        <v>No</v>
      </c>
      <c r="H417" s="7">
        <f>VLOOKUP($A417,'Medical Examinations'!$A$1:$P$2336,12,FALSE)</f>
        <v>1</v>
      </c>
      <c r="I417" s="7" t="str">
        <f>VLOOKUP($A417,'Medical Examinations'!$A$1:$P$2336,14,FALSE)</f>
        <v>Yes</v>
      </c>
      <c r="J417" s="7" t="str">
        <f>VLOOKUP($A417,'Medical Examinations'!$A$1:$P$2336,15,FALSE)</f>
        <v>Normal weight</v>
      </c>
      <c r="K417" s="7" t="str">
        <f>VLOOKUP($A417,'Medical Examinations'!$A$1:$P$2336,16,FALSE)</f>
        <v>Normal</v>
      </c>
      <c r="L417" s="12">
        <f>VLOOKUP($A417,'Hospitalisation Details'!$A$1:$U$2344,18,FALSE)</f>
        <v>34860</v>
      </c>
      <c r="M417" s="21">
        <f>VLOOKUP($A417,'Hospitalisation Details'!$A$1:$U$2344,21,FALSE)</f>
        <v>24863.25</v>
      </c>
      <c r="N417" s="9" t="str">
        <f>VLOOKUP($A417,'Hospitalisation Details'!$A$1:$U$2344,14,FALSE)</f>
        <v>tier - 2</v>
      </c>
      <c r="O417" s="9" t="str">
        <f>VLOOKUP($A417,'Hospitalisation Details'!$A$1:$U$2344,15,FALSE)</f>
        <v>tier - 3</v>
      </c>
      <c r="P417" s="9" t="str">
        <f>VLOOKUP($A417,'Hospitalisation Details'!$A$1:$U$2344,16,FALSE)</f>
        <v>R1011</v>
      </c>
      <c r="Q417" s="9">
        <f>VLOOKUP($A417,'Hospitalisation Details'!$A$1:$U$2344,20,FALSE)</f>
        <v>27</v>
      </c>
    </row>
    <row r="418" spans="1:17" ht="15.75" x14ac:dyDescent="0.25">
      <c r="A418" s="10" t="s">
        <v>1955</v>
      </c>
      <c r="B418" s="7" t="str">
        <f>VLOOKUP($A418,'Customer Names'!$A$1:$E$2336,4,FALSE)</f>
        <v xml:space="preserve">  Angela</v>
      </c>
      <c r="C418" s="7">
        <f>VLOOKUP($A418,'Medical Examinations'!$A$1:$P$2336,2,FALSE)</f>
        <v>19.68</v>
      </c>
      <c r="D418" s="7">
        <f>VLOOKUP($A418,'Medical Examinations'!$A$1:$P$2336,3,FALSE)</f>
        <v>5.74</v>
      </c>
      <c r="E418" s="7" t="str">
        <f>VLOOKUP($A418,'Medical Examinations'!$A$1:$P$2336,13,FALSE)</f>
        <v>No</v>
      </c>
      <c r="F418" s="7" t="str">
        <f>VLOOKUP($A418,'Medical Examinations'!$A$1:$P$2336,5,FALSE)</f>
        <v>No</v>
      </c>
      <c r="G418" s="7" t="str">
        <f>VLOOKUP($A418,'Medical Examinations'!$A$1:$P$2336,6,FALSE)</f>
        <v>No</v>
      </c>
      <c r="H418" s="7" t="str">
        <f>VLOOKUP($A418,'Medical Examinations'!$A$1:$P$2336,12,FALSE)</f>
        <v>0</v>
      </c>
      <c r="I418" s="7" t="str">
        <f>VLOOKUP($A418,'Medical Examinations'!$A$1:$P$2336,14,FALSE)</f>
        <v>Yes</v>
      </c>
      <c r="J418" s="7" t="str">
        <f>VLOOKUP($A418,'Medical Examinations'!$A$1:$P$2336,15,FALSE)</f>
        <v>Normal weight</v>
      </c>
      <c r="K418" s="7" t="str">
        <f>VLOOKUP($A418,'Medical Examinations'!$A$1:$P$2336,16,FALSE)</f>
        <v>Prediabetes</v>
      </c>
      <c r="L418" s="12">
        <f>VLOOKUP($A418,'Hospitalisation Details'!$A$1:$U$2344,18,FALSE)</f>
        <v>34586</v>
      </c>
      <c r="M418" s="21">
        <f>VLOOKUP($A418,'Hospitalisation Details'!$A$1:$U$2344,21,FALSE)</f>
        <v>24817.25</v>
      </c>
      <c r="N418" s="9" t="str">
        <f>VLOOKUP($A418,'Hospitalisation Details'!$A$1:$U$2344,14,FALSE)</f>
        <v>tier - 2</v>
      </c>
      <c r="O418" s="9" t="str">
        <f>VLOOKUP($A418,'Hospitalisation Details'!$A$1:$U$2344,15,FALSE)</f>
        <v>tier - 2</v>
      </c>
      <c r="P418" s="9" t="str">
        <f>VLOOKUP($A418,'Hospitalisation Details'!$A$1:$U$2344,16,FALSE)</f>
        <v>R1011</v>
      </c>
      <c r="Q418" s="9">
        <f>VLOOKUP($A418,'Hospitalisation Details'!$A$1:$U$2344,20,FALSE)</f>
        <v>28</v>
      </c>
    </row>
    <row r="419" spans="1:17" ht="15.75" x14ac:dyDescent="0.25">
      <c r="A419" s="10" t="s">
        <v>1954</v>
      </c>
      <c r="B419" s="7" t="str">
        <f>VLOOKUP($A419,'Customer Names'!$A$1:$E$2336,4,FALSE)</f>
        <v xml:space="preserve">  Allison</v>
      </c>
      <c r="C419" s="7">
        <f>VLOOKUP($A419,'Medical Examinations'!$A$1:$P$2336,2,FALSE)</f>
        <v>18.100000000000001</v>
      </c>
      <c r="D419" s="7">
        <f>VLOOKUP($A419,'Medical Examinations'!$A$1:$P$2336,3,FALSE)</f>
        <v>6.33</v>
      </c>
      <c r="E419" s="7" t="str">
        <f>VLOOKUP($A419,'Medical Examinations'!$A$1:$P$2336,13,FALSE)</f>
        <v>No</v>
      </c>
      <c r="F419" s="7" t="str">
        <f>VLOOKUP($A419,'Medical Examinations'!$A$1:$P$2336,5,FALSE)</f>
        <v>No</v>
      </c>
      <c r="G419" s="7" t="str">
        <f>VLOOKUP($A419,'Medical Examinations'!$A$1:$P$2336,6,FALSE)</f>
        <v>No</v>
      </c>
      <c r="H419" s="7">
        <f>VLOOKUP($A419,'Medical Examinations'!$A$1:$P$2336,12,FALSE)</f>
        <v>1</v>
      </c>
      <c r="I419" s="7" t="str">
        <f>VLOOKUP($A419,'Medical Examinations'!$A$1:$P$2336,14,FALSE)</f>
        <v>Yes</v>
      </c>
      <c r="J419" s="7" t="str">
        <f>VLOOKUP($A419,'Medical Examinations'!$A$1:$P$2336,15,FALSE)</f>
        <v>Underweight</v>
      </c>
      <c r="K419" s="7" t="str">
        <f>VLOOKUP($A419,'Medical Examinations'!$A$1:$P$2336,16,FALSE)</f>
        <v>Prediabetes</v>
      </c>
      <c r="L419" s="12">
        <f>VLOOKUP($A419,'Hospitalisation Details'!$A$1:$U$2344,18,FALSE)</f>
        <v>33888</v>
      </c>
      <c r="M419" s="21">
        <f>VLOOKUP($A419,'Hospitalisation Details'!$A$1:$U$2344,21,FALSE)</f>
        <v>24795.040000000001</v>
      </c>
      <c r="N419" s="9" t="str">
        <f>VLOOKUP($A419,'Hospitalisation Details'!$A$1:$U$2344,14,FALSE)</f>
        <v>tier - 2</v>
      </c>
      <c r="O419" s="9" t="str">
        <f>VLOOKUP($A419,'Hospitalisation Details'!$A$1:$U$2344,15,FALSE)</f>
        <v>tier - 3</v>
      </c>
      <c r="P419" s="9" t="str">
        <f>VLOOKUP($A419,'Hospitalisation Details'!$A$1:$U$2344,16,FALSE)</f>
        <v>R1011</v>
      </c>
      <c r="Q419" s="9">
        <f>VLOOKUP($A419,'Hospitalisation Details'!$A$1:$U$2344,20,FALSE)</f>
        <v>30</v>
      </c>
    </row>
    <row r="420" spans="1:17" ht="15.75" x14ac:dyDescent="0.25">
      <c r="A420" s="10" t="s">
        <v>1953</v>
      </c>
      <c r="B420" s="7" t="str">
        <f>VLOOKUP($A420,'Customer Names'!$A$1:$E$2336,4,FALSE)</f>
        <v xml:space="preserve">  Caitlin O</v>
      </c>
      <c r="C420" s="7">
        <f>VLOOKUP($A420,'Medical Examinations'!$A$1:$P$2336,2,FALSE)</f>
        <v>29.64</v>
      </c>
      <c r="D420" s="7">
        <f>VLOOKUP($A420,'Medical Examinations'!$A$1:$P$2336,3,FALSE)</f>
        <v>4.28</v>
      </c>
      <c r="E420" s="7" t="str">
        <f>VLOOKUP($A420,'Medical Examinations'!$A$1:$P$2336,13,FALSE)</f>
        <v>Yes</v>
      </c>
      <c r="F420" s="7" t="str">
        <f>VLOOKUP($A420,'Medical Examinations'!$A$1:$P$2336,5,FALSE)</f>
        <v>No</v>
      </c>
      <c r="G420" s="7" t="str">
        <f>VLOOKUP($A420,'Medical Examinations'!$A$1:$P$2336,6,FALSE)</f>
        <v>No</v>
      </c>
      <c r="H420" s="7" t="str">
        <f>VLOOKUP($A420,'Medical Examinations'!$A$1:$P$2336,12,FALSE)</f>
        <v>0</v>
      </c>
      <c r="I420" s="7" t="str">
        <f>VLOOKUP($A420,'Medical Examinations'!$A$1:$P$2336,14,FALSE)</f>
        <v>No</v>
      </c>
      <c r="J420" s="7" t="str">
        <f>VLOOKUP($A420,'Medical Examinations'!$A$1:$P$2336,15,FALSE)</f>
        <v>Over weight</v>
      </c>
      <c r="K420" s="7" t="str">
        <f>VLOOKUP($A420,'Medical Examinations'!$A$1:$P$2336,16,FALSE)</f>
        <v>Normal</v>
      </c>
      <c r="L420" s="12">
        <f>VLOOKUP($A420,'Hospitalisation Details'!$A$1:$U$2344,18,FALSE)</f>
        <v>35305</v>
      </c>
      <c r="M420" s="21">
        <f>VLOOKUP($A420,'Hospitalisation Details'!$A$1:$U$2344,21,FALSE)</f>
        <v>24671.66</v>
      </c>
      <c r="N420" s="9" t="str">
        <f>VLOOKUP($A420,'Hospitalisation Details'!$A$1:$U$2344,14,FALSE)</f>
        <v>tier - 2</v>
      </c>
      <c r="O420" s="9" t="str">
        <f>VLOOKUP($A420,'Hospitalisation Details'!$A$1:$U$2344,15,FALSE)</f>
        <v>tier - 1</v>
      </c>
      <c r="P420" s="9" t="str">
        <f>VLOOKUP($A420,'Hospitalisation Details'!$A$1:$U$2344,16,FALSE)</f>
        <v>R1024</v>
      </c>
      <c r="Q420" s="9">
        <f>VLOOKUP($A420,'Hospitalisation Details'!$A$1:$U$2344,20,FALSE)</f>
        <v>26</v>
      </c>
    </row>
    <row r="421" spans="1:17" ht="15.75" x14ac:dyDescent="0.25">
      <c r="A421" s="10" t="s">
        <v>1952</v>
      </c>
      <c r="B421" s="7" t="str">
        <f>VLOOKUP($A421,'Customer Names'!$A$1:$E$2336,4,FALSE)</f>
        <v xml:space="preserve">  Tracy M</v>
      </c>
      <c r="C421" s="7">
        <f>VLOOKUP($A421,'Medical Examinations'!$A$1:$P$2336,2,FALSE)</f>
        <v>25.3</v>
      </c>
      <c r="D421" s="7">
        <f>VLOOKUP($A421,'Medical Examinations'!$A$1:$P$2336,3,FALSE)</f>
        <v>9.4700000000000006</v>
      </c>
      <c r="E421" s="7" t="str">
        <f>VLOOKUP($A421,'Medical Examinations'!$A$1:$P$2336,13,FALSE)</f>
        <v>Yes</v>
      </c>
      <c r="F421" s="7" t="str">
        <f>VLOOKUP($A421,'Medical Examinations'!$A$1:$P$2336,5,FALSE)</f>
        <v>No</v>
      </c>
      <c r="G421" s="7" t="str">
        <f>VLOOKUP($A421,'Medical Examinations'!$A$1:$P$2336,6,FALSE)</f>
        <v>No</v>
      </c>
      <c r="H421" s="7">
        <f>VLOOKUP($A421,'Medical Examinations'!$A$1:$P$2336,12,FALSE)</f>
        <v>2</v>
      </c>
      <c r="I421" s="7" t="str">
        <f>VLOOKUP($A421,'Medical Examinations'!$A$1:$P$2336,14,FALSE)</f>
        <v>Yes</v>
      </c>
      <c r="J421" s="7" t="str">
        <f>VLOOKUP($A421,'Medical Examinations'!$A$1:$P$2336,15,FALSE)</f>
        <v>Over weight</v>
      </c>
      <c r="K421" s="7" t="str">
        <f>VLOOKUP($A421,'Medical Examinations'!$A$1:$P$2336,16,FALSE)</f>
        <v>Diabetes</v>
      </c>
      <c r="L421" s="12">
        <f>VLOOKUP($A421,'Hospitalisation Details'!$A$1:$U$2344,18,FALSE)</f>
        <v>25731</v>
      </c>
      <c r="M421" s="21">
        <f>VLOOKUP($A421,'Hospitalisation Details'!$A$1:$U$2344,21,FALSE)</f>
        <v>24667.42</v>
      </c>
      <c r="N421" s="9" t="str">
        <f>VLOOKUP($A421,'Hospitalisation Details'!$A$1:$U$2344,14,FALSE)</f>
        <v>tier - 2</v>
      </c>
      <c r="O421" s="9" t="str">
        <f>VLOOKUP($A421,'Hospitalisation Details'!$A$1:$U$2344,15,FALSE)</f>
        <v>tier - 3</v>
      </c>
      <c r="P421" s="9" t="str">
        <f>VLOOKUP($A421,'Hospitalisation Details'!$A$1:$U$2344,16,FALSE)</f>
        <v>R1013</v>
      </c>
      <c r="Q421" s="9">
        <f>VLOOKUP($A421,'Hospitalisation Details'!$A$1:$U$2344,20,FALSE)</f>
        <v>52</v>
      </c>
    </row>
    <row r="422" spans="1:17" ht="15.75" x14ac:dyDescent="0.25">
      <c r="A422" s="10" t="s">
        <v>1951</v>
      </c>
      <c r="B422" s="7" t="str">
        <f>VLOOKUP($A422,'Customer Names'!$A$1:$E$2336,4,FALSE)</f>
        <v xml:space="preserve">  Dustin M</v>
      </c>
      <c r="C422" s="7">
        <f>VLOOKUP($A422,'Medical Examinations'!$A$1:$P$2336,2,FALSE)</f>
        <v>27.6</v>
      </c>
      <c r="D422" s="7">
        <f>VLOOKUP($A422,'Medical Examinations'!$A$1:$P$2336,3,FALSE)</f>
        <v>4.8499999999999996</v>
      </c>
      <c r="E422" s="7" t="str">
        <f>VLOOKUP($A422,'Medical Examinations'!$A$1:$P$2336,13,FALSE)</f>
        <v>Yes</v>
      </c>
      <c r="F422" s="7" t="str">
        <f>VLOOKUP($A422,'Medical Examinations'!$A$1:$P$2336,5,FALSE)</f>
        <v>No</v>
      </c>
      <c r="G422" s="7" t="str">
        <f>VLOOKUP($A422,'Medical Examinations'!$A$1:$P$2336,6,FALSE)</f>
        <v>No</v>
      </c>
      <c r="H422" s="7" t="str">
        <f>VLOOKUP($A422,'Medical Examinations'!$A$1:$P$2336,12,FALSE)</f>
        <v>0</v>
      </c>
      <c r="I422" s="7" t="str">
        <f>VLOOKUP($A422,'Medical Examinations'!$A$1:$P$2336,14,FALSE)</f>
        <v>No</v>
      </c>
      <c r="J422" s="7" t="str">
        <f>VLOOKUP($A422,'Medical Examinations'!$A$1:$P$2336,15,FALSE)</f>
        <v>Over weight</v>
      </c>
      <c r="K422" s="7" t="str">
        <f>VLOOKUP($A422,'Medical Examinations'!$A$1:$P$2336,16,FALSE)</f>
        <v>Normal</v>
      </c>
      <c r="L422" s="12">
        <f>VLOOKUP($A422,'Hospitalisation Details'!$A$1:$U$2344,18,FALSE)</f>
        <v>28045</v>
      </c>
      <c r="M422" s="21">
        <f>VLOOKUP($A422,'Hospitalisation Details'!$A$1:$U$2344,21,FALSE)</f>
        <v>24603.05</v>
      </c>
      <c r="N422" s="9" t="str">
        <f>VLOOKUP($A422,'Hospitalisation Details'!$A$1:$U$2344,14,FALSE)</f>
        <v>tier - 2</v>
      </c>
      <c r="O422" s="9" t="str">
        <f>VLOOKUP($A422,'Hospitalisation Details'!$A$1:$U$2344,15,FALSE)</f>
        <v>tier - 2</v>
      </c>
      <c r="P422" s="9" t="str">
        <f>VLOOKUP($A422,'Hospitalisation Details'!$A$1:$U$2344,16,FALSE)</f>
        <v>R1011</v>
      </c>
      <c r="Q422" s="9">
        <f>VLOOKUP($A422,'Hospitalisation Details'!$A$1:$U$2344,20,FALSE)</f>
        <v>46</v>
      </c>
    </row>
    <row r="423" spans="1:17" ht="15.75" x14ac:dyDescent="0.25">
      <c r="A423" s="10" t="s">
        <v>1950</v>
      </c>
      <c r="B423" s="7" t="str">
        <f>VLOOKUP($A423,'Customer Names'!$A$1:$E$2336,4,FALSE)</f>
        <v xml:space="preserve">  Jenny</v>
      </c>
      <c r="C423" s="7">
        <f>VLOOKUP($A423,'Medical Examinations'!$A$1:$P$2336,2,FALSE)</f>
        <v>27.645</v>
      </c>
      <c r="D423" s="7">
        <f>VLOOKUP($A423,'Medical Examinations'!$A$1:$P$2336,3,FALSE)</f>
        <v>11.03</v>
      </c>
      <c r="E423" s="7" t="str">
        <f>VLOOKUP($A423,'Medical Examinations'!$A$1:$P$2336,13,FALSE)</f>
        <v>Yes</v>
      </c>
      <c r="F423" s="7" t="str">
        <f>VLOOKUP($A423,'Medical Examinations'!$A$1:$P$2336,5,FALSE)</f>
        <v>No</v>
      </c>
      <c r="G423" s="7" t="str">
        <f>VLOOKUP($A423,'Medical Examinations'!$A$1:$P$2336,6,FALSE)</f>
        <v>No</v>
      </c>
      <c r="H423" s="7">
        <f>VLOOKUP($A423,'Medical Examinations'!$A$1:$P$2336,12,FALSE)</f>
        <v>1</v>
      </c>
      <c r="I423" s="7" t="str">
        <f>VLOOKUP($A423,'Medical Examinations'!$A$1:$P$2336,14,FALSE)</f>
        <v>Yes</v>
      </c>
      <c r="J423" s="7" t="str">
        <f>VLOOKUP($A423,'Medical Examinations'!$A$1:$P$2336,15,FALSE)</f>
        <v>Over weight</v>
      </c>
      <c r="K423" s="7" t="str">
        <f>VLOOKUP($A423,'Medical Examinations'!$A$1:$P$2336,16,FALSE)</f>
        <v>Diabetes</v>
      </c>
      <c r="L423" s="12">
        <f>VLOOKUP($A423,'Hospitalisation Details'!$A$1:$U$2344,18,FALSE)</f>
        <v>27558</v>
      </c>
      <c r="M423" s="21">
        <f>VLOOKUP($A423,'Hospitalisation Details'!$A$1:$U$2344,21,FALSE)</f>
        <v>24535.7</v>
      </c>
      <c r="N423" s="9" t="str">
        <f>VLOOKUP($A423,'Hospitalisation Details'!$A$1:$U$2344,14,FALSE)</f>
        <v>tier - 2</v>
      </c>
      <c r="O423" s="9" t="str">
        <f>VLOOKUP($A423,'Hospitalisation Details'!$A$1:$U$2344,15,FALSE)</f>
        <v>tier - 2</v>
      </c>
      <c r="P423" s="9" t="str">
        <f>VLOOKUP($A423,'Hospitalisation Details'!$A$1:$U$2344,16,FALSE)</f>
        <v>R1012</v>
      </c>
      <c r="Q423" s="9">
        <f>VLOOKUP($A423,'Hospitalisation Details'!$A$1:$U$2344,20,FALSE)</f>
        <v>47</v>
      </c>
    </row>
    <row r="424" spans="1:17" ht="15.75" x14ac:dyDescent="0.25">
      <c r="A424" s="10" t="s">
        <v>1949</v>
      </c>
      <c r="B424" s="7" t="str">
        <f>VLOOKUP($A424,'Customer Names'!$A$1:$E$2336,4,FALSE)</f>
        <v xml:space="preserve">  Emily</v>
      </c>
      <c r="C424" s="7">
        <f>VLOOKUP($A424,'Medical Examinations'!$A$1:$P$2336,2,FALSE)</f>
        <v>27.6</v>
      </c>
      <c r="D424" s="7">
        <f>VLOOKUP($A424,'Medical Examinations'!$A$1:$P$2336,3,FALSE)</f>
        <v>5.22</v>
      </c>
      <c r="E424" s="7" t="str">
        <f>VLOOKUP($A424,'Medical Examinations'!$A$1:$P$2336,13,FALSE)</f>
        <v>No</v>
      </c>
      <c r="F424" s="7" t="str">
        <f>VLOOKUP($A424,'Medical Examinations'!$A$1:$P$2336,5,FALSE)</f>
        <v>No</v>
      </c>
      <c r="G424" s="7" t="str">
        <f>VLOOKUP($A424,'Medical Examinations'!$A$1:$P$2336,6,FALSE)</f>
        <v>No</v>
      </c>
      <c r="H424" s="7">
        <f>VLOOKUP($A424,'Medical Examinations'!$A$1:$P$2336,12,FALSE)</f>
        <v>2</v>
      </c>
      <c r="I424" s="7" t="str">
        <f>VLOOKUP($A424,'Medical Examinations'!$A$1:$P$2336,14,FALSE)</f>
        <v>Yes</v>
      </c>
      <c r="J424" s="7" t="str">
        <f>VLOOKUP($A424,'Medical Examinations'!$A$1:$P$2336,15,FALSE)</f>
        <v>Over weight</v>
      </c>
      <c r="K424" s="7" t="str">
        <f>VLOOKUP($A424,'Medical Examinations'!$A$1:$P$2336,16,FALSE)</f>
        <v>Normal</v>
      </c>
      <c r="L424" s="12">
        <f>VLOOKUP($A424,'Hospitalisation Details'!$A$1:$U$2344,18,FALSE)</f>
        <v>26556</v>
      </c>
      <c r="M424" s="21">
        <f>VLOOKUP($A424,'Hospitalisation Details'!$A$1:$U$2344,21,FALSE)</f>
        <v>24520.26</v>
      </c>
      <c r="N424" s="9" t="str">
        <f>VLOOKUP($A424,'Hospitalisation Details'!$A$1:$U$2344,14,FALSE)</f>
        <v>tier - 2</v>
      </c>
      <c r="O424" s="9" t="str">
        <f>VLOOKUP($A424,'Hospitalisation Details'!$A$1:$U$2344,15,FALSE)</f>
        <v>tier - 3</v>
      </c>
      <c r="P424" s="9" t="str">
        <f>VLOOKUP($A424,'Hospitalisation Details'!$A$1:$U$2344,16,FALSE)</f>
        <v>R1011</v>
      </c>
      <c r="Q424" s="9">
        <f>VLOOKUP($A424,'Hospitalisation Details'!$A$1:$U$2344,20,FALSE)</f>
        <v>50</v>
      </c>
    </row>
    <row r="425" spans="1:17" ht="15.75" x14ac:dyDescent="0.25">
      <c r="A425" s="10" t="s">
        <v>1948</v>
      </c>
      <c r="B425" s="7" t="str">
        <f>VLOOKUP($A425,'Customer Names'!$A$1:$E$2336,4,FALSE)</f>
        <v xml:space="preserve">  Fabienne</v>
      </c>
      <c r="C425" s="7">
        <f>VLOOKUP($A425,'Medical Examinations'!$A$1:$P$2336,2,FALSE)</f>
        <v>25.08</v>
      </c>
      <c r="D425" s="7">
        <f>VLOOKUP($A425,'Medical Examinations'!$A$1:$P$2336,3,FALSE)</f>
        <v>9.52</v>
      </c>
      <c r="E425" s="7" t="str">
        <f>VLOOKUP($A425,'Medical Examinations'!$A$1:$P$2336,13,FALSE)</f>
        <v>Yes</v>
      </c>
      <c r="F425" s="7" t="str">
        <f>VLOOKUP($A425,'Medical Examinations'!$A$1:$P$2336,5,FALSE)</f>
        <v>No</v>
      </c>
      <c r="G425" s="7" t="str">
        <f>VLOOKUP($A425,'Medical Examinations'!$A$1:$P$2336,6,FALSE)</f>
        <v>No</v>
      </c>
      <c r="H425" s="7">
        <f>VLOOKUP($A425,'Medical Examinations'!$A$1:$P$2336,12,FALSE)</f>
        <v>2</v>
      </c>
      <c r="I425" s="7" t="str">
        <f>VLOOKUP($A425,'Medical Examinations'!$A$1:$P$2336,14,FALSE)</f>
        <v>No</v>
      </c>
      <c r="J425" s="7" t="str">
        <f>VLOOKUP($A425,'Medical Examinations'!$A$1:$P$2336,15,FALSE)</f>
        <v>Over weight</v>
      </c>
      <c r="K425" s="7" t="str">
        <f>VLOOKUP($A425,'Medical Examinations'!$A$1:$P$2336,16,FALSE)</f>
        <v>Diabetes</v>
      </c>
      <c r="L425" s="12">
        <f>VLOOKUP($A425,'Hospitalisation Details'!$A$1:$U$2344,18,FALSE)</f>
        <v>22575</v>
      </c>
      <c r="M425" s="21">
        <f>VLOOKUP($A425,'Hospitalisation Details'!$A$1:$U$2344,21,FALSE)</f>
        <v>24513.09</v>
      </c>
      <c r="N425" s="9" t="str">
        <f>VLOOKUP($A425,'Hospitalisation Details'!$A$1:$U$2344,14,FALSE)</f>
        <v>tier - 2</v>
      </c>
      <c r="O425" s="9" t="str">
        <f>VLOOKUP($A425,'Hospitalisation Details'!$A$1:$U$2344,15,FALSE)</f>
        <v>tier - 2</v>
      </c>
      <c r="P425" s="9" t="str">
        <f>VLOOKUP($A425,'Hospitalisation Details'!$A$1:$U$2344,16,FALSE)</f>
        <v>R1013</v>
      </c>
      <c r="Q425" s="9">
        <f>VLOOKUP($A425,'Hospitalisation Details'!$A$1:$U$2344,20,FALSE)</f>
        <v>61</v>
      </c>
    </row>
    <row r="426" spans="1:17" ht="15.75" x14ac:dyDescent="0.25">
      <c r="A426" s="10" t="s">
        <v>1947</v>
      </c>
      <c r="B426" s="7" t="str">
        <f>VLOOKUP($A426,'Customer Names'!$A$1:$E$2336,4,FALSE)</f>
        <v xml:space="preserve">  Jordan</v>
      </c>
      <c r="C426" s="7">
        <f>VLOOKUP($A426,'Medical Examinations'!$A$1:$P$2336,2,FALSE)</f>
        <v>30.02</v>
      </c>
      <c r="D426" s="7">
        <f>VLOOKUP($A426,'Medical Examinations'!$A$1:$P$2336,3,FALSE)</f>
        <v>11.09</v>
      </c>
      <c r="E426" s="7" t="str">
        <f>VLOOKUP($A426,'Medical Examinations'!$A$1:$P$2336,13,FALSE)</f>
        <v>No</v>
      </c>
      <c r="F426" s="7" t="str">
        <f>VLOOKUP($A426,'Medical Examinations'!$A$1:$P$2336,5,FALSE)</f>
        <v>No</v>
      </c>
      <c r="G426" s="7" t="str">
        <f>VLOOKUP($A426,'Medical Examinations'!$A$1:$P$2336,6,FALSE)</f>
        <v>No</v>
      </c>
      <c r="H426" s="7" t="str">
        <f>VLOOKUP($A426,'Medical Examinations'!$A$1:$P$2336,12,FALSE)</f>
        <v>0</v>
      </c>
      <c r="I426" s="7" t="str">
        <f>VLOOKUP($A426,'Medical Examinations'!$A$1:$P$2336,14,FALSE)</f>
        <v>No</v>
      </c>
      <c r="J426" s="7" t="str">
        <f>VLOOKUP($A426,'Medical Examinations'!$A$1:$P$2336,15,FALSE)</f>
        <v>Obesity</v>
      </c>
      <c r="K426" s="7" t="str">
        <f>VLOOKUP($A426,'Medical Examinations'!$A$1:$P$2336,16,FALSE)</f>
        <v>Diabetes</v>
      </c>
      <c r="L426" s="12">
        <f>VLOOKUP($A426,'Hospitalisation Details'!$A$1:$U$2344,18,FALSE)</f>
        <v>25025</v>
      </c>
      <c r="M426" s="21">
        <f>VLOOKUP($A426,'Hospitalisation Details'!$A$1:$U$2344,21,FALSE)</f>
        <v>24476.48</v>
      </c>
      <c r="N426" s="9" t="str">
        <f>VLOOKUP($A426,'Hospitalisation Details'!$A$1:$U$2344,14,FALSE)</f>
        <v>tier - 2</v>
      </c>
      <c r="O426" s="9" t="str">
        <f>VLOOKUP($A426,'Hospitalisation Details'!$A$1:$U$2344,15,FALSE)</f>
        <v>tier - 2</v>
      </c>
      <c r="P426" s="9" t="str">
        <f>VLOOKUP($A426,'Hospitalisation Details'!$A$1:$U$2344,16,FALSE)</f>
        <v>R1012</v>
      </c>
      <c r="Q426" s="9">
        <f>VLOOKUP($A426,'Hospitalisation Details'!$A$1:$U$2344,20,FALSE)</f>
        <v>54</v>
      </c>
    </row>
    <row r="427" spans="1:17" ht="15.75" x14ac:dyDescent="0.25">
      <c r="A427" s="10" t="s">
        <v>1946</v>
      </c>
      <c r="B427" s="7" t="str">
        <f>VLOOKUP($A427,'Customer Names'!$A$1:$E$2336,4,FALSE)</f>
        <v xml:space="preserve">  Matt</v>
      </c>
      <c r="C427" s="7">
        <f>VLOOKUP($A427,'Medical Examinations'!$A$1:$P$2336,2,FALSE)</f>
        <v>27.36</v>
      </c>
      <c r="D427" s="7">
        <f>VLOOKUP($A427,'Medical Examinations'!$A$1:$P$2336,3,FALSE)</f>
        <v>9.4499999999999993</v>
      </c>
      <c r="E427" s="7" t="str">
        <f>VLOOKUP($A427,'Medical Examinations'!$A$1:$P$2336,13,FALSE)</f>
        <v>Yes</v>
      </c>
      <c r="F427" s="7" t="str">
        <f>VLOOKUP($A427,'Medical Examinations'!$A$1:$P$2336,5,FALSE)</f>
        <v>No</v>
      </c>
      <c r="G427" s="7" t="str">
        <f>VLOOKUP($A427,'Medical Examinations'!$A$1:$P$2336,6,FALSE)</f>
        <v>No</v>
      </c>
      <c r="H427" s="7">
        <f>VLOOKUP($A427,'Medical Examinations'!$A$1:$P$2336,12,FALSE)</f>
        <v>2</v>
      </c>
      <c r="I427" s="7" t="str">
        <f>VLOOKUP($A427,'Medical Examinations'!$A$1:$P$2336,14,FALSE)</f>
        <v>Yes</v>
      </c>
      <c r="J427" s="7" t="str">
        <f>VLOOKUP($A427,'Medical Examinations'!$A$1:$P$2336,15,FALSE)</f>
        <v>Over weight</v>
      </c>
      <c r="K427" s="7" t="str">
        <f>VLOOKUP($A427,'Medical Examinations'!$A$1:$P$2336,16,FALSE)</f>
        <v>Diabetes</v>
      </c>
      <c r="L427" s="12">
        <f>VLOOKUP($A427,'Hospitalisation Details'!$A$1:$U$2344,18,FALSE)</f>
        <v>25902</v>
      </c>
      <c r="M427" s="21">
        <f>VLOOKUP($A427,'Hospitalisation Details'!$A$1:$U$2344,21,FALSE)</f>
        <v>24393.62</v>
      </c>
      <c r="N427" s="9" t="str">
        <f>VLOOKUP($A427,'Hospitalisation Details'!$A$1:$U$2344,14,FALSE)</f>
        <v>tier - 2</v>
      </c>
      <c r="O427" s="9" t="str">
        <f>VLOOKUP($A427,'Hospitalisation Details'!$A$1:$U$2344,15,FALSE)</f>
        <v>tier - 3</v>
      </c>
      <c r="P427" s="9" t="str">
        <f>VLOOKUP($A427,'Hospitalisation Details'!$A$1:$U$2344,16,FALSE)</f>
        <v>R1012</v>
      </c>
      <c r="Q427" s="9">
        <f>VLOOKUP($A427,'Hospitalisation Details'!$A$1:$U$2344,20,FALSE)</f>
        <v>52</v>
      </c>
    </row>
    <row r="428" spans="1:17" ht="15.75" x14ac:dyDescent="0.25">
      <c r="A428" s="10" t="s">
        <v>1945</v>
      </c>
      <c r="B428" s="7" t="str">
        <f>VLOOKUP($A428,'Customer Names'!$A$1:$E$2336,4,FALSE)</f>
        <v xml:space="preserve">  Taryn L</v>
      </c>
      <c r="C428" s="7">
        <f>VLOOKUP($A428,'Medical Examinations'!$A$1:$P$2336,2,FALSE)</f>
        <v>22.2</v>
      </c>
      <c r="D428" s="7">
        <f>VLOOKUP($A428,'Medical Examinations'!$A$1:$P$2336,3,FALSE)</f>
        <v>5.51</v>
      </c>
      <c r="E428" s="7" t="str">
        <f>VLOOKUP($A428,'Medical Examinations'!$A$1:$P$2336,13,FALSE)</f>
        <v>No</v>
      </c>
      <c r="F428" s="7" t="str">
        <f>VLOOKUP($A428,'Medical Examinations'!$A$1:$P$2336,5,FALSE)</f>
        <v>No</v>
      </c>
      <c r="G428" s="7" t="str">
        <f>VLOOKUP($A428,'Medical Examinations'!$A$1:$P$2336,6,FALSE)</f>
        <v>No</v>
      </c>
      <c r="H428" s="7" t="str">
        <f>VLOOKUP($A428,'Medical Examinations'!$A$1:$P$2336,12,FALSE)</f>
        <v>0</v>
      </c>
      <c r="I428" s="7" t="str">
        <f>VLOOKUP($A428,'Medical Examinations'!$A$1:$P$2336,14,FALSE)</f>
        <v>Yes</v>
      </c>
      <c r="J428" s="7" t="str">
        <f>VLOOKUP($A428,'Medical Examinations'!$A$1:$P$2336,15,FALSE)</f>
        <v>Normal weight</v>
      </c>
      <c r="K428" s="7" t="str">
        <f>VLOOKUP($A428,'Medical Examinations'!$A$1:$P$2336,16,FALSE)</f>
        <v>Normal</v>
      </c>
      <c r="L428" s="12">
        <f>VLOOKUP($A428,'Hospitalisation Details'!$A$1:$U$2344,18,FALSE)</f>
        <v>36440</v>
      </c>
      <c r="M428" s="21">
        <f>VLOOKUP($A428,'Hospitalisation Details'!$A$1:$U$2344,21,FALSE)</f>
        <v>24387.74</v>
      </c>
      <c r="N428" s="9" t="str">
        <f>VLOOKUP($A428,'Hospitalisation Details'!$A$1:$U$2344,14,FALSE)</f>
        <v>tier - 2</v>
      </c>
      <c r="O428" s="9" t="str">
        <f>VLOOKUP($A428,'Hospitalisation Details'!$A$1:$U$2344,15,FALSE)</f>
        <v>tier - 1</v>
      </c>
      <c r="P428" s="9" t="str">
        <f>VLOOKUP($A428,'Hospitalisation Details'!$A$1:$U$2344,16,FALSE)</f>
        <v>R1011</v>
      </c>
      <c r="Q428" s="9">
        <f>VLOOKUP($A428,'Hospitalisation Details'!$A$1:$U$2344,20,FALSE)</f>
        <v>23</v>
      </c>
    </row>
    <row r="429" spans="1:17" ht="15.75" x14ac:dyDescent="0.25">
      <c r="A429" s="10" t="s">
        <v>1944</v>
      </c>
      <c r="B429" s="7" t="str">
        <f>VLOOKUP($A429,'Customer Names'!$A$1:$E$2336,4,FALSE)</f>
        <v xml:space="preserve">  Temima</v>
      </c>
      <c r="C429" s="7">
        <f>VLOOKUP($A429,'Medical Examinations'!$A$1:$P$2336,2,FALSE)</f>
        <v>25.71</v>
      </c>
      <c r="D429" s="7">
        <f>VLOOKUP($A429,'Medical Examinations'!$A$1:$P$2336,3,FALSE)</f>
        <v>4.18</v>
      </c>
      <c r="E429" s="7" t="str">
        <f>VLOOKUP($A429,'Medical Examinations'!$A$1:$P$2336,13,FALSE)</f>
        <v>No</v>
      </c>
      <c r="F429" s="7" t="str">
        <f>VLOOKUP($A429,'Medical Examinations'!$A$1:$P$2336,5,FALSE)</f>
        <v>yes</v>
      </c>
      <c r="G429" s="7" t="str">
        <f>VLOOKUP($A429,'Medical Examinations'!$A$1:$P$2336,6,FALSE)</f>
        <v>No</v>
      </c>
      <c r="H429" s="7">
        <f>VLOOKUP($A429,'Medical Examinations'!$A$1:$P$2336,12,FALSE)</f>
        <v>1</v>
      </c>
      <c r="I429" s="7" t="str">
        <f>VLOOKUP($A429,'Medical Examinations'!$A$1:$P$2336,14,FALSE)</f>
        <v>Yes</v>
      </c>
      <c r="J429" s="7" t="str">
        <f>VLOOKUP($A429,'Medical Examinations'!$A$1:$P$2336,15,FALSE)</f>
        <v>Over weight</v>
      </c>
      <c r="K429" s="7" t="str">
        <f>VLOOKUP($A429,'Medical Examinations'!$A$1:$P$2336,16,FALSE)</f>
        <v>Normal</v>
      </c>
      <c r="L429" s="12">
        <f>VLOOKUP($A429,'Hospitalisation Details'!$A$1:$U$2344,18,FALSE)</f>
        <v>38202</v>
      </c>
      <c r="M429" s="21">
        <f>VLOOKUP($A429,'Hospitalisation Details'!$A$1:$U$2344,21,FALSE)</f>
        <v>24294.02</v>
      </c>
      <c r="N429" s="9" t="str">
        <f>VLOOKUP($A429,'Hospitalisation Details'!$A$1:$U$2344,14,FALSE)</f>
        <v>tier - 2</v>
      </c>
      <c r="O429" s="9" t="str">
        <f>VLOOKUP($A429,'Hospitalisation Details'!$A$1:$U$2344,15,FALSE)</f>
        <v>tier - 1</v>
      </c>
      <c r="P429" s="9" t="str">
        <f>VLOOKUP($A429,'Hospitalisation Details'!$A$1:$U$2344,16,FALSE)</f>
        <v>R1011</v>
      </c>
      <c r="Q429" s="9">
        <f>VLOOKUP($A429,'Hospitalisation Details'!$A$1:$U$2344,20,FALSE)</f>
        <v>18</v>
      </c>
    </row>
    <row r="430" spans="1:17" ht="15.75" x14ac:dyDescent="0.25">
      <c r="A430" s="10" t="s">
        <v>1943</v>
      </c>
      <c r="B430" s="7" t="str">
        <f>VLOOKUP($A430,'Customer Names'!$A$1:$E$2336,4,FALSE)</f>
        <v xml:space="preserve">  Jennifer</v>
      </c>
      <c r="C430" s="7">
        <f>VLOOKUP($A430,'Medical Examinations'!$A$1:$P$2336,2,FALSE)</f>
        <v>41.91</v>
      </c>
      <c r="D430" s="7">
        <f>VLOOKUP($A430,'Medical Examinations'!$A$1:$P$2336,3,FALSE)</f>
        <v>5.98</v>
      </c>
      <c r="E430" s="7" t="str">
        <f>VLOOKUP($A430,'Medical Examinations'!$A$1:$P$2336,13,FALSE)</f>
        <v>Yes</v>
      </c>
      <c r="F430" s="7" t="str">
        <f>VLOOKUP($A430,'Medical Examinations'!$A$1:$P$2336,5,FALSE)</f>
        <v>No</v>
      </c>
      <c r="G430" s="7" t="str">
        <f>VLOOKUP($A430,'Medical Examinations'!$A$1:$P$2336,6,FALSE)</f>
        <v>No</v>
      </c>
      <c r="H430" s="7">
        <f>VLOOKUP($A430,'Medical Examinations'!$A$1:$P$2336,12,FALSE)</f>
        <v>1</v>
      </c>
      <c r="I430" s="7" t="str">
        <f>VLOOKUP($A430,'Medical Examinations'!$A$1:$P$2336,14,FALSE)</f>
        <v>No</v>
      </c>
      <c r="J430" s="7" t="str">
        <f>VLOOKUP($A430,'Medical Examinations'!$A$1:$P$2336,15,FALSE)</f>
        <v>Obesity</v>
      </c>
      <c r="K430" s="7" t="str">
        <f>VLOOKUP($A430,'Medical Examinations'!$A$1:$P$2336,16,FALSE)</f>
        <v>Prediabetes</v>
      </c>
      <c r="L430" s="12">
        <f>VLOOKUP($A430,'Hospitalisation Details'!$A$1:$U$2344,18,FALSE)</f>
        <v>23727</v>
      </c>
      <c r="M430" s="21">
        <f>VLOOKUP($A430,'Hospitalisation Details'!$A$1:$U$2344,21,FALSE)</f>
        <v>24227.34</v>
      </c>
      <c r="N430" s="9" t="str">
        <f>VLOOKUP($A430,'Hospitalisation Details'!$A$1:$U$2344,14,FALSE)</f>
        <v>tier - 2</v>
      </c>
      <c r="O430" s="9" t="str">
        <f>VLOOKUP($A430,'Hospitalisation Details'!$A$1:$U$2344,15,FALSE)</f>
        <v>tier - 1</v>
      </c>
      <c r="P430" s="9" t="str">
        <f>VLOOKUP($A430,'Hospitalisation Details'!$A$1:$U$2344,16,FALSE)</f>
        <v>R1013</v>
      </c>
      <c r="Q430" s="9">
        <f>VLOOKUP($A430,'Hospitalisation Details'!$A$1:$U$2344,20,FALSE)</f>
        <v>58</v>
      </c>
    </row>
    <row r="431" spans="1:17" ht="15.75" x14ac:dyDescent="0.25">
      <c r="A431" s="10" t="s">
        <v>1942</v>
      </c>
      <c r="B431" s="7" t="str">
        <f>VLOOKUP($A431,'Customer Names'!$A$1:$E$2336,4,FALSE)</f>
        <v xml:space="preserve">  Serena M</v>
      </c>
      <c r="C431" s="7">
        <f>VLOOKUP($A431,'Medical Examinations'!$A$1:$P$2336,2,FALSE)</f>
        <v>25.85</v>
      </c>
      <c r="D431" s="7">
        <f>VLOOKUP($A431,'Medical Examinations'!$A$1:$P$2336,3,FALSE)</f>
        <v>10.16</v>
      </c>
      <c r="E431" s="7" t="str">
        <f>VLOOKUP($A431,'Medical Examinations'!$A$1:$P$2336,13,FALSE)</f>
        <v>No</v>
      </c>
      <c r="F431" s="7" t="str">
        <f>VLOOKUP($A431,'Medical Examinations'!$A$1:$P$2336,5,FALSE)</f>
        <v>No</v>
      </c>
      <c r="G431" s="7" t="str">
        <f>VLOOKUP($A431,'Medical Examinations'!$A$1:$P$2336,6,FALSE)</f>
        <v>No</v>
      </c>
      <c r="H431" s="7" t="str">
        <f>VLOOKUP($A431,'Medical Examinations'!$A$1:$P$2336,12,FALSE)</f>
        <v>0</v>
      </c>
      <c r="I431" s="7" t="str">
        <f>VLOOKUP($A431,'Medical Examinations'!$A$1:$P$2336,14,FALSE)</f>
        <v>Yes</v>
      </c>
      <c r="J431" s="7" t="str">
        <f>VLOOKUP($A431,'Medical Examinations'!$A$1:$P$2336,15,FALSE)</f>
        <v>Over weight</v>
      </c>
      <c r="K431" s="7" t="str">
        <f>VLOOKUP($A431,'Medical Examinations'!$A$1:$P$2336,16,FALSE)</f>
        <v>Diabetes</v>
      </c>
      <c r="L431" s="12">
        <f>VLOOKUP($A431,'Hospitalisation Details'!$A$1:$U$2344,18,FALSE)</f>
        <v>27282</v>
      </c>
      <c r="M431" s="21">
        <f>VLOOKUP($A431,'Hospitalisation Details'!$A$1:$U$2344,21,FALSE)</f>
        <v>24180.93</v>
      </c>
      <c r="N431" s="9" t="str">
        <f>VLOOKUP($A431,'Hospitalisation Details'!$A$1:$U$2344,14,FALSE)</f>
        <v>tier - 2</v>
      </c>
      <c r="O431" s="9" t="str">
        <f>VLOOKUP($A431,'Hospitalisation Details'!$A$1:$U$2344,15,FALSE)</f>
        <v>tier - 1</v>
      </c>
      <c r="P431" s="9" t="str">
        <f>VLOOKUP($A431,'Hospitalisation Details'!$A$1:$U$2344,16,FALSE)</f>
        <v>R1013</v>
      </c>
      <c r="Q431" s="9">
        <f>VLOOKUP($A431,'Hospitalisation Details'!$A$1:$U$2344,20,FALSE)</f>
        <v>48</v>
      </c>
    </row>
    <row r="432" spans="1:17" ht="15.75" x14ac:dyDescent="0.25">
      <c r="A432" s="10" t="s">
        <v>1941</v>
      </c>
      <c r="B432" s="7" t="str">
        <f>VLOOKUP($A432,'Customer Names'!$A$1:$E$2336,4,FALSE)</f>
        <v xml:space="preserve">  Victoria M</v>
      </c>
      <c r="C432" s="7">
        <f>VLOOKUP($A432,'Medical Examinations'!$A$1:$P$2336,2,FALSE)</f>
        <v>23.844999999999999</v>
      </c>
      <c r="D432" s="7">
        <f>VLOOKUP($A432,'Medical Examinations'!$A$1:$P$2336,3,FALSE)</f>
        <v>11.71</v>
      </c>
      <c r="E432" s="7" t="str">
        <f>VLOOKUP($A432,'Medical Examinations'!$A$1:$P$2336,13,FALSE)</f>
        <v>No</v>
      </c>
      <c r="F432" s="7" t="str">
        <f>VLOOKUP($A432,'Medical Examinations'!$A$1:$P$2336,5,FALSE)</f>
        <v>No</v>
      </c>
      <c r="G432" s="7" t="str">
        <f>VLOOKUP($A432,'Medical Examinations'!$A$1:$P$2336,6,FALSE)</f>
        <v>No</v>
      </c>
      <c r="H432" s="7">
        <f>VLOOKUP($A432,'Medical Examinations'!$A$1:$P$2336,12,FALSE)</f>
        <v>2</v>
      </c>
      <c r="I432" s="7" t="str">
        <f>VLOOKUP($A432,'Medical Examinations'!$A$1:$P$2336,14,FALSE)</f>
        <v>Yes</v>
      </c>
      <c r="J432" s="7" t="str">
        <f>VLOOKUP($A432,'Medical Examinations'!$A$1:$P$2336,15,FALSE)</f>
        <v>Normal weight</v>
      </c>
      <c r="K432" s="7" t="str">
        <f>VLOOKUP($A432,'Medical Examinations'!$A$1:$P$2336,16,FALSE)</f>
        <v>Diabetes</v>
      </c>
      <c r="L432" s="12">
        <f>VLOOKUP($A432,'Hospitalisation Details'!$A$1:$U$2344,18,FALSE)</f>
        <v>26828</v>
      </c>
      <c r="M432" s="21">
        <f>VLOOKUP($A432,'Hospitalisation Details'!$A$1:$U$2344,21,FALSE)</f>
        <v>24106.91</v>
      </c>
      <c r="N432" s="9" t="str">
        <f>VLOOKUP($A432,'Hospitalisation Details'!$A$1:$U$2344,14,FALSE)</f>
        <v>tier - 2</v>
      </c>
      <c r="O432" s="9" t="str">
        <f>VLOOKUP($A432,'Hospitalisation Details'!$A$1:$U$2344,15,FALSE)</f>
        <v>tier - 2</v>
      </c>
      <c r="P432" s="9" t="str">
        <f>VLOOKUP($A432,'Hospitalisation Details'!$A$1:$U$2344,16,FALSE)</f>
        <v>R1024</v>
      </c>
      <c r="Q432" s="9">
        <f>VLOOKUP($A432,'Hospitalisation Details'!$A$1:$U$2344,20,FALSE)</f>
        <v>49</v>
      </c>
    </row>
    <row r="433" spans="1:17" ht="15.75" x14ac:dyDescent="0.25">
      <c r="A433" s="10" t="s">
        <v>1940</v>
      </c>
      <c r="B433" s="7" t="str">
        <f>VLOOKUP($A433,'Customer Names'!$A$1:$E$2336,4,FALSE)</f>
        <v xml:space="preserve">  Phoebe</v>
      </c>
      <c r="C433" s="7">
        <f>VLOOKUP($A433,'Medical Examinations'!$A$1:$P$2336,2,FALSE)</f>
        <v>30.59</v>
      </c>
      <c r="D433" s="7">
        <f>VLOOKUP($A433,'Medical Examinations'!$A$1:$P$2336,3,FALSE)</f>
        <v>5.23</v>
      </c>
      <c r="E433" s="7" t="str">
        <f>VLOOKUP($A433,'Medical Examinations'!$A$1:$P$2336,13,FALSE)</f>
        <v>No</v>
      </c>
      <c r="F433" s="7" t="str">
        <f>VLOOKUP($A433,'Medical Examinations'!$A$1:$P$2336,5,FALSE)</f>
        <v>No</v>
      </c>
      <c r="G433" s="7" t="str">
        <f>VLOOKUP($A433,'Medical Examinations'!$A$1:$P$2336,6,FALSE)</f>
        <v>Yes</v>
      </c>
      <c r="H433" s="7">
        <f>VLOOKUP($A433,'Medical Examinations'!$A$1:$P$2336,12,FALSE)</f>
        <v>1</v>
      </c>
      <c r="I433" s="7" t="str">
        <f>VLOOKUP($A433,'Medical Examinations'!$A$1:$P$2336,14,FALSE)</f>
        <v>No</v>
      </c>
      <c r="J433" s="7" t="str">
        <f>VLOOKUP($A433,'Medical Examinations'!$A$1:$P$2336,15,FALSE)</f>
        <v>Obesity</v>
      </c>
      <c r="K433" s="7" t="str">
        <f>VLOOKUP($A433,'Medical Examinations'!$A$1:$P$2336,16,FALSE)</f>
        <v>Normal</v>
      </c>
      <c r="L433" s="12">
        <f>VLOOKUP($A433,'Hospitalisation Details'!$A$1:$U$2344,18,FALSE)</f>
        <v>37985</v>
      </c>
      <c r="M433" s="21">
        <f>VLOOKUP($A433,'Hospitalisation Details'!$A$1:$U$2344,21,FALSE)</f>
        <v>24059.68</v>
      </c>
      <c r="N433" s="9" t="str">
        <f>VLOOKUP($A433,'Hospitalisation Details'!$A$1:$U$2344,14,FALSE)</f>
        <v>tier - 2</v>
      </c>
      <c r="O433" s="9" t="str">
        <f>VLOOKUP($A433,'Hospitalisation Details'!$A$1:$U$2344,15,FALSE)</f>
        <v>tier - 2</v>
      </c>
      <c r="P433" s="9" t="str">
        <f>VLOOKUP($A433,'Hospitalisation Details'!$A$1:$U$2344,16,FALSE)</f>
        <v>R1012</v>
      </c>
      <c r="Q433" s="9">
        <f>VLOOKUP($A433,'Hospitalisation Details'!$A$1:$U$2344,20,FALSE)</f>
        <v>19</v>
      </c>
    </row>
    <row r="434" spans="1:17" ht="15.75" x14ac:dyDescent="0.25">
      <c r="A434" s="10" t="s">
        <v>1939</v>
      </c>
      <c r="B434" s="7" t="str">
        <f>VLOOKUP($A434,'Customer Names'!$A$1:$E$2336,4,FALSE)</f>
        <v xml:space="preserve">  Corey</v>
      </c>
      <c r="C434" s="7">
        <f>VLOOKUP($A434,'Medical Examinations'!$A$1:$P$2336,2,FALSE)</f>
        <v>24.795000000000002</v>
      </c>
      <c r="D434" s="7">
        <f>VLOOKUP($A434,'Medical Examinations'!$A$1:$P$2336,3,FALSE)</f>
        <v>6.85</v>
      </c>
      <c r="E434" s="7" t="str">
        <f>VLOOKUP($A434,'Medical Examinations'!$A$1:$P$2336,13,FALSE)</f>
        <v>No</v>
      </c>
      <c r="F434" s="7" t="str">
        <f>VLOOKUP($A434,'Medical Examinations'!$A$1:$P$2336,5,FALSE)</f>
        <v>No</v>
      </c>
      <c r="G434" s="7" t="str">
        <f>VLOOKUP($A434,'Medical Examinations'!$A$1:$P$2336,6,FALSE)</f>
        <v>No</v>
      </c>
      <c r="H434" s="7" t="str">
        <f>VLOOKUP($A434,'Medical Examinations'!$A$1:$P$2336,12,FALSE)</f>
        <v>0</v>
      </c>
      <c r="I434" s="7" t="str">
        <f>VLOOKUP($A434,'Medical Examinations'!$A$1:$P$2336,14,FALSE)</f>
        <v>Yes</v>
      </c>
      <c r="J434" s="7" t="str">
        <f>VLOOKUP($A434,'Medical Examinations'!$A$1:$P$2336,15,FALSE)</f>
        <v>Normal weight</v>
      </c>
      <c r="K434" s="7" t="str">
        <f>VLOOKUP($A434,'Medical Examinations'!$A$1:$P$2336,16,FALSE)</f>
        <v>Diabetes</v>
      </c>
      <c r="L434" s="12">
        <f>VLOOKUP($A434,'Hospitalisation Details'!$A$1:$U$2344,18,FALSE)</f>
        <v>26124</v>
      </c>
      <c r="M434" s="21">
        <f>VLOOKUP($A434,'Hospitalisation Details'!$A$1:$U$2344,21,FALSE)</f>
        <v>23967.38</v>
      </c>
      <c r="N434" s="9" t="str">
        <f>VLOOKUP($A434,'Hospitalisation Details'!$A$1:$U$2344,14,FALSE)</f>
        <v>tier - 2</v>
      </c>
      <c r="O434" s="9" t="str">
        <f>VLOOKUP($A434,'Hospitalisation Details'!$A$1:$U$2344,15,FALSE)</f>
        <v>tier - 2</v>
      </c>
      <c r="P434" s="9" t="str">
        <f>VLOOKUP($A434,'Hospitalisation Details'!$A$1:$U$2344,16,FALSE)</f>
        <v>R1012</v>
      </c>
      <c r="Q434" s="9">
        <f>VLOOKUP($A434,'Hospitalisation Details'!$A$1:$U$2344,20,FALSE)</f>
        <v>51</v>
      </c>
    </row>
    <row r="435" spans="1:17" ht="15.75" x14ac:dyDescent="0.25">
      <c r="A435" s="10" t="s">
        <v>1938</v>
      </c>
      <c r="B435" s="7" t="str">
        <f>VLOOKUP($A435,'Customer Names'!$A$1:$E$2336,4,FALSE)</f>
        <v xml:space="preserve">  Rebecca</v>
      </c>
      <c r="C435" s="7">
        <f>VLOOKUP($A435,'Medical Examinations'!$A$1:$P$2336,2,FALSE)</f>
        <v>24.13</v>
      </c>
      <c r="D435" s="7">
        <f>VLOOKUP($A435,'Medical Examinations'!$A$1:$P$2336,3,FALSE)</f>
        <v>7.05</v>
      </c>
      <c r="E435" s="7" t="str">
        <f>VLOOKUP($A435,'Medical Examinations'!$A$1:$P$2336,13,FALSE)</f>
        <v>Yes</v>
      </c>
      <c r="F435" s="7" t="str">
        <f>VLOOKUP($A435,'Medical Examinations'!$A$1:$P$2336,5,FALSE)</f>
        <v>No</v>
      </c>
      <c r="G435" s="7" t="str">
        <f>VLOOKUP($A435,'Medical Examinations'!$A$1:$P$2336,6,FALSE)</f>
        <v>No</v>
      </c>
      <c r="H435" s="7">
        <f>VLOOKUP($A435,'Medical Examinations'!$A$1:$P$2336,12,FALSE)</f>
        <v>2</v>
      </c>
      <c r="I435" s="7" t="str">
        <f>VLOOKUP($A435,'Medical Examinations'!$A$1:$P$2336,14,FALSE)</f>
        <v>Yes</v>
      </c>
      <c r="J435" s="7" t="str">
        <f>VLOOKUP($A435,'Medical Examinations'!$A$1:$P$2336,15,FALSE)</f>
        <v>Normal weight</v>
      </c>
      <c r="K435" s="7" t="str">
        <f>VLOOKUP($A435,'Medical Examinations'!$A$1:$P$2336,16,FALSE)</f>
        <v>Diabetes</v>
      </c>
      <c r="L435" s="12">
        <f>VLOOKUP($A435,'Hospitalisation Details'!$A$1:$U$2344,18,FALSE)</f>
        <v>25788</v>
      </c>
      <c r="M435" s="21">
        <f>VLOOKUP($A435,'Hospitalisation Details'!$A$1:$U$2344,21,FALSE)</f>
        <v>23887.66</v>
      </c>
      <c r="N435" s="9" t="str">
        <f>VLOOKUP($A435,'Hospitalisation Details'!$A$1:$U$2344,14,FALSE)</f>
        <v>tier - 2</v>
      </c>
      <c r="O435" s="9" t="str">
        <f>VLOOKUP($A435,'Hospitalisation Details'!$A$1:$U$2344,15,FALSE)</f>
        <v>tier - 3</v>
      </c>
      <c r="P435" s="9" t="str">
        <f>VLOOKUP($A435,'Hospitalisation Details'!$A$1:$U$2344,16,FALSE)</f>
        <v>R1012</v>
      </c>
      <c r="Q435" s="9">
        <f>VLOOKUP($A435,'Hospitalisation Details'!$A$1:$U$2344,20,FALSE)</f>
        <v>52</v>
      </c>
    </row>
    <row r="436" spans="1:17" ht="15.75" x14ac:dyDescent="0.25">
      <c r="A436" s="10" t="s">
        <v>1937</v>
      </c>
      <c r="B436" s="7" t="str">
        <f>VLOOKUP($A436,'Customer Names'!$A$1:$E$2336,4,FALSE)</f>
        <v xml:space="preserve">  Nicholas D</v>
      </c>
      <c r="C436" s="7">
        <f>VLOOKUP($A436,'Medical Examinations'!$A$1:$P$2336,2,FALSE)</f>
        <v>25.84</v>
      </c>
      <c r="D436" s="7">
        <f>VLOOKUP($A436,'Medical Examinations'!$A$1:$P$2336,3,FALSE)</f>
        <v>11.64</v>
      </c>
      <c r="E436" s="7" t="str">
        <f>VLOOKUP($A436,'Medical Examinations'!$A$1:$P$2336,13,FALSE)</f>
        <v>No</v>
      </c>
      <c r="F436" s="7" t="str">
        <f>VLOOKUP($A436,'Medical Examinations'!$A$1:$P$2336,5,FALSE)</f>
        <v>No</v>
      </c>
      <c r="G436" s="7" t="str">
        <f>VLOOKUP($A436,'Medical Examinations'!$A$1:$P$2336,6,FALSE)</f>
        <v>No</v>
      </c>
      <c r="H436" s="7">
        <f>VLOOKUP($A436,'Medical Examinations'!$A$1:$P$2336,12,FALSE)</f>
        <v>2</v>
      </c>
      <c r="I436" s="7" t="str">
        <f>VLOOKUP($A436,'Medical Examinations'!$A$1:$P$2336,14,FALSE)</f>
        <v>Yes</v>
      </c>
      <c r="J436" s="7" t="str">
        <f>VLOOKUP($A436,'Medical Examinations'!$A$1:$P$2336,15,FALSE)</f>
        <v>Over weight</v>
      </c>
      <c r="K436" s="7" t="str">
        <f>VLOOKUP($A436,'Medical Examinations'!$A$1:$P$2336,16,FALSE)</f>
        <v>Diabetes</v>
      </c>
      <c r="L436" s="12">
        <f>VLOOKUP($A436,'Hospitalisation Details'!$A$1:$U$2344,18,FALSE)</f>
        <v>26842</v>
      </c>
      <c r="M436" s="21">
        <f>VLOOKUP($A436,'Hospitalisation Details'!$A$1:$U$2344,21,FALSE)</f>
        <v>23807.24</v>
      </c>
      <c r="N436" s="9" t="str">
        <f>VLOOKUP($A436,'Hospitalisation Details'!$A$1:$U$2344,14,FALSE)</f>
        <v>tier - 2</v>
      </c>
      <c r="O436" s="9" t="str">
        <f>VLOOKUP($A436,'Hospitalisation Details'!$A$1:$U$2344,15,FALSE)</f>
        <v>tier - 3</v>
      </c>
      <c r="P436" s="9" t="str">
        <f>VLOOKUP($A436,'Hospitalisation Details'!$A$1:$U$2344,16,FALSE)</f>
        <v>R1012</v>
      </c>
      <c r="Q436" s="9">
        <f>VLOOKUP($A436,'Hospitalisation Details'!$A$1:$U$2344,20,FALSE)</f>
        <v>49</v>
      </c>
    </row>
    <row r="437" spans="1:17" ht="15.75" x14ac:dyDescent="0.25">
      <c r="A437" s="10" t="s">
        <v>1936</v>
      </c>
      <c r="B437" s="7" t="str">
        <f>VLOOKUP($A437,'Customer Names'!$A$1:$E$2336,4,FALSE)</f>
        <v xml:space="preserve">  Christian</v>
      </c>
      <c r="C437" s="7">
        <f>VLOOKUP($A437,'Medical Examinations'!$A$1:$P$2336,2,FALSE)</f>
        <v>28</v>
      </c>
      <c r="D437" s="7">
        <f>VLOOKUP($A437,'Medical Examinations'!$A$1:$P$2336,3,FALSE)</f>
        <v>10.52</v>
      </c>
      <c r="E437" s="7" t="str">
        <f>VLOOKUP($A437,'Medical Examinations'!$A$1:$P$2336,13,FALSE)</f>
        <v>No</v>
      </c>
      <c r="F437" s="7" t="str">
        <f>VLOOKUP($A437,'Medical Examinations'!$A$1:$P$2336,5,FALSE)</f>
        <v>No</v>
      </c>
      <c r="G437" s="7" t="str">
        <f>VLOOKUP($A437,'Medical Examinations'!$A$1:$P$2336,6,FALSE)</f>
        <v>No</v>
      </c>
      <c r="H437" s="7" t="str">
        <f>VLOOKUP($A437,'Medical Examinations'!$A$1:$P$2336,12,FALSE)</f>
        <v>0</v>
      </c>
      <c r="I437" s="7" t="str">
        <f>VLOOKUP($A437,'Medical Examinations'!$A$1:$P$2336,14,FALSE)</f>
        <v>Yes</v>
      </c>
      <c r="J437" s="7" t="str">
        <f>VLOOKUP($A437,'Medical Examinations'!$A$1:$P$2336,15,FALSE)</f>
        <v>Over weight</v>
      </c>
      <c r="K437" s="7" t="str">
        <f>VLOOKUP($A437,'Medical Examinations'!$A$1:$P$2336,16,FALSE)</f>
        <v>Diabetes</v>
      </c>
      <c r="L437" s="12">
        <f>VLOOKUP($A437,'Hospitalisation Details'!$A$1:$U$2344,18,FALSE)</f>
        <v>27182</v>
      </c>
      <c r="M437" s="21">
        <f>VLOOKUP($A437,'Hospitalisation Details'!$A$1:$U$2344,21,FALSE)</f>
        <v>23568.27</v>
      </c>
      <c r="N437" s="9" t="str">
        <f>VLOOKUP($A437,'Hospitalisation Details'!$A$1:$U$2344,14,FALSE)</f>
        <v>tier - 2</v>
      </c>
      <c r="O437" s="9" t="str">
        <f>VLOOKUP($A437,'Hospitalisation Details'!$A$1:$U$2344,15,FALSE)</f>
        <v>tier - 2</v>
      </c>
      <c r="P437" s="9" t="str">
        <f>VLOOKUP($A437,'Hospitalisation Details'!$A$1:$U$2344,16,FALSE)</f>
        <v>R1011</v>
      </c>
      <c r="Q437" s="9">
        <f>VLOOKUP($A437,'Hospitalisation Details'!$A$1:$U$2344,20,FALSE)</f>
        <v>49</v>
      </c>
    </row>
    <row r="438" spans="1:17" ht="15.75" x14ac:dyDescent="0.25">
      <c r="A438" s="10" t="s">
        <v>1935</v>
      </c>
      <c r="B438" s="7" t="str">
        <f>VLOOKUP($A438,'Customer Names'!$A$1:$E$2336,4,FALSE)</f>
        <v xml:space="preserve">  Jonathon S</v>
      </c>
      <c r="C438" s="7">
        <f>VLOOKUP($A438,'Medical Examinations'!$A$1:$P$2336,2,FALSE)</f>
        <v>34.1</v>
      </c>
      <c r="D438" s="7">
        <f>VLOOKUP($A438,'Medical Examinations'!$A$1:$P$2336,3,FALSE)</f>
        <v>4.01</v>
      </c>
      <c r="E438" s="7" t="str">
        <f>VLOOKUP($A438,'Medical Examinations'!$A$1:$P$2336,13,FALSE)</f>
        <v>Yes</v>
      </c>
      <c r="F438" s="7" t="str">
        <f>VLOOKUP($A438,'Medical Examinations'!$A$1:$P$2336,5,FALSE)</f>
        <v>No</v>
      </c>
      <c r="G438" s="7" t="str">
        <f>VLOOKUP($A438,'Medical Examinations'!$A$1:$P$2336,6,FALSE)</f>
        <v>Yes</v>
      </c>
      <c r="H438" s="7">
        <f>VLOOKUP($A438,'Medical Examinations'!$A$1:$P$2336,12,FALSE)</f>
        <v>1</v>
      </c>
      <c r="I438" s="7" t="str">
        <f>VLOOKUP($A438,'Medical Examinations'!$A$1:$P$2336,14,FALSE)</f>
        <v>No</v>
      </c>
      <c r="J438" s="7" t="str">
        <f>VLOOKUP($A438,'Medical Examinations'!$A$1:$P$2336,15,FALSE)</f>
        <v>Obesity</v>
      </c>
      <c r="K438" s="7" t="str">
        <f>VLOOKUP($A438,'Medical Examinations'!$A$1:$P$2336,16,FALSE)</f>
        <v>Normal</v>
      </c>
      <c r="L438" s="12">
        <f>VLOOKUP($A438,'Hospitalisation Details'!$A$1:$U$2344,18,FALSE)</f>
        <v>30554</v>
      </c>
      <c r="M438" s="21">
        <f>VLOOKUP($A438,'Hospitalisation Details'!$A$1:$U$2344,21,FALSE)</f>
        <v>23563.02</v>
      </c>
      <c r="N438" s="9" t="str">
        <f>VLOOKUP($A438,'Hospitalisation Details'!$A$1:$U$2344,14,FALSE)</f>
        <v>tier - 2</v>
      </c>
      <c r="O438" s="9" t="str">
        <f>VLOOKUP($A438,'Hospitalisation Details'!$A$1:$U$2344,15,FALSE)</f>
        <v>tier - 2</v>
      </c>
      <c r="P438" s="9" t="str">
        <f>VLOOKUP($A438,'Hospitalisation Details'!$A$1:$U$2344,16,FALSE)</f>
        <v>R1013</v>
      </c>
      <c r="Q438" s="9">
        <f>VLOOKUP($A438,'Hospitalisation Details'!$A$1:$U$2344,20,FALSE)</f>
        <v>39</v>
      </c>
    </row>
    <row r="439" spans="1:17" ht="15.75" x14ac:dyDescent="0.25">
      <c r="A439" s="10" t="s">
        <v>1934</v>
      </c>
      <c r="B439" s="7" t="str">
        <f>VLOOKUP($A439,'Customer Names'!$A$1:$E$2336,4,FALSE)</f>
        <v xml:space="preserve">  Caroline</v>
      </c>
      <c r="C439" s="7">
        <f>VLOOKUP($A439,'Medical Examinations'!$A$1:$P$2336,2,FALSE)</f>
        <v>26.125</v>
      </c>
      <c r="D439" s="7">
        <f>VLOOKUP($A439,'Medical Examinations'!$A$1:$P$2336,3,FALSE)</f>
        <v>8.56</v>
      </c>
      <c r="E439" s="7" t="str">
        <f>VLOOKUP($A439,'Medical Examinations'!$A$1:$P$2336,13,FALSE)</f>
        <v>Yes</v>
      </c>
      <c r="F439" s="7" t="str">
        <f>VLOOKUP($A439,'Medical Examinations'!$A$1:$P$2336,5,FALSE)</f>
        <v>No</v>
      </c>
      <c r="G439" s="7" t="str">
        <f>VLOOKUP($A439,'Medical Examinations'!$A$1:$P$2336,6,FALSE)</f>
        <v>No</v>
      </c>
      <c r="H439" s="7">
        <f>VLOOKUP($A439,'Medical Examinations'!$A$1:$P$2336,12,FALSE)</f>
        <v>1</v>
      </c>
      <c r="I439" s="7" t="str">
        <f>VLOOKUP($A439,'Medical Examinations'!$A$1:$P$2336,14,FALSE)</f>
        <v>Yes</v>
      </c>
      <c r="J439" s="7" t="str">
        <f>VLOOKUP($A439,'Medical Examinations'!$A$1:$P$2336,15,FALSE)</f>
        <v>Over weight</v>
      </c>
      <c r="K439" s="7" t="str">
        <f>VLOOKUP($A439,'Medical Examinations'!$A$1:$P$2336,16,FALSE)</f>
        <v>Diabetes</v>
      </c>
      <c r="L439" s="12">
        <f>VLOOKUP($A439,'Hospitalisation Details'!$A$1:$U$2344,18,FALSE)</f>
        <v>27711</v>
      </c>
      <c r="M439" s="21">
        <f>VLOOKUP($A439,'Hospitalisation Details'!$A$1:$U$2344,21,FALSE)</f>
        <v>23401.31</v>
      </c>
      <c r="N439" s="9" t="str">
        <f>VLOOKUP($A439,'Hospitalisation Details'!$A$1:$U$2344,14,FALSE)</f>
        <v>tier - 2</v>
      </c>
      <c r="O439" s="9" t="str">
        <f>VLOOKUP($A439,'Hospitalisation Details'!$A$1:$U$2344,15,FALSE)</f>
        <v>tier - 3</v>
      </c>
      <c r="P439" s="9" t="str">
        <f>VLOOKUP($A439,'Hospitalisation Details'!$A$1:$U$2344,16,FALSE)</f>
        <v>R1024</v>
      </c>
      <c r="Q439" s="9">
        <f>VLOOKUP($A439,'Hospitalisation Details'!$A$1:$U$2344,20,FALSE)</f>
        <v>47</v>
      </c>
    </row>
    <row r="440" spans="1:17" ht="15.75" x14ac:dyDescent="0.25">
      <c r="A440" s="10" t="s">
        <v>1933</v>
      </c>
      <c r="B440" s="7" t="str">
        <f>VLOOKUP($A440,'Customer Names'!$A$1:$E$2336,4,FALSE)</f>
        <v xml:space="preserve">  Joshua D</v>
      </c>
      <c r="C440" s="7">
        <f>VLOOKUP($A440,'Medical Examinations'!$A$1:$P$2336,2,FALSE)</f>
        <v>25.6</v>
      </c>
      <c r="D440" s="7">
        <f>VLOOKUP($A440,'Medical Examinations'!$A$1:$P$2336,3,FALSE)</f>
        <v>10.5</v>
      </c>
      <c r="E440" s="7" t="str">
        <f>VLOOKUP($A440,'Medical Examinations'!$A$1:$P$2336,13,FALSE)</f>
        <v>No</v>
      </c>
      <c r="F440" s="7" t="str">
        <f>VLOOKUP($A440,'Medical Examinations'!$A$1:$P$2336,5,FALSE)</f>
        <v>No</v>
      </c>
      <c r="G440" s="7" t="str">
        <f>VLOOKUP($A440,'Medical Examinations'!$A$1:$P$2336,6,FALSE)</f>
        <v>No</v>
      </c>
      <c r="H440" s="7">
        <f>VLOOKUP($A440,'Medical Examinations'!$A$1:$P$2336,12,FALSE)</f>
        <v>2</v>
      </c>
      <c r="I440" s="7" t="str">
        <f>VLOOKUP($A440,'Medical Examinations'!$A$1:$P$2336,14,FALSE)</f>
        <v>Yes</v>
      </c>
      <c r="J440" s="7" t="str">
        <f>VLOOKUP($A440,'Medical Examinations'!$A$1:$P$2336,15,FALSE)</f>
        <v>Over weight</v>
      </c>
      <c r="K440" s="7" t="str">
        <f>VLOOKUP($A440,'Medical Examinations'!$A$1:$P$2336,16,FALSE)</f>
        <v>Diabetes</v>
      </c>
      <c r="L440" s="12">
        <f>VLOOKUP($A440,'Hospitalisation Details'!$A$1:$U$2344,18,FALSE)</f>
        <v>26959</v>
      </c>
      <c r="M440" s="21">
        <f>VLOOKUP($A440,'Hospitalisation Details'!$A$1:$U$2344,21,FALSE)</f>
        <v>23306.55</v>
      </c>
      <c r="N440" s="9" t="str">
        <f>VLOOKUP($A440,'Hospitalisation Details'!$A$1:$U$2344,14,FALSE)</f>
        <v>tier - 2</v>
      </c>
      <c r="O440" s="9" t="str">
        <f>VLOOKUP($A440,'Hospitalisation Details'!$A$1:$U$2344,15,FALSE)</f>
        <v>tier - 2</v>
      </c>
      <c r="P440" s="9" t="str">
        <f>VLOOKUP($A440,'Hospitalisation Details'!$A$1:$U$2344,16,FALSE)</f>
        <v>R1011</v>
      </c>
      <c r="Q440" s="9">
        <f>VLOOKUP($A440,'Hospitalisation Details'!$A$1:$U$2344,20,FALSE)</f>
        <v>49</v>
      </c>
    </row>
    <row r="441" spans="1:17" ht="15.75" x14ac:dyDescent="0.25">
      <c r="A441" s="10" t="s">
        <v>1932</v>
      </c>
      <c r="B441" s="7" t="str">
        <f>VLOOKUP($A441,'Customer Names'!$A$1:$E$2336,4,FALSE)</f>
        <v xml:space="preserve">  Nichole</v>
      </c>
      <c r="C441" s="7">
        <f>VLOOKUP($A441,'Medical Examinations'!$A$1:$P$2336,2,FALSE)</f>
        <v>24.32</v>
      </c>
      <c r="D441" s="7">
        <f>VLOOKUP($A441,'Medical Examinations'!$A$1:$P$2336,3,FALSE)</f>
        <v>6.39</v>
      </c>
      <c r="E441" s="7" t="str">
        <f>VLOOKUP($A441,'Medical Examinations'!$A$1:$P$2336,13,FALSE)</f>
        <v>No</v>
      </c>
      <c r="F441" s="7" t="str">
        <f>VLOOKUP($A441,'Medical Examinations'!$A$1:$P$2336,5,FALSE)</f>
        <v>No</v>
      </c>
      <c r="G441" s="7" t="str">
        <f>VLOOKUP($A441,'Medical Examinations'!$A$1:$P$2336,6,FALSE)</f>
        <v>No</v>
      </c>
      <c r="H441" s="7" t="str">
        <f>VLOOKUP($A441,'Medical Examinations'!$A$1:$P$2336,12,FALSE)</f>
        <v>0</v>
      </c>
      <c r="I441" s="7" t="str">
        <f>VLOOKUP($A441,'Medical Examinations'!$A$1:$P$2336,14,FALSE)</f>
        <v>No</v>
      </c>
      <c r="J441" s="7" t="str">
        <f>VLOOKUP($A441,'Medical Examinations'!$A$1:$P$2336,15,FALSE)</f>
        <v>Normal weight</v>
      </c>
      <c r="K441" s="7" t="str">
        <f>VLOOKUP($A441,'Medical Examinations'!$A$1:$P$2336,16,FALSE)</f>
        <v>Prediabetes</v>
      </c>
      <c r="L441" s="12">
        <f>VLOOKUP($A441,'Hospitalisation Details'!$A$1:$U$2344,18,FALSE)</f>
        <v>34610</v>
      </c>
      <c r="M441" s="21">
        <f>VLOOKUP($A441,'Hospitalisation Details'!$A$1:$U$2344,21,FALSE)</f>
        <v>23288.93</v>
      </c>
      <c r="N441" s="9" t="str">
        <f>VLOOKUP($A441,'Hospitalisation Details'!$A$1:$U$2344,14,FALSE)</f>
        <v>tier - 2</v>
      </c>
      <c r="O441" s="9" t="str">
        <f>VLOOKUP($A441,'Hospitalisation Details'!$A$1:$U$2344,15,FALSE)</f>
        <v>tier - 3</v>
      </c>
      <c r="P441" s="9" t="str">
        <f>VLOOKUP($A441,'Hospitalisation Details'!$A$1:$U$2344,16,FALSE)</f>
        <v>R1024</v>
      </c>
      <c r="Q441" s="9">
        <f>VLOOKUP($A441,'Hospitalisation Details'!$A$1:$U$2344,20,FALSE)</f>
        <v>28</v>
      </c>
    </row>
    <row r="442" spans="1:17" ht="15.75" x14ac:dyDescent="0.25">
      <c r="A442" s="10" t="s">
        <v>1931</v>
      </c>
      <c r="B442" s="7" t="str">
        <f>VLOOKUP($A442,'Customer Names'!$A$1:$E$2336,4,FALSE)</f>
        <v xml:space="preserve">  Denise M</v>
      </c>
      <c r="C442" s="7">
        <f>VLOOKUP($A442,'Medical Examinations'!$A$1:$P$2336,2,FALSE)</f>
        <v>22.88</v>
      </c>
      <c r="D442" s="7">
        <f>VLOOKUP($A442,'Medical Examinations'!$A$1:$P$2336,3,FALSE)</f>
        <v>5.71</v>
      </c>
      <c r="E442" s="7" t="str">
        <f>VLOOKUP($A442,'Medical Examinations'!$A$1:$P$2336,13,FALSE)</f>
        <v>Yes</v>
      </c>
      <c r="F442" s="7" t="str">
        <f>VLOOKUP($A442,'Medical Examinations'!$A$1:$P$2336,5,FALSE)</f>
        <v>No</v>
      </c>
      <c r="G442" s="7" t="str">
        <f>VLOOKUP($A442,'Medical Examinations'!$A$1:$P$2336,6,FALSE)</f>
        <v>Yes</v>
      </c>
      <c r="H442" s="7">
        <f>VLOOKUP($A442,'Medical Examinations'!$A$1:$P$2336,12,FALSE)</f>
        <v>1</v>
      </c>
      <c r="I442" s="7" t="str">
        <f>VLOOKUP($A442,'Medical Examinations'!$A$1:$P$2336,14,FALSE)</f>
        <v>Yes</v>
      </c>
      <c r="J442" s="7" t="str">
        <f>VLOOKUP($A442,'Medical Examinations'!$A$1:$P$2336,15,FALSE)</f>
        <v>Normal weight</v>
      </c>
      <c r="K442" s="7" t="str">
        <f>VLOOKUP($A442,'Medical Examinations'!$A$1:$P$2336,16,FALSE)</f>
        <v>Prediabetes</v>
      </c>
      <c r="L442" s="12">
        <f>VLOOKUP($A442,'Hospitalisation Details'!$A$1:$U$2344,18,FALSE)</f>
        <v>25521</v>
      </c>
      <c r="M442" s="21">
        <f>VLOOKUP($A442,'Hospitalisation Details'!$A$1:$U$2344,21,FALSE)</f>
        <v>23244.79</v>
      </c>
      <c r="N442" s="9" t="str">
        <f>VLOOKUP($A442,'Hospitalisation Details'!$A$1:$U$2344,14,FALSE)</f>
        <v>tier - 2</v>
      </c>
      <c r="O442" s="9" t="str">
        <f>VLOOKUP($A442,'Hospitalisation Details'!$A$1:$U$2344,15,FALSE)</f>
        <v>tier - 3</v>
      </c>
      <c r="P442" s="9" t="str">
        <f>VLOOKUP($A442,'Hospitalisation Details'!$A$1:$U$2344,16,FALSE)</f>
        <v>R1013</v>
      </c>
      <c r="Q442" s="9">
        <f>VLOOKUP($A442,'Hospitalisation Details'!$A$1:$U$2344,20,FALSE)</f>
        <v>53</v>
      </c>
    </row>
    <row r="443" spans="1:17" ht="15.75" x14ac:dyDescent="0.25">
      <c r="A443" s="10" t="s">
        <v>1930</v>
      </c>
      <c r="B443" s="7" t="str">
        <f>VLOOKUP($A443,'Customer Names'!$A$1:$E$2336,4,FALSE)</f>
        <v xml:space="preserve">  Peter R</v>
      </c>
      <c r="C443" s="7">
        <f>VLOOKUP($A443,'Medical Examinations'!$A$1:$P$2336,2,FALSE)</f>
        <v>24.984999999999999</v>
      </c>
      <c r="D443" s="7">
        <f>VLOOKUP($A443,'Medical Examinations'!$A$1:$P$2336,3,FALSE)</f>
        <v>4.43</v>
      </c>
      <c r="E443" s="7" t="str">
        <f>VLOOKUP($A443,'Medical Examinations'!$A$1:$P$2336,13,FALSE)</f>
        <v>Yes</v>
      </c>
      <c r="F443" s="7" t="str">
        <f>VLOOKUP($A443,'Medical Examinations'!$A$1:$P$2336,5,FALSE)</f>
        <v>No</v>
      </c>
      <c r="G443" s="7" t="str">
        <f>VLOOKUP($A443,'Medical Examinations'!$A$1:$P$2336,6,FALSE)</f>
        <v>Yes</v>
      </c>
      <c r="H443" s="7">
        <f>VLOOKUP($A443,'Medical Examinations'!$A$1:$P$2336,12,FALSE)</f>
        <v>1</v>
      </c>
      <c r="I443" s="7" t="str">
        <f>VLOOKUP($A443,'Medical Examinations'!$A$1:$P$2336,14,FALSE)</f>
        <v>No</v>
      </c>
      <c r="J443" s="7" t="str">
        <f>VLOOKUP($A443,'Medical Examinations'!$A$1:$P$2336,15,FALSE)</f>
        <v>Normal weight</v>
      </c>
      <c r="K443" s="7" t="str">
        <f>VLOOKUP($A443,'Medical Examinations'!$A$1:$P$2336,16,FALSE)</f>
        <v>Normal</v>
      </c>
      <c r="L443" s="12">
        <f>VLOOKUP($A443,'Hospitalisation Details'!$A$1:$U$2344,18,FALSE)</f>
        <v>35649</v>
      </c>
      <c r="M443" s="21">
        <f>VLOOKUP($A443,'Hospitalisation Details'!$A$1:$U$2344,21,FALSE)</f>
        <v>23241.47</v>
      </c>
      <c r="N443" s="9" t="str">
        <f>VLOOKUP($A443,'Hospitalisation Details'!$A$1:$U$2344,14,FALSE)</f>
        <v>tier - 2</v>
      </c>
      <c r="O443" s="9" t="str">
        <f>VLOOKUP($A443,'Hospitalisation Details'!$A$1:$U$2344,15,FALSE)</f>
        <v>tier - 3</v>
      </c>
      <c r="P443" s="9" t="str">
        <f>VLOOKUP($A443,'Hospitalisation Details'!$A$1:$U$2344,16,FALSE)</f>
        <v>R1018</v>
      </c>
      <c r="Q443" s="9">
        <f>VLOOKUP($A443,'Hospitalisation Details'!$A$1:$U$2344,20,FALSE)</f>
        <v>25</v>
      </c>
    </row>
    <row r="444" spans="1:17" ht="15.75" x14ac:dyDescent="0.25">
      <c r="A444" s="10" t="s">
        <v>1929</v>
      </c>
      <c r="B444" s="7" t="str">
        <f>VLOOKUP($A444,'Customer Names'!$A$1:$E$2336,4,FALSE)</f>
        <v xml:space="preserve">  Johnson K</v>
      </c>
      <c r="C444" s="7">
        <f>VLOOKUP($A444,'Medical Examinations'!$A$1:$P$2336,2,FALSE)</f>
        <v>33.1</v>
      </c>
      <c r="D444" s="7">
        <f>VLOOKUP($A444,'Medical Examinations'!$A$1:$P$2336,3,FALSE)</f>
        <v>5.52</v>
      </c>
      <c r="E444" s="7" t="str">
        <f>VLOOKUP($A444,'Medical Examinations'!$A$1:$P$2336,13,FALSE)</f>
        <v>No</v>
      </c>
      <c r="F444" s="7" t="str">
        <f>VLOOKUP($A444,'Medical Examinations'!$A$1:$P$2336,5,FALSE)</f>
        <v>No</v>
      </c>
      <c r="G444" s="7" t="str">
        <f>VLOOKUP($A444,'Medical Examinations'!$A$1:$P$2336,6,FALSE)</f>
        <v>Yes</v>
      </c>
      <c r="H444" s="7">
        <f>VLOOKUP($A444,'Medical Examinations'!$A$1:$P$2336,12,FALSE)</f>
        <v>1</v>
      </c>
      <c r="I444" s="7" t="str">
        <f>VLOOKUP($A444,'Medical Examinations'!$A$1:$P$2336,14,FALSE)</f>
        <v>No</v>
      </c>
      <c r="J444" s="7" t="str">
        <f>VLOOKUP($A444,'Medical Examinations'!$A$1:$P$2336,15,FALSE)</f>
        <v>Obesity</v>
      </c>
      <c r="K444" s="7" t="str">
        <f>VLOOKUP($A444,'Medical Examinations'!$A$1:$P$2336,16,FALSE)</f>
        <v>Normal</v>
      </c>
      <c r="L444" s="12">
        <f>VLOOKUP($A444,'Hospitalisation Details'!$A$1:$U$2344,18,FALSE)</f>
        <v>37969</v>
      </c>
      <c r="M444" s="21">
        <f>VLOOKUP($A444,'Hospitalisation Details'!$A$1:$U$2344,21,FALSE)</f>
        <v>23082.959999999999</v>
      </c>
      <c r="N444" s="9" t="str">
        <f>VLOOKUP($A444,'Hospitalisation Details'!$A$1:$U$2344,14,FALSE)</f>
        <v>tier - 2</v>
      </c>
      <c r="O444" s="9" t="str">
        <f>VLOOKUP($A444,'Hospitalisation Details'!$A$1:$U$2344,15,FALSE)</f>
        <v>tier - 2</v>
      </c>
      <c r="P444" s="9" t="str">
        <f>VLOOKUP($A444,'Hospitalisation Details'!$A$1:$U$2344,16,FALSE)</f>
        <v>R1011</v>
      </c>
      <c r="Q444" s="9">
        <f>VLOOKUP($A444,'Hospitalisation Details'!$A$1:$U$2344,20,FALSE)</f>
        <v>19</v>
      </c>
    </row>
    <row r="445" spans="1:17" ht="15.75" x14ac:dyDescent="0.25">
      <c r="A445" s="10" t="s">
        <v>1928</v>
      </c>
      <c r="B445" s="7" t="str">
        <f>VLOOKUP($A445,'Customer Names'!$A$1:$E$2336,4,FALSE)</f>
        <v xml:space="preserve">  Katherine</v>
      </c>
      <c r="C445" s="7">
        <f>VLOOKUP($A445,'Medical Examinations'!$A$1:$P$2336,2,FALSE)</f>
        <v>27.83</v>
      </c>
      <c r="D445" s="7">
        <f>VLOOKUP($A445,'Medical Examinations'!$A$1:$P$2336,3,FALSE)</f>
        <v>9.1999999999999993</v>
      </c>
      <c r="E445" s="7" t="str">
        <f>VLOOKUP($A445,'Medical Examinations'!$A$1:$P$2336,13,FALSE)</f>
        <v>Yes</v>
      </c>
      <c r="F445" s="7" t="str">
        <f>VLOOKUP($A445,'Medical Examinations'!$A$1:$P$2336,5,FALSE)</f>
        <v>No</v>
      </c>
      <c r="G445" s="7" t="str">
        <f>VLOOKUP($A445,'Medical Examinations'!$A$1:$P$2336,6,FALSE)</f>
        <v>No</v>
      </c>
      <c r="H445" s="7">
        <f>VLOOKUP($A445,'Medical Examinations'!$A$1:$P$2336,12,FALSE)</f>
        <v>1</v>
      </c>
      <c r="I445" s="7" t="str">
        <f>VLOOKUP($A445,'Medical Examinations'!$A$1:$P$2336,14,FALSE)</f>
        <v>Yes</v>
      </c>
      <c r="J445" s="7" t="str">
        <f>VLOOKUP($A445,'Medical Examinations'!$A$1:$P$2336,15,FALSE)</f>
        <v>Over weight</v>
      </c>
      <c r="K445" s="7" t="str">
        <f>VLOOKUP($A445,'Medical Examinations'!$A$1:$P$2336,16,FALSE)</f>
        <v>Diabetes</v>
      </c>
      <c r="L445" s="12">
        <f>VLOOKUP($A445,'Hospitalisation Details'!$A$1:$U$2344,18,FALSE)</f>
        <v>27646</v>
      </c>
      <c r="M445" s="21">
        <f>VLOOKUP($A445,'Hospitalisation Details'!$A$1:$U$2344,21,FALSE)</f>
        <v>23065.42</v>
      </c>
      <c r="N445" s="9" t="str">
        <f>VLOOKUP($A445,'Hospitalisation Details'!$A$1:$U$2344,14,FALSE)</f>
        <v>tier - 2</v>
      </c>
      <c r="O445" s="9" t="str">
        <f>VLOOKUP($A445,'Hospitalisation Details'!$A$1:$U$2344,15,FALSE)</f>
        <v>tier - 2</v>
      </c>
      <c r="P445" s="9" t="str">
        <f>VLOOKUP($A445,'Hospitalisation Details'!$A$1:$U$2344,16,FALSE)</f>
        <v>R1013</v>
      </c>
      <c r="Q445" s="9">
        <f>VLOOKUP($A445,'Hospitalisation Details'!$A$1:$U$2344,20,FALSE)</f>
        <v>47</v>
      </c>
    </row>
    <row r="446" spans="1:17" ht="15.75" x14ac:dyDescent="0.25">
      <c r="A446" s="10" t="s">
        <v>1927</v>
      </c>
      <c r="B446" s="7" t="str">
        <f>VLOOKUP($A446,'Customer Names'!$A$1:$E$2336,4,FALSE)</f>
        <v xml:space="preserve">  Lynda</v>
      </c>
      <c r="C446" s="7">
        <f>VLOOKUP($A446,'Medical Examinations'!$A$1:$P$2336,2,FALSE)</f>
        <v>30.875</v>
      </c>
      <c r="D446" s="7">
        <f>VLOOKUP($A446,'Medical Examinations'!$A$1:$P$2336,3,FALSE)</f>
        <v>10.97</v>
      </c>
      <c r="E446" s="7" t="str">
        <f>VLOOKUP($A446,'Medical Examinations'!$A$1:$P$2336,13,FALSE)</f>
        <v>Yes</v>
      </c>
      <c r="F446" s="7" t="str">
        <f>VLOOKUP($A446,'Medical Examinations'!$A$1:$P$2336,5,FALSE)</f>
        <v>No</v>
      </c>
      <c r="G446" s="7" t="str">
        <f>VLOOKUP($A446,'Medical Examinations'!$A$1:$P$2336,6,FALSE)</f>
        <v>No</v>
      </c>
      <c r="H446" s="7">
        <f>VLOOKUP($A446,'Medical Examinations'!$A$1:$P$2336,12,FALSE)</f>
        <v>2</v>
      </c>
      <c r="I446" s="7" t="str">
        <f>VLOOKUP($A446,'Medical Examinations'!$A$1:$P$2336,14,FALSE)</f>
        <v>No</v>
      </c>
      <c r="J446" s="7" t="str">
        <f>VLOOKUP($A446,'Medical Examinations'!$A$1:$P$2336,15,FALSE)</f>
        <v>Obesity</v>
      </c>
      <c r="K446" s="7" t="str">
        <f>VLOOKUP($A446,'Medical Examinations'!$A$1:$P$2336,16,FALSE)</f>
        <v>Diabetes</v>
      </c>
      <c r="L446" s="12">
        <f>VLOOKUP($A446,'Hospitalisation Details'!$A$1:$U$2344,18,FALSE)</f>
        <v>25881</v>
      </c>
      <c r="M446" s="21">
        <f>VLOOKUP($A446,'Hospitalisation Details'!$A$1:$U$2344,21,FALSE)</f>
        <v>23045.57</v>
      </c>
      <c r="N446" s="9" t="str">
        <f>VLOOKUP($A446,'Hospitalisation Details'!$A$1:$U$2344,14,FALSE)</f>
        <v>tier - 2</v>
      </c>
      <c r="O446" s="9" t="str">
        <f>VLOOKUP($A446,'Hospitalisation Details'!$A$1:$U$2344,15,FALSE)</f>
        <v>tier - 2</v>
      </c>
      <c r="P446" s="9" t="str">
        <f>VLOOKUP($A446,'Hospitalisation Details'!$A$1:$U$2344,16,FALSE)</f>
        <v>R1024</v>
      </c>
      <c r="Q446" s="9">
        <f>VLOOKUP($A446,'Hospitalisation Details'!$A$1:$U$2344,20,FALSE)</f>
        <v>52</v>
      </c>
    </row>
    <row r="447" spans="1:17" ht="15.75" x14ac:dyDescent="0.25">
      <c r="A447" s="10" t="s">
        <v>1926</v>
      </c>
      <c r="B447" s="7" t="str">
        <f>VLOOKUP($A447,'Customer Names'!$A$1:$E$2336,4,FALSE)</f>
        <v xml:space="preserve">  Anthony</v>
      </c>
      <c r="C447" s="7">
        <f>VLOOKUP($A447,'Medical Examinations'!$A$1:$P$2336,2,FALSE)</f>
        <v>27.265000000000001</v>
      </c>
      <c r="D447" s="7">
        <f>VLOOKUP($A447,'Medical Examinations'!$A$1:$P$2336,3,FALSE)</f>
        <v>4.25</v>
      </c>
      <c r="E447" s="7" t="str">
        <f>VLOOKUP($A447,'Medical Examinations'!$A$1:$P$2336,13,FALSE)</f>
        <v>No</v>
      </c>
      <c r="F447" s="7" t="str">
        <f>VLOOKUP($A447,'Medical Examinations'!$A$1:$P$2336,5,FALSE)</f>
        <v>No</v>
      </c>
      <c r="G447" s="7" t="str">
        <f>VLOOKUP($A447,'Medical Examinations'!$A$1:$P$2336,6,FALSE)</f>
        <v>Yes</v>
      </c>
      <c r="H447" s="7">
        <f>VLOOKUP($A447,'Medical Examinations'!$A$1:$P$2336,12,FALSE)</f>
        <v>1</v>
      </c>
      <c r="I447" s="7" t="str">
        <f>VLOOKUP($A447,'Medical Examinations'!$A$1:$P$2336,14,FALSE)</f>
        <v>No</v>
      </c>
      <c r="J447" s="7" t="str">
        <f>VLOOKUP($A447,'Medical Examinations'!$A$1:$P$2336,15,FALSE)</f>
        <v>Over weight</v>
      </c>
      <c r="K447" s="7" t="str">
        <f>VLOOKUP($A447,'Medical Examinations'!$A$1:$P$2336,16,FALSE)</f>
        <v>Normal</v>
      </c>
      <c r="L447" s="12">
        <f>VLOOKUP($A447,'Hospitalisation Details'!$A$1:$U$2344,18,FALSE)</f>
        <v>37827</v>
      </c>
      <c r="M447" s="21">
        <f>VLOOKUP($A447,'Hospitalisation Details'!$A$1:$U$2344,21,FALSE)</f>
        <v>22493.66</v>
      </c>
      <c r="N447" s="9" t="str">
        <f>VLOOKUP($A447,'Hospitalisation Details'!$A$1:$U$2344,14,FALSE)</f>
        <v>tier - 2</v>
      </c>
      <c r="O447" s="9" t="str">
        <f>VLOOKUP($A447,'Hospitalisation Details'!$A$1:$U$2344,15,FALSE)</f>
        <v>tier - 1</v>
      </c>
      <c r="P447" s="9" t="str">
        <f>VLOOKUP($A447,'Hospitalisation Details'!$A$1:$U$2344,16,FALSE)</f>
        <v>R1012</v>
      </c>
      <c r="Q447" s="9">
        <f>VLOOKUP($A447,'Hospitalisation Details'!$A$1:$U$2344,20,FALSE)</f>
        <v>19</v>
      </c>
    </row>
    <row r="448" spans="1:17" ht="15.75" x14ac:dyDescent="0.25">
      <c r="A448" s="10" t="s">
        <v>1925</v>
      </c>
      <c r="B448" s="7" t="str">
        <f>VLOOKUP($A448,'Customer Names'!$A$1:$E$2336,4,FALSE)</f>
        <v xml:space="preserve">  Linnea C</v>
      </c>
      <c r="C448" s="7">
        <f>VLOOKUP($A448,'Medical Examinations'!$A$1:$P$2336,2,FALSE)</f>
        <v>26.7</v>
      </c>
      <c r="D448" s="7">
        <f>VLOOKUP($A448,'Medical Examinations'!$A$1:$P$2336,3,FALSE)</f>
        <v>5.23</v>
      </c>
      <c r="E448" s="7" t="str">
        <f>VLOOKUP($A448,'Medical Examinations'!$A$1:$P$2336,13,FALSE)</f>
        <v>No</v>
      </c>
      <c r="F448" s="7" t="str">
        <f>VLOOKUP($A448,'Medical Examinations'!$A$1:$P$2336,5,FALSE)</f>
        <v>No</v>
      </c>
      <c r="G448" s="7" t="str">
        <f>VLOOKUP($A448,'Medical Examinations'!$A$1:$P$2336,6,FALSE)</f>
        <v>Yes</v>
      </c>
      <c r="H448" s="7">
        <f>VLOOKUP($A448,'Medical Examinations'!$A$1:$P$2336,12,FALSE)</f>
        <v>1</v>
      </c>
      <c r="I448" s="7" t="str">
        <f>VLOOKUP($A448,'Medical Examinations'!$A$1:$P$2336,14,FALSE)</f>
        <v>Yes</v>
      </c>
      <c r="J448" s="7" t="str">
        <f>VLOOKUP($A448,'Medical Examinations'!$A$1:$P$2336,15,FALSE)</f>
        <v>Over weight</v>
      </c>
      <c r="K448" s="7" t="str">
        <f>VLOOKUP($A448,'Medical Examinations'!$A$1:$P$2336,16,FALSE)</f>
        <v>Normal</v>
      </c>
      <c r="L448" s="12">
        <f>VLOOKUP($A448,'Hospitalisation Details'!$A$1:$U$2344,18,FALSE)</f>
        <v>29173</v>
      </c>
      <c r="M448" s="21">
        <f>VLOOKUP($A448,'Hospitalisation Details'!$A$1:$U$2344,21,FALSE)</f>
        <v>22478.6</v>
      </c>
      <c r="N448" s="9" t="str">
        <f>VLOOKUP($A448,'Hospitalisation Details'!$A$1:$U$2344,14,FALSE)</f>
        <v>tier - 3</v>
      </c>
      <c r="O448" s="9" t="str">
        <f>VLOOKUP($A448,'Hospitalisation Details'!$A$1:$U$2344,15,FALSE)</f>
        <v>tier - 2</v>
      </c>
      <c r="P448" s="9" t="str">
        <f>VLOOKUP($A448,'Hospitalisation Details'!$A$1:$U$2344,16,FALSE)</f>
        <v>R1011</v>
      </c>
      <c r="Q448" s="9">
        <f>VLOOKUP($A448,'Hospitalisation Details'!$A$1:$U$2344,20,FALSE)</f>
        <v>43</v>
      </c>
    </row>
    <row r="449" spans="1:17" ht="15.75" x14ac:dyDescent="0.25">
      <c r="A449" s="10" t="s">
        <v>1924</v>
      </c>
      <c r="B449" s="7" t="str">
        <f>VLOOKUP($A449,'Customer Names'!$A$1:$E$2336,4,FALSE)</f>
        <v xml:space="preserve">  Massimiliano A</v>
      </c>
      <c r="C449" s="7">
        <f>VLOOKUP($A449,'Medical Examinations'!$A$1:$P$2336,2,FALSE)</f>
        <v>29.925000000000001</v>
      </c>
      <c r="D449" s="7">
        <f>VLOOKUP($A449,'Medical Examinations'!$A$1:$P$2336,3,FALSE)</f>
        <v>5.96</v>
      </c>
      <c r="E449" s="7" t="str">
        <f>VLOOKUP($A449,'Medical Examinations'!$A$1:$P$2336,13,FALSE)</f>
        <v>Yes</v>
      </c>
      <c r="F449" s="7" t="str">
        <f>VLOOKUP($A449,'Medical Examinations'!$A$1:$P$2336,5,FALSE)</f>
        <v>No</v>
      </c>
      <c r="G449" s="7" t="str">
        <f>VLOOKUP($A449,'Medical Examinations'!$A$1:$P$2336,6,FALSE)</f>
        <v>Yes</v>
      </c>
      <c r="H449" s="7">
        <f>VLOOKUP($A449,'Medical Examinations'!$A$1:$P$2336,12,FALSE)</f>
        <v>1</v>
      </c>
      <c r="I449" s="7" t="str">
        <f>VLOOKUP($A449,'Medical Examinations'!$A$1:$P$2336,14,FALSE)</f>
        <v>Yes</v>
      </c>
      <c r="J449" s="7" t="str">
        <f>VLOOKUP($A449,'Medical Examinations'!$A$1:$P$2336,15,FALSE)</f>
        <v>Over weight</v>
      </c>
      <c r="K449" s="7" t="str">
        <f>VLOOKUP($A449,'Medical Examinations'!$A$1:$P$2336,16,FALSE)</f>
        <v>Prediabetes</v>
      </c>
      <c r="L449" s="12">
        <f>VLOOKUP($A449,'Hospitalisation Details'!$A$1:$U$2344,18,FALSE)</f>
        <v>30671</v>
      </c>
      <c r="M449" s="21">
        <f>VLOOKUP($A449,'Hospitalisation Details'!$A$1:$U$2344,21,FALSE)</f>
        <v>22462.04</v>
      </c>
      <c r="N449" s="9" t="str">
        <f>VLOOKUP($A449,'Hospitalisation Details'!$A$1:$U$2344,14,FALSE)</f>
        <v>tier - 3</v>
      </c>
      <c r="O449" s="9" t="str">
        <f>VLOOKUP($A449,'Hospitalisation Details'!$A$1:$U$2344,15,FALSE)</f>
        <v>tier - 1</v>
      </c>
      <c r="P449" s="9" t="str">
        <f>VLOOKUP($A449,'Hospitalisation Details'!$A$1:$U$2344,16,FALSE)</f>
        <v>R1019</v>
      </c>
      <c r="Q449" s="9">
        <f>VLOOKUP($A449,'Hospitalisation Details'!$A$1:$U$2344,20,FALSE)</f>
        <v>39</v>
      </c>
    </row>
    <row r="450" spans="1:17" ht="15.75" x14ac:dyDescent="0.25">
      <c r="A450" s="10" t="s">
        <v>1923</v>
      </c>
      <c r="B450" s="7" t="str">
        <f>VLOOKUP($A450,'Customer Names'!$A$1:$E$2336,4,FALSE)</f>
        <v xml:space="preserve">  James M</v>
      </c>
      <c r="C450" s="7">
        <f>VLOOKUP($A450,'Medical Examinations'!$A$1:$P$2336,2,FALSE)</f>
        <v>19.95</v>
      </c>
      <c r="D450" s="7">
        <f>VLOOKUP($A450,'Medical Examinations'!$A$1:$P$2336,3,FALSE)</f>
        <v>4.29</v>
      </c>
      <c r="E450" s="7" t="str">
        <f>VLOOKUP($A450,'Medical Examinations'!$A$1:$P$2336,13,FALSE)</f>
        <v>Yes</v>
      </c>
      <c r="F450" s="7" t="str">
        <f>VLOOKUP($A450,'Medical Examinations'!$A$1:$P$2336,5,FALSE)</f>
        <v>No</v>
      </c>
      <c r="G450" s="7" t="str">
        <f>VLOOKUP($A450,'Medical Examinations'!$A$1:$P$2336,6,FALSE)</f>
        <v>No</v>
      </c>
      <c r="H450" s="7">
        <f>VLOOKUP($A450,'Medical Examinations'!$A$1:$P$2336,12,FALSE)</f>
        <v>2</v>
      </c>
      <c r="I450" s="7" t="str">
        <f>VLOOKUP($A450,'Medical Examinations'!$A$1:$P$2336,14,FALSE)</f>
        <v>Yes</v>
      </c>
      <c r="J450" s="7" t="str">
        <f>VLOOKUP($A450,'Medical Examinations'!$A$1:$P$2336,15,FALSE)</f>
        <v>Normal weight</v>
      </c>
      <c r="K450" s="7" t="str">
        <f>VLOOKUP($A450,'Medical Examinations'!$A$1:$P$2336,16,FALSE)</f>
        <v>Normal</v>
      </c>
      <c r="L450" s="12">
        <f>VLOOKUP($A450,'Hospitalisation Details'!$A$1:$U$2344,18,FALSE)</f>
        <v>24337</v>
      </c>
      <c r="M450" s="21">
        <f>VLOOKUP($A450,'Hospitalisation Details'!$A$1:$U$2344,21,FALSE)</f>
        <v>22412.65</v>
      </c>
      <c r="N450" s="9" t="str">
        <f>VLOOKUP($A450,'Hospitalisation Details'!$A$1:$U$2344,14,FALSE)</f>
        <v>tier - 3</v>
      </c>
      <c r="O450" s="9" t="str">
        <f>VLOOKUP($A450,'Hospitalisation Details'!$A$1:$U$2344,15,FALSE)</f>
        <v>tier - 3</v>
      </c>
      <c r="P450" s="9" t="str">
        <f>VLOOKUP($A450,'Hospitalisation Details'!$A$1:$U$2344,16,FALSE)</f>
        <v>R1014</v>
      </c>
      <c r="Q450" s="9">
        <f>VLOOKUP($A450,'Hospitalisation Details'!$A$1:$U$2344,20,FALSE)</f>
        <v>56</v>
      </c>
    </row>
    <row r="451" spans="1:17" ht="15.75" x14ac:dyDescent="0.25">
      <c r="A451" s="10" t="s">
        <v>1922</v>
      </c>
      <c r="B451" s="7" t="str">
        <f>VLOOKUP($A451,'Customer Names'!$A$1:$E$2336,4,FALSE)</f>
        <v xml:space="preserve">  Lauren</v>
      </c>
      <c r="C451" s="7">
        <f>VLOOKUP($A451,'Medical Examinations'!$A$1:$P$2336,2,FALSE)</f>
        <v>24.225000000000001</v>
      </c>
      <c r="D451" s="7">
        <f>VLOOKUP($A451,'Medical Examinations'!$A$1:$P$2336,3,FALSE)</f>
        <v>4.09</v>
      </c>
      <c r="E451" s="7" t="str">
        <f>VLOOKUP($A451,'Medical Examinations'!$A$1:$P$2336,13,FALSE)</f>
        <v>No</v>
      </c>
      <c r="F451" s="7" t="str">
        <f>VLOOKUP($A451,'Medical Examinations'!$A$1:$P$2336,5,FALSE)</f>
        <v>No</v>
      </c>
      <c r="G451" s="7" t="str">
        <f>VLOOKUP($A451,'Medical Examinations'!$A$1:$P$2336,6,FALSE)</f>
        <v>No</v>
      </c>
      <c r="H451" s="7" t="str">
        <f>VLOOKUP($A451,'Medical Examinations'!$A$1:$P$2336,12,FALSE)</f>
        <v>0</v>
      </c>
      <c r="I451" s="7" t="str">
        <f>VLOOKUP($A451,'Medical Examinations'!$A$1:$P$2336,14,FALSE)</f>
        <v>No</v>
      </c>
      <c r="J451" s="7" t="str">
        <f>VLOOKUP($A451,'Medical Examinations'!$A$1:$P$2336,15,FALSE)</f>
        <v>Normal weight</v>
      </c>
      <c r="K451" s="7" t="str">
        <f>VLOOKUP($A451,'Medical Examinations'!$A$1:$P$2336,16,FALSE)</f>
        <v>Normal</v>
      </c>
      <c r="L451" s="12">
        <f>VLOOKUP($A451,'Hospitalisation Details'!$A$1:$U$2344,18,FALSE)</f>
        <v>36398</v>
      </c>
      <c r="M451" s="21">
        <f>VLOOKUP($A451,'Hospitalisation Details'!$A$1:$U$2344,21,FALSE)</f>
        <v>22395.74</v>
      </c>
      <c r="N451" s="9" t="str">
        <f>VLOOKUP($A451,'Hospitalisation Details'!$A$1:$U$2344,14,FALSE)</f>
        <v>tier - 3</v>
      </c>
      <c r="O451" s="9" t="str">
        <f>VLOOKUP($A451,'Hospitalisation Details'!$A$1:$U$2344,15,FALSE)</f>
        <v>tier - 2</v>
      </c>
      <c r="P451" s="9" t="str">
        <f>VLOOKUP($A451,'Hospitalisation Details'!$A$1:$U$2344,16,FALSE)</f>
        <v>R1024</v>
      </c>
      <c r="Q451" s="9">
        <f>VLOOKUP($A451,'Hospitalisation Details'!$A$1:$U$2344,20,FALSE)</f>
        <v>23</v>
      </c>
    </row>
    <row r="452" spans="1:17" ht="15.75" x14ac:dyDescent="0.25">
      <c r="A452" s="10" t="s">
        <v>1921</v>
      </c>
      <c r="B452" s="7" t="str">
        <f>VLOOKUP($A452,'Customer Names'!$A$1:$E$2336,4,FALSE)</f>
        <v xml:space="preserve">  Michele V</v>
      </c>
      <c r="C452" s="7">
        <f>VLOOKUP($A452,'Medical Examinations'!$A$1:$P$2336,2,FALSE)</f>
        <v>28.12</v>
      </c>
      <c r="D452" s="7">
        <f>VLOOKUP($A452,'Medical Examinations'!$A$1:$P$2336,3,FALSE)</f>
        <v>4.88</v>
      </c>
      <c r="E452" s="7" t="str">
        <f>VLOOKUP($A452,'Medical Examinations'!$A$1:$P$2336,13,FALSE)</f>
        <v>No</v>
      </c>
      <c r="F452" s="7" t="str">
        <f>VLOOKUP($A452,'Medical Examinations'!$A$1:$P$2336,5,FALSE)</f>
        <v>No</v>
      </c>
      <c r="G452" s="7" t="str">
        <f>VLOOKUP($A452,'Medical Examinations'!$A$1:$P$2336,6,FALSE)</f>
        <v>No</v>
      </c>
      <c r="H452" s="7" t="str">
        <f>VLOOKUP($A452,'Medical Examinations'!$A$1:$P$2336,12,FALSE)</f>
        <v>0</v>
      </c>
      <c r="I452" s="7" t="str">
        <f>VLOOKUP($A452,'Medical Examinations'!$A$1:$P$2336,14,FALSE)</f>
        <v>Yes</v>
      </c>
      <c r="J452" s="7" t="str">
        <f>VLOOKUP($A452,'Medical Examinations'!$A$1:$P$2336,15,FALSE)</f>
        <v>Over weight</v>
      </c>
      <c r="K452" s="7" t="str">
        <f>VLOOKUP($A452,'Medical Examinations'!$A$1:$P$2336,16,FALSE)</f>
        <v>Normal</v>
      </c>
      <c r="L452" s="12">
        <f>VLOOKUP($A452,'Hospitalisation Details'!$A$1:$U$2344,18,FALSE)</f>
        <v>30312</v>
      </c>
      <c r="M452" s="21">
        <f>VLOOKUP($A452,'Hospitalisation Details'!$A$1:$U$2344,21,FALSE)</f>
        <v>22331.57</v>
      </c>
      <c r="N452" s="9" t="str">
        <f>VLOOKUP($A452,'Hospitalisation Details'!$A$1:$U$2344,14,FALSE)</f>
        <v>tier - 2</v>
      </c>
      <c r="O452" s="9" t="str">
        <f>VLOOKUP($A452,'Hospitalisation Details'!$A$1:$U$2344,15,FALSE)</f>
        <v>tier - 3</v>
      </c>
      <c r="P452" s="9" t="str">
        <f>VLOOKUP($A452,'Hospitalisation Details'!$A$1:$U$2344,16,FALSE)</f>
        <v>R1024</v>
      </c>
      <c r="Q452" s="9">
        <f>VLOOKUP($A452,'Hospitalisation Details'!$A$1:$U$2344,20,FALSE)</f>
        <v>40</v>
      </c>
    </row>
    <row r="453" spans="1:17" ht="15.75" x14ac:dyDescent="0.25">
      <c r="A453" s="10" t="s">
        <v>1920</v>
      </c>
      <c r="B453" s="7" t="str">
        <f>VLOOKUP($A453,'Customer Names'!$A$1:$E$2336,4,FALSE)</f>
        <v xml:space="preserve">  Xiao</v>
      </c>
      <c r="C453" s="7">
        <f>VLOOKUP($A453,'Medical Examinations'!$A$1:$P$2336,2,FALSE)</f>
        <v>23.21</v>
      </c>
      <c r="D453" s="7">
        <f>VLOOKUP($A453,'Medical Examinations'!$A$1:$P$2336,3,FALSE)</f>
        <v>6.76</v>
      </c>
      <c r="E453" s="7" t="str">
        <f>VLOOKUP($A453,'Medical Examinations'!$A$1:$P$2336,13,FALSE)</f>
        <v>No</v>
      </c>
      <c r="F453" s="7" t="str">
        <f>VLOOKUP($A453,'Medical Examinations'!$A$1:$P$2336,5,FALSE)</f>
        <v>No</v>
      </c>
      <c r="G453" s="7" t="str">
        <f>VLOOKUP($A453,'Medical Examinations'!$A$1:$P$2336,6,FALSE)</f>
        <v>No</v>
      </c>
      <c r="H453" s="7" t="str">
        <f>VLOOKUP($A453,'Medical Examinations'!$A$1:$P$2336,12,FALSE)</f>
        <v>0</v>
      </c>
      <c r="I453" s="7" t="str">
        <f>VLOOKUP($A453,'Medical Examinations'!$A$1:$P$2336,14,FALSE)</f>
        <v>Yes</v>
      </c>
      <c r="J453" s="7" t="str">
        <f>VLOOKUP($A453,'Medical Examinations'!$A$1:$P$2336,15,FALSE)</f>
        <v>Normal weight</v>
      </c>
      <c r="K453" s="7" t="str">
        <f>VLOOKUP($A453,'Medical Examinations'!$A$1:$P$2336,16,FALSE)</f>
        <v>Diabetes</v>
      </c>
      <c r="L453" s="12">
        <f>VLOOKUP($A453,'Hospitalisation Details'!$A$1:$U$2344,18,FALSE)</f>
        <v>26100</v>
      </c>
      <c r="M453" s="21">
        <f>VLOOKUP($A453,'Hospitalisation Details'!$A$1:$U$2344,21,FALSE)</f>
        <v>22218.11</v>
      </c>
      <c r="N453" s="9" t="str">
        <f>VLOOKUP($A453,'Hospitalisation Details'!$A$1:$U$2344,14,FALSE)</f>
        <v>tier - 2</v>
      </c>
      <c r="O453" s="9" t="str">
        <f>VLOOKUP($A453,'Hospitalisation Details'!$A$1:$U$2344,15,FALSE)</f>
        <v>tier - 3</v>
      </c>
      <c r="P453" s="9" t="str">
        <f>VLOOKUP($A453,'Hospitalisation Details'!$A$1:$U$2344,16,FALSE)</f>
        <v>R1013</v>
      </c>
      <c r="Q453" s="9">
        <f>VLOOKUP($A453,'Hospitalisation Details'!$A$1:$U$2344,20,FALSE)</f>
        <v>51</v>
      </c>
    </row>
    <row r="454" spans="1:17" ht="15.75" x14ac:dyDescent="0.25">
      <c r="A454" s="10" t="s">
        <v>1919</v>
      </c>
      <c r="B454" s="7" t="str">
        <f>VLOOKUP($A454,'Customer Names'!$A$1:$E$2336,4,FALSE)</f>
        <v xml:space="preserve">  Harper L</v>
      </c>
      <c r="C454" s="7">
        <f>VLOOKUP($A454,'Medical Examinations'!$A$1:$P$2336,2,FALSE)</f>
        <v>23.98</v>
      </c>
      <c r="D454" s="7">
        <f>VLOOKUP($A454,'Medical Examinations'!$A$1:$P$2336,3,FALSE)</f>
        <v>10.67</v>
      </c>
      <c r="E454" s="7" t="str">
        <f>VLOOKUP($A454,'Medical Examinations'!$A$1:$P$2336,13,FALSE)</f>
        <v>No</v>
      </c>
      <c r="F454" s="7" t="str">
        <f>VLOOKUP($A454,'Medical Examinations'!$A$1:$P$2336,5,FALSE)</f>
        <v>No</v>
      </c>
      <c r="G454" s="7" t="str">
        <f>VLOOKUP($A454,'Medical Examinations'!$A$1:$P$2336,6,FALSE)</f>
        <v>No</v>
      </c>
      <c r="H454" s="7" t="str">
        <f>VLOOKUP($A454,'Medical Examinations'!$A$1:$P$2336,12,FALSE)</f>
        <v>0</v>
      </c>
      <c r="I454" s="7" t="str">
        <f>VLOOKUP($A454,'Medical Examinations'!$A$1:$P$2336,14,FALSE)</f>
        <v>No</v>
      </c>
      <c r="J454" s="7" t="str">
        <f>VLOOKUP($A454,'Medical Examinations'!$A$1:$P$2336,15,FALSE)</f>
        <v>Normal weight</v>
      </c>
      <c r="K454" s="7" t="str">
        <f>VLOOKUP($A454,'Medical Examinations'!$A$1:$P$2336,16,FALSE)</f>
        <v>Diabetes</v>
      </c>
      <c r="L454" s="12">
        <f>VLOOKUP($A454,'Hospitalisation Details'!$A$1:$U$2344,18,FALSE)</f>
        <v>23978</v>
      </c>
      <c r="M454" s="21">
        <f>VLOOKUP($A454,'Hospitalisation Details'!$A$1:$U$2344,21,FALSE)</f>
        <v>22192.44</v>
      </c>
      <c r="N454" s="9" t="str">
        <f>VLOOKUP($A454,'Hospitalisation Details'!$A$1:$U$2344,14,FALSE)</f>
        <v>tier - 3</v>
      </c>
      <c r="O454" s="9" t="str">
        <f>VLOOKUP($A454,'Hospitalisation Details'!$A$1:$U$2344,15,FALSE)</f>
        <v>tier - 1</v>
      </c>
      <c r="P454" s="9" t="str">
        <f>VLOOKUP($A454,'Hospitalisation Details'!$A$1:$U$2344,16,FALSE)</f>
        <v>R1013</v>
      </c>
      <c r="Q454" s="9">
        <f>VLOOKUP($A454,'Hospitalisation Details'!$A$1:$U$2344,20,FALSE)</f>
        <v>57</v>
      </c>
    </row>
    <row r="455" spans="1:17" ht="15.75" x14ac:dyDescent="0.25">
      <c r="A455" s="10" t="s">
        <v>1918</v>
      </c>
      <c r="B455" s="7" t="str">
        <f>VLOOKUP($A455,'Customer Names'!$A$1:$E$2336,4,FALSE)</f>
        <v xml:space="preserve">  Nick</v>
      </c>
      <c r="C455" s="7">
        <f>VLOOKUP($A455,'Medical Examinations'!$A$1:$P$2336,2,FALSE)</f>
        <v>30</v>
      </c>
      <c r="D455" s="7">
        <f>VLOOKUP($A455,'Medical Examinations'!$A$1:$P$2336,3,FALSE)</f>
        <v>6.21</v>
      </c>
      <c r="E455" s="7" t="str">
        <f>VLOOKUP($A455,'Medical Examinations'!$A$1:$P$2336,13,FALSE)</f>
        <v>No</v>
      </c>
      <c r="F455" s="7" t="str">
        <f>VLOOKUP($A455,'Medical Examinations'!$A$1:$P$2336,5,FALSE)</f>
        <v>No</v>
      </c>
      <c r="G455" s="7" t="str">
        <f>VLOOKUP($A455,'Medical Examinations'!$A$1:$P$2336,6,FALSE)</f>
        <v>No</v>
      </c>
      <c r="H455" s="7" t="str">
        <f>VLOOKUP($A455,'Medical Examinations'!$A$1:$P$2336,12,FALSE)</f>
        <v>0</v>
      </c>
      <c r="I455" s="7" t="str">
        <f>VLOOKUP($A455,'Medical Examinations'!$A$1:$P$2336,14,FALSE)</f>
        <v>Yes</v>
      </c>
      <c r="J455" s="7" t="str">
        <f>VLOOKUP($A455,'Medical Examinations'!$A$1:$P$2336,15,FALSE)</f>
        <v>Obesity</v>
      </c>
      <c r="K455" s="7" t="str">
        <f>VLOOKUP($A455,'Medical Examinations'!$A$1:$P$2336,16,FALSE)</f>
        <v>Prediabetes</v>
      </c>
      <c r="L455" s="12">
        <f>VLOOKUP($A455,'Hospitalisation Details'!$A$1:$U$2344,18,FALSE)</f>
        <v>29476</v>
      </c>
      <c r="M455" s="21">
        <f>VLOOKUP($A455,'Hospitalisation Details'!$A$1:$U$2344,21,FALSE)</f>
        <v>22144.03</v>
      </c>
      <c r="N455" s="9" t="str">
        <f>VLOOKUP($A455,'Hospitalisation Details'!$A$1:$U$2344,14,FALSE)</f>
        <v>tier - 2</v>
      </c>
      <c r="O455" s="9" t="str">
        <f>VLOOKUP($A455,'Hospitalisation Details'!$A$1:$U$2344,15,FALSE)</f>
        <v>tier - 2</v>
      </c>
      <c r="P455" s="9" t="str">
        <f>VLOOKUP($A455,'Hospitalisation Details'!$A$1:$U$2344,16,FALSE)</f>
        <v>R1011</v>
      </c>
      <c r="Q455" s="9">
        <f>VLOOKUP($A455,'Hospitalisation Details'!$A$1:$U$2344,20,FALSE)</f>
        <v>42</v>
      </c>
    </row>
    <row r="456" spans="1:17" ht="15.75" x14ac:dyDescent="0.25">
      <c r="A456" s="10" t="s">
        <v>1917</v>
      </c>
      <c r="B456" s="7" t="str">
        <f>VLOOKUP($A456,'Customer Names'!$A$1:$E$2336,4,FALSE)</f>
        <v xml:space="preserve">  Scott</v>
      </c>
      <c r="C456" s="7">
        <f>VLOOKUP($A456,'Medical Examinations'!$A$1:$P$2336,2,FALSE)</f>
        <v>17.350000000000001</v>
      </c>
      <c r="D456" s="7">
        <f>VLOOKUP($A456,'Medical Examinations'!$A$1:$P$2336,3,FALSE)</f>
        <v>5.03</v>
      </c>
      <c r="E456" s="7" t="str">
        <f>VLOOKUP($A456,'Medical Examinations'!$A$1:$P$2336,13,FALSE)</f>
        <v>Yes</v>
      </c>
      <c r="F456" s="7" t="str">
        <f>VLOOKUP($A456,'Medical Examinations'!$A$1:$P$2336,5,FALSE)</f>
        <v>No</v>
      </c>
      <c r="G456" s="7" t="str">
        <f>VLOOKUP($A456,'Medical Examinations'!$A$1:$P$2336,6,FALSE)</f>
        <v>No</v>
      </c>
      <c r="H456" s="7" t="str">
        <f>VLOOKUP($A456,'Medical Examinations'!$A$1:$P$2336,12,FALSE)</f>
        <v>0</v>
      </c>
      <c r="I456" s="7" t="str">
        <f>VLOOKUP($A456,'Medical Examinations'!$A$1:$P$2336,14,FALSE)</f>
        <v>Yes</v>
      </c>
      <c r="J456" s="7" t="str">
        <f>VLOOKUP($A456,'Medical Examinations'!$A$1:$P$2336,15,FALSE)</f>
        <v>Underweight</v>
      </c>
      <c r="K456" s="7" t="str">
        <f>VLOOKUP($A456,'Medical Examinations'!$A$1:$P$2336,16,FALSE)</f>
        <v>Normal</v>
      </c>
      <c r="L456" s="12">
        <f>VLOOKUP($A456,'Hospitalisation Details'!$A$1:$U$2344,18,FALSE)</f>
        <v>37131</v>
      </c>
      <c r="M456" s="21">
        <f>VLOOKUP($A456,'Hospitalisation Details'!$A$1:$U$2344,21,FALSE)</f>
        <v>22097.62</v>
      </c>
      <c r="N456" s="9" t="str">
        <f>VLOOKUP($A456,'Hospitalisation Details'!$A$1:$U$2344,14,FALSE)</f>
        <v>tier - 3</v>
      </c>
      <c r="O456" s="9" t="str">
        <f>VLOOKUP($A456,'Hospitalisation Details'!$A$1:$U$2344,15,FALSE)</f>
        <v>tier - 1</v>
      </c>
      <c r="P456" s="9" t="str">
        <f>VLOOKUP($A456,'Hospitalisation Details'!$A$1:$U$2344,16,FALSE)</f>
        <v>R1011</v>
      </c>
      <c r="Q456" s="9">
        <f>VLOOKUP($A456,'Hospitalisation Details'!$A$1:$U$2344,20,FALSE)</f>
        <v>21</v>
      </c>
    </row>
    <row r="457" spans="1:17" ht="15.75" x14ac:dyDescent="0.25">
      <c r="A457" s="10" t="s">
        <v>1916</v>
      </c>
      <c r="B457" s="7" t="str">
        <f>VLOOKUP($A457,'Customer Names'!$A$1:$E$2336,4,FALSE)</f>
        <v xml:space="preserve">  Wilson</v>
      </c>
      <c r="C457" s="7">
        <f>VLOOKUP($A457,'Medical Examinations'!$A$1:$P$2336,2,FALSE)</f>
        <v>22.704999999999998</v>
      </c>
      <c r="D457" s="7">
        <f>VLOOKUP($A457,'Medical Examinations'!$A$1:$P$2336,3,FALSE)</f>
        <v>5.27</v>
      </c>
      <c r="E457" s="7" t="str">
        <f>VLOOKUP($A457,'Medical Examinations'!$A$1:$P$2336,13,FALSE)</f>
        <v>No</v>
      </c>
      <c r="F457" s="7" t="str">
        <f>VLOOKUP($A457,'Medical Examinations'!$A$1:$P$2336,5,FALSE)</f>
        <v>No</v>
      </c>
      <c r="G457" s="7" t="str">
        <f>VLOOKUP($A457,'Medical Examinations'!$A$1:$P$2336,6,FALSE)</f>
        <v>No</v>
      </c>
      <c r="H457" s="7" t="str">
        <f>VLOOKUP($A457,'Medical Examinations'!$A$1:$P$2336,12,FALSE)</f>
        <v>0</v>
      </c>
      <c r="I457" s="7" t="str">
        <f>VLOOKUP($A457,'Medical Examinations'!$A$1:$P$2336,14,FALSE)</f>
        <v>No</v>
      </c>
      <c r="J457" s="7" t="str">
        <f>VLOOKUP($A457,'Medical Examinations'!$A$1:$P$2336,15,FALSE)</f>
        <v>Normal weight</v>
      </c>
      <c r="K457" s="7" t="str">
        <f>VLOOKUP($A457,'Medical Examinations'!$A$1:$P$2336,16,FALSE)</f>
        <v>Normal</v>
      </c>
      <c r="L457" s="12">
        <f>VLOOKUP($A457,'Hospitalisation Details'!$A$1:$U$2344,18,FALSE)</f>
        <v>32795</v>
      </c>
      <c r="M457" s="21">
        <f>VLOOKUP($A457,'Hospitalisation Details'!$A$1:$U$2344,21,FALSE)</f>
        <v>21984.47</v>
      </c>
      <c r="N457" s="9" t="str">
        <f>VLOOKUP($A457,'Hospitalisation Details'!$A$1:$U$2344,14,FALSE)</f>
        <v>tier - 3</v>
      </c>
      <c r="O457" s="9" t="str">
        <f>VLOOKUP($A457,'Hospitalisation Details'!$A$1:$U$2344,15,FALSE)</f>
        <v>tier - 1</v>
      </c>
      <c r="P457" s="9" t="str">
        <f>VLOOKUP($A457,'Hospitalisation Details'!$A$1:$U$2344,16,FALSE)</f>
        <v>R1012</v>
      </c>
      <c r="Q457" s="9">
        <f>VLOOKUP($A457,'Hospitalisation Details'!$A$1:$U$2344,20,FALSE)</f>
        <v>33</v>
      </c>
    </row>
    <row r="458" spans="1:17" ht="15.75" x14ac:dyDescent="0.25">
      <c r="A458" s="10" t="s">
        <v>1915</v>
      </c>
      <c r="B458" s="7" t="str">
        <f>VLOOKUP($A458,'Customer Names'!$A$1:$E$2336,4,FALSE)</f>
        <v xml:space="preserve">  Lee</v>
      </c>
      <c r="C458" s="7">
        <f>VLOOKUP($A458,'Medical Examinations'!$A$1:$P$2336,2,FALSE)</f>
        <v>25.41</v>
      </c>
      <c r="D458" s="7">
        <f>VLOOKUP($A458,'Medical Examinations'!$A$1:$P$2336,3,FALSE)</f>
        <v>10.53</v>
      </c>
      <c r="E458" s="7" t="str">
        <f>VLOOKUP($A458,'Medical Examinations'!$A$1:$P$2336,13,FALSE)</f>
        <v>Yes</v>
      </c>
      <c r="F458" s="7" t="str">
        <f>VLOOKUP($A458,'Medical Examinations'!$A$1:$P$2336,5,FALSE)</f>
        <v>No</v>
      </c>
      <c r="G458" s="7" t="str">
        <f>VLOOKUP($A458,'Medical Examinations'!$A$1:$P$2336,6,FALSE)</f>
        <v>No</v>
      </c>
      <c r="H458" s="7">
        <f>VLOOKUP($A458,'Medical Examinations'!$A$1:$P$2336,12,FALSE)</f>
        <v>1</v>
      </c>
      <c r="I458" s="7" t="str">
        <f>VLOOKUP($A458,'Medical Examinations'!$A$1:$P$2336,14,FALSE)</f>
        <v>Yes</v>
      </c>
      <c r="J458" s="7" t="str">
        <f>VLOOKUP($A458,'Medical Examinations'!$A$1:$P$2336,15,FALSE)</f>
        <v>Over weight</v>
      </c>
      <c r="K458" s="7" t="str">
        <f>VLOOKUP($A458,'Medical Examinations'!$A$1:$P$2336,16,FALSE)</f>
        <v>Diabetes</v>
      </c>
      <c r="L458" s="12">
        <f>VLOOKUP($A458,'Hospitalisation Details'!$A$1:$U$2344,18,FALSE)</f>
        <v>27747</v>
      </c>
      <c r="M458" s="21">
        <f>VLOOKUP($A458,'Hospitalisation Details'!$A$1:$U$2344,21,FALSE)</f>
        <v>21978.68</v>
      </c>
      <c r="N458" s="9" t="str">
        <f>VLOOKUP($A458,'Hospitalisation Details'!$A$1:$U$2344,14,FALSE)</f>
        <v>tier - 3</v>
      </c>
      <c r="O458" s="9" t="str">
        <f>VLOOKUP($A458,'Hospitalisation Details'!$A$1:$U$2344,15,FALSE)</f>
        <v>tier - 3</v>
      </c>
      <c r="P458" s="9" t="str">
        <f>VLOOKUP($A458,'Hospitalisation Details'!$A$1:$U$2344,16,FALSE)</f>
        <v>R1013</v>
      </c>
      <c r="Q458" s="9">
        <f>VLOOKUP($A458,'Hospitalisation Details'!$A$1:$U$2344,20,FALSE)</f>
        <v>47</v>
      </c>
    </row>
    <row r="459" spans="1:17" ht="15.75" x14ac:dyDescent="0.25">
      <c r="A459" s="10" t="s">
        <v>1914</v>
      </c>
      <c r="B459" s="7" t="str">
        <f>VLOOKUP($A459,'Customer Names'!$A$1:$E$2336,4,FALSE)</f>
        <v xml:space="preserve">  Shizhong</v>
      </c>
      <c r="C459" s="7">
        <f>VLOOKUP($A459,'Medical Examinations'!$A$1:$P$2336,2,FALSE)</f>
        <v>18.23</v>
      </c>
      <c r="D459" s="7">
        <f>VLOOKUP($A459,'Medical Examinations'!$A$1:$P$2336,3,FALSE)</f>
        <v>5.78</v>
      </c>
      <c r="E459" s="7" t="str">
        <f>VLOOKUP($A459,'Medical Examinations'!$A$1:$P$2336,13,FALSE)</f>
        <v>No</v>
      </c>
      <c r="F459" s="7" t="str">
        <f>VLOOKUP($A459,'Medical Examinations'!$A$1:$P$2336,5,FALSE)</f>
        <v>No</v>
      </c>
      <c r="G459" s="7" t="str">
        <f>VLOOKUP($A459,'Medical Examinations'!$A$1:$P$2336,6,FALSE)</f>
        <v>Yes</v>
      </c>
      <c r="H459" s="7">
        <f>VLOOKUP($A459,'Medical Examinations'!$A$1:$P$2336,12,FALSE)</f>
        <v>1</v>
      </c>
      <c r="I459" s="7" t="str">
        <f>VLOOKUP($A459,'Medical Examinations'!$A$1:$P$2336,14,FALSE)</f>
        <v>Yes</v>
      </c>
      <c r="J459" s="7" t="str">
        <f>VLOOKUP($A459,'Medical Examinations'!$A$1:$P$2336,15,FALSE)</f>
        <v>Underweight</v>
      </c>
      <c r="K459" s="7" t="str">
        <f>VLOOKUP($A459,'Medical Examinations'!$A$1:$P$2336,16,FALSE)</f>
        <v>Prediabetes</v>
      </c>
      <c r="L459" s="12">
        <f>VLOOKUP($A459,'Hospitalisation Details'!$A$1:$U$2344,18,FALSE)</f>
        <v>37892</v>
      </c>
      <c r="M459" s="21">
        <f>VLOOKUP($A459,'Hospitalisation Details'!$A$1:$U$2344,21,FALSE)</f>
        <v>21882.400000000001</v>
      </c>
      <c r="N459" s="9" t="str">
        <f>VLOOKUP($A459,'Hospitalisation Details'!$A$1:$U$2344,14,FALSE)</f>
        <v>tier - 2</v>
      </c>
      <c r="O459" s="9" t="str">
        <f>VLOOKUP($A459,'Hospitalisation Details'!$A$1:$U$2344,15,FALSE)</f>
        <v>tier - 1</v>
      </c>
      <c r="P459" s="9" t="str">
        <f>VLOOKUP($A459,'Hospitalisation Details'!$A$1:$U$2344,16,FALSE)</f>
        <v>R1011</v>
      </c>
      <c r="Q459" s="9">
        <f>VLOOKUP($A459,'Hospitalisation Details'!$A$1:$U$2344,20,FALSE)</f>
        <v>19</v>
      </c>
    </row>
    <row r="460" spans="1:17" ht="15.75" x14ac:dyDescent="0.25">
      <c r="A460" s="10" t="s">
        <v>1913</v>
      </c>
      <c r="B460" s="7" t="str">
        <f>VLOOKUP($A460,'Customer Names'!$A$1:$E$2336,4,FALSE)</f>
        <v xml:space="preserve">  Marie-Claire</v>
      </c>
      <c r="C460" s="7">
        <f>VLOOKUP($A460,'Medical Examinations'!$A$1:$P$2336,2,FALSE)</f>
        <v>24.7</v>
      </c>
      <c r="D460" s="7">
        <f>VLOOKUP($A460,'Medical Examinations'!$A$1:$P$2336,3,FALSE)</f>
        <v>4.3600000000000003</v>
      </c>
      <c r="E460" s="7" t="str">
        <f>VLOOKUP($A460,'Medical Examinations'!$A$1:$P$2336,13,FALSE)</f>
        <v>No</v>
      </c>
      <c r="F460" s="7" t="str">
        <f>VLOOKUP($A460,'Medical Examinations'!$A$1:$P$2336,5,FALSE)</f>
        <v>No</v>
      </c>
      <c r="G460" s="7" t="str">
        <f>VLOOKUP($A460,'Medical Examinations'!$A$1:$P$2336,6,FALSE)</f>
        <v>Yes</v>
      </c>
      <c r="H460" s="7">
        <f>VLOOKUP($A460,'Medical Examinations'!$A$1:$P$2336,12,FALSE)</f>
        <v>1</v>
      </c>
      <c r="I460" s="7" t="str">
        <f>VLOOKUP($A460,'Medical Examinations'!$A$1:$P$2336,14,FALSE)</f>
        <v>Yes</v>
      </c>
      <c r="J460" s="7" t="str">
        <f>VLOOKUP($A460,'Medical Examinations'!$A$1:$P$2336,15,FALSE)</f>
        <v>Normal weight</v>
      </c>
      <c r="K460" s="7" t="str">
        <f>VLOOKUP($A460,'Medical Examinations'!$A$1:$P$2336,16,FALSE)</f>
        <v>Normal</v>
      </c>
      <c r="L460" s="12">
        <f>VLOOKUP($A460,'Hospitalisation Details'!$A$1:$U$2344,18,FALSE)</f>
        <v>29084</v>
      </c>
      <c r="M460" s="21">
        <f>VLOOKUP($A460,'Hospitalisation Details'!$A$1:$U$2344,21,FALSE)</f>
        <v>21880.82</v>
      </c>
      <c r="N460" s="9" t="str">
        <f>VLOOKUP($A460,'Hospitalisation Details'!$A$1:$U$2344,14,FALSE)</f>
        <v>tier - 3</v>
      </c>
      <c r="O460" s="9" t="str">
        <f>VLOOKUP($A460,'Hospitalisation Details'!$A$1:$U$2344,15,FALSE)</f>
        <v>tier - 1</v>
      </c>
      <c r="P460" s="9" t="str">
        <f>VLOOKUP($A460,'Hospitalisation Details'!$A$1:$U$2344,16,FALSE)</f>
        <v>R1012</v>
      </c>
      <c r="Q460" s="9">
        <f>VLOOKUP($A460,'Hospitalisation Details'!$A$1:$U$2344,20,FALSE)</f>
        <v>43</v>
      </c>
    </row>
    <row r="461" spans="1:17" ht="15.75" x14ac:dyDescent="0.25">
      <c r="A461" s="10" t="s">
        <v>1912</v>
      </c>
      <c r="B461" s="7" t="str">
        <f>VLOOKUP($A461,'Customer Names'!$A$1:$E$2336,4,FALSE)</f>
        <v xml:space="preserve">  Todd J</v>
      </c>
      <c r="C461" s="7">
        <f>VLOOKUP($A461,'Medical Examinations'!$A$1:$P$2336,2,FALSE)</f>
        <v>37.4</v>
      </c>
      <c r="D461" s="7">
        <f>VLOOKUP($A461,'Medical Examinations'!$A$1:$P$2336,3,FALSE)</f>
        <v>9.7200000000000006</v>
      </c>
      <c r="E461" s="7" t="str">
        <f>VLOOKUP($A461,'Medical Examinations'!$A$1:$P$2336,13,FALSE)</f>
        <v>Yes</v>
      </c>
      <c r="F461" s="7" t="str">
        <f>VLOOKUP($A461,'Medical Examinations'!$A$1:$P$2336,5,FALSE)</f>
        <v>No</v>
      </c>
      <c r="G461" s="7" t="str">
        <f>VLOOKUP($A461,'Medical Examinations'!$A$1:$P$2336,6,FALSE)</f>
        <v>Yes</v>
      </c>
      <c r="H461" s="7">
        <f>VLOOKUP($A461,'Medical Examinations'!$A$1:$P$2336,12,FALSE)</f>
        <v>1</v>
      </c>
      <c r="I461" s="7" t="str">
        <f>VLOOKUP($A461,'Medical Examinations'!$A$1:$P$2336,14,FALSE)</f>
        <v>No</v>
      </c>
      <c r="J461" s="7" t="str">
        <f>VLOOKUP($A461,'Medical Examinations'!$A$1:$P$2336,15,FALSE)</f>
        <v>Obesity</v>
      </c>
      <c r="K461" s="7" t="str">
        <f>VLOOKUP($A461,'Medical Examinations'!$A$1:$P$2336,16,FALSE)</f>
        <v>Diabetes</v>
      </c>
      <c r="L461" s="12">
        <f>VLOOKUP($A461,'Hospitalisation Details'!$A$1:$U$2344,18,FALSE)</f>
        <v>23250</v>
      </c>
      <c r="M461" s="21">
        <f>VLOOKUP($A461,'Hospitalisation Details'!$A$1:$U$2344,21,FALSE)</f>
        <v>21797</v>
      </c>
      <c r="N461" s="9" t="str">
        <f>VLOOKUP($A461,'Hospitalisation Details'!$A$1:$U$2344,14,FALSE)</f>
        <v>tier - 3</v>
      </c>
      <c r="O461" s="9" t="str">
        <f>VLOOKUP($A461,'Hospitalisation Details'!$A$1:$U$2344,15,FALSE)</f>
        <v>tier - 1</v>
      </c>
      <c r="P461" s="9" t="str">
        <f>VLOOKUP($A461,'Hospitalisation Details'!$A$1:$U$2344,16,FALSE)</f>
        <v>R1011</v>
      </c>
      <c r="Q461" s="9">
        <f>VLOOKUP($A461,'Hospitalisation Details'!$A$1:$U$2344,20,FALSE)</f>
        <v>59</v>
      </c>
    </row>
    <row r="462" spans="1:17" ht="15.75" x14ac:dyDescent="0.25">
      <c r="A462" s="10" t="s">
        <v>1911</v>
      </c>
      <c r="B462" s="7" t="str">
        <f>VLOOKUP($A462,'Customer Names'!$A$1:$E$2336,4,FALSE)</f>
        <v xml:space="preserve">  Carolyn</v>
      </c>
      <c r="C462" s="7">
        <f>VLOOKUP($A462,'Medical Examinations'!$A$1:$P$2336,2,FALSE)</f>
        <v>26.885000000000002</v>
      </c>
      <c r="D462" s="7">
        <f>VLOOKUP($A462,'Medical Examinations'!$A$1:$P$2336,3,FALSE)</f>
        <v>5.18</v>
      </c>
      <c r="E462" s="7" t="str">
        <f>VLOOKUP($A462,'Medical Examinations'!$A$1:$P$2336,13,FALSE)</f>
        <v>No</v>
      </c>
      <c r="F462" s="7" t="str">
        <f>VLOOKUP($A462,'Medical Examinations'!$A$1:$P$2336,5,FALSE)</f>
        <v>No</v>
      </c>
      <c r="G462" s="7" t="str">
        <f>VLOOKUP($A462,'Medical Examinations'!$A$1:$P$2336,6,FALSE)</f>
        <v>Yes</v>
      </c>
      <c r="H462" s="7">
        <f>VLOOKUP($A462,'Medical Examinations'!$A$1:$P$2336,12,FALSE)</f>
        <v>1</v>
      </c>
      <c r="I462" s="7" t="str">
        <f>VLOOKUP($A462,'Medical Examinations'!$A$1:$P$2336,14,FALSE)</f>
        <v>Yes</v>
      </c>
      <c r="J462" s="7" t="str">
        <f>VLOOKUP($A462,'Medical Examinations'!$A$1:$P$2336,15,FALSE)</f>
        <v>Over weight</v>
      </c>
      <c r="K462" s="7" t="str">
        <f>VLOOKUP($A462,'Medical Examinations'!$A$1:$P$2336,16,FALSE)</f>
        <v>Normal</v>
      </c>
      <c r="L462" s="12">
        <f>VLOOKUP($A462,'Hospitalisation Details'!$A$1:$U$2344,18,FALSE)</f>
        <v>29126</v>
      </c>
      <c r="M462" s="21">
        <f>VLOOKUP($A462,'Hospitalisation Details'!$A$1:$U$2344,21,FALSE)</f>
        <v>21774.32</v>
      </c>
      <c r="N462" s="9" t="str">
        <f>VLOOKUP($A462,'Hospitalisation Details'!$A$1:$U$2344,14,FALSE)</f>
        <v>tier - 3</v>
      </c>
      <c r="O462" s="9" t="str">
        <f>VLOOKUP($A462,'Hospitalisation Details'!$A$1:$U$2344,15,FALSE)</f>
        <v>tier - 2</v>
      </c>
      <c r="P462" s="9" t="str">
        <f>VLOOKUP($A462,'Hospitalisation Details'!$A$1:$U$2344,16,FALSE)</f>
        <v>R1012</v>
      </c>
      <c r="Q462" s="9">
        <f>VLOOKUP($A462,'Hospitalisation Details'!$A$1:$U$2344,20,FALSE)</f>
        <v>43</v>
      </c>
    </row>
    <row r="463" spans="1:17" ht="15.75" x14ac:dyDescent="0.25">
      <c r="A463" s="10" t="s">
        <v>1910</v>
      </c>
      <c r="B463" s="7" t="str">
        <f>VLOOKUP($A463,'Customer Names'!$A$1:$E$2336,4,FALSE)</f>
        <v xml:space="preserve">  Lindsey</v>
      </c>
      <c r="C463" s="7">
        <f>VLOOKUP($A463,'Medical Examinations'!$A$1:$P$2336,2,FALSE)</f>
        <v>25.27</v>
      </c>
      <c r="D463" s="7">
        <f>VLOOKUP($A463,'Medical Examinations'!$A$1:$P$2336,3,FALSE)</f>
        <v>5.29</v>
      </c>
      <c r="E463" s="7" t="str">
        <f>VLOOKUP($A463,'Medical Examinations'!$A$1:$P$2336,13,FALSE)</f>
        <v>No</v>
      </c>
      <c r="F463" s="7" t="str">
        <f>VLOOKUP($A463,'Medical Examinations'!$A$1:$P$2336,5,FALSE)</f>
        <v>No</v>
      </c>
      <c r="G463" s="7" t="str">
        <f>VLOOKUP($A463,'Medical Examinations'!$A$1:$P$2336,6,FALSE)</f>
        <v>Yes</v>
      </c>
      <c r="H463" s="7">
        <f>VLOOKUP($A463,'Medical Examinations'!$A$1:$P$2336,12,FALSE)</f>
        <v>1</v>
      </c>
      <c r="I463" s="7" t="str">
        <f>VLOOKUP($A463,'Medical Examinations'!$A$1:$P$2336,14,FALSE)</f>
        <v>Yes</v>
      </c>
      <c r="J463" s="7" t="str">
        <f>VLOOKUP($A463,'Medical Examinations'!$A$1:$P$2336,15,FALSE)</f>
        <v>Over weight</v>
      </c>
      <c r="K463" s="7" t="str">
        <f>VLOOKUP($A463,'Medical Examinations'!$A$1:$P$2336,16,FALSE)</f>
        <v>Normal</v>
      </c>
      <c r="L463" s="12">
        <f>VLOOKUP($A463,'Hospitalisation Details'!$A$1:$U$2344,18,FALSE)</f>
        <v>29118</v>
      </c>
      <c r="M463" s="21">
        <f>VLOOKUP($A463,'Hospitalisation Details'!$A$1:$U$2344,21,FALSE)</f>
        <v>21771.34</v>
      </c>
      <c r="N463" s="9" t="str">
        <f>VLOOKUP($A463,'Hospitalisation Details'!$A$1:$U$2344,14,FALSE)</f>
        <v>tier - 3</v>
      </c>
      <c r="O463" s="9" t="str">
        <f>VLOOKUP($A463,'Hospitalisation Details'!$A$1:$U$2344,15,FALSE)</f>
        <v>tier - 1</v>
      </c>
      <c r="P463" s="9" t="str">
        <f>VLOOKUP($A463,'Hospitalisation Details'!$A$1:$U$2344,16,FALSE)</f>
        <v>R1024</v>
      </c>
      <c r="Q463" s="9">
        <f>VLOOKUP($A463,'Hospitalisation Details'!$A$1:$U$2344,20,FALSE)</f>
        <v>43</v>
      </c>
    </row>
    <row r="464" spans="1:17" ht="15.75" x14ac:dyDescent="0.25">
      <c r="A464" s="10" t="s">
        <v>1909</v>
      </c>
      <c r="B464" s="7" t="str">
        <f>VLOOKUP($A464,'Customer Names'!$A$1:$E$2336,4,FALSE)</f>
        <v xml:space="preserve">  Marissa D</v>
      </c>
      <c r="C464" s="7">
        <f>VLOOKUP($A464,'Medical Examinations'!$A$1:$P$2336,2,FALSE)</f>
        <v>23.655000000000001</v>
      </c>
      <c r="D464" s="7">
        <f>VLOOKUP($A464,'Medical Examinations'!$A$1:$P$2336,3,FALSE)</f>
        <v>4.8600000000000003</v>
      </c>
      <c r="E464" s="7" t="str">
        <f>VLOOKUP($A464,'Medical Examinations'!$A$1:$P$2336,13,FALSE)</f>
        <v>Yes</v>
      </c>
      <c r="F464" s="7" t="str">
        <f>VLOOKUP($A464,'Medical Examinations'!$A$1:$P$2336,5,FALSE)</f>
        <v>No</v>
      </c>
      <c r="G464" s="7" t="str">
        <f>VLOOKUP($A464,'Medical Examinations'!$A$1:$P$2336,6,FALSE)</f>
        <v>No</v>
      </c>
      <c r="H464" s="7" t="str">
        <f>VLOOKUP($A464,'Medical Examinations'!$A$1:$P$2336,12,FALSE)</f>
        <v>0</v>
      </c>
      <c r="I464" s="7" t="str">
        <f>VLOOKUP($A464,'Medical Examinations'!$A$1:$P$2336,14,FALSE)</f>
        <v>Yes</v>
      </c>
      <c r="J464" s="7" t="str">
        <f>VLOOKUP($A464,'Medical Examinations'!$A$1:$P$2336,15,FALSE)</f>
        <v>Normal weight</v>
      </c>
      <c r="K464" s="7" t="str">
        <f>VLOOKUP($A464,'Medical Examinations'!$A$1:$P$2336,16,FALSE)</f>
        <v>Normal</v>
      </c>
      <c r="L464" s="12">
        <f>VLOOKUP($A464,'Hospitalisation Details'!$A$1:$U$2344,18,FALSE)</f>
        <v>27959</v>
      </c>
      <c r="M464" s="21">
        <f>VLOOKUP($A464,'Hospitalisation Details'!$A$1:$U$2344,21,FALSE)</f>
        <v>21677.279999999999</v>
      </c>
      <c r="N464" s="9" t="str">
        <f>VLOOKUP($A464,'Hospitalisation Details'!$A$1:$U$2344,14,FALSE)</f>
        <v>tier - 3</v>
      </c>
      <c r="O464" s="9" t="str">
        <f>VLOOKUP($A464,'Hospitalisation Details'!$A$1:$U$2344,15,FALSE)</f>
        <v>tier - 1</v>
      </c>
      <c r="P464" s="9" t="str">
        <f>VLOOKUP($A464,'Hospitalisation Details'!$A$1:$U$2344,16,FALSE)</f>
        <v>R1012</v>
      </c>
      <c r="Q464" s="9">
        <f>VLOOKUP($A464,'Hospitalisation Details'!$A$1:$U$2344,20,FALSE)</f>
        <v>46</v>
      </c>
    </row>
    <row r="465" spans="1:17" ht="15.75" x14ac:dyDescent="0.25">
      <c r="A465" s="10" t="s">
        <v>1908</v>
      </c>
      <c r="B465" s="7" t="str">
        <f>VLOOKUP($A465,'Customer Names'!$A$1:$E$2336,4,FALSE)</f>
        <v xml:space="preserve">  Jean Luc</v>
      </c>
      <c r="C465" s="7">
        <f>VLOOKUP($A465,'Medical Examinations'!$A$1:$P$2336,2,FALSE)</f>
        <v>55.05</v>
      </c>
      <c r="D465" s="7">
        <f>VLOOKUP($A465,'Medical Examinations'!$A$1:$P$2336,3,FALSE)</f>
        <v>7.66</v>
      </c>
      <c r="E465" s="7" t="str">
        <f>VLOOKUP($A465,'Medical Examinations'!$A$1:$P$2336,13,FALSE)</f>
        <v>No</v>
      </c>
      <c r="F465" s="7" t="str">
        <f>VLOOKUP($A465,'Medical Examinations'!$A$1:$P$2336,5,FALSE)</f>
        <v>No</v>
      </c>
      <c r="G465" s="7" t="str">
        <f>VLOOKUP($A465,'Medical Examinations'!$A$1:$P$2336,6,FALSE)</f>
        <v>No</v>
      </c>
      <c r="H465" s="7" t="str">
        <f>VLOOKUP($A465,'Medical Examinations'!$A$1:$P$2336,12,FALSE)</f>
        <v>0</v>
      </c>
      <c r="I465" s="7" t="str">
        <f>VLOOKUP($A465,'Medical Examinations'!$A$1:$P$2336,14,FALSE)</f>
        <v>No</v>
      </c>
      <c r="J465" s="7" t="str">
        <f>VLOOKUP($A465,'Medical Examinations'!$A$1:$P$2336,15,FALSE)</f>
        <v>Obesity</v>
      </c>
      <c r="K465" s="7" t="str">
        <f>VLOOKUP($A465,'Medical Examinations'!$A$1:$P$2336,16,FALSE)</f>
        <v>Diabetes</v>
      </c>
      <c r="L465" s="12">
        <f>VLOOKUP($A465,'Hospitalisation Details'!$A$1:$U$2344,18,FALSE)</f>
        <v>22966</v>
      </c>
      <c r="M465" s="21">
        <f>VLOOKUP($A465,'Hospitalisation Details'!$A$1:$U$2344,21,FALSE)</f>
        <v>21661.16</v>
      </c>
      <c r="N465" s="9" t="str">
        <f>VLOOKUP($A465,'Hospitalisation Details'!$A$1:$U$2344,14,FALSE)</f>
        <v>tier - 2</v>
      </c>
      <c r="O465" s="9" t="str">
        <f>VLOOKUP($A465,'Hospitalisation Details'!$A$1:$U$2344,15,FALSE)</f>
        <v>tier - 2</v>
      </c>
      <c r="P465" s="9" t="str">
        <f>VLOOKUP($A465,'Hospitalisation Details'!$A$1:$U$2344,16,FALSE)</f>
        <v>R1012</v>
      </c>
      <c r="Q465" s="9">
        <f>VLOOKUP($A465,'Hospitalisation Details'!$A$1:$U$2344,20,FALSE)</f>
        <v>60</v>
      </c>
    </row>
    <row r="466" spans="1:17" ht="15.75" x14ac:dyDescent="0.25">
      <c r="A466" s="10" t="s">
        <v>1907</v>
      </c>
      <c r="B466" s="7" t="str">
        <f>VLOOKUP($A466,'Customer Names'!$A$1:$E$2336,4,FALSE)</f>
        <v xml:space="preserve">  Danielle</v>
      </c>
      <c r="C466" s="7">
        <f>VLOOKUP($A466,'Medical Examinations'!$A$1:$P$2336,2,FALSE)</f>
        <v>24.89</v>
      </c>
      <c r="D466" s="7">
        <f>VLOOKUP($A466,'Medical Examinations'!$A$1:$P$2336,3,FALSE)</f>
        <v>6.1</v>
      </c>
      <c r="E466" s="7" t="str">
        <f>VLOOKUP($A466,'Medical Examinations'!$A$1:$P$2336,13,FALSE)</f>
        <v>Yes</v>
      </c>
      <c r="F466" s="7" t="str">
        <f>VLOOKUP($A466,'Medical Examinations'!$A$1:$P$2336,5,FALSE)</f>
        <v>No</v>
      </c>
      <c r="G466" s="7" t="str">
        <f>VLOOKUP($A466,'Medical Examinations'!$A$1:$P$2336,6,FALSE)</f>
        <v>Yes</v>
      </c>
      <c r="H466" s="7">
        <f>VLOOKUP($A466,'Medical Examinations'!$A$1:$P$2336,12,FALSE)</f>
        <v>1</v>
      </c>
      <c r="I466" s="7" t="str">
        <f>VLOOKUP($A466,'Medical Examinations'!$A$1:$P$2336,14,FALSE)</f>
        <v>Yes</v>
      </c>
      <c r="J466" s="7" t="str">
        <f>VLOOKUP($A466,'Medical Examinations'!$A$1:$P$2336,15,FALSE)</f>
        <v>Normal weight</v>
      </c>
      <c r="K466" s="7" t="str">
        <f>VLOOKUP($A466,'Medical Examinations'!$A$1:$P$2336,16,FALSE)</f>
        <v>Prediabetes</v>
      </c>
      <c r="L466" s="12">
        <f>VLOOKUP($A466,'Hospitalisation Details'!$A$1:$U$2344,18,FALSE)</f>
        <v>30675</v>
      </c>
      <c r="M466" s="21">
        <f>VLOOKUP($A466,'Hospitalisation Details'!$A$1:$U$2344,21,FALSE)</f>
        <v>21659.93</v>
      </c>
      <c r="N466" s="9" t="str">
        <f>VLOOKUP($A466,'Hospitalisation Details'!$A$1:$U$2344,14,FALSE)</f>
        <v>tier - 3</v>
      </c>
      <c r="O466" s="9" t="str">
        <f>VLOOKUP($A466,'Hospitalisation Details'!$A$1:$U$2344,15,FALSE)</f>
        <v>tier - 3</v>
      </c>
      <c r="P466" s="9" t="str">
        <f>VLOOKUP($A466,'Hospitalisation Details'!$A$1:$U$2344,16,FALSE)</f>
        <v>R1024</v>
      </c>
      <c r="Q466" s="9">
        <f>VLOOKUP($A466,'Hospitalisation Details'!$A$1:$U$2344,20,FALSE)</f>
        <v>39</v>
      </c>
    </row>
    <row r="467" spans="1:17" ht="15.75" x14ac:dyDescent="0.25">
      <c r="A467" s="10" t="s">
        <v>1906</v>
      </c>
      <c r="B467" s="7" t="str">
        <f>VLOOKUP($A467,'Customer Names'!$A$1:$E$2336,4,FALSE)</f>
        <v xml:space="preserve">  Jim</v>
      </c>
      <c r="C467" s="7">
        <f>VLOOKUP($A467,'Medical Examinations'!$A$1:$P$2336,2,FALSE)</f>
        <v>18.715</v>
      </c>
      <c r="D467" s="7">
        <f>VLOOKUP($A467,'Medical Examinations'!$A$1:$P$2336,3,FALSE)</f>
        <v>4.4400000000000004</v>
      </c>
      <c r="E467" s="7" t="str">
        <f>VLOOKUP($A467,'Medical Examinations'!$A$1:$P$2336,13,FALSE)</f>
        <v>No</v>
      </c>
      <c r="F467" s="7" t="str">
        <f>VLOOKUP($A467,'Medical Examinations'!$A$1:$P$2336,5,FALSE)</f>
        <v>No</v>
      </c>
      <c r="G467" s="7" t="str">
        <f>VLOOKUP($A467,'Medical Examinations'!$A$1:$P$2336,6,FALSE)</f>
        <v>No</v>
      </c>
      <c r="H467" s="7" t="str">
        <f>VLOOKUP($A467,'Medical Examinations'!$A$1:$P$2336,12,FALSE)</f>
        <v>0</v>
      </c>
      <c r="I467" s="7" t="str">
        <f>VLOOKUP($A467,'Medical Examinations'!$A$1:$P$2336,14,FALSE)</f>
        <v>No</v>
      </c>
      <c r="J467" s="7" t="str">
        <f>VLOOKUP($A467,'Medical Examinations'!$A$1:$P$2336,15,FALSE)</f>
        <v>Normal weight</v>
      </c>
      <c r="K467" s="7" t="str">
        <f>VLOOKUP($A467,'Medical Examinations'!$A$1:$P$2336,16,FALSE)</f>
        <v>Normal</v>
      </c>
      <c r="L467" s="12">
        <f>VLOOKUP($A467,'Hospitalisation Details'!$A$1:$U$2344,18,FALSE)</f>
        <v>36323</v>
      </c>
      <c r="M467" s="21">
        <f>VLOOKUP($A467,'Hospitalisation Details'!$A$1:$U$2344,21,FALSE)</f>
        <v>21595.38</v>
      </c>
      <c r="N467" s="9" t="str">
        <f>VLOOKUP($A467,'Hospitalisation Details'!$A$1:$U$2344,14,FALSE)</f>
        <v>tier - 2</v>
      </c>
      <c r="O467" s="9" t="str">
        <f>VLOOKUP($A467,'Hospitalisation Details'!$A$1:$U$2344,15,FALSE)</f>
        <v>tier - 3</v>
      </c>
      <c r="P467" s="9" t="str">
        <f>VLOOKUP($A467,'Hospitalisation Details'!$A$1:$U$2344,16,FALSE)</f>
        <v>R1012</v>
      </c>
      <c r="Q467" s="9">
        <f>VLOOKUP($A467,'Hospitalisation Details'!$A$1:$U$2344,20,FALSE)</f>
        <v>23</v>
      </c>
    </row>
    <row r="468" spans="1:17" ht="15.75" x14ac:dyDescent="0.25">
      <c r="A468" s="10" t="s">
        <v>1905</v>
      </c>
      <c r="B468" s="7" t="str">
        <f>VLOOKUP($A468,'Customer Names'!$A$1:$E$2336,4,FALSE)</f>
        <v xml:space="preserve">  Matthew T</v>
      </c>
      <c r="C468" s="7">
        <f>VLOOKUP($A468,'Medical Examinations'!$A$1:$P$2336,2,FALSE)</f>
        <v>28.12</v>
      </c>
      <c r="D468" s="7">
        <f>VLOOKUP($A468,'Medical Examinations'!$A$1:$P$2336,3,FALSE)</f>
        <v>6.15</v>
      </c>
      <c r="E468" s="7" t="str">
        <f>VLOOKUP($A468,'Medical Examinations'!$A$1:$P$2336,13,FALSE)</f>
        <v>No</v>
      </c>
      <c r="F468" s="7" t="str">
        <f>VLOOKUP($A468,'Medical Examinations'!$A$1:$P$2336,5,FALSE)</f>
        <v>No</v>
      </c>
      <c r="G468" s="7" t="str">
        <f>VLOOKUP($A468,'Medical Examinations'!$A$1:$P$2336,6,FALSE)</f>
        <v>No</v>
      </c>
      <c r="H468" s="7" t="str">
        <f>VLOOKUP($A468,'Medical Examinations'!$A$1:$P$2336,12,FALSE)</f>
        <v>0</v>
      </c>
      <c r="I468" s="7" t="str">
        <f>VLOOKUP($A468,'Medical Examinations'!$A$1:$P$2336,14,FALSE)</f>
        <v>Yes</v>
      </c>
      <c r="J468" s="7" t="str">
        <f>VLOOKUP($A468,'Medical Examinations'!$A$1:$P$2336,15,FALSE)</f>
        <v>Over weight</v>
      </c>
      <c r="K468" s="7" t="str">
        <f>VLOOKUP($A468,'Medical Examinations'!$A$1:$P$2336,16,FALSE)</f>
        <v>Prediabetes</v>
      </c>
      <c r="L468" s="12">
        <f>VLOOKUP($A468,'Hospitalisation Details'!$A$1:$U$2344,18,FALSE)</f>
        <v>33198</v>
      </c>
      <c r="M468" s="21">
        <f>VLOOKUP($A468,'Hospitalisation Details'!$A$1:$U$2344,21,FALSE)</f>
        <v>21472.48</v>
      </c>
      <c r="N468" s="9" t="str">
        <f>VLOOKUP($A468,'Hospitalisation Details'!$A$1:$U$2344,14,FALSE)</f>
        <v>tier - 2</v>
      </c>
      <c r="O468" s="9" t="str">
        <f>VLOOKUP($A468,'Hospitalisation Details'!$A$1:$U$2344,15,FALSE)</f>
        <v>tier - 2</v>
      </c>
      <c r="P468" s="9" t="str">
        <f>VLOOKUP($A468,'Hospitalisation Details'!$A$1:$U$2344,16,FALSE)</f>
        <v>R1012</v>
      </c>
      <c r="Q468" s="9">
        <f>VLOOKUP($A468,'Hospitalisation Details'!$A$1:$U$2344,20,FALSE)</f>
        <v>32</v>
      </c>
    </row>
    <row r="469" spans="1:17" ht="15.75" x14ac:dyDescent="0.25">
      <c r="A469" s="10" t="s">
        <v>1904</v>
      </c>
      <c r="B469" s="7" t="str">
        <f>VLOOKUP($A469,'Customer Names'!$A$1:$E$2336,4,FALSE)</f>
        <v xml:space="preserve">  Rachel L</v>
      </c>
      <c r="C469" s="7">
        <f>VLOOKUP($A469,'Medical Examinations'!$A$1:$P$2336,2,FALSE)</f>
        <v>26.6</v>
      </c>
      <c r="D469" s="7">
        <f>VLOOKUP($A469,'Medical Examinations'!$A$1:$P$2336,3,FALSE)</f>
        <v>4.53</v>
      </c>
      <c r="E469" s="7" t="str">
        <f>VLOOKUP($A469,'Medical Examinations'!$A$1:$P$2336,13,FALSE)</f>
        <v>No</v>
      </c>
      <c r="F469" s="7" t="str">
        <f>VLOOKUP($A469,'Medical Examinations'!$A$1:$P$2336,5,FALSE)</f>
        <v>No</v>
      </c>
      <c r="G469" s="7" t="str">
        <f>VLOOKUP($A469,'Medical Examinations'!$A$1:$P$2336,6,FALSE)</f>
        <v>No</v>
      </c>
      <c r="H469" s="7" t="str">
        <f>VLOOKUP($A469,'Medical Examinations'!$A$1:$P$2336,12,FALSE)</f>
        <v>0</v>
      </c>
      <c r="I469" s="7" t="str">
        <f>VLOOKUP($A469,'Medical Examinations'!$A$1:$P$2336,14,FALSE)</f>
        <v>Yes</v>
      </c>
      <c r="J469" s="7" t="str">
        <f>VLOOKUP($A469,'Medical Examinations'!$A$1:$P$2336,15,FALSE)</f>
        <v>Over weight</v>
      </c>
      <c r="K469" s="7" t="str">
        <f>VLOOKUP($A469,'Medical Examinations'!$A$1:$P$2336,16,FALSE)</f>
        <v>Normal</v>
      </c>
      <c r="L469" s="12">
        <f>VLOOKUP($A469,'Hospitalisation Details'!$A$1:$U$2344,18,FALSE)</f>
        <v>29468</v>
      </c>
      <c r="M469" s="21">
        <f>VLOOKUP($A469,'Hospitalisation Details'!$A$1:$U$2344,21,FALSE)</f>
        <v>21348.71</v>
      </c>
      <c r="N469" s="9" t="str">
        <f>VLOOKUP($A469,'Hospitalisation Details'!$A$1:$U$2344,14,FALSE)</f>
        <v>tier - 2</v>
      </c>
      <c r="O469" s="9" t="str">
        <f>VLOOKUP($A469,'Hospitalisation Details'!$A$1:$U$2344,15,FALSE)</f>
        <v>tier - 1</v>
      </c>
      <c r="P469" s="9" t="str">
        <f>VLOOKUP($A469,'Hospitalisation Details'!$A$1:$U$2344,16,FALSE)</f>
        <v>R1012</v>
      </c>
      <c r="Q469" s="9">
        <f>VLOOKUP($A469,'Hospitalisation Details'!$A$1:$U$2344,20,FALSE)</f>
        <v>42</v>
      </c>
    </row>
    <row r="470" spans="1:17" ht="15.75" x14ac:dyDescent="0.25">
      <c r="A470" s="10" t="s">
        <v>1903</v>
      </c>
      <c r="B470" s="7" t="str">
        <f>VLOOKUP($A470,'Customer Names'!$A$1:$E$2336,4,FALSE)</f>
        <v xml:space="preserve">  Corina</v>
      </c>
      <c r="C470" s="7">
        <f>VLOOKUP($A470,'Medical Examinations'!$A$1:$P$2336,2,FALSE)</f>
        <v>30.114999999999998</v>
      </c>
      <c r="D470" s="7">
        <f>VLOOKUP($A470,'Medical Examinations'!$A$1:$P$2336,3,FALSE)</f>
        <v>5.48</v>
      </c>
      <c r="E470" s="7" t="str">
        <f>VLOOKUP($A470,'Medical Examinations'!$A$1:$P$2336,13,FALSE)</f>
        <v>No</v>
      </c>
      <c r="F470" s="7" t="str">
        <f>VLOOKUP($A470,'Medical Examinations'!$A$1:$P$2336,5,FALSE)</f>
        <v>yes</v>
      </c>
      <c r="G470" s="7" t="str">
        <f>VLOOKUP($A470,'Medical Examinations'!$A$1:$P$2336,6,FALSE)</f>
        <v>No</v>
      </c>
      <c r="H470" s="7">
        <f>VLOOKUP($A470,'Medical Examinations'!$A$1:$P$2336,12,FALSE)</f>
        <v>1</v>
      </c>
      <c r="I470" s="7" t="str">
        <f>VLOOKUP($A470,'Medical Examinations'!$A$1:$P$2336,14,FALSE)</f>
        <v>No</v>
      </c>
      <c r="J470" s="7" t="str">
        <f>VLOOKUP($A470,'Medical Examinations'!$A$1:$P$2336,15,FALSE)</f>
        <v>Obesity</v>
      </c>
      <c r="K470" s="7" t="str">
        <f>VLOOKUP($A470,'Medical Examinations'!$A$1:$P$2336,16,FALSE)</f>
        <v>Normal</v>
      </c>
      <c r="L470" s="12">
        <f>VLOOKUP($A470,'Hospitalisation Details'!$A$1:$U$2344,18,FALSE)</f>
        <v>38203</v>
      </c>
      <c r="M470" s="21">
        <f>VLOOKUP($A470,'Hospitalisation Details'!$A$1:$U$2344,21,FALSE)</f>
        <v>21344.85</v>
      </c>
      <c r="N470" s="9" t="str">
        <f>VLOOKUP($A470,'Hospitalisation Details'!$A$1:$U$2344,14,FALSE)</f>
        <v>tier - 3</v>
      </c>
      <c r="O470" s="9" t="str">
        <f>VLOOKUP($A470,'Hospitalisation Details'!$A$1:$U$2344,15,FALSE)</f>
        <v>tier - 1</v>
      </c>
      <c r="P470" s="9" t="str">
        <f>VLOOKUP($A470,'Hospitalisation Details'!$A$1:$U$2344,16,FALSE)</f>
        <v>R1024</v>
      </c>
      <c r="Q470" s="9">
        <f>VLOOKUP($A470,'Hospitalisation Details'!$A$1:$U$2344,20,FALSE)</f>
        <v>18</v>
      </c>
    </row>
    <row r="471" spans="1:17" ht="15.75" x14ac:dyDescent="0.25">
      <c r="A471" s="10" t="s">
        <v>1902</v>
      </c>
      <c r="B471" s="7" t="str">
        <f>VLOOKUP($A471,'Customer Names'!$A$1:$E$2336,4,FALSE)</f>
        <v xml:space="preserve">  Guannan</v>
      </c>
      <c r="C471" s="7">
        <f>VLOOKUP($A471,'Medical Examinations'!$A$1:$P$2336,2,FALSE)</f>
        <v>24.605</v>
      </c>
      <c r="D471" s="7">
        <f>VLOOKUP($A471,'Medical Examinations'!$A$1:$P$2336,3,FALSE)</f>
        <v>5.48</v>
      </c>
      <c r="E471" s="7" t="str">
        <f>VLOOKUP($A471,'Medical Examinations'!$A$1:$P$2336,13,FALSE)</f>
        <v>No</v>
      </c>
      <c r="F471" s="7" t="str">
        <f>VLOOKUP($A471,'Medical Examinations'!$A$1:$P$2336,5,FALSE)</f>
        <v>No</v>
      </c>
      <c r="G471" s="7" t="str">
        <f>VLOOKUP($A471,'Medical Examinations'!$A$1:$P$2336,6,FALSE)</f>
        <v>No</v>
      </c>
      <c r="H471" s="7" t="str">
        <f>VLOOKUP($A471,'Medical Examinations'!$A$1:$P$2336,12,FALSE)</f>
        <v>0</v>
      </c>
      <c r="I471" s="7" t="str">
        <f>VLOOKUP($A471,'Medical Examinations'!$A$1:$P$2336,14,FALSE)</f>
        <v>Yes</v>
      </c>
      <c r="J471" s="7" t="str">
        <f>VLOOKUP($A471,'Medical Examinations'!$A$1:$P$2336,15,FALSE)</f>
        <v>Normal weight</v>
      </c>
      <c r="K471" s="7" t="str">
        <f>VLOOKUP($A471,'Medical Examinations'!$A$1:$P$2336,16,FALSE)</f>
        <v>Normal</v>
      </c>
      <c r="L471" s="12">
        <f>VLOOKUP($A471,'Hospitalisation Details'!$A$1:$U$2344,18,FALSE)</f>
        <v>29565</v>
      </c>
      <c r="M471" s="21">
        <f>VLOOKUP($A471,'Hospitalisation Details'!$A$1:$U$2344,21,FALSE)</f>
        <v>21259.38</v>
      </c>
      <c r="N471" s="9" t="str">
        <f>VLOOKUP($A471,'Hospitalisation Details'!$A$1:$U$2344,14,FALSE)</f>
        <v>tier - 3</v>
      </c>
      <c r="O471" s="9" t="str">
        <f>VLOOKUP($A471,'Hospitalisation Details'!$A$1:$U$2344,15,FALSE)</f>
        <v>tier - 3</v>
      </c>
      <c r="P471" s="9" t="str">
        <f>VLOOKUP($A471,'Hospitalisation Details'!$A$1:$U$2344,16,FALSE)</f>
        <v>R1019</v>
      </c>
      <c r="Q471" s="9">
        <f>VLOOKUP($A471,'Hospitalisation Details'!$A$1:$U$2344,20,FALSE)</f>
        <v>42</v>
      </c>
    </row>
    <row r="472" spans="1:17" ht="15.75" x14ac:dyDescent="0.25">
      <c r="A472" s="10" t="s">
        <v>1901</v>
      </c>
      <c r="B472" s="7" t="str">
        <f>VLOOKUP($A472,'Customer Names'!$A$1:$E$2336,4,FALSE)</f>
        <v xml:space="preserve">  Don</v>
      </c>
      <c r="C472" s="7">
        <f>VLOOKUP($A472,'Medical Examinations'!$A$1:$P$2336,2,FALSE)</f>
        <v>29.6</v>
      </c>
      <c r="D472" s="7">
        <f>VLOOKUP($A472,'Medical Examinations'!$A$1:$P$2336,3,FALSE)</f>
        <v>8.1</v>
      </c>
      <c r="E472" s="7" t="str">
        <f>VLOOKUP($A472,'Medical Examinations'!$A$1:$P$2336,13,FALSE)</f>
        <v>No</v>
      </c>
      <c r="F472" s="7" t="str">
        <f>VLOOKUP($A472,'Medical Examinations'!$A$1:$P$2336,5,FALSE)</f>
        <v>No</v>
      </c>
      <c r="G472" s="7" t="str">
        <f>VLOOKUP($A472,'Medical Examinations'!$A$1:$P$2336,6,FALSE)</f>
        <v>No</v>
      </c>
      <c r="H472" s="7" t="str">
        <f>VLOOKUP($A472,'Medical Examinations'!$A$1:$P$2336,12,FALSE)</f>
        <v>0</v>
      </c>
      <c r="I472" s="7" t="str">
        <f>VLOOKUP($A472,'Medical Examinations'!$A$1:$P$2336,14,FALSE)</f>
        <v>No</v>
      </c>
      <c r="J472" s="7" t="str">
        <f>VLOOKUP($A472,'Medical Examinations'!$A$1:$P$2336,15,FALSE)</f>
        <v>Over weight</v>
      </c>
      <c r="K472" s="7" t="str">
        <f>VLOOKUP($A472,'Medical Examinations'!$A$1:$P$2336,16,FALSE)</f>
        <v>Diabetes</v>
      </c>
      <c r="L472" s="12">
        <f>VLOOKUP($A472,'Hospitalisation Details'!$A$1:$U$2344,18,FALSE)</f>
        <v>27275</v>
      </c>
      <c r="M472" s="21">
        <f>VLOOKUP($A472,'Hospitalisation Details'!$A$1:$U$2344,21,FALSE)</f>
        <v>21232.18</v>
      </c>
      <c r="N472" s="9" t="str">
        <f>VLOOKUP($A472,'Hospitalisation Details'!$A$1:$U$2344,14,FALSE)</f>
        <v>tier - 3</v>
      </c>
      <c r="O472" s="9" t="str">
        <f>VLOOKUP($A472,'Hospitalisation Details'!$A$1:$U$2344,15,FALSE)</f>
        <v>tier - 2</v>
      </c>
      <c r="P472" s="9" t="str">
        <f>VLOOKUP($A472,'Hospitalisation Details'!$A$1:$U$2344,16,FALSE)</f>
        <v>R1011</v>
      </c>
      <c r="Q472" s="9">
        <f>VLOOKUP($A472,'Hospitalisation Details'!$A$1:$U$2344,20,FALSE)</f>
        <v>48</v>
      </c>
    </row>
    <row r="473" spans="1:17" ht="15.75" x14ac:dyDescent="0.25">
      <c r="A473" s="10" t="s">
        <v>1900</v>
      </c>
      <c r="B473" s="7" t="str">
        <f>VLOOKUP($A473,'Customer Names'!$A$1:$E$2336,4,FALSE)</f>
        <v xml:space="preserve">  Chris</v>
      </c>
      <c r="C473" s="7">
        <f>VLOOKUP($A473,'Medical Examinations'!$A$1:$P$2336,2,FALSE)</f>
        <v>24.42</v>
      </c>
      <c r="D473" s="7">
        <f>VLOOKUP($A473,'Medical Examinations'!$A$1:$P$2336,3,FALSE)</f>
        <v>7.16</v>
      </c>
      <c r="E473" s="7" t="str">
        <f>VLOOKUP($A473,'Medical Examinations'!$A$1:$P$2336,13,FALSE)</f>
        <v>No</v>
      </c>
      <c r="F473" s="7" t="str">
        <f>VLOOKUP($A473,'Medical Examinations'!$A$1:$P$2336,5,FALSE)</f>
        <v>No</v>
      </c>
      <c r="G473" s="7" t="str">
        <f>VLOOKUP($A473,'Medical Examinations'!$A$1:$P$2336,6,FALSE)</f>
        <v>No</v>
      </c>
      <c r="H473" s="7" t="str">
        <f>VLOOKUP($A473,'Medical Examinations'!$A$1:$P$2336,12,FALSE)</f>
        <v>0</v>
      </c>
      <c r="I473" s="7" t="str">
        <f>VLOOKUP($A473,'Medical Examinations'!$A$1:$P$2336,14,FALSE)</f>
        <v>Yes</v>
      </c>
      <c r="J473" s="7" t="str">
        <f>VLOOKUP($A473,'Medical Examinations'!$A$1:$P$2336,15,FALSE)</f>
        <v>Normal weight</v>
      </c>
      <c r="K473" s="7" t="str">
        <f>VLOOKUP($A473,'Medical Examinations'!$A$1:$P$2336,16,FALSE)</f>
        <v>Diabetes</v>
      </c>
      <c r="L473" s="12">
        <f>VLOOKUP($A473,'Hospitalisation Details'!$A$1:$U$2344,18,FALSE)</f>
        <v>27316</v>
      </c>
      <c r="M473" s="21">
        <f>VLOOKUP($A473,'Hospitalisation Details'!$A$1:$U$2344,21,FALSE)</f>
        <v>21223.68</v>
      </c>
      <c r="N473" s="9" t="str">
        <f>VLOOKUP($A473,'Hospitalisation Details'!$A$1:$U$2344,14,FALSE)</f>
        <v>tier - 3</v>
      </c>
      <c r="O473" s="9" t="str">
        <f>VLOOKUP($A473,'Hospitalisation Details'!$A$1:$U$2344,15,FALSE)</f>
        <v>tier - 2</v>
      </c>
      <c r="P473" s="9" t="str">
        <f>VLOOKUP($A473,'Hospitalisation Details'!$A$1:$U$2344,16,FALSE)</f>
        <v>R1013</v>
      </c>
      <c r="Q473" s="9">
        <f>VLOOKUP($A473,'Hospitalisation Details'!$A$1:$U$2344,20,FALSE)</f>
        <v>48</v>
      </c>
    </row>
    <row r="474" spans="1:17" ht="15.75" x14ac:dyDescent="0.25">
      <c r="A474" s="10" t="s">
        <v>1899</v>
      </c>
      <c r="B474" s="7" t="str">
        <f>VLOOKUP($A474,'Customer Names'!$A$1:$E$2336,4,FALSE)</f>
        <v xml:space="preserve">  Gavin V</v>
      </c>
      <c r="C474" s="7">
        <f>VLOOKUP($A474,'Medical Examinations'!$A$1:$P$2336,2,FALSE)</f>
        <v>20.9</v>
      </c>
      <c r="D474" s="7">
        <f>VLOOKUP($A474,'Medical Examinations'!$A$1:$P$2336,3,FALSE)</f>
        <v>4.55</v>
      </c>
      <c r="E474" s="7" t="str">
        <f>VLOOKUP($A474,'Medical Examinations'!$A$1:$P$2336,13,FALSE)</f>
        <v>Yes</v>
      </c>
      <c r="F474" s="7" t="str">
        <f>VLOOKUP($A474,'Medical Examinations'!$A$1:$P$2336,5,FALSE)</f>
        <v>No</v>
      </c>
      <c r="G474" s="7" t="str">
        <f>VLOOKUP($A474,'Medical Examinations'!$A$1:$P$2336,6,FALSE)</f>
        <v>Yes</v>
      </c>
      <c r="H474" s="7">
        <f>VLOOKUP($A474,'Medical Examinations'!$A$1:$P$2336,12,FALSE)</f>
        <v>1</v>
      </c>
      <c r="I474" s="7" t="str">
        <f>VLOOKUP($A474,'Medical Examinations'!$A$1:$P$2336,14,FALSE)</f>
        <v>Yes</v>
      </c>
      <c r="J474" s="7" t="str">
        <f>VLOOKUP($A474,'Medical Examinations'!$A$1:$P$2336,15,FALSE)</f>
        <v>Normal weight</v>
      </c>
      <c r="K474" s="7" t="str">
        <f>VLOOKUP($A474,'Medical Examinations'!$A$1:$P$2336,16,FALSE)</f>
        <v>Normal</v>
      </c>
      <c r="L474" s="12">
        <f>VLOOKUP($A474,'Hospitalisation Details'!$A$1:$U$2344,18,FALSE)</f>
        <v>25441</v>
      </c>
      <c r="M474" s="21">
        <f>VLOOKUP($A474,'Hospitalisation Details'!$A$1:$U$2344,21,FALSE)</f>
        <v>21195.82</v>
      </c>
      <c r="N474" s="9" t="str">
        <f>VLOOKUP($A474,'Hospitalisation Details'!$A$1:$U$2344,14,FALSE)</f>
        <v>tier - 3</v>
      </c>
      <c r="O474" s="9" t="str">
        <f>VLOOKUP($A474,'Hospitalisation Details'!$A$1:$U$2344,15,FALSE)</f>
        <v>tier - 1</v>
      </c>
      <c r="P474" s="9" t="str">
        <f>VLOOKUP($A474,'Hospitalisation Details'!$A$1:$U$2344,16,FALSE)</f>
        <v>R1013</v>
      </c>
      <c r="Q474" s="9">
        <f>VLOOKUP($A474,'Hospitalisation Details'!$A$1:$U$2344,20,FALSE)</f>
        <v>53</v>
      </c>
    </row>
    <row r="475" spans="1:17" ht="15.75" x14ac:dyDescent="0.25">
      <c r="A475" s="10" t="s">
        <v>1898</v>
      </c>
      <c r="B475" s="7" t="str">
        <f>VLOOKUP($A475,'Customer Names'!$A$1:$E$2336,4,FALSE)</f>
        <v xml:space="preserve">  David</v>
      </c>
      <c r="C475" s="7">
        <f>VLOOKUP($A475,'Medical Examinations'!$A$1:$P$2336,2,FALSE)</f>
        <v>22.895</v>
      </c>
      <c r="D475" s="7">
        <f>VLOOKUP($A475,'Medical Examinations'!$A$1:$P$2336,3,FALSE)</f>
        <v>6.03</v>
      </c>
      <c r="E475" s="7" t="str">
        <f>VLOOKUP($A475,'Medical Examinations'!$A$1:$P$2336,13,FALSE)</f>
        <v>No</v>
      </c>
      <c r="F475" s="7" t="str">
        <f>VLOOKUP($A475,'Medical Examinations'!$A$1:$P$2336,5,FALSE)</f>
        <v>No</v>
      </c>
      <c r="G475" s="7" t="str">
        <f>VLOOKUP($A475,'Medical Examinations'!$A$1:$P$2336,6,FALSE)</f>
        <v>No</v>
      </c>
      <c r="H475" s="7" t="str">
        <f>VLOOKUP($A475,'Medical Examinations'!$A$1:$P$2336,12,FALSE)</f>
        <v>0</v>
      </c>
      <c r="I475" s="7" t="str">
        <f>VLOOKUP($A475,'Medical Examinations'!$A$1:$P$2336,14,FALSE)</f>
        <v>Yes</v>
      </c>
      <c r="J475" s="7" t="str">
        <f>VLOOKUP($A475,'Medical Examinations'!$A$1:$P$2336,15,FALSE)</f>
        <v>Normal weight</v>
      </c>
      <c r="K475" s="7" t="str">
        <f>VLOOKUP($A475,'Medical Examinations'!$A$1:$P$2336,16,FALSE)</f>
        <v>Prediabetes</v>
      </c>
      <c r="L475" s="12">
        <f>VLOOKUP($A475,'Hospitalisation Details'!$A$1:$U$2344,18,FALSE)</f>
        <v>28452</v>
      </c>
      <c r="M475" s="21">
        <f>VLOOKUP($A475,'Hospitalisation Details'!$A$1:$U$2344,21,FALSE)</f>
        <v>21098.55</v>
      </c>
      <c r="N475" s="9" t="str">
        <f>VLOOKUP($A475,'Hospitalisation Details'!$A$1:$U$2344,14,FALSE)</f>
        <v>tier - 3</v>
      </c>
      <c r="O475" s="9" t="str">
        <f>VLOOKUP($A475,'Hospitalisation Details'!$A$1:$U$2344,15,FALSE)</f>
        <v>tier - 3</v>
      </c>
      <c r="P475" s="9" t="str">
        <f>VLOOKUP($A475,'Hospitalisation Details'!$A$1:$U$2344,16,FALSE)</f>
        <v>R1012</v>
      </c>
      <c r="Q475" s="9">
        <f>VLOOKUP($A475,'Hospitalisation Details'!$A$1:$U$2344,20,FALSE)</f>
        <v>45</v>
      </c>
    </row>
    <row r="476" spans="1:17" ht="15.75" x14ac:dyDescent="0.25">
      <c r="A476" s="10" t="s">
        <v>1897</v>
      </c>
      <c r="B476" s="7" t="str">
        <f>VLOOKUP($A476,'Customer Names'!$A$1:$E$2336,4,FALSE)</f>
        <v xml:space="preserve">  Jatin</v>
      </c>
      <c r="C476" s="7">
        <f>VLOOKUP($A476,'Medical Examinations'!$A$1:$P$2336,2,FALSE)</f>
        <v>28.3</v>
      </c>
      <c r="D476" s="7">
        <f>VLOOKUP($A476,'Medical Examinations'!$A$1:$P$2336,3,FALSE)</f>
        <v>5.47</v>
      </c>
      <c r="E476" s="7" t="str">
        <f>VLOOKUP($A476,'Medical Examinations'!$A$1:$P$2336,13,FALSE)</f>
        <v>Yes</v>
      </c>
      <c r="F476" s="7" t="str">
        <f>VLOOKUP($A476,'Medical Examinations'!$A$1:$P$2336,5,FALSE)</f>
        <v>No</v>
      </c>
      <c r="G476" s="7" t="str">
        <f>VLOOKUP($A476,'Medical Examinations'!$A$1:$P$2336,6,FALSE)</f>
        <v>Yes</v>
      </c>
      <c r="H476" s="7">
        <f>VLOOKUP($A476,'Medical Examinations'!$A$1:$P$2336,12,FALSE)</f>
        <v>1</v>
      </c>
      <c r="I476" s="7" t="str">
        <f>VLOOKUP($A476,'Medical Examinations'!$A$1:$P$2336,14,FALSE)</f>
        <v>Yes</v>
      </c>
      <c r="J476" s="7" t="str">
        <f>VLOOKUP($A476,'Medical Examinations'!$A$1:$P$2336,15,FALSE)</f>
        <v>Over weight</v>
      </c>
      <c r="K476" s="7" t="str">
        <f>VLOOKUP($A476,'Medical Examinations'!$A$1:$P$2336,16,FALSE)</f>
        <v>Normal</v>
      </c>
      <c r="L476" s="12">
        <f>VLOOKUP($A476,'Hospitalisation Details'!$A$1:$U$2344,18,FALSE)</f>
        <v>30499</v>
      </c>
      <c r="M476" s="21">
        <f>VLOOKUP($A476,'Hospitalisation Details'!$A$1:$U$2344,21,FALSE)</f>
        <v>21082.16</v>
      </c>
      <c r="N476" s="9" t="str">
        <f>VLOOKUP($A476,'Hospitalisation Details'!$A$1:$U$2344,14,FALSE)</f>
        <v>tier - 3</v>
      </c>
      <c r="O476" s="9" t="str">
        <f>VLOOKUP($A476,'Hospitalisation Details'!$A$1:$U$2344,15,FALSE)</f>
        <v>tier - 2</v>
      </c>
      <c r="P476" s="9" t="str">
        <f>VLOOKUP($A476,'Hospitalisation Details'!$A$1:$U$2344,16,FALSE)</f>
        <v>R1011</v>
      </c>
      <c r="Q476" s="9">
        <f>VLOOKUP($A476,'Hospitalisation Details'!$A$1:$U$2344,20,FALSE)</f>
        <v>39</v>
      </c>
    </row>
    <row r="477" spans="1:17" ht="15.75" x14ac:dyDescent="0.25">
      <c r="A477" s="10" t="s">
        <v>1895</v>
      </c>
      <c r="B477" s="7" t="str">
        <f>VLOOKUP($A477,'Customer Names'!$A$1:$E$2336,4,FALSE)</f>
        <v xml:space="preserve">  J P</v>
      </c>
      <c r="C477" s="7">
        <f>VLOOKUP($A477,'Medical Examinations'!$A$1:$P$2336,2,FALSE)</f>
        <v>54.3</v>
      </c>
      <c r="D477" s="7">
        <f>VLOOKUP($A477,'Medical Examinations'!$A$1:$P$2336,3,FALSE)</f>
        <v>4.1500000000000004</v>
      </c>
      <c r="E477" s="7" t="str">
        <f>VLOOKUP($A477,'Medical Examinations'!$A$1:$P$2336,13,FALSE)</f>
        <v>Yes</v>
      </c>
      <c r="F477" s="7" t="str">
        <f>VLOOKUP($A477,'Medical Examinations'!$A$1:$P$2336,5,FALSE)</f>
        <v>No</v>
      </c>
      <c r="G477" s="7" t="str">
        <f>VLOOKUP($A477,'Medical Examinations'!$A$1:$P$2336,6,FALSE)</f>
        <v>No</v>
      </c>
      <c r="H477" s="7">
        <f>VLOOKUP($A477,'Medical Examinations'!$A$1:$P$2336,12,FALSE)</f>
        <v>1</v>
      </c>
      <c r="I477" s="7" t="str">
        <f>VLOOKUP($A477,'Medical Examinations'!$A$1:$P$2336,14,FALSE)</f>
        <v>No</v>
      </c>
      <c r="J477" s="7" t="str">
        <f>VLOOKUP($A477,'Medical Examinations'!$A$1:$P$2336,15,FALSE)</f>
        <v>Obesity</v>
      </c>
      <c r="K477" s="7" t="str">
        <f>VLOOKUP($A477,'Medical Examinations'!$A$1:$P$2336,16,FALSE)</f>
        <v>Normal</v>
      </c>
      <c r="L477" s="12">
        <f>VLOOKUP($A477,'Hospitalisation Details'!$A$1:$U$2344,18,FALSE)</f>
        <v>23700</v>
      </c>
      <c r="M477" s="21">
        <f>VLOOKUP($A477,'Hospitalisation Details'!$A$1:$U$2344,21,FALSE)</f>
        <v>20893.060000000001</v>
      </c>
      <c r="N477" s="9" t="str">
        <f>VLOOKUP($A477,'Hospitalisation Details'!$A$1:$U$2344,14,FALSE)</f>
        <v>tier - 2</v>
      </c>
      <c r="O477" s="9" t="str">
        <f>VLOOKUP($A477,'Hospitalisation Details'!$A$1:$U$2344,15,FALSE)</f>
        <v>tier - 3</v>
      </c>
      <c r="P477" s="9" t="str">
        <f>VLOOKUP($A477,'Hospitalisation Details'!$A$1:$U$2344,16,FALSE)</f>
        <v>R1012</v>
      </c>
      <c r="Q477" s="9">
        <f>VLOOKUP($A477,'Hospitalisation Details'!$A$1:$U$2344,20,FALSE)</f>
        <v>58</v>
      </c>
    </row>
    <row r="478" spans="1:17" ht="15.75" x14ac:dyDescent="0.25">
      <c r="A478" s="10" t="s">
        <v>1894</v>
      </c>
      <c r="B478" s="7" t="str">
        <f>VLOOKUP($A478,'Customer Names'!$A$1:$E$2336,4,FALSE)</f>
        <v xml:space="preserve">  Angela M</v>
      </c>
      <c r="C478" s="7">
        <f>VLOOKUP($A478,'Medical Examinations'!$A$1:$P$2336,2,FALSE)</f>
        <v>33.344999999999999</v>
      </c>
      <c r="D478" s="7">
        <f>VLOOKUP($A478,'Medical Examinations'!$A$1:$P$2336,3,FALSE)</f>
        <v>11.32</v>
      </c>
      <c r="E478" s="7" t="str">
        <f>VLOOKUP($A478,'Medical Examinations'!$A$1:$P$2336,13,FALSE)</f>
        <v>Yes</v>
      </c>
      <c r="F478" s="7" t="str">
        <f>VLOOKUP($A478,'Medical Examinations'!$A$1:$P$2336,5,FALSE)</f>
        <v>No</v>
      </c>
      <c r="G478" s="7" t="str">
        <f>VLOOKUP($A478,'Medical Examinations'!$A$1:$P$2336,6,FALSE)</f>
        <v>No</v>
      </c>
      <c r="H478" s="7">
        <f>VLOOKUP($A478,'Medical Examinations'!$A$1:$P$2336,12,FALSE)</f>
        <v>1</v>
      </c>
      <c r="I478" s="7" t="str">
        <f>VLOOKUP($A478,'Medical Examinations'!$A$1:$P$2336,14,FALSE)</f>
        <v>No</v>
      </c>
      <c r="J478" s="7" t="str">
        <f>VLOOKUP($A478,'Medical Examinations'!$A$1:$P$2336,15,FALSE)</f>
        <v>Obesity</v>
      </c>
      <c r="K478" s="7" t="str">
        <f>VLOOKUP($A478,'Medical Examinations'!$A$1:$P$2336,16,FALSE)</f>
        <v>Diabetes</v>
      </c>
      <c r="L478" s="12">
        <f>VLOOKUP($A478,'Hospitalisation Details'!$A$1:$U$2344,18,FALSE)</f>
        <v>27736</v>
      </c>
      <c r="M478" s="21">
        <f>VLOOKUP($A478,'Hospitalisation Details'!$A$1:$U$2344,21,FALSE)</f>
        <v>20878.78</v>
      </c>
      <c r="N478" s="9" t="str">
        <f>VLOOKUP($A478,'Hospitalisation Details'!$A$1:$U$2344,14,FALSE)</f>
        <v>tier - 2</v>
      </c>
      <c r="O478" s="9" t="str">
        <f>VLOOKUP($A478,'Hospitalisation Details'!$A$1:$U$2344,15,FALSE)</f>
        <v>tier - 1</v>
      </c>
      <c r="P478" s="9" t="str">
        <f>VLOOKUP($A478,'Hospitalisation Details'!$A$1:$U$2344,16,FALSE)</f>
        <v>R1024</v>
      </c>
      <c r="Q478" s="9">
        <f>VLOOKUP($A478,'Hospitalisation Details'!$A$1:$U$2344,20,FALSE)</f>
        <v>47</v>
      </c>
    </row>
    <row r="479" spans="1:17" ht="15.75" x14ac:dyDescent="0.25">
      <c r="A479" s="10" t="s">
        <v>1893</v>
      </c>
      <c r="B479" s="7" t="str">
        <f>VLOOKUP($A479,'Customer Names'!$A$1:$E$2336,4,FALSE)</f>
        <v xml:space="preserve">  Blake K</v>
      </c>
      <c r="C479" s="7">
        <f>VLOOKUP($A479,'Medical Examinations'!$A$1:$P$2336,2,FALSE)</f>
        <v>33</v>
      </c>
      <c r="D479" s="7">
        <f>VLOOKUP($A479,'Medical Examinations'!$A$1:$P$2336,3,FALSE)</f>
        <v>9.51</v>
      </c>
      <c r="E479" s="7" t="str">
        <f>VLOOKUP($A479,'Medical Examinations'!$A$1:$P$2336,13,FALSE)</f>
        <v>Yes</v>
      </c>
      <c r="F479" s="7" t="str">
        <f>VLOOKUP($A479,'Medical Examinations'!$A$1:$P$2336,5,FALSE)</f>
        <v>No</v>
      </c>
      <c r="G479" s="7" t="str">
        <f>VLOOKUP($A479,'Medical Examinations'!$A$1:$P$2336,6,FALSE)</f>
        <v>No</v>
      </c>
      <c r="H479" s="7" t="str">
        <f>VLOOKUP($A479,'Medical Examinations'!$A$1:$P$2336,12,FALSE)</f>
        <v>0</v>
      </c>
      <c r="I479" s="7" t="str">
        <f>VLOOKUP($A479,'Medical Examinations'!$A$1:$P$2336,14,FALSE)</f>
        <v>No</v>
      </c>
      <c r="J479" s="7" t="str">
        <f>VLOOKUP($A479,'Medical Examinations'!$A$1:$P$2336,15,FALSE)</f>
        <v>Obesity</v>
      </c>
      <c r="K479" s="7" t="str">
        <f>VLOOKUP($A479,'Medical Examinations'!$A$1:$P$2336,16,FALSE)</f>
        <v>Diabetes</v>
      </c>
      <c r="L479" s="12">
        <f>VLOOKUP($A479,'Hospitalisation Details'!$A$1:$U$2344,18,FALSE)</f>
        <v>24723</v>
      </c>
      <c r="M479" s="21">
        <f>VLOOKUP($A479,'Hospitalisation Details'!$A$1:$U$2344,21,FALSE)</f>
        <v>20781.490000000002</v>
      </c>
      <c r="N479" s="9" t="str">
        <f>VLOOKUP($A479,'Hospitalisation Details'!$A$1:$U$2344,14,FALSE)</f>
        <v>tier - 2</v>
      </c>
      <c r="O479" s="9" t="str">
        <f>VLOOKUP($A479,'Hospitalisation Details'!$A$1:$U$2344,15,FALSE)</f>
        <v>tier - 3</v>
      </c>
      <c r="P479" s="9" t="str">
        <f>VLOOKUP($A479,'Hospitalisation Details'!$A$1:$U$2344,16,FALSE)</f>
        <v>R1013</v>
      </c>
      <c r="Q479" s="9">
        <f>VLOOKUP($A479,'Hospitalisation Details'!$A$1:$U$2344,20,FALSE)</f>
        <v>55</v>
      </c>
    </row>
    <row r="480" spans="1:17" ht="15.75" x14ac:dyDescent="0.25">
      <c r="A480" s="10" t="s">
        <v>1892</v>
      </c>
      <c r="B480" s="7" t="str">
        <f>VLOOKUP($A480,'Customer Names'!$A$1:$E$2336,4,FALSE)</f>
        <v xml:space="preserve">  Brian T</v>
      </c>
      <c r="C480" s="7">
        <f>VLOOKUP($A480,'Medical Examinations'!$A$1:$P$2336,2,FALSE)</f>
        <v>28.024999999999999</v>
      </c>
      <c r="D480" s="7">
        <f>VLOOKUP($A480,'Medical Examinations'!$A$1:$P$2336,3,FALSE)</f>
        <v>7.67</v>
      </c>
      <c r="E480" s="7" t="str">
        <f>VLOOKUP($A480,'Medical Examinations'!$A$1:$P$2336,13,FALSE)</f>
        <v>Yes</v>
      </c>
      <c r="F480" s="7" t="str">
        <f>VLOOKUP($A480,'Medical Examinations'!$A$1:$P$2336,5,FALSE)</f>
        <v>No</v>
      </c>
      <c r="G480" s="7" t="str">
        <f>VLOOKUP($A480,'Medical Examinations'!$A$1:$P$2336,6,FALSE)</f>
        <v>No</v>
      </c>
      <c r="H480" s="7">
        <f>VLOOKUP($A480,'Medical Examinations'!$A$1:$P$2336,12,FALSE)</f>
        <v>1</v>
      </c>
      <c r="I480" s="7" t="str">
        <f>VLOOKUP($A480,'Medical Examinations'!$A$1:$P$2336,14,FALSE)</f>
        <v>Yes</v>
      </c>
      <c r="J480" s="7" t="str">
        <f>VLOOKUP($A480,'Medical Examinations'!$A$1:$P$2336,15,FALSE)</f>
        <v>Over weight</v>
      </c>
      <c r="K480" s="7" t="str">
        <f>VLOOKUP($A480,'Medical Examinations'!$A$1:$P$2336,16,FALSE)</f>
        <v>Diabetes</v>
      </c>
      <c r="L480" s="12">
        <f>VLOOKUP($A480,'Hospitalisation Details'!$A$1:$U$2344,18,FALSE)</f>
        <v>31628</v>
      </c>
      <c r="M480" s="21">
        <f>VLOOKUP($A480,'Hospitalisation Details'!$A$1:$U$2344,21,FALSE)</f>
        <v>20773.63</v>
      </c>
      <c r="N480" s="9" t="str">
        <f>VLOOKUP($A480,'Hospitalisation Details'!$A$1:$U$2344,14,FALSE)</f>
        <v>tier - 2</v>
      </c>
      <c r="O480" s="9" t="str">
        <f>VLOOKUP($A480,'Hospitalisation Details'!$A$1:$U$2344,15,FALSE)</f>
        <v>tier - 3</v>
      </c>
      <c r="P480" s="9" t="str">
        <f>VLOOKUP($A480,'Hospitalisation Details'!$A$1:$U$2344,16,FALSE)</f>
        <v>R1017</v>
      </c>
      <c r="Q480" s="9">
        <f>VLOOKUP($A480,'Hospitalisation Details'!$A$1:$U$2344,20,FALSE)</f>
        <v>36</v>
      </c>
    </row>
    <row r="481" spans="1:17" ht="15.75" x14ac:dyDescent="0.25">
      <c r="A481" s="10" t="s">
        <v>1891</v>
      </c>
      <c r="B481" s="7" t="str">
        <f>VLOOKUP($A481,'Customer Names'!$A$1:$E$2336,4,FALSE)</f>
        <v xml:space="preserve">  Damon</v>
      </c>
      <c r="C481" s="7">
        <f>VLOOKUP($A481,'Medical Examinations'!$A$1:$P$2336,2,FALSE)</f>
        <v>28.69</v>
      </c>
      <c r="D481" s="7">
        <f>VLOOKUP($A481,'Medical Examinations'!$A$1:$P$2336,3,FALSE)</f>
        <v>6.23</v>
      </c>
      <c r="E481" s="7" t="str">
        <f>VLOOKUP($A481,'Medical Examinations'!$A$1:$P$2336,13,FALSE)</f>
        <v>No</v>
      </c>
      <c r="F481" s="7" t="str">
        <f>VLOOKUP($A481,'Medical Examinations'!$A$1:$P$2336,5,FALSE)</f>
        <v>No</v>
      </c>
      <c r="G481" s="7" t="str">
        <f>VLOOKUP($A481,'Medical Examinations'!$A$1:$P$2336,6,FALSE)</f>
        <v>No</v>
      </c>
      <c r="H481" s="7">
        <f>VLOOKUP($A481,'Medical Examinations'!$A$1:$P$2336,12,FALSE)</f>
        <v>1</v>
      </c>
      <c r="I481" s="7" t="str">
        <f>VLOOKUP($A481,'Medical Examinations'!$A$1:$P$2336,14,FALSE)</f>
        <v>Yes</v>
      </c>
      <c r="J481" s="7" t="str">
        <f>VLOOKUP($A481,'Medical Examinations'!$A$1:$P$2336,15,FALSE)</f>
        <v>Over weight</v>
      </c>
      <c r="K481" s="7" t="str">
        <f>VLOOKUP($A481,'Medical Examinations'!$A$1:$P$2336,16,FALSE)</f>
        <v>Prediabetes</v>
      </c>
      <c r="L481" s="12">
        <f>VLOOKUP($A481,'Hospitalisation Details'!$A$1:$U$2344,18,FALSE)</f>
        <v>33861</v>
      </c>
      <c r="M481" s="21">
        <f>VLOOKUP($A481,'Hospitalisation Details'!$A$1:$U$2344,21,FALSE)</f>
        <v>20745.990000000002</v>
      </c>
      <c r="N481" s="9" t="str">
        <f>VLOOKUP($A481,'Hospitalisation Details'!$A$1:$U$2344,14,FALSE)</f>
        <v>tier - 3</v>
      </c>
      <c r="O481" s="9" t="str">
        <f>VLOOKUP($A481,'Hospitalisation Details'!$A$1:$U$2344,15,FALSE)</f>
        <v>tier - 1</v>
      </c>
      <c r="P481" s="9" t="str">
        <f>VLOOKUP($A481,'Hospitalisation Details'!$A$1:$U$2344,16,FALSE)</f>
        <v>R1012</v>
      </c>
      <c r="Q481" s="9">
        <f>VLOOKUP($A481,'Hospitalisation Details'!$A$1:$U$2344,20,FALSE)</f>
        <v>30</v>
      </c>
    </row>
    <row r="482" spans="1:17" ht="15.75" x14ac:dyDescent="0.25">
      <c r="A482" s="10" t="s">
        <v>1890</v>
      </c>
      <c r="B482" s="7" t="str">
        <f>VLOOKUP($A482,'Customer Names'!$A$1:$E$2336,4,FALSE)</f>
        <v xml:space="preserve">  Jeffrey</v>
      </c>
      <c r="C482" s="7">
        <f>VLOOKUP($A482,'Medical Examinations'!$A$1:$P$2336,2,FALSE)</f>
        <v>40.28</v>
      </c>
      <c r="D482" s="7">
        <f>VLOOKUP($A482,'Medical Examinations'!$A$1:$P$2336,3,FALSE)</f>
        <v>8.9</v>
      </c>
      <c r="E482" s="7" t="str">
        <f>VLOOKUP($A482,'Medical Examinations'!$A$1:$P$2336,13,FALSE)</f>
        <v>No</v>
      </c>
      <c r="F482" s="7" t="str">
        <f>VLOOKUP($A482,'Medical Examinations'!$A$1:$P$2336,5,FALSE)</f>
        <v>No</v>
      </c>
      <c r="G482" s="7" t="str">
        <f>VLOOKUP($A482,'Medical Examinations'!$A$1:$P$2336,6,FALSE)</f>
        <v>No</v>
      </c>
      <c r="H482" s="7" t="str">
        <f>VLOOKUP($A482,'Medical Examinations'!$A$1:$P$2336,12,FALSE)</f>
        <v>0</v>
      </c>
      <c r="I482" s="7" t="str">
        <f>VLOOKUP($A482,'Medical Examinations'!$A$1:$P$2336,14,FALSE)</f>
        <v>No</v>
      </c>
      <c r="J482" s="7" t="str">
        <f>VLOOKUP($A482,'Medical Examinations'!$A$1:$P$2336,15,FALSE)</f>
        <v>Obesity</v>
      </c>
      <c r="K482" s="7" t="str">
        <f>VLOOKUP($A482,'Medical Examinations'!$A$1:$P$2336,16,FALSE)</f>
        <v>Diabetes</v>
      </c>
      <c r="L482" s="12">
        <f>VLOOKUP($A482,'Hospitalisation Details'!$A$1:$U$2344,18,FALSE)</f>
        <v>23955</v>
      </c>
      <c r="M482" s="21">
        <f>VLOOKUP($A482,'Hospitalisation Details'!$A$1:$U$2344,21,FALSE)</f>
        <v>20709.02</v>
      </c>
      <c r="N482" s="9" t="str">
        <f>VLOOKUP($A482,'Hospitalisation Details'!$A$1:$U$2344,14,FALSE)</f>
        <v>tier - 3</v>
      </c>
      <c r="O482" s="9" t="str">
        <f>VLOOKUP($A482,'Hospitalisation Details'!$A$1:$U$2344,15,FALSE)</f>
        <v>tier - 2</v>
      </c>
      <c r="P482" s="9" t="str">
        <f>VLOOKUP($A482,'Hospitalisation Details'!$A$1:$U$2344,16,FALSE)</f>
        <v>R1019</v>
      </c>
      <c r="Q482" s="9">
        <f>VLOOKUP($A482,'Hospitalisation Details'!$A$1:$U$2344,20,FALSE)</f>
        <v>57</v>
      </c>
    </row>
    <row r="483" spans="1:17" ht="15.75" x14ac:dyDescent="0.25">
      <c r="A483" s="10" t="s">
        <v>1889</v>
      </c>
      <c r="B483" s="7" t="str">
        <f>VLOOKUP($A483,'Customer Names'!$A$1:$E$2336,4,FALSE)</f>
        <v xml:space="preserve">  Malcolm J</v>
      </c>
      <c r="C483" s="7">
        <f>VLOOKUP($A483,'Medical Examinations'!$A$1:$P$2336,2,FALSE)</f>
        <v>37.299999999999997</v>
      </c>
      <c r="D483" s="7">
        <f>VLOOKUP($A483,'Medical Examinations'!$A$1:$P$2336,3,FALSE)</f>
        <v>7.79</v>
      </c>
      <c r="E483" s="7" t="str">
        <f>VLOOKUP($A483,'Medical Examinations'!$A$1:$P$2336,13,FALSE)</f>
        <v>Yes</v>
      </c>
      <c r="F483" s="7" t="str">
        <f>VLOOKUP($A483,'Medical Examinations'!$A$1:$P$2336,5,FALSE)</f>
        <v>No</v>
      </c>
      <c r="G483" s="7" t="str">
        <f>VLOOKUP($A483,'Medical Examinations'!$A$1:$P$2336,6,FALSE)</f>
        <v>No</v>
      </c>
      <c r="H483" s="7" t="str">
        <f>VLOOKUP($A483,'Medical Examinations'!$A$1:$P$2336,12,FALSE)</f>
        <v>0</v>
      </c>
      <c r="I483" s="7" t="str">
        <f>VLOOKUP($A483,'Medical Examinations'!$A$1:$P$2336,14,FALSE)</f>
        <v>No</v>
      </c>
      <c r="J483" s="7" t="str">
        <f>VLOOKUP($A483,'Medical Examinations'!$A$1:$P$2336,15,FALSE)</f>
        <v>Obesity</v>
      </c>
      <c r="K483" s="7" t="str">
        <f>VLOOKUP($A483,'Medical Examinations'!$A$1:$P$2336,16,FALSE)</f>
        <v>Diabetes</v>
      </c>
      <c r="L483" s="12">
        <f>VLOOKUP($A483,'Hospitalisation Details'!$A$1:$U$2344,18,FALSE)</f>
        <v>24823</v>
      </c>
      <c r="M483" s="21">
        <f>VLOOKUP($A483,'Hospitalisation Details'!$A$1:$U$2344,21,FALSE)</f>
        <v>20630.28</v>
      </c>
      <c r="N483" s="9" t="str">
        <f>VLOOKUP($A483,'Hospitalisation Details'!$A$1:$U$2344,14,FALSE)</f>
        <v>tier - 2</v>
      </c>
      <c r="O483" s="9" t="str">
        <f>VLOOKUP($A483,'Hospitalisation Details'!$A$1:$U$2344,15,FALSE)</f>
        <v>tier - 3</v>
      </c>
      <c r="P483" s="9" t="str">
        <f>VLOOKUP($A483,'Hospitalisation Details'!$A$1:$U$2344,16,FALSE)</f>
        <v>R1011</v>
      </c>
      <c r="Q483" s="9">
        <f>VLOOKUP($A483,'Hospitalisation Details'!$A$1:$U$2344,20,FALSE)</f>
        <v>55</v>
      </c>
    </row>
    <row r="484" spans="1:17" ht="15.75" x14ac:dyDescent="0.25">
      <c r="A484" s="10" t="s">
        <v>1888</v>
      </c>
      <c r="B484" s="7" t="str">
        <f>VLOOKUP($A484,'Customer Names'!$A$1:$E$2336,4,FALSE)</f>
        <v xml:space="preserve">  Margaret B</v>
      </c>
      <c r="C484" s="7">
        <f>VLOOKUP($A484,'Medical Examinations'!$A$1:$P$2336,2,FALSE)</f>
        <v>54.47</v>
      </c>
      <c r="D484" s="7">
        <f>VLOOKUP($A484,'Medical Examinations'!$A$1:$P$2336,3,FALSE)</f>
        <v>4.49</v>
      </c>
      <c r="E484" s="7" t="str">
        <f>VLOOKUP($A484,'Medical Examinations'!$A$1:$P$2336,13,FALSE)</f>
        <v>Yes</v>
      </c>
      <c r="F484" s="7" t="str">
        <f>VLOOKUP($A484,'Medical Examinations'!$A$1:$P$2336,5,FALSE)</f>
        <v>No</v>
      </c>
      <c r="G484" s="7" t="str">
        <f>VLOOKUP($A484,'Medical Examinations'!$A$1:$P$2336,6,FALSE)</f>
        <v>No</v>
      </c>
      <c r="H484" s="7">
        <f>VLOOKUP($A484,'Medical Examinations'!$A$1:$P$2336,12,FALSE)</f>
        <v>2</v>
      </c>
      <c r="I484" s="7" t="str">
        <f>VLOOKUP($A484,'Medical Examinations'!$A$1:$P$2336,14,FALSE)</f>
        <v>No</v>
      </c>
      <c r="J484" s="7" t="str">
        <f>VLOOKUP($A484,'Medical Examinations'!$A$1:$P$2336,15,FALSE)</f>
        <v>Obesity</v>
      </c>
      <c r="K484" s="7" t="str">
        <f>VLOOKUP($A484,'Medical Examinations'!$A$1:$P$2336,16,FALSE)</f>
        <v>Normal</v>
      </c>
      <c r="L484" s="12">
        <f>VLOOKUP($A484,'Hospitalisation Details'!$A$1:$U$2344,18,FALSE)</f>
        <v>24297</v>
      </c>
      <c r="M484" s="21">
        <f>VLOOKUP($A484,'Hospitalisation Details'!$A$1:$U$2344,21,FALSE)</f>
        <v>20568.32</v>
      </c>
      <c r="N484" s="9" t="str">
        <f>VLOOKUP($A484,'Hospitalisation Details'!$A$1:$U$2344,14,FALSE)</f>
        <v>tier - 3</v>
      </c>
      <c r="O484" s="9" t="str">
        <f>VLOOKUP($A484,'Hospitalisation Details'!$A$1:$U$2344,15,FALSE)</f>
        <v>tier - 2</v>
      </c>
      <c r="P484" s="9" t="str">
        <f>VLOOKUP($A484,'Hospitalisation Details'!$A$1:$U$2344,16,FALSE)</f>
        <v>R1012</v>
      </c>
      <c r="Q484" s="9">
        <f>VLOOKUP($A484,'Hospitalisation Details'!$A$1:$U$2344,20,FALSE)</f>
        <v>56</v>
      </c>
    </row>
    <row r="485" spans="1:17" ht="15.75" x14ac:dyDescent="0.25">
      <c r="A485" s="10" t="s">
        <v>1887</v>
      </c>
      <c r="B485" s="7" t="str">
        <f>VLOOKUP($A485,'Customer Names'!$A$1:$E$2336,4,FALSE)</f>
        <v xml:space="preserve">  Helen</v>
      </c>
      <c r="C485" s="7">
        <f>VLOOKUP($A485,'Medical Examinations'!$A$1:$P$2336,2,FALSE)</f>
        <v>38.06</v>
      </c>
      <c r="D485" s="7">
        <f>VLOOKUP($A485,'Medical Examinations'!$A$1:$P$2336,3,FALSE)</f>
        <v>5.24</v>
      </c>
      <c r="E485" s="7" t="str">
        <f>VLOOKUP($A485,'Medical Examinations'!$A$1:$P$2336,13,FALSE)</f>
        <v>Yes</v>
      </c>
      <c r="F485" s="7" t="str">
        <f>VLOOKUP($A485,'Medical Examinations'!$A$1:$P$2336,5,FALSE)</f>
        <v>No</v>
      </c>
      <c r="G485" s="7" t="str">
        <f>VLOOKUP($A485,'Medical Examinations'!$A$1:$P$2336,6,FALSE)</f>
        <v>Yes</v>
      </c>
      <c r="H485" s="7">
        <f>VLOOKUP($A485,'Medical Examinations'!$A$1:$P$2336,12,FALSE)</f>
        <v>1</v>
      </c>
      <c r="I485" s="7" t="str">
        <f>VLOOKUP($A485,'Medical Examinations'!$A$1:$P$2336,14,FALSE)</f>
        <v>No</v>
      </c>
      <c r="J485" s="7" t="str">
        <f>VLOOKUP($A485,'Medical Examinations'!$A$1:$P$2336,15,FALSE)</f>
        <v>Obesity</v>
      </c>
      <c r="K485" s="7" t="str">
        <f>VLOOKUP($A485,'Medical Examinations'!$A$1:$P$2336,16,FALSE)</f>
        <v>Normal</v>
      </c>
      <c r="L485" s="12">
        <f>VLOOKUP($A485,'Hospitalisation Details'!$A$1:$U$2344,18,FALSE)</f>
        <v>25489</v>
      </c>
      <c r="M485" s="21">
        <f>VLOOKUP($A485,'Hospitalisation Details'!$A$1:$U$2344,21,FALSE)</f>
        <v>20463</v>
      </c>
      <c r="N485" s="9" t="str">
        <f>VLOOKUP($A485,'Hospitalisation Details'!$A$1:$U$2344,14,FALSE)</f>
        <v>tier - 2</v>
      </c>
      <c r="O485" s="9" t="str">
        <f>VLOOKUP($A485,'Hospitalisation Details'!$A$1:$U$2344,15,FALSE)</f>
        <v>tier - 2</v>
      </c>
      <c r="P485" s="9" t="str">
        <f>VLOOKUP($A485,'Hospitalisation Details'!$A$1:$U$2344,16,FALSE)</f>
        <v>R1013</v>
      </c>
      <c r="Q485" s="9">
        <f>VLOOKUP($A485,'Hospitalisation Details'!$A$1:$U$2344,20,FALSE)</f>
        <v>53</v>
      </c>
    </row>
    <row r="486" spans="1:17" ht="15.75" x14ac:dyDescent="0.25">
      <c r="A486" s="10" t="s">
        <v>1886</v>
      </c>
      <c r="B486" s="7" t="str">
        <f>VLOOKUP($A486,'Customer Names'!$A$1:$E$2336,4,FALSE)</f>
        <v xml:space="preserve">  Matthew</v>
      </c>
      <c r="C486" s="7">
        <f>VLOOKUP($A486,'Medical Examinations'!$A$1:$P$2336,2,FALSE)</f>
        <v>51.47</v>
      </c>
      <c r="D486" s="7">
        <f>VLOOKUP($A486,'Medical Examinations'!$A$1:$P$2336,3,FALSE)</f>
        <v>9.6</v>
      </c>
      <c r="E486" s="7" t="str">
        <f>VLOOKUP($A486,'Medical Examinations'!$A$1:$P$2336,13,FALSE)</f>
        <v>No</v>
      </c>
      <c r="F486" s="7" t="str">
        <f>VLOOKUP($A486,'Medical Examinations'!$A$1:$P$2336,5,FALSE)</f>
        <v>No</v>
      </c>
      <c r="G486" s="7" t="str">
        <f>VLOOKUP($A486,'Medical Examinations'!$A$1:$P$2336,6,FALSE)</f>
        <v>No</v>
      </c>
      <c r="H486" s="7" t="str">
        <f>VLOOKUP($A486,'Medical Examinations'!$A$1:$P$2336,12,FALSE)</f>
        <v>0</v>
      </c>
      <c r="I486" s="7" t="str">
        <f>VLOOKUP($A486,'Medical Examinations'!$A$1:$P$2336,14,FALSE)</f>
        <v>No</v>
      </c>
      <c r="J486" s="7" t="str">
        <f>VLOOKUP($A486,'Medical Examinations'!$A$1:$P$2336,15,FALSE)</f>
        <v>Obesity</v>
      </c>
      <c r="K486" s="7" t="str">
        <f>VLOOKUP($A486,'Medical Examinations'!$A$1:$P$2336,16,FALSE)</f>
        <v>Diabetes</v>
      </c>
      <c r="L486" s="12">
        <f>VLOOKUP($A486,'Hospitalisation Details'!$A$1:$U$2344,18,FALSE)</f>
        <v>22937</v>
      </c>
      <c r="M486" s="21">
        <f>VLOOKUP($A486,'Hospitalisation Details'!$A$1:$U$2344,21,FALSE)</f>
        <v>20446.849999999999</v>
      </c>
      <c r="N486" s="9" t="str">
        <f>VLOOKUP($A486,'Hospitalisation Details'!$A$1:$U$2344,14,FALSE)</f>
        <v>tier - 2</v>
      </c>
      <c r="O486" s="9" t="str">
        <f>VLOOKUP($A486,'Hospitalisation Details'!$A$1:$U$2344,15,FALSE)</f>
        <v>tier - 1</v>
      </c>
      <c r="P486" s="9" t="str">
        <f>VLOOKUP($A486,'Hospitalisation Details'!$A$1:$U$2344,16,FALSE)</f>
        <v>R1012</v>
      </c>
      <c r="Q486" s="9">
        <f>VLOOKUP($A486,'Hospitalisation Details'!$A$1:$U$2344,20,FALSE)</f>
        <v>60</v>
      </c>
    </row>
    <row r="487" spans="1:17" ht="15.75" x14ac:dyDescent="0.25">
      <c r="A487" s="10" t="s">
        <v>1885</v>
      </c>
      <c r="B487" s="7" t="str">
        <f>VLOOKUP($A487,'Customer Names'!$A$1:$E$2336,4,FALSE)</f>
        <v xml:space="preserve">  Jeff</v>
      </c>
      <c r="C487" s="7">
        <f>VLOOKUP($A487,'Medical Examinations'!$A$1:$P$2336,2,FALSE)</f>
        <v>29.8</v>
      </c>
      <c r="D487" s="7">
        <f>VLOOKUP($A487,'Medical Examinations'!$A$1:$P$2336,3,FALSE)</f>
        <v>5.78</v>
      </c>
      <c r="E487" s="7" t="str">
        <f>VLOOKUP($A487,'Medical Examinations'!$A$1:$P$2336,13,FALSE)</f>
        <v>Yes</v>
      </c>
      <c r="F487" s="7" t="str">
        <f>VLOOKUP($A487,'Medical Examinations'!$A$1:$P$2336,5,FALSE)</f>
        <v>No</v>
      </c>
      <c r="G487" s="7" t="str">
        <f>VLOOKUP($A487,'Medical Examinations'!$A$1:$P$2336,6,FALSE)</f>
        <v>No</v>
      </c>
      <c r="H487" s="7" t="str">
        <f>VLOOKUP($A487,'Medical Examinations'!$A$1:$P$2336,12,FALSE)</f>
        <v>0</v>
      </c>
      <c r="I487" s="7" t="str">
        <f>VLOOKUP($A487,'Medical Examinations'!$A$1:$P$2336,14,FALSE)</f>
        <v>No</v>
      </c>
      <c r="J487" s="7" t="str">
        <f>VLOOKUP($A487,'Medical Examinations'!$A$1:$P$2336,15,FALSE)</f>
        <v>Over weight</v>
      </c>
      <c r="K487" s="7" t="str">
        <f>VLOOKUP($A487,'Medical Examinations'!$A$1:$P$2336,16,FALSE)</f>
        <v>Prediabetes</v>
      </c>
      <c r="L487" s="12">
        <f>VLOOKUP($A487,'Hospitalisation Details'!$A$1:$U$2344,18,FALSE)</f>
        <v>31240</v>
      </c>
      <c r="M487" s="21">
        <f>VLOOKUP($A487,'Hospitalisation Details'!$A$1:$U$2344,21,FALSE)</f>
        <v>20420.599999999999</v>
      </c>
      <c r="N487" s="9" t="str">
        <f>VLOOKUP($A487,'Hospitalisation Details'!$A$1:$U$2344,14,FALSE)</f>
        <v>tier - 3</v>
      </c>
      <c r="O487" s="9" t="str">
        <f>VLOOKUP($A487,'Hospitalisation Details'!$A$1:$U$2344,15,FALSE)</f>
        <v>tier - 2</v>
      </c>
      <c r="P487" s="9" t="str">
        <f>VLOOKUP($A487,'Hospitalisation Details'!$A$1:$U$2344,16,FALSE)</f>
        <v>R1011</v>
      </c>
      <c r="Q487" s="9">
        <f>VLOOKUP($A487,'Hospitalisation Details'!$A$1:$U$2344,20,FALSE)</f>
        <v>37</v>
      </c>
    </row>
    <row r="488" spans="1:17" ht="15.75" x14ac:dyDescent="0.25">
      <c r="A488" s="10" t="s">
        <v>1884</v>
      </c>
      <c r="B488" s="7" t="str">
        <f>VLOOKUP($A488,'Customer Names'!$A$1:$E$2336,4,FALSE)</f>
        <v xml:space="preserve">  Tara R</v>
      </c>
      <c r="C488" s="7">
        <f>VLOOKUP($A488,'Medical Examinations'!$A$1:$P$2336,2,FALSE)</f>
        <v>49.77</v>
      </c>
      <c r="D488" s="7">
        <f>VLOOKUP($A488,'Medical Examinations'!$A$1:$P$2336,3,FALSE)</f>
        <v>7.02</v>
      </c>
      <c r="E488" s="7" t="str">
        <f>VLOOKUP($A488,'Medical Examinations'!$A$1:$P$2336,13,FALSE)</f>
        <v>No</v>
      </c>
      <c r="F488" s="7" t="str">
        <f>VLOOKUP($A488,'Medical Examinations'!$A$1:$P$2336,5,FALSE)</f>
        <v>No</v>
      </c>
      <c r="G488" s="7" t="str">
        <f>VLOOKUP($A488,'Medical Examinations'!$A$1:$P$2336,6,FALSE)</f>
        <v>No</v>
      </c>
      <c r="H488" s="7" t="str">
        <f>VLOOKUP($A488,'Medical Examinations'!$A$1:$P$2336,12,FALSE)</f>
        <v>0</v>
      </c>
      <c r="I488" s="7" t="str">
        <f>VLOOKUP($A488,'Medical Examinations'!$A$1:$P$2336,14,FALSE)</f>
        <v>No</v>
      </c>
      <c r="J488" s="7" t="str">
        <f>VLOOKUP($A488,'Medical Examinations'!$A$1:$P$2336,15,FALSE)</f>
        <v>Obesity</v>
      </c>
      <c r="K488" s="7" t="str">
        <f>VLOOKUP($A488,'Medical Examinations'!$A$1:$P$2336,16,FALSE)</f>
        <v>Diabetes</v>
      </c>
      <c r="L488" s="12">
        <f>VLOOKUP($A488,'Hospitalisation Details'!$A$1:$U$2344,18,FALSE)</f>
        <v>22829</v>
      </c>
      <c r="M488" s="21">
        <f>VLOOKUP($A488,'Hospitalisation Details'!$A$1:$U$2344,21,FALSE)</f>
        <v>20354.5</v>
      </c>
      <c r="N488" s="9" t="str">
        <f>VLOOKUP($A488,'Hospitalisation Details'!$A$1:$U$2344,14,FALSE)</f>
        <v>tier - 3</v>
      </c>
      <c r="O488" s="9" t="str">
        <f>VLOOKUP($A488,'Hospitalisation Details'!$A$1:$U$2344,15,FALSE)</f>
        <v>tier - 2</v>
      </c>
      <c r="P488" s="9" t="str">
        <f>VLOOKUP($A488,'Hospitalisation Details'!$A$1:$U$2344,16,FALSE)</f>
        <v>R1026</v>
      </c>
      <c r="Q488" s="9">
        <f>VLOOKUP($A488,'Hospitalisation Details'!$A$1:$U$2344,20,FALSE)</f>
        <v>60</v>
      </c>
    </row>
    <row r="489" spans="1:17" ht="15.75" x14ac:dyDescent="0.25">
      <c r="A489" s="10" t="s">
        <v>1883</v>
      </c>
      <c r="B489" s="7" t="str">
        <f>VLOOKUP($A489,'Customer Names'!$A$1:$E$2336,4,FALSE)</f>
        <v xml:space="preserve">  Kristin</v>
      </c>
      <c r="C489" s="7">
        <f>VLOOKUP($A489,'Medical Examinations'!$A$1:$P$2336,2,FALSE)</f>
        <v>25.555</v>
      </c>
      <c r="D489" s="7">
        <f>VLOOKUP($A489,'Medical Examinations'!$A$1:$P$2336,3,FALSE)</f>
        <v>4.09</v>
      </c>
      <c r="E489" s="7" t="str">
        <f>VLOOKUP($A489,'Medical Examinations'!$A$1:$P$2336,13,FALSE)</f>
        <v>Yes</v>
      </c>
      <c r="F489" s="7" t="str">
        <f>VLOOKUP($A489,'Medical Examinations'!$A$1:$P$2336,5,FALSE)</f>
        <v>No</v>
      </c>
      <c r="G489" s="7" t="str">
        <f>VLOOKUP($A489,'Medical Examinations'!$A$1:$P$2336,6,FALSE)</f>
        <v>No</v>
      </c>
      <c r="H489" s="7" t="str">
        <f>VLOOKUP($A489,'Medical Examinations'!$A$1:$P$2336,12,FALSE)</f>
        <v>0</v>
      </c>
      <c r="I489" s="7" t="str">
        <f>VLOOKUP($A489,'Medical Examinations'!$A$1:$P$2336,14,FALSE)</f>
        <v>Yes</v>
      </c>
      <c r="J489" s="7" t="str">
        <f>VLOOKUP($A489,'Medical Examinations'!$A$1:$P$2336,15,FALSE)</f>
        <v>Over weight</v>
      </c>
      <c r="K489" s="7" t="str">
        <f>VLOOKUP($A489,'Medical Examinations'!$A$1:$P$2336,16,FALSE)</f>
        <v>Normal</v>
      </c>
      <c r="L489" s="12">
        <f>VLOOKUP($A489,'Hospitalisation Details'!$A$1:$U$2344,18,FALSE)</f>
        <v>31307</v>
      </c>
      <c r="M489" s="21">
        <f>VLOOKUP($A489,'Hospitalisation Details'!$A$1:$U$2344,21,FALSE)</f>
        <v>20296.86</v>
      </c>
      <c r="N489" s="9" t="str">
        <f>VLOOKUP($A489,'Hospitalisation Details'!$A$1:$U$2344,14,FALSE)</f>
        <v>tier - 3</v>
      </c>
      <c r="O489" s="9" t="str">
        <f>VLOOKUP($A489,'Hospitalisation Details'!$A$1:$U$2344,15,FALSE)</f>
        <v>tier - 1</v>
      </c>
      <c r="P489" s="9" t="str">
        <f>VLOOKUP($A489,'Hospitalisation Details'!$A$1:$U$2344,16,FALSE)</f>
        <v>R1024</v>
      </c>
      <c r="Q489" s="9">
        <f>VLOOKUP($A489,'Hospitalisation Details'!$A$1:$U$2344,20,FALSE)</f>
        <v>37</v>
      </c>
    </row>
    <row r="490" spans="1:17" ht="15.75" x14ac:dyDescent="0.25">
      <c r="A490" s="10" t="s">
        <v>1882</v>
      </c>
      <c r="B490" s="7" t="str">
        <f>VLOOKUP($A490,'Customer Names'!$A$1:$E$2336,4,FALSE)</f>
        <v xml:space="preserve">  Timothy</v>
      </c>
      <c r="C490" s="7">
        <f>VLOOKUP($A490,'Medical Examinations'!$A$1:$P$2336,2,FALSE)</f>
        <v>29.64</v>
      </c>
      <c r="D490" s="7">
        <f>VLOOKUP($A490,'Medical Examinations'!$A$1:$P$2336,3,FALSE)</f>
        <v>4.93</v>
      </c>
      <c r="E490" s="7" t="str">
        <f>VLOOKUP($A490,'Medical Examinations'!$A$1:$P$2336,13,FALSE)</f>
        <v>No</v>
      </c>
      <c r="F490" s="7" t="str">
        <f>VLOOKUP($A490,'Medical Examinations'!$A$1:$P$2336,5,FALSE)</f>
        <v>No</v>
      </c>
      <c r="G490" s="7" t="str">
        <f>VLOOKUP($A490,'Medical Examinations'!$A$1:$P$2336,6,FALSE)</f>
        <v>Yes</v>
      </c>
      <c r="H490" s="7">
        <f>VLOOKUP($A490,'Medical Examinations'!$A$1:$P$2336,12,FALSE)</f>
        <v>1</v>
      </c>
      <c r="I490" s="7" t="str">
        <f>VLOOKUP($A490,'Medical Examinations'!$A$1:$P$2336,14,FALSE)</f>
        <v>No</v>
      </c>
      <c r="J490" s="7" t="str">
        <f>VLOOKUP($A490,'Medical Examinations'!$A$1:$P$2336,15,FALSE)</f>
        <v>Over weight</v>
      </c>
      <c r="K490" s="7" t="str">
        <f>VLOOKUP($A490,'Medical Examinations'!$A$1:$P$2336,16,FALSE)</f>
        <v>Normal</v>
      </c>
      <c r="L490" s="12">
        <f>VLOOKUP($A490,'Hospitalisation Details'!$A$1:$U$2344,18,FALSE)</f>
        <v>34219</v>
      </c>
      <c r="M490" s="21">
        <f>VLOOKUP($A490,'Hospitalisation Details'!$A$1:$U$2344,21,FALSE)</f>
        <v>20277.810000000001</v>
      </c>
      <c r="N490" s="9" t="str">
        <f>VLOOKUP($A490,'Hospitalisation Details'!$A$1:$U$2344,14,FALSE)</f>
        <v>tier - 3</v>
      </c>
      <c r="O490" s="9" t="str">
        <f>VLOOKUP($A490,'Hospitalisation Details'!$A$1:$U$2344,15,FALSE)</f>
        <v>tier - 3</v>
      </c>
      <c r="P490" s="9" t="str">
        <f>VLOOKUP($A490,'Hospitalisation Details'!$A$1:$U$2344,16,FALSE)</f>
        <v>R1016</v>
      </c>
      <c r="Q490" s="9">
        <f>VLOOKUP($A490,'Hospitalisation Details'!$A$1:$U$2344,20,FALSE)</f>
        <v>29</v>
      </c>
    </row>
    <row r="491" spans="1:17" ht="15.75" x14ac:dyDescent="0.25">
      <c r="A491" s="10" t="s">
        <v>1881</v>
      </c>
      <c r="B491" s="7" t="str">
        <f>VLOOKUP($A491,'Customer Names'!$A$1:$E$2336,4,FALSE)</f>
        <v xml:space="preserve">  Scott</v>
      </c>
      <c r="C491" s="7">
        <f>VLOOKUP($A491,'Medical Examinations'!$A$1:$P$2336,2,FALSE)</f>
        <v>53.93</v>
      </c>
      <c r="D491" s="7">
        <f>VLOOKUP($A491,'Medical Examinations'!$A$1:$P$2336,3,FALSE)</f>
        <v>5.34</v>
      </c>
      <c r="E491" s="7" t="str">
        <f>VLOOKUP($A491,'Medical Examinations'!$A$1:$P$2336,13,FALSE)</f>
        <v>Yes</v>
      </c>
      <c r="F491" s="7" t="str">
        <f>VLOOKUP($A491,'Medical Examinations'!$A$1:$P$2336,5,FALSE)</f>
        <v>No</v>
      </c>
      <c r="G491" s="7" t="str">
        <f>VLOOKUP($A491,'Medical Examinations'!$A$1:$P$2336,6,FALSE)</f>
        <v>No</v>
      </c>
      <c r="H491" s="7">
        <f>VLOOKUP($A491,'Medical Examinations'!$A$1:$P$2336,12,FALSE)</f>
        <v>2</v>
      </c>
      <c r="I491" s="7" t="str">
        <f>VLOOKUP($A491,'Medical Examinations'!$A$1:$P$2336,14,FALSE)</f>
        <v>No</v>
      </c>
      <c r="J491" s="7" t="str">
        <f>VLOOKUP($A491,'Medical Examinations'!$A$1:$P$2336,15,FALSE)</f>
        <v>Obesity</v>
      </c>
      <c r="K491" s="7" t="str">
        <f>VLOOKUP($A491,'Medical Examinations'!$A$1:$P$2336,16,FALSE)</f>
        <v>Normal</v>
      </c>
      <c r="L491" s="12">
        <f>VLOOKUP($A491,'Hospitalisation Details'!$A$1:$U$2344,18,FALSE)</f>
        <v>24341</v>
      </c>
      <c r="M491" s="21">
        <f>VLOOKUP($A491,'Hospitalisation Details'!$A$1:$U$2344,21,FALSE)</f>
        <v>20253.84</v>
      </c>
      <c r="N491" s="9" t="str">
        <f>VLOOKUP($A491,'Hospitalisation Details'!$A$1:$U$2344,14,FALSE)</f>
        <v>tier - 2</v>
      </c>
      <c r="O491" s="9" t="str">
        <f>VLOOKUP($A491,'Hospitalisation Details'!$A$1:$U$2344,15,FALSE)</f>
        <v>tier - 3</v>
      </c>
      <c r="P491" s="9" t="str">
        <f>VLOOKUP($A491,'Hospitalisation Details'!$A$1:$U$2344,16,FALSE)</f>
        <v>R1012</v>
      </c>
      <c r="Q491" s="9">
        <f>VLOOKUP($A491,'Hospitalisation Details'!$A$1:$U$2344,20,FALSE)</f>
        <v>56</v>
      </c>
    </row>
    <row r="492" spans="1:17" ht="15.75" x14ac:dyDescent="0.25">
      <c r="A492" s="10" t="s">
        <v>1880</v>
      </c>
      <c r="B492" s="7" t="str">
        <f>VLOOKUP($A492,'Customer Names'!$A$1:$E$2336,4,FALSE)</f>
        <v xml:space="preserve">  Carly E</v>
      </c>
      <c r="C492" s="7">
        <f>VLOOKUP($A492,'Medical Examinations'!$A$1:$P$2336,2,FALSE)</f>
        <v>28.024999999999999</v>
      </c>
      <c r="D492" s="7">
        <f>VLOOKUP($A492,'Medical Examinations'!$A$1:$P$2336,3,FALSE)</f>
        <v>5.65</v>
      </c>
      <c r="E492" s="7" t="str">
        <f>VLOOKUP($A492,'Medical Examinations'!$A$1:$P$2336,13,FALSE)</f>
        <v>No</v>
      </c>
      <c r="F492" s="7" t="str">
        <f>VLOOKUP($A492,'Medical Examinations'!$A$1:$P$2336,5,FALSE)</f>
        <v>No</v>
      </c>
      <c r="G492" s="7" t="str">
        <f>VLOOKUP($A492,'Medical Examinations'!$A$1:$P$2336,6,FALSE)</f>
        <v>No</v>
      </c>
      <c r="H492" s="7">
        <f>VLOOKUP($A492,'Medical Examinations'!$A$1:$P$2336,12,FALSE)</f>
        <v>1</v>
      </c>
      <c r="I492" s="7" t="str">
        <f>VLOOKUP($A492,'Medical Examinations'!$A$1:$P$2336,14,FALSE)</f>
        <v>Yes</v>
      </c>
      <c r="J492" s="7" t="str">
        <f>VLOOKUP($A492,'Medical Examinations'!$A$1:$P$2336,15,FALSE)</f>
        <v>Over weight</v>
      </c>
      <c r="K492" s="7" t="str">
        <f>VLOOKUP($A492,'Medical Examinations'!$A$1:$P$2336,16,FALSE)</f>
        <v>Normal</v>
      </c>
      <c r="L492" s="12">
        <f>VLOOKUP($A492,'Hospitalisation Details'!$A$1:$U$2344,18,FALSE)</f>
        <v>32067</v>
      </c>
      <c r="M492" s="21">
        <f>VLOOKUP($A492,'Hospitalisation Details'!$A$1:$U$2344,21,FALSE)</f>
        <v>20234.849999999999</v>
      </c>
      <c r="N492" s="9" t="str">
        <f>VLOOKUP($A492,'Hospitalisation Details'!$A$1:$U$2344,14,FALSE)</f>
        <v>tier - 2</v>
      </c>
      <c r="O492" s="9" t="str">
        <f>VLOOKUP($A492,'Hospitalisation Details'!$A$1:$U$2344,15,FALSE)</f>
        <v>tier - 3</v>
      </c>
      <c r="P492" s="9" t="str">
        <f>VLOOKUP($A492,'Hospitalisation Details'!$A$1:$U$2344,16,FALSE)</f>
        <v>R1012</v>
      </c>
      <c r="Q492" s="9">
        <f>VLOOKUP($A492,'Hospitalisation Details'!$A$1:$U$2344,20,FALSE)</f>
        <v>35</v>
      </c>
    </row>
    <row r="493" spans="1:17" ht="15.75" x14ac:dyDescent="0.25">
      <c r="A493" s="10" t="s">
        <v>1879</v>
      </c>
      <c r="B493" s="7" t="str">
        <f>VLOOKUP($A493,'Customer Names'!$A$1:$E$2336,4,FALSE)</f>
        <v xml:space="preserve">  Lisa</v>
      </c>
      <c r="C493" s="7">
        <f>VLOOKUP($A493,'Medical Examinations'!$A$1:$P$2336,2,FALSE)</f>
        <v>27.5</v>
      </c>
      <c r="D493" s="7">
        <f>VLOOKUP($A493,'Medical Examinations'!$A$1:$P$2336,3,FALSE)</f>
        <v>4.49</v>
      </c>
      <c r="E493" s="7" t="str">
        <f>VLOOKUP($A493,'Medical Examinations'!$A$1:$P$2336,13,FALSE)</f>
        <v>No</v>
      </c>
      <c r="F493" s="7" t="str">
        <f>VLOOKUP($A493,'Medical Examinations'!$A$1:$P$2336,5,FALSE)</f>
        <v>No</v>
      </c>
      <c r="G493" s="7" t="str">
        <f>VLOOKUP($A493,'Medical Examinations'!$A$1:$P$2336,6,FALSE)</f>
        <v>No</v>
      </c>
      <c r="H493" s="7" t="str">
        <f>VLOOKUP($A493,'Medical Examinations'!$A$1:$P$2336,12,FALSE)</f>
        <v>0</v>
      </c>
      <c r="I493" s="7" t="str">
        <f>VLOOKUP($A493,'Medical Examinations'!$A$1:$P$2336,14,FALSE)</f>
        <v>No</v>
      </c>
      <c r="J493" s="7" t="str">
        <f>VLOOKUP($A493,'Medical Examinations'!$A$1:$P$2336,15,FALSE)</f>
        <v>Over weight</v>
      </c>
      <c r="K493" s="7" t="str">
        <f>VLOOKUP($A493,'Medical Examinations'!$A$1:$P$2336,16,FALSE)</f>
        <v>Normal</v>
      </c>
      <c r="L493" s="12">
        <f>VLOOKUP($A493,'Hospitalisation Details'!$A$1:$U$2344,18,FALSE)</f>
        <v>34493</v>
      </c>
      <c r="M493" s="21">
        <f>VLOOKUP($A493,'Hospitalisation Details'!$A$1:$U$2344,21,FALSE)</f>
        <v>20177.669999999998</v>
      </c>
      <c r="N493" s="9" t="str">
        <f>VLOOKUP($A493,'Hospitalisation Details'!$A$1:$U$2344,14,FALSE)</f>
        <v>tier - 2</v>
      </c>
      <c r="O493" s="9" t="str">
        <f>VLOOKUP($A493,'Hospitalisation Details'!$A$1:$U$2344,15,FALSE)</f>
        <v>tier - 1</v>
      </c>
      <c r="P493" s="9" t="str">
        <f>VLOOKUP($A493,'Hospitalisation Details'!$A$1:$U$2344,16,FALSE)</f>
        <v>R1011</v>
      </c>
      <c r="Q493" s="9">
        <f>VLOOKUP($A493,'Hospitalisation Details'!$A$1:$U$2344,20,FALSE)</f>
        <v>29</v>
      </c>
    </row>
    <row r="494" spans="1:17" ht="15.75" x14ac:dyDescent="0.25">
      <c r="A494" s="10" t="s">
        <v>1878</v>
      </c>
      <c r="B494" s="7" t="str">
        <f>VLOOKUP($A494,'Customer Names'!$A$1:$E$2336,4,FALSE)</f>
        <v xml:space="preserve">  Stacey</v>
      </c>
      <c r="C494" s="7">
        <f>VLOOKUP($A494,'Medical Examinations'!$A$1:$P$2336,2,FALSE)</f>
        <v>21.8</v>
      </c>
      <c r="D494" s="7">
        <f>VLOOKUP($A494,'Medical Examinations'!$A$1:$P$2336,3,FALSE)</f>
        <v>10.55</v>
      </c>
      <c r="E494" s="7" t="str">
        <f>VLOOKUP($A494,'Medical Examinations'!$A$1:$P$2336,13,FALSE)</f>
        <v>No</v>
      </c>
      <c r="F494" s="7" t="str">
        <f>VLOOKUP($A494,'Medical Examinations'!$A$1:$P$2336,5,FALSE)</f>
        <v>No</v>
      </c>
      <c r="G494" s="7" t="str">
        <f>VLOOKUP($A494,'Medical Examinations'!$A$1:$P$2336,6,FALSE)</f>
        <v>No</v>
      </c>
      <c r="H494" s="7" t="str">
        <f>VLOOKUP($A494,'Medical Examinations'!$A$1:$P$2336,12,FALSE)</f>
        <v>0</v>
      </c>
      <c r="I494" s="7" t="str">
        <f>VLOOKUP($A494,'Medical Examinations'!$A$1:$P$2336,14,FALSE)</f>
        <v>Yes</v>
      </c>
      <c r="J494" s="7" t="str">
        <f>VLOOKUP($A494,'Medical Examinations'!$A$1:$P$2336,15,FALSE)</f>
        <v>Normal weight</v>
      </c>
      <c r="K494" s="7" t="str">
        <f>VLOOKUP($A494,'Medical Examinations'!$A$1:$P$2336,16,FALSE)</f>
        <v>Diabetes</v>
      </c>
      <c r="L494" s="12">
        <f>VLOOKUP($A494,'Hospitalisation Details'!$A$1:$U$2344,18,FALSE)</f>
        <v>37446</v>
      </c>
      <c r="M494" s="21">
        <f>VLOOKUP($A494,'Hospitalisation Details'!$A$1:$U$2344,21,FALSE)</f>
        <v>20167.34</v>
      </c>
      <c r="N494" s="9" t="str">
        <f>VLOOKUP($A494,'Hospitalisation Details'!$A$1:$U$2344,14,FALSE)</f>
        <v>tier - 3</v>
      </c>
      <c r="O494" s="9" t="str">
        <f>VLOOKUP($A494,'Hospitalisation Details'!$A$1:$U$2344,15,FALSE)</f>
        <v>tier - 3</v>
      </c>
      <c r="P494" s="9" t="str">
        <f>VLOOKUP($A494,'Hospitalisation Details'!$A$1:$U$2344,16,FALSE)</f>
        <v>R1011</v>
      </c>
      <c r="Q494" s="9">
        <f>VLOOKUP($A494,'Hospitalisation Details'!$A$1:$U$2344,20,FALSE)</f>
        <v>20</v>
      </c>
    </row>
    <row r="495" spans="1:17" ht="15.75" x14ac:dyDescent="0.25">
      <c r="A495" s="10" t="s">
        <v>1877</v>
      </c>
      <c r="B495" s="7" t="str">
        <f>VLOOKUP($A495,'Customer Names'!$A$1:$E$2336,4,FALSE)</f>
        <v xml:space="preserve">  Louis</v>
      </c>
      <c r="C495" s="7">
        <f>VLOOKUP($A495,'Medical Examinations'!$A$1:$P$2336,2,FALSE)</f>
        <v>26.41</v>
      </c>
      <c r="D495" s="7">
        <f>VLOOKUP($A495,'Medical Examinations'!$A$1:$P$2336,3,FALSE)</f>
        <v>4.92</v>
      </c>
      <c r="E495" s="7" t="str">
        <f>VLOOKUP($A495,'Medical Examinations'!$A$1:$P$2336,13,FALSE)</f>
        <v>Yes</v>
      </c>
      <c r="F495" s="7" t="str">
        <f>VLOOKUP($A495,'Medical Examinations'!$A$1:$P$2336,5,FALSE)</f>
        <v>No</v>
      </c>
      <c r="G495" s="7" t="str">
        <f>VLOOKUP($A495,'Medical Examinations'!$A$1:$P$2336,6,FALSE)</f>
        <v>Yes</v>
      </c>
      <c r="H495" s="7">
        <f>VLOOKUP($A495,'Medical Examinations'!$A$1:$P$2336,12,FALSE)</f>
        <v>1</v>
      </c>
      <c r="I495" s="7" t="str">
        <f>VLOOKUP($A495,'Medical Examinations'!$A$1:$P$2336,14,FALSE)</f>
        <v>Yes</v>
      </c>
      <c r="J495" s="7" t="str">
        <f>VLOOKUP($A495,'Medical Examinations'!$A$1:$P$2336,15,FALSE)</f>
        <v>Over weight</v>
      </c>
      <c r="K495" s="7" t="str">
        <f>VLOOKUP($A495,'Medical Examinations'!$A$1:$P$2336,16,FALSE)</f>
        <v>Normal</v>
      </c>
      <c r="L495" s="12">
        <f>VLOOKUP($A495,'Hospitalisation Details'!$A$1:$U$2344,18,FALSE)</f>
        <v>30595</v>
      </c>
      <c r="M495" s="21">
        <f>VLOOKUP($A495,'Hospitalisation Details'!$A$1:$U$2344,21,FALSE)</f>
        <v>20149.32</v>
      </c>
      <c r="N495" s="9" t="str">
        <f>VLOOKUP($A495,'Hospitalisation Details'!$A$1:$U$2344,14,FALSE)</f>
        <v>tier - 2</v>
      </c>
      <c r="O495" s="9" t="str">
        <f>VLOOKUP($A495,'Hospitalisation Details'!$A$1:$U$2344,15,FALSE)</f>
        <v>tier - 1</v>
      </c>
      <c r="P495" s="9" t="str">
        <f>VLOOKUP($A495,'Hospitalisation Details'!$A$1:$U$2344,16,FALSE)</f>
        <v>R1016</v>
      </c>
      <c r="Q495" s="9">
        <f>VLOOKUP($A495,'Hospitalisation Details'!$A$1:$U$2344,20,FALSE)</f>
        <v>39</v>
      </c>
    </row>
    <row r="496" spans="1:17" ht="15.75" x14ac:dyDescent="0.25">
      <c r="A496" s="10" t="s">
        <v>1876</v>
      </c>
      <c r="B496" s="7" t="str">
        <f>VLOOKUP($A496,'Customer Names'!$A$1:$E$2336,4,FALSE)</f>
        <v xml:space="preserve">  Brian R</v>
      </c>
      <c r="C496" s="7">
        <f>VLOOKUP($A496,'Medical Examinations'!$A$1:$P$2336,2,FALSE)</f>
        <v>27.835000000000001</v>
      </c>
      <c r="D496" s="7">
        <f>VLOOKUP($A496,'Medical Examinations'!$A$1:$P$2336,3,FALSE)</f>
        <v>5.9</v>
      </c>
      <c r="E496" s="7" t="str">
        <f>VLOOKUP($A496,'Medical Examinations'!$A$1:$P$2336,13,FALSE)</f>
        <v>Yes</v>
      </c>
      <c r="F496" s="7" t="str">
        <f>VLOOKUP($A496,'Medical Examinations'!$A$1:$P$2336,5,FALSE)</f>
        <v>No</v>
      </c>
      <c r="G496" s="7" t="str">
        <f>VLOOKUP($A496,'Medical Examinations'!$A$1:$P$2336,6,FALSE)</f>
        <v>No</v>
      </c>
      <c r="H496" s="7">
        <f>VLOOKUP($A496,'Medical Examinations'!$A$1:$P$2336,12,FALSE)</f>
        <v>1</v>
      </c>
      <c r="I496" s="7" t="str">
        <f>VLOOKUP($A496,'Medical Examinations'!$A$1:$P$2336,14,FALSE)</f>
        <v>Yes</v>
      </c>
      <c r="J496" s="7" t="str">
        <f>VLOOKUP($A496,'Medical Examinations'!$A$1:$P$2336,15,FALSE)</f>
        <v>Over weight</v>
      </c>
      <c r="K496" s="7" t="str">
        <f>VLOOKUP($A496,'Medical Examinations'!$A$1:$P$2336,16,FALSE)</f>
        <v>Prediabetes</v>
      </c>
      <c r="L496" s="12">
        <f>VLOOKUP($A496,'Hospitalisation Details'!$A$1:$U$2344,18,FALSE)</f>
        <v>32349</v>
      </c>
      <c r="M496" s="21">
        <f>VLOOKUP($A496,'Hospitalisation Details'!$A$1:$U$2344,21,FALSE)</f>
        <v>20009.63</v>
      </c>
      <c r="N496" s="9" t="str">
        <f>VLOOKUP($A496,'Hospitalisation Details'!$A$1:$U$2344,14,FALSE)</f>
        <v>tier - 2</v>
      </c>
      <c r="O496" s="9" t="str">
        <f>VLOOKUP($A496,'Hospitalisation Details'!$A$1:$U$2344,15,FALSE)</f>
        <v>tier - 1</v>
      </c>
      <c r="P496" s="9" t="str">
        <f>VLOOKUP($A496,'Hospitalisation Details'!$A$1:$U$2344,16,FALSE)</f>
        <v>R1012</v>
      </c>
      <c r="Q496" s="9">
        <f>VLOOKUP($A496,'Hospitalisation Details'!$A$1:$U$2344,20,FALSE)</f>
        <v>34</v>
      </c>
    </row>
    <row r="497" spans="1:17" ht="15.75" x14ac:dyDescent="0.25">
      <c r="A497" s="10" t="s">
        <v>1875</v>
      </c>
      <c r="B497" s="7" t="str">
        <f>VLOOKUP($A497,'Customer Names'!$A$1:$E$2336,4,FALSE)</f>
        <v xml:space="preserve">  Jessica</v>
      </c>
      <c r="C497" s="7">
        <f>VLOOKUP($A497,'Medical Examinations'!$A$1:$P$2336,2,FALSE)</f>
        <v>51.74</v>
      </c>
      <c r="D497" s="7">
        <f>VLOOKUP($A497,'Medical Examinations'!$A$1:$P$2336,3,FALSE)</f>
        <v>4.9800000000000004</v>
      </c>
      <c r="E497" s="7" t="str">
        <f>VLOOKUP($A497,'Medical Examinations'!$A$1:$P$2336,13,FALSE)</f>
        <v>Yes</v>
      </c>
      <c r="F497" s="7" t="str">
        <f>VLOOKUP($A497,'Medical Examinations'!$A$1:$P$2336,5,FALSE)</f>
        <v>No</v>
      </c>
      <c r="G497" s="7" t="str">
        <f>VLOOKUP($A497,'Medical Examinations'!$A$1:$P$2336,6,FALSE)</f>
        <v>No</v>
      </c>
      <c r="H497" s="7">
        <f>VLOOKUP($A497,'Medical Examinations'!$A$1:$P$2336,12,FALSE)</f>
        <v>2</v>
      </c>
      <c r="I497" s="7" t="str">
        <f>VLOOKUP($A497,'Medical Examinations'!$A$1:$P$2336,14,FALSE)</f>
        <v>No</v>
      </c>
      <c r="J497" s="7" t="str">
        <f>VLOOKUP($A497,'Medical Examinations'!$A$1:$P$2336,15,FALSE)</f>
        <v>Obesity</v>
      </c>
      <c r="K497" s="7" t="str">
        <f>VLOOKUP($A497,'Medical Examinations'!$A$1:$P$2336,16,FALSE)</f>
        <v>Normal</v>
      </c>
      <c r="L497" s="12">
        <f>VLOOKUP($A497,'Hospitalisation Details'!$A$1:$U$2344,18,FALSE)</f>
        <v>24329</v>
      </c>
      <c r="M497" s="21">
        <f>VLOOKUP($A497,'Hospitalisation Details'!$A$1:$U$2344,21,FALSE)</f>
        <v>19995.29</v>
      </c>
      <c r="N497" s="9" t="str">
        <f>VLOOKUP($A497,'Hospitalisation Details'!$A$1:$U$2344,14,FALSE)</f>
        <v>tier - 1</v>
      </c>
      <c r="O497" s="9" t="str">
        <f>VLOOKUP($A497,'Hospitalisation Details'!$A$1:$U$2344,15,FALSE)</f>
        <v>tier - 3</v>
      </c>
      <c r="P497" s="9" t="str">
        <f>VLOOKUP($A497,'Hospitalisation Details'!$A$1:$U$2344,16,FALSE)</f>
        <v>R1026</v>
      </c>
      <c r="Q497" s="9">
        <f>VLOOKUP($A497,'Hospitalisation Details'!$A$1:$U$2344,20,FALSE)</f>
        <v>56</v>
      </c>
    </row>
    <row r="498" spans="1:17" ht="15.75" x14ac:dyDescent="0.25">
      <c r="A498" s="10" t="s">
        <v>1874</v>
      </c>
      <c r="B498" s="7" t="str">
        <f>VLOOKUP($A498,'Customer Names'!$A$1:$E$2336,4,FALSE)</f>
        <v xml:space="preserve">  Dawn M</v>
      </c>
      <c r="C498" s="7">
        <f>VLOOKUP($A498,'Medical Examinations'!$A$1:$P$2336,2,FALSE)</f>
        <v>23.37</v>
      </c>
      <c r="D498" s="7">
        <f>VLOOKUP($A498,'Medical Examinations'!$A$1:$P$2336,3,FALSE)</f>
        <v>5.8</v>
      </c>
      <c r="E498" s="7" t="str">
        <f>VLOOKUP($A498,'Medical Examinations'!$A$1:$P$2336,13,FALSE)</f>
        <v>No</v>
      </c>
      <c r="F498" s="7" t="str">
        <f>VLOOKUP($A498,'Medical Examinations'!$A$1:$P$2336,5,FALSE)</f>
        <v>No</v>
      </c>
      <c r="G498" s="7" t="str">
        <f>VLOOKUP($A498,'Medical Examinations'!$A$1:$P$2336,6,FALSE)</f>
        <v>No</v>
      </c>
      <c r="H498" s="7" t="str">
        <f>VLOOKUP($A498,'Medical Examinations'!$A$1:$P$2336,12,FALSE)</f>
        <v>0</v>
      </c>
      <c r="I498" s="7" t="str">
        <f>VLOOKUP($A498,'Medical Examinations'!$A$1:$P$2336,14,FALSE)</f>
        <v>Yes</v>
      </c>
      <c r="J498" s="7" t="str">
        <f>VLOOKUP($A498,'Medical Examinations'!$A$1:$P$2336,15,FALSE)</f>
        <v>Normal weight</v>
      </c>
      <c r="K498" s="7" t="str">
        <f>VLOOKUP($A498,'Medical Examinations'!$A$1:$P$2336,16,FALSE)</f>
        <v>Prediabetes</v>
      </c>
      <c r="L498" s="12">
        <f>VLOOKUP($A498,'Hospitalisation Details'!$A$1:$U$2344,18,FALSE)</f>
        <v>29503</v>
      </c>
      <c r="M498" s="21">
        <f>VLOOKUP($A498,'Hospitalisation Details'!$A$1:$U$2344,21,FALSE)</f>
        <v>19964.75</v>
      </c>
      <c r="N498" s="9" t="str">
        <f>VLOOKUP($A498,'Hospitalisation Details'!$A$1:$U$2344,14,FALSE)</f>
        <v>tier - 1</v>
      </c>
      <c r="O498" s="9" t="str">
        <f>VLOOKUP($A498,'Hospitalisation Details'!$A$1:$U$2344,15,FALSE)</f>
        <v>tier - 2</v>
      </c>
      <c r="P498" s="9" t="str">
        <f>VLOOKUP($A498,'Hospitalisation Details'!$A$1:$U$2344,16,FALSE)</f>
        <v>R1024</v>
      </c>
      <c r="Q498" s="9">
        <f>VLOOKUP($A498,'Hospitalisation Details'!$A$1:$U$2344,20,FALSE)</f>
        <v>42</v>
      </c>
    </row>
    <row r="499" spans="1:17" ht="15.75" x14ac:dyDescent="0.25">
      <c r="A499" s="10" t="s">
        <v>1873</v>
      </c>
      <c r="B499" s="7" t="str">
        <f>VLOOKUP($A499,'Customer Names'!$A$1:$E$2336,4,FALSE)</f>
        <v xml:space="preserve">  Chris</v>
      </c>
      <c r="C499" s="7">
        <f>VLOOKUP($A499,'Medical Examinations'!$A$1:$P$2336,2,FALSE)</f>
        <v>29.7</v>
      </c>
      <c r="D499" s="7">
        <f>VLOOKUP($A499,'Medical Examinations'!$A$1:$P$2336,3,FALSE)</f>
        <v>6.21</v>
      </c>
      <c r="E499" s="7" t="str">
        <f>VLOOKUP($A499,'Medical Examinations'!$A$1:$P$2336,13,FALSE)</f>
        <v>Yes</v>
      </c>
      <c r="F499" s="7" t="str">
        <f>VLOOKUP($A499,'Medical Examinations'!$A$1:$P$2336,5,FALSE)</f>
        <v>No</v>
      </c>
      <c r="G499" s="7" t="str">
        <f>VLOOKUP($A499,'Medical Examinations'!$A$1:$P$2336,6,FALSE)</f>
        <v>Yes</v>
      </c>
      <c r="H499" s="7">
        <f>VLOOKUP($A499,'Medical Examinations'!$A$1:$P$2336,12,FALSE)</f>
        <v>1</v>
      </c>
      <c r="I499" s="7" t="str">
        <f>VLOOKUP($A499,'Medical Examinations'!$A$1:$P$2336,14,FALSE)</f>
        <v>Yes</v>
      </c>
      <c r="J499" s="7" t="str">
        <f>VLOOKUP($A499,'Medical Examinations'!$A$1:$P$2336,15,FALSE)</f>
        <v>Over weight</v>
      </c>
      <c r="K499" s="7" t="str">
        <f>VLOOKUP($A499,'Medical Examinations'!$A$1:$P$2336,16,FALSE)</f>
        <v>Prediabetes</v>
      </c>
      <c r="L499" s="12">
        <f>VLOOKUP($A499,'Hospitalisation Details'!$A$1:$U$2344,18,FALSE)</f>
        <v>35721</v>
      </c>
      <c r="M499" s="21">
        <f>VLOOKUP($A499,'Hospitalisation Details'!$A$1:$U$2344,21,FALSE)</f>
        <v>19933.46</v>
      </c>
      <c r="N499" s="9" t="str">
        <f>VLOOKUP($A499,'Hospitalisation Details'!$A$1:$U$2344,14,FALSE)</f>
        <v>tier - 1</v>
      </c>
      <c r="O499" s="9" t="str">
        <f>VLOOKUP($A499,'Hospitalisation Details'!$A$1:$U$2344,15,FALSE)</f>
        <v>tier - 3</v>
      </c>
      <c r="P499" s="9" t="str">
        <f>VLOOKUP($A499,'Hospitalisation Details'!$A$1:$U$2344,16,FALSE)</f>
        <v>R1011</v>
      </c>
      <c r="Q499" s="9">
        <f>VLOOKUP($A499,'Hospitalisation Details'!$A$1:$U$2344,20,FALSE)</f>
        <v>25</v>
      </c>
    </row>
    <row r="500" spans="1:17" ht="15.75" x14ac:dyDescent="0.25">
      <c r="A500" s="10" t="s">
        <v>1872</v>
      </c>
      <c r="B500" s="7" t="str">
        <f>VLOOKUP($A500,'Customer Names'!$A$1:$E$2336,4,FALSE)</f>
        <v xml:space="preserve">  Karen</v>
      </c>
      <c r="C500" s="7">
        <f>VLOOKUP($A500,'Medical Examinations'!$A$1:$P$2336,2,FALSE)</f>
        <v>20.045000000000002</v>
      </c>
      <c r="D500" s="7">
        <f>VLOOKUP($A500,'Medical Examinations'!$A$1:$P$2336,3,FALSE)</f>
        <v>6.17</v>
      </c>
      <c r="E500" s="7" t="str">
        <f>VLOOKUP($A500,'Medical Examinations'!$A$1:$P$2336,13,FALSE)</f>
        <v>No</v>
      </c>
      <c r="F500" s="7" t="str">
        <f>VLOOKUP($A500,'Medical Examinations'!$A$1:$P$2336,5,FALSE)</f>
        <v>No</v>
      </c>
      <c r="G500" s="7" t="str">
        <f>VLOOKUP($A500,'Medical Examinations'!$A$1:$P$2336,6,FALSE)</f>
        <v>Yes</v>
      </c>
      <c r="H500" s="7">
        <f>VLOOKUP($A500,'Medical Examinations'!$A$1:$P$2336,12,FALSE)</f>
        <v>1</v>
      </c>
      <c r="I500" s="7" t="str">
        <f>VLOOKUP($A500,'Medical Examinations'!$A$1:$P$2336,14,FALSE)</f>
        <v>Yes</v>
      </c>
      <c r="J500" s="7" t="str">
        <f>VLOOKUP($A500,'Medical Examinations'!$A$1:$P$2336,15,FALSE)</f>
        <v>Normal weight</v>
      </c>
      <c r="K500" s="7" t="str">
        <f>VLOOKUP($A500,'Medical Examinations'!$A$1:$P$2336,16,FALSE)</f>
        <v>Prediabetes</v>
      </c>
      <c r="L500" s="12">
        <f>VLOOKUP($A500,'Hospitalisation Details'!$A$1:$U$2344,18,FALSE)</f>
        <v>29158</v>
      </c>
      <c r="M500" s="21">
        <f>VLOOKUP($A500,'Hospitalisation Details'!$A$1:$U$2344,21,FALSE)</f>
        <v>19798.05</v>
      </c>
      <c r="N500" s="9" t="str">
        <f>VLOOKUP($A500,'Hospitalisation Details'!$A$1:$U$2344,14,FALSE)</f>
        <v>tier - 1</v>
      </c>
      <c r="O500" s="9" t="str">
        <f>VLOOKUP($A500,'Hospitalisation Details'!$A$1:$U$2344,15,FALSE)</f>
        <v>tier - 1</v>
      </c>
      <c r="P500" s="9" t="str">
        <f>VLOOKUP($A500,'Hospitalisation Details'!$A$1:$U$2344,16,FALSE)</f>
        <v>R1024</v>
      </c>
      <c r="Q500" s="9">
        <f>VLOOKUP($A500,'Hospitalisation Details'!$A$1:$U$2344,20,FALSE)</f>
        <v>43</v>
      </c>
    </row>
    <row r="501" spans="1:17" ht="15.75" x14ac:dyDescent="0.25">
      <c r="A501" s="10" t="s">
        <v>1871</v>
      </c>
      <c r="B501" s="7" t="str">
        <f>VLOOKUP($A501,'Customer Names'!$A$1:$E$2336,4,FALSE)</f>
        <v xml:space="preserve">  Jessica</v>
      </c>
      <c r="C501" s="7">
        <f>VLOOKUP($A501,'Medical Examinations'!$A$1:$P$2336,2,FALSE)</f>
        <v>27.83</v>
      </c>
      <c r="D501" s="7">
        <f>VLOOKUP($A501,'Medical Examinations'!$A$1:$P$2336,3,FALSE)</f>
        <v>5.36</v>
      </c>
      <c r="E501" s="7" t="str">
        <f>VLOOKUP($A501,'Medical Examinations'!$A$1:$P$2336,13,FALSE)</f>
        <v>No</v>
      </c>
      <c r="F501" s="7" t="str">
        <f>VLOOKUP($A501,'Medical Examinations'!$A$1:$P$2336,5,FALSE)</f>
        <v>No</v>
      </c>
      <c r="G501" s="7" t="str">
        <f>VLOOKUP($A501,'Medical Examinations'!$A$1:$P$2336,6,FALSE)</f>
        <v>No</v>
      </c>
      <c r="H501" s="7">
        <f>VLOOKUP($A501,'Medical Examinations'!$A$1:$P$2336,12,FALSE)</f>
        <v>2</v>
      </c>
      <c r="I501" s="7" t="str">
        <f>VLOOKUP($A501,'Medical Examinations'!$A$1:$P$2336,14,FALSE)</f>
        <v>No</v>
      </c>
      <c r="J501" s="7" t="str">
        <f>VLOOKUP($A501,'Medical Examinations'!$A$1:$P$2336,15,FALSE)</f>
        <v>Over weight</v>
      </c>
      <c r="K501" s="7" t="str">
        <f>VLOOKUP($A501,'Medical Examinations'!$A$1:$P$2336,16,FALSE)</f>
        <v>Normal</v>
      </c>
      <c r="L501" s="12">
        <f>VLOOKUP($A501,'Hospitalisation Details'!$A$1:$U$2344,18,FALSE)</f>
        <v>26464</v>
      </c>
      <c r="M501" s="21">
        <f>VLOOKUP($A501,'Hospitalisation Details'!$A$1:$U$2344,21,FALSE)</f>
        <v>19749.38</v>
      </c>
      <c r="N501" s="9" t="str">
        <f>VLOOKUP($A501,'Hospitalisation Details'!$A$1:$U$2344,14,FALSE)</f>
        <v>tier - 1</v>
      </c>
      <c r="O501" s="9" t="str">
        <f>VLOOKUP($A501,'Hospitalisation Details'!$A$1:$U$2344,15,FALSE)</f>
        <v>tier - 3</v>
      </c>
      <c r="P501" s="9" t="str">
        <f>VLOOKUP($A501,'Hospitalisation Details'!$A$1:$U$2344,16,FALSE)</f>
        <v>R1013</v>
      </c>
      <c r="Q501" s="9">
        <f>VLOOKUP($A501,'Hospitalisation Details'!$A$1:$U$2344,20,FALSE)</f>
        <v>50</v>
      </c>
    </row>
    <row r="502" spans="1:17" ht="15.75" x14ac:dyDescent="0.25">
      <c r="A502" s="10" t="s">
        <v>1870</v>
      </c>
      <c r="B502" s="7" t="str">
        <f>VLOOKUP($A502,'Customer Names'!$A$1:$E$2336,4,FALSE)</f>
        <v xml:space="preserve">  Mathieu</v>
      </c>
      <c r="C502" s="7">
        <f>VLOOKUP($A502,'Medical Examinations'!$A$1:$P$2336,2,FALSE)</f>
        <v>28.93</v>
      </c>
      <c r="D502" s="7">
        <f>VLOOKUP($A502,'Medical Examinations'!$A$1:$P$2336,3,FALSE)</f>
        <v>5.2</v>
      </c>
      <c r="E502" s="7" t="str">
        <f>VLOOKUP($A502,'Medical Examinations'!$A$1:$P$2336,13,FALSE)</f>
        <v>No</v>
      </c>
      <c r="F502" s="7" t="str">
        <f>VLOOKUP($A502,'Medical Examinations'!$A$1:$P$2336,5,FALSE)</f>
        <v>No</v>
      </c>
      <c r="G502" s="7" t="str">
        <f>VLOOKUP($A502,'Medical Examinations'!$A$1:$P$2336,6,FALSE)</f>
        <v>No</v>
      </c>
      <c r="H502" s="7" t="str">
        <f>VLOOKUP($A502,'Medical Examinations'!$A$1:$P$2336,12,FALSE)</f>
        <v>0</v>
      </c>
      <c r="I502" s="7" t="str">
        <f>VLOOKUP($A502,'Medical Examinations'!$A$1:$P$2336,14,FALSE)</f>
        <v>Yes</v>
      </c>
      <c r="J502" s="7" t="str">
        <f>VLOOKUP($A502,'Medical Examinations'!$A$1:$P$2336,15,FALSE)</f>
        <v>Over weight</v>
      </c>
      <c r="K502" s="7" t="str">
        <f>VLOOKUP($A502,'Medical Examinations'!$A$1:$P$2336,16,FALSE)</f>
        <v>Normal</v>
      </c>
      <c r="L502" s="12">
        <f>VLOOKUP($A502,'Hospitalisation Details'!$A$1:$U$2344,18,FALSE)</f>
        <v>33093</v>
      </c>
      <c r="M502" s="21">
        <f>VLOOKUP($A502,'Hospitalisation Details'!$A$1:$U$2344,21,FALSE)</f>
        <v>19719.689999999999</v>
      </c>
      <c r="N502" s="9" t="str">
        <f>VLOOKUP($A502,'Hospitalisation Details'!$A$1:$U$2344,14,FALSE)</f>
        <v>tier - 1</v>
      </c>
      <c r="O502" s="9" t="str">
        <f>VLOOKUP($A502,'Hospitalisation Details'!$A$1:$U$2344,15,FALSE)</f>
        <v>tier - 2</v>
      </c>
      <c r="P502" s="9" t="str">
        <f>VLOOKUP($A502,'Hospitalisation Details'!$A$1:$U$2344,16,FALSE)</f>
        <v>R1013</v>
      </c>
      <c r="Q502" s="9">
        <f>VLOOKUP($A502,'Hospitalisation Details'!$A$1:$U$2344,20,FALSE)</f>
        <v>32</v>
      </c>
    </row>
    <row r="503" spans="1:17" ht="15.75" x14ac:dyDescent="0.25">
      <c r="A503" s="10" t="s">
        <v>1869</v>
      </c>
      <c r="B503" s="7" t="str">
        <f>VLOOKUP($A503,'Customer Names'!$A$1:$E$2336,4,FALSE)</f>
        <v xml:space="preserve">  Kam S</v>
      </c>
      <c r="C503" s="7">
        <f>VLOOKUP($A503,'Medical Examinations'!$A$1:$P$2336,2,FALSE)</f>
        <v>33.82</v>
      </c>
      <c r="D503" s="7">
        <f>VLOOKUP($A503,'Medical Examinations'!$A$1:$P$2336,3,FALSE)</f>
        <v>5.42</v>
      </c>
      <c r="E503" s="7" t="str">
        <f>VLOOKUP($A503,'Medical Examinations'!$A$1:$P$2336,13,FALSE)</f>
        <v>No</v>
      </c>
      <c r="F503" s="7" t="str">
        <f>VLOOKUP($A503,'Medical Examinations'!$A$1:$P$2336,5,FALSE)</f>
        <v>No</v>
      </c>
      <c r="G503" s="7" t="str">
        <f>VLOOKUP($A503,'Medical Examinations'!$A$1:$P$2336,6,FALSE)</f>
        <v>No</v>
      </c>
      <c r="H503" s="7" t="str">
        <f>VLOOKUP($A503,'Medical Examinations'!$A$1:$P$2336,12,FALSE)</f>
        <v>0</v>
      </c>
      <c r="I503" s="7" t="str">
        <f>VLOOKUP($A503,'Medical Examinations'!$A$1:$P$2336,14,FALSE)</f>
        <v>No</v>
      </c>
      <c r="J503" s="7" t="str">
        <f>VLOOKUP($A503,'Medical Examinations'!$A$1:$P$2336,15,FALSE)</f>
        <v>Obesity</v>
      </c>
      <c r="K503" s="7" t="str">
        <f>VLOOKUP($A503,'Medical Examinations'!$A$1:$P$2336,16,FALSE)</f>
        <v>Normal</v>
      </c>
      <c r="L503" s="12">
        <f>VLOOKUP($A503,'Hospitalisation Details'!$A$1:$U$2344,18,FALSE)</f>
        <v>34573</v>
      </c>
      <c r="M503" s="21">
        <f>VLOOKUP($A503,'Hospitalisation Details'!$A$1:$U$2344,21,FALSE)</f>
        <v>19673.34</v>
      </c>
      <c r="N503" s="9" t="str">
        <f>VLOOKUP($A503,'Hospitalisation Details'!$A$1:$U$2344,14,FALSE)</f>
        <v>tier - 1</v>
      </c>
      <c r="O503" s="9" t="str">
        <f>VLOOKUP($A503,'Hospitalisation Details'!$A$1:$U$2344,15,FALSE)</f>
        <v>tier - 2</v>
      </c>
      <c r="P503" s="9" t="str">
        <f>VLOOKUP($A503,'Hospitalisation Details'!$A$1:$U$2344,16,FALSE)</f>
        <v>R1012</v>
      </c>
      <c r="Q503" s="9">
        <f>VLOOKUP($A503,'Hospitalisation Details'!$A$1:$U$2344,20,FALSE)</f>
        <v>28</v>
      </c>
    </row>
    <row r="504" spans="1:17" ht="15.75" x14ac:dyDescent="0.25">
      <c r="A504" s="10" t="s">
        <v>1868</v>
      </c>
      <c r="B504" s="7" t="str">
        <f>VLOOKUP($A504,'Customer Names'!$A$1:$E$2336,4,FALSE)</f>
        <v xml:space="preserve">  Valerie A</v>
      </c>
      <c r="C504" s="7">
        <f>VLOOKUP($A504,'Medical Examinations'!$A$1:$P$2336,2,FALSE)</f>
        <v>20.234999999999999</v>
      </c>
      <c r="D504" s="7">
        <f>VLOOKUP($A504,'Medical Examinations'!$A$1:$P$2336,3,FALSE)</f>
        <v>6.84</v>
      </c>
      <c r="E504" s="7" t="str">
        <f>VLOOKUP($A504,'Medical Examinations'!$A$1:$P$2336,13,FALSE)</f>
        <v>No</v>
      </c>
      <c r="F504" s="7" t="str">
        <f>VLOOKUP($A504,'Medical Examinations'!$A$1:$P$2336,5,FALSE)</f>
        <v>No</v>
      </c>
      <c r="G504" s="7" t="str">
        <f>VLOOKUP($A504,'Medical Examinations'!$A$1:$P$2336,6,FALSE)</f>
        <v>No</v>
      </c>
      <c r="H504" s="7" t="str">
        <f>VLOOKUP($A504,'Medical Examinations'!$A$1:$P$2336,12,FALSE)</f>
        <v>0</v>
      </c>
      <c r="I504" s="7" t="str">
        <f>VLOOKUP($A504,'Medical Examinations'!$A$1:$P$2336,14,FALSE)</f>
        <v>Yes</v>
      </c>
      <c r="J504" s="7" t="str">
        <f>VLOOKUP($A504,'Medical Examinations'!$A$1:$P$2336,15,FALSE)</f>
        <v>Normal weight</v>
      </c>
      <c r="K504" s="7" t="str">
        <f>VLOOKUP($A504,'Medical Examinations'!$A$1:$P$2336,16,FALSE)</f>
        <v>Diabetes</v>
      </c>
      <c r="L504" s="12">
        <f>VLOOKUP($A504,'Hospitalisation Details'!$A$1:$U$2344,18,FALSE)</f>
        <v>28757</v>
      </c>
      <c r="M504" s="21">
        <f>VLOOKUP($A504,'Hospitalisation Details'!$A$1:$U$2344,21,FALSE)</f>
        <v>19594.810000000001</v>
      </c>
      <c r="N504" s="9" t="str">
        <f>VLOOKUP($A504,'Hospitalisation Details'!$A$1:$U$2344,14,FALSE)</f>
        <v>tier - 1</v>
      </c>
      <c r="O504" s="9" t="str">
        <f>VLOOKUP($A504,'Hospitalisation Details'!$A$1:$U$2344,15,FALSE)</f>
        <v>tier - 1</v>
      </c>
      <c r="P504" s="9" t="str">
        <f>VLOOKUP($A504,'Hospitalisation Details'!$A$1:$U$2344,16,FALSE)</f>
        <v>R1024</v>
      </c>
      <c r="Q504" s="9">
        <f>VLOOKUP($A504,'Hospitalisation Details'!$A$1:$U$2344,20,FALSE)</f>
        <v>44</v>
      </c>
    </row>
    <row r="505" spans="1:17" ht="15.75" x14ac:dyDescent="0.25">
      <c r="A505" s="10" t="s">
        <v>1867</v>
      </c>
      <c r="B505" s="7" t="str">
        <f>VLOOKUP($A505,'Customer Names'!$A$1:$E$2336,4,FALSE)</f>
        <v xml:space="preserve">  Freya R</v>
      </c>
      <c r="C505" s="7">
        <f>VLOOKUP($A505,'Medical Examinations'!$A$1:$P$2336,2,FALSE)</f>
        <v>49.2</v>
      </c>
      <c r="D505" s="7">
        <f>VLOOKUP($A505,'Medical Examinations'!$A$1:$P$2336,3,FALSE)</f>
        <v>10.9</v>
      </c>
      <c r="E505" s="7" t="str">
        <f>VLOOKUP($A505,'Medical Examinations'!$A$1:$P$2336,13,FALSE)</f>
        <v>Yes</v>
      </c>
      <c r="F505" s="7" t="str">
        <f>VLOOKUP($A505,'Medical Examinations'!$A$1:$P$2336,5,FALSE)</f>
        <v>No</v>
      </c>
      <c r="G505" s="7" t="str">
        <f>VLOOKUP($A505,'Medical Examinations'!$A$1:$P$2336,6,FALSE)</f>
        <v>Yes</v>
      </c>
      <c r="H505" s="7">
        <f>VLOOKUP($A505,'Medical Examinations'!$A$1:$P$2336,12,FALSE)</f>
        <v>1</v>
      </c>
      <c r="I505" s="7" t="str">
        <f>VLOOKUP($A505,'Medical Examinations'!$A$1:$P$2336,14,FALSE)</f>
        <v>No</v>
      </c>
      <c r="J505" s="7" t="str">
        <f>VLOOKUP($A505,'Medical Examinations'!$A$1:$P$2336,15,FALSE)</f>
        <v>Obesity</v>
      </c>
      <c r="K505" s="7" t="str">
        <f>VLOOKUP($A505,'Medical Examinations'!$A$1:$P$2336,16,FALSE)</f>
        <v>Diabetes</v>
      </c>
      <c r="L505" s="12">
        <f>VLOOKUP($A505,'Hospitalisation Details'!$A$1:$U$2344,18,FALSE)</f>
        <v>23206</v>
      </c>
      <c r="M505" s="21">
        <f>VLOOKUP($A505,'Hospitalisation Details'!$A$1:$U$2344,21,FALSE)</f>
        <v>19551.34</v>
      </c>
      <c r="N505" s="9" t="str">
        <f>VLOOKUP($A505,'Hospitalisation Details'!$A$1:$U$2344,14,FALSE)</f>
        <v>tier - 1</v>
      </c>
      <c r="O505" s="9" t="str">
        <f>VLOOKUP($A505,'Hospitalisation Details'!$A$1:$U$2344,15,FALSE)</f>
        <v>tier - 3</v>
      </c>
      <c r="P505" s="9" t="str">
        <f>VLOOKUP($A505,'Hospitalisation Details'!$A$1:$U$2344,16,FALSE)</f>
        <v>R1012</v>
      </c>
      <c r="Q505" s="9">
        <f>VLOOKUP($A505,'Hospitalisation Details'!$A$1:$U$2344,20,FALSE)</f>
        <v>59</v>
      </c>
    </row>
    <row r="506" spans="1:17" ht="15.75" x14ac:dyDescent="0.25">
      <c r="A506" s="10" t="s">
        <v>1866</v>
      </c>
      <c r="B506" s="7" t="str">
        <f>VLOOKUP($A506,'Customer Names'!$A$1:$E$2336,4,FALSE)</f>
        <v xml:space="preserve">  Jennifer</v>
      </c>
      <c r="C506" s="7">
        <f>VLOOKUP($A506,'Medical Examinations'!$A$1:$P$2336,2,FALSE)</f>
        <v>26.4</v>
      </c>
      <c r="D506" s="7">
        <f>VLOOKUP($A506,'Medical Examinations'!$A$1:$P$2336,3,FALSE)</f>
        <v>4.87</v>
      </c>
      <c r="E506" s="7" t="str">
        <f>VLOOKUP($A506,'Medical Examinations'!$A$1:$P$2336,13,FALSE)</f>
        <v>Yes</v>
      </c>
      <c r="F506" s="7" t="str">
        <f>VLOOKUP($A506,'Medical Examinations'!$A$1:$P$2336,5,FALSE)</f>
        <v>No</v>
      </c>
      <c r="G506" s="7" t="str">
        <f>VLOOKUP($A506,'Medical Examinations'!$A$1:$P$2336,6,FALSE)</f>
        <v>No</v>
      </c>
      <c r="H506" s="7" t="str">
        <f>VLOOKUP($A506,'Medical Examinations'!$A$1:$P$2336,12,FALSE)</f>
        <v>0</v>
      </c>
      <c r="I506" s="7" t="str">
        <f>VLOOKUP($A506,'Medical Examinations'!$A$1:$P$2336,14,FALSE)</f>
        <v>Yes</v>
      </c>
      <c r="J506" s="7" t="str">
        <f>VLOOKUP($A506,'Medical Examinations'!$A$1:$P$2336,15,FALSE)</f>
        <v>Over weight</v>
      </c>
      <c r="K506" s="7" t="str">
        <f>VLOOKUP($A506,'Medical Examinations'!$A$1:$P$2336,16,FALSE)</f>
        <v>Normal</v>
      </c>
      <c r="L506" s="12">
        <f>VLOOKUP($A506,'Hospitalisation Details'!$A$1:$U$2344,18,FALSE)</f>
        <v>31307</v>
      </c>
      <c r="M506" s="21">
        <f>VLOOKUP($A506,'Hospitalisation Details'!$A$1:$U$2344,21,FALSE)</f>
        <v>19539.240000000002</v>
      </c>
      <c r="N506" s="9" t="str">
        <f>VLOOKUP($A506,'Hospitalisation Details'!$A$1:$U$2344,14,FALSE)</f>
        <v>tier - 1</v>
      </c>
      <c r="O506" s="9" t="str">
        <f>VLOOKUP($A506,'Hospitalisation Details'!$A$1:$U$2344,15,FALSE)</f>
        <v>tier - 1</v>
      </c>
      <c r="P506" s="9" t="str">
        <f>VLOOKUP($A506,'Hospitalisation Details'!$A$1:$U$2344,16,FALSE)</f>
        <v>R1013</v>
      </c>
      <c r="Q506" s="9">
        <f>VLOOKUP($A506,'Hospitalisation Details'!$A$1:$U$2344,20,FALSE)</f>
        <v>37</v>
      </c>
    </row>
    <row r="507" spans="1:17" ht="15.75" x14ac:dyDescent="0.25">
      <c r="A507" s="10" t="s">
        <v>1865</v>
      </c>
      <c r="B507" s="7" t="str">
        <f>VLOOKUP($A507,'Customer Names'!$A$1:$E$2336,4,FALSE)</f>
        <v xml:space="preserve">  Kara</v>
      </c>
      <c r="C507" s="7">
        <f>VLOOKUP($A507,'Medical Examinations'!$A$1:$P$2336,2,FALSE)</f>
        <v>28.38</v>
      </c>
      <c r="D507" s="7">
        <f>VLOOKUP($A507,'Medical Examinations'!$A$1:$P$2336,3,FALSE)</f>
        <v>6.07</v>
      </c>
      <c r="E507" s="7" t="str">
        <f>VLOOKUP($A507,'Medical Examinations'!$A$1:$P$2336,13,FALSE)</f>
        <v>No</v>
      </c>
      <c r="F507" s="7" t="str">
        <f>VLOOKUP($A507,'Medical Examinations'!$A$1:$P$2336,5,FALSE)</f>
        <v>No</v>
      </c>
      <c r="G507" s="7" t="str">
        <f>VLOOKUP($A507,'Medical Examinations'!$A$1:$P$2336,6,FALSE)</f>
        <v>No</v>
      </c>
      <c r="H507" s="7">
        <f>VLOOKUP($A507,'Medical Examinations'!$A$1:$P$2336,12,FALSE)</f>
        <v>1</v>
      </c>
      <c r="I507" s="7" t="str">
        <f>VLOOKUP($A507,'Medical Examinations'!$A$1:$P$2336,14,FALSE)</f>
        <v>Yes</v>
      </c>
      <c r="J507" s="7" t="str">
        <f>VLOOKUP($A507,'Medical Examinations'!$A$1:$P$2336,15,FALSE)</f>
        <v>Over weight</v>
      </c>
      <c r="K507" s="7" t="str">
        <f>VLOOKUP($A507,'Medical Examinations'!$A$1:$P$2336,16,FALSE)</f>
        <v>Prediabetes</v>
      </c>
      <c r="L507" s="12">
        <f>VLOOKUP($A507,'Hospitalisation Details'!$A$1:$U$2344,18,FALSE)</f>
        <v>33835</v>
      </c>
      <c r="M507" s="21">
        <f>VLOOKUP($A507,'Hospitalisation Details'!$A$1:$U$2344,21,FALSE)</f>
        <v>19521.97</v>
      </c>
      <c r="N507" s="9" t="str">
        <f>VLOOKUP($A507,'Hospitalisation Details'!$A$1:$U$2344,14,FALSE)</f>
        <v>tier - 1</v>
      </c>
      <c r="O507" s="9" t="str">
        <f>VLOOKUP($A507,'Hospitalisation Details'!$A$1:$U$2344,15,FALSE)</f>
        <v>tier - 2</v>
      </c>
      <c r="P507" s="9" t="str">
        <f>VLOOKUP($A507,'Hospitalisation Details'!$A$1:$U$2344,16,FALSE)</f>
        <v>R1013</v>
      </c>
      <c r="Q507" s="9">
        <f>VLOOKUP($A507,'Hospitalisation Details'!$A$1:$U$2344,20,FALSE)</f>
        <v>30</v>
      </c>
    </row>
    <row r="508" spans="1:17" ht="15.75" x14ac:dyDescent="0.25">
      <c r="A508" s="10" t="s">
        <v>1864</v>
      </c>
      <c r="B508" s="7" t="str">
        <f>VLOOKUP($A508,'Customer Names'!$A$1:$E$2336,4,FALSE)</f>
        <v xml:space="preserve">  Bradley A</v>
      </c>
      <c r="C508" s="7">
        <f>VLOOKUP($A508,'Medical Examinations'!$A$1:$P$2336,2,FALSE)</f>
        <v>24.64</v>
      </c>
      <c r="D508" s="7">
        <f>VLOOKUP($A508,'Medical Examinations'!$A$1:$P$2336,3,FALSE)</f>
        <v>4.33</v>
      </c>
      <c r="E508" s="7" t="str">
        <f>VLOOKUP($A508,'Medical Examinations'!$A$1:$P$2336,13,FALSE)</f>
        <v>No</v>
      </c>
      <c r="F508" s="7" t="str">
        <f>VLOOKUP($A508,'Medical Examinations'!$A$1:$P$2336,5,FALSE)</f>
        <v>No</v>
      </c>
      <c r="G508" s="7" t="str">
        <f>VLOOKUP($A508,'Medical Examinations'!$A$1:$P$2336,6,FALSE)</f>
        <v>No</v>
      </c>
      <c r="H508" s="7" t="str">
        <f>VLOOKUP($A508,'Medical Examinations'!$A$1:$P$2336,12,FALSE)</f>
        <v>0</v>
      </c>
      <c r="I508" s="7" t="str">
        <f>VLOOKUP($A508,'Medical Examinations'!$A$1:$P$2336,14,FALSE)</f>
        <v>Yes</v>
      </c>
      <c r="J508" s="7" t="str">
        <f>VLOOKUP($A508,'Medical Examinations'!$A$1:$P$2336,15,FALSE)</f>
        <v>Normal weight</v>
      </c>
      <c r="K508" s="7" t="str">
        <f>VLOOKUP($A508,'Medical Examinations'!$A$1:$P$2336,16,FALSE)</f>
        <v>Normal</v>
      </c>
      <c r="L508" s="12">
        <f>VLOOKUP($A508,'Hospitalisation Details'!$A$1:$U$2344,18,FALSE)</f>
        <v>29533</v>
      </c>
      <c r="M508" s="21">
        <f>VLOOKUP($A508,'Hospitalisation Details'!$A$1:$U$2344,21,FALSE)</f>
        <v>19515.54</v>
      </c>
      <c r="N508" s="9" t="str">
        <f>VLOOKUP($A508,'Hospitalisation Details'!$A$1:$U$2344,14,FALSE)</f>
        <v>tier - 1</v>
      </c>
      <c r="O508" s="9" t="str">
        <f>VLOOKUP($A508,'Hospitalisation Details'!$A$1:$U$2344,15,FALSE)</f>
        <v>tier - 1</v>
      </c>
      <c r="P508" s="9" t="str">
        <f>VLOOKUP($A508,'Hospitalisation Details'!$A$1:$U$2344,16,FALSE)</f>
        <v>R1013</v>
      </c>
      <c r="Q508" s="9">
        <f>VLOOKUP($A508,'Hospitalisation Details'!$A$1:$U$2344,20,FALSE)</f>
        <v>42</v>
      </c>
    </row>
    <row r="509" spans="1:17" ht="15.75" x14ac:dyDescent="0.25">
      <c r="A509" s="10" t="s">
        <v>1863</v>
      </c>
      <c r="B509" s="7" t="str">
        <f>VLOOKUP($A509,'Customer Names'!$A$1:$E$2336,4,FALSE)</f>
        <v xml:space="preserve">  Brendan</v>
      </c>
      <c r="C509" s="7">
        <f>VLOOKUP($A509,'Medical Examinations'!$A$1:$P$2336,2,FALSE)</f>
        <v>39.71</v>
      </c>
      <c r="D509" s="7">
        <f>VLOOKUP($A509,'Medical Examinations'!$A$1:$P$2336,3,FALSE)</f>
        <v>5.83</v>
      </c>
      <c r="E509" s="7" t="str">
        <f>VLOOKUP($A509,'Medical Examinations'!$A$1:$P$2336,13,FALSE)</f>
        <v>No</v>
      </c>
      <c r="F509" s="7" t="str">
        <f>VLOOKUP($A509,'Medical Examinations'!$A$1:$P$2336,5,FALSE)</f>
        <v>No</v>
      </c>
      <c r="G509" s="7" t="str">
        <f>VLOOKUP($A509,'Medical Examinations'!$A$1:$P$2336,6,FALSE)</f>
        <v>No</v>
      </c>
      <c r="H509" s="7">
        <f>VLOOKUP($A509,'Medical Examinations'!$A$1:$P$2336,12,FALSE)</f>
        <v>1</v>
      </c>
      <c r="I509" s="7" t="str">
        <f>VLOOKUP($A509,'Medical Examinations'!$A$1:$P$2336,14,FALSE)</f>
        <v>No</v>
      </c>
      <c r="J509" s="7" t="str">
        <f>VLOOKUP($A509,'Medical Examinations'!$A$1:$P$2336,15,FALSE)</f>
        <v>Obesity</v>
      </c>
      <c r="K509" s="7" t="str">
        <f>VLOOKUP($A509,'Medical Examinations'!$A$1:$P$2336,16,FALSE)</f>
        <v>Prediabetes</v>
      </c>
      <c r="L509" s="12">
        <f>VLOOKUP($A509,'Hospitalisation Details'!$A$1:$U$2344,18,FALSE)</f>
        <v>32111</v>
      </c>
      <c r="M509" s="21">
        <f>VLOOKUP($A509,'Hospitalisation Details'!$A$1:$U$2344,21,FALSE)</f>
        <v>19496.72</v>
      </c>
      <c r="N509" s="9" t="str">
        <f>VLOOKUP($A509,'Hospitalisation Details'!$A$1:$U$2344,14,FALSE)</f>
        <v>tier - 1</v>
      </c>
      <c r="O509" s="9" t="str">
        <f>VLOOKUP($A509,'Hospitalisation Details'!$A$1:$U$2344,15,FALSE)</f>
        <v>tier - 3</v>
      </c>
      <c r="P509" s="9" t="str">
        <f>VLOOKUP($A509,'Hospitalisation Details'!$A$1:$U$2344,16,FALSE)</f>
        <v>R1019</v>
      </c>
      <c r="Q509" s="9">
        <f>VLOOKUP($A509,'Hospitalisation Details'!$A$1:$U$2344,20,FALSE)</f>
        <v>35</v>
      </c>
    </row>
    <row r="510" spans="1:17" ht="15.75" x14ac:dyDescent="0.25">
      <c r="A510" s="10" t="s">
        <v>1862</v>
      </c>
      <c r="B510" s="7" t="str">
        <f>VLOOKUP($A510,'Customer Names'!$A$1:$E$2336,4,FALSE)</f>
        <v xml:space="preserve">  Amber R</v>
      </c>
      <c r="C510" s="7">
        <f>VLOOKUP($A510,'Medical Examinations'!$A$1:$P$2336,2,FALSE)</f>
        <v>22.22</v>
      </c>
      <c r="D510" s="7">
        <f>VLOOKUP($A510,'Medical Examinations'!$A$1:$P$2336,3,FALSE)</f>
        <v>5.5</v>
      </c>
      <c r="E510" s="7" t="str">
        <f>VLOOKUP($A510,'Medical Examinations'!$A$1:$P$2336,13,FALSE)</f>
        <v>No</v>
      </c>
      <c r="F510" s="7" t="str">
        <f>VLOOKUP($A510,'Medical Examinations'!$A$1:$P$2336,5,FALSE)</f>
        <v>No</v>
      </c>
      <c r="G510" s="7" t="str">
        <f>VLOOKUP($A510,'Medical Examinations'!$A$1:$P$2336,6,FALSE)</f>
        <v>No</v>
      </c>
      <c r="H510" s="7" t="str">
        <f>VLOOKUP($A510,'Medical Examinations'!$A$1:$P$2336,12,FALSE)</f>
        <v>0</v>
      </c>
      <c r="I510" s="7" t="str">
        <f>VLOOKUP($A510,'Medical Examinations'!$A$1:$P$2336,14,FALSE)</f>
        <v>Yes</v>
      </c>
      <c r="J510" s="7" t="str">
        <f>VLOOKUP($A510,'Medical Examinations'!$A$1:$P$2336,15,FALSE)</f>
        <v>Normal weight</v>
      </c>
      <c r="K510" s="7" t="str">
        <f>VLOOKUP($A510,'Medical Examinations'!$A$1:$P$2336,16,FALSE)</f>
        <v>Normal</v>
      </c>
      <c r="L510" s="12">
        <f>VLOOKUP($A510,'Hospitalisation Details'!$A$1:$U$2344,18,FALSE)</f>
        <v>30300</v>
      </c>
      <c r="M510" s="21">
        <f>VLOOKUP($A510,'Hospitalisation Details'!$A$1:$U$2344,21,FALSE)</f>
        <v>19444.27</v>
      </c>
      <c r="N510" s="9" t="str">
        <f>VLOOKUP($A510,'Hospitalisation Details'!$A$1:$U$2344,14,FALSE)</f>
        <v>tier - 1</v>
      </c>
      <c r="O510" s="9" t="str">
        <f>VLOOKUP($A510,'Hospitalisation Details'!$A$1:$U$2344,15,FALSE)</f>
        <v>tier - 1</v>
      </c>
      <c r="P510" s="9" t="str">
        <f>VLOOKUP($A510,'Hospitalisation Details'!$A$1:$U$2344,16,FALSE)</f>
        <v>R1013</v>
      </c>
      <c r="Q510" s="9">
        <f>VLOOKUP($A510,'Hospitalisation Details'!$A$1:$U$2344,20,FALSE)</f>
        <v>40</v>
      </c>
    </row>
    <row r="511" spans="1:17" ht="15.75" x14ac:dyDescent="0.25">
      <c r="A511" s="10" t="s">
        <v>1861</v>
      </c>
      <c r="B511" s="7" t="str">
        <f>VLOOKUP($A511,'Customer Names'!$A$1:$E$2336,4,FALSE)</f>
        <v xml:space="preserve">  Sean K</v>
      </c>
      <c r="C511" s="7">
        <f>VLOOKUP($A511,'Medical Examinations'!$A$1:$P$2336,2,FALSE)</f>
        <v>33.344999999999999</v>
      </c>
      <c r="D511" s="7">
        <f>VLOOKUP($A511,'Medical Examinations'!$A$1:$P$2336,3,FALSE)</f>
        <v>4.79</v>
      </c>
      <c r="E511" s="7" t="str">
        <f>VLOOKUP($A511,'Medical Examinations'!$A$1:$P$2336,13,FALSE)</f>
        <v>No</v>
      </c>
      <c r="F511" s="7" t="str">
        <f>VLOOKUP($A511,'Medical Examinations'!$A$1:$P$2336,5,FALSE)</f>
        <v>No</v>
      </c>
      <c r="G511" s="7" t="str">
        <f>VLOOKUP($A511,'Medical Examinations'!$A$1:$P$2336,6,FALSE)</f>
        <v>Yes</v>
      </c>
      <c r="H511" s="7">
        <f>VLOOKUP($A511,'Medical Examinations'!$A$1:$P$2336,12,FALSE)</f>
        <v>1</v>
      </c>
      <c r="I511" s="7" t="str">
        <f>VLOOKUP($A511,'Medical Examinations'!$A$1:$P$2336,14,FALSE)</f>
        <v>No</v>
      </c>
      <c r="J511" s="7" t="str">
        <f>VLOOKUP($A511,'Medical Examinations'!$A$1:$P$2336,15,FALSE)</f>
        <v>Obesity</v>
      </c>
      <c r="K511" s="7" t="str">
        <f>VLOOKUP($A511,'Medical Examinations'!$A$1:$P$2336,16,FALSE)</f>
        <v>Normal</v>
      </c>
      <c r="L511" s="12">
        <f>VLOOKUP($A511,'Hospitalisation Details'!$A$1:$U$2344,18,FALSE)</f>
        <v>34218</v>
      </c>
      <c r="M511" s="21">
        <f>VLOOKUP($A511,'Hospitalisation Details'!$A$1:$U$2344,21,FALSE)</f>
        <v>19442.349999999999</v>
      </c>
      <c r="N511" s="9" t="str">
        <f>VLOOKUP($A511,'Hospitalisation Details'!$A$1:$U$2344,14,FALSE)</f>
        <v>tier - 1</v>
      </c>
      <c r="O511" s="9" t="str">
        <f>VLOOKUP($A511,'Hospitalisation Details'!$A$1:$U$2344,15,FALSE)</f>
        <v>tier - 3</v>
      </c>
      <c r="P511" s="9" t="str">
        <f>VLOOKUP($A511,'Hospitalisation Details'!$A$1:$U$2344,16,FALSE)</f>
        <v>R1012</v>
      </c>
      <c r="Q511" s="9">
        <f>VLOOKUP($A511,'Hospitalisation Details'!$A$1:$U$2344,20,FALSE)</f>
        <v>29</v>
      </c>
    </row>
    <row r="512" spans="1:17" ht="15.75" x14ac:dyDescent="0.25">
      <c r="A512" s="10" t="s">
        <v>1860</v>
      </c>
      <c r="B512" s="7" t="str">
        <f>VLOOKUP($A512,'Customer Names'!$A$1:$E$2336,4,FALSE)</f>
        <v xml:space="preserve">  Rick</v>
      </c>
      <c r="C512" s="7">
        <f>VLOOKUP($A512,'Medical Examinations'!$A$1:$P$2336,2,FALSE)</f>
        <v>24.42</v>
      </c>
      <c r="D512" s="7">
        <f>VLOOKUP($A512,'Medical Examinations'!$A$1:$P$2336,3,FALSE)</f>
        <v>5.81</v>
      </c>
      <c r="E512" s="7" t="str">
        <f>VLOOKUP($A512,'Medical Examinations'!$A$1:$P$2336,13,FALSE)</f>
        <v>No</v>
      </c>
      <c r="F512" s="7" t="str">
        <f>VLOOKUP($A512,'Medical Examinations'!$A$1:$P$2336,5,FALSE)</f>
        <v>No</v>
      </c>
      <c r="G512" s="7" t="str">
        <f>VLOOKUP($A512,'Medical Examinations'!$A$1:$P$2336,6,FALSE)</f>
        <v>No</v>
      </c>
      <c r="H512" s="7">
        <f>VLOOKUP($A512,'Medical Examinations'!$A$1:$P$2336,12,FALSE)</f>
        <v>1</v>
      </c>
      <c r="I512" s="7" t="str">
        <f>VLOOKUP($A512,'Medical Examinations'!$A$1:$P$2336,14,FALSE)</f>
        <v>Yes</v>
      </c>
      <c r="J512" s="7" t="str">
        <f>VLOOKUP($A512,'Medical Examinations'!$A$1:$P$2336,15,FALSE)</f>
        <v>Normal weight</v>
      </c>
      <c r="K512" s="7" t="str">
        <f>VLOOKUP($A512,'Medical Examinations'!$A$1:$P$2336,16,FALSE)</f>
        <v>Prediabetes</v>
      </c>
      <c r="L512" s="12">
        <f>VLOOKUP($A512,'Hospitalisation Details'!$A$1:$U$2344,18,FALSE)</f>
        <v>31958</v>
      </c>
      <c r="M512" s="21">
        <f>VLOOKUP($A512,'Hospitalisation Details'!$A$1:$U$2344,21,FALSE)</f>
        <v>19362</v>
      </c>
      <c r="N512" s="9" t="str">
        <f>VLOOKUP($A512,'Hospitalisation Details'!$A$1:$U$2344,14,FALSE)</f>
        <v>tier - 1</v>
      </c>
      <c r="O512" s="9" t="str">
        <f>VLOOKUP($A512,'Hospitalisation Details'!$A$1:$U$2344,15,FALSE)</f>
        <v>tier - 3</v>
      </c>
      <c r="P512" s="9" t="str">
        <f>VLOOKUP($A512,'Hospitalisation Details'!$A$1:$U$2344,16,FALSE)</f>
        <v>R1013</v>
      </c>
      <c r="Q512" s="9">
        <f>VLOOKUP($A512,'Hospitalisation Details'!$A$1:$U$2344,20,FALSE)</f>
        <v>35</v>
      </c>
    </row>
    <row r="513" spans="1:17" ht="15.75" x14ac:dyDescent="0.25">
      <c r="A513" s="10" t="s">
        <v>1859</v>
      </c>
      <c r="B513" s="7" t="str">
        <f>VLOOKUP($A513,'Customer Names'!$A$1:$E$2336,4,FALSE)</f>
        <v xml:space="preserve">  Matthew</v>
      </c>
      <c r="C513" s="7">
        <f>VLOOKUP($A513,'Medical Examinations'!$A$1:$P$2336,2,FALSE)</f>
        <v>29.81</v>
      </c>
      <c r="D513" s="7">
        <f>VLOOKUP($A513,'Medical Examinations'!$A$1:$P$2336,3,FALSE)</f>
        <v>5.58</v>
      </c>
      <c r="E513" s="7" t="str">
        <f>VLOOKUP($A513,'Medical Examinations'!$A$1:$P$2336,13,FALSE)</f>
        <v>No</v>
      </c>
      <c r="F513" s="7" t="str">
        <f>VLOOKUP($A513,'Medical Examinations'!$A$1:$P$2336,5,FALSE)</f>
        <v>No</v>
      </c>
      <c r="G513" s="7" t="str">
        <f>VLOOKUP($A513,'Medical Examinations'!$A$1:$P$2336,6,FALSE)</f>
        <v>No</v>
      </c>
      <c r="H513" s="7" t="str">
        <f>VLOOKUP($A513,'Medical Examinations'!$A$1:$P$2336,12,FALSE)</f>
        <v>0</v>
      </c>
      <c r="I513" s="7" t="str">
        <f>VLOOKUP($A513,'Medical Examinations'!$A$1:$P$2336,14,FALSE)</f>
        <v>Yes</v>
      </c>
      <c r="J513" s="7" t="str">
        <f>VLOOKUP($A513,'Medical Examinations'!$A$1:$P$2336,15,FALSE)</f>
        <v>Over weight</v>
      </c>
      <c r="K513" s="7" t="str">
        <f>VLOOKUP($A513,'Medical Examinations'!$A$1:$P$2336,16,FALSE)</f>
        <v>Normal</v>
      </c>
      <c r="L513" s="12">
        <f>VLOOKUP($A513,'Hospitalisation Details'!$A$1:$U$2344,18,FALSE)</f>
        <v>33474</v>
      </c>
      <c r="M513" s="21">
        <f>VLOOKUP($A513,'Hospitalisation Details'!$A$1:$U$2344,21,FALSE)</f>
        <v>19350.37</v>
      </c>
      <c r="N513" s="9" t="str">
        <f>VLOOKUP($A513,'Hospitalisation Details'!$A$1:$U$2344,14,FALSE)</f>
        <v>tier - 1</v>
      </c>
      <c r="O513" s="9" t="str">
        <f>VLOOKUP($A513,'Hospitalisation Details'!$A$1:$U$2344,15,FALSE)</f>
        <v>tier - 3</v>
      </c>
      <c r="P513" s="9" t="str">
        <f>VLOOKUP($A513,'Hospitalisation Details'!$A$1:$U$2344,16,FALSE)</f>
        <v>R1013</v>
      </c>
      <c r="Q513" s="9">
        <f>VLOOKUP($A513,'Hospitalisation Details'!$A$1:$U$2344,20,FALSE)</f>
        <v>31</v>
      </c>
    </row>
    <row r="514" spans="1:17" ht="15.75" x14ac:dyDescent="0.25">
      <c r="A514" s="10" t="s">
        <v>1858</v>
      </c>
      <c r="B514" s="7" t="str">
        <f>VLOOKUP($A514,'Customer Names'!$A$1:$E$2336,4,FALSE)</f>
        <v xml:space="preserve">  Brady</v>
      </c>
      <c r="C514" s="7">
        <f>VLOOKUP($A514,'Medical Examinations'!$A$1:$P$2336,2,FALSE)</f>
        <v>51.18</v>
      </c>
      <c r="D514" s="7">
        <f>VLOOKUP($A514,'Medical Examinations'!$A$1:$P$2336,3,FALSE)</f>
        <v>4.4000000000000004</v>
      </c>
      <c r="E514" s="7" t="str">
        <f>VLOOKUP($A514,'Medical Examinations'!$A$1:$P$2336,13,FALSE)</f>
        <v>Yes</v>
      </c>
      <c r="F514" s="7" t="str">
        <f>VLOOKUP($A514,'Medical Examinations'!$A$1:$P$2336,5,FALSE)</f>
        <v>No</v>
      </c>
      <c r="G514" s="7" t="str">
        <f>VLOOKUP($A514,'Medical Examinations'!$A$1:$P$2336,6,FALSE)</f>
        <v>No</v>
      </c>
      <c r="H514" s="7">
        <f>VLOOKUP($A514,'Medical Examinations'!$A$1:$P$2336,12,FALSE)</f>
        <v>2</v>
      </c>
      <c r="I514" s="7" t="str">
        <f>VLOOKUP($A514,'Medical Examinations'!$A$1:$P$2336,14,FALSE)</f>
        <v>No</v>
      </c>
      <c r="J514" s="7" t="str">
        <f>VLOOKUP($A514,'Medical Examinations'!$A$1:$P$2336,15,FALSE)</f>
        <v>Obesity</v>
      </c>
      <c r="K514" s="7" t="str">
        <f>VLOOKUP($A514,'Medical Examinations'!$A$1:$P$2336,16,FALSE)</f>
        <v>Normal</v>
      </c>
      <c r="L514" s="12">
        <f>VLOOKUP($A514,'Hospitalisation Details'!$A$1:$U$2344,18,FALSE)</f>
        <v>24426</v>
      </c>
      <c r="M514" s="21">
        <f>VLOOKUP($A514,'Hospitalisation Details'!$A$1:$U$2344,21,FALSE)</f>
        <v>19321.060000000001</v>
      </c>
      <c r="N514" s="9" t="str">
        <f>VLOOKUP($A514,'Hospitalisation Details'!$A$1:$U$2344,14,FALSE)</f>
        <v>tier - 1</v>
      </c>
      <c r="O514" s="9" t="str">
        <f>VLOOKUP($A514,'Hospitalisation Details'!$A$1:$U$2344,15,FALSE)</f>
        <v>tier - 1</v>
      </c>
      <c r="P514" s="9" t="str">
        <f>VLOOKUP($A514,'Hospitalisation Details'!$A$1:$U$2344,16,FALSE)</f>
        <v>R1012</v>
      </c>
      <c r="Q514" s="9">
        <f>VLOOKUP($A514,'Hospitalisation Details'!$A$1:$U$2344,20,FALSE)</f>
        <v>56</v>
      </c>
    </row>
    <row r="515" spans="1:17" ht="15.75" x14ac:dyDescent="0.25">
      <c r="A515" s="10" t="s">
        <v>1857</v>
      </c>
      <c r="B515" s="7" t="str">
        <f>VLOOKUP($A515,'Customer Names'!$A$1:$E$2336,4,FALSE)</f>
        <v xml:space="preserve">  Kameko</v>
      </c>
      <c r="C515" s="7">
        <f>VLOOKUP($A515,'Medical Examinations'!$A$1:$P$2336,2,FALSE)</f>
        <v>51.37</v>
      </c>
      <c r="D515" s="7">
        <f>VLOOKUP($A515,'Medical Examinations'!$A$1:$P$2336,3,FALSE)</f>
        <v>8.18</v>
      </c>
      <c r="E515" s="7" t="str">
        <f>VLOOKUP($A515,'Medical Examinations'!$A$1:$P$2336,13,FALSE)</f>
        <v>Yes</v>
      </c>
      <c r="F515" s="7" t="str">
        <f>VLOOKUP($A515,'Medical Examinations'!$A$1:$P$2336,5,FALSE)</f>
        <v>No</v>
      </c>
      <c r="G515" s="7" t="str">
        <f>VLOOKUP($A515,'Medical Examinations'!$A$1:$P$2336,6,FALSE)</f>
        <v>No</v>
      </c>
      <c r="H515" s="7" t="str">
        <f>VLOOKUP($A515,'Medical Examinations'!$A$1:$P$2336,12,FALSE)</f>
        <v>0</v>
      </c>
      <c r="I515" s="7" t="str">
        <f>VLOOKUP($A515,'Medical Examinations'!$A$1:$P$2336,14,FALSE)</f>
        <v>No</v>
      </c>
      <c r="J515" s="7" t="str">
        <f>VLOOKUP($A515,'Medical Examinations'!$A$1:$P$2336,15,FALSE)</f>
        <v>Obesity</v>
      </c>
      <c r="K515" s="7" t="str">
        <f>VLOOKUP($A515,'Medical Examinations'!$A$1:$P$2336,16,FALSE)</f>
        <v>Diabetes</v>
      </c>
      <c r="L515" s="12">
        <f>VLOOKUP($A515,'Hospitalisation Details'!$A$1:$U$2344,18,FALSE)</f>
        <v>24682</v>
      </c>
      <c r="M515" s="21">
        <f>VLOOKUP($A515,'Hospitalisation Details'!$A$1:$U$2344,21,FALSE)</f>
        <v>19259.96</v>
      </c>
      <c r="N515" s="9" t="str">
        <f>VLOOKUP($A515,'Hospitalisation Details'!$A$1:$U$2344,14,FALSE)</f>
        <v>tier - 1</v>
      </c>
      <c r="O515" s="9" t="str">
        <f>VLOOKUP($A515,'Hospitalisation Details'!$A$1:$U$2344,15,FALSE)</f>
        <v>tier - 1</v>
      </c>
      <c r="P515" s="9" t="str">
        <f>VLOOKUP($A515,'Hospitalisation Details'!$A$1:$U$2344,16,FALSE)</f>
        <v>R1012</v>
      </c>
      <c r="Q515" s="9">
        <f>VLOOKUP($A515,'Hospitalisation Details'!$A$1:$U$2344,20,FALSE)</f>
        <v>55</v>
      </c>
    </row>
    <row r="516" spans="1:17" ht="15.75" x14ac:dyDescent="0.25">
      <c r="A516" s="10" t="s">
        <v>1856</v>
      </c>
      <c r="B516" s="7" t="str">
        <f>VLOOKUP($A516,'Customer Names'!$A$1:$E$2336,4,FALSE)</f>
        <v xml:space="preserve">  Jeremy A</v>
      </c>
      <c r="C516" s="7">
        <f>VLOOKUP($A516,'Medical Examinations'!$A$1:$P$2336,2,FALSE)</f>
        <v>36.19</v>
      </c>
      <c r="D516" s="7">
        <f>VLOOKUP($A516,'Medical Examinations'!$A$1:$P$2336,3,FALSE)</f>
        <v>5.52</v>
      </c>
      <c r="E516" s="7" t="str">
        <f>VLOOKUP($A516,'Medical Examinations'!$A$1:$P$2336,13,FALSE)</f>
        <v>Yes</v>
      </c>
      <c r="F516" s="7" t="str">
        <f>VLOOKUP($A516,'Medical Examinations'!$A$1:$P$2336,5,FALSE)</f>
        <v>No</v>
      </c>
      <c r="G516" s="7" t="str">
        <f>VLOOKUP($A516,'Medical Examinations'!$A$1:$P$2336,6,FALSE)</f>
        <v>No</v>
      </c>
      <c r="H516" s="7" t="str">
        <f>VLOOKUP($A516,'Medical Examinations'!$A$1:$P$2336,12,FALSE)</f>
        <v>0</v>
      </c>
      <c r="I516" s="7" t="str">
        <f>VLOOKUP($A516,'Medical Examinations'!$A$1:$P$2336,14,FALSE)</f>
        <v>No</v>
      </c>
      <c r="J516" s="7" t="str">
        <f>VLOOKUP($A516,'Medical Examinations'!$A$1:$P$2336,15,FALSE)</f>
        <v>Obesity</v>
      </c>
      <c r="K516" s="7" t="str">
        <f>VLOOKUP($A516,'Medical Examinations'!$A$1:$P$2336,16,FALSE)</f>
        <v>Normal</v>
      </c>
      <c r="L516" s="12">
        <f>VLOOKUP($A516,'Hospitalisation Details'!$A$1:$U$2344,18,FALSE)</f>
        <v>31409</v>
      </c>
      <c r="M516" s="21">
        <f>VLOOKUP($A516,'Hospitalisation Details'!$A$1:$U$2344,21,FALSE)</f>
        <v>19214.71</v>
      </c>
      <c r="N516" s="9" t="str">
        <f>VLOOKUP($A516,'Hospitalisation Details'!$A$1:$U$2344,14,FALSE)</f>
        <v>tier - 1</v>
      </c>
      <c r="O516" s="9" t="str">
        <f>VLOOKUP($A516,'Hospitalisation Details'!$A$1:$U$2344,15,FALSE)</f>
        <v>tier - 3</v>
      </c>
      <c r="P516" s="9" t="str">
        <f>VLOOKUP($A516,'Hospitalisation Details'!$A$1:$U$2344,16,FALSE)</f>
        <v>R1013</v>
      </c>
      <c r="Q516" s="9">
        <f>VLOOKUP($A516,'Hospitalisation Details'!$A$1:$U$2344,20,FALSE)</f>
        <v>37</v>
      </c>
    </row>
    <row r="517" spans="1:17" ht="15.75" x14ac:dyDescent="0.25">
      <c r="A517" s="10" t="s">
        <v>1855</v>
      </c>
      <c r="B517" s="7" t="str">
        <f>VLOOKUP($A517,'Customer Names'!$A$1:$E$2336,4,FALSE)</f>
        <v xml:space="preserve">  Daniel</v>
      </c>
      <c r="C517" s="7">
        <f>VLOOKUP($A517,'Medical Examinations'!$A$1:$P$2336,2,FALSE)</f>
        <v>25.9</v>
      </c>
      <c r="D517" s="7">
        <f>VLOOKUP($A517,'Medical Examinations'!$A$1:$P$2336,3,FALSE)</f>
        <v>4.84</v>
      </c>
      <c r="E517" s="7" t="str">
        <f>VLOOKUP($A517,'Medical Examinations'!$A$1:$P$2336,13,FALSE)</f>
        <v>No</v>
      </c>
      <c r="F517" s="7" t="str">
        <f>VLOOKUP($A517,'Medical Examinations'!$A$1:$P$2336,5,FALSE)</f>
        <v>No</v>
      </c>
      <c r="G517" s="7" t="str">
        <f>VLOOKUP($A517,'Medical Examinations'!$A$1:$P$2336,6,FALSE)</f>
        <v>No</v>
      </c>
      <c r="H517" s="7" t="str">
        <f>VLOOKUP($A517,'Medical Examinations'!$A$1:$P$2336,12,FALSE)</f>
        <v>0</v>
      </c>
      <c r="I517" s="7" t="str">
        <f>VLOOKUP($A517,'Medical Examinations'!$A$1:$P$2336,14,FALSE)</f>
        <v>Yes</v>
      </c>
      <c r="J517" s="7" t="str">
        <f>VLOOKUP($A517,'Medical Examinations'!$A$1:$P$2336,15,FALSE)</f>
        <v>Over weight</v>
      </c>
      <c r="K517" s="7" t="str">
        <f>VLOOKUP($A517,'Medical Examinations'!$A$1:$P$2336,16,FALSE)</f>
        <v>Normal</v>
      </c>
      <c r="L517" s="12">
        <f>VLOOKUP($A517,'Hospitalisation Details'!$A$1:$U$2344,18,FALSE)</f>
        <v>33497</v>
      </c>
      <c r="M517" s="21">
        <f>VLOOKUP($A517,'Hospitalisation Details'!$A$1:$U$2344,21,FALSE)</f>
        <v>19199.939999999999</v>
      </c>
      <c r="N517" s="9" t="str">
        <f>VLOOKUP($A517,'Hospitalisation Details'!$A$1:$U$2344,14,FALSE)</f>
        <v>tier - 1</v>
      </c>
      <c r="O517" s="9" t="str">
        <f>VLOOKUP($A517,'Hospitalisation Details'!$A$1:$U$2344,15,FALSE)</f>
        <v>tier - 3</v>
      </c>
      <c r="P517" s="9" t="str">
        <f>VLOOKUP($A517,'Hospitalisation Details'!$A$1:$U$2344,16,FALSE)</f>
        <v>R1011</v>
      </c>
      <c r="Q517" s="9">
        <f>VLOOKUP($A517,'Hospitalisation Details'!$A$1:$U$2344,20,FALSE)</f>
        <v>31</v>
      </c>
    </row>
    <row r="518" spans="1:17" ht="15.75" x14ac:dyDescent="0.25">
      <c r="A518" s="10" t="s">
        <v>1854</v>
      </c>
      <c r="B518" s="7" t="str">
        <f>VLOOKUP($A518,'Customer Names'!$A$1:$E$2336,4,FALSE)</f>
        <v xml:space="preserve">  Amanda</v>
      </c>
      <c r="C518" s="7">
        <f>VLOOKUP($A518,'Medical Examinations'!$A$1:$P$2336,2,FALSE)</f>
        <v>35.72</v>
      </c>
      <c r="D518" s="7">
        <f>VLOOKUP($A518,'Medical Examinations'!$A$1:$P$2336,3,FALSE)</f>
        <v>4.08</v>
      </c>
      <c r="E518" s="7" t="str">
        <f>VLOOKUP($A518,'Medical Examinations'!$A$1:$P$2336,13,FALSE)</f>
        <v>No</v>
      </c>
      <c r="F518" s="7" t="str">
        <f>VLOOKUP($A518,'Medical Examinations'!$A$1:$P$2336,5,FALSE)</f>
        <v>No</v>
      </c>
      <c r="G518" s="7" t="str">
        <f>VLOOKUP($A518,'Medical Examinations'!$A$1:$P$2336,6,FALSE)</f>
        <v>Yes</v>
      </c>
      <c r="H518" s="7">
        <f>VLOOKUP($A518,'Medical Examinations'!$A$1:$P$2336,12,FALSE)</f>
        <v>1</v>
      </c>
      <c r="I518" s="7" t="str">
        <f>VLOOKUP($A518,'Medical Examinations'!$A$1:$P$2336,14,FALSE)</f>
        <v>No</v>
      </c>
      <c r="J518" s="7" t="str">
        <f>VLOOKUP($A518,'Medical Examinations'!$A$1:$P$2336,15,FALSE)</f>
        <v>Obesity</v>
      </c>
      <c r="K518" s="7" t="str">
        <f>VLOOKUP($A518,'Medical Examinations'!$A$1:$P$2336,16,FALSE)</f>
        <v>Normal</v>
      </c>
      <c r="L518" s="12">
        <f>VLOOKUP($A518,'Hospitalisation Details'!$A$1:$U$2344,18,FALSE)</f>
        <v>29038</v>
      </c>
      <c r="M518" s="21">
        <f>VLOOKUP($A518,'Hospitalisation Details'!$A$1:$U$2344,21,FALSE)</f>
        <v>19144.580000000002</v>
      </c>
      <c r="N518" s="9" t="str">
        <f>VLOOKUP($A518,'Hospitalisation Details'!$A$1:$U$2344,14,FALSE)</f>
        <v>tier - 1</v>
      </c>
      <c r="O518" s="9" t="str">
        <f>VLOOKUP($A518,'Hospitalisation Details'!$A$1:$U$2344,15,FALSE)</f>
        <v>tier - 1</v>
      </c>
      <c r="P518" s="9" t="str">
        <f>VLOOKUP($A518,'Hospitalisation Details'!$A$1:$U$2344,16,FALSE)</f>
        <v>R1024</v>
      </c>
      <c r="Q518" s="9">
        <f>VLOOKUP($A518,'Hospitalisation Details'!$A$1:$U$2344,20,FALSE)</f>
        <v>43</v>
      </c>
    </row>
    <row r="519" spans="1:17" ht="15.75" x14ac:dyDescent="0.25">
      <c r="A519" s="10" t="s">
        <v>1853</v>
      </c>
      <c r="B519" s="7" t="str">
        <f>VLOOKUP($A519,'Customer Names'!$A$1:$E$2336,4,FALSE)</f>
        <v xml:space="preserve">  Karen</v>
      </c>
      <c r="C519" s="7">
        <f>VLOOKUP($A519,'Medical Examinations'!$A$1:$P$2336,2,FALSE)</f>
        <v>27.94</v>
      </c>
      <c r="D519" s="7">
        <f>VLOOKUP($A519,'Medical Examinations'!$A$1:$P$2336,3,FALSE)</f>
        <v>4.4800000000000004</v>
      </c>
      <c r="E519" s="7" t="str">
        <f>VLOOKUP($A519,'Medical Examinations'!$A$1:$P$2336,13,FALSE)</f>
        <v>No</v>
      </c>
      <c r="F519" s="7" t="str">
        <f>VLOOKUP($A519,'Medical Examinations'!$A$1:$P$2336,5,FALSE)</f>
        <v>No</v>
      </c>
      <c r="G519" s="7" t="str">
        <f>VLOOKUP($A519,'Medical Examinations'!$A$1:$P$2336,6,FALSE)</f>
        <v>Yes</v>
      </c>
      <c r="H519" s="7">
        <f>VLOOKUP($A519,'Medical Examinations'!$A$1:$P$2336,12,FALSE)</f>
        <v>1</v>
      </c>
      <c r="I519" s="7" t="str">
        <f>VLOOKUP($A519,'Medical Examinations'!$A$1:$P$2336,14,FALSE)</f>
        <v>Yes</v>
      </c>
      <c r="J519" s="7" t="str">
        <f>VLOOKUP($A519,'Medical Examinations'!$A$1:$P$2336,15,FALSE)</f>
        <v>Over weight</v>
      </c>
      <c r="K519" s="7" t="str">
        <f>VLOOKUP($A519,'Medical Examinations'!$A$1:$P$2336,16,FALSE)</f>
        <v>Normal</v>
      </c>
      <c r="L519" s="12">
        <f>VLOOKUP($A519,'Hospitalisation Details'!$A$1:$U$2344,18,FALSE)</f>
        <v>34240</v>
      </c>
      <c r="M519" s="21">
        <f>VLOOKUP($A519,'Hospitalisation Details'!$A$1:$U$2344,21,FALSE)</f>
        <v>19107.78</v>
      </c>
      <c r="N519" s="9" t="str">
        <f>VLOOKUP($A519,'Hospitalisation Details'!$A$1:$U$2344,14,FALSE)</f>
        <v>tier - 1</v>
      </c>
      <c r="O519" s="9" t="str">
        <f>VLOOKUP($A519,'Hospitalisation Details'!$A$1:$U$2344,15,FALSE)</f>
        <v>tier - 2</v>
      </c>
      <c r="P519" s="9" t="str">
        <f>VLOOKUP($A519,'Hospitalisation Details'!$A$1:$U$2344,16,FALSE)</f>
        <v>R1013</v>
      </c>
      <c r="Q519" s="9">
        <f>VLOOKUP($A519,'Hospitalisation Details'!$A$1:$U$2344,20,FALSE)</f>
        <v>29</v>
      </c>
    </row>
    <row r="520" spans="1:17" ht="15.75" x14ac:dyDescent="0.25">
      <c r="A520" s="10" t="s">
        <v>1852</v>
      </c>
      <c r="B520" s="7" t="str">
        <f>VLOOKUP($A520,'Customer Names'!$A$1:$E$2336,4,FALSE)</f>
        <v xml:space="preserve">  Gregory</v>
      </c>
      <c r="C520" s="7">
        <f>VLOOKUP($A520,'Medical Examinations'!$A$1:$P$2336,2,FALSE)</f>
        <v>27.1</v>
      </c>
      <c r="D520" s="7">
        <f>VLOOKUP($A520,'Medical Examinations'!$A$1:$P$2336,3,FALSE)</f>
        <v>5.73</v>
      </c>
      <c r="E520" s="7" t="str">
        <f>VLOOKUP($A520,'Medical Examinations'!$A$1:$P$2336,13,FALSE)</f>
        <v>No</v>
      </c>
      <c r="F520" s="7" t="str">
        <f>VLOOKUP($A520,'Medical Examinations'!$A$1:$P$2336,5,FALSE)</f>
        <v>No</v>
      </c>
      <c r="G520" s="7" t="str">
        <f>VLOOKUP($A520,'Medical Examinations'!$A$1:$P$2336,6,FALSE)</f>
        <v>No</v>
      </c>
      <c r="H520" s="7" t="str">
        <f>VLOOKUP($A520,'Medical Examinations'!$A$1:$P$2336,12,FALSE)</f>
        <v>0</v>
      </c>
      <c r="I520" s="7" t="str">
        <f>VLOOKUP($A520,'Medical Examinations'!$A$1:$P$2336,14,FALSE)</f>
        <v>Yes</v>
      </c>
      <c r="J520" s="7" t="str">
        <f>VLOOKUP($A520,'Medical Examinations'!$A$1:$P$2336,15,FALSE)</f>
        <v>Over weight</v>
      </c>
      <c r="K520" s="7" t="str">
        <f>VLOOKUP($A520,'Medical Examinations'!$A$1:$P$2336,16,FALSE)</f>
        <v>Prediabetes</v>
      </c>
      <c r="L520" s="12">
        <f>VLOOKUP($A520,'Hospitalisation Details'!$A$1:$U$2344,18,FALSE)</f>
        <v>32664</v>
      </c>
      <c r="M520" s="21">
        <f>VLOOKUP($A520,'Hospitalisation Details'!$A$1:$U$2344,21,FALSE)</f>
        <v>19040.88</v>
      </c>
      <c r="N520" s="9" t="str">
        <f>VLOOKUP($A520,'Hospitalisation Details'!$A$1:$U$2344,14,FALSE)</f>
        <v>tier - 1</v>
      </c>
      <c r="O520" s="9" t="str">
        <f>VLOOKUP($A520,'Hospitalisation Details'!$A$1:$U$2344,15,FALSE)</f>
        <v>tier - 3</v>
      </c>
      <c r="P520" s="9" t="str">
        <f>VLOOKUP($A520,'Hospitalisation Details'!$A$1:$U$2344,16,FALSE)</f>
        <v>R1011</v>
      </c>
      <c r="Q520" s="9">
        <f>VLOOKUP($A520,'Hospitalisation Details'!$A$1:$U$2344,20,FALSE)</f>
        <v>34</v>
      </c>
    </row>
    <row r="521" spans="1:17" ht="15.75" x14ac:dyDescent="0.25">
      <c r="A521" s="10" t="s">
        <v>1851</v>
      </c>
      <c r="B521" s="7" t="str">
        <f>VLOOKUP($A521,'Customer Names'!$A$1:$E$2336,4,FALSE)</f>
        <v xml:space="preserve">  Sabine</v>
      </c>
      <c r="C521" s="7">
        <f>VLOOKUP($A521,'Medical Examinations'!$A$1:$P$2336,2,FALSE)</f>
        <v>18.3</v>
      </c>
      <c r="D521" s="7">
        <f>VLOOKUP($A521,'Medical Examinations'!$A$1:$P$2336,3,FALSE)</f>
        <v>5.46</v>
      </c>
      <c r="E521" s="7" t="str">
        <f>VLOOKUP($A521,'Medical Examinations'!$A$1:$P$2336,13,FALSE)</f>
        <v>Yes</v>
      </c>
      <c r="F521" s="7" t="str">
        <f>VLOOKUP($A521,'Medical Examinations'!$A$1:$P$2336,5,FALSE)</f>
        <v>No</v>
      </c>
      <c r="G521" s="7" t="str">
        <f>VLOOKUP($A521,'Medical Examinations'!$A$1:$P$2336,6,FALSE)</f>
        <v>Yes</v>
      </c>
      <c r="H521" s="7">
        <f>VLOOKUP($A521,'Medical Examinations'!$A$1:$P$2336,12,FALSE)</f>
        <v>1</v>
      </c>
      <c r="I521" s="7" t="str">
        <f>VLOOKUP($A521,'Medical Examinations'!$A$1:$P$2336,14,FALSE)</f>
        <v>Yes</v>
      </c>
      <c r="J521" s="7" t="str">
        <f>VLOOKUP($A521,'Medical Examinations'!$A$1:$P$2336,15,FALSE)</f>
        <v>Underweight</v>
      </c>
      <c r="K521" s="7" t="str">
        <f>VLOOKUP($A521,'Medical Examinations'!$A$1:$P$2336,16,FALSE)</f>
        <v>Normal</v>
      </c>
      <c r="L521" s="12">
        <f>VLOOKUP($A521,'Hospitalisation Details'!$A$1:$U$2344,18,FALSE)</f>
        <v>30669</v>
      </c>
      <c r="M521" s="21">
        <f>VLOOKUP($A521,'Hospitalisation Details'!$A$1:$U$2344,21,FALSE)</f>
        <v>19023.259999999998</v>
      </c>
      <c r="N521" s="9" t="str">
        <f>VLOOKUP($A521,'Hospitalisation Details'!$A$1:$U$2344,14,FALSE)</f>
        <v>tier - 1</v>
      </c>
      <c r="O521" s="9" t="str">
        <f>VLOOKUP($A521,'Hospitalisation Details'!$A$1:$U$2344,15,FALSE)</f>
        <v>tier - 3</v>
      </c>
      <c r="P521" s="9" t="str">
        <f>VLOOKUP($A521,'Hospitalisation Details'!$A$1:$U$2344,16,FALSE)</f>
        <v>R1011</v>
      </c>
      <c r="Q521" s="9">
        <f>VLOOKUP($A521,'Hospitalisation Details'!$A$1:$U$2344,20,FALSE)</f>
        <v>39</v>
      </c>
    </row>
    <row r="522" spans="1:17" ht="15.75" x14ac:dyDescent="0.25">
      <c r="A522" s="10" t="s">
        <v>1850</v>
      </c>
      <c r="B522" s="7" t="str">
        <f>VLOOKUP($A522,'Customer Names'!$A$1:$E$2336,4,FALSE)</f>
        <v xml:space="preserve">  Joseph</v>
      </c>
      <c r="C522" s="7">
        <f>VLOOKUP($A522,'Medical Examinations'!$A$1:$P$2336,2,FALSE)</f>
        <v>25.3</v>
      </c>
      <c r="D522" s="7">
        <f>VLOOKUP($A522,'Medical Examinations'!$A$1:$P$2336,3,FALSE)</f>
        <v>5.0199999999999996</v>
      </c>
      <c r="E522" s="7" t="str">
        <f>VLOOKUP($A522,'Medical Examinations'!$A$1:$P$2336,13,FALSE)</f>
        <v>Yes</v>
      </c>
      <c r="F522" s="7" t="str">
        <f>VLOOKUP($A522,'Medical Examinations'!$A$1:$P$2336,5,FALSE)</f>
        <v>No</v>
      </c>
      <c r="G522" s="7" t="str">
        <f>VLOOKUP($A522,'Medical Examinations'!$A$1:$P$2336,6,FALSE)</f>
        <v>No</v>
      </c>
      <c r="H522" s="7">
        <f>VLOOKUP($A522,'Medical Examinations'!$A$1:$P$2336,12,FALSE)</f>
        <v>1</v>
      </c>
      <c r="I522" s="7" t="str">
        <f>VLOOKUP($A522,'Medical Examinations'!$A$1:$P$2336,14,FALSE)</f>
        <v>Yes</v>
      </c>
      <c r="J522" s="7" t="str">
        <f>VLOOKUP($A522,'Medical Examinations'!$A$1:$P$2336,15,FALSE)</f>
        <v>Over weight</v>
      </c>
      <c r="K522" s="7" t="str">
        <f>VLOOKUP($A522,'Medical Examinations'!$A$1:$P$2336,16,FALSE)</f>
        <v>Normal</v>
      </c>
      <c r="L522" s="12">
        <f>VLOOKUP($A522,'Hospitalisation Details'!$A$1:$U$2344,18,FALSE)</f>
        <v>32440</v>
      </c>
      <c r="M522" s="21">
        <f>VLOOKUP($A522,'Hospitalisation Details'!$A$1:$U$2344,21,FALSE)</f>
        <v>18972.5</v>
      </c>
      <c r="N522" s="9" t="str">
        <f>VLOOKUP($A522,'Hospitalisation Details'!$A$1:$U$2344,14,FALSE)</f>
        <v>tier - 1</v>
      </c>
      <c r="O522" s="9" t="str">
        <f>VLOOKUP($A522,'Hospitalisation Details'!$A$1:$U$2344,15,FALSE)</f>
        <v>tier - 3</v>
      </c>
      <c r="P522" s="9" t="str">
        <f>VLOOKUP($A522,'Hospitalisation Details'!$A$1:$U$2344,16,FALSE)</f>
        <v>R1013</v>
      </c>
      <c r="Q522" s="9">
        <f>VLOOKUP($A522,'Hospitalisation Details'!$A$1:$U$2344,20,FALSE)</f>
        <v>34</v>
      </c>
    </row>
    <row r="523" spans="1:17" ht="15.75" x14ac:dyDescent="0.25">
      <c r="A523" s="10" t="s">
        <v>1849</v>
      </c>
      <c r="B523" s="7" t="str">
        <f>VLOOKUP($A523,'Customer Names'!$A$1:$E$2336,4,FALSE)</f>
        <v xml:space="preserve">  Adam</v>
      </c>
      <c r="C523" s="7">
        <f>VLOOKUP($A523,'Medical Examinations'!$A$1:$P$2336,2,FALSE)</f>
        <v>38.83</v>
      </c>
      <c r="D523" s="7">
        <f>VLOOKUP($A523,'Medical Examinations'!$A$1:$P$2336,3,FALSE)</f>
        <v>6.36</v>
      </c>
      <c r="E523" s="7" t="str">
        <f>VLOOKUP($A523,'Medical Examinations'!$A$1:$P$2336,13,FALSE)</f>
        <v>No</v>
      </c>
      <c r="F523" s="7" t="str">
        <f>VLOOKUP($A523,'Medical Examinations'!$A$1:$P$2336,5,FALSE)</f>
        <v>No</v>
      </c>
      <c r="G523" s="7" t="str">
        <f>VLOOKUP($A523,'Medical Examinations'!$A$1:$P$2336,6,FALSE)</f>
        <v>No</v>
      </c>
      <c r="H523" s="7">
        <f>VLOOKUP($A523,'Medical Examinations'!$A$1:$P$2336,12,FALSE)</f>
        <v>1</v>
      </c>
      <c r="I523" s="7" t="str">
        <f>VLOOKUP($A523,'Medical Examinations'!$A$1:$P$2336,14,FALSE)</f>
        <v>No</v>
      </c>
      <c r="J523" s="7" t="str">
        <f>VLOOKUP($A523,'Medical Examinations'!$A$1:$P$2336,15,FALSE)</f>
        <v>Obesity</v>
      </c>
      <c r="K523" s="7" t="str">
        <f>VLOOKUP($A523,'Medical Examinations'!$A$1:$P$2336,16,FALSE)</f>
        <v>Prediabetes</v>
      </c>
      <c r="L523" s="12">
        <f>VLOOKUP($A523,'Hospitalisation Details'!$A$1:$U$2344,18,FALSE)</f>
        <v>33938</v>
      </c>
      <c r="M523" s="21">
        <f>VLOOKUP($A523,'Hospitalisation Details'!$A$1:$U$2344,21,FALSE)</f>
        <v>18963.169999999998</v>
      </c>
      <c r="N523" s="9" t="str">
        <f>VLOOKUP($A523,'Hospitalisation Details'!$A$1:$U$2344,14,FALSE)</f>
        <v>tier - 1</v>
      </c>
      <c r="O523" s="9" t="str">
        <f>VLOOKUP($A523,'Hospitalisation Details'!$A$1:$U$2344,15,FALSE)</f>
        <v>tier - 1</v>
      </c>
      <c r="P523" s="9" t="str">
        <f>VLOOKUP($A523,'Hospitalisation Details'!$A$1:$U$2344,16,FALSE)</f>
        <v>R1013</v>
      </c>
      <c r="Q523" s="9">
        <f>VLOOKUP($A523,'Hospitalisation Details'!$A$1:$U$2344,20,FALSE)</f>
        <v>30</v>
      </c>
    </row>
    <row r="524" spans="1:17" ht="15.75" x14ac:dyDescent="0.25">
      <c r="A524" s="10" t="s">
        <v>1848</v>
      </c>
      <c r="B524" s="7" t="str">
        <f>VLOOKUP($A524,'Customer Names'!$A$1:$E$2336,4,FALSE)</f>
        <v xml:space="preserve">  Karolyn A</v>
      </c>
      <c r="C524" s="7">
        <f>VLOOKUP($A524,'Medical Examinations'!$A$1:$P$2336,2,FALSE)</f>
        <v>27.6</v>
      </c>
      <c r="D524" s="7">
        <f>VLOOKUP($A524,'Medical Examinations'!$A$1:$P$2336,3,FALSE)</f>
        <v>5.36</v>
      </c>
      <c r="E524" s="7" t="str">
        <f>VLOOKUP($A524,'Medical Examinations'!$A$1:$P$2336,13,FALSE)</f>
        <v>No</v>
      </c>
      <c r="F524" s="7" t="str">
        <f>VLOOKUP($A524,'Medical Examinations'!$A$1:$P$2336,5,FALSE)</f>
        <v>No</v>
      </c>
      <c r="G524" s="7" t="str">
        <f>VLOOKUP($A524,'Medical Examinations'!$A$1:$P$2336,6,FALSE)</f>
        <v>No</v>
      </c>
      <c r="H524" s="7">
        <f>VLOOKUP($A524,'Medical Examinations'!$A$1:$P$2336,12,FALSE)</f>
        <v>1</v>
      </c>
      <c r="I524" s="7" t="str">
        <f>VLOOKUP($A524,'Medical Examinations'!$A$1:$P$2336,14,FALSE)</f>
        <v>No</v>
      </c>
      <c r="J524" s="7" t="str">
        <f>VLOOKUP($A524,'Medical Examinations'!$A$1:$P$2336,15,FALSE)</f>
        <v>Over weight</v>
      </c>
      <c r="K524" s="7" t="str">
        <f>VLOOKUP($A524,'Medical Examinations'!$A$1:$P$2336,16,FALSE)</f>
        <v>Normal</v>
      </c>
      <c r="L524" s="12">
        <f>VLOOKUP($A524,'Hospitalisation Details'!$A$1:$U$2344,18,FALSE)</f>
        <v>36013</v>
      </c>
      <c r="M524" s="21">
        <f>VLOOKUP($A524,'Hospitalisation Details'!$A$1:$U$2344,21,FALSE)</f>
        <v>18955.22</v>
      </c>
      <c r="N524" s="9" t="str">
        <f>VLOOKUP($A524,'Hospitalisation Details'!$A$1:$U$2344,14,FALSE)</f>
        <v>tier - 1</v>
      </c>
      <c r="O524" s="9" t="str">
        <f>VLOOKUP($A524,'Hospitalisation Details'!$A$1:$U$2344,15,FALSE)</f>
        <v>tier - 3</v>
      </c>
      <c r="P524" s="9" t="str">
        <f>VLOOKUP($A524,'Hospitalisation Details'!$A$1:$U$2344,16,FALSE)</f>
        <v>R1011</v>
      </c>
      <c r="Q524" s="9">
        <f>VLOOKUP($A524,'Hospitalisation Details'!$A$1:$U$2344,20,FALSE)</f>
        <v>24</v>
      </c>
    </row>
    <row r="525" spans="1:17" ht="15.75" x14ac:dyDescent="0.25">
      <c r="A525" s="10" t="s">
        <v>1847</v>
      </c>
      <c r="B525" s="7" t="str">
        <f>VLOOKUP($A525,'Customer Names'!$A$1:$E$2336,4,FALSE)</f>
        <v xml:space="preserve">  Anita L</v>
      </c>
      <c r="C525" s="7">
        <f>VLOOKUP($A525,'Medical Examinations'!$A$1:$P$2336,2,FALSE)</f>
        <v>46.4</v>
      </c>
      <c r="D525" s="7">
        <f>VLOOKUP($A525,'Medical Examinations'!$A$1:$P$2336,3,FALSE)</f>
        <v>8.3699999999999992</v>
      </c>
      <c r="E525" s="7" t="str">
        <f>VLOOKUP($A525,'Medical Examinations'!$A$1:$P$2336,13,FALSE)</f>
        <v>Yes</v>
      </c>
      <c r="F525" s="7" t="str">
        <f>VLOOKUP($A525,'Medical Examinations'!$A$1:$P$2336,5,FALSE)</f>
        <v>No</v>
      </c>
      <c r="G525" s="7" t="str">
        <f>VLOOKUP($A525,'Medical Examinations'!$A$1:$P$2336,6,FALSE)</f>
        <v>Yes</v>
      </c>
      <c r="H525" s="7">
        <f>VLOOKUP($A525,'Medical Examinations'!$A$1:$P$2336,12,FALSE)</f>
        <v>1</v>
      </c>
      <c r="I525" s="7" t="str">
        <f>VLOOKUP($A525,'Medical Examinations'!$A$1:$P$2336,14,FALSE)</f>
        <v>No</v>
      </c>
      <c r="J525" s="7" t="str">
        <f>VLOOKUP($A525,'Medical Examinations'!$A$1:$P$2336,15,FALSE)</f>
        <v>Obesity</v>
      </c>
      <c r="K525" s="7" t="str">
        <f>VLOOKUP($A525,'Medical Examinations'!$A$1:$P$2336,16,FALSE)</f>
        <v>Diabetes</v>
      </c>
      <c r="L525" s="12">
        <f>VLOOKUP($A525,'Hospitalisation Details'!$A$1:$U$2344,18,FALSE)</f>
        <v>23304</v>
      </c>
      <c r="M525" s="21">
        <f>VLOOKUP($A525,'Hospitalisation Details'!$A$1:$U$2344,21,FALSE)</f>
        <v>18954.560000000001</v>
      </c>
      <c r="N525" s="9" t="str">
        <f>VLOOKUP($A525,'Hospitalisation Details'!$A$1:$U$2344,14,FALSE)</f>
        <v>tier - 1</v>
      </c>
      <c r="O525" s="9" t="str">
        <f>VLOOKUP($A525,'Hospitalisation Details'!$A$1:$U$2344,15,FALSE)</f>
        <v>tier - 1</v>
      </c>
      <c r="P525" s="9" t="str">
        <f>VLOOKUP($A525,'Hospitalisation Details'!$A$1:$U$2344,16,FALSE)</f>
        <v>R1026</v>
      </c>
      <c r="Q525" s="9">
        <f>VLOOKUP($A525,'Hospitalisation Details'!$A$1:$U$2344,20,FALSE)</f>
        <v>59</v>
      </c>
    </row>
    <row r="526" spans="1:17" ht="15.75" x14ac:dyDescent="0.25">
      <c r="A526" s="10" t="s">
        <v>1846</v>
      </c>
      <c r="B526" s="7" t="str">
        <f>VLOOKUP($A526,'Customer Names'!$A$1:$E$2336,4,FALSE)</f>
        <v xml:space="preserve">  Laura E</v>
      </c>
      <c r="C526" s="7">
        <f>VLOOKUP($A526,'Medical Examinations'!$A$1:$P$2336,2,FALSE)</f>
        <v>51.92</v>
      </c>
      <c r="D526" s="7">
        <f>VLOOKUP($A526,'Medical Examinations'!$A$1:$P$2336,3,FALSE)</f>
        <v>5.18</v>
      </c>
      <c r="E526" s="7" t="str">
        <f>VLOOKUP($A526,'Medical Examinations'!$A$1:$P$2336,13,FALSE)</f>
        <v>Yes</v>
      </c>
      <c r="F526" s="7" t="str">
        <f>VLOOKUP($A526,'Medical Examinations'!$A$1:$P$2336,5,FALSE)</f>
        <v>No</v>
      </c>
      <c r="G526" s="7" t="str">
        <f>VLOOKUP($A526,'Medical Examinations'!$A$1:$P$2336,6,FALSE)</f>
        <v>Yes</v>
      </c>
      <c r="H526" s="7">
        <f>VLOOKUP($A526,'Medical Examinations'!$A$1:$P$2336,12,FALSE)</f>
        <v>1</v>
      </c>
      <c r="I526" s="7" t="str">
        <f>VLOOKUP($A526,'Medical Examinations'!$A$1:$P$2336,14,FALSE)</f>
        <v>No</v>
      </c>
      <c r="J526" s="7" t="str">
        <f>VLOOKUP($A526,'Medical Examinations'!$A$1:$P$2336,15,FALSE)</f>
        <v>Obesity</v>
      </c>
      <c r="K526" s="7" t="str">
        <f>VLOOKUP($A526,'Medical Examinations'!$A$1:$P$2336,16,FALSE)</f>
        <v>Normal</v>
      </c>
      <c r="L526" s="12">
        <f>VLOOKUP($A526,'Hospitalisation Details'!$A$1:$U$2344,18,FALSE)</f>
        <v>25418</v>
      </c>
      <c r="M526" s="21">
        <f>VLOOKUP($A526,'Hospitalisation Details'!$A$1:$U$2344,21,FALSE)</f>
        <v>18932.810000000001</v>
      </c>
      <c r="N526" s="9" t="str">
        <f>VLOOKUP($A526,'Hospitalisation Details'!$A$1:$U$2344,14,FALSE)</f>
        <v>tier - 1</v>
      </c>
      <c r="O526" s="9" t="str">
        <f>VLOOKUP($A526,'Hospitalisation Details'!$A$1:$U$2344,15,FALSE)</f>
        <v>tier - 3</v>
      </c>
      <c r="P526" s="9" t="str">
        <f>VLOOKUP($A526,'Hospitalisation Details'!$A$1:$U$2344,16,FALSE)</f>
        <v>R1012</v>
      </c>
      <c r="Q526" s="9">
        <f>VLOOKUP($A526,'Hospitalisation Details'!$A$1:$U$2344,20,FALSE)</f>
        <v>53</v>
      </c>
    </row>
    <row r="527" spans="1:17" ht="15.75" x14ac:dyDescent="0.25">
      <c r="A527" s="10" t="s">
        <v>1845</v>
      </c>
      <c r="B527" s="7" t="str">
        <f>VLOOKUP($A527,'Customer Names'!$A$1:$E$2336,4,FALSE)</f>
        <v xml:space="preserve">  Sarah</v>
      </c>
      <c r="C527" s="7">
        <f>VLOOKUP($A527,'Medical Examinations'!$A$1:$P$2336,2,FALSE)</f>
        <v>32.395000000000003</v>
      </c>
      <c r="D527" s="7">
        <f>VLOOKUP($A527,'Medical Examinations'!$A$1:$P$2336,3,FALSE)</f>
        <v>5.68</v>
      </c>
      <c r="E527" s="7" t="str">
        <f>VLOOKUP($A527,'Medical Examinations'!$A$1:$P$2336,13,FALSE)</f>
        <v>Yes</v>
      </c>
      <c r="F527" s="7" t="str">
        <f>VLOOKUP($A527,'Medical Examinations'!$A$1:$P$2336,5,FALSE)</f>
        <v>No</v>
      </c>
      <c r="G527" s="7" t="str">
        <f>VLOOKUP($A527,'Medical Examinations'!$A$1:$P$2336,6,FALSE)</f>
        <v>No</v>
      </c>
      <c r="H527" s="7">
        <f>VLOOKUP($A527,'Medical Examinations'!$A$1:$P$2336,12,FALSE)</f>
        <v>1</v>
      </c>
      <c r="I527" s="7" t="str">
        <f>VLOOKUP($A527,'Medical Examinations'!$A$1:$P$2336,14,FALSE)</f>
        <v>No</v>
      </c>
      <c r="J527" s="7" t="str">
        <f>VLOOKUP($A527,'Medical Examinations'!$A$1:$P$2336,15,FALSE)</f>
        <v>Obesity</v>
      </c>
      <c r="K527" s="7" t="str">
        <f>VLOOKUP($A527,'Medical Examinations'!$A$1:$P$2336,16,FALSE)</f>
        <v>Normal</v>
      </c>
      <c r="L527" s="12">
        <f>VLOOKUP($A527,'Hospitalisation Details'!$A$1:$U$2344,18,FALSE)</f>
        <v>34969</v>
      </c>
      <c r="M527" s="21">
        <f>VLOOKUP($A527,'Hospitalisation Details'!$A$1:$U$2344,21,FALSE)</f>
        <v>18903.490000000002</v>
      </c>
      <c r="N527" s="9" t="str">
        <f>VLOOKUP($A527,'Hospitalisation Details'!$A$1:$U$2344,14,FALSE)</f>
        <v>tier - 1</v>
      </c>
      <c r="O527" s="9" t="str">
        <f>VLOOKUP($A527,'Hospitalisation Details'!$A$1:$U$2344,15,FALSE)</f>
        <v>tier - 2</v>
      </c>
      <c r="P527" s="9" t="str">
        <f>VLOOKUP($A527,'Hospitalisation Details'!$A$1:$U$2344,16,FALSE)</f>
        <v>R1024</v>
      </c>
      <c r="Q527" s="9">
        <f>VLOOKUP($A527,'Hospitalisation Details'!$A$1:$U$2344,20,FALSE)</f>
        <v>27</v>
      </c>
    </row>
    <row r="528" spans="1:17" ht="15.75" x14ac:dyDescent="0.25">
      <c r="A528" s="10" t="s">
        <v>1844</v>
      </c>
      <c r="B528" s="7" t="str">
        <f>VLOOKUP($A528,'Customer Names'!$A$1:$E$2336,4,FALSE)</f>
        <v xml:space="preserve">  Ashley E</v>
      </c>
      <c r="C528" s="7">
        <f>VLOOKUP($A528,'Medical Examinations'!$A$1:$P$2336,2,FALSE)</f>
        <v>46.19</v>
      </c>
      <c r="D528" s="7">
        <f>VLOOKUP($A528,'Medical Examinations'!$A$1:$P$2336,3,FALSE)</f>
        <v>7.31</v>
      </c>
      <c r="E528" s="7" t="str">
        <f>VLOOKUP($A528,'Medical Examinations'!$A$1:$P$2336,13,FALSE)</f>
        <v>Yes</v>
      </c>
      <c r="F528" s="7" t="str">
        <f>VLOOKUP($A528,'Medical Examinations'!$A$1:$P$2336,5,FALSE)</f>
        <v>No</v>
      </c>
      <c r="G528" s="7" t="str">
        <f>VLOOKUP($A528,'Medical Examinations'!$A$1:$P$2336,6,FALSE)</f>
        <v>Yes</v>
      </c>
      <c r="H528" s="7">
        <f>VLOOKUP($A528,'Medical Examinations'!$A$1:$P$2336,12,FALSE)</f>
        <v>1</v>
      </c>
      <c r="I528" s="7" t="str">
        <f>VLOOKUP($A528,'Medical Examinations'!$A$1:$P$2336,14,FALSE)</f>
        <v>No</v>
      </c>
      <c r="J528" s="7" t="str">
        <f>VLOOKUP($A528,'Medical Examinations'!$A$1:$P$2336,15,FALSE)</f>
        <v>Obesity</v>
      </c>
      <c r="K528" s="7" t="str">
        <f>VLOOKUP($A528,'Medical Examinations'!$A$1:$P$2336,16,FALSE)</f>
        <v>Diabetes</v>
      </c>
      <c r="L528" s="12">
        <f>VLOOKUP($A528,'Hospitalisation Details'!$A$1:$U$2344,18,FALSE)</f>
        <v>23351</v>
      </c>
      <c r="M528" s="21">
        <f>VLOOKUP($A528,'Hospitalisation Details'!$A$1:$U$2344,21,FALSE)</f>
        <v>18883.330000000002</v>
      </c>
      <c r="N528" s="9" t="str">
        <f>VLOOKUP($A528,'Hospitalisation Details'!$A$1:$U$2344,14,FALSE)</f>
        <v>tier - 1</v>
      </c>
      <c r="O528" s="9" t="str">
        <f>VLOOKUP($A528,'Hospitalisation Details'!$A$1:$U$2344,15,FALSE)</f>
        <v>tier - 1</v>
      </c>
      <c r="P528" s="9" t="str">
        <f>VLOOKUP($A528,'Hospitalisation Details'!$A$1:$U$2344,16,FALSE)</f>
        <v>R1026</v>
      </c>
      <c r="Q528" s="9">
        <f>VLOOKUP($A528,'Hospitalisation Details'!$A$1:$U$2344,20,FALSE)</f>
        <v>59</v>
      </c>
    </row>
    <row r="529" spans="1:17" ht="15.75" x14ac:dyDescent="0.25">
      <c r="A529" s="10" t="s">
        <v>1843</v>
      </c>
      <c r="B529" s="7" t="str">
        <f>VLOOKUP($A529,'Customer Names'!$A$1:$E$2336,4,FALSE)</f>
        <v xml:space="preserve">  Lindsey</v>
      </c>
      <c r="C529" s="7">
        <f>VLOOKUP($A529,'Medical Examinations'!$A$1:$P$2336,2,FALSE)</f>
        <v>27.93</v>
      </c>
      <c r="D529" s="7">
        <f>VLOOKUP($A529,'Medical Examinations'!$A$1:$P$2336,3,FALSE)</f>
        <v>4.67</v>
      </c>
      <c r="E529" s="7" t="str">
        <f>VLOOKUP($A529,'Medical Examinations'!$A$1:$P$2336,13,FALSE)</f>
        <v>No</v>
      </c>
      <c r="F529" s="7" t="str">
        <f>VLOOKUP($A529,'Medical Examinations'!$A$1:$P$2336,5,FALSE)</f>
        <v>No</v>
      </c>
      <c r="G529" s="7" t="str">
        <f>VLOOKUP($A529,'Medical Examinations'!$A$1:$P$2336,6,FALSE)</f>
        <v>Yes</v>
      </c>
      <c r="H529" s="7">
        <f>VLOOKUP($A529,'Medical Examinations'!$A$1:$P$2336,12,FALSE)</f>
        <v>1</v>
      </c>
      <c r="I529" s="7" t="str">
        <f>VLOOKUP($A529,'Medical Examinations'!$A$1:$P$2336,14,FALSE)</f>
        <v>No</v>
      </c>
      <c r="J529" s="7" t="str">
        <f>VLOOKUP($A529,'Medical Examinations'!$A$1:$P$2336,15,FALSE)</f>
        <v>Over weight</v>
      </c>
      <c r="K529" s="7" t="str">
        <f>VLOOKUP($A529,'Medical Examinations'!$A$1:$P$2336,16,FALSE)</f>
        <v>Normal</v>
      </c>
      <c r="L529" s="12">
        <f>VLOOKUP($A529,'Hospitalisation Details'!$A$1:$U$2344,18,FALSE)</f>
        <v>37826</v>
      </c>
      <c r="M529" s="21">
        <f>VLOOKUP($A529,'Hospitalisation Details'!$A$1:$U$2344,21,FALSE)</f>
        <v>18838.7</v>
      </c>
      <c r="N529" s="9" t="str">
        <f>VLOOKUP($A529,'Hospitalisation Details'!$A$1:$U$2344,14,FALSE)</f>
        <v>tier - 1</v>
      </c>
      <c r="O529" s="9" t="str">
        <f>VLOOKUP($A529,'Hospitalisation Details'!$A$1:$U$2344,15,FALSE)</f>
        <v>tier - 3</v>
      </c>
      <c r="P529" s="9" t="str">
        <f>VLOOKUP($A529,'Hospitalisation Details'!$A$1:$U$2344,16,FALSE)</f>
        <v>R1012</v>
      </c>
      <c r="Q529" s="9">
        <f>VLOOKUP($A529,'Hospitalisation Details'!$A$1:$U$2344,20,FALSE)</f>
        <v>19</v>
      </c>
    </row>
    <row r="530" spans="1:17" ht="15.75" x14ac:dyDescent="0.25">
      <c r="A530" s="10" t="s">
        <v>1842</v>
      </c>
      <c r="B530" s="7" t="str">
        <f>VLOOKUP($A530,'Customer Names'!$A$1:$E$2336,4,FALSE)</f>
        <v xml:space="preserve">  Alan</v>
      </c>
      <c r="C530" s="7">
        <f>VLOOKUP($A530,'Medical Examinations'!$A$1:$P$2336,2,FALSE)</f>
        <v>45.62</v>
      </c>
      <c r="D530" s="7">
        <f>VLOOKUP($A530,'Medical Examinations'!$A$1:$P$2336,3,FALSE)</f>
        <v>6.87</v>
      </c>
      <c r="E530" s="7" t="str">
        <f>VLOOKUP($A530,'Medical Examinations'!$A$1:$P$2336,13,FALSE)</f>
        <v>No</v>
      </c>
      <c r="F530" s="7" t="str">
        <f>VLOOKUP($A530,'Medical Examinations'!$A$1:$P$2336,5,FALSE)</f>
        <v>No</v>
      </c>
      <c r="G530" s="7" t="str">
        <f>VLOOKUP($A530,'Medical Examinations'!$A$1:$P$2336,6,FALSE)</f>
        <v>No</v>
      </c>
      <c r="H530" s="7" t="str">
        <f>VLOOKUP($A530,'Medical Examinations'!$A$1:$P$2336,12,FALSE)</f>
        <v>0</v>
      </c>
      <c r="I530" s="7" t="str">
        <f>VLOOKUP($A530,'Medical Examinations'!$A$1:$P$2336,14,FALSE)</f>
        <v>No</v>
      </c>
      <c r="J530" s="7" t="str">
        <f>VLOOKUP($A530,'Medical Examinations'!$A$1:$P$2336,15,FALSE)</f>
        <v>Obesity</v>
      </c>
      <c r="K530" s="7" t="str">
        <f>VLOOKUP($A530,'Medical Examinations'!$A$1:$P$2336,16,FALSE)</f>
        <v>Diabetes</v>
      </c>
      <c r="L530" s="12">
        <f>VLOOKUP($A530,'Hospitalisation Details'!$A$1:$U$2344,18,FALSE)</f>
        <v>22998</v>
      </c>
      <c r="M530" s="21">
        <f>VLOOKUP($A530,'Hospitalisation Details'!$A$1:$U$2344,21,FALSE)</f>
        <v>18815.53</v>
      </c>
      <c r="N530" s="9" t="str">
        <f>VLOOKUP($A530,'Hospitalisation Details'!$A$1:$U$2344,14,FALSE)</f>
        <v>tier - 1</v>
      </c>
      <c r="O530" s="9" t="str">
        <f>VLOOKUP($A530,'Hospitalisation Details'!$A$1:$U$2344,15,FALSE)</f>
        <v>tier - 1</v>
      </c>
      <c r="P530" s="9" t="str">
        <f>VLOOKUP($A530,'Hospitalisation Details'!$A$1:$U$2344,16,FALSE)</f>
        <v>R1023</v>
      </c>
      <c r="Q530" s="9">
        <f>VLOOKUP($A530,'Hospitalisation Details'!$A$1:$U$2344,20,FALSE)</f>
        <v>60</v>
      </c>
    </row>
    <row r="531" spans="1:17" ht="15.75" x14ac:dyDescent="0.25">
      <c r="A531" s="10" t="s">
        <v>1841</v>
      </c>
      <c r="B531" s="7" t="str">
        <f>VLOOKUP($A531,'Customer Names'!$A$1:$E$2336,4,FALSE)</f>
        <v xml:space="preserve">  Dan R</v>
      </c>
      <c r="C531" s="7">
        <f>VLOOKUP($A531,'Medical Examinations'!$A$1:$P$2336,2,FALSE)</f>
        <v>35.31</v>
      </c>
      <c r="D531" s="7">
        <f>VLOOKUP($A531,'Medical Examinations'!$A$1:$P$2336,3,FALSE)</f>
        <v>5.87</v>
      </c>
      <c r="E531" s="7" t="str">
        <f>VLOOKUP($A531,'Medical Examinations'!$A$1:$P$2336,13,FALSE)</f>
        <v>No</v>
      </c>
      <c r="F531" s="7" t="str">
        <f>VLOOKUP($A531,'Medical Examinations'!$A$1:$P$2336,5,FALSE)</f>
        <v>No</v>
      </c>
      <c r="G531" s="7" t="str">
        <f>VLOOKUP($A531,'Medical Examinations'!$A$1:$P$2336,6,FALSE)</f>
        <v>Yes</v>
      </c>
      <c r="H531" s="7">
        <f>VLOOKUP($A531,'Medical Examinations'!$A$1:$P$2336,12,FALSE)</f>
        <v>1</v>
      </c>
      <c r="I531" s="7" t="str">
        <f>VLOOKUP($A531,'Medical Examinations'!$A$1:$P$2336,14,FALSE)</f>
        <v>No</v>
      </c>
      <c r="J531" s="7" t="str">
        <f>VLOOKUP($A531,'Medical Examinations'!$A$1:$P$2336,15,FALSE)</f>
        <v>Obesity</v>
      </c>
      <c r="K531" s="7" t="str">
        <f>VLOOKUP($A531,'Medical Examinations'!$A$1:$P$2336,16,FALSE)</f>
        <v>Prediabetes</v>
      </c>
      <c r="L531" s="12">
        <f>VLOOKUP($A531,'Hospitalisation Details'!$A$1:$U$2344,18,FALSE)</f>
        <v>29143</v>
      </c>
      <c r="M531" s="21">
        <f>VLOOKUP($A531,'Hospitalisation Details'!$A$1:$U$2344,21,FALSE)</f>
        <v>18806.150000000001</v>
      </c>
      <c r="N531" s="9" t="str">
        <f>VLOOKUP($A531,'Hospitalisation Details'!$A$1:$U$2344,14,FALSE)</f>
        <v>tier - 1</v>
      </c>
      <c r="O531" s="9" t="str">
        <f>VLOOKUP($A531,'Hospitalisation Details'!$A$1:$U$2344,15,FALSE)</f>
        <v>tier - 2</v>
      </c>
      <c r="P531" s="9" t="str">
        <f>VLOOKUP($A531,'Hospitalisation Details'!$A$1:$U$2344,16,FALSE)</f>
        <v>R1013</v>
      </c>
      <c r="Q531" s="9">
        <f>VLOOKUP($A531,'Hospitalisation Details'!$A$1:$U$2344,20,FALSE)</f>
        <v>43</v>
      </c>
    </row>
    <row r="532" spans="1:17" ht="15.75" x14ac:dyDescent="0.25">
      <c r="A532" s="10" t="s">
        <v>1840</v>
      </c>
      <c r="B532" s="7" t="str">
        <f>VLOOKUP($A532,'Customer Names'!$A$1:$E$2336,4,FALSE)</f>
        <v xml:space="preserve">  Katie</v>
      </c>
      <c r="C532" s="7">
        <f>VLOOKUP($A532,'Medical Examinations'!$A$1:$P$2336,2,FALSE)</f>
        <v>30.4</v>
      </c>
      <c r="D532" s="7">
        <f>VLOOKUP($A532,'Medical Examinations'!$A$1:$P$2336,3,FALSE)</f>
        <v>4.07</v>
      </c>
      <c r="E532" s="7" t="str">
        <f>VLOOKUP($A532,'Medical Examinations'!$A$1:$P$2336,13,FALSE)</f>
        <v>Yes</v>
      </c>
      <c r="F532" s="7" t="str">
        <f>VLOOKUP($A532,'Medical Examinations'!$A$1:$P$2336,5,FALSE)</f>
        <v>No</v>
      </c>
      <c r="G532" s="7" t="str">
        <f>VLOOKUP($A532,'Medical Examinations'!$A$1:$P$2336,6,FALSE)</f>
        <v>No</v>
      </c>
      <c r="H532" s="7">
        <f>VLOOKUP($A532,'Medical Examinations'!$A$1:$P$2336,12,FALSE)</f>
        <v>1</v>
      </c>
      <c r="I532" s="7" t="str">
        <f>VLOOKUP($A532,'Medical Examinations'!$A$1:$P$2336,14,FALSE)</f>
        <v>No</v>
      </c>
      <c r="J532" s="7" t="str">
        <f>VLOOKUP($A532,'Medical Examinations'!$A$1:$P$2336,15,FALSE)</f>
        <v>Obesity</v>
      </c>
      <c r="K532" s="7" t="str">
        <f>VLOOKUP($A532,'Medical Examinations'!$A$1:$P$2336,16,FALSE)</f>
        <v>Normal</v>
      </c>
      <c r="L532" s="12">
        <f>VLOOKUP($A532,'Hospitalisation Details'!$A$1:$U$2344,18,FALSE)</f>
        <v>35031</v>
      </c>
      <c r="M532" s="21">
        <f>VLOOKUP($A532,'Hospitalisation Details'!$A$1:$U$2344,21,FALSE)</f>
        <v>18804.75</v>
      </c>
      <c r="N532" s="9" t="str">
        <f>VLOOKUP($A532,'Hospitalisation Details'!$A$1:$U$2344,14,FALSE)</f>
        <v>tier - 1</v>
      </c>
      <c r="O532" s="9" t="str">
        <f>VLOOKUP($A532,'Hospitalisation Details'!$A$1:$U$2344,15,FALSE)</f>
        <v>tier - 1</v>
      </c>
      <c r="P532" s="9" t="str">
        <f>VLOOKUP($A532,'Hospitalisation Details'!$A$1:$U$2344,16,FALSE)</f>
        <v>R1012</v>
      </c>
      <c r="Q532" s="9">
        <f>VLOOKUP($A532,'Hospitalisation Details'!$A$1:$U$2344,20,FALSE)</f>
        <v>27</v>
      </c>
    </row>
    <row r="533" spans="1:17" ht="15.75" x14ac:dyDescent="0.25">
      <c r="A533" s="10" t="s">
        <v>1839</v>
      </c>
      <c r="B533" s="7" t="str">
        <f>VLOOKUP($A533,'Customer Names'!$A$1:$E$2336,4,FALSE)</f>
        <v xml:space="preserve">  Eric</v>
      </c>
      <c r="C533" s="7">
        <f>VLOOKUP($A533,'Medical Examinations'!$A$1:$P$2336,2,FALSE)</f>
        <v>20.13</v>
      </c>
      <c r="D533" s="7">
        <f>VLOOKUP($A533,'Medical Examinations'!$A$1:$P$2336,3,FALSE)</f>
        <v>6.47</v>
      </c>
      <c r="E533" s="7" t="str">
        <f>VLOOKUP($A533,'Medical Examinations'!$A$1:$P$2336,13,FALSE)</f>
        <v>No</v>
      </c>
      <c r="F533" s="7" t="str">
        <f>VLOOKUP($A533,'Medical Examinations'!$A$1:$P$2336,5,FALSE)</f>
        <v>No</v>
      </c>
      <c r="G533" s="7" t="str">
        <f>VLOOKUP($A533,'Medical Examinations'!$A$1:$P$2336,6,FALSE)</f>
        <v>Yes</v>
      </c>
      <c r="H533" s="7">
        <f>VLOOKUP($A533,'Medical Examinations'!$A$1:$P$2336,12,FALSE)</f>
        <v>1</v>
      </c>
      <c r="I533" s="7" t="str">
        <f>VLOOKUP($A533,'Medical Examinations'!$A$1:$P$2336,14,FALSE)</f>
        <v>Yes</v>
      </c>
      <c r="J533" s="7" t="str">
        <f>VLOOKUP($A533,'Medical Examinations'!$A$1:$P$2336,15,FALSE)</f>
        <v>Normal weight</v>
      </c>
      <c r="K533" s="7" t="str">
        <f>VLOOKUP($A533,'Medical Examinations'!$A$1:$P$2336,16,FALSE)</f>
        <v>Prediabetes</v>
      </c>
      <c r="L533" s="12">
        <f>VLOOKUP($A533,'Hospitalisation Details'!$A$1:$U$2344,18,FALSE)</f>
        <v>29178</v>
      </c>
      <c r="M533" s="21">
        <f>VLOOKUP($A533,'Hospitalisation Details'!$A$1:$U$2344,21,FALSE)</f>
        <v>18767.740000000002</v>
      </c>
      <c r="N533" s="9" t="str">
        <f>VLOOKUP($A533,'Hospitalisation Details'!$A$1:$U$2344,14,FALSE)</f>
        <v>tier - 1</v>
      </c>
      <c r="O533" s="9" t="str">
        <f>VLOOKUP($A533,'Hospitalisation Details'!$A$1:$U$2344,15,FALSE)</f>
        <v>tier - 1</v>
      </c>
      <c r="P533" s="9" t="str">
        <f>VLOOKUP($A533,'Hospitalisation Details'!$A$1:$U$2344,16,FALSE)</f>
        <v>R1013</v>
      </c>
      <c r="Q533" s="9">
        <f>VLOOKUP($A533,'Hospitalisation Details'!$A$1:$U$2344,20,FALSE)</f>
        <v>43</v>
      </c>
    </row>
    <row r="534" spans="1:17" ht="15.75" x14ac:dyDescent="0.25">
      <c r="A534" s="10" t="s">
        <v>1838</v>
      </c>
      <c r="B534" s="7" t="str">
        <f>VLOOKUP($A534,'Customer Names'!$A$1:$E$2336,4,FALSE)</f>
        <v xml:space="preserve">  Cathryn</v>
      </c>
      <c r="C534" s="7">
        <f>VLOOKUP($A534,'Medical Examinations'!$A$1:$P$2336,2,FALSE)</f>
        <v>23.655000000000001</v>
      </c>
      <c r="D534" s="7">
        <f>VLOOKUP($A534,'Medical Examinations'!$A$1:$P$2336,3,FALSE)</f>
        <v>5.14</v>
      </c>
      <c r="E534" s="7" t="str">
        <f>VLOOKUP($A534,'Medical Examinations'!$A$1:$P$2336,13,FALSE)</f>
        <v>No</v>
      </c>
      <c r="F534" s="7" t="str">
        <f>VLOOKUP($A534,'Medical Examinations'!$A$1:$P$2336,5,FALSE)</f>
        <v>No</v>
      </c>
      <c r="G534" s="7" t="str">
        <f>VLOOKUP($A534,'Medical Examinations'!$A$1:$P$2336,6,FALSE)</f>
        <v>No</v>
      </c>
      <c r="H534" s="7">
        <f>VLOOKUP($A534,'Medical Examinations'!$A$1:$P$2336,12,FALSE)</f>
        <v>1</v>
      </c>
      <c r="I534" s="7" t="str">
        <f>VLOOKUP($A534,'Medical Examinations'!$A$1:$P$2336,14,FALSE)</f>
        <v>Yes</v>
      </c>
      <c r="J534" s="7" t="str">
        <f>VLOOKUP($A534,'Medical Examinations'!$A$1:$P$2336,15,FALSE)</f>
        <v>Normal weight</v>
      </c>
      <c r="K534" s="7" t="str">
        <f>VLOOKUP($A534,'Medical Examinations'!$A$1:$P$2336,16,FALSE)</f>
        <v>Normal</v>
      </c>
      <c r="L534" s="12">
        <f>VLOOKUP($A534,'Hospitalisation Details'!$A$1:$U$2344,18,FALSE)</f>
        <v>33965</v>
      </c>
      <c r="M534" s="21">
        <f>VLOOKUP($A534,'Hospitalisation Details'!$A$1:$U$2344,21,FALSE)</f>
        <v>18765.88</v>
      </c>
      <c r="N534" s="9" t="str">
        <f>VLOOKUP($A534,'Hospitalisation Details'!$A$1:$U$2344,14,FALSE)</f>
        <v>tier - 1</v>
      </c>
      <c r="O534" s="9" t="str">
        <f>VLOOKUP($A534,'Hospitalisation Details'!$A$1:$U$2344,15,FALSE)</f>
        <v>tier - 2</v>
      </c>
      <c r="P534" s="9" t="str">
        <f>VLOOKUP($A534,'Hospitalisation Details'!$A$1:$U$2344,16,FALSE)</f>
        <v>R1012</v>
      </c>
      <c r="Q534" s="9">
        <f>VLOOKUP($A534,'Hospitalisation Details'!$A$1:$U$2344,20,FALSE)</f>
        <v>30</v>
      </c>
    </row>
    <row r="535" spans="1:17" ht="15.75" x14ac:dyDescent="0.25">
      <c r="A535" s="10" t="s">
        <v>1837</v>
      </c>
      <c r="B535" s="7" t="str">
        <f>VLOOKUP($A535,'Customer Names'!$A$1:$E$2336,4,FALSE)</f>
        <v xml:space="preserve">  Brendan</v>
      </c>
      <c r="C535" s="7">
        <f>VLOOKUP($A535,'Medical Examinations'!$A$1:$P$2336,2,FALSE)</f>
        <v>49.05</v>
      </c>
      <c r="D535" s="7">
        <f>VLOOKUP($A535,'Medical Examinations'!$A$1:$P$2336,3,FALSE)</f>
        <v>9.77</v>
      </c>
      <c r="E535" s="7" t="str">
        <f>VLOOKUP($A535,'Medical Examinations'!$A$1:$P$2336,13,FALSE)</f>
        <v>Yes</v>
      </c>
      <c r="F535" s="7" t="str">
        <f>VLOOKUP($A535,'Medical Examinations'!$A$1:$P$2336,5,FALSE)</f>
        <v>No</v>
      </c>
      <c r="G535" s="7" t="str">
        <f>VLOOKUP($A535,'Medical Examinations'!$A$1:$P$2336,6,FALSE)</f>
        <v>No</v>
      </c>
      <c r="H535" s="7" t="str">
        <f>VLOOKUP($A535,'Medical Examinations'!$A$1:$P$2336,12,FALSE)</f>
        <v>0</v>
      </c>
      <c r="I535" s="7" t="str">
        <f>VLOOKUP($A535,'Medical Examinations'!$A$1:$P$2336,14,FALSE)</f>
        <v>No</v>
      </c>
      <c r="J535" s="7" t="str">
        <f>VLOOKUP($A535,'Medical Examinations'!$A$1:$P$2336,15,FALSE)</f>
        <v>Obesity</v>
      </c>
      <c r="K535" s="7" t="str">
        <f>VLOOKUP($A535,'Medical Examinations'!$A$1:$P$2336,16,FALSE)</f>
        <v>Diabetes</v>
      </c>
      <c r="L535" s="12">
        <f>VLOOKUP($A535,'Hospitalisation Details'!$A$1:$U$2344,18,FALSE)</f>
        <v>24714</v>
      </c>
      <c r="M535" s="21">
        <f>VLOOKUP($A535,'Hospitalisation Details'!$A$1:$U$2344,21,FALSE)</f>
        <v>18694.689999999999</v>
      </c>
      <c r="N535" s="9" t="str">
        <f>VLOOKUP($A535,'Hospitalisation Details'!$A$1:$U$2344,14,FALSE)</f>
        <v>tier - 1</v>
      </c>
      <c r="O535" s="9" t="str">
        <f>VLOOKUP($A535,'Hospitalisation Details'!$A$1:$U$2344,15,FALSE)</f>
        <v>tier - 1</v>
      </c>
      <c r="P535" s="9" t="str">
        <f>VLOOKUP($A535,'Hospitalisation Details'!$A$1:$U$2344,16,FALSE)</f>
        <v>R1023</v>
      </c>
      <c r="Q535" s="9">
        <f>VLOOKUP($A535,'Hospitalisation Details'!$A$1:$U$2344,20,FALSE)</f>
        <v>55</v>
      </c>
    </row>
    <row r="536" spans="1:17" ht="15.75" x14ac:dyDescent="0.25">
      <c r="A536" s="10" t="s">
        <v>1836</v>
      </c>
      <c r="B536" s="7" t="str">
        <f>VLOOKUP($A536,'Customer Names'!$A$1:$E$2336,4,FALSE)</f>
        <v xml:space="preserve">  Shauna</v>
      </c>
      <c r="C536" s="7">
        <f>VLOOKUP($A536,'Medical Examinations'!$A$1:$P$2336,2,FALSE)</f>
        <v>51.94</v>
      </c>
      <c r="D536" s="7">
        <f>VLOOKUP($A536,'Medical Examinations'!$A$1:$P$2336,3,FALSE)</f>
        <v>8.8000000000000007</v>
      </c>
      <c r="E536" s="7" t="str">
        <f>VLOOKUP($A536,'Medical Examinations'!$A$1:$P$2336,13,FALSE)</f>
        <v>Yes</v>
      </c>
      <c r="F536" s="7" t="str">
        <f>VLOOKUP($A536,'Medical Examinations'!$A$1:$P$2336,5,FALSE)</f>
        <v>No</v>
      </c>
      <c r="G536" s="7" t="str">
        <f>VLOOKUP($A536,'Medical Examinations'!$A$1:$P$2336,6,FALSE)</f>
        <v>No</v>
      </c>
      <c r="H536" s="7">
        <f>VLOOKUP($A536,'Medical Examinations'!$A$1:$P$2336,12,FALSE)</f>
        <v>2</v>
      </c>
      <c r="I536" s="7" t="str">
        <f>VLOOKUP($A536,'Medical Examinations'!$A$1:$P$2336,14,FALSE)</f>
        <v>No</v>
      </c>
      <c r="J536" s="7" t="str">
        <f>VLOOKUP($A536,'Medical Examinations'!$A$1:$P$2336,15,FALSE)</f>
        <v>Obesity</v>
      </c>
      <c r="K536" s="7" t="str">
        <f>VLOOKUP($A536,'Medical Examinations'!$A$1:$P$2336,16,FALSE)</f>
        <v>Diabetes</v>
      </c>
      <c r="L536" s="12">
        <f>VLOOKUP($A536,'Hospitalisation Details'!$A$1:$U$2344,18,FALSE)</f>
        <v>25858</v>
      </c>
      <c r="M536" s="21">
        <f>VLOOKUP($A536,'Hospitalisation Details'!$A$1:$U$2344,21,FALSE)</f>
        <v>18682.740000000002</v>
      </c>
      <c r="N536" s="9" t="str">
        <f>VLOOKUP($A536,'Hospitalisation Details'!$A$1:$U$2344,14,FALSE)</f>
        <v>tier - 1</v>
      </c>
      <c r="O536" s="9" t="str">
        <f>VLOOKUP($A536,'Hospitalisation Details'!$A$1:$U$2344,15,FALSE)</f>
        <v>tier - 3</v>
      </c>
      <c r="P536" s="9" t="str">
        <f>VLOOKUP($A536,'Hospitalisation Details'!$A$1:$U$2344,16,FALSE)</f>
        <v>R1012</v>
      </c>
      <c r="Q536" s="9">
        <f>VLOOKUP($A536,'Hospitalisation Details'!$A$1:$U$2344,20,FALSE)</f>
        <v>52</v>
      </c>
    </row>
    <row r="537" spans="1:17" ht="15.75" x14ac:dyDescent="0.25">
      <c r="A537" s="10" t="s">
        <v>1835</v>
      </c>
      <c r="B537" s="7" t="str">
        <f>VLOOKUP($A537,'Customer Names'!$A$1:$E$2336,4,FALSE)</f>
        <v xml:space="preserve">  Terence</v>
      </c>
      <c r="C537" s="7">
        <f>VLOOKUP($A537,'Medical Examinations'!$A$1:$P$2336,2,FALSE)</f>
        <v>29.83</v>
      </c>
      <c r="D537" s="7">
        <f>VLOOKUP($A537,'Medical Examinations'!$A$1:$P$2336,3,FALSE)</f>
        <v>5.84</v>
      </c>
      <c r="E537" s="7" t="str">
        <f>VLOOKUP($A537,'Medical Examinations'!$A$1:$P$2336,13,FALSE)</f>
        <v>No</v>
      </c>
      <c r="F537" s="7" t="str">
        <f>VLOOKUP($A537,'Medical Examinations'!$A$1:$P$2336,5,FALSE)</f>
        <v>No</v>
      </c>
      <c r="G537" s="7" t="str">
        <f>VLOOKUP($A537,'Medical Examinations'!$A$1:$P$2336,6,FALSE)</f>
        <v>No</v>
      </c>
      <c r="H537" s="7">
        <f>VLOOKUP($A537,'Medical Examinations'!$A$1:$P$2336,12,FALSE)</f>
        <v>1</v>
      </c>
      <c r="I537" s="7" t="str">
        <f>VLOOKUP($A537,'Medical Examinations'!$A$1:$P$2336,14,FALSE)</f>
        <v>Yes</v>
      </c>
      <c r="J537" s="7" t="str">
        <f>VLOOKUP($A537,'Medical Examinations'!$A$1:$P$2336,15,FALSE)</f>
        <v>Over weight</v>
      </c>
      <c r="K537" s="7" t="str">
        <f>VLOOKUP($A537,'Medical Examinations'!$A$1:$P$2336,16,FALSE)</f>
        <v>Prediabetes</v>
      </c>
      <c r="L537" s="12">
        <f>VLOOKUP($A537,'Hospitalisation Details'!$A$1:$U$2344,18,FALSE)</f>
        <v>36061</v>
      </c>
      <c r="M537" s="21">
        <f>VLOOKUP($A537,'Hospitalisation Details'!$A$1:$U$2344,21,FALSE)</f>
        <v>18648.419999999998</v>
      </c>
      <c r="N537" s="9" t="str">
        <f>VLOOKUP($A537,'Hospitalisation Details'!$A$1:$U$2344,14,FALSE)</f>
        <v>tier - 1</v>
      </c>
      <c r="O537" s="9" t="str">
        <f>VLOOKUP($A537,'Hospitalisation Details'!$A$1:$U$2344,15,FALSE)</f>
        <v>tier - 1</v>
      </c>
      <c r="P537" s="9" t="str">
        <f>VLOOKUP($A537,'Hospitalisation Details'!$A$1:$U$2344,16,FALSE)</f>
        <v>R1019</v>
      </c>
      <c r="Q537" s="9">
        <f>VLOOKUP($A537,'Hospitalisation Details'!$A$1:$U$2344,20,FALSE)</f>
        <v>24</v>
      </c>
    </row>
    <row r="538" spans="1:17" ht="15.75" x14ac:dyDescent="0.25">
      <c r="A538" s="10" t="s">
        <v>1834</v>
      </c>
      <c r="B538" s="7" t="str">
        <f>VLOOKUP($A538,'Customer Names'!$A$1:$E$2336,4,FALSE)</f>
        <v xml:space="preserve">  Marisol</v>
      </c>
      <c r="C538" s="7">
        <f>VLOOKUP($A538,'Medical Examinations'!$A$1:$P$2336,2,FALSE)</f>
        <v>22.6</v>
      </c>
      <c r="D538" s="7">
        <f>VLOOKUP($A538,'Medical Examinations'!$A$1:$P$2336,3,FALSE)</f>
        <v>10.43</v>
      </c>
      <c r="E538" s="7" t="str">
        <f>VLOOKUP($A538,'Medical Examinations'!$A$1:$P$2336,13,FALSE)</f>
        <v>Yes</v>
      </c>
      <c r="F538" s="7" t="str">
        <f>VLOOKUP($A538,'Medical Examinations'!$A$1:$P$2336,5,FALSE)</f>
        <v>No</v>
      </c>
      <c r="G538" s="7" t="str">
        <f>VLOOKUP($A538,'Medical Examinations'!$A$1:$P$2336,6,FALSE)</f>
        <v>No</v>
      </c>
      <c r="H538" s="7">
        <f>VLOOKUP($A538,'Medical Examinations'!$A$1:$P$2336,12,FALSE)</f>
        <v>1</v>
      </c>
      <c r="I538" s="7" t="str">
        <f>VLOOKUP($A538,'Medical Examinations'!$A$1:$P$2336,14,FALSE)</f>
        <v>Yes</v>
      </c>
      <c r="J538" s="7" t="str">
        <f>VLOOKUP($A538,'Medical Examinations'!$A$1:$P$2336,15,FALSE)</f>
        <v>Normal weight</v>
      </c>
      <c r="K538" s="7" t="str">
        <f>VLOOKUP($A538,'Medical Examinations'!$A$1:$P$2336,16,FALSE)</f>
        <v>Diabetes</v>
      </c>
      <c r="L538" s="12">
        <f>VLOOKUP($A538,'Hospitalisation Details'!$A$1:$U$2344,18,FALSE)</f>
        <v>31636</v>
      </c>
      <c r="M538" s="21">
        <f>VLOOKUP($A538,'Hospitalisation Details'!$A$1:$U$2344,21,FALSE)</f>
        <v>18608.259999999998</v>
      </c>
      <c r="N538" s="9" t="str">
        <f>VLOOKUP($A538,'Hospitalisation Details'!$A$1:$U$2344,14,FALSE)</f>
        <v>tier - 1</v>
      </c>
      <c r="O538" s="9" t="str">
        <f>VLOOKUP($A538,'Hospitalisation Details'!$A$1:$U$2344,15,FALSE)</f>
        <v>tier - 3</v>
      </c>
      <c r="P538" s="9" t="str">
        <f>VLOOKUP($A538,'Hospitalisation Details'!$A$1:$U$2344,16,FALSE)</f>
        <v>R1011</v>
      </c>
      <c r="Q538" s="9">
        <f>VLOOKUP($A538,'Hospitalisation Details'!$A$1:$U$2344,20,FALSE)</f>
        <v>36</v>
      </c>
    </row>
    <row r="539" spans="1:17" ht="15.75" x14ac:dyDescent="0.25">
      <c r="A539" s="10" t="s">
        <v>1833</v>
      </c>
      <c r="B539" s="7" t="str">
        <f>VLOOKUP($A539,'Customer Names'!$A$1:$E$2336,4,FALSE)</f>
        <v xml:space="preserve">  Lindsay</v>
      </c>
      <c r="C539" s="7">
        <f>VLOOKUP($A539,'Medical Examinations'!$A$1:$P$2336,2,FALSE)</f>
        <v>46.69</v>
      </c>
      <c r="D539" s="7">
        <f>VLOOKUP($A539,'Medical Examinations'!$A$1:$P$2336,3,FALSE)</f>
        <v>4.25</v>
      </c>
      <c r="E539" s="7" t="str">
        <f>VLOOKUP($A539,'Medical Examinations'!$A$1:$P$2336,13,FALSE)</f>
        <v>Yes</v>
      </c>
      <c r="F539" s="7" t="str">
        <f>VLOOKUP($A539,'Medical Examinations'!$A$1:$P$2336,5,FALSE)</f>
        <v>No</v>
      </c>
      <c r="G539" s="7" t="str">
        <f>VLOOKUP($A539,'Medical Examinations'!$A$1:$P$2336,6,FALSE)</f>
        <v>No</v>
      </c>
      <c r="H539" s="7">
        <f>VLOOKUP($A539,'Medical Examinations'!$A$1:$P$2336,12,FALSE)</f>
        <v>1</v>
      </c>
      <c r="I539" s="7" t="str">
        <f>VLOOKUP($A539,'Medical Examinations'!$A$1:$P$2336,14,FALSE)</f>
        <v>No</v>
      </c>
      <c r="J539" s="7" t="str">
        <f>VLOOKUP($A539,'Medical Examinations'!$A$1:$P$2336,15,FALSE)</f>
        <v>Obesity</v>
      </c>
      <c r="K539" s="7" t="str">
        <f>VLOOKUP($A539,'Medical Examinations'!$A$1:$P$2336,16,FALSE)</f>
        <v>Normal</v>
      </c>
      <c r="L539" s="12">
        <f>VLOOKUP($A539,'Hospitalisation Details'!$A$1:$U$2344,18,FALSE)</f>
        <v>23646</v>
      </c>
      <c r="M539" s="21">
        <f>VLOOKUP($A539,'Hospitalisation Details'!$A$1:$U$2344,21,FALSE)</f>
        <v>18443.11</v>
      </c>
      <c r="N539" s="9" t="str">
        <f>VLOOKUP($A539,'Hospitalisation Details'!$A$1:$U$2344,14,FALSE)</f>
        <v>tier - 1</v>
      </c>
      <c r="O539" s="9" t="str">
        <f>VLOOKUP($A539,'Hospitalisation Details'!$A$1:$U$2344,15,FALSE)</f>
        <v>tier - 2</v>
      </c>
      <c r="P539" s="9" t="str">
        <f>VLOOKUP($A539,'Hospitalisation Details'!$A$1:$U$2344,16,FALSE)</f>
        <v>R1012</v>
      </c>
      <c r="Q539" s="9">
        <f>VLOOKUP($A539,'Hospitalisation Details'!$A$1:$U$2344,20,FALSE)</f>
        <v>58</v>
      </c>
    </row>
    <row r="540" spans="1:17" ht="15.75" x14ac:dyDescent="0.25">
      <c r="A540" s="10" t="s">
        <v>1832</v>
      </c>
      <c r="B540" s="7" t="str">
        <f>VLOOKUP($A540,'Customer Names'!$A$1:$E$2336,4,FALSE)</f>
        <v xml:space="preserve">  Katie</v>
      </c>
      <c r="C540" s="7">
        <f>VLOOKUP($A540,'Medical Examinations'!$A$1:$P$2336,2,FALSE)</f>
        <v>28.49</v>
      </c>
      <c r="D540" s="7">
        <f>VLOOKUP($A540,'Medical Examinations'!$A$1:$P$2336,3,FALSE)</f>
        <v>4.8899999999999997</v>
      </c>
      <c r="E540" s="7" t="str">
        <f>VLOOKUP($A540,'Medical Examinations'!$A$1:$P$2336,13,FALSE)</f>
        <v>No</v>
      </c>
      <c r="F540" s="7" t="str">
        <f>VLOOKUP($A540,'Medical Examinations'!$A$1:$P$2336,5,FALSE)</f>
        <v>No</v>
      </c>
      <c r="G540" s="7" t="str">
        <f>VLOOKUP($A540,'Medical Examinations'!$A$1:$P$2336,6,FALSE)</f>
        <v>No</v>
      </c>
      <c r="H540" s="7" t="str">
        <f>VLOOKUP($A540,'Medical Examinations'!$A$1:$P$2336,12,FALSE)</f>
        <v>0</v>
      </c>
      <c r="I540" s="7" t="str">
        <f>VLOOKUP($A540,'Medical Examinations'!$A$1:$P$2336,14,FALSE)</f>
        <v>Yes</v>
      </c>
      <c r="J540" s="7" t="str">
        <f>VLOOKUP($A540,'Medical Examinations'!$A$1:$P$2336,15,FALSE)</f>
        <v>Over weight</v>
      </c>
      <c r="K540" s="7" t="str">
        <f>VLOOKUP($A540,'Medical Examinations'!$A$1:$P$2336,16,FALSE)</f>
        <v>Normal</v>
      </c>
      <c r="L540" s="12">
        <f>VLOOKUP($A540,'Hospitalisation Details'!$A$1:$U$2344,18,FALSE)</f>
        <v>36509</v>
      </c>
      <c r="M540" s="21">
        <f>VLOOKUP($A540,'Hospitalisation Details'!$A$1:$U$2344,21,FALSE)</f>
        <v>18328.240000000002</v>
      </c>
      <c r="N540" s="9" t="str">
        <f>VLOOKUP($A540,'Hospitalisation Details'!$A$1:$U$2344,14,FALSE)</f>
        <v>tier - 1</v>
      </c>
      <c r="O540" s="9" t="str">
        <f>VLOOKUP($A540,'Hospitalisation Details'!$A$1:$U$2344,15,FALSE)</f>
        <v>tier - 2</v>
      </c>
      <c r="P540" s="9" t="str">
        <f>VLOOKUP($A540,'Hospitalisation Details'!$A$1:$U$2344,16,FALSE)</f>
        <v>R1013</v>
      </c>
      <c r="Q540" s="9">
        <f>VLOOKUP($A540,'Hospitalisation Details'!$A$1:$U$2344,20,FALSE)</f>
        <v>23</v>
      </c>
    </row>
    <row r="541" spans="1:17" ht="15.75" x14ac:dyDescent="0.25">
      <c r="A541" s="10" t="s">
        <v>1831</v>
      </c>
      <c r="B541" s="7" t="str">
        <f>VLOOKUP($A541,'Customer Names'!$A$1:$E$2336,4,FALSE)</f>
        <v xml:space="preserve">  Daniel</v>
      </c>
      <c r="C541" s="7">
        <f>VLOOKUP($A541,'Medical Examinations'!$A$1:$P$2336,2,FALSE)</f>
        <v>28.5</v>
      </c>
      <c r="D541" s="7">
        <f>VLOOKUP($A541,'Medical Examinations'!$A$1:$P$2336,3,FALSE)</f>
        <v>5.55</v>
      </c>
      <c r="E541" s="7" t="str">
        <f>VLOOKUP($A541,'Medical Examinations'!$A$1:$P$2336,13,FALSE)</f>
        <v>Yes</v>
      </c>
      <c r="F541" s="7" t="str">
        <f>VLOOKUP($A541,'Medical Examinations'!$A$1:$P$2336,5,FALSE)</f>
        <v>No</v>
      </c>
      <c r="G541" s="7" t="str">
        <f>VLOOKUP($A541,'Medical Examinations'!$A$1:$P$2336,6,FALSE)</f>
        <v>No</v>
      </c>
      <c r="H541" s="7">
        <f>VLOOKUP($A541,'Medical Examinations'!$A$1:$P$2336,12,FALSE)</f>
        <v>1</v>
      </c>
      <c r="I541" s="7" t="str">
        <f>VLOOKUP($A541,'Medical Examinations'!$A$1:$P$2336,14,FALSE)</f>
        <v>Yes</v>
      </c>
      <c r="J541" s="7" t="str">
        <f>VLOOKUP($A541,'Medical Examinations'!$A$1:$P$2336,15,FALSE)</f>
        <v>Over weight</v>
      </c>
      <c r="K541" s="7" t="str">
        <f>VLOOKUP($A541,'Medical Examinations'!$A$1:$P$2336,16,FALSE)</f>
        <v>Normal</v>
      </c>
      <c r="L541" s="12">
        <f>VLOOKUP($A541,'Hospitalisation Details'!$A$1:$U$2344,18,FALSE)</f>
        <v>34884</v>
      </c>
      <c r="M541" s="21">
        <f>VLOOKUP($A541,'Hospitalisation Details'!$A$1:$U$2344,21,FALSE)</f>
        <v>18310.740000000002</v>
      </c>
      <c r="N541" s="9" t="str">
        <f>VLOOKUP($A541,'Hospitalisation Details'!$A$1:$U$2344,14,FALSE)</f>
        <v>tier - 1</v>
      </c>
      <c r="O541" s="9" t="str">
        <f>VLOOKUP($A541,'Hospitalisation Details'!$A$1:$U$2344,15,FALSE)</f>
        <v>tier - 3</v>
      </c>
      <c r="P541" s="9" t="str">
        <f>VLOOKUP($A541,'Hospitalisation Details'!$A$1:$U$2344,16,FALSE)</f>
        <v>R1012</v>
      </c>
      <c r="Q541" s="9">
        <f>VLOOKUP($A541,'Hospitalisation Details'!$A$1:$U$2344,20,FALSE)</f>
        <v>27</v>
      </c>
    </row>
    <row r="542" spans="1:17" ht="15.75" x14ac:dyDescent="0.25">
      <c r="A542" s="10" t="s">
        <v>1830</v>
      </c>
      <c r="B542" s="7" t="str">
        <f>VLOOKUP($A542,'Customer Names'!$A$1:$E$2336,4,FALSE)</f>
        <v xml:space="preserve">  Brett W</v>
      </c>
      <c r="C542" s="7">
        <f>VLOOKUP($A542,'Medical Examinations'!$A$1:$P$2336,2,FALSE)</f>
        <v>24.4</v>
      </c>
      <c r="D542" s="7">
        <f>VLOOKUP($A542,'Medical Examinations'!$A$1:$P$2336,3,FALSE)</f>
        <v>4.5199999999999996</v>
      </c>
      <c r="E542" s="7" t="str">
        <f>VLOOKUP($A542,'Medical Examinations'!$A$1:$P$2336,13,FALSE)</f>
        <v>No</v>
      </c>
      <c r="F542" s="7" t="str">
        <f>VLOOKUP($A542,'Medical Examinations'!$A$1:$P$2336,5,FALSE)</f>
        <v>No</v>
      </c>
      <c r="G542" s="7" t="str">
        <f>VLOOKUP($A542,'Medical Examinations'!$A$1:$P$2336,6,FALSE)</f>
        <v>No</v>
      </c>
      <c r="H542" s="7">
        <f>VLOOKUP($A542,'Medical Examinations'!$A$1:$P$2336,12,FALSE)</f>
        <v>1</v>
      </c>
      <c r="I542" s="7" t="str">
        <f>VLOOKUP($A542,'Medical Examinations'!$A$1:$P$2336,14,FALSE)</f>
        <v>Yes</v>
      </c>
      <c r="J542" s="7" t="str">
        <f>VLOOKUP($A542,'Medical Examinations'!$A$1:$P$2336,15,FALSE)</f>
        <v>Normal weight</v>
      </c>
      <c r="K542" s="7" t="str">
        <f>VLOOKUP($A542,'Medical Examinations'!$A$1:$P$2336,16,FALSE)</f>
        <v>Normal</v>
      </c>
      <c r="L542" s="12">
        <f>VLOOKUP($A542,'Hospitalisation Details'!$A$1:$U$2344,18,FALSE)</f>
        <v>33963</v>
      </c>
      <c r="M542" s="21">
        <f>VLOOKUP($A542,'Hospitalisation Details'!$A$1:$U$2344,21,FALSE)</f>
        <v>18259.22</v>
      </c>
      <c r="N542" s="9" t="str">
        <f>VLOOKUP($A542,'Hospitalisation Details'!$A$1:$U$2344,14,FALSE)</f>
        <v>tier - 1</v>
      </c>
      <c r="O542" s="9" t="str">
        <f>VLOOKUP($A542,'Hospitalisation Details'!$A$1:$U$2344,15,FALSE)</f>
        <v>tier - 3</v>
      </c>
      <c r="P542" s="9" t="str">
        <f>VLOOKUP($A542,'Hospitalisation Details'!$A$1:$U$2344,16,FALSE)</f>
        <v>R1011</v>
      </c>
      <c r="Q542" s="9">
        <f>VLOOKUP($A542,'Hospitalisation Details'!$A$1:$U$2344,20,FALSE)</f>
        <v>30</v>
      </c>
    </row>
    <row r="543" spans="1:17" ht="15.75" x14ac:dyDescent="0.25">
      <c r="A543" s="10" t="s">
        <v>1829</v>
      </c>
      <c r="B543" s="7" t="str">
        <f>VLOOKUP($A543,'Customer Names'!$A$1:$E$2336,4,FALSE)</f>
        <v xml:space="preserve">  Dylan J</v>
      </c>
      <c r="C543" s="7">
        <f>VLOOKUP($A543,'Medical Examinations'!$A$1:$P$2336,2,FALSE)</f>
        <v>29.15</v>
      </c>
      <c r="D543" s="7">
        <f>VLOOKUP($A543,'Medical Examinations'!$A$1:$P$2336,3,FALSE)</f>
        <v>4.45</v>
      </c>
      <c r="E543" s="7" t="str">
        <f>VLOOKUP($A543,'Medical Examinations'!$A$1:$P$2336,13,FALSE)</f>
        <v>Yes</v>
      </c>
      <c r="F543" s="7" t="str">
        <f>VLOOKUP($A543,'Medical Examinations'!$A$1:$P$2336,5,FALSE)</f>
        <v>No</v>
      </c>
      <c r="G543" s="7" t="str">
        <f>VLOOKUP($A543,'Medical Examinations'!$A$1:$P$2336,6,FALSE)</f>
        <v>No</v>
      </c>
      <c r="H543" s="7">
        <f>VLOOKUP($A543,'Medical Examinations'!$A$1:$P$2336,12,FALSE)</f>
        <v>1</v>
      </c>
      <c r="I543" s="7" t="str">
        <f>VLOOKUP($A543,'Medical Examinations'!$A$1:$P$2336,14,FALSE)</f>
        <v>Yes</v>
      </c>
      <c r="J543" s="7" t="str">
        <f>VLOOKUP($A543,'Medical Examinations'!$A$1:$P$2336,15,FALSE)</f>
        <v>Over weight</v>
      </c>
      <c r="K543" s="7" t="str">
        <f>VLOOKUP($A543,'Medical Examinations'!$A$1:$P$2336,16,FALSE)</f>
        <v>Normal</v>
      </c>
      <c r="L543" s="12">
        <f>VLOOKUP($A543,'Hospitalisation Details'!$A$1:$U$2344,18,FALSE)</f>
        <v>34914</v>
      </c>
      <c r="M543" s="21">
        <f>VLOOKUP($A543,'Hospitalisation Details'!$A$1:$U$2344,21,FALSE)</f>
        <v>18246.5</v>
      </c>
      <c r="N543" s="9" t="str">
        <f>VLOOKUP($A543,'Hospitalisation Details'!$A$1:$U$2344,14,FALSE)</f>
        <v>tier - 1</v>
      </c>
      <c r="O543" s="9" t="str">
        <f>VLOOKUP($A543,'Hospitalisation Details'!$A$1:$U$2344,15,FALSE)</f>
        <v>tier - 1</v>
      </c>
      <c r="P543" s="9" t="str">
        <f>VLOOKUP($A543,'Hospitalisation Details'!$A$1:$U$2344,16,FALSE)</f>
        <v>R1013</v>
      </c>
      <c r="Q543" s="9">
        <f>VLOOKUP($A543,'Hospitalisation Details'!$A$1:$U$2344,20,FALSE)</f>
        <v>27</v>
      </c>
    </row>
    <row r="544" spans="1:17" ht="15.75" x14ac:dyDescent="0.25">
      <c r="A544" s="10" t="s">
        <v>1828</v>
      </c>
      <c r="B544" s="7" t="str">
        <f>VLOOKUP($A544,'Customer Names'!$A$1:$E$2336,4,FALSE)</f>
        <v xml:space="preserve">  Elizabeth</v>
      </c>
      <c r="C544" s="7">
        <f>VLOOKUP($A544,'Medical Examinations'!$A$1:$P$2336,2,FALSE)</f>
        <v>27.28</v>
      </c>
      <c r="D544" s="7">
        <f>VLOOKUP($A544,'Medical Examinations'!$A$1:$P$2336,3,FALSE)</f>
        <v>4.72</v>
      </c>
      <c r="E544" s="7" t="str">
        <f>VLOOKUP($A544,'Medical Examinations'!$A$1:$P$2336,13,FALSE)</f>
        <v>No</v>
      </c>
      <c r="F544" s="7" t="str">
        <f>VLOOKUP($A544,'Medical Examinations'!$A$1:$P$2336,5,FALSE)</f>
        <v>yes</v>
      </c>
      <c r="G544" s="7" t="str">
        <f>VLOOKUP($A544,'Medical Examinations'!$A$1:$P$2336,6,FALSE)</f>
        <v>No</v>
      </c>
      <c r="H544" s="7">
        <f>VLOOKUP($A544,'Medical Examinations'!$A$1:$P$2336,12,FALSE)</f>
        <v>1</v>
      </c>
      <c r="I544" s="7" t="str">
        <f>VLOOKUP($A544,'Medical Examinations'!$A$1:$P$2336,14,FALSE)</f>
        <v>Yes</v>
      </c>
      <c r="J544" s="7" t="str">
        <f>VLOOKUP($A544,'Medical Examinations'!$A$1:$P$2336,15,FALSE)</f>
        <v>Over weight</v>
      </c>
      <c r="K544" s="7" t="str">
        <f>VLOOKUP($A544,'Medical Examinations'!$A$1:$P$2336,16,FALSE)</f>
        <v>Normal</v>
      </c>
      <c r="L544" s="12">
        <f>VLOOKUP($A544,'Hospitalisation Details'!$A$1:$U$2344,18,FALSE)</f>
        <v>38240</v>
      </c>
      <c r="M544" s="21">
        <f>VLOOKUP($A544,'Hospitalisation Details'!$A$1:$U$2344,21,FALSE)</f>
        <v>18223.45</v>
      </c>
      <c r="N544" s="9" t="str">
        <f>VLOOKUP($A544,'Hospitalisation Details'!$A$1:$U$2344,14,FALSE)</f>
        <v>tier - 1</v>
      </c>
      <c r="O544" s="9" t="str">
        <f>VLOOKUP($A544,'Hospitalisation Details'!$A$1:$U$2344,15,FALSE)</f>
        <v>tier - 3</v>
      </c>
      <c r="P544" s="9" t="str">
        <f>VLOOKUP($A544,'Hospitalisation Details'!$A$1:$U$2344,16,FALSE)</f>
        <v>R1013</v>
      </c>
      <c r="Q544" s="9">
        <f>VLOOKUP($A544,'Hospitalisation Details'!$A$1:$U$2344,20,FALSE)</f>
        <v>18</v>
      </c>
    </row>
    <row r="545" spans="1:17" ht="15.75" x14ac:dyDescent="0.25">
      <c r="A545" s="10" t="s">
        <v>1827</v>
      </c>
      <c r="B545" s="7" t="str">
        <f>VLOOKUP($A545,'Customer Names'!$A$1:$E$2336,4,FALSE)</f>
        <v xml:space="preserve">  Brooke M</v>
      </c>
      <c r="C545" s="7">
        <f>VLOOKUP($A545,'Medical Examinations'!$A$1:$P$2336,2,FALSE)</f>
        <v>32.229999999999997</v>
      </c>
      <c r="D545" s="7">
        <f>VLOOKUP($A545,'Medical Examinations'!$A$1:$P$2336,3,FALSE)</f>
        <v>4.6500000000000004</v>
      </c>
      <c r="E545" s="7" t="str">
        <f>VLOOKUP($A545,'Medical Examinations'!$A$1:$P$2336,13,FALSE)</f>
        <v>Yes</v>
      </c>
      <c r="F545" s="7" t="str">
        <f>VLOOKUP($A545,'Medical Examinations'!$A$1:$P$2336,5,FALSE)</f>
        <v>No</v>
      </c>
      <c r="G545" s="7" t="str">
        <f>VLOOKUP($A545,'Medical Examinations'!$A$1:$P$2336,6,FALSE)</f>
        <v>Yes</v>
      </c>
      <c r="H545" s="7">
        <f>VLOOKUP($A545,'Medical Examinations'!$A$1:$P$2336,12,FALSE)</f>
        <v>1</v>
      </c>
      <c r="I545" s="7" t="str">
        <f>VLOOKUP($A545,'Medical Examinations'!$A$1:$P$2336,14,FALSE)</f>
        <v>No</v>
      </c>
      <c r="J545" s="7" t="str">
        <f>VLOOKUP($A545,'Medical Examinations'!$A$1:$P$2336,15,FALSE)</f>
        <v>Obesity</v>
      </c>
      <c r="K545" s="7" t="str">
        <f>VLOOKUP($A545,'Medical Examinations'!$A$1:$P$2336,16,FALSE)</f>
        <v>Normal</v>
      </c>
      <c r="L545" s="12">
        <f>VLOOKUP($A545,'Hospitalisation Details'!$A$1:$U$2344,18,FALSE)</f>
        <v>35596</v>
      </c>
      <c r="M545" s="21">
        <f>VLOOKUP($A545,'Hospitalisation Details'!$A$1:$U$2344,21,FALSE)</f>
        <v>18218.16</v>
      </c>
      <c r="N545" s="9" t="str">
        <f>VLOOKUP($A545,'Hospitalisation Details'!$A$1:$U$2344,14,FALSE)</f>
        <v>tier - 1</v>
      </c>
      <c r="O545" s="9" t="str">
        <f>VLOOKUP($A545,'Hospitalisation Details'!$A$1:$U$2344,15,FALSE)</f>
        <v>tier - 1</v>
      </c>
      <c r="P545" s="9" t="str">
        <f>VLOOKUP($A545,'Hospitalisation Details'!$A$1:$U$2344,16,FALSE)</f>
        <v>R1013</v>
      </c>
      <c r="Q545" s="9">
        <f>VLOOKUP($A545,'Hospitalisation Details'!$A$1:$U$2344,20,FALSE)</f>
        <v>25</v>
      </c>
    </row>
    <row r="546" spans="1:17" ht="15.75" x14ac:dyDescent="0.25">
      <c r="A546" s="10" t="s">
        <v>1826</v>
      </c>
      <c r="B546" s="7" t="str">
        <f>VLOOKUP($A546,'Customer Names'!$A$1:$E$2336,4,FALSE)</f>
        <v xml:space="preserve">  Teiko</v>
      </c>
      <c r="C546" s="7">
        <f>VLOOKUP($A546,'Medical Examinations'!$A$1:$P$2336,2,FALSE)</f>
        <v>44.2</v>
      </c>
      <c r="D546" s="7">
        <f>VLOOKUP($A546,'Medical Examinations'!$A$1:$P$2336,3,FALSE)</f>
        <v>11.34</v>
      </c>
      <c r="E546" s="7" t="str">
        <f>VLOOKUP($A546,'Medical Examinations'!$A$1:$P$2336,13,FALSE)</f>
        <v>Yes</v>
      </c>
      <c r="F546" s="7" t="str">
        <f>VLOOKUP($A546,'Medical Examinations'!$A$1:$P$2336,5,FALSE)</f>
        <v>No</v>
      </c>
      <c r="G546" s="7" t="str">
        <f>VLOOKUP($A546,'Medical Examinations'!$A$1:$P$2336,6,FALSE)</f>
        <v>Yes</v>
      </c>
      <c r="H546" s="7">
        <f>VLOOKUP($A546,'Medical Examinations'!$A$1:$P$2336,12,FALSE)</f>
        <v>1</v>
      </c>
      <c r="I546" s="7" t="str">
        <f>VLOOKUP($A546,'Medical Examinations'!$A$1:$P$2336,14,FALSE)</f>
        <v>No</v>
      </c>
      <c r="J546" s="7" t="str">
        <f>VLOOKUP($A546,'Medical Examinations'!$A$1:$P$2336,15,FALSE)</f>
        <v>Obesity</v>
      </c>
      <c r="K546" s="7" t="str">
        <f>VLOOKUP($A546,'Medical Examinations'!$A$1:$P$2336,16,FALSE)</f>
        <v>Diabetes</v>
      </c>
      <c r="L546" s="12">
        <f>VLOOKUP($A546,'Hospitalisation Details'!$A$1:$U$2344,18,FALSE)</f>
        <v>23196</v>
      </c>
      <c r="M546" s="21">
        <f>VLOOKUP($A546,'Hospitalisation Details'!$A$1:$U$2344,21,FALSE)</f>
        <v>18208.34</v>
      </c>
      <c r="N546" s="9" t="str">
        <f>VLOOKUP($A546,'Hospitalisation Details'!$A$1:$U$2344,14,FALSE)</f>
        <v>tier - 1</v>
      </c>
      <c r="O546" s="9" t="str">
        <f>VLOOKUP($A546,'Hospitalisation Details'!$A$1:$U$2344,15,FALSE)</f>
        <v>tier - 2</v>
      </c>
      <c r="P546" s="9" t="str">
        <f>VLOOKUP($A546,'Hospitalisation Details'!$A$1:$U$2344,16,FALSE)</f>
        <v>R1026</v>
      </c>
      <c r="Q546" s="9">
        <f>VLOOKUP($A546,'Hospitalisation Details'!$A$1:$U$2344,20,FALSE)</f>
        <v>59</v>
      </c>
    </row>
    <row r="547" spans="1:17" ht="15.75" x14ac:dyDescent="0.25">
      <c r="A547" s="10" t="s">
        <v>1825</v>
      </c>
      <c r="B547" s="7" t="str">
        <f>VLOOKUP($A547,'Customer Names'!$A$1:$E$2336,4,FALSE)</f>
        <v xml:space="preserve">  Zachary</v>
      </c>
      <c r="C547" s="7">
        <f>VLOOKUP($A547,'Medical Examinations'!$A$1:$P$2336,2,FALSE)</f>
        <v>29.734999999999999</v>
      </c>
      <c r="D547" s="7">
        <f>VLOOKUP($A547,'Medical Examinations'!$A$1:$P$2336,3,FALSE)</f>
        <v>4.53</v>
      </c>
      <c r="E547" s="7" t="str">
        <f>VLOOKUP($A547,'Medical Examinations'!$A$1:$P$2336,13,FALSE)</f>
        <v>No</v>
      </c>
      <c r="F547" s="7" t="str">
        <f>VLOOKUP($A547,'Medical Examinations'!$A$1:$P$2336,5,FALSE)</f>
        <v>No</v>
      </c>
      <c r="G547" s="7" t="str">
        <f>VLOOKUP($A547,'Medical Examinations'!$A$1:$P$2336,6,FALSE)</f>
        <v>Yes</v>
      </c>
      <c r="H547" s="7">
        <f>VLOOKUP($A547,'Medical Examinations'!$A$1:$P$2336,12,FALSE)</f>
        <v>1</v>
      </c>
      <c r="I547" s="7" t="str">
        <f>VLOOKUP($A547,'Medical Examinations'!$A$1:$P$2336,14,FALSE)</f>
        <v>No</v>
      </c>
      <c r="J547" s="7" t="str">
        <f>VLOOKUP($A547,'Medical Examinations'!$A$1:$P$2336,15,FALSE)</f>
        <v>Over weight</v>
      </c>
      <c r="K547" s="7" t="str">
        <f>VLOOKUP($A547,'Medical Examinations'!$A$1:$P$2336,16,FALSE)</f>
        <v>Normal</v>
      </c>
      <c r="L547" s="12">
        <f>VLOOKUP($A547,'Hospitalisation Details'!$A$1:$U$2344,18,FALSE)</f>
        <v>34162</v>
      </c>
      <c r="M547" s="21">
        <f>VLOOKUP($A547,'Hospitalisation Details'!$A$1:$U$2344,21,FALSE)</f>
        <v>18157.88</v>
      </c>
      <c r="N547" s="9" t="str">
        <f>VLOOKUP($A547,'Hospitalisation Details'!$A$1:$U$2344,14,FALSE)</f>
        <v>tier - 1</v>
      </c>
      <c r="O547" s="9" t="str">
        <f>VLOOKUP($A547,'Hospitalisation Details'!$A$1:$U$2344,15,FALSE)</f>
        <v>tier - 1</v>
      </c>
      <c r="P547" s="9" t="str">
        <f>VLOOKUP($A547,'Hospitalisation Details'!$A$1:$U$2344,16,FALSE)</f>
        <v>R1012</v>
      </c>
      <c r="Q547" s="9">
        <f>VLOOKUP($A547,'Hospitalisation Details'!$A$1:$U$2344,20,FALSE)</f>
        <v>29</v>
      </c>
    </row>
    <row r="548" spans="1:17" ht="15.75" x14ac:dyDescent="0.25">
      <c r="A548" s="10" t="s">
        <v>1824</v>
      </c>
      <c r="B548" s="7" t="str">
        <f>VLOOKUP($A548,'Customer Names'!$A$1:$E$2336,4,FALSE)</f>
        <v xml:space="preserve">  Johannah</v>
      </c>
      <c r="C548" s="7">
        <f>VLOOKUP($A548,'Medical Examinations'!$A$1:$P$2336,2,FALSE)</f>
        <v>28.31</v>
      </c>
      <c r="D548" s="7">
        <f>VLOOKUP($A548,'Medical Examinations'!$A$1:$P$2336,3,FALSE)</f>
        <v>6.35</v>
      </c>
      <c r="E548" s="7" t="str">
        <f>VLOOKUP($A548,'Medical Examinations'!$A$1:$P$2336,13,FALSE)</f>
        <v>No</v>
      </c>
      <c r="F548" s="7" t="str">
        <f>VLOOKUP($A548,'Medical Examinations'!$A$1:$P$2336,5,FALSE)</f>
        <v>No</v>
      </c>
      <c r="G548" s="7" t="str">
        <f>VLOOKUP($A548,'Medical Examinations'!$A$1:$P$2336,6,FALSE)</f>
        <v>No</v>
      </c>
      <c r="H548" s="7" t="str">
        <f>VLOOKUP($A548,'Medical Examinations'!$A$1:$P$2336,12,FALSE)</f>
        <v>0</v>
      </c>
      <c r="I548" s="7" t="str">
        <f>VLOOKUP($A548,'Medical Examinations'!$A$1:$P$2336,14,FALSE)</f>
        <v>Yes</v>
      </c>
      <c r="J548" s="7" t="str">
        <f>VLOOKUP($A548,'Medical Examinations'!$A$1:$P$2336,15,FALSE)</f>
        <v>Over weight</v>
      </c>
      <c r="K548" s="7" t="str">
        <f>VLOOKUP($A548,'Medical Examinations'!$A$1:$P$2336,16,FALSE)</f>
        <v>Prediabetes</v>
      </c>
      <c r="L548" s="12">
        <f>VLOOKUP($A548,'Hospitalisation Details'!$A$1:$U$2344,18,FALSE)</f>
        <v>36457</v>
      </c>
      <c r="M548" s="21">
        <f>VLOOKUP($A548,'Hospitalisation Details'!$A$1:$U$2344,21,FALSE)</f>
        <v>18033.97</v>
      </c>
      <c r="N548" s="9" t="str">
        <f>VLOOKUP($A548,'Hospitalisation Details'!$A$1:$U$2344,14,FALSE)</f>
        <v>tier - 1</v>
      </c>
      <c r="O548" s="9" t="str">
        <f>VLOOKUP($A548,'Hospitalisation Details'!$A$1:$U$2344,15,FALSE)</f>
        <v>tier - 1</v>
      </c>
      <c r="P548" s="9" t="str">
        <f>VLOOKUP($A548,'Hospitalisation Details'!$A$1:$U$2344,16,FALSE)</f>
        <v>R1012</v>
      </c>
      <c r="Q548" s="9">
        <f>VLOOKUP($A548,'Hospitalisation Details'!$A$1:$U$2344,20,FALSE)</f>
        <v>23</v>
      </c>
    </row>
    <row r="549" spans="1:17" ht="15.75" x14ac:dyDescent="0.25">
      <c r="A549" s="10" t="s">
        <v>1823</v>
      </c>
      <c r="B549" s="7" t="str">
        <f>VLOOKUP($A549,'Customer Names'!$A$1:$E$2336,4,FALSE)</f>
        <v xml:space="preserve">  Ryan A</v>
      </c>
      <c r="C549" s="7">
        <f>VLOOKUP($A549,'Medical Examinations'!$A$1:$P$2336,2,FALSE)</f>
        <v>46.62</v>
      </c>
      <c r="D549" s="7">
        <f>VLOOKUP($A549,'Medical Examinations'!$A$1:$P$2336,3,FALSE)</f>
        <v>8.51</v>
      </c>
      <c r="E549" s="7" t="str">
        <f>VLOOKUP($A549,'Medical Examinations'!$A$1:$P$2336,13,FALSE)</f>
        <v>No</v>
      </c>
      <c r="F549" s="7" t="str">
        <f>VLOOKUP($A549,'Medical Examinations'!$A$1:$P$2336,5,FALSE)</f>
        <v>No</v>
      </c>
      <c r="G549" s="7" t="str">
        <f>VLOOKUP($A549,'Medical Examinations'!$A$1:$P$2336,6,FALSE)</f>
        <v>No</v>
      </c>
      <c r="H549" s="7" t="str">
        <f>VLOOKUP($A549,'Medical Examinations'!$A$1:$P$2336,12,FALSE)</f>
        <v>0</v>
      </c>
      <c r="I549" s="7" t="str">
        <f>VLOOKUP($A549,'Medical Examinations'!$A$1:$P$2336,14,FALSE)</f>
        <v>No</v>
      </c>
      <c r="J549" s="7" t="str">
        <f>VLOOKUP($A549,'Medical Examinations'!$A$1:$P$2336,15,FALSE)</f>
        <v>Obesity</v>
      </c>
      <c r="K549" s="7" t="str">
        <f>VLOOKUP($A549,'Medical Examinations'!$A$1:$P$2336,16,FALSE)</f>
        <v>Diabetes</v>
      </c>
      <c r="L549" s="12">
        <f>VLOOKUP($A549,'Hospitalisation Details'!$A$1:$U$2344,18,FALSE)</f>
        <v>24032</v>
      </c>
      <c r="M549" s="21">
        <f>VLOOKUP($A549,'Hospitalisation Details'!$A$1:$U$2344,21,FALSE)</f>
        <v>18031.189999999999</v>
      </c>
      <c r="N549" s="9" t="str">
        <f>VLOOKUP($A549,'Hospitalisation Details'!$A$1:$U$2344,14,FALSE)</f>
        <v>tier - 1</v>
      </c>
      <c r="O549" s="9" t="str">
        <f>VLOOKUP($A549,'Hospitalisation Details'!$A$1:$U$2344,15,FALSE)</f>
        <v>tier - 2</v>
      </c>
      <c r="P549" s="9" t="str">
        <f>VLOOKUP($A549,'Hospitalisation Details'!$A$1:$U$2344,16,FALSE)</f>
        <v>R1012</v>
      </c>
      <c r="Q549" s="9">
        <f>VLOOKUP($A549,'Hospitalisation Details'!$A$1:$U$2344,20,FALSE)</f>
        <v>57</v>
      </c>
    </row>
    <row r="550" spans="1:17" ht="15.75" x14ac:dyDescent="0.25">
      <c r="A550" s="10" t="s">
        <v>1822</v>
      </c>
      <c r="B550" s="7" t="str">
        <f>VLOOKUP($A550,'Customer Names'!$A$1:$E$2336,4,FALSE)</f>
        <v xml:space="preserve">  Andres Sr</v>
      </c>
      <c r="C550" s="7">
        <f>VLOOKUP($A550,'Medical Examinations'!$A$1:$P$2336,2,FALSE)</f>
        <v>51.75</v>
      </c>
      <c r="D550" s="7">
        <f>VLOOKUP($A550,'Medical Examinations'!$A$1:$P$2336,3,FALSE)</f>
        <v>8.59</v>
      </c>
      <c r="E550" s="7" t="str">
        <f>VLOOKUP($A550,'Medical Examinations'!$A$1:$P$2336,13,FALSE)</f>
        <v>Yes</v>
      </c>
      <c r="F550" s="7" t="str">
        <f>VLOOKUP($A550,'Medical Examinations'!$A$1:$P$2336,5,FALSE)</f>
        <v>No</v>
      </c>
      <c r="G550" s="7" t="str">
        <f>VLOOKUP($A550,'Medical Examinations'!$A$1:$P$2336,6,FALSE)</f>
        <v>No</v>
      </c>
      <c r="H550" s="7">
        <f>VLOOKUP($A550,'Medical Examinations'!$A$1:$P$2336,12,FALSE)</f>
        <v>1</v>
      </c>
      <c r="I550" s="7" t="str">
        <f>VLOOKUP($A550,'Medical Examinations'!$A$1:$P$2336,14,FALSE)</f>
        <v>No</v>
      </c>
      <c r="J550" s="7" t="str">
        <f>VLOOKUP($A550,'Medical Examinations'!$A$1:$P$2336,15,FALSE)</f>
        <v>Obesity</v>
      </c>
      <c r="K550" s="7" t="str">
        <f>VLOOKUP($A550,'Medical Examinations'!$A$1:$P$2336,16,FALSE)</f>
        <v>Diabetes</v>
      </c>
      <c r="L550" s="12">
        <f>VLOOKUP($A550,'Hospitalisation Details'!$A$1:$U$2344,18,FALSE)</f>
        <v>27572</v>
      </c>
      <c r="M550" s="21">
        <f>VLOOKUP($A550,'Hospitalisation Details'!$A$1:$U$2344,21,FALSE)</f>
        <v>18031.16</v>
      </c>
      <c r="N550" s="9" t="str">
        <f>VLOOKUP($A550,'Hospitalisation Details'!$A$1:$U$2344,14,FALSE)</f>
        <v>tier - 1</v>
      </c>
      <c r="O550" s="9" t="str">
        <f>VLOOKUP($A550,'Hospitalisation Details'!$A$1:$U$2344,15,FALSE)</f>
        <v>tier - 3</v>
      </c>
      <c r="P550" s="9" t="str">
        <f>VLOOKUP($A550,'Hospitalisation Details'!$A$1:$U$2344,16,FALSE)</f>
        <v>R1023</v>
      </c>
      <c r="Q550" s="9">
        <f>VLOOKUP($A550,'Hospitalisation Details'!$A$1:$U$2344,20,FALSE)</f>
        <v>47</v>
      </c>
    </row>
    <row r="551" spans="1:17" ht="15.75" x14ac:dyDescent="0.25">
      <c r="A551" s="10" t="s">
        <v>1821</v>
      </c>
      <c r="B551" s="7" t="str">
        <f>VLOOKUP($A551,'Customer Names'!$A$1:$E$2336,4,FALSE)</f>
        <v xml:space="preserve">  Bryan</v>
      </c>
      <c r="C551" s="7">
        <f>VLOOKUP($A551,'Medical Examinations'!$A$1:$P$2336,2,FALSE)</f>
        <v>25.7</v>
      </c>
      <c r="D551" s="7">
        <f>VLOOKUP($A551,'Medical Examinations'!$A$1:$P$2336,3,FALSE)</f>
        <v>4.13</v>
      </c>
      <c r="E551" s="7" t="str">
        <f>VLOOKUP($A551,'Medical Examinations'!$A$1:$P$2336,13,FALSE)</f>
        <v>Yes</v>
      </c>
      <c r="F551" s="7" t="str">
        <f>VLOOKUP($A551,'Medical Examinations'!$A$1:$P$2336,5,FALSE)</f>
        <v>No</v>
      </c>
      <c r="G551" s="7" t="str">
        <f>VLOOKUP($A551,'Medical Examinations'!$A$1:$P$2336,6,FALSE)</f>
        <v>No</v>
      </c>
      <c r="H551" s="7" t="str">
        <f>VLOOKUP($A551,'Medical Examinations'!$A$1:$P$2336,12,FALSE)</f>
        <v>0</v>
      </c>
      <c r="I551" s="7" t="str">
        <f>VLOOKUP($A551,'Medical Examinations'!$A$1:$P$2336,14,FALSE)</f>
        <v>Yes</v>
      </c>
      <c r="J551" s="7" t="str">
        <f>VLOOKUP($A551,'Medical Examinations'!$A$1:$P$2336,15,FALSE)</f>
        <v>Over weight</v>
      </c>
      <c r="K551" s="7" t="str">
        <f>VLOOKUP($A551,'Medical Examinations'!$A$1:$P$2336,16,FALSE)</f>
        <v>Normal</v>
      </c>
      <c r="L551" s="12">
        <f>VLOOKUP($A551,'Hospitalisation Details'!$A$1:$U$2344,18,FALSE)</f>
        <v>37162</v>
      </c>
      <c r="M551" s="21">
        <f>VLOOKUP($A551,'Hospitalisation Details'!$A$1:$U$2344,21,FALSE)</f>
        <v>17942.11</v>
      </c>
      <c r="N551" s="9" t="str">
        <f>VLOOKUP($A551,'Hospitalisation Details'!$A$1:$U$2344,14,FALSE)</f>
        <v>tier - 1</v>
      </c>
      <c r="O551" s="9" t="str">
        <f>VLOOKUP($A551,'Hospitalisation Details'!$A$1:$U$2344,15,FALSE)</f>
        <v>tier - 2</v>
      </c>
      <c r="P551" s="9" t="str">
        <f>VLOOKUP($A551,'Hospitalisation Details'!$A$1:$U$2344,16,FALSE)</f>
        <v>R1011</v>
      </c>
      <c r="Q551" s="9">
        <f>VLOOKUP($A551,'Hospitalisation Details'!$A$1:$U$2344,20,FALSE)</f>
        <v>21</v>
      </c>
    </row>
    <row r="552" spans="1:17" ht="15.75" x14ac:dyDescent="0.25">
      <c r="A552" s="10" t="s">
        <v>1820</v>
      </c>
      <c r="B552" s="7" t="str">
        <f>VLOOKUP($A552,'Customer Names'!$A$1:$E$2336,4,FALSE)</f>
        <v xml:space="preserve">  Lizette</v>
      </c>
      <c r="C552" s="7">
        <f>VLOOKUP($A552,'Medical Examinations'!$A$1:$P$2336,2,FALSE)</f>
        <v>31.79</v>
      </c>
      <c r="D552" s="7">
        <f>VLOOKUP($A552,'Medical Examinations'!$A$1:$P$2336,3,FALSE)</f>
        <v>4.55</v>
      </c>
      <c r="E552" s="7" t="str">
        <f>VLOOKUP($A552,'Medical Examinations'!$A$1:$P$2336,13,FALSE)</f>
        <v>No</v>
      </c>
      <c r="F552" s="7" t="str">
        <f>VLOOKUP($A552,'Medical Examinations'!$A$1:$P$2336,5,FALSE)</f>
        <v>No</v>
      </c>
      <c r="G552" s="7" t="str">
        <f>VLOOKUP($A552,'Medical Examinations'!$A$1:$P$2336,6,FALSE)</f>
        <v>No</v>
      </c>
      <c r="H552" s="7" t="str">
        <f>VLOOKUP($A552,'Medical Examinations'!$A$1:$P$2336,12,FALSE)</f>
        <v>0</v>
      </c>
      <c r="I552" s="7" t="str">
        <f>VLOOKUP($A552,'Medical Examinations'!$A$1:$P$2336,14,FALSE)</f>
        <v>No</v>
      </c>
      <c r="J552" s="7" t="str">
        <f>VLOOKUP($A552,'Medical Examinations'!$A$1:$P$2336,15,FALSE)</f>
        <v>Obesity</v>
      </c>
      <c r="K552" s="7" t="str">
        <f>VLOOKUP($A552,'Medical Examinations'!$A$1:$P$2336,16,FALSE)</f>
        <v>Normal</v>
      </c>
      <c r="L552" s="12">
        <f>VLOOKUP($A552,'Hospitalisation Details'!$A$1:$U$2344,18,FALSE)</f>
        <v>28415</v>
      </c>
      <c r="M552" s="21">
        <f>VLOOKUP($A552,'Hospitalisation Details'!$A$1:$U$2344,21,FALSE)</f>
        <v>17929.3</v>
      </c>
      <c r="N552" s="9" t="str">
        <f>VLOOKUP($A552,'Hospitalisation Details'!$A$1:$U$2344,14,FALSE)</f>
        <v>tier - 1</v>
      </c>
      <c r="O552" s="9" t="str">
        <f>VLOOKUP($A552,'Hospitalisation Details'!$A$1:$U$2344,15,FALSE)</f>
        <v>tier - 2</v>
      </c>
      <c r="P552" s="9" t="str">
        <f>VLOOKUP($A552,'Hospitalisation Details'!$A$1:$U$2344,16,FALSE)</f>
        <v>R1013</v>
      </c>
      <c r="Q552" s="9">
        <f>VLOOKUP($A552,'Hospitalisation Details'!$A$1:$U$2344,20,FALSE)</f>
        <v>45</v>
      </c>
    </row>
    <row r="553" spans="1:17" ht="15.75" x14ac:dyDescent="0.25">
      <c r="A553" s="10" t="s">
        <v>1819</v>
      </c>
      <c r="B553" s="7" t="str">
        <f>VLOOKUP($A553,'Customer Names'!$A$1:$E$2336,4,FALSE)</f>
        <v xml:space="preserve">  Don</v>
      </c>
      <c r="C553" s="7">
        <f>VLOOKUP($A553,'Medical Examinations'!$A$1:$P$2336,2,FALSE)</f>
        <v>24.795000000000002</v>
      </c>
      <c r="D553" s="7">
        <f>VLOOKUP($A553,'Medical Examinations'!$A$1:$P$2336,3,FALSE)</f>
        <v>4.5199999999999996</v>
      </c>
      <c r="E553" s="7" t="str">
        <f>VLOOKUP($A553,'Medical Examinations'!$A$1:$P$2336,13,FALSE)</f>
        <v>No</v>
      </c>
      <c r="F553" s="7" t="str">
        <f>VLOOKUP($A553,'Medical Examinations'!$A$1:$P$2336,5,FALSE)</f>
        <v>No</v>
      </c>
      <c r="G553" s="7" t="str">
        <f>VLOOKUP($A553,'Medical Examinations'!$A$1:$P$2336,6,FALSE)</f>
        <v>No</v>
      </c>
      <c r="H553" s="7" t="str">
        <f>VLOOKUP($A553,'Medical Examinations'!$A$1:$P$2336,12,FALSE)</f>
        <v>0</v>
      </c>
      <c r="I553" s="7" t="str">
        <f>VLOOKUP($A553,'Medical Examinations'!$A$1:$P$2336,14,FALSE)</f>
        <v>Yes</v>
      </c>
      <c r="J553" s="7" t="str">
        <f>VLOOKUP($A553,'Medical Examinations'!$A$1:$P$2336,15,FALSE)</f>
        <v>Normal weight</v>
      </c>
      <c r="K553" s="7" t="str">
        <f>VLOOKUP($A553,'Medical Examinations'!$A$1:$P$2336,16,FALSE)</f>
        <v>Normal</v>
      </c>
      <c r="L553" s="12">
        <f>VLOOKUP($A553,'Hospitalisation Details'!$A$1:$U$2344,18,FALSE)</f>
        <v>32846</v>
      </c>
      <c r="M553" s="21">
        <f>VLOOKUP($A553,'Hospitalisation Details'!$A$1:$U$2344,21,FALSE)</f>
        <v>17904.53</v>
      </c>
      <c r="N553" s="9" t="str">
        <f>VLOOKUP($A553,'Hospitalisation Details'!$A$1:$U$2344,14,FALSE)</f>
        <v>tier - 1</v>
      </c>
      <c r="O553" s="9" t="str">
        <f>VLOOKUP($A553,'Hospitalisation Details'!$A$1:$U$2344,15,FALSE)</f>
        <v>tier - 2</v>
      </c>
      <c r="P553" s="9" t="str">
        <f>VLOOKUP($A553,'Hospitalisation Details'!$A$1:$U$2344,16,FALSE)</f>
        <v>R1017</v>
      </c>
      <c r="Q553" s="9">
        <f>VLOOKUP($A553,'Hospitalisation Details'!$A$1:$U$2344,20,FALSE)</f>
        <v>33</v>
      </c>
    </row>
    <row r="554" spans="1:17" ht="15.75" x14ac:dyDescent="0.25">
      <c r="A554" s="10" t="s">
        <v>1818</v>
      </c>
      <c r="B554" s="7" t="str">
        <f>VLOOKUP($A554,'Customer Names'!$A$1:$E$2336,4,FALSE)</f>
        <v xml:space="preserve">  Jeb</v>
      </c>
      <c r="C554" s="7">
        <f>VLOOKUP($A554,'Medical Examinations'!$A$1:$P$2336,2,FALSE)</f>
        <v>53.98</v>
      </c>
      <c r="D554" s="7">
        <f>VLOOKUP($A554,'Medical Examinations'!$A$1:$P$2336,3,FALSE)</f>
        <v>5.07</v>
      </c>
      <c r="E554" s="7" t="str">
        <f>VLOOKUP($A554,'Medical Examinations'!$A$1:$P$2336,13,FALSE)</f>
        <v>No</v>
      </c>
      <c r="F554" s="7" t="str">
        <f>VLOOKUP($A554,'Medical Examinations'!$A$1:$P$2336,5,FALSE)</f>
        <v>No</v>
      </c>
      <c r="G554" s="7" t="str">
        <f>VLOOKUP($A554,'Medical Examinations'!$A$1:$P$2336,6,FALSE)</f>
        <v>Yes</v>
      </c>
      <c r="H554" s="7">
        <f>VLOOKUP($A554,'Medical Examinations'!$A$1:$P$2336,12,FALSE)</f>
        <v>1</v>
      </c>
      <c r="I554" s="7" t="str">
        <f>VLOOKUP($A554,'Medical Examinations'!$A$1:$P$2336,14,FALSE)</f>
        <v>No</v>
      </c>
      <c r="J554" s="7" t="str">
        <f>VLOOKUP($A554,'Medical Examinations'!$A$1:$P$2336,15,FALSE)</f>
        <v>Obesity</v>
      </c>
      <c r="K554" s="7" t="str">
        <f>VLOOKUP($A554,'Medical Examinations'!$A$1:$P$2336,16,FALSE)</f>
        <v>Normal</v>
      </c>
      <c r="L554" s="12">
        <f>VLOOKUP($A554,'Hospitalisation Details'!$A$1:$U$2344,18,FALSE)</f>
        <v>29171</v>
      </c>
      <c r="M554" s="21">
        <f>VLOOKUP($A554,'Hospitalisation Details'!$A$1:$U$2344,21,FALSE)</f>
        <v>17882.669999999998</v>
      </c>
      <c r="N554" s="9" t="str">
        <f>VLOOKUP($A554,'Hospitalisation Details'!$A$1:$U$2344,14,FALSE)</f>
        <v>tier - 1</v>
      </c>
      <c r="O554" s="9" t="str">
        <f>VLOOKUP($A554,'Hospitalisation Details'!$A$1:$U$2344,15,FALSE)</f>
        <v>tier - 3</v>
      </c>
      <c r="P554" s="9" t="str">
        <f>VLOOKUP($A554,'Hospitalisation Details'!$A$1:$U$2344,16,FALSE)</f>
        <v>R1012</v>
      </c>
      <c r="Q554" s="9">
        <f>VLOOKUP($A554,'Hospitalisation Details'!$A$1:$U$2344,20,FALSE)</f>
        <v>43</v>
      </c>
    </row>
    <row r="555" spans="1:17" ht="15.75" x14ac:dyDescent="0.25">
      <c r="A555" s="10" t="s">
        <v>1817</v>
      </c>
      <c r="B555" s="7" t="str">
        <f>VLOOKUP($A555,'Customer Names'!$A$1:$E$2336,4,FALSE)</f>
        <v xml:space="preserve">  Amy R</v>
      </c>
      <c r="C555" s="7">
        <f>VLOOKUP($A555,'Medical Examinations'!$A$1:$P$2336,2,FALSE)</f>
        <v>41.325000000000003</v>
      </c>
      <c r="D555" s="7">
        <f>VLOOKUP($A555,'Medical Examinations'!$A$1:$P$2336,3,FALSE)</f>
        <v>4.04</v>
      </c>
      <c r="E555" s="7" t="str">
        <f>VLOOKUP($A555,'Medical Examinations'!$A$1:$P$2336,13,FALSE)</f>
        <v>Yes</v>
      </c>
      <c r="F555" s="7" t="str">
        <f>VLOOKUP($A555,'Medical Examinations'!$A$1:$P$2336,5,FALSE)</f>
        <v>No</v>
      </c>
      <c r="G555" s="7" t="str">
        <f>VLOOKUP($A555,'Medical Examinations'!$A$1:$P$2336,6,FALSE)</f>
        <v>Yes</v>
      </c>
      <c r="H555" s="7">
        <f>VLOOKUP($A555,'Medical Examinations'!$A$1:$P$2336,12,FALSE)</f>
        <v>1</v>
      </c>
      <c r="I555" s="7" t="str">
        <f>VLOOKUP($A555,'Medical Examinations'!$A$1:$P$2336,14,FALSE)</f>
        <v>No</v>
      </c>
      <c r="J555" s="7" t="str">
        <f>VLOOKUP($A555,'Medical Examinations'!$A$1:$P$2336,15,FALSE)</f>
        <v>Obesity</v>
      </c>
      <c r="K555" s="7" t="str">
        <f>VLOOKUP($A555,'Medical Examinations'!$A$1:$P$2336,16,FALSE)</f>
        <v>Normal</v>
      </c>
      <c r="L555" s="12">
        <f>VLOOKUP($A555,'Hospitalisation Details'!$A$1:$U$2344,18,FALSE)</f>
        <v>35668</v>
      </c>
      <c r="M555" s="21">
        <f>VLOOKUP($A555,'Hospitalisation Details'!$A$1:$U$2344,21,FALSE)</f>
        <v>17878.900000000001</v>
      </c>
      <c r="N555" s="9" t="str">
        <f>VLOOKUP($A555,'Hospitalisation Details'!$A$1:$U$2344,14,FALSE)</f>
        <v>tier - 1</v>
      </c>
      <c r="O555" s="9" t="str">
        <f>VLOOKUP($A555,'Hospitalisation Details'!$A$1:$U$2344,15,FALSE)</f>
        <v>tier - 2</v>
      </c>
      <c r="P555" s="9" t="str">
        <f>VLOOKUP($A555,'Hospitalisation Details'!$A$1:$U$2344,16,FALSE)</f>
        <v>R1024</v>
      </c>
      <c r="Q555" s="9">
        <f>VLOOKUP($A555,'Hospitalisation Details'!$A$1:$U$2344,20,FALSE)</f>
        <v>25</v>
      </c>
    </row>
    <row r="556" spans="1:17" ht="15.75" x14ac:dyDescent="0.25">
      <c r="A556" s="10" t="s">
        <v>1816</v>
      </c>
      <c r="B556" s="7" t="str">
        <f>VLOOKUP($A556,'Customer Names'!$A$1:$E$2336,4,FALSE)</f>
        <v xml:space="preserve">  Brian</v>
      </c>
      <c r="C556" s="7">
        <f>VLOOKUP($A556,'Medical Examinations'!$A$1:$P$2336,2,FALSE)</f>
        <v>51.65</v>
      </c>
      <c r="D556" s="7">
        <f>VLOOKUP($A556,'Medical Examinations'!$A$1:$P$2336,3,FALSE)</f>
        <v>5.3</v>
      </c>
      <c r="E556" s="7" t="str">
        <f>VLOOKUP($A556,'Medical Examinations'!$A$1:$P$2336,13,FALSE)</f>
        <v>Yes</v>
      </c>
      <c r="F556" s="7" t="str">
        <f>VLOOKUP($A556,'Medical Examinations'!$A$1:$P$2336,5,FALSE)</f>
        <v>No</v>
      </c>
      <c r="G556" s="7" t="str">
        <f>VLOOKUP($A556,'Medical Examinations'!$A$1:$P$2336,6,FALSE)</f>
        <v>No</v>
      </c>
      <c r="H556" s="7" t="str">
        <f>VLOOKUP($A556,'Medical Examinations'!$A$1:$P$2336,12,FALSE)</f>
        <v>0</v>
      </c>
      <c r="I556" s="7" t="str">
        <f>VLOOKUP($A556,'Medical Examinations'!$A$1:$P$2336,14,FALSE)</f>
        <v>No</v>
      </c>
      <c r="J556" s="7" t="str">
        <f>VLOOKUP($A556,'Medical Examinations'!$A$1:$P$2336,15,FALSE)</f>
        <v>Obesity</v>
      </c>
      <c r="K556" s="7" t="str">
        <f>VLOOKUP($A556,'Medical Examinations'!$A$1:$P$2336,16,FALSE)</f>
        <v>Normal</v>
      </c>
      <c r="L556" s="12">
        <f>VLOOKUP($A556,'Hospitalisation Details'!$A$1:$U$2344,18,FALSE)</f>
        <v>28106</v>
      </c>
      <c r="M556" s="21">
        <f>VLOOKUP($A556,'Hospitalisation Details'!$A$1:$U$2344,21,FALSE)</f>
        <v>17862.919999999998</v>
      </c>
      <c r="N556" s="9" t="str">
        <f>VLOOKUP($A556,'Hospitalisation Details'!$A$1:$U$2344,14,FALSE)</f>
        <v>tier - 1</v>
      </c>
      <c r="O556" s="9" t="str">
        <f>VLOOKUP($A556,'Hospitalisation Details'!$A$1:$U$2344,15,FALSE)</f>
        <v>tier - 2</v>
      </c>
      <c r="P556" s="9" t="str">
        <f>VLOOKUP($A556,'Hospitalisation Details'!$A$1:$U$2344,16,FALSE)</f>
        <v>R1012</v>
      </c>
      <c r="Q556" s="9">
        <f>VLOOKUP($A556,'Hospitalisation Details'!$A$1:$U$2344,20,FALSE)</f>
        <v>46</v>
      </c>
    </row>
    <row r="557" spans="1:17" ht="15.75" x14ac:dyDescent="0.25">
      <c r="A557" s="10" t="s">
        <v>1815</v>
      </c>
      <c r="B557" s="7" t="str">
        <f>VLOOKUP($A557,'Customer Names'!$A$1:$E$2336,4,FALSE)</f>
        <v xml:space="preserve">  Mike G</v>
      </c>
      <c r="C557" s="7">
        <f>VLOOKUP($A557,'Medical Examinations'!$A$1:$P$2336,2,FALSE)</f>
        <v>44.52</v>
      </c>
      <c r="D557" s="7">
        <f>VLOOKUP($A557,'Medical Examinations'!$A$1:$P$2336,3,FALSE)</f>
        <v>8.64</v>
      </c>
      <c r="E557" s="7" t="str">
        <f>VLOOKUP($A557,'Medical Examinations'!$A$1:$P$2336,13,FALSE)</f>
        <v>Yes</v>
      </c>
      <c r="F557" s="7" t="str">
        <f>VLOOKUP($A557,'Medical Examinations'!$A$1:$P$2336,5,FALSE)</f>
        <v>No</v>
      </c>
      <c r="G557" s="7" t="str">
        <f>VLOOKUP($A557,'Medical Examinations'!$A$1:$P$2336,6,FALSE)</f>
        <v>Yes</v>
      </c>
      <c r="H557" s="7">
        <f>VLOOKUP($A557,'Medical Examinations'!$A$1:$P$2336,12,FALSE)</f>
        <v>1</v>
      </c>
      <c r="I557" s="7" t="str">
        <f>VLOOKUP($A557,'Medical Examinations'!$A$1:$P$2336,14,FALSE)</f>
        <v>No</v>
      </c>
      <c r="J557" s="7" t="str">
        <f>VLOOKUP($A557,'Medical Examinations'!$A$1:$P$2336,15,FALSE)</f>
        <v>Obesity</v>
      </c>
      <c r="K557" s="7" t="str">
        <f>VLOOKUP($A557,'Medical Examinations'!$A$1:$P$2336,16,FALSE)</f>
        <v>Diabetes</v>
      </c>
      <c r="L557" s="12">
        <f>VLOOKUP($A557,'Hospitalisation Details'!$A$1:$U$2344,18,FALSE)</f>
        <v>23353</v>
      </c>
      <c r="M557" s="21">
        <f>VLOOKUP($A557,'Hospitalisation Details'!$A$1:$U$2344,21,FALSE)</f>
        <v>17832.599999999999</v>
      </c>
      <c r="N557" s="9" t="str">
        <f>VLOOKUP($A557,'Hospitalisation Details'!$A$1:$U$2344,14,FALSE)</f>
        <v>tier - 1</v>
      </c>
      <c r="O557" s="9" t="str">
        <f>VLOOKUP($A557,'Hospitalisation Details'!$A$1:$U$2344,15,FALSE)</f>
        <v>tier - 2</v>
      </c>
      <c r="P557" s="9" t="str">
        <f>VLOOKUP($A557,'Hospitalisation Details'!$A$1:$U$2344,16,FALSE)</f>
        <v>R1012</v>
      </c>
      <c r="Q557" s="9">
        <f>VLOOKUP($A557,'Hospitalisation Details'!$A$1:$U$2344,20,FALSE)</f>
        <v>59</v>
      </c>
    </row>
    <row r="558" spans="1:17" ht="15.75" x14ac:dyDescent="0.25">
      <c r="A558" s="10" t="s">
        <v>1814</v>
      </c>
      <c r="B558" s="7" t="str">
        <f>VLOOKUP($A558,'Customer Names'!$A$1:$E$2336,4,FALSE)</f>
        <v xml:space="preserve">  Simonezitrone Sr</v>
      </c>
      <c r="C558" s="7">
        <f>VLOOKUP($A558,'Medical Examinations'!$A$1:$P$2336,2,FALSE)</f>
        <v>53.29</v>
      </c>
      <c r="D558" s="7">
        <f>VLOOKUP($A558,'Medical Examinations'!$A$1:$P$2336,3,FALSE)</f>
        <v>4.03</v>
      </c>
      <c r="E558" s="7" t="str">
        <f>VLOOKUP($A558,'Medical Examinations'!$A$1:$P$2336,13,FALSE)</f>
        <v>No</v>
      </c>
      <c r="F558" s="7" t="str">
        <f>VLOOKUP($A558,'Medical Examinations'!$A$1:$P$2336,5,FALSE)</f>
        <v>No</v>
      </c>
      <c r="G558" s="7" t="str">
        <f>VLOOKUP($A558,'Medical Examinations'!$A$1:$P$2336,6,FALSE)</f>
        <v>Yes</v>
      </c>
      <c r="H558" s="7">
        <f>VLOOKUP($A558,'Medical Examinations'!$A$1:$P$2336,12,FALSE)</f>
        <v>1</v>
      </c>
      <c r="I558" s="7" t="str">
        <f>VLOOKUP($A558,'Medical Examinations'!$A$1:$P$2336,14,FALSE)</f>
        <v>No</v>
      </c>
      <c r="J558" s="7" t="str">
        <f>VLOOKUP($A558,'Medical Examinations'!$A$1:$P$2336,15,FALSE)</f>
        <v>Obesity</v>
      </c>
      <c r="K558" s="7" t="str">
        <f>VLOOKUP($A558,'Medical Examinations'!$A$1:$P$2336,16,FALSE)</f>
        <v>Normal</v>
      </c>
      <c r="L558" s="12">
        <f>VLOOKUP($A558,'Hospitalisation Details'!$A$1:$U$2344,18,FALSE)</f>
        <v>29138</v>
      </c>
      <c r="M558" s="21">
        <f>VLOOKUP($A558,'Hospitalisation Details'!$A$1:$U$2344,21,FALSE)</f>
        <v>17779.939999999999</v>
      </c>
      <c r="N558" s="9" t="str">
        <f>VLOOKUP($A558,'Hospitalisation Details'!$A$1:$U$2344,14,FALSE)</f>
        <v>tier - 1</v>
      </c>
      <c r="O558" s="9" t="str">
        <f>VLOOKUP($A558,'Hospitalisation Details'!$A$1:$U$2344,15,FALSE)</f>
        <v>tier - 2</v>
      </c>
      <c r="P558" s="9" t="str">
        <f>VLOOKUP($A558,'Hospitalisation Details'!$A$1:$U$2344,16,FALSE)</f>
        <v>R1012</v>
      </c>
      <c r="Q558" s="9">
        <f>VLOOKUP($A558,'Hospitalisation Details'!$A$1:$U$2344,20,FALSE)</f>
        <v>43</v>
      </c>
    </row>
    <row r="559" spans="1:17" ht="15.75" x14ac:dyDescent="0.25">
      <c r="A559" s="10" t="s">
        <v>1813</v>
      </c>
      <c r="B559" s="7" t="str">
        <f>VLOOKUP($A559,'Customer Names'!$A$1:$E$2336,4,FALSE)</f>
        <v xml:space="preserve">  Nicholas</v>
      </c>
      <c r="C559" s="7">
        <f>VLOOKUP($A559,'Medical Examinations'!$A$1:$P$2336,2,FALSE)</f>
        <v>46.63</v>
      </c>
      <c r="D559" s="7">
        <f>VLOOKUP($A559,'Medical Examinations'!$A$1:$P$2336,3,FALSE)</f>
        <v>4.26</v>
      </c>
      <c r="E559" s="7" t="str">
        <f>VLOOKUP($A559,'Medical Examinations'!$A$1:$P$2336,13,FALSE)</f>
        <v>Yes</v>
      </c>
      <c r="F559" s="7" t="str">
        <f>VLOOKUP($A559,'Medical Examinations'!$A$1:$P$2336,5,FALSE)</f>
        <v>No</v>
      </c>
      <c r="G559" s="7" t="str">
        <f>VLOOKUP($A559,'Medical Examinations'!$A$1:$P$2336,6,FALSE)</f>
        <v>No</v>
      </c>
      <c r="H559" s="7">
        <f>VLOOKUP($A559,'Medical Examinations'!$A$1:$P$2336,12,FALSE)</f>
        <v>2</v>
      </c>
      <c r="I559" s="7" t="str">
        <f>VLOOKUP($A559,'Medical Examinations'!$A$1:$P$2336,14,FALSE)</f>
        <v>No</v>
      </c>
      <c r="J559" s="7" t="str">
        <f>VLOOKUP($A559,'Medical Examinations'!$A$1:$P$2336,15,FALSE)</f>
        <v>Obesity</v>
      </c>
      <c r="K559" s="7" t="str">
        <f>VLOOKUP($A559,'Medical Examinations'!$A$1:$P$2336,16,FALSE)</f>
        <v>Normal</v>
      </c>
      <c r="L559" s="12">
        <f>VLOOKUP($A559,'Hospitalisation Details'!$A$1:$U$2344,18,FALSE)</f>
        <v>24279</v>
      </c>
      <c r="M559" s="21">
        <f>VLOOKUP($A559,'Hospitalisation Details'!$A$1:$U$2344,21,FALSE)</f>
        <v>17777.73</v>
      </c>
      <c r="N559" s="9" t="str">
        <f>VLOOKUP($A559,'Hospitalisation Details'!$A$1:$U$2344,14,FALSE)</f>
        <v>tier - 1</v>
      </c>
      <c r="O559" s="9" t="str">
        <f>VLOOKUP($A559,'Hospitalisation Details'!$A$1:$U$2344,15,FALSE)</f>
        <v>tier - 3</v>
      </c>
      <c r="P559" s="9" t="str">
        <f>VLOOKUP($A559,'Hospitalisation Details'!$A$1:$U$2344,16,FALSE)</f>
        <v>R1012</v>
      </c>
      <c r="Q559" s="9">
        <f>VLOOKUP($A559,'Hospitalisation Details'!$A$1:$U$2344,20,FALSE)</f>
        <v>56</v>
      </c>
    </row>
    <row r="560" spans="1:17" ht="15.75" x14ac:dyDescent="0.25">
      <c r="A560" s="10" t="s">
        <v>1812</v>
      </c>
      <c r="B560" s="7" t="str">
        <f>VLOOKUP($A560,'Customer Names'!$A$1:$E$2336,4,FALSE)</f>
        <v xml:space="preserve">  Angela M</v>
      </c>
      <c r="C560" s="7">
        <f>VLOOKUP($A560,'Medical Examinations'!$A$1:$P$2336,2,FALSE)</f>
        <v>28.88</v>
      </c>
      <c r="D560" s="7">
        <f>VLOOKUP($A560,'Medical Examinations'!$A$1:$P$2336,3,FALSE)</f>
        <v>5.35</v>
      </c>
      <c r="E560" s="7" t="str">
        <f>VLOOKUP($A560,'Medical Examinations'!$A$1:$P$2336,13,FALSE)</f>
        <v>No</v>
      </c>
      <c r="F560" s="7" t="str">
        <f>VLOOKUP($A560,'Medical Examinations'!$A$1:$P$2336,5,FALSE)</f>
        <v>No</v>
      </c>
      <c r="G560" s="7" t="str">
        <f>VLOOKUP($A560,'Medical Examinations'!$A$1:$P$2336,6,FALSE)</f>
        <v>Yes</v>
      </c>
      <c r="H560" s="7">
        <f>VLOOKUP($A560,'Medical Examinations'!$A$1:$P$2336,12,FALSE)</f>
        <v>1</v>
      </c>
      <c r="I560" s="7" t="str">
        <f>VLOOKUP($A560,'Medical Examinations'!$A$1:$P$2336,14,FALSE)</f>
        <v>Yes</v>
      </c>
      <c r="J560" s="7" t="str">
        <f>VLOOKUP($A560,'Medical Examinations'!$A$1:$P$2336,15,FALSE)</f>
        <v>Over weight</v>
      </c>
      <c r="K560" s="7" t="str">
        <f>VLOOKUP($A560,'Medical Examinations'!$A$1:$P$2336,16,FALSE)</f>
        <v>Normal</v>
      </c>
      <c r="L560" s="12">
        <f>VLOOKUP($A560,'Hospitalisation Details'!$A$1:$U$2344,18,FALSE)</f>
        <v>37816</v>
      </c>
      <c r="M560" s="21">
        <f>VLOOKUP($A560,'Hospitalisation Details'!$A$1:$U$2344,21,FALSE)</f>
        <v>17748.509999999998</v>
      </c>
      <c r="N560" s="9" t="str">
        <f>VLOOKUP($A560,'Hospitalisation Details'!$A$1:$U$2344,14,FALSE)</f>
        <v>tier - 1</v>
      </c>
      <c r="O560" s="9" t="str">
        <f>VLOOKUP($A560,'Hospitalisation Details'!$A$1:$U$2344,15,FALSE)</f>
        <v>tier - 1</v>
      </c>
      <c r="P560" s="9" t="str">
        <f>VLOOKUP($A560,'Hospitalisation Details'!$A$1:$U$2344,16,FALSE)</f>
        <v>R1012</v>
      </c>
      <c r="Q560" s="9">
        <f>VLOOKUP($A560,'Hospitalisation Details'!$A$1:$U$2344,20,FALSE)</f>
        <v>19</v>
      </c>
    </row>
    <row r="561" spans="1:17" ht="15.75" x14ac:dyDescent="0.25">
      <c r="A561" s="10" t="s">
        <v>1811</v>
      </c>
      <c r="B561" s="7" t="str">
        <f>VLOOKUP($A561,'Customer Names'!$A$1:$E$2336,4,FALSE)</f>
        <v xml:space="preserve">  Oz</v>
      </c>
      <c r="C561" s="7">
        <f>VLOOKUP($A561,'Medical Examinations'!$A$1:$P$2336,2,FALSE)</f>
        <v>23.98</v>
      </c>
      <c r="D561" s="7">
        <f>VLOOKUP($A561,'Medical Examinations'!$A$1:$P$2336,3,FALSE)</f>
        <v>4.9000000000000004</v>
      </c>
      <c r="E561" s="7" t="str">
        <f>VLOOKUP($A561,'Medical Examinations'!$A$1:$P$2336,13,FALSE)</f>
        <v>No</v>
      </c>
      <c r="F561" s="7" t="str">
        <f>VLOOKUP($A561,'Medical Examinations'!$A$1:$P$2336,5,FALSE)</f>
        <v>No</v>
      </c>
      <c r="G561" s="7" t="str">
        <f>VLOOKUP($A561,'Medical Examinations'!$A$1:$P$2336,6,FALSE)</f>
        <v>No</v>
      </c>
      <c r="H561" s="7" t="str">
        <f>VLOOKUP($A561,'Medical Examinations'!$A$1:$P$2336,12,FALSE)</f>
        <v>0</v>
      </c>
      <c r="I561" s="7" t="str">
        <f>VLOOKUP($A561,'Medical Examinations'!$A$1:$P$2336,14,FALSE)</f>
        <v>No</v>
      </c>
      <c r="J561" s="7" t="str">
        <f>VLOOKUP($A561,'Medical Examinations'!$A$1:$P$2336,15,FALSE)</f>
        <v>Normal weight</v>
      </c>
      <c r="K561" s="7" t="str">
        <f>VLOOKUP($A561,'Medical Examinations'!$A$1:$P$2336,16,FALSE)</f>
        <v>Normal</v>
      </c>
      <c r="L561" s="12">
        <f>VLOOKUP($A561,'Hospitalisation Details'!$A$1:$U$2344,18,FALSE)</f>
        <v>34516</v>
      </c>
      <c r="M561" s="21">
        <f>VLOOKUP($A561,'Hospitalisation Details'!$A$1:$U$2344,21,FALSE)</f>
        <v>17663.14</v>
      </c>
      <c r="N561" s="9" t="str">
        <f>VLOOKUP($A561,'Hospitalisation Details'!$A$1:$U$2344,14,FALSE)</f>
        <v>tier - 1</v>
      </c>
      <c r="O561" s="9" t="str">
        <f>VLOOKUP($A561,'Hospitalisation Details'!$A$1:$U$2344,15,FALSE)</f>
        <v>tier - 3</v>
      </c>
      <c r="P561" s="9" t="str">
        <f>VLOOKUP($A561,'Hospitalisation Details'!$A$1:$U$2344,16,FALSE)</f>
        <v>R1013</v>
      </c>
      <c r="Q561" s="9">
        <f>VLOOKUP($A561,'Hospitalisation Details'!$A$1:$U$2344,20,FALSE)</f>
        <v>28</v>
      </c>
    </row>
    <row r="562" spans="1:17" ht="15.75" x14ac:dyDescent="0.25">
      <c r="A562" s="10" t="s">
        <v>1810</v>
      </c>
      <c r="B562" s="7" t="str">
        <f>VLOOKUP($A562,'Customer Names'!$A$1:$E$2336,4,FALSE)</f>
        <v xml:space="preserve">  Erin M</v>
      </c>
      <c r="C562" s="7">
        <f>VLOOKUP($A562,'Medical Examinations'!$A$1:$P$2336,2,FALSE)</f>
        <v>23.65</v>
      </c>
      <c r="D562" s="7">
        <f>VLOOKUP($A562,'Medical Examinations'!$A$1:$P$2336,3,FALSE)</f>
        <v>4.5</v>
      </c>
      <c r="E562" s="7" t="str">
        <f>VLOOKUP($A562,'Medical Examinations'!$A$1:$P$2336,13,FALSE)</f>
        <v>No</v>
      </c>
      <c r="F562" s="7" t="str">
        <f>VLOOKUP($A562,'Medical Examinations'!$A$1:$P$2336,5,FALSE)</f>
        <v>No</v>
      </c>
      <c r="G562" s="7" t="str">
        <f>VLOOKUP($A562,'Medical Examinations'!$A$1:$P$2336,6,FALSE)</f>
        <v>No</v>
      </c>
      <c r="H562" s="7" t="str">
        <f>VLOOKUP($A562,'Medical Examinations'!$A$1:$P$2336,12,FALSE)</f>
        <v>0</v>
      </c>
      <c r="I562" s="7" t="str">
        <f>VLOOKUP($A562,'Medical Examinations'!$A$1:$P$2336,14,FALSE)</f>
        <v>No</v>
      </c>
      <c r="J562" s="7" t="str">
        <f>VLOOKUP($A562,'Medical Examinations'!$A$1:$P$2336,15,FALSE)</f>
        <v>Normal weight</v>
      </c>
      <c r="K562" s="7" t="str">
        <f>VLOOKUP($A562,'Medical Examinations'!$A$1:$P$2336,16,FALSE)</f>
        <v>Normal</v>
      </c>
      <c r="L562" s="12">
        <f>VLOOKUP($A562,'Hospitalisation Details'!$A$1:$U$2344,18,FALSE)</f>
        <v>33171</v>
      </c>
      <c r="M562" s="21">
        <f>VLOOKUP($A562,'Hospitalisation Details'!$A$1:$U$2344,21,FALSE)</f>
        <v>17626.240000000002</v>
      </c>
      <c r="N562" s="9" t="str">
        <f>VLOOKUP($A562,'Hospitalisation Details'!$A$1:$U$2344,14,FALSE)</f>
        <v>tier - 1</v>
      </c>
      <c r="O562" s="9" t="str">
        <f>VLOOKUP($A562,'Hospitalisation Details'!$A$1:$U$2344,15,FALSE)</f>
        <v>tier - 3</v>
      </c>
      <c r="P562" s="9" t="str">
        <f>VLOOKUP($A562,'Hospitalisation Details'!$A$1:$U$2344,16,FALSE)</f>
        <v>R1013</v>
      </c>
      <c r="Q562" s="9">
        <f>VLOOKUP($A562,'Hospitalisation Details'!$A$1:$U$2344,20,FALSE)</f>
        <v>32</v>
      </c>
    </row>
    <row r="563" spans="1:17" ht="15.75" x14ac:dyDescent="0.25">
      <c r="A563" s="10" t="s">
        <v>1809</v>
      </c>
      <c r="B563" s="7" t="str">
        <f>VLOOKUP($A563,'Customer Names'!$A$1:$E$2336,4,FALSE)</f>
        <v xml:space="preserve">  Bobby E</v>
      </c>
      <c r="C563" s="7">
        <f>VLOOKUP($A563,'Medical Examinations'!$A$1:$P$2336,2,FALSE)</f>
        <v>49.09</v>
      </c>
      <c r="D563" s="7">
        <f>VLOOKUP($A563,'Medical Examinations'!$A$1:$P$2336,3,FALSE)</f>
        <v>8.3800000000000008</v>
      </c>
      <c r="E563" s="7" t="str">
        <f>VLOOKUP($A563,'Medical Examinations'!$A$1:$P$2336,13,FALSE)</f>
        <v>Yes</v>
      </c>
      <c r="F563" s="7" t="str">
        <f>VLOOKUP($A563,'Medical Examinations'!$A$1:$P$2336,5,FALSE)</f>
        <v>No</v>
      </c>
      <c r="G563" s="7" t="str">
        <f>VLOOKUP($A563,'Medical Examinations'!$A$1:$P$2336,6,FALSE)</f>
        <v>No</v>
      </c>
      <c r="H563" s="7">
        <f>VLOOKUP($A563,'Medical Examinations'!$A$1:$P$2336,12,FALSE)</f>
        <v>2</v>
      </c>
      <c r="I563" s="7" t="str">
        <f>VLOOKUP($A563,'Medical Examinations'!$A$1:$P$2336,14,FALSE)</f>
        <v>No</v>
      </c>
      <c r="J563" s="7" t="str">
        <f>VLOOKUP($A563,'Medical Examinations'!$A$1:$P$2336,15,FALSE)</f>
        <v>Obesity</v>
      </c>
      <c r="K563" s="7" t="str">
        <f>VLOOKUP($A563,'Medical Examinations'!$A$1:$P$2336,16,FALSE)</f>
        <v>Diabetes</v>
      </c>
      <c r="L563" s="12">
        <f>VLOOKUP($A563,'Hospitalisation Details'!$A$1:$U$2344,18,FALSE)</f>
        <v>25775</v>
      </c>
      <c r="M563" s="21">
        <f>VLOOKUP($A563,'Hospitalisation Details'!$A$1:$U$2344,21,FALSE)</f>
        <v>17584.72</v>
      </c>
      <c r="N563" s="9" t="str">
        <f>VLOOKUP($A563,'Hospitalisation Details'!$A$1:$U$2344,14,FALSE)</f>
        <v>tier - 1</v>
      </c>
      <c r="O563" s="9" t="str">
        <f>VLOOKUP($A563,'Hospitalisation Details'!$A$1:$U$2344,15,FALSE)</f>
        <v>tier - 3</v>
      </c>
      <c r="P563" s="9" t="str">
        <f>VLOOKUP($A563,'Hospitalisation Details'!$A$1:$U$2344,16,FALSE)</f>
        <v>R1012</v>
      </c>
      <c r="Q563" s="9">
        <f>VLOOKUP($A563,'Hospitalisation Details'!$A$1:$U$2344,20,FALSE)</f>
        <v>52</v>
      </c>
    </row>
    <row r="564" spans="1:17" ht="15.75" x14ac:dyDescent="0.25">
      <c r="A564" s="10" t="s">
        <v>1808</v>
      </c>
      <c r="B564" s="7" t="str">
        <f>VLOOKUP($A564,'Customer Names'!$A$1:$E$2336,4,FALSE)</f>
        <v xml:space="preserve">  Daniel P</v>
      </c>
      <c r="C564" s="7">
        <f>VLOOKUP($A564,'Medical Examinations'!$A$1:$P$2336,2,FALSE)</f>
        <v>28.024999999999999</v>
      </c>
      <c r="D564" s="7">
        <f>VLOOKUP($A564,'Medical Examinations'!$A$1:$P$2336,3,FALSE)</f>
        <v>7.03</v>
      </c>
      <c r="E564" s="7" t="str">
        <f>VLOOKUP($A564,'Medical Examinations'!$A$1:$P$2336,13,FALSE)</f>
        <v>No</v>
      </c>
      <c r="F564" s="7" t="str">
        <f>VLOOKUP($A564,'Medical Examinations'!$A$1:$P$2336,5,FALSE)</f>
        <v>No</v>
      </c>
      <c r="G564" s="7" t="str">
        <f>VLOOKUP($A564,'Medical Examinations'!$A$1:$P$2336,6,FALSE)</f>
        <v>No</v>
      </c>
      <c r="H564" s="7" t="str">
        <f>VLOOKUP($A564,'Medical Examinations'!$A$1:$P$2336,12,FALSE)</f>
        <v>0</v>
      </c>
      <c r="I564" s="7" t="str">
        <f>VLOOKUP($A564,'Medical Examinations'!$A$1:$P$2336,14,FALSE)</f>
        <v>Yes</v>
      </c>
      <c r="J564" s="7" t="str">
        <f>VLOOKUP($A564,'Medical Examinations'!$A$1:$P$2336,15,FALSE)</f>
        <v>Over weight</v>
      </c>
      <c r="K564" s="7" t="str">
        <f>VLOOKUP($A564,'Medical Examinations'!$A$1:$P$2336,16,FALSE)</f>
        <v>Diabetes</v>
      </c>
      <c r="L564" s="12">
        <f>VLOOKUP($A564,'Hospitalisation Details'!$A$1:$U$2344,18,FALSE)</f>
        <v>37493</v>
      </c>
      <c r="M564" s="21">
        <f>VLOOKUP($A564,'Hospitalisation Details'!$A$1:$U$2344,21,FALSE)</f>
        <v>17560.38</v>
      </c>
      <c r="N564" s="9" t="str">
        <f>VLOOKUP($A564,'Hospitalisation Details'!$A$1:$U$2344,14,FALSE)</f>
        <v>tier - 1</v>
      </c>
      <c r="O564" s="9" t="str">
        <f>VLOOKUP($A564,'Hospitalisation Details'!$A$1:$U$2344,15,FALSE)</f>
        <v>tier - 1</v>
      </c>
      <c r="P564" s="9" t="str">
        <f>VLOOKUP($A564,'Hospitalisation Details'!$A$1:$U$2344,16,FALSE)</f>
        <v>R1012</v>
      </c>
      <c r="Q564" s="9">
        <f>VLOOKUP($A564,'Hospitalisation Details'!$A$1:$U$2344,20,FALSE)</f>
        <v>20</v>
      </c>
    </row>
    <row r="565" spans="1:17" ht="15.75" x14ac:dyDescent="0.25">
      <c r="A565" s="10" t="s">
        <v>1807</v>
      </c>
      <c r="B565" s="7" t="str">
        <f>VLOOKUP($A565,'Customer Names'!$A$1:$E$2336,4,FALSE)</f>
        <v xml:space="preserve">  Marie E</v>
      </c>
      <c r="C565" s="7">
        <f>VLOOKUP($A565,'Medical Examinations'!$A$1:$P$2336,2,FALSE)</f>
        <v>43.32</v>
      </c>
      <c r="D565" s="7">
        <f>VLOOKUP($A565,'Medical Examinations'!$A$1:$P$2336,3,FALSE)</f>
        <v>8.75</v>
      </c>
      <c r="E565" s="7" t="str">
        <f>VLOOKUP($A565,'Medical Examinations'!$A$1:$P$2336,13,FALSE)</f>
        <v>Yes</v>
      </c>
      <c r="F565" s="7" t="str">
        <f>VLOOKUP($A565,'Medical Examinations'!$A$1:$P$2336,5,FALSE)</f>
        <v>No</v>
      </c>
      <c r="G565" s="7" t="str">
        <f>VLOOKUP($A565,'Medical Examinations'!$A$1:$P$2336,6,FALSE)</f>
        <v>Yes</v>
      </c>
      <c r="H565" s="7">
        <f>VLOOKUP($A565,'Medical Examinations'!$A$1:$P$2336,12,FALSE)</f>
        <v>1</v>
      </c>
      <c r="I565" s="7" t="str">
        <f>VLOOKUP($A565,'Medical Examinations'!$A$1:$P$2336,14,FALSE)</f>
        <v>No</v>
      </c>
      <c r="J565" s="7" t="str">
        <f>VLOOKUP($A565,'Medical Examinations'!$A$1:$P$2336,15,FALSE)</f>
        <v>Obesity</v>
      </c>
      <c r="K565" s="7" t="str">
        <f>VLOOKUP($A565,'Medical Examinations'!$A$1:$P$2336,16,FALSE)</f>
        <v>Diabetes</v>
      </c>
      <c r="L565" s="12">
        <f>VLOOKUP($A565,'Hospitalisation Details'!$A$1:$U$2344,18,FALSE)</f>
        <v>23331</v>
      </c>
      <c r="M565" s="21">
        <f>VLOOKUP($A565,'Hospitalisation Details'!$A$1:$U$2344,21,FALSE)</f>
        <v>17556.88</v>
      </c>
      <c r="N565" s="9" t="str">
        <f>VLOOKUP($A565,'Hospitalisation Details'!$A$1:$U$2344,14,FALSE)</f>
        <v>tier - 1</v>
      </c>
      <c r="O565" s="9" t="str">
        <f>VLOOKUP($A565,'Hospitalisation Details'!$A$1:$U$2344,15,FALSE)</f>
        <v>tier - 2</v>
      </c>
      <c r="P565" s="9" t="str">
        <f>VLOOKUP($A565,'Hospitalisation Details'!$A$1:$U$2344,16,FALSE)</f>
        <v>R1012</v>
      </c>
      <c r="Q565" s="9">
        <f>VLOOKUP($A565,'Hospitalisation Details'!$A$1:$U$2344,20,FALSE)</f>
        <v>59</v>
      </c>
    </row>
    <row r="566" spans="1:17" ht="15.75" x14ac:dyDescent="0.25">
      <c r="A566" s="10" t="s">
        <v>1806</v>
      </c>
      <c r="B566" s="7" t="str">
        <f>VLOOKUP($A566,'Customer Names'!$A$1:$E$2336,4,FALSE)</f>
        <v xml:space="preserve">  Katie</v>
      </c>
      <c r="C566" s="7">
        <f>VLOOKUP($A566,'Medical Examinations'!$A$1:$P$2336,2,FALSE)</f>
        <v>45.92</v>
      </c>
      <c r="D566" s="7">
        <f>VLOOKUP($A566,'Medical Examinations'!$A$1:$P$2336,3,FALSE)</f>
        <v>9.51</v>
      </c>
      <c r="E566" s="7" t="str">
        <f>VLOOKUP($A566,'Medical Examinations'!$A$1:$P$2336,13,FALSE)</f>
        <v>No</v>
      </c>
      <c r="F566" s="7" t="str">
        <f>VLOOKUP($A566,'Medical Examinations'!$A$1:$P$2336,5,FALSE)</f>
        <v>No</v>
      </c>
      <c r="G566" s="7" t="str">
        <f>VLOOKUP($A566,'Medical Examinations'!$A$1:$P$2336,6,FALSE)</f>
        <v>No</v>
      </c>
      <c r="H566" s="7" t="str">
        <f>VLOOKUP($A566,'Medical Examinations'!$A$1:$P$2336,12,FALSE)</f>
        <v>0</v>
      </c>
      <c r="I566" s="7" t="str">
        <f>VLOOKUP($A566,'Medical Examinations'!$A$1:$P$2336,14,FALSE)</f>
        <v>No</v>
      </c>
      <c r="J566" s="7" t="str">
        <f>VLOOKUP($A566,'Medical Examinations'!$A$1:$P$2336,15,FALSE)</f>
        <v>Obesity</v>
      </c>
      <c r="K566" s="7" t="str">
        <f>VLOOKUP($A566,'Medical Examinations'!$A$1:$P$2336,16,FALSE)</f>
        <v>Diabetes</v>
      </c>
      <c r="L566" s="12">
        <f>VLOOKUP($A566,'Hospitalisation Details'!$A$1:$U$2344,18,FALSE)</f>
        <v>25031</v>
      </c>
      <c r="M566" s="21">
        <f>VLOOKUP($A566,'Hospitalisation Details'!$A$1:$U$2344,21,FALSE)</f>
        <v>17507.47</v>
      </c>
      <c r="N566" s="9" t="str">
        <f>VLOOKUP($A566,'Hospitalisation Details'!$A$1:$U$2344,14,FALSE)</f>
        <v>tier - 1</v>
      </c>
      <c r="O566" s="9" t="str">
        <f>VLOOKUP($A566,'Hospitalisation Details'!$A$1:$U$2344,15,FALSE)</f>
        <v>tier - 1</v>
      </c>
      <c r="P566" s="9" t="str">
        <f>VLOOKUP($A566,'Hospitalisation Details'!$A$1:$U$2344,16,FALSE)</f>
        <v>R1026</v>
      </c>
      <c r="Q566" s="9">
        <f>VLOOKUP($A566,'Hospitalisation Details'!$A$1:$U$2344,20,FALSE)</f>
        <v>54</v>
      </c>
    </row>
    <row r="567" spans="1:17" ht="15.75" x14ac:dyDescent="0.25">
      <c r="A567" s="10" t="s">
        <v>1805</v>
      </c>
      <c r="B567" s="7" t="str">
        <f>VLOOKUP($A567,'Customer Names'!$A$1:$E$2336,4,FALSE)</f>
        <v xml:space="preserve">  Eric D</v>
      </c>
      <c r="C567" s="7">
        <f>VLOOKUP($A567,'Medical Examinations'!$A$1:$P$2336,2,FALSE)</f>
        <v>44.03</v>
      </c>
      <c r="D567" s="7">
        <f>VLOOKUP($A567,'Medical Examinations'!$A$1:$P$2336,3,FALSE)</f>
        <v>9.36</v>
      </c>
      <c r="E567" s="7" t="str">
        <f>VLOOKUP($A567,'Medical Examinations'!$A$1:$P$2336,13,FALSE)</f>
        <v>No</v>
      </c>
      <c r="F567" s="7" t="str">
        <f>VLOOKUP($A567,'Medical Examinations'!$A$1:$P$2336,5,FALSE)</f>
        <v>No</v>
      </c>
      <c r="G567" s="7" t="str">
        <f>VLOOKUP($A567,'Medical Examinations'!$A$1:$P$2336,6,FALSE)</f>
        <v>No</v>
      </c>
      <c r="H567" s="7" t="str">
        <f>VLOOKUP($A567,'Medical Examinations'!$A$1:$P$2336,12,FALSE)</f>
        <v>0</v>
      </c>
      <c r="I567" s="7" t="str">
        <f>VLOOKUP($A567,'Medical Examinations'!$A$1:$P$2336,14,FALSE)</f>
        <v>No</v>
      </c>
      <c r="J567" s="7" t="str">
        <f>VLOOKUP($A567,'Medical Examinations'!$A$1:$P$2336,15,FALSE)</f>
        <v>Obesity</v>
      </c>
      <c r="K567" s="7" t="str">
        <f>VLOOKUP($A567,'Medical Examinations'!$A$1:$P$2336,16,FALSE)</f>
        <v>Diabetes</v>
      </c>
      <c r="L567" s="12">
        <f>VLOOKUP($A567,'Hospitalisation Details'!$A$1:$U$2344,18,FALSE)</f>
        <v>23909</v>
      </c>
      <c r="M567" s="21">
        <f>VLOOKUP($A567,'Hospitalisation Details'!$A$1:$U$2344,21,FALSE)</f>
        <v>17505.650000000001</v>
      </c>
      <c r="N567" s="9" t="str">
        <f>VLOOKUP($A567,'Hospitalisation Details'!$A$1:$U$2344,14,FALSE)</f>
        <v>tier - 1</v>
      </c>
      <c r="O567" s="9" t="str">
        <f>VLOOKUP($A567,'Hospitalisation Details'!$A$1:$U$2344,15,FALSE)</f>
        <v>tier - 2</v>
      </c>
      <c r="P567" s="9" t="str">
        <f>VLOOKUP($A567,'Hospitalisation Details'!$A$1:$U$2344,16,FALSE)</f>
        <v>R1023</v>
      </c>
      <c r="Q567" s="9">
        <f>VLOOKUP($A567,'Hospitalisation Details'!$A$1:$U$2344,20,FALSE)</f>
        <v>57</v>
      </c>
    </row>
    <row r="568" spans="1:17" ht="15.75" x14ac:dyDescent="0.25">
      <c r="A568" s="10" t="s">
        <v>1804</v>
      </c>
      <c r="B568" s="7" t="str">
        <f>VLOOKUP($A568,'Customer Names'!$A$1:$E$2336,4,FALSE)</f>
        <v xml:space="preserve">  Tara</v>
      </c>
      <c r="C568" s="7">
        <f>VLOOKUP($A568,'Medical Examinations'!$A$1:$P$2336,2,FALSE)</f>
        <v>24.6</v>
      </c>
      <c r="D568" s="7">
        <f>VLOOKUP($A568,'Medical Examinations'!$A$1:$P$2336,3,FALSE)</f>
        <v>4.8099999999999996</v>
      </c>
      <c r="E568" s="7" t="str">
        <f>VLOOKUP($A568,'Medical Examinations'!$A$1:$P$2336,13,FALSE)</f>
        <v>No</v>
      </c>
      <c r="F568" s="7" t="str">
        <f>VLOOKUP($A568,'Medical Examinations'!$A$1:$P$2336,5,FALSE)</f>
        <v>No</v>
      </c>
      <c r="G568" s="7" t="str">
        <f>VLOOKUP($A568,'Medical Examinations'!$A$1:$P$2336,6,FALSE)</f>
        <v>No</v>
      </c>
      <c r="H568" s="7" t="str">
        <f>VLOOKUP($A568,'Medical Examinations'!$A$1:$P$2336,12,FALSE)</f>
        <v>0</v>
      </c>
      <c r="I568" s="7" t="str">
        <f>VLOOKUP($A568,'Medical Examinations'!$A$1:$P$2336,14,FALSE)</f>
        <v>Yes</v>
      </c>
      <c r="J568" s="7" t="str">
        <f>VLOOKUP($A568,'Medical Examinations'!$A$1:$P$2336,15,FALSE)</f>
        <v>Normal weight</v>
      </c>
      <c r="K568" s="7" t="str">
        <f>VLOOKUP($A568,'Medical Examinations'!$A$1:$P$2336,16,FALSE)</f>
        <v>Normal</v>
      </c>
      <c r="L568" s="12">
        <f>VLOOKUP($A568,'Hospitalisation Details'!$A$1:$U$2344,18,FALSE)</f>
        <v>33236</v>
      </c>
      <c r="M568" s="21">
        <f>VLOOKUP($A568,'Hospitalisation Details'!$A$1:$U$2344,21,FALSE)</f>
        <v>17496.310000000001</v>
      </c>
      <c r="N568" s="9" t="str">
        <f>VLOOKUP($A568,'Hospitalisation Details'!$A$1:$U$2344,14,FALSE)</f>
        <v>tier - 1</v>
      </c>
      <c r="O568" s="9" t="str">
        <f>VLOOKUP($A568,'Hospitalisation Details'!$A$1:$U$2344,15,FALSE)</f>
        <v>tier - 2</v>
      </c>
      <c r="P568" s="9" t="str">
        <f>VLOOKUP($A568,'Hospitalisation Details'!$A$1:$U$2344,16,FALSE)</f>
        <v>R1011</v>
      </c>
      <c r="Q568" s="9">
        <f>VLOOKUP($A568,'Hospitalisation Details'!$A$1:$U$2344,20,FALSE)</f>
        <v>32</v>
      </c>
    </row>
    <row r="569" spans="1:17" ht="15.75" x14ac:dyDescent="0.25">
      <c r="A569" s="10" t="s">
        <v>1803</v>
      </c>
      <c r="B569" s="7" t="str">
        <f>VLOOKUP($A569,'Customer Names'!$A$1:$E$2336,4,FALSE)</f>
        <v xml:space="preserve">  Haley L</v>
      </c>
      <c r="C569" s="7">
        <f>VLOOKUP($A569,'Medical Examinations'!$A$1:$P$2336,2,FALSE)</f>
        <v>49.15</v>
      </c>
      <c r="D569" s="7">
        <f>VLOOKUP($A569,'Medical Examinations'!$A$1:$P$2336,3,FALSE)</f>
        <v>8.08</v>
      </c>
      <c r="E569" s="7" t="str">
        <f>VLOOKUP($A569,'Medical Examinations'!$A$1:$P$2336,13,FALSE)</f>
        <v>No</v>
      </c>
      <c r="F569" s="7" t="str">
        <f>VLOOKUP($A569,'Medical Examinations'!$A$1:$P$2336,5,FALSE)</f>
        <v>No</v>
      </c>
      <c r="G569" s="7" t="str">
        <f>VLOOKUP($A569,'Medical Examinations'!$A$1:$P$2336,6,FALSE)</f>
        <v>No</v>
      </c>
      <c r="H569" s="7" t="str">
        <f>VLOOKUP($A569,'Medical Examinations'!$A$1:$P$2336,12,FALSE)</f>
        <v>0</v>
      </c>
      <c r="I569" s="7" t="str">
        <f>VLOOKUP($A569,'Medical Examinations'!$A$1:$P$2336,14,FALSE)</f>
        <v>No</v>
      </c>
      <c r="J569" s="7" t="str">
        <f>VLOOKUP($A569,'Medical Examinations'!$A$1:$P$2336,15,FALSE)</f>
        <v>Obesity</v>
      </c>
      <c r="K569" s="7" t="str">
        <f>VLOOKUP($A569,'Medical Examinations'!$A$1:$P$2336,16,FALSE)</f>
        <v>Diabetes</v>
      </c>
      <c r="L569" s="12">
        <f>VLOOKUP($A569,'Hospitalisation Details'!$A$1:$U$2344,18,FALSE)</f>
        <v>26092</v>
      </c>
      <c r="M569" s="21">
        <f>VLOOKUP($A569,'Hospitalisation Details'!$A$1:$U$2344,21,FALSE)</f>
        <v>17479.53</v>
      </c>
      <c r="N569" s="9" t="str">
        <f>VLOOKUP($A569,'Hospitalisation Details'!$A$1:$U$2344,14,FALSE)</f>
        <v>tier - 1</v>
      </c>
      <c r="O569" s="9" t="str">
        <f>VLOOKUP($A569,'Hospitalisation Details'!$A$1:$U$2344,15,FALSE)</f>
        <v>tier - 1</v>
      </c>
      <c r="P569" s="9" t="str">
        <f>VLOOKUP($A569,'Hospitalisation Details'!$A$1:$U$2344,16,FALSE)</f>
        <v>R1012</v>
      </c>
      <c r="Q569" s="9">
        <f>VLOOKUP($A569,'Hospitalisation Details'!$A$1:$U$2344,20,FALSE)</f>
        <v>52</v>
      </c>
    </row>
    <row r="570" spans="1:17" ht="15.75" x14ac:dyDescent="0.25">
      <c r="A570" s="10" t="s">
        <v>1802</v>
      </c>
      <c r="B570" s="7" t="str">
        <f>VLOOKUP($A570,'Customer Names'!$A$1:$E$2336,4,FALSE)</f>
        <v xml:space="preserve">  Kayla B</v>
      </c>
      <c r="C570" s="7">
        <f>VLOOKUP($A570,'Medical Examinations'!$A$1:$P$2336,2,FALSE)</f>
        <v>28.31</v>
      </c>
      <c r="D570" s="7">
        <f>VLOOKUP($A570,'Medical Examinations'!$A$1:$P$2336,3,FALSE)</f>
        <v>6.29</v>
      </c>
      <c r="E570" s="7" t="str">
        <f>VLOOKUP($A570,'Medical Examinations'!$A$1:$P$2336,13,FALSE)</f>
        <v>No</v>
      </c>
      <c r="F570" s="7" t="str">
        <f>VLOOKUP($A570,'Medical Examinations'!$A$1:$P$2336,5,FALSE)</f>
        <v>No</v>
      </c>
      <c r="G570" s="7" t="str">
        <f>VLOOKUP($A570,'Medical Examinations'!$A$1:$P$2336,6,FALSE)</f>
        <v>Yes</v>
      </c>
      <c r="H570" s="7">
        <f>VLOOKUP($A570,'Medical Examinations'!$A$1:$P$2336,12,FALSE)</f>
        <v>1</v>
      </c>
      <c r="I570" s="7" t="str">
        <f>VLOOKUP($A570,'Medical Examinations'!$A$1:$P$2336,14,FALSE)</f>
        <v>Yes</v>
      </c>
      <c r="J570" s="7" t="str">
        <f>VLOOKUP($A570,'Medical Examinations'!$A$1:$P$2336,15,FALSE)</f>
        <v>Over weight</v>
      </c>
      <c r="K570" s="7" t="str">
        <f>VLOOKUP($A570,'Medical Examinations'!$A$1:$P$2336,16,FALSE)</f>
        <v>Prediabetes</v>
      </c>
      <c r="L570" s="12">
        <f>VLOOKUP($A570,'Hospitalisation Details'!$A$1:$U$2344,18,FALSE)</f>
        <v>37927</v>
      </c>
      <c r="M570" s="21">
        <f>VLOOKUP($A570,'Hospitalisation Details'!$A$1:$U$2344,21,FALSE)</f>
        <v>17468.98</v>
      </c>
      <c r="N570" s="9" t="str">
        <f>VLOOKUP($A570,'Hospitalisation Details'!$A$1:$U$2344,14,FALSE)</f>
        <v>tier - 2</v>
      </c>
      <c r="O570" s="9" t="str">
        <f>VLOOKUP($A570,'Hospitalisation Details'!$A$1:$U$2344,15,FALSE)</f>
        <v>tier - 1</v>
      </c>
      <c r="P570" s="9" t="str">
        <f>VLOOKUP($A570,'Hospitalisation Details'!$A$1:$U$2344,16,FALSE)</f>
        <v>R1012</v>
      </c>
      <c r="Q570" s="9">
        <f>VLOOKUP($A570,'Hospitalisation Details'!$A$1:$U$2344,20,FALSE)</f>
        <v>19</v>
      </c>
    </row>
    <row r="571" spans="1:17" ht="15.75" x14ac:dyDescent="0.25">
      <c r="A571" s="10" t="s">
        <v>1801</v>
      </c>
      <c r="B571" s="7" t="str">
        <f>VLOOKUP($A571,'Customer Names'!$A$1:$E$2336,4,FALSE)</f>
        <v xml:space="preserve">  Mark D</v>
      </c>
      <c r="C571" s="7">
        <f>VLOOKUP($A571,'Medical Examinations'!$A$1:$P$2336,2,FALSE)</f>
        <v>22.99</v>
      </c>
      <c r="D571" s="7">
        <f>VLOOKUP($A571,'Medical Examinations'!$A$1:$P$2336,3,FALSE)</f>
        <v>6.29</v>
      </c>
      <c r="E571" s="7" t="str">
        <f>VLOOKUP($A571,'Medical Examinations'!$A$1:$P$2336,13,FALSE)</f>
        <v>No</v>
      </c>
      <c r="F571" s="7" t="str">
        <f>VLOOKUP($A571,'Medical Examinations'!$A$1:$P$2336,5,FALSE)</f>
        <v>No</v>
      </c>
      <c r="G571" s="7" t="str">
        <f>VLOOKUP($A571,'Medical Examinations'!$A$1:$P$2336,6,FALSE)</f>
        <v>No</v>
      </c>
      <c r="H571" s="7">
        <f>VLOOKUP($A571,'Medical Examinations'!$A$1:$P$2336,12,FALSE)</f>
        <v>1</v>
      </c>
      <c r="I571" s="7" t="str">
        <f>VLOOKUP($A571,'Medical Examinations'!$A$1:$P$2336,14,FALSE)</f>
        <v>Yes</v>
      </c>
      <c r="J571" s="7" t="str">
        <f>VLOOKUP($A571,'Medical Examinations'!$A$1:$P$2336,15,FALSE)</f>
        <v>Normal weight</v>
      </c>
      <c r="K571" s="7" t="str">
        <f>VLOOKUP($A571,'Medical Examinations'!$A$1:$P$2336,16,FALSE)</f>
        <v>Prediabetes</v>
      </c>
      <c r="L571" s="12">
        <f>VLOOKUP($A571,'Hospitalisation Details'!$A$1:$U$2344,18,FALSE)</f>
        <v>33895</v>
      </c>
      <c r="M571" s="21">
        <f>VLOOKUP($A571,'Hospitalisation Details'!$A$1:$U$2344,21,FALSE)</f>
        <v>17361.77</v>
      </c>
      <c r="N571" s="9" t="str">
        <f>VLOOKUP($A571,'Hospitalisation Details'!$A$1:$U$2344,14,FALSE)</f>
        <v>tier - 2</v>
      </c>
      <c r="O571" s="9" t="str">
        <f>VLOOKUP($A571,'Hospitalisation Details'!$A$1:$U$2344,15,FALSE)</f>
        <v>tier - 1</v>
      </c>
      <c r="P571" s="9" t="str">
        <f>VLOOKUP($A571,'Hospitalisation Details'!$A$1:$U$2344,16,FALSE)</f>
        <v>R1012</v>
      </c>
      <c r="Q571" s="9">
        <f>VLOOKUP($A571,'Hospitalisation Details'!$A$1:$U$2344,20,FALSE)</f>
        <v>30</v>
      </c>
    </row>
    <row r="572" spans="1:17" ht="15.75" x14ac:dyDescent="0.25">
      <c r="A572" s="10" t="s">
        <v>1800</v>
      </c>
      <c r="B572" s="7" t="str">
        <f>VLOOKUP($A572,'Customer Names'!$A$1:$E$2336,4,FALSE)</f>
        <v xml:space="preserve">  Patrick J</v>
      </c>
      <c r="C572" s="7">
        <f>VLOOKUP($A572,'Medical Examinations'!$A$1:$P$2336,2,FALSE)</f>
        <v>29.07</v>
      </c>
      <c r="D572" s="7">
        <f>VLOOKUP($A572,'Medical Examinations'!$A$1:$P$2336,3,FALSE)</f>
        <v>5.12</v>
      </c>
      <c r="E572" s="7" t="str">
        <f>VLOOKUP($A572,'Medical Examinations'!$A$1:$P$2336,13,FALSE)</f>
        <v>No</v>
      </c>
      <c r="F572" s="7" t="str">
        <f>VLOOKUP($A572,'Medical Examinations'!$A$1:$P$2336,5,FALSE)</f>
        <v>No</v>
      </c>
      <c r="G572" s="7" t="str">
        <f>VLOOKUP($A572,'Medical Examinations'!$A$1:$P$2336,6,FALSE)</f>
        <v>Yes</v>
      </c>
      <c r="H572" s="7">
        <f>VLOOKUP($A572,'Medical Examinations'!$A$1:$P$2336,12,FALSE)</f>
        <v>1</v>
      </c>
      <c r="I572" s="7" t="str">
        <f>VLOOKUP($A572,'Medical Examinations'!$A$1:$P$2336,14,FALSE)</f>
        <v>Yes</v>
      </c>
      <c r="J572" s="7" t="str">
        <f>VLOOKUP($A572,'Medical Examinations'!$A$1:$P$2336,15,FALSE)</f>
        <v>Over weight</v>
      </c>
      <c r="K572" s="7" t="str">
        <f>VLOOKUP($A572,'Medical Examinations'!$A$1:$P$2336,16,FALSE)</f>
        <v>Normal</v>
      </c>
      <c r="L572" s="12">
        <f>VLOOKUP($A572,'Hospitalisation Details'!$A$1:$U$2344,18,FALSE)</f>
        <v>37926</v>
      </c>
      <c r="M572" s="21">
        <f>VLOOKUP($A572,'Hospitalisation Details'!$A$1:$U$2344,21,FALSE)</f>
        <v>17352.68</v>
      </c>
      <c r="N572" s="9" t="str">
        <f>VLOOKUP($A572,'Hospitalisation Details'!$A$1:$U$2344,14,FALSE)</f>
        <v>tier - 2</v>
      </c>
      <c r="O572" s="9" t="str">
        <f>VLOOKUP($A572,'Hospitalisation Details'!$A$1:$U$2344,15,FALSE)</f>
        <v>tier - 3</v>
      </c>
      <c r="P572" s="9" t="str">
        <f>VLOOKUP($A572,'Hospitalisation Details'!$A$1:$U$2344,16,FALSE)</f>
        <v>R1012</v>
      </c>
      <c r="Q572" s="9">
        <f>VLOOKUP($A572,'Hospitalisation Details'!$A$1:$U$2344,20,FALSE)</f>
        <v>19</v>
      </c>
    </row>
    <row r="573" spans="1:17" ht="15.75" x14ac:dyDescent="0.25">
      <c r="A573" s="10" t="s">
        <v>1799</v>
      </c>
      <c r="B573" s="7" t="str">
        <f>VLOOKUP($A573,'Customer Names'!$A$1:$E$2336,4,FALSE)</f>
        <v xml:space="preserve">  Alejandro</v>
      </c>
      <c r="C573" s="7">
        <f>VLOOKUP($A573,'Medical Examinations'!$A$1:$P$2336,2,FALSE)</f>
        <v>42.02</v>
      </c>
      <c r="D573" s="7">
        <f>VLOOKUP($A573,'Medical Examinations'!$A$1:$P$2336,3,FALSE)</f>
        <v>9.9499999999999993</v>
      </c>
      <c r="E573" s="7" t="str">
        <f>VLOOKUP($A573,'Medical Examinations'!$A$1:$P$2336,13,FALSE)</f>
        <v>Yes</v>
      </c>
      <c r="F573" s="7" t="str">
        <f>VLOOKUP($A573,'Medical Examinations'!$A$1:$P$2336,5,FALSE)</f>
        <v>No</v>
      </c>
      <c r="G573" s="7" t="str">
        <f>VLOOKUP($A573,'Medical Examinations'!$A$1:$P$2336,6,FALSE)</f>
        <v>Yes</v>
      </c>
      <c r="H573" s="7">
        <f>VLOOKUP($A573,'Medical Examinations'!$A$1:$P$2336,12,FALSE)</f>
        <v>1</v>
      </c>
      <c r="I573" s="7" t="str">
        <f>VLOOKUP($A573,'Medical Examinations'!$A$1:$P$2336,14,FALSE)</f>
        <v>No</v>
      </c>
      <c r="J573" s="7" t="str">
        <f>VLOOKUP($A573,'Medical Examinations'!$A$1:$P$2336,15,FALSE)</f>
        <v>Obesity</v>
      </c>
      <c r="K573" s="7" t="str">
        <f>VLOOKUP($A573,'Medical Examinations'!$A$1:$P$2336,16,FALSE)</f>
        <v>Diabetes</v>
      </c>
      <c r="L573" s="12">
        <f>VLOOKUP($A573,'Hospitalisation Details'!$A$1:$U$2344,18,FALSE)</f>
        <v>23204</v>
      </c>
      <c r="M573" s="21">
        <f>VLOOKUP($A573,'Hospitalisation Details'!$A$1:$U$2344,21,FALSE)</f>
        <v>17337.580000000002</v>
      </c>
      <c r="N573" s="9" t="str">
        <f>VLOOKUP($A573,'Hospitalisation Details'!$A$1:$U$2344,14,FALSE)</f>
        <v>tier - 2</v>
      </c>
      <c r="O573" s="9" t="str">
        <f>VLOOKUP($A573,'Hospitalisation Details'!$A$1:$U$2344,15,FALSE)</f>
        <v>tier - 3</v>
      </c>
      <c r="P573" s="9" t="str">
        <f>VLOOKUP($A573,'Hospitalisation Details'!$A$1:$U$2344,16,FALSE)</f>
        <v>R1023</v>
      </c>
      <c r="Q573" s="9">
        <f>VLOOKUP($A573,'Hospitalisation Details'!$A$1:$U$2344,20,FALSE)</f>
        <v>59</v>
      </c>
    </row>
    <row r="574" spans="1:17" ht="15.75" x14ac:dyDescent="0.25">
      <c r="A574" s="10" t="s">
        <v>1798</v>
      </c>
      <c r="B574" s="7" t="str">
        <f>VLOOKUP($A574,'Customer Names'!$A$1:$E$2336,4,FALSE)</f>
        <v xml:space="preserve">  Beth A</v>
      </c>
      <c r="C574" s="7">
        <f>VLOOKUP($A574,'Medical Examinations'!$A$1:$P$2336,2,FALSE)</f>
        <v>49.07</v>
      </c>
      <c r="D574" s="7">
        <f>VLOOKUP($A574,'Medical Examinations'!$A$1:$P$2336,3,FALSE)</f>
        <v>9.08</v>
      </c>
      <c r="E574" s="7" t="str">
        <f>VLOOKUP($A574,'Medical Examinations'!$A$1:$P$2336,13,FALSE)</f>
        <v>Yes</v>
      </c>
      <c r="F574" s="7" t="str">
        <f>VLOOKUP($A574,'Medical Examinations'!$A$1:$P$2336,5,FALSE)</f>
        <v>No</v>
      </c>
      <c r="G574" s="7" t="str">
        <f>VLOOKUP($A574,'Medical Examinations'!$A$1:$P$2336,6,FALSE)</f>
        <v>No</v>
      </c>
      <c r="H574" s="7">
        <f>VLOOKUP($A574,'Medical Examinations'!$A$1:$P$2336,12,FALSE)</f>
        <v>1</v>
      </c>
      <c r="I574" s="7" t="str">
        <f>VLOOKUP($A574,'Medical Examinations'!$A$1:$P$2336,14,FALSE)</f>
        <v>No</v>
      </c>
      <c r="J574" s="7" t="str">
        <f>VLOOKUP($A574,'Medical Examinations'!$A$1:$P$2336,15,FALSE)</f>
        <v>Obesity</v>
      </c>
      <c r="K574" s="7" t="str">
        <f>VLOOKUP($A574,'Medical Examinations'!$A$1:$P$2336,16,FALSE)</f>
        <v>Diabetes</v>
      </c>
      <c r="L574" s="12">
        <f>VLOOKUP($A574,'Hospitalisation Details'!$A$1:$U$2344,18,FALSE)</f>
        <v>27631</v>
      </c>
      <c r="M574" s="21">
        <f>VLOOKUP($A574,'Hospitalisation Details'!$A$1:$U$2344,21,FALSE)</f>
        <v>17253.43</v>
      </c>
      <c r="N574" s="9" t="str">
        <f>VLOOKUP($A574,'Hospitalisation Details'!$A$1:$U$2344,14,FALSE)</f>
        <v>tier - 2</v>
      </c>
      <c r="O574" s="9" t="str">
        <f>VLOOKUP($A574,'Hospitalisation Details'!$A$1:$U$2344,15,FALSE)</f>
        <v>tier - 3</v>
      </c>
      <c r="P574" s="9" t="str">
        <f>VLOOKUP($A574,'Hospitalisation Details'!$A$1:$U$2344,16,FALSE)</f>
        <v>R1026</v>
      </c>
      <c r="Q574" s="9">
        <f>VLOOKUP($A574,'Hospitalisation Details'!$A$1:$U$2344,20,FALSE)</f>
        <v>47</v>
      </c>
    </row>
    <row r="575" spans="1:17" ht="15.75" x14ac:dyDescent="0.25">
      <c r="A575" s="10" t="s">
        <v>1797</v>
      </c>
      <c r="B575" s="7" t="str">
        <f>VLOOKUP($A575,'Customer Names'!$A$1:$E$2336,4,FALSE)</f>
        <v xml:space="preserve">  Jason R</v>
      </c>
      <c r="C575" s="7">
        <f>VLOOKUP($A575,'Medical Examinations'!$A$1:$P$2336,2,FALSE)</f>
        <v>19.8</v>
      </c>
      <c r="D575" s="7">
        <f>VLOOKUP($A575,'Medical Examinations'!$A$1:$P$2336,3,FALSE)</f>
        <v>4.82</v>
      </c>
      <c r="E575" s="7" t="str">
        <f>VLOOKUP($A575,'Medical Examinations'!$A$1:$P$2336,13,FALSE)</f>
        <v>No</v>
      </c>
      <c r="F575" s="7" t="str">
        <f>VLOOKUP($A575,'Medical Examinations'!$A$1:$P$2336,5,FALSE)</f>
        <v>No</v>
      </c>
      <c r="G575" s="7" t="str">
        <f>VLOOKUP($A575,'Medical Examinations'!$A$1:$P$2336,6,FALSE)</f>
        <v>No</v>
      </c>
      <c r="H575" s="7" t="str">
        <f>VLOOKUP($A575,'Medical Examinations'!$A$1:$P$2336,12,FALSE)</f>
        <v>0</v>
      </c>
      <c r="I575" s="7" t="str">
        <f>VLOOKUP($A575,'Medical Examinations'!$A$1:$P$2336,14,FALSE)</f>
        <v>Yes</v>
      </c>
      <c r="J575" s="7" t="str">
        <f>VLOOKUP($A575,'Medical Examinations'!$A$1:$P$2336,15,FALSE)</f>
        <v>Normal weight</v>
      </c>
      <c r="K575" s="7" t="str">
        <f>VLOOKUP($A575,'Medical Examinations'!$A$1:$P$2336,16,FALSE)</f>
        <v>Normal</v>
      </c>
      <c r="L575" s="12">
        <f>VLOOKUP($A575,'Hospitalisation Details'!$A$1:$U$2344,18,FALSE)</f>
        <v>30246</v>
      </c>
      <c r="M575" s="21">
        <f>VLOOKUP($A575,'Hospitalisation Details'!$A$1:$U$2344,21,FALSE)</f>
        <v>17179.52</v>
      </c>
      <c r="N575" s="9" t="str">
        <f>VLOOKUP($A575,'Hospitalisation Details'!$A$1:$U$2344,14,FALSE)</f>
        <v>tier - 2</v>
      </c>
      <c r="O575" s="9" t="str">
        <f>VLOOKUP($A575,'Hospitalisation Details'!$A$1:$U$2344,15,FALSE)</f>
        <v>tier - 1</v>
      </c>
      <c r="P575" s="9" t="str">
        <f>VLOOKUP($A575,'Hospitalisation Details'!$A$1:$U$2344,16,FALSE)</f>
        <v>R1013</v>
      </c>
      <c r="Q575" s="9">
        <f>VLOOKUP($A575,'Hospitalisation Details'!$A$1:$U$2344,20,FALSE)</f>
        <v>40</v>
      </c>
    </row>
    <row r="576" spans="1:17" ht="15.75" x14ac:dyDescent="0.25">
      <c r="A576" s="10" t="s">
        <v>1796</v>
      </c>
      <c r="B576" s="7" t="str">
        <f>VLOOKUP($A576,'Customer Names'!$A$1:$E$2336,4,FALSE)</f>
        <v xml:space="preserve">  Yoshinori</v>
      </c>
      <c r="C576" s="7">
        <f>VLOOKUP($A576,'Medical Examinations'!$A$1:$P$2336,2,FALSE)</f>
        <v>27.36</v>
      </c>
      <c r="D576" s="7">
        <f>VLOOKUP($A576,'Medical Examinations'!$A$1:$P$2336,3,FALSE)</f>
        <v>4.6500000000000004</v>
      </c>
      <c r="E576" s="7" t="str">
        <f>VLOOKUP($A576,'Medical Examinations'!$A$1:$P$2336,13,FALSE)</f>
        <v>No</v>
      </c>
      <c r="F576" s="7" t="str">
        <f>VLOOKUP($A576,'Medical Examinations'!$A$1:$P$2336,5,FALSE)</f>
        <v>yes</v>
      </c>
      <c r="G576" s="7" t="str">
        <f>VLOOKUP($A576,'Medical Examinations'!$A$1:$P$2336,6,FALSE)</f>
        <v>No</v>
      </c>
      <c r="H576" s="7">
        <f>VLOOKUP($A576,'Medical Examinations'!$A$1:$P$2336,12,FALSE)</f>
        <v>1</v>
      </c>
      <c r="I576" s="7" t="str">
        <f>VLOOKUP($A576,'Medical Examinations'!$A$1:$P$2336,14,FALSE)</f>
        <v>Yes</v>
      </c>
      <c r="J576" s="7" t="str">
        <f>VLOOKUP($A576,'Medical Examinations'!$A$1:$P$2336,15,FALSE)</f>
        <v>Over weight</v>
      </c>
      <c r="K576" s="7" t="str">
        <f>VLOOKUP($A576,'Medical Examinations'!$A$1:$P$2336,16,FALSE)</f>
        <v>Normal</v>
      </c>
      <c r="L576" s="12">
        <f>VLOOKUP($A576,'Hospitalisation Details'!$A$1:$U$2344,18,FALSE)</f>
        <v>38217</v>
      </c>
      <c r="M576" s="21">
        <f>VLOOKUP($A576,'Hospitalisation Details'!$A$1:$U$2344,21,FALSE)</f>
        <v>17178.68</v>
      </c>
      <c r="N576" s="9" t="str">
        <f>VLOOKUP($A576,'Hospitalisation Details'!$A$1:$U$2344,14,FALSE)</f>
        <v>tier - 2</v>
      </c>
      <c r="O576" s="9" t="str">
        <f>VLOOKUP($A576,'Hospitalisation Details'!$A$1:$U$2344,15,FALSE)</f>
        <v>tier - 2</v>
      </c>
      <c r="P576" s="9" t="str">
        <f>VLOOKUP($A576,'Hospitalisation Details'!$A$1:$U$2344,16,FALSE)</f>
        <v>R1019</v>
      </c>
      <c r="Q576" s="9">
        <f>VLOOKUP($A576,'Hospitalisation Details'!$A$1:$U$2344,20,FALSE)</f>
        <v>18</v>
      </c>
    </row>
    <row r="577" spans="1:17" ht="15.75" x14ac:dyDescent="0.25">
      <c r="A577" s="10" t="s">
        <v>1795</v>
      </c>
      <c r="B577" s="7" t="str">
        <f>VLOOKUP($A577,'Customer Names'!$A$1:$E$2336,4,FALSE)</f>
        <v xml:space="preserve">  Adrienne G</v>
      </c>
      <c r="C577" s="7">
        <f>VLOOKUP($A577,'Medical Examinations'!$A$1:$P$2336,2,FALSE)</f>
        <v>42.95</v>
      </c>
      <c r="D577" s="7">
        <f>VLOOKUP($A577,'Medical Examinations'!$A$1:$P$2336,3,FALSE)</f>
        <v>5.16</v>
      </c>
      <c r="E577" s="7" t="str">
        <f>VLOOKUP($A577,'Medical Examinations'!$A$1:$P$2336,13,FALSE)</f>
        <v>Yes</v>
      </c>
      <c r="F577" s="7" t="str">
        <f>VLOOKUP($A577,'Medical Examinations'!$A$1:$P$2336,5,FALSE)</f>
        <v>No</v>
      </c>
      <c r="G577" s="7" t="str">
        <f>VLOOKUP($A577,'Medical Examinations'!$A$1:$P$2336,6,FALSE)</f>
        <v>No</v>
      </c>
      <c r="H577" s="7">
        <f>VLOOKUP($A577,'Medical Examinations'!$A$1:$P$2336,12,FALSE)</f>
        <v>1</v>
      </c>
      <c r="I577" s="7" t="str">
        <f>VLOOKUP($A577,'Medical Examinations'!$A$1:$P$2336,14,FALSE)</f>
        <v>No</v>
      </c>
      <c r="J577" s="7" t="str">
        <f>VLOOKUP($A577,'Medical Examinations'!$A$1:$P$2336,15,FALSE)</f>
        <v>Obesity</v>
      </c>
      <c r="K577" s="7" t="str">
        <f>VLOOKUP($A577,'Medical Examinations'!$A$1:$P$2336,16,FALSE)</f>
        <v>Normal</v>
      </c>
      <c r="L577" s="12">
        <f>VLOOKUP($A577,'Hospitalisation Details'!$A$1:$U$2344,18,FALSE)</f>
        <v>23535</v>
      </c>
      <c r="M577" s="21">
        <f>VLOOKUP($A577,'Hospitalisation Details'!$A$1:$U$2344,21,FALSE)</f>
        <v>17174.52</v>
      </c>
      <c r="N577" s="9" t="str">
        <f>VLOOKUP($A577,'Hospitalisation Details'!$A$1:$U$2344,14,FALSE)</f>
        <v>tier - 2</v>
      </c>
      <c r="O577" s="9" t="str">
        <f>VLOOKUP($A577,'Hospitalisation Details'!$A$1:$U$2344,15,FALSE)</f>
        <v>tier - 2</v>
      </c>
      <c r="P577" s="9" t="str">
        <f>VLOOKUP($A577,'Hospitalisation Details'!$A$1:$U$2344,16,FALSE)</f>
        <v>R1012</v>
      </c>
      <c r="Q577" s="9">
        <f>VLOOKUP($A577,'Hospitalisation Details'!$A$1:$U$2344,20,FALSE)</f>
        <v>59</v>
      </c>
    </row>
    <row r="578" spans="1:17" ht="15.75" x14ac:dyDescent="0.25">
      <c r="A578" s="10" t="s">
        <v>1794</v>
      </c>
      <c r="B578" s="7" t="str">
        <f>VLOOKUP($A578,'Customer Names'!$A$1:$E$2336,4,FALSE)</f>
        <v xml:space="preserve">  Meredith</v>
      </c>
      <c r="C578" s="7">
        <f>VLOOKUP($A578,'Medical Examinations'!$A$1:$P$2336,2,FALSE)</f>
        <v>42.66</v>
      </c>
      <c r="D578" s="7">
        <f>VLOOKUP($A578,'Medical Examinations'!$A$1:$P$2336,3,FALSE)</f>
        <v>10.44</v>
      </c>
      <c r="E578" s="7" t="str">
        <f>VLOOKUP($A578,'Medical Examinations'!$A$1:$P$2336,13,FALSE)</f>
        <v>No</v>
      </c>
      <c r="F578" s="7" t="str">
        <f>VLOOKUP($A578,'Medical Examinations'!$A$1:$P$2336,5,FALSE)</f>
        <v>No</v>
      </c>
      <c r="G578" s="7" t="str">
        <f>VLOOKUP($A578,'Medical Examinations'!$A$1:$P$2336,6,FALSE)</f>
        <v>No</v>
      </c>
      <c r="H578" s="7" t="str">
        <f>VLOOKUP($A578,'Medical Examinations'!$A$1:$P$2336,12,FALSE)</f>
        <v>0</v>
      </c>
      <c r="I578" s="7" t="str">
        <f>VLOOKUP($A578,'Medical Examinations'!$A$1:$P$2336,14,FALSE)</f>
        <v>No</v>
      </c>
      <c r="J578" s="7" t="str">
        <f>VLOOKUP($A578,'Medical Examinations'!$A$1:$P$2336,15,FALSE)</f>
        <v>Obesity</v>
      </c>
      <c r="K578" s="7" t="str">
        <f>VLOOKUP($A578,'Medical Examinations'!$A$1:$P$2336,16,FALSE)</f>
        <v>Diabetes</v>
      </c>
      <c r="L578" s="12">
        <f>VLOOKUP($A578,'Hospitalisation Details'!$A$1:$U$2344,18,FALSE)</f>
        <v>24001</v>
      </c>
      <c r="M578" s="21">
        <f>VLOOKUP($A578,'Hospitalisation Details'!$A$1:$U$2344,21,FALSE)</f>
        <v>17172.27</v>
      </c>
      <c r="N578" s="9" t="str">
        <f>VLOOKUP($A578,'Hospitalisation Details'!$A$1:$U$2344,14,FALSE)</f>
        <v>tier - 2</v>
      </c>
      <c r="O578" s="9" t="str">
        <f>VLOOKUP($A578,'Hospitalisation Details'!$A$1:$U$2344,15,FALSE)</f>
        <v>tier - 2</v>
      </c>
      <c r="P578" s="9" t="str">
        <f>VLOOKUP($A578,'Hospitalisation Details'!$A$1:$U$2344,16,FALSE)</f>
        <v>R1026</v>
      </c>
      <c r="Q578" s="9">
        <f>VLOOKUP($A578,'Hospitalisation Details'!$A$1:$U$2344,20,FALSE)</f>
        <v>57</v>
      </c>
    </row>
    <row r="579" spans="1:17" ht="15.75" x14ac:dyDescent="0.25">
      <c r="A579" s="10" t="s">
        <v>1793</v>
      </c>
      <c r="B579" s="7" t="str">
        <f>VLOOKUP($A579,'Customer Names'!$A$1:$E$2336,4,FALSE)</f>
        <v xml:space="preserve">  Junyong</v>
      </c>
      <c r="C579" s="7">
        <f>VLOOKUP($A579,'Medical Examinations'!$A$1:$P$2336,2,FALSE)</f>
        <v>33.630000000000003</v>
      </c>
      <c r="D579" s="7">
        <f>VLOOKUP($A579,'Medical Examinations'!$A$1:$P$2336,3,FALSE)</f>
        <v>5.69</v>
      </c>
      <c r="E579" s="7" t="str">
        <f>VLOOKUP($A579,'Medical Examinations'!$A$1:$P$2336,13,FALSE)</f>
        <v>No</v>
      </c>
      <c r="F579" s="7" t="str">
        <f>VLOOKUP($A579,'Medical Examinations'!$A$1:$P$2336,5,FALSE)</f>
        <v>No</v>
      </c>
      <c r="G579" s="7" t="str">
        <f>VLOOKUP($A579,'Medical Examinations'!$A$1:$P$2336,6,FALSE)</f>
        <v>No</v>
      </c>
      <c r="H579" s="7">
        <f>VLOOKUP($A579,'Medical Examinations'!$A$1:$P$2336,12,FALSE)</f>
        <v>1</v>
      </c>
      <c r="I579" s="7" t="str">
        <f>VLOOKUP($A579,'Medical Examinations'!$A$1:$P$2336,14,FALSE)</f>
        <v>No</v>
      </c>
      <c r="J579" s="7" t="str">
        <f>VLOOKUP($A579,'Medical Examinations'!$A$1:$P$2336,15,FALSE)</f>
        <v>Obesity</v>
      </c>
      <c r="K579" s="7" t="str">
        <f>VLOOKUP($A579,'Medical Examinations'!$A$1:$P$2336,16,FALSE)</f>
        <v>Normal</v>
      </c>
      <c r="L579" s="12">
        <f>VLOOKUP($A579,'Hospitalisation Details'!$A$1:$U$2344,18,FALSE)</f>
        <v>35949</v>
      </c>
      <c r="M579" s="21">
        <f>VLOOKUP($A579,'Hospitalisation Details'!$A$1:$U$2344,21,FALSE)</f>
        <v>17128.43</v>
      </c>
      <c r="N579" s="9" t="str">
        <f>VLOOKUP($A579,'Hospitalisation Details'!$A$1:$U$2344,14,FALSE)</f>
        <v>tier - 2</v>
      </c>
      <c r="O579" s="9" t="str">
        <f>VLOOKUP($A579,'Hospitalisation Details'!$A$1:$U$2344,15,FALSE)</f>
        <v>tier - 3</v>
      </c>
      <c r="P579" s="9" t="str">
        <f>VLOOKUP($A579,'Hospitalisation Details'!$A$1:$U$2344,16,FALSE)</f>
        <v>R1016</v>
      </c>
      <c r="Q579" s="9">
        <f>VLOOKUP($A579,'Hospitalisation Details'!$A$1:$U$2344,20,FALSE)</f>
        <v>25</v>
      </c>
    </row>
    <row r="580" spans="1:17" ht="15.75" x14ac:dyDescent="0.25">
      <c r="A580" s="10" t="s">
        <v>1792</v>
      </c>
      <c r="B580" s="7" t="str">
        <f>VLOOKUP($A580,'Customer Names'!$A$1:$E$2336,4,FALSE)</f>
        <v xml:space="preserve">  Kristen A</v>
      </c>
      <c r="C580" s="7">
        <f>VLOOKUP($A580,'Medical Examinations'!$A$1:$P$2336,2,FALSE)</f>
        <v>26.84</v>
      </c>
      <c r="D580" s="7">
        <f>VLOOKUP($A580,'Medical Examinations'!$A$1:$P$2336,3,FALSE)</f>
        <v>6.5</v>
      </c>
      <c r="E580" s="7" t="str">
        <f>VLOOKUP($A580,'Medical Examinations'!$A$1:$P$2336,13,FALSE)</f>
        <v>No</v>
      </c>
      <c r="F580" s="7" t="str">
        <f>VLOOKUP($A580,'Medical Examinations'!$A$1:$P$2336,5,FALSE)</f>
        <v>No</v>
      </c>
      <c r="G580" s="7" t="str">
        <f>VLOOKUP($A580,'Medical Examinations'!$A$1:$P$2336,6,FALSE)</f>
        <v>No</v>
      </c>
      <c r="H580" s="7" t="str">
        <f>VLOOKUP($A580,'Medical Examinations'!$A$1:$P$2336,12,FALSE)</f>
        <v>0</v>
      </c>
      <c r="I580" s="7" t="str">
        <f>VLOOKUP($A580,'Medical Examinations'!$A$1:$P$2336,14,FALSE)</f>
        <v>Yes</v>
      </c>
      <c r="J580" s="7" t="str">
        <f>VLOOKUP($A580,'Medical Examinations'!$A$1:$P$2336,15,FALSE)</f>
        <v>Over weight</v>
      </c>
      <c r="K580" s="7" t="str">
        <f>VLOOKUP($A580,'Medical Examinations'!$A$1:$P$2336,16,FALSE)</f>
        <v>Diabetes</v>
      </c>
      <c r="L580" s="12">
        <f>VLOOKUP($A580,'Hospitalisation Details'!$A$1:$U$2344,18,FALSE)</f>
        <v>37435</v>
      </c>
      <c r="M580" s="21">
        <f>VLOOKUP($A580,'Hospitalisation Details'!$A$1:$U$2344,21,FALSE)</f>
        <v>17085.27</v>
      </c>
      <c r="N580" s="9" t="str">
        <f>VLOOKUP($A580,'Hospitalisation Details'!$A$1:$U$2344,14,FALSE)</f>
        <v>tier - 2</v>
      </c>
      <c r="O580" s="9" t="str">
        <f>VLOOKUP($A580,'Hospitalisation Details'!$A$1:$U$2344,15,FALSE)</f>
        <v>tier - 3</v>
      </c>
      <c r="P580" s="9" t="str">
        <f>VLOOKUP($A580,'Hospitalisation Details'!$A$1:$U$2344,16,FALSE)</f>
        <v>R1013</v>
      </c>
      <c r="Q580" s="9">
        <f>VLOOKUP($A580,'Hospitalisation Details'!$A$1:$U$2344,20,FALSE)</f>
        <v>20</v>
      </c>
    </row>
    <row r="581" spans="1:17" ht="15.75" x14ac:dyDescent="0.25">
      <c r="A581" s="10" t="s">
        <v>1791</v>
      </c>
      <c r="B581" s="7" t="str">
        <f>VLOOKUP($A581,'Customer Names'!$A$1:$E$2336,4,FALSE)</f>
        <v xml:space="preserve">  Maria I</v>
      </c>
      <c r="C581" s="7">
        <f>VLOOKUP($A581,'Medical Examinations'!$A$1:$P$2336,2,FALSE)</f>
        <v>28.3</v>
      </c>
      <c r="D581" s="7">
        <f>VLOOKUP($A581,'Medical Examinations'!$A$1:$P$2336,3,FALSE)</f>
        <v>5.73</v>
      </c>
      <c r="E581" s="7" t="str">
        <f>VLOOKUP($A581,'Medical Examinations'!$A$1:$P$2336,13,FALSE)</f>
        <v>No</v>
      </c>
      <c r="F581" s="7" t="str">
        <f>VLOOKUP($A581,'Medical Examinations'!$A$1:$P$2336,5,FALSE)</f>
        <v>No</v>
      </c>
      <c r="G581" s="7" t="str">
        <f>VLOOKUP($A581,'Medical Examinations'!$A$1:$P$2336,6,FALSE)</f>
        <v>Yes</v>
      </c>
      <c r="H581" s="7">
        <f>VLOOKUP($A581,'Medical Examinations'!$A$1:$P$2336,12,FALSE)</f>
        <v>1</v>
      </c>
      <c r="I581" s="7" t="str">
        <f>VLOOKUP($A581,'Medical Examinations'!$A$1:$P$2336,14,FALSE)</f>
        <v>Yes</v>
      </c>
      <c r="J581" s="7" t="str">
        <f>VLOOKUP($A581,'Medical Examinations'!$A$1:$P$2336,15,FALSE)</f>
        <v>Over weight</v>
      </c>
      <c r="K581" s="7" t="str">
        <f>VLOOKUP($A581,'Medical Examinations'!$A$1:$P$2336,16,FALSE)</f>
        <v>Prediabetes</v>
      </c>
      <c r="L581" s="12">
        <f>VLOOKUP($A581,'Hospitalisation Details'!$A$1:$U$2344,18,FALSE)</f>
        <v>37981</v>
      </c>
      <c r="M581" s="21">
        <f>VLOOKUP($A581,'Hospitalisation Details'!$A$1:$U$2344,21,FALSE)</f>
        <v>17081.080000000002</v>
      </c>
      <c r="N581" s="9" t="str">
        <f>VLOOKUP($A581,'Hospitalisation Details'!$A$1:$U$2344,14,FALSE)</f>
        <v>tier - 2</v>
      </c>
      <c r="O581" s="9" t="str">
        <f>VLOOKUP($A581,'Hospitalisation Details'!$A$1:$U$2344,15,FALSE)</f>
        <v>tier - 2</v>
      </c>
      <c r="P581" s="9" t="str">
        <f>VLOOKUP($A581,'Hospitalisation Details'!$A$1:$U$2344,16,FALSE)</f>
        <v>R1011</v>
      </c>
      <c r="Q581" s="9">
        <f>VLOOKUP($A581,'Hospitalisation Details'!$A$1:$U$2344,20,FALSE)</f>
        <v>19</v>
      </c>
    </row>
    <row r="582" spans="1:17" ht="15.75" x14ac:dyDescent="0.25">
      <c r="A582" s="10" t="s">
        <v>1790</v>
      </c>
      <c r="B582" s="7" t="str">
        <f>VLOOKUP($A582,'Customer Names'!$A$1:$E$2336,4,FALSE)</f>
        <v xml:space="preserve">  Jonathan</v>
      </c>
      <c r="C582" s="7">
        <f>VLOOKUP($A582,'Medical Examinations'!$A$1:$P$2336,2,FALSE)</f>
        <v>27.06</v>
      </c>
      <c r="D582" s="7">
        <f>VLOOKUP($A582,'Medical Examinations'!$A$1:$P$2336,3,FALSE)</f>
        <v>5.74</v>
      </c>
      <c r="E582" s="7" t="str">
        <f>VLOOKUP($A582,'Medical Examinations'!$A$1:$P$2336,13,FALSE)</f>
        <v>Yes</v>
      </c>
      <c r="F582" s="7" t="str">
        <f>VLOOKUP($A582,'Medical Examinations'!$A$1:$P$2336,5,FALSE)</f>
        <v>No</v>
      </c>
      <c r="G582" s="7" t="str">
        <f>VLOOKUP($A582,'Medical Examinations'!$A$1:$P$2336,6,FALSE)</f>
        <v>No</v>
      </c>
      <c r="H582" s="7" t="str">
        <f>VLOOKUP($A582,'Medical Examinations'!$A$1:$P$2336,12,FALSE)</f>
        <v>0</v>
      </c>
      <c r="I582" s="7" t="str">
        <f>VLOOKUP($A582,'Medical Examinations'!$A$1:$P$2336,14,FALSE)</f>
        <v>Yes</v>
      </c>
      <c r="J582" s="7" t="str">
        <f>VLOOKUP($A582,'Medical Examinations'!$A$1:$P$2336,15,FALSE)</f>
        <v>Over weight</v>
      </c>
      <c r="K582" s="7" t="str">
        <f>VLOOKUP($A582,'Medical Examinations'!$A$1:$P$2336,16,FALSE)</f>
        <v>Prediabetes</v>
      </c>
      <c r="L582" s="12">
        <f>VLOOKUP($A582,'Hospitalisation Details'!$A$1:$U$2344,18,FALSE)</f>
        <v>35226</v>
      </c>
      <c r="M582" s="21">
        <f>VLOOKUP($A582,'Hospitalisation Details'!$A$1:$U$2344,21,FALSE)</f>
        <v>17043.34</v>
      </c>
      <c r="N582" s="9" t="str">
        <f>VLOOKUP($A582,'Hospitalisation Details'!$A$1:$U$2344,14,FALSE)</f>
        <v>tier - 2</v>
      </c>
      <c r="O582" s="9" t="str">
        <f>VLOOKUP($A582,'Hospitalisation Details'!$A$1:$U$2344,15,FALSE)</f>
        <v>tier - 3</v>
      </c>
      <c r="P582" s="9" t="str">
        <f>VLOOKUP($A582,'Hospitalisation Details'!$A$1:$U$2344,16,FALSE)</f>
        <v>R1013</v>
      </c>
      <c r="Q582" s="9">
        <f>VLOOKUP($A582,'Hospitalisation Details'!$A$1:$U$2344,20,FALSE)</f>
        <v>26</v>
      </c>
    </row>
    <row r="583" spans="1:17" ht="15.75" x14ac:dyDescent="0.25">
      <c r="A583" s="10" t="s">
        <v>1789</v>
      </c>
      <c r="B583" s="7" t="str">
        <f>VLOOKUP($A583,'Customer Names'!$A$1:$E$2336,4,FALSE)</f>
        <v xml:space="preserve">  Phil</v>
      </c>
      <c r="C583" s="7">
        <f>VLOOKUP($A583,'Medical Examinations'!$A$1:$P$2336,2,FALSE)</f>
        <v>47.13</v>
      </c>
      <c r="D583" s="7">
        <f>VLOOKUP($A583,'Medical Examinations'!$A$1:$P$2336,3,FALSE)</f>
        <v>8.6999999999999993</v>
      </c>
      <c r="E583" s="7" t="str">
        <f>VLOOKUP($A583,'Medical Examinations'!$A$1:$P$2336,13,FALSE)</f>
        <v>No</v>
      </c>
      <c r="F583" s="7" t="str">
        <f>VLOOKUP($A583,'Medical Examinations'!$A$1:$P$2336,5,FALSE)</f>
        <v>No</v>
      </c>
      <c r="G583" s="7" t="str">
        <f>VLOOKUP($A583,'Medical Examinations'!$A$1:$P$2336,6,FALSE)</f>
        <v>No</v>
      </c>
      <c r="H583" s="7" t="str">
        <f>VLOOKUP($A583,'Medical Examinations'!$A$1:$P$2336,12,FALSE)</f>
        <v>0</v>
      </c>
      <c r="I583" s="7" t="str">
        <f>VLOOKUP($A583,'Medical Examinations'!$A$1:$P$2336,14,FALSE)</f>
        <v>No</v>
      </c>
      <c r="J583" s="7" t="str">
        <f>VLOOKUP($A583,'Medical Examinations'!$A$1:$P$2336,15,FALSE)</f>
        <v>Obesity</v>
      </c>
      <c r="K583" s="7" t="str">
        <f>VLOOKUP($A583,'Medical Examinations'!$A$1:$P$2336,16,FALSE)</f>
        <v>Diabetes</v>
      </c>
      <c r="L583" s="12">
        <f>VLOOKUP($A583,'Hospitalisation Details'!$A$1:$U$2344,18,FALSE)</f>
        <v>26167</v>
      </c>
      <c r="M583" s="21">
        <f>VLOOKUP($A583,'Hospitalisation Details'!$A$1:$U$2344,21,FALSE)</f>
        <v>17016.009999999998</v>
      </c>
      <c r="N583" s="9" t="str">
        <f>VLOOKUP($A583,'Hospitalisation Details'!$A$1:$U$2344,14,FALSE)</f>
        <v>tier - 2</v>
      </c>
      <c r="O583" s="9" t="str">
        <f>VLOOKUP($A583,'Hospitalisation Details'!$A$1:$U$2344,15,FALSE)</f>
        <v>tier - 2</v>
      </c>
      <c r="P583" s="9" t="str">
        <f>VLOOKUP($A583,'Hospitalisation Details'!$A$1:$U$2344,16,FALSE)</f>
        <v>R1023</v>
      </c>
      <c r="Q583" s="9">
        <f>VLOOKUP($A583,'Hospitalisation Details'!$A$1:$U$2344,20,FALSE)</f>
        <v>51</v>
      </c>
    </row>
    <row r="584" spans="1:17" ht="15.75" x14ac:dyDescent="0.25">
      <c r="A584" s="10" t="s">
        <v>1788</v>
      </c>
      <c r="B584" s="7" t="str">
        <f>VLOOKUP($A584,'Customer Names'!$A$1:$E$2336,4,FALSE)</f>
        <v xml:space="preserve">  Benjamina C</v>
      </c>
      <c r="C584" s="7">
        <f>VLOOKUP($A584,'Medical Examinations'!$A$1:$P$2336,2,FALSE)</f>
        <v>51.72</v>
      </c>
      <c r="D584" s="7">
        <f>VLOOKUP($A584,'Medical Examinations'!$A$1:$P$2336,3,FALSE)</f>
        <v>5.09</v>
      </c>
      <c r="E584" s="7" t="str">
        <f>VLOOKUP($A584,'Medical Examinations'!$A$1:$P$2336,13,FALSE)</f>
        <v>No</v>
      </c>
      <c r="F584" s="7" t="str">
        <f>VLOOKUP($A584,'Medical Examinations'!$A$1:$P$2336,5,FALSE)</f>
        <v>No</v>
      </c>
      <c r="G584" s="7" t="str">
        <f>VLOOKUP($A584,'Medical Examinations'!$A$1:$P$2336,6,FALSE)</f>
        <v>No</v>
      </c>
      <c r="H584" s="7" t="str">
        <f>VLOOKUP($A584,'Medical Examinations'!$A$1:$P$2336,12,FALSE)</f>
        <v>0</v>
      </c>
      <c r="I584" s="7" t="str">
        <f>VLOOKUP($A584,'Medical Examinations'!$A$1:$P$2336,14,FALSE)</f>
        <v>No</v>
      </c>
      <c r="J584" s="7" t="str">
        <f>VLOOKUP($A584,'Medical Examinations'!$A$1:$P$2336,15,FALSE)</f>
        <v>Obesity</v>
      </c>
      <c r="K584" s="7" t="str">
        <f>VLOOKUP($A584,'Medical Examinations'!$A$1:$P$2336,16,FALSE)</f>
        <v>Normal</v>
      </c>
      <c r="L584" s="12">
        <f>VLOOKUP($A584,'Hospitalisation Details'!$A$1:$U$2344,18,FALSE)</f>
        <v>29418</v>
      </c>
      <c r="M584" s="21">
        <f>VLOOKUP($A584,'Hospitalisation Details'!$A$1:$U$2344,21,FALSE)</f>
        <v>16990.55</v>
      </c>
      <c r="N584" s="9" t="str">
        <f>VLOOKUP($A584,'Hospitalisation Details'!$A$1:$U$2344,14,FALSE)</f>
        <v>tier - 2</v>
      </c>
      <c r="O584" s="9" t="str">
        <f>VLOOKUP($A584,'Hospitalisation Details'!$A$1:$U$2344,15,FALSE)</f>
        <v>tier - 3</v>
      </c>
      <c r="P584" s="9" t="str">
        <f>VLOOKUP($A584,'Hospitalisation Details'!$A$1:$U$2344,16,FALSE)</f>
        <v>R1012</v>
      </c>
      <c r="Q584" s="9">
        <f>VLOOKUP($A584,'Hospitalisation Details'!$A$1:$U$2344,20,FALSE)</f>
        <v>42</v>
      </c>
    </row>
    <row r="585" spans="1:17" ht="15.75" x14ac:dyDescent="0.25">
      <c r="A585" s="10" t="s">
        <v>1787</v>
      </c>
      <c r="B585" s="7" t="str">
        <f>VLOOKUP($A585,'Customer Names'!$A$1:$E$2336,4,FALSE)</f>
        <v xml:space="preserve">  Christopher</v>
      </c>
      <c r="C585" s="7">
        <f>VLOOKUP($A585,'Medical Examinations'!$A$1:$P$2336,2,FALSE)</f>
        <v>48.59</v>
      </c>
      <c r="D585" s="7">
        <f>VLOOKUP($A585,'Medical Examinations'!$A$1:$P$2336,3,FALSE)</f>
        <v>5.57</v>
      </c>
      <c r="E585" s="7" t="str">
        <f>VLOOKUP($A585,'Medical Examinations'!$A$1:$P$2336,13,FALSE)</f>
        <v>No</v>
      </c>
      <c r="F585" s="7" t="str">
        <f>VLOOKUP($A585,'Medical Examinations'!$A$1:$P$2336,5,FALSE)</f>
        <v>No</v>
      </c>
      <c r="G585" s="7" t="str">
        <f>VLOOKUP($A585,'Medical Examinations'!$A$1:$P$2336,6,FALSE)</f>
        <v>No</v>
      </c>
      <c r="H585" s="7" t="str">
        <f>VLOOKUP($A585,'Medical Examinations'!$A$1:$P$2336,12,FALSE)</f>
        <v>0</v>
      </c>
      <c r="I585" s="7" t="str">
        <f>VLOOKUP($A585,'Medical Examinations'!$A$1:$P$2336,14,FALSE)</f>
        <v>No</v>
      </c>
      <c r="J585" s="7" t="str">
        <f>VLOOKUP($A585,'Medical Examinations'!$A$1:$P$2336,15,FALSE)</f>
        <v>Obesity</v>
      </c>
      <c r="K585" s="7" t="str">
        <f>VLOOKUP($A585,'Medical Examinations'!$A$1:$P$2336,16,FALSE)</f>
        <v>Normal</v>
      </c>
      <c r="L585" s="12">
        <f>VLOOKUP($A585,'Hospitalisation Details'!$A$1:$U$2344,18,FALSE)</f>
        <v>28362</v>
      </c>
      <c r="M585" s="21">
        <f>VLOOKUP($A585,'Hospitalisation Details'!$A$1:$U$2344,21,FALSE)</f>
        <v>16921.09</v>
      </c>
      <c r="N585" s="9" t="str">
        <f>VLOOKUP($A585,'Hospitalisation Details'!$A$1:$U$2344,14,FALSE)</f>
        <v>tier - 2</v>
      </c>
      <c r="O585" s="9" t="str">
        <f>VLOOKUP($A585,'Hospitalisation Details'!$A$1:$U$2344,15,FALSE)</f>
        <v>tier - 3</v>
      </c>
      <c r="P585" s="9" t="str">
        <f>VLOOKUP($A585,'Hospitalisation Details'!$A$1:$U$2344,16,FALSE)</f>
        <v>R1023</v>
      </c>
      <c r="Q585" s="9">
        <f>VLOOKUP($A585,'Hospitalisation Details'!$A$1:$U$2344,20,FALSE)</f>
        <v>45</v>
      </c>
    </row>
    <row r="586" spans="1:17" ht="15.75" x14ac:dyDescent="0.25">
      <c r="A586" s="10" t="s">
        <v>1786</v>
      </c>
      <c r="B586" s="7" t="str">
        <f>VLOOKUP($A586,'Customer Names'!$A$1:$E$2336,4,FALSE)</f>
        <v xml:space="preserve">  Alison B</v>
      </c>
      <c r="C586" s="7">
        <f>VLOOKUP($A586,'Medical Examinations'!$A$1:$P$2336,2,FALSE)</f>
        <v>45.18</v>
      </c>
      <c r="D586" s="7">
        <f>VLOOKUP($A586,'Medical Examinations'!$A$1:$P$2336,3,FALSE)</f>
        <v>10.87</v>
      </c>
      <c r="E586" s="7" t="str">
        <f>VLOOKUP($A586,'Medical Examinations'!$A$1:$P$2336,13,FALSE)</f>
        <v>No</v>
      </c>
      <c r="F586" s="7" t="str">
        <f>VLOOKUP($A586,'Medical Examinations'!$A$1:$P$2336,5,FALSE)</f>
        <v>No</v>
      </c>
      <c r="G586" s="7" t="str">
        <f>VLOOKUP($A586,'Medical Examinations'!$A$1:$P$2336,6,FALSE)</f>
        <v>No</v>
      </c>
      <c r="H586" s="7" t="str">
        <f>VLOOKUP($A586,'Medical Examinations'!$A$1:$P$2336,12,FALSE)</f>
        <v>0</v>
      </c>
      <c r="I586" s="7" t="str">
        <f>VLOOKUP($A586,'Medical Examinations'!$A$1:$P$2336,14,FALSE)</f>
        <v>No</v>
      </c>
      <c r="J586" s="7" t="str">
        <f>VLOOKUP($A586,'Medical Examinations'!$A$1:$P$2336,15,FALSE)</f>
        <v>Obesity</v>
      </c>
      <c r="K586" s="7" t="str">
        <f>VLOOKUP($A586,'Medical Examinations'!$A$1:$P$2336,16,FALSE)</f>
        <v>Diabetes</v>
      </c>
      <c r="L586" s="12">
        <f>VLOOKUP($A586,'Hospitalisation Details'!$A$1:$U$2344,18,FALSE)</f>
        <v>25132</v>
      </c>
      <c r="M586" s="21">
        <f>VLOOKUP($A586,'Hospitalisation Details'!$A$1:$U$2344,21,FALSE)</f>
        <v>16903.5</v>
      </c>
      <c r="N586" s="9" t="str">
        <f>VLOOKUP($A586,'Hospitalisation Details'!$A$1:$U$2344,14,FALSE)</f>
        <v>tier - 2</v>
      </c>
      <c r="O586" s="9" t="str">
        <f>VLOOKUP($A586,'Hospitalisation Details'!$A$1:$U$2344,15,FALSE)</f>
        <v>tier - 3</v>
      </c>
      <c r="P586" s="9" t="str">
        <f>VLOOKUP($A586,'Hospitalisation Details'!$A$1:$U$2344,16,FALSE)</f>
        <v>R1012</v>
      </c>
      <c r="Q586" s="9">
        <f>VLOOKUP($A586,'Hospitalisation Details'!$A$1:$U$2344,20,FALSE)</f>
        <v>54</v>
      </c>
    </row>
    <row r="587" spans="1:17" ht="15.75" x14ac:dyDescent="0.25">
      <c r="A587" s="10" t="s">
        <v>1785</v>
      </c>
      <c r="B587" s="7" t="str">
        <f>VLOOKUP($A587,'Customer Names'!$A$1:$E$2336,4,FALSE)</f>
        <v xml:space="preserve">  Caroline</v>
      </c>
      <c r="C587" s="7">
        <f>VLOOKUP($A587,'Medical Examinations'!$A$1:$P$2336,2,FALSE)</f>
        <v>27.9</v>
      </c>
      <c r="D587" s="7">
        <f>VLOOKUP($A587,'Medical Examinations'!$A$1:$P$2336,3,FALSE)</f>
        <v>6.02</v>
      </c>
      <c r="E587" s="7" t="str">
        <f>VLOOKUP($A587,'Medical Examinations'!$A$1:$P$2336,13,FALSE)</f>
        <v>No</v>
      </c>
      <c r="F587" s="7" t="str">
        <f>VLOOKUP($A587,'Medical Examinations'!$A$1:$P$2336,5,FALSE)</f>
        <v>No</v>
      </c>
      <c r="G587" s="7" t="str">
        <f>VLOOKUP($A587,'Medical Examinations'!$A$1:$P$2336,6,FALSE)</f>
        <v>Yes</v>
      </c>
      <c r="H587" s="7">
        <f>VLOOKUP($A587,'Medical Examinations'!$A$1:$P$2336,12,FALSE)</f>
        <v>1</v>
      </c>
      <c r="I587" s="7" t="str">
        <f>VLOOKUP($A587,'Medical Examinations'!$A$1:$P$2336,14,FALSE)</f>
        <v>Yes</v>
      </c>
      <c r="J587" s="7" t="str">
        <f>VLOOKUP($A587,'Medical Examinations'!$A$1:$P$2336,15,FALSE)</f>
        <v>Over weight</v>
      </c>
      <c r="K587" s="7" t="str">
        <f>VLOOKUP($A587,'Medical Examinations'!$A$1:$P$2336,16,FALSE)</f>
        <v>Prediabetes</v>
      </c>
      <c r="L587" s="12">
        <f>VLOOKUP($A587,'Hospitalisation Details'!$A$1:$U$2344,18,FALSE)</f>
        <v>37874</v>
      </c>
      <c r="M587" s="21">
        <f>VLOOKUP($A587,'Hospitalisation Details'!$A$1:$U$2344,21,FALSE)</f>
        <v>16884.919999999998</v>
      </c>
      <c r="N587" s="9" t="str">
        <f>VLOOKUP($A587,'Hospitalisation Details'!$A$1:$U$2344,14,FALSE)</f>
        <v>tier - 2</v>
      </c>
      <c r="O587" s="9" t="str">
        <f>VLOOKUP($A587,'Hospitalisation Details'!$A$1:$U$2344,15,FALSE)</f>
        <v>tier - 2</v>
      </c>
      <c r="P587" s="9" t="str">
        <f>VLOOKUP($A587,'Hospitalisation Details'!$A$1:$U$2344,16,FALSE)</f>
        <v>R1011</v>
      </c>
      <c r="Q587" s="9">
        <f>VLOOKUP($A587,'Hospitalisation Details'!$A$1:$U$2344,20,FALSE)</f>
        <v>19</v>
      </c>
    </row>
    <row r="588" spans="1:17" ht="15.75" x14ac:dyDescent="0.25">
      <c r="A588" s="10" t="s">
        <v>1784</v>
      </c>
      <c r="B588" s="7" t="str">
        <f>VLOOKUP($A588,'Customer Names'!$A$1:$E$2336,4,FALSE)</f>
        <v xml:space="preserve">  Alexis N</v>
      </c>
      <c r="C588" s="7">
        <f>VLOOKUP($A588,'Medical Examinations'!$A$1:$P$2336,2,FALSE)</f>
        <v>51.33</v>
      </c>
      <c r="D588" s="7">
        <f>VLOOKUP($A588,'Medical Examinations'!$A$1:$P$2336,3,FALSE)</f>
        <v>7</v>
      </c>
      <c r="E588" s="7" t="str">
        <f>VLOOKUP($A588,'Medical Examinations'!$A$1:$P$2336,13,FALSE)</f>
        <v>No</v>
      </c>
      <c r="F588" s="7" t="str">
        <f>VLOOKUP($A588,'Medical Examinations'!$A$1:$P$2336,5,FALSE)</f>
        <v>No</v>
      </c>
      <c r="G588" s="7" t="str">
        <f>VLOOKUP($A588,'Medical Examinations'!$A$1:$P$2336,6,FALSE)</f>
        <v>No</v>
      </c>
      <c r="H588" s="7" t="str">
        <f>VLOOKUP($A588,'Medical Examinations'!$A$1:$P$2336,12,FALSE)</f>
        <v>0</v>
      </c>
      <c r="I588" s="7" t="str">
        <f>VLOOKUP($A588,'Medical Examinations'!$A$1:$P$2336,14,FALSE)</f>
        <v>No</v>
      </c>
      <c r="J588" s="7" t="str">
        <f>VLOOKUP($A588,'Medical Examinations'!$A$1:$P$2336,15,FALSE)</f>
        <v>Obesity</v>
      </c>
      <c r="K588" s="7" t="str">
        <f>VLOOKUP($A588,'Medical Examinations'!$A$1:$P$2336,16,FALSE)</f>
        <v>Diabetes</v>
      </c>
      <c r="L588" s="12">
        <f>VLOOKUP($A588,'Hospitalisation Details'!$A$1:$U$2344,18,FALSE)</f>
        <v>27249</v>
      </c>
      <c r="M588" s="21">
        <f>VLOOKUP($A588,'Hospitalisation Details'!$A$1:$U$2344,21,FALSE)</f>
        <v>16841.32</v>
      </c>
      <c r="N588" s="9" t="str">
        <f>VLOOKUP($A588,'Hospitalisation Details'!$A$1:$U$2344,14,FALSE)</f>
        <v>tier - 2</v>
      </c>
      <c r="O588" s="9" t="str">
        <f>VLOOKUP($A588,'Hospitalisation Details'!$A$1:$U$2344,15,FALSE)</f>
        <v>tier - 3</v>
      </c>
      <c r="P588" s="9" t="str">
        <f>VLOOKUP($A588,'Hospitalisation Details'!$A$1:$U$2344,16,FALSE)</f>
        <v>R1011</v>
      </c>
      <c r="Q588" s="9">
        <f>VLOOKUP($A588,'Hospitalisation Details'!$A$1:$U$2344,20,FALSE)</f>
        <v>48</v>
      </c>
    </row>
    <row r="589" spans="1:17" ht="15.75" x14ac:dyDescent="0.25">
      <c r="A589" s="10" t="s">
        <v>1783</v>
      </c>
      <c r="B589" s="7" t="str">
        <f>VLOOKUP($A589,'Customer Names'!$A$1:$E$2336,4,FALSE)</f>
        <v xml:space="preserve">  Shanda L</v>
      </c>
      <c r="C589" s="7">
        <f>VLOOKUP($A589,'Medical Examinations'!$A$1:$P$2336,2,FALSE)</f>
        <v>30.59</v>
      </c>
      <c r="D589" s="7">
        <f>VLOOKUP($A589,'Medical Examinations'!$A$1:$P$2336,3,FALSE)</f>
        <v>5.56</v>
      </c>
      <c r="E589" s="7" t="str">
        <f>VLOOKUP($A589,'Medical Examinations'!$A$1:$P$2336,13,FALSE)</f>
        <v>Yes</v>
      </c>
      <c r="F589" s="7" t="str">
        <f>VLOOKUP($A589,'Medical Examinations'!$A$1:$P$2336,5,FALSE)</f>
        <v>No</v>
      </c>
      <c r="G589" s="7" t="str">
        <f>VLOOKUP($A589,'Medical Examinations'!$A$1:$P$2336,6,FALSE)</f>
        <v>No</v>
      </c>
      <c r="H589" s="7">
        <f>VLOOKUP($A589,'Medical Examinations'!$A$1:$P$2336,12,FALSE)</f>
        <v>1</v>
      </c>
      <c r="I589" s="7" t="str">
        <f>VLOOKUP($A589,'Medical Examinations'!$A$1:$P$2336,14,FALSE)</f>
        <v>No</v>
      </c>
      <c r="J589" s="7" t="str">
        <f>VLOOKUP($A589,'Medical Examinations'!$A$1:$P$2336,15,FALSE)</f>
        <v>Obesity</v>
      </c>
      <c r="K589" s="7" t="str">
        <f>VLOOKUP($A589,'Medical Examinations'!$A$1:$P$2336,16,FALSE)</f>
        <v>Normal</v>
      </c>
      <c r="L589" s="12">
        <f>VLOOKUP($A589,'Hospitalisation Details'!$A$1:$U$2344,18,FALSE)</f>
        <v>34991</v>
      </c>
      <c r="M589" s="21">
        <f>VLOOKUP($A589,'Hospitalisation Details'!$A$1:$U$2344,21,FALSE)</f>
        <v>16796.41</v>
      </c>
      <c r="N589" s="9" t="str">
        <f>VLOOKUP($A589,'Hospitalisation Details'!$A$1:$U$2344,14,FALSE)</f>
        <v>tier - 2</v>
      </c>
      <c r="O589" s="9" t="str">
        <f>VLOOKUP($A589,'Hospitalisation Details'!$A$1:$U$2344,15,FALSE)</f>
        <v>tier - 3</v>
      </c>
      <c r="P589" s="9" t="str">
        <f>VLOOKUP($A589,'Hospitalisation Details'!$A$1:$U$2344,16,FALSE)</f>
        <v>R1024</v>
      </c>
      <c r="Q589" s="9">
        <f>VLOOKUP($A589,'Hospitalisation Details'!$A$1:$U$2344,20,FALSE)</f>
        <v>27</v>
      </c>
    </row>
    <row r="590" spans="1:17" ht="15.75" x14ac:dyDescent="0.25">
      <c r="A590" s="10" t="s">
        <v>1782</v>
      </c>
      <c r="B590" s="7" t="str">
        <f>VLOOKUP($A590,'Customer Names'!$A$1:$E$2336,4,FALSE)</f>
        <v xml:space="preserve">  Lacey</v>
      </c>
      <c r="C590" s="7">
        <f>VLOOKUP($A590,'Medical Examinations'!$A$1:$P$2336,2,FALSE)</f>
        <v>39.229999999999997</v>
      </c>
      <c r="D590" s="7">
        <f>VLOOKUP($A590,'Medical Examinations'!$A$1:$P$2336,3,FALSE)</f>
        <v>8.4499999999999993</v>
      </c>
      <c r="E590" s="7" t="str">
        <f>VLOOKUP($A590,'Medical Examinations'!$A$1:$P$2336,13,FALSE)</f>
        <v>No</v>
      </c>
      <c r="F590" s="7" t="str">
        <f>VLOOKUP($A590,'Medical Examinations'!$A$1:$P$2336,5,FALSE)</f>
        <v>No</v>
      </c>
      <c r="G590" s="7" t="str">
        <f>VLOOKUP($A590,'Medical Examinations'!$A$1:$P$2336,6,FALSE)</f>
        <v>No</v>
      </c>
      <c r="H590" s="7" t="str">
        <f>VLOOKUP($A590,'Medical Examinations'!$A$1:$P$2336,12,FALSE)</f>
        <v>0</v>
      </c>
      <c r="I590" s="7" t="str">
        <f>VLOOKUP($A590,'Medical Examinations'!$A$1:$P$2336,14,FALSE)</f>
        <v>No</v>
      </c>
      <c r="J590" s="7" t="str">
        <f>VLOOKUP($A590,'Medical Examinations'!$A$1:$P$2336,15,FALSE)</f>
        <v>Obesity</v>
      </c>
      <c r="K590" s="7" t="str">
        <f>VLOOKUP($A590,'Medical Examinations'!$A$1:$P$2336,16,FALSE)</f>
        <v>Diabetes</v>
      </c>
      <c r="L590" s="12">
        <f>VLOOKUP($A590,'Hospitalisation Details'!$A$1:$U$2344,18,FALSE)</f>
        <v>22856</v>
      </c>
      <c r="M590" s="21">
        <f>VLOOKUP($A590,'Hospitalisation Details'!$A$1:$U$2344,21,FALSE)</f>
        <v>16779.400000000001</v>
      </c>
      <c r="N590" s="9" t="str">
        <f>VLOOKUP($A590,'Hospitalisation Details'!$A$1:$U$2344,14,FALSE)</f>
        <v>tier - 2</v>
      </c>
      <c r="O590" s="9" t="str">
        <f>VLOOKUP($A590,'Hospitalisation Details'!$A$1:$U$2344,15,FALSE)</f>
        <v>tier - 2</v>
      </c>
      <c r="P590" s="9" t="str">
        <f>VLOOKUP($A590,'Hospitalisation Details'!$A$1:$U$2344,16,FALSE)</f>
        <v>R1026</v>
      </c>
      <c r="Q590" s="9">
        <f>VLOOKUP($A590,'Hospitalisation Details'!$A$1:$U$2344,20,FALSE)</f>
        <v>60</v>
      </c>
    </row>
    <row r="591" spans="1:17" ht="15.75" x14ac:dyDescent="0.25">
      <c r="A591" s="10" t="s">
        <v>1781</v>
      </c>
      <c r="B591" s="7" t="str">
        <f>VLOOKUP($A591,'Customer Names'!$A$1:$E$2336,4,FALSE)</f>
        <v xml:space="preserve">  Laurette</v>
      </c>
      <c r="C591" s="7">
        <f>VLOOKUP($A591,'Medical Examinations'!$A$1:$P$2336,2,FALSE)</f>
        <v>19.094999999999999</v>
      </c>
      <c r="D591" s="7">
        <f>VLOOKUP($A591,'Medical Examinations'!$A$1:$P$2336,3,FALSE)</f>
        <v>6.19</v>
      </c>
      <c r="E591" s="7" t="str">
        <f>VLOOKUP($A591,'Medical Examinations'!$A$1:$P$2336,13,FALSE)</f>
        <v>No</v>
      </c>
      <c r="F591" s="7" t="str">
        <f>VLOOKUP($A591,'Medical Examinations'!$A$1:$P$2336,5,FALSE)</f>
        <v>No</v>
      </c>
      <c r="G591" s="7" t="str">
        <f>VLOOKUP($A591,'Medical Examinations'!$A$1:$P$2336,6,FALSE)</f>
        <v>No</v>
      </c>
      <c r="H591" s="7" t="str">
        <f>VLOOKUP($A591,'Medical Examinations'!$A$1:$P$2336,12,FALSE)</f>
        <v>0</v>
      </c>
      <c r="I591" s="7" t="str">
        <f>VLOOKUP($A591,'Medical Examinations'!$A$1:$P$2336,14,FALSE)</f>
        <v>Yes</v>
      </c>
      <c r="J591" s="7" t="str">
        <f>VLOOKUP($A591,'Medical Examinations'!$A$1:$P$2336,15,FALSE)</f>
        <v>Normal weight</v>
      </c>
      <c r="K591" s="7" t="str">
        <f>VLOOKUP($A591,'Medical Examinations'!$A$1:$P$2336,16,FALSE)</f>
        <v>Prediabetes</v>
      </c>
      <c r="L591" s="12">
        <f>VLOOKUP($A591,'Hospitalisation Details'!$A$1:$U$2344,18,FALSE)</f>
        <v>32774</v>
      </c>
      <c r="M591" s="21">
        <f>VLOOKUP($A591,'Hospitalisation Details'!$A$1:$U$2344,21,FALSE)</f>
        <v>16776.3</v>
      </c>
      <c r="N591" s="9" t="str">
        <f>VLOOKUP($A591,'Hospitalisation Details'!$A$1:$U$2344,14,FALSE)</f>
        <v>tier - 2</v>
      </c>
      <c r="O591" s="9" t="str">
        <f>VLOOKUP($A591,'Hospitalisation Details'!$A$1:$U$2344,15,FALSE)</f>
        <v>tier - 2</v>
      </c>
      <c r="P591" s="9" t="str">
        <f>VLOOKUP($A591,'Hospitalisation Details'!$A$1:$U$2344,16,FALSE)</f>
        <v>R1024</v>
      </c>
      <c r="Q591" s="9">
        <f>VLOOKUP($A591,'Hospitalisation Details'!$A$1:$U$2344,20,FALSE)</f>
        <v>33</v>
      </c>
    </row>
    <row r="592" spans="1:17" ht="15.75" x14ac:dyDescent="0.25">
      <c r="A592" s="10" t="s">
        <v>1780</v>
      </c>
      <c r="B592" s="7" t="str">
        <f>VLOOKUP($A592,'Customer Names'!$A$1:$E$2336,4,FALSE)</f>
        <v xml:space="preserve">  Jason</v>
      </c>
      <c r="C592" s="7">
        <f>VLOOKUP($A592,'Medical Examinations'!$A$1:$P$2336,2,FALSE)</f>
        <v>49.72</v>
      </c>
      <c r="D592" s="7">
        <f>VLOOKUP($A592,'Medical Examinations'!$A$1:$P$2336,3,FALSE)</f>
        <v>7.71</v>
      </c>
      <c r="E592" s="7" t="str">
        <f>VLOOKUP($A592,'Medical Examinations'!$A$1:$P$2336,13,FALSE)</f>
        <v>No</v>
      </c>
      <c r="F592" s="7" t="str">
        <f>VLOOKUP($A592,'Medical Examinations'!$A$1:$P$2336,5,FALSE)</f>
        <v>No</v>
      </c>
      <c r="G592" s="7" t="str">
        <f>VLOOKUP($A592,'Medical Examinations'!$A$1:$P$2336,6,FALSE)</f>
        <v>No</v>
      </c>
      <c r="H592" s="7" t="str">
        <f>VLOOKUP($A592,'Medical Examinations'!$A$1:$P$2336,12,FALSE)</f>
        <v>0</v>
      </c>
      <c r="I592" s="7" t="str">
        <f>VLOOKUP($A592,'Medical Examinations'!$A$1:$P$2336,14,FALSE)</f>
        <v>No</v>
      </c>
      <c r="J592" s="7" t="str">
        <f>VLOOKUP($A592,'Medical Examinations'!$A$1:$P$2336,15,FALSE)</f>
        <v>Obesity</v>
      </c>
      <c r="K592" s="7" t="str">
        <f>VLOOKUP($A592,'Medical Examinations'!$A$1:$P$2336,16,FALSE)</f>
        <v>Diabetes</v>
      </c>
      <c r="L592" s="12">
        <f>VLOOKUP($A592,'Hospitalisation Details'!$A$1:$U$2344,18,FALSE)</f>
        <v>27269</v>
      </c>
      <c r="M592" s="21">
        <f>VLOOKUP($A592,'Hospitalisation Details'!$A$1:$U$2344,21,FALSE)</f>
        <v>16770.990000000002</v>
      </c>
      <c r="N592" s="9" t="str">
        <f>VLOOKUP($A592,'Hospitalisation Details'!$A$1:$U$2344,14,FALSE)</f>
        <v>tier - 2</v>
      </c>
      <c r="O592" s="9" t="str">
        <f>VLOOKUP($A592,'Hospitalisation Details'!$A$1:$U$2344,15,FALSE)</f>
        <v>tier - 1</v>
      </c>
      <c r="P592" s="9" t="str">
        <f>VLOOKUP($A592,'Hospitalisation Details'!$A$1:$U$2344,16,FALSE)</f>
        <v>R1012</v>
      </c>
      <c r="Q592" s="9">
        <f>VLOOKUP($A592,'Hospitalisation Details'!$A$1:$U$2344,20,FALSE)</f>
        <v>48</v>
      </c>
    </row>
    <row r="593" spans="1:17" ht="15.75" x14ac:dyDescent="0.25">
      <c r="A593" s="10" t="s">
        <v>1779</v>
      </c>
      <c r="B593" s="7" t="str">
        <f>VLOOKUP($A593,'Customer Names'!$A$1:$E$2336,4,FALSE)</f>
        <v xml:space="preserve">  Mary</v>
      </c>
      <c r="C593" s="7">
        <f>VLOOKUP($A593,'Medical Examinations'!$A$1:$P$2336,2,FALSE)</f>
        <v>21.754999999999999</v>
      </c>
      <c r="D593" s="7">
        <f>VLOOKUP($A593,'Medical Examinations'!$A$1:$P$2336,3,FALSE)</f>
        <v>4.63</v>
      </c>
      <c r="E593" s="7" t="str">
        <f>VLOOKUP($A593,'Medical Examinations'!$A$1:$P$2336,13,FALSE)</f>
        <v>No</v>
      </c>
      <c r="F593" s="7" t="str">
        <f>VLOOKUP($A593,'Medical Examinations'!$A$1:$P$2336,5,FALSE)</f>
        <v>No</v>
      </c>
      <c r="G593" s="7" t="str">
        <f>VLOOKUP($A593,'Medical Examinations'!$A$1:$P$2336,6,FALSE)</f>
        <v>Yes</v>
      </c>
      <c r="H593" s="7">
        <f>VLOOKUP($A593,'Medical Examinations'!$A$1:$P$2336,12,FALSE)</f>
        <v>1</v>
      </c>
      <c r="I593" s="7" t="str">
        <f>VLOOKUP($A593,'Medical Examinations'!$A$1:$P$2336,14,FALSE)</f>
        <v>Yes</v>
      </c>
      <c r="J593" s="7" t="str">
        <f>VLOOKUP($A593,'Medical Examinations'!$A$1:$P$2336,15,FALSE)</f>
        <v>Normal weight</v>
      </c>
      <c r="K593" s="7" t="str">
        <f>VLOOKUP($A593,'Medical Examinations'!$A$1:$P$2336,16,FALSE)</f>
        <v>Normal</v>
      </c>
      <c r="L593" s="12">
        <f>VLOOKUP($A593,'Hospitalisation Details'!$A$1:$U$2344,18,FALSE)</f>
        <v>34278</v>
      </c>
      <c r="M593" s="21">
        <f>VLOOKUP($A593,'Hospitalisation Details'!$A$1:$U$2344,21,FALSE)</f>
        <v>16657.72</v>
      </c>
      <c r="N593" s="9" t="str">
        <f>VLOOKUP($A593,'Hospitalisation Details'!$A$1:$U$2344,14,FALSE)</f>
        <v>tier - 2</v>
      </c>
      <c r="O593" s="9" t="str">
        <f>VLOOKUP($A593,'Hospitalisation Details'!$A$1:$U$2344,15,FALSE)</f>
        <v>tier - 1</v>
      </c>
      <c r="P593" s="9" t="str">
        <f>VLOOKUP($A593,'Hospitalisation Details'!$A$1:$U$2344,16,FALSE)</f>
        <v>R1024</v>
      </c>
      <c r="Q593" s="9">
        <f>VLOOKUP($A593,'Hospitalisation Details'!$A$1:$U$2344,20,FALSE)</f>
        <v>29</v>
      </c>
    </row>
    <row r="594" spans="1:17" ht="15.75" x14ac:dyDescent="0.25">
      <c r="A594" s="10" t="s">
        <v>1778</v>
      </c>
      <c r="B594" s="7" t="str">
        <f>VLOOKUP($A594,'Customer Names'!$A$1:$E$2336,4,FALSE)</f>
        <v xml:space="preserve">  Kati A</v>
      </c>
      <c r="C594" s="7">
        <f>VLOOKUP($A594,'Medical Examinations'!$A$1:$P$2336,2,FALSE)</f>
        <v>48.39</v>
      </c>
      <c r="D594" s="7">
        <f>VLOOKUP($A594,'Medical Examinations'!$A$1:$P$2336,3,FALSE)</f>
        <v>4.6100000000000003</v>
      </c>
      <c r="E594" s="7" t="str">
        <f>VLOOKUP($A594,'Medical Examinations'!$A$1:$P$2336,13,FALSE)</f>
        <v>No</v>
      </c>
      <c r="F594" s="7" t="str">
        <f>VLOOKUP($A594,'Medical Examinations'!$A$1:$P$2336,5,FALSE)</f>
        <v>No</v>
      </c>
      <c r="G594" s="7" t="str">
        <f>VLOOKUP($A594,'Medical Examinations'!$A$1:$P$2336,6,FALSE)</f>
        <v>No</v>
      </c>
      <c r="H594" s="7" t="str">
        <f>VLOOKUP($A594,'Medical Examinations'!$A$1:$P$2336,12,FALSE)</f>
        <v>0</v>
      </c>
      <c r="I594" s="7" t="str">
        <f>VLOOKUP($A594,'Medical Examinations'!$A$1:$P$2336,14,FALSE)</f>
        <v>No</v>
      </c>
      <c r="J594" s="7" t="str">
        <f>VLOOKUP($A594,'Medical Examinations'!$A$1:$P$2336,15,FALSE)</f>
        <v>Obesity</v>
      </c>
      <c r="K594" s="7" t="str">
        <f>VLOOKUP($A594,'Medical Examinations'!$A$1:$P$2336,16,FALSE)</f>
        <v>Normal</v>
      </c>
      <c r="L594" s="12">
        <f>VLOOKUP($A594,'Hospitalisation Details'!$A$1:$U$2344,18,FALSE)</f>
        <v>28393</v>
      </c>
      <c r="M594" s="21">
        <f>VLOOKUP($A594,'Hospitalisation Details'!$A$1:$U$2344,21,FALSE)</f>
        <v>16631.61</v>
      </c>
      <c r="N594" s="9" t="str">
        <f>VLOOKUP($A594,'Hospitalisation Details'!$A$1:$U$2344,14,FALSE)</f>
        <v>tier - 2</v>
      </c>
      <c r="O594" s="9" t="str">
        <f>VLOOKUP($A594,'Hospitalisation Details'!$A$1:$U$2344,15,FALSE)</f>
        <v>tier - 1</v>
      </c>
      <c r="P594" s="9" t="str">
        <f>VLOOKUP($A594,'Hospitalisation Details'!$A$1:$U$2344,16,FALSE)</f>
        <v>R1012</v>
      </c>
      <c r="Q594" s="9">
        <f>VLOOKUP($A594,'Hospitalisation Details'!$A$1:$U$2344,20,FALSE)</f>
        <v>45</v>
      </c>
    </row>
    <row r="595" spans="1:17" ht="15.75" x14ac:dyDescent="0.25">
      <c r="A595" s="10" t="s">
        <v>1777</v>
      </c>
      <c r="B595" s="7" t="str">
        <f>VLOOKUP($A595,'Customer Names'!$A$1:$E$2336,4,FALSE)</f>
        <v xml:space="preserve">  Kelly J</v>
      </c>
      <c r="C595" s="7">
        <f>VLOOKUP($A595,'Medical Examinations'!$A$1:$P$2336,2,FALSE)</f>
        <v>47.15</v>
      </c>
      <c r="D595" s="7">
        <f>VLOOKUP($A595,'Medical Examinations'!$A$1:$P$2336,3,FALSE)</f>
        <v>9.5299999999999994</v>
      </c>
      <c r="E595" s="7" t="str">
        <f>VLOOKUP($A595,'Medical Examinations'!$A$1:$P$2336,13,FALSE)</f>
        <v>Yes</v>
      </c>
      <c r="F595" s="7" t="str">
        <f>VLOOKUP($A595,'Medical Examinations'!$A$1:$P$2336,5,FALSE)</f>
        <v>No</v>
      </c>
      <c r="G595" s="7" t="str">
        <f>VLOOKUP($A595,'Medical Examinations'!$A$1:$P$2336,6,FALSE)</f>
        <v>No</v>
      </c>
      <c r="H595" s="7">
        <f>VLOOKUP($A595,'Medical Examinations'!$A$1:$P$2336,12,FALSE)</f>
        <v>1</v>
      </c>
      <c r="I595" s="7" t="str">
        <f>VLOOKUP($A595,'Medical Examinations'!$A$1:$P$2336,14,FALSE)</f>
        <v>No</v>
      </c>
      <c r="J595" s="7" t="str">
        <f>VLOOKUP($A595,'Medical Examinations'!$A$1:$P$2336,15,FALSE)</f>
        <v>Obesity</v>
      </c>
      <c r="K595" s="7" t="str">
        <f>VLOOKUP($A595,'Medical Examinations'!$A$1:$P$2336,16,FALSE)</f>
        <v>Diabetes</v>
      </c>
      <c r="L595" s="12">
        <f>VLOOKUP($A595,'Hospitalisation Details'!$A$1:$U$2344,18,FALSE)</f>
        <v>27599</v>
      </c>
      <c r="M595" s="21">
        <f>VLOOKUP($A595,'Hospitalisation Details'!$A$1:$U$2344,21,FALSE)</f>
        <v>16602.18</v>
      </c>
      <c r="N595" s="9" t="str">
        <f>VLOOKUP($A595,'Hospitalisation Details'!$A$1:$U$2344,14,FALSE)</f>
        <v>tier - 2</v>
      </c>
      <c r="O595" s="9" t="str">
        <f>VLOOKUP($A595,'Hospitalisation Details'!$A$1:$U$2344,15,FALSE)</f>
        <v>tier - 1</v>
      </c>
      <c r="P595" s="9" t="str">
        <f>VLOOKUP($A595,'Hospitalisation Details'!$A$1:$U$2344,16,FALSE)</f>
        <v>R1026</v>
      </c>
      <c r="Q595" s="9">
        <f>VLOOKUP($A595,'Hospitalisation Details'!$A$1:$U$2344,20,FALSE)</f>
        <v>47</v>
      </c>
    </row>
    <row r="596" spans="1:17" ht="15.75" x14ac:dyDescent="0.25">
      <c r="A596" s="10" t="s">
        <v>1776</v>
      </c>
      <c r="B596" s="7" t="str">
        <f>VLOOKUP($A596,'Customer Names'!$A$1:$E$2336,4,FALSE)</f>
        <v xml:space="preserve">  Greer D</v>
      </c>
      <c r="C596" s="7">
        <f>VLOOKUP($A596,'Medical Examinations'!$A$1:$P$2336,2,FALSE)</f>
        <v>47.59</v>
      </c>
      <c r="D596" s="7">
        <f>VLOOKUP($A596,'Medical Examinations'!$A$1:$P$2336,3,FALSE)</f>
        <v>11.43</v>
      </c>
      <c r="E596" s="7" t="str">
        <f>VLOOKUP($A596,'Medical Examinations'!$A$1:$P$2336,13,FALSE)</f>
        <v>Yes</v>
      </c>
      <c r="F596" s="7" t="str">
        <f>VLOOKUP($A596,'Medical Examinations'!$A$1:$P$2336,5,FALSE)</f>
        <v>No</v>
      </c>
      <c r="G596" s="7" t="str">
        <f>VLOOKUP($A596,'Medical Examinations'!$A$1:$P$2336,6,FALSE)</f>
        <v>No</v>
      </c>
      <c r="H596" s="7">
        <f>VLOOKUP($A596,'Medical Examinations'!$A$1:$P$2336,12,FALSE)</f>
        <v>2</v>
      </c>
      <c r="I596" s="7" t="str">
        <f>VLOOKUP($A596,'Medical Examinations'!$A$1:$P$2336,14,FALSE)</f>
        <v>No</v>
      </c>
      <c r="J596" s="7" t="str">
        <f>VLOOKUP($A596,'Medical Examinations'!$A$1:$P$2336,15,FALSE)</f>
        <v>Obesity</v>
      </c>
      <c r="K596" s="7" t="str">
        <f>VLOOKUP($A596,'Medical Examinations'!$A$1:$P$2336,16,FALSE)</f>
        <v>Diabetes</v>
      </c>
      <c r="L596" s="12">
        <f>VLOOKUP($A596,'Hospitalisation Details'!$A$1:$U$2344,18,FALSE)</f>
        <v>25759</v>
      </c>
      <c r="M596" s="21">
        <f>VLOOKUP($A596,'Hospitalisation Details'!$A$1:$U$2344,21,FALSE)</f>
        <v>16600.16</v>
      </c>
      <c r="N596" s="9" t="str">
        <f>VLOOKUP($A596,'Hospitalisation Details'!$A$1:$U$2344,14,FALSE)</f>
        <v>tier - 2</v>
      </c>
      <c r="O596" s="9" t="str">
        <f>VLOOKUP($A596,'Hospitalisation Details'!$A$1:$U$2344,15,FALSE)</f>
        <v>tier - 2</v>
      </c>
      <c r="P596" s="9" t="str">
        <f>VLOOKUP($A596,'Hospitalisation Details'!$A$1:$U$2344,16,FALSE)</f>
        <v>R1011</v>
      </c>
      <c r="Q596" s="9">
        <f>VLOOKUP($A596,'Hospitalisation Details'!$A$1:$U$2344,20,FALSE)</f>
        <v>52</v>
      </c>
    </row>
    <row r="597" spans="1:17" ht="15.75" x14ac:dyDescent="0.25">
      <c r="A597" s="10" t="s">
        <v>1775</v>
      </c>
      <c r="B597" s="7" t="str">
        <f>VLOOKUP($A597,'Customer Names'!$A$1:$E$2336,4,FALSE)</f>
        <v xml:space="preserve">  Brent</v>
      </c>
      <c r="C597" s="7">
        <f>VLOOKUP($A597,'Medical Examinations'!$A$1:$P$2336,2,FALSE)</f>
        <v>39.81</v>
      </c>
      <c r="D597" s="7">
        <f>VLOOKUP($A597,'Medical Examinations'!$A$1:$P$2336,3,FALSE)</f>
        <v>7.65</v>
      </c>
      <c r="E597" s="7" t="str">
        <f>VLOOKUP($A597,'Medical Examinations'!$A$1:$P$2336,13,FALSE)</f>
        <v>Yes</v>
      </c>
      <c r="F597" s="7" t="str">
        <f>VLOOKUP($A597,'Medical Examinations'!$A$1:$P$2336,5,FALSE)</f>
        <v>No</v>
      </c>
      <c r="G597" s="7" t="str">
        <f>VLOOKUP($A597,'Medical Examinations'!$A$1:$P$2336,6,FALSE)</f>
        <v>Yes</v>
      </c>
      <c r="H597" s="7">
        <f>VLOOKUP($A597,'Medical Examinations'!$A$1:$P$2336,12,FALSE)</f>
        <v>1</v>
      </c>
      <c r="I597" s="7" t="str">
        <f>VLOOKUP($A597,'Medical Examinations'!$A$1:$P$2336,14,FALSE)</f>
        <v>No</v>
      </c>
      <c r="J597" s="7" t="str">
        <f>VLOOKUP($A597,'Medical Examinations'!$A$1:$P$2336,15,FALSE)</f>
        <v>Obesity</v>
      </c>
      <c r="K597" s="7" t="str">
        <f>VLOOKUP($A597,'Medical Examinations'!$A$1:$P$2336,16,FALSE)</f>
        <v>Diabetes</v>
      </c>
      <c r="L597" s="12">
        <f>VLOOKUP($A597,'Hospitalisation Details'!$A$1:$U$2344,18,FALSE)</f>
        <v>23187</v>
      </c>
      <c r="M597" s="21">
        <f>VLOOKUP($A597,'Hospitalisation Details'!$A$1:$U$2344,21,FALSE)</f>
        <v>16587.96</v>
      </c>
      <c r="N597" s="9" t="str">
        <f>VLOOKUP($A597,'Hospitalisation Details'!$A$1:$U$2344,14,FALSE)</f>
        <v>tier - 2</v>
      </c>
      <c r="O597" s="9" t="str">
        <f>VLOOKUP($A597,'Hospitalisation Details'!$A$1:$U$2344,15,FALSE)</f>
        <v>tier - 2</v>
      </c>
      <c r="P597" s="9" t="str">
        <f>VLOOKUP($A597,'Hospitalisation Details'!$A$1:$U$2344,16,FALSE)</f>
        <v>R1023</v>
      </c>
      <c r="Q597" s="9">
        <f>VLOOKUP($A597,'Hospitalisation Details'!$A$1:$U$2344,20,FALSE)</f>
        <v>59</v>
      </c>
    </row>
    <row r="598" spans="1:17" ht="15.75" x14ac:dyDescent="0.25">
      <c r="A598" s="10" t="s">
        <v>1774</v>
      </c>
      <c r="B598" s="7" t="str">
        <f>VLOOKUP($A598,'Customer Names'!$A$1:$E$2336,4,FALSE)</f>
        <v xml:space="preserve">  Eugene M</v>
      </c>
      <c r="C598" s="7">
        <f>VLOOKUP($A598,'Medical Examinations'!$A$1:$P$2336,2,FALSE)</f>
        <v>31.02</v>
      </c>
      <c r="D598" s="7">
        <f>VLOOKUP($A598,'Medical Examinations'!$A$1:$P$2336,3,FALSE)</f>
        <v>5.87</v>
      </c>
      <c r="E598" s="7" t="str">
        <f>VLOOKUP($A598,'Medical Examinations'!$A$1:$P$2336,13,FALSE)</f>
        <v>Yes</v>
      </c>
      <c r="F598" s="7" t="str">
        <f>VLOOKUP($A598,'Medical Examinations'!$A$1:$P$2336,5,FALSE)</f>
        <v>No</v>
      </c>
      <c r="G598" s="7" t="str">
        <f>VLOOKUP($A598,'Medical Examinations'!$A$1:$P$2336,6,FALSE)</f>
        <v>No</v>
      </c>
      <c r="H598" s="7" t="str">
        <f>VLOOKUP($A598,'Medical Examinations'!$A$1:$P$2336,12,FALSE)</f>
        <v>0</v>
      </c>
      <c r="I598" s="7" t="str">
        <f>VLOOKUP($A598,'Medical Examinations'!$A$1:$P$2336,14,FALSE)</f>
        <v>No</v>
      </c>
      <c r="J598" s="7" t="str">
        <f>VLOOKUP($A598,'Medical Examinations'!$A$1:$P$2336,15,FALSE)</f>
        <v>Obesity</v>
      </c>
      <c r="K598" s="7" t="str">
        <f>VLOOKUP($A598,'Medical Examinations'!$A$1:$P$2336,16,FALSE)</f>
        <v>Prediabetes</v>
      </c>
      <c r="L598" s="12">
        <f>VLOOKUP($A598,'Hospitalisation Details'!$A$1:$U$2344,18,FALSE)</f>
        <v>37067</v>
      </c>
      <c r="M598" s="21">
        <f>VLOOKUP($A598,'Hospitalisation Details'!$A$1:$U$2344,21,FALSE)</f>
        <v>16586.5</v>
      </c>
      <c r="N598" s="9" t="str">
        <f>VLOOKUP($A598,'Hospitalisation Details'!$A$1:$U$2344,14,FALSE)</f>
        <v>tier - 2</v>
      </c>
      <c r="O598" s="9" t="str">
        <f>VLOOKUP($A598,'Hospitalisation Details'!$A$1:$U$2344,15,FALSE)</f>
        <v>tier - 1</v>
      </c>
      <c r="P598" s="9" t="str">
        <f>VLOOKUP($A598,'Hospitalisation Details'!$A$1:$U$2344,16,FALSE)</f>
        <v>R1013</v>
      </c>
      <c r="Q598" s="9">
        <f>VLOOKUP($A598,'Hospitalisation Details'!$A$1:$U$2344,20,FALSE)</f>
        <v>21</v>
      </c>
    </row>
    <row r="599" spans="1:17" ht="15.75" x14ac:dyDescent="0.25">
      <c r="A599" s="10" t="s">
        <v>1773</v>
      </c>
      <c r="B599" s="7" t="str">
        <f>VLOOKUP($A599,'Customer Names'!$A$1:$E$2336,4,FALSE)</f>
        <v xml:space="preserve">  Erin D</v>
      </c>
      <c r="C599" s="7">
        <f>VLOOKUP($A599,'Medical Examinations'!$A$1:$P$2336,2,FALSE)</f>
        <v>24.75</v>
      </c>
      <c r="D599" s="7">
        <f>VLOOKUP($A599,'Medical Examinations'!$A$1:$P$2336,3,FALSE)</f>
        <v>4.3600000000000003</v>
      </c>
      <c r="E599" s="7" t="str">
        <f>VLOOKUP($A599,'Medical Examinations'!$A$1:$P$2336,13,FALSE)</f>
        <v>Yes</v>
      </c>
      <c r="F599" s="7" t="str">
        <f>VLOOKUP($A599,'Medical Examinations'!$A$1:$P$2336,5,FALSE)</f>
        <v>No</v>
      </c>
      <c r="G599" s="7" t="str">
        <f>VLOOKUP($A599,'Medical Examinations'!$A$1:$P$2336,6,FALSE)</f>
        <v>No</v>
      </c>
      <c r="H599" s="7">
        <f>VLOOKUP($A599,'Medical Examinations'!$A$1:$P$2336,12,FALSE)</f>
        <v>1</v>
      </c>
      <c r="I599" s="7" t="str">
        <f>VLOOKUP($A599,'Medical Examinations'!$A$1:$P$2336,14,FALSE)</f>
        <v>Yes</v>
      </c>
      <c r="J599" s="7" t="str">
        <f>VLOOKUP($A599,'Medical Examinations'!$A$1:$P$2336,15,FALSE)</f>
        <v>Normal weight</v>
      </c>
      <c r="K599" s="7" t="str">
        <f>VLOOKUP($A599,'Medical Examinations'!$A$1:$P$2336,16,FALSE)</f>
        <v>Normal</v>
      </c>
      <c r="L599" s="12">
        <f>VLOOKUP($A599,'Hospitalisation Details'!$A$1:$U$2344,18,FALSE)</f>
        <v>35056</v>
      </c>
      <c r="M599" s="21">
        <f>VLOOKUP($A599,'Hospitalisation Details'!$A$1:$U$2344,21,FALSE)</f>
        <v>16577.78</v>
      </c>
      <c r="N599" s="9" t="str">
        <f>VLOOKUP($A599,'Hospitalisation Details'!$A$1:$U$2344,14,FALSE)</f>
        <v>tier - 2</v>
      </c>
      <c r="O599" s="9" t="str">
        <f>VLOOKUP($A599,'Hospitalisation Details'!$A$1:$U$2344,15,FALSE)</f>
        <v>tier - 1</v>
      </c>
      <c r="P599" s="9" t="str">
        <f>VLOOKUP($A599,'Hospitalisation Details'!$A$1:$U$2344,16,FALSE)</f>
        <v>R1013</v>
      </c>
      <c r="Q599" s="9">
        <f>VLOOKUP($A599,'Hospitalisation Details'!$A$1:$U$2344,20,FALSE)</f>
        <v>27</v>
      </c>
    </row>
    <row r="600" spans="1:17" ht="15.75" x14ac:dyDescent="0.25">
      <c r="A600" s="10" t="s">
        <v>1772</v>
      </c>
      <c r="B600" s="7" t="str">
        <f>VLOOKUP($A600,'Customer Names'!$A$1:$E$2336,4,FALSE)</f>
        <v xml:space="preserve">  Kamilla</v>
      </c>
      <c r="C600" s="7">
        <f>VLOOKUP($A600,'Medical Examinations'!$A$1:$P$2336,2,FALSE)</f>
        <v>30.114999999999998</v>
      </c>
      <c r="D600" s="7">
        <f>VLOOKUP($A600,'Medical Examinations'!$A$1:$P$2336,3,FALSE)</f>
        <v>10.119999999999999</v>
      </c>
      <c r="E600" s="7" t="str">
        <f>VLOOKUP($A600,'Medical Examinations'!$A$1:$P$2336,13,FALSE)</f>
        <v>No</v>
      </c>
      <c r="F600" s="7" t="str">
        <f>VLOOKUP($A600,'Medical Examinations'!$A$1:$P$2336,5,FALSE)</f>
        <v>No</v>
      </c>
      <c r="G600" s="7" t="str">
        <f>VLOOKUP($A600,'Medical Examinations'!$A$1:$P$2336,6,FALSE)</f>
        <v>No</v>
      </c>
      <c r="H600" s="7">
        <f>VLOOKUP($A600,'Medical Examinations'!$A$1:$P$2336,12,FALSE)</f>
        <v>3</v>
      </c>
      <c r="I600" s="7" t="str">
        <f>VLOOKUP($A600,'Medical Examinations'!$A$1:$P$2336,14,FALSE)</f>
        <v>No</v>
      </c>
      <c r="J600" s="7" t="str">
        <f>VLOOKUP($A600,'Medical Examinations'!$A$1:$P$2336,15,FALSE)</f>
        <v>Obesity</v>
      </c>
      <c r="K600" s="7" t="str">
        <f>VLOOKUP($A600,'Medical Examinations'!$A$1:$P$2336,16,FALSE)</f>
        <v>Diabetes</v>
      </c>
      <c r="L600" s="12">
        <f>VLOOKUP($A600,'Hospitalisation Details'!$A$1:$U$2344,18,FALSE)</f>
        <v>21468</v>
      </c>
      <c r="M600" s="21">
        <f>VLOOKUP($A600,'Hospitalisation Details'!$A$1:$U$2344,21,FALSE)</f>
        <v>16455.71</v>
      </c>
      <c r="N600" s="9" t="str">
        <f>VLOOKUP($A600,'Hospitalisation Details'!$A$1:$U$2344,14,FALSE)</f>
        <v>tier - 2</v>
      </c>
      <c r="O600" s="9" t="str">
        <f>VLOOKUP($A600,'Hospitalisation Details'!$A$1:$U$2344,15,FALSE)</f>
        <v>tier - 2</v>
      </c>
      <c r="P600" s="9" t="str">
        <f>VLOOKUP($A600,'Hospitalisation Details'!$A$1:$U$2344,16,FALSE)</f>
        <v>R1012</v>
      </c>
      <c r="Q600" s="9">
        <f>VLOOKUP($A600,'Hospitalisation Details'!$A$1:$U$2344,20,FALSE)</f>
        <v>64</v>
      </c>
    </row>
    <row r="601" spans="1:17" ht="15.75" x14ac:dyDescent="0.25">
      <c r="A601" s="10" t="s">
        <v>1771</v>
      </c>
      <c r="B601" s="7" t="str">
        <f>VLOOKUP($A601,'Customer Names'!$A$1:$E$2336,4,FALSE)</f>
        <v xml:space="preserve">  Wayne I</v>
      </c>
      <c r="C601" s="7">
        <f>VLOOKUP($A601,'Medical Examinations'!$A$1:$P$2336,2,FALSE)</f>
        <v>26.03</v>
      </c>
      <c r="D601" s="7">
        <f>VLOOKUP($A601,'Medical Examinations'!$A$1:$P$2336,3,FALSE)</f>
        <v>4.01</v>
      </c>
      <c r="E601" s="7" t="str">
        <f>VLOOKUP($A601,'Medical Examinations'!$A$1:$P$2336,13,FALSE)</f>
        <v>No</v>
      </c>
      <c r="F601" s="7" t="str">
        <f>VLOOKUP($A601,'Medical Examinations'!$A$1:$P$2336,5,FALSE)</f>
        <v>No</v>
      </c>
      <c r="G601" s="7" t="str">
        <f>VLOOKUP($A601,'Medical Examinations'!$A$1:$P$2336,6,FALSE)</f>
        <v>Yes</v>
      </c>
      <c r="H601" s="7">
        <f>VLOOKUP($A601,'Medical Examinations'!$A$1:$P$2336,12,FALSE)</f>
        <v>1</v>
      </c>
      <c r="I601" s="7" t="str">
        <f>VLOOKUP($A601,'Medical Examinations'!$A$1:$P$2336,14,FALSE)</f>
        <v>Yes</v>
      </c>
      <c r="J601" s="7" t="str">
        <f>VLOOKUP($A601,'Medical Examinations'!$A$1:$P$2336,15,FALSE)</f>
        <v>Over weight</v>
      </c>
      <c r="K601" s="7" t="str">
        <f>VLOOKUP($A601,'Medical Examinations'!$A$1:$P$2336,16,FALSE)</f>
        <v>Normal</v>
      </c>
      <c r="L601" s="12">
        <f>VLOOKUP($A601,'Hospitalisation Details'!$A$1:$U$2344,18,FALSE)</f>
        <v>37975</v>
      </c>
      <c r="M601" s="21">
        <f>VLOOKUP($A601,'Hospitalisation Details'!$A$1:$U$2344,21,FALSE)</f>
        <v>16450.89</v>
      </c>
      <c r="N601" s="9" t="str">
        <f>VLOOKUP($A601,'Hospitalisation Details'!$A$1:$U$2344,14,FALSE)</f>
        <v>tier - 2</v>
      </c>
      <c r="O601" s="9" t="str">
        <f>VLOOKUP($A601,'Hospitalisation Details'!$A$1:$U$2344,15,FALSE)</f>
        <v>tier - 1</v>
      </c>
      <c r="P601" s="9" t="str">
        <f>VLOOKUP($A601,'Hospitalisation Details'!$A$1:$U$2344,16,FALSE)</f>
        <v>R1012</v>
      </c>
      <c r="Q601" s="9">
        <f>VLOOKUP($A601,'Hospitalisation Details'!$A$1:$U$2344,20,FALSE)</f>
        <v>19</v>
      </c>
    </row>
    <row r="602" spans="1:17" ht="15.75" x14ac:dyDescent="0.25">
      <c r="A602" s="10" t="s">
        <v>1770</v>
      </c>
      <c r="B602" s="7" t="str">
        <f>VLOOKUP($A602,'Customer Names'!$A$1:$E$2336,4,FALSE)</f>
        <v xml:space="preserve">  Tracy L</v>
      </c>
      <c r="C602" s="7">
        <f>VLOOKUP($A602,'Medical Examinations'!$A$1:$P$2336,2,FALSE)</f>
        <v>20.045000000000002</v>
      </c>
      <c r="D602" s="7">
        <f>VLOOKUP($A602,'Medical Examinations'!$A$1:$P$2336,3,FALSE)</f>
        <v>4.7699999999999996</v>
      </c>
      <c r="E602" s="7" t="str">
        <f>VLOOKUP($A602,'Medical Examinations'!$A$1:$P$2336,13,FALSE)</f>
        <v>Yes</v>
      </c>
      <c r="F602" s="7" t="str">
        <f>VLOOKUP($A602,'Medical Examinations'!$A$1:$P$2336,5,FALSE)</f>
        <v>No</v>
      </c>
      <c r="G602" s="7" t="str">
        <f>VLOOKUP($A602,'Medical Examinations'!$A$1:$P$2336,6,FALSE)</f>
        <v>No</v>
      </c>
      <c r="H602" s="7">
        <f>VLOOKUP($A602,'Medical Examinations'!$A$1:$P$2336,12,FALSE)</f>
        <v>1</v>
      </c>
      <c r="I602" s="7" t="str">
        <f>VLOOKUP($A602,'Medical Examinations'!$A$1:$P$2336,14,FALSE)</f>
        <v>Yes</v>
      </c>
      <c r="J602" s="7" t="str">
        <f>VLOOKUP($A602,'Medical Examinations'!$A$1:$P$2336,15,FALSE)</f>
        <v>Normal weight</v>
      </c>
      <c r="K602" s="7" t="str">
        <f>VLOOKUP($A602,'Medical Examinations'!$A$1:$P$2336,16,FALSE)</f>
        <v>Normal</v>
      </c>
      <c r="L602" s="12">
        <f>VLOOKUP($A602,'Hospitalisation Details'!$A$1:$U$2344,18,FALSE)</f>
        <v>34970</v>
      </c>
      <c r="M602" s="21">
        <f>VLOOKUP($A602,'Hospitalisation Details'!$A$1:$U$2344,21,FALSE)</f>
        <v>16420.490000000002</v>
      </c>
      <c r="N602" s="9" t="str">
        <f>VLOOKUP($A602,'Hospitalisation Details'!$A$1:$U$2344,14,FALSE)</f>
        <v>tier - 2</v>
      </c>
      <c r="O602" s="9" t="str">
        <f>VLOOKUP($A602,'Hospitalisation Details'!$A$1:$U$2344,15,FALSE)</f>
        <v>tier - 3</v>
      </c>
      <c r="P602" s="9" t="str">
        <f>VLOOKUP($A602,'Hospitalisation Details'!$A$1:$U$2344,16,FALSE)</f>
        <v>R1012</v>
      </c>
      <c r="Q602" s="9">
        <f>VLOOKUP($A602,'Hospitalisation Details'!$A$1:$U$2344,20,FALSE)</f>
        <v>27</v>
      </c>
    </row>
    <row r="603" spans="1:17" ht="15.75" x14ac:dyDescent="0.25">
      <c r="A603" s="10" t="s">
        <v>1769</v>
      </c>
      <c r="B603" s="7" t="str">
        <f>VLOOKUP($A603,'Customer Names'!$A$1:$E$2336,4,FALSE)</f>
        <v xml:space="preserve">  Heather</v>
      </c>
      <c r="C603" s="7">
        <f>VLOOKUP($A603,'Medical Examinations'!$A$1:$P$2336,2,FALSE)</f>
        <v>40.24</v>
      </c>
      <c r="D603" s="7">
        <f>VLOOKUP($A603,'Medical Examinations'!$A$1:$P$2336,3,FALSE)</f>
        <v>6.83</v>
      </c>
      <c r="E603" s="7" t="str">
        <f>VLOOKUP($A603,'Medical Examinations'!$A$1:$P$2336,13,FALSE)</f>
        <v>No</v>
      </c>
      <c r="F603" s="7" t="str">
        <f>VLOOKUP($A603,'Medical Examinations'!$A$1:$P$2336,5,FALSE)</f>
        <v>No</v>
      </c>
      <c r="G603" s="7" t="str">
        <f>VLOOKUP($A603,'Medical Examinations'!$A$1:$P$2336,6,FALSE)</f>
        <v>No</v>
      </c>
      <c r="H603" s="7" t="str">
        <f>VLOOKUP($A603,'Medical Examinations'!$A$1:$P$2336,12,FALSE)</f>
        <v>0</v>
      </c>
      <c r="I603" s="7" t="str">
        <f>VLOOKUP($A603,'Medical Examinations'!$A$1:$P$2336,14,FALSE)</f>
        <v>No</v>
      </c>
      <c r="J603" s="7" t="str">
        <f>VLOOKUP($A603,'Medical Examinations'!$A$1:$P$2336,15,FALSE)</f>
        <v>Obesity</v>
      </c>
      <c r="K603" s="7" t="str">
        <f>VLOOKUP($A603,'Medical Examinations'!$A$1:$P$2336,16,FALSE)</f>
        <v>Diabetes</v>
      </c>
      <c r="L603" s="12">
        <f>VLOOKUP($A603,'Hospitalisation Details'!$A$1:$U$2344,18,FALSE)</f>
        <v>24081</v>
      </c>
      <c r="M603" s="21">
        <f>VLOOKUP($A603,'Hospitalisation Details'!$A$1:$U$2344,21,FALSE)</f>
        <v>16351.42</v>
      </c>
      <c r="N603" s="9" t="str">
        <f>VLOOKUP($A603,'Hospitalisation Details'!$A$1:$U$2344,14,FALSE)</f>
        <v>tier - 2</v>
      </c>
      <c r="O603" s="9" t="str">
        <f>VLOOKUP($A603,'Hospitalisation Details'!$A$1:$U$2344,15,FALSE)</f>
        <v>tier - 3</v>
      </c>
      <c r="P603" s="9" t="str">
        <f>VLOOKUP($A603,'Hospitalisation Details'!$A$1:$U$2344,16,FALSE)</f>
        <v>R1026</v>
      </c>
      <c r="Q603" s="9">
        <f>VLOOKUP($A603,'Hospitalisation Details'!$A$1:$U$2344,20,FALSE)</f>
        <v>57</v>
      </c>
    </row>
    <row r="604" spans="1:17" ht="15.75" x14ac:dyDescent="0.25">
      <c r="A604" s="10" t="s">
        <v>1768</v>
      </c>
      <c r="B604" s="7" t="str">
        <f>VLOOKUP($A604,'Customer Names'!$A$1:$E$2336,4,FALSE)</f>
        <v xml:space="preserve">  Megan C</v>
      </c>
      <c r="C604" s="7">
        <f>VLOOKUP($A604,'Medical Examinations'!$A$1:$P$2336,2,FALSE)</f>
        <v>43.15</v>
      </c>
      <c r="D604" s="7">
        <f>VLOOKUP($A604,'Medical Examinations'!$A$1:$P$2336,3,FALSE)</f>
        <v>6.14</v>
      </c>
      <c r="E604" s="7" t="str">
        <f>VLOOKUP($A604,'Medical Examinations'!$A$1:$P$2336,13,FALSE)</f>
        <v>Yes</v>
      </c>
      <c r="F604" s="7" t="str">
        <f>VLOOKUP($A604,'Medical Examinations'!$A$1:$P$2336,5,FALSE)</f>
        <v>No</v>
      </c>
      <c r="G604" s="7" t="str">
        <f>VLOOKUP($A604,'Medical Examinations'!$A$1:$P$2336,6,FALSE)</f>
        <v>Yes</v>
      </c>
      <c r="H604" s="7">
        <f>VLOOKUP($A604,'Medical Examinations'!$A$1:$P$2336,12,FALSE)</f>
        <v>1</v>
      </c>
      <c r="I604" s="7" t="str">
        <f>VLOOKUP($A604,'Medical Examinations'!$A$1:$P$2336,14,FALSE)</f>
        <v>No</v>
      </c>
      <c r="J604" s="7" t="str">
        <f>VLOOKUP($A604,'Medical Examinations'!$A$1:$P$2336,15,FALSE)</f>
        <v>Obesity</v>
      </c>
      <c r="K604" s="7" t="str">
        <f>VLOOKUP($A604,'Medical Examinations'!$A$1:$P$2336,16,FALSE)</f>
        <v>Prediabetes</v>
      </c>
      <c r="L604" s="12">
        <f>VLOOKUP($A604,'Hospitalisation Details'!$A$1:$U$2344,18,FALSE)</f>
        <v>25423</v>
      </c>
      <c r="M604" s="21">
        <f>VLOOKUP($A604,'Hospitalisation Details'!$A$1:$U$2344,21,FALSE)</f>
        <v>16311.05</v>
      </c>
      <c r="N604" s="9" t="str">
        <f>VLOOKUP($A604,'Hospitalisation Details'!$A$1:$U$2344,14,FALSE)</f>
        <v>tier - 2</v>
      </c>
      <c r="O604" s="9" t="str">
        <f>VLOOKUP($A604,'Hospitalisation Details'!$A$1:$U$2344,15,FALSE)</f>
        <v>tier - 3</v>
      </c>
      <c r="P604" s="9" t="str">
        <f>VLOOKUP($A604,'Hospitalisation Details'!$A$1:$U$2344,16,FALSE)</f>
        <v>R1026</v>
      </c>
      <c r="Q604" s="9">
        <f>VLOOKUP($A604,'Hospitalisation Details'!$A$1:$U$2344,20,FALSE)</f>
        <v>53</v>
      </c>
    </row>
    <row r="605" spans="1:17" ht="15.75" x14ac:dyDescent="0.25">
      <c r="A605" s="10" t="s">
        <v>1767</v>
      </c>
      <c r="B605" s="7" t="str">
        <f>VLOOKUP($A605,'Customer Names'!$A$1:$E$2336,4,FALSE)</f>
        <v xml:space="preserve">  Jonathan</v>
      </c>
      <c r="C605" s="7">
        <f>VLOOKUP($A605,'Medical Examinations'!$A$1:$P$2336,2,FALSE)</f>
        <v>27.7</v>
      </c>
      <c r="D605" s="7">
        <f>VLOOKUP($A605,'Medical Examinations'!$A$1:$P$2336,3,FALSE)</f>
        <v>5.6</v>
      </c>
      <c r="E605" s="7" t="str">
        <f>VLOOKUP($A605,'Medical Examinations'!$A$1:$P$2336,13,FALSE)</f>
        <v>No</v>
      </c>
      <c r="F605" s="7" t="str">
        <f>VLOOKUP($A605,'Medical Examinations'!$A$1:$P$2336,5,FALSE)</f>
        <v>No</v>
      </c>
      <c r="G605" s="7" t="str">
        <f>VLOOKUP($A605,'Medical Examinations'!$A$1:$P$2336,6,FALSE)</f>
        <v>Yes</v>
      </c>
      <c r="H605" s="7">
        <f>VLOOKUP($A605,'Medical Examinations'!$A$1:$P$2336,12,FALSE)</f>
        <v>1</v>
      </c>
      <c r="I605" s="7" t="str">
        <f>VLOOKUP($A605,'Medical Examinations'!$A$1:$P$2336,14,FALSE)</f>
        <v>Yes</v>
      </c>
      <c r="J605" s="7" t="str">
        <f>VLOOKUP($A605,'Medical Examinations'!$A$1:$P$2336,15,FALSE)</f>
        <v>Over weight</v>
      </c>
      <c r="K605" s="7" t="str">
        <f>VLOOKUP($A605,'Medical Examinations'!$A$1:$P$2336,16,FALSE)</f>
        <v>Normal</v>
      </c>
      <c r="L605" s="12">
        <f>VLOOKUP($A605,'Hospitalisation Details'!$A$1:$U$2344,18,FALSE)</f>
        <v>37857</v>
      </c>
      <c r="M605" s="21">
        <f>VLOOKUP($A605,'Hospitalisation Details'!$A$1:$U$2344,21,FALSE)</f>
        <v>16297.85</v>
      </c>
      <c r="N605" s="9" t="str">
        <f>VLOOKUP($A605,'Hospitalisation Details'!$A$1:$U$2344,14,FALSE)</f>
        <v>tier - 2</v>
      </c>
      <c r="O605" s="9" t="str">
        <f>VLOOKUP($A605,'Hospitalisation Details'!$A$1:$U$2344,15,FALSE)</f>
        <v>tier - 3</v>
      </c>
      <c r="P605" s="9" t="str">
        <f>VLOOKUP($A605,'Hospitalisation Details'!$A$1:$U$2344,16,FALSE)</f>
        <v>R1011</v>
      </c>
      <c r="Q605" s="9">
        <f>VLOOKUP($A605,'Hospitalisation Details'!$A$1:$U$2344,20,FALSE)</f>
        <v>19</v>
      </c>
    </row>
    <row r="606" spans="1:17" ht="15.75" x14ac:dyDescent="0.25">
      <c r="A606" s="10" t="s">
        <v>1766</v>
      </c>
      <c r="B606" s="7" t="str">
        <f>VLOOKUP($A606,'Customer Names'!$A$1:$E$2336,4,FALSE)</f>
        <v xml:space="preserve">  Greg D</v>
      </c>
      <c r="C606" s="7">
        <f>VLOOKUP($A606,'Medical Examinations'!$A$1:$P$2336,2,FALSE)</f>
        <v>45.68</v>
      </c>
      <c r="D606" s="7">
        <f>VLOOKUP($A606,'Medical Examinations'!$A$1:$P$2336,3,FALSE)</f>
        <v>4.8</v>
      </c>
      <c r="E606" s="7" t="str">
        <f>VLOOKUP($A606,'Medical Examinations'!$A$1:$P$2336,13,FALSE)</f>
        <v>No</v>
      </c>
      <c r="F606" s="7" t="str">
        <f>VLOOKUP($A606,'Medical Examinations'!$A$1:$P$2336,5,FALSE)</f>
        <v>No</v>
      </c>
      <c r="G606" s="7" t="str">
        <f>VLOOKUP($A606,'Medical Examinations'!$A$1:$P$2336,6,FALSE)</f>
        <v>No</v>
      </c>
      <c r="H606" s="7">
        <f>VLOOKUP($A606,'Medical Examinations'!$A$1:$P$2336,12,FALSE)</f>
        <v>2</v>
      </c>
      <c r="I606" s="7" t="str">
        <f>VLOOKUP($A606,'Medical Examinations'!$A$1:$P$2336,14,FALSE)</f>
        <v>No</v>
      </c>
      <c r="J606" s="7" t="str">
        <f>VLOOKUP($A606,'Medical Examinations'!$A$1:$P$2336,15,FALSE)</f>
        <v>Obesity</v>
      </c>
      <c r="K606" s="7" t="str">
        <f>VLOOKUP($A606,'Medical Examinations'!$A$1:$P$2336,16,FALSE)</f>
        <v>Normal</v>
      </c>
      <c r="L606" s="12">
        <f>VLOOKUP($A606,'Hospitalisation Details'!$A$1:$U$2344,18,FALSE)</f>
        <v>26510</v>
      </c>
      <c r="M606" s="21">
        <f>VLOOKUP($A606,'Hospitalisation Details'!$A$1:$U$2344,21,FALSE)</f>
        <v>16267.32</v>
      </c>
      <c r="N606" s="9" t="str">
        <f>VLOOKUP($A606,'Hospitalisation Details'!$A$1:$U$2344,14,FALSE)</f>
        <v>tier - 2</v>
      </c>
      <c r="O606" s="9" t="str">
        <f>VLOOKUP($A606,'Hospitalisation Details'!$A$1:$U$2344,15,FALSE)</f>
        <v>tier - 2</v>
      </c>
      <c r="P606" s="9" t="str">
        <f>VLOOKUP($A606,'Hospitalisation Details'!$A$1:$U$2344,16,FALSE)</f>
        <v>R1023</v>
      </c>
      <c r="Q606" s="9">
        <f>VLOOKUP($A606,'Hospitalisation Details'!$A$1:$U$2344,20,FALSE)</f>
        <v>50</v>
      </c>
    </row>
    <row r="607" spans="1:17" ht="15.75" x14ac:dyDescent="0.25">
      <c r="A607" s="10" t="s">
        <v>1765</v>
      </c>
      <c r="B607" s="7" t="str">
        <f>VLOOKUP($A607,'Customer Names'!$A$1:$E$2336,4,FALSE)</f>
        <v xml:space="preserve">  Steven L</v>
      </c>
      <c r="C607" s="7">
        <f>VLOOKUP($A607,'Medical Examinations'!$A$1:$P$2336,2,FALSE)</f>
        <v>27.3</v>
      </c>
      <c r="D607" s="7">
        <f>VLOOKUP($A607,'Medical Examinations'!$A$1:$P$2336,3,FALSE)</f>
        <v>11.89</v>
      </c>
      <c r="E607" s="7" t="str">
        <f>VLOOKUP($A607,'Medical Examinations'!$A$1:$P$2336,13,FALSE)</f>
        <v>No</v>
      </c>
      <c r="F607" s="7" t="str">
        <f>VLOOKUP($A607,'Medical Examinations'!$A$1:$P$2336,5,FALSE)</f>
        <v>No</v>
      </c>
      <c r="G607" s="7" t="str">
        <f>VLOOKUP($A607,'Medical Examinations'!$A$1:$P$2336,6,FALSE)</f>
        <v>No</v>
      </c>
      <c r="H607" s="7" t="str">
        <f>VLOOKUP($A607,'Medical Examinations'!$A$1:$P$2336,12,FALSE)</f>
        <v>0</v>
      </c>
      <c r="I607" s="7" t="str">
        <f>VLOOKUP($A607,'Medical Examinations'!$A$1:$P$2336,14,FALSE)</f>
        <v>Yes</v>
      </c>
      <c r="J607" s="7" t="str">
        <f>VLOOKUP($A607,'Medical Examinations'!$A$1:$P$2336,15,FALSE)</f>
        <v>Over weight</v>
      </c>
      <c r="K607" s="7" t="str">
        <f>VLOOKUP($A607,'Medical Examinations'!$A$1:$P$2336,16,FALSE)</f>
        <v>Diabetes</v>
      </c>
      <c r="L607" s="12">
        <f>VLOOKUP($A607,'Hospitalisation Details'!$A$1:$U$2344,18,FALSE)</f>
        <v>37507</v>
      </c>
      <c r="M607" s="21">
        <f>VLOOKUP($A607,'Hospitalisation Details'!$A$1:$U$2344,21,FALSE)</f>
        <v>16232.85</v>
      </c>
      <c r="N607" s="9" t="str">
        <f>VLOOKUP($A607,'Hospitalisation Details'!$A$1:$U$2344,14,FALSE)</f>
        <v>tier - 2</v>
      </c>
      <c r="O607" s="9" t="str">
        <f>VLOOKUP($A607,'Hospitalisation Details'!$A$1:$U$2344,15,FALSE)</f>
        <v>tier - 1</v>
      </c>
      <c r="P607" s="9" t="str">
        <f>VLOOKUP($A607,'Hospitalisation Details'!$A$1:$U$2344,16,FALSE)</f>
        <v>R1011</v>
      </c>
      <c r="Q607" s="9">
        <f>VLOOKUP($A607,'Hospitalisation Details'!$A$1:$U$2344,20,FALSE)</f>
        <v>20</v>
      </c>
    </row>
    <row r="608" spans="1:17" ht="15.75" x14ac:dyDescent="0.25">
      <c r="A608" s="10" t="s">
        <v>1764</v>
      </c>
      <c r="B608" s="7" t="str">
        <f>VLOOKUP($A608,'Customer Names'!$A$1:$E$2336,4,FALSE)</f>
        <v xml:space="preserve">  Gianfilippo</v>
      </c>
      <c r="C608" s="7">
        <f>VLOOKUP($A608,'Medical Examinations'!$A$1:$P$2336,2,FALSE)</f>
        <v>54.45</v>
      </c>
      <c r="D608" s="7">
        <f>VLOOKUP($A608,'Medical Examinations'!$A$1:$P$2336,3,FALSE)</f>
        <v>4.7300000000000004</v>
      </c>
      <c r="E608" s="7" t="str">
        <f>VLOOKUP($A608,'Medical Examinations'!$A$1:$P$2336,13,FALSE)</f>
        <v>Yes</v>
      </c>
      <c r="F608" s="7" t="str">
        <f>VLOOKUP($A608,'Medical Examinations'!$A$1:$P$2336,5,FALSE)</f>
        <v>No</v>
      </c>
      <c r="G608" s="7" t="str">
        <f>VLOOKUP($A608,'Medical Examinations'!$A$1:$P$2336,6,FALSE)</f>
        <v>No</v>
      </c>
      <c r="H608" s="7">
        <f>VLOOKUP($A608,'Medical Examinations'!$A$1:$P$2336,12,FALSE)</f>
        <v>1</v>
      </c>
      <c r="I608" s="7" t="str">
        <f>VLOOKUP($A608,'Medical Examinations'!$A$1:$P$2336,14,FALSE)</f>
        <v>No</v>
      </c>
      <c r="J608" s="7" t="str">
        <f>VLOOKUP($A608,'Medical Examinations'!$A$1:$P$2336,15,FALSE)</f>
        <v>Obesity</v>
      </c>
      <c r="K608" s="7" t="str">
        <f>VLOOKUP($A608,'Medical Examinations'!$A$1:$P$2336,16,FALSE)</f>
        <v>Normal</v>
      </c>
      <c r="L608" s="12">
        <f>VLOOKUP($A608,'Hospitalisation Details'!$A$1:$U$2344,18,FALSE)</f>
        <v>32376</v>
      </c>
      <c r="M608" s="21">
        <f>VLOOKUP($A608,'Hospitalisation Details'!$A$1:$U$2344,21,FALSE)</f>
        <v>16205.88</v>
      </c>
      <c r="N608" s="9" t="str">
        <f>VLOOKUP($A608,'Hospitalisation Details'!$A$1:$U$2344,14,FALSE)</f>
        <v>tier - 2</v>
      </c>
      <c r="O608" s="9" t="str">
        <f>VLOOKUP($A608,'Hospitalisation Details'!$A$1:$U$2344,15,FALSE)</f>
        <v>tier - 1</v>
      </c>
      <c r="P608" s="9" t="str">
        <f>VLOOKUP($A608,'Hospitalisation Details'!$A$1:$U$2344,16,FALSE)</f>
        <v>R1012</v>
      </c>
      <c r="Q608" s="9">
        <f>VLOOKUP($A608,'Hospitalisation Details'!$A$1:$U$2344,20,FALSE)</f>
        <v>34</v>
      </c>
    </row>
    <row r="609" spans="1:17" ht="15.75" x14ac:dyDescent="0.25">
      <c r="A609" s="10" t="s">
        <v>1763</v>
      </c>
      <c r="B609" s="7" t="str">
        <f>VLOOKUP($A609,'Customer Names'!$A$1:$E$2336,4,FALSE)</f>
        <v xml:space="preserve">  Hector</v>
      </c>
      <c r="C609" s="7">
        <f>VLOOKUP($A609,'Medical Examinations'!$A$1:$P$2336,2,FALSE)</f>
        <v>54.43</v>
      </c>
      <c r="D609" s="7">
        <f>VLOOKUP($A609,'Medical Examinations'!$A$1:$P$2336,3,FALSE)</f>
        <v>4.6100000000000003</v>
      </c>
      <c r="E609" s="7" t="str">
        <f>VLOOKUP($A609,'Medical Examinations'!$A$1:$P$2336,13,FALSE)</f>
        <v>Yes</v>
      </c>
      <c r="F609" s="7" t="str">
        <f>VLOOKUP($A609,'Medical Examinations'!$A$1:$P$2336,5,FALSE)</f>
        <v>No</v>
      </c>
      <c r="G609" s="7" t="str">
        <f>VLOOKUP($A609,'Medical Examinations'!$A$1:$P$2336,6,FALSE)</f>
        <v>No</v>
      </c>
      <c r="H609" s="7">
        <f>VLOOKUP($A609,'Medical Examinations'!$A$1:$P$2336,12,FALSE)</f>
        <v>1</v>
      </c>
      <c r="I609" s="7" t="str">
        <f>VLOOKUP($A609,'Medical Examinations'!$A$1:$P$2336,14,FALSE)</f>
        <v>No</v>
      </c>
      <c r="J609" s="7" t="str">
        <f>VLOOKUP($A609,'Medical Examinations'!$A$1:$P$2336,15,FALSE)</f>
        <v>Obesity</v>
      </c>
      <c r="K609" s="7" t="str">
        <f>VLOOKUP($A609,'Medical Examinations'!$A$1:$P$2336,16,FALSE)</f>
        <v>Normal</v>
      </c>
      <c r="L609" s="12">
        <f>VLOOKUP($A609,'Hospitalisation Details'!$A$1:$U$2344,18,FALSE)</f>
        <v>32361</v>
      </c>
      <c r="M609" s="21">
        <f>VLOOKUP($A609,'Hospitalisation Details'!$A$1:$U$2344,21,FALSE)</f>
        <v>16199.1</v>
      </c>
      <c r="N609" s="9" t="str">
        <f>VLOOKUP($A609,'Hospitalisation Details'!$A$1:$U$2344,14,FALSE)</f>
        <v>tier - 2</v>
      </c>
      <c r="O609" s="9" t="str">
        <f>VLOOKUP($A609,'Hospitalisation Details'!$A$1:$U$2344,15,FALSE)</f>
        <v>tier - 2</v>
      </c>
      <c r="P609" s="9" t="str">
        <f>VLOOKUP($A609,'Hospitalisation Details'!$A$1:$U$2344,16,FALSE)</f>
        <v>R1012</v>
      </c>
      <c r="Q609" s="9">
        <f>VLOOKUP($A609,'Hospitalisation Details'!$A$1:$U$2344,20,FALSE)</f>
        <v>34</v>
      </c>
    </row>
    <row r="610" spans="1:17" ht="15.75" x14ac:dyDescent="0.25">
      <c r="A610" s="10" t="s">
        <v>1762</v>
      </c>
      <c r="B610" s="7" t="str">
        <f>VLOOKUP($A610,'Customer Names'!$A$1:$E$2336,4,FALSE)</f>
        <v xml:space="preserve">  Mark W</v>
      </c>
      <c r="C610" s="7">
        <f>VLOOKUP($A610,'Medical Examinations'!$A$1:$P$2336,2,FALSE)</f>
        <v>48.01</v>
      </c>
      <c r="D610" s="7">
        <f>VLOOKUP($A610,'Medical Examinations'!$A$1:$P$2336,3,FALSE)</f>
        <v>7.3</v>
      </c>
      <c r="E610" s="7" t="str">
        <f>VLOOKUP($A610,'Medical Examinations'!$A$1:$P$2336,13,FALSE)</f>
        <v>No</v>
      </c>
      <c r="F610" s="7" t="str">
        <f>VLOOKUP($A610,'Medical Examinations'!$A$1:$P$2336,5,FALSE)</f>
        <v>No</v>
      </c>
      <c r="G610" s="7" t="str">
        <f>VLOOKUP($A610,'Medical Examinations'!$A$1:$P$2336,6,FALSE)</f>
        <v>No</v>
      </c>
      <c r="H610" s="7" t="str">
        <f>VLOOKUP($A610,'Medical Examinations'!$A$1:$P$2336,12,FALSE)</f>
        <v>0</v>
      </c>
      <c r="I610" s="7" t="str">
        <f>VLOOKUP($A610,'Medical Examinations'!$A$1:$P$2336,14,FALSE)</f>
        <v>No</v>
      </c>
      <c r="J610" s="7" t="str">
        <f>VLOOKUP($A610,'Medical Examinations'!$A$1:$P$2336,15,FALSE)</f>
        <v>Obesity</v>
      </c>
      <c r="K610" s="7" t="str">
        <f>VLOOKUP($A610,'Medical Examinations'!$A$1:$P$2336,16,FALSE)</f>
        <v>Diabetes</v>
      </c>
      <c r="L610" s="12">
        <f>VLOOKUP($A610,'Hospitalisation Details'!$A$1:$U$2344,18,FALSE)</f>
        <v>27283</v>
      </c>
      <c r="M610" s="21">
        <f>VLOOKUP($A610,'Hospitalisation Details'!$A$1:$U$2344,21,FALSE)</f>
        <v>16190.97</v>
      </c>
      <c r="N610" s="9" t="str">
        <f>VLOOKUP($A610,'Hospitalisation Details'!$A$1:$U$2344,14,FALSE)</f>
        <v>tier - 2</v>
      </c>
      <c r="O610" s="9" t="str">
        <f>VLOOKUP($A610,'Hospitalisation Details'!$A$1:$U$2344,15,FALSE)</f>
        <v>tier - 3</v>
      </c>
      <c r="P610" s="9" t="str">
        <f>VLOOKUP($A610,'Hospitalisation Details'!$A$1:$U$2344,16,FALSE)</f>
        <v>R1012</v>
      </c>
      <c r="Q610" s="9">
        <f>VLOOKUP($A610,'Hospitalisation Details'!$A$1:$U$2344,20,FALSE)</f>
        <v>48</v>
      </c>
    </row>
    <row r="611" spans="1:17" ht="15.75" x14ac:dyDescent="0.25">
      <c r="A611" s="10" t="s">
        <v>1761</v>
      </c>
      <c r="B611" s="7" t="str">
        <f>VLOOKUP($A611,'Customer Names'!$A$1:$E$2336,4,FALSE)</f>
        <v xml:space="preserve">  Aubri</v>
      </c>
      <c r="C611" s="7">
        <f>VLOOKUP($A611,'Medical Examinations'!$A$1:$P$2336,2,FALSE)</f>
        <v>48.32</v>
      </c>
      <c r="D611" s="7">
        <f>VLOOKUP($A611,'Medical Examinations'!$A$1:$P$2336,3,FALSE)</f>
        <v>5.88</v>
      </c>
      <c r="E611" s="7" t="str">
        <f>VLOOKUP($A611,'Medical Examinations'!$A$1:$P$2336,13,FALSE)</f>
        <v>No</v>
      </c>
      <c r="F611" s="7" t="str">
        <f>VLOOKUP($A611,'Medical Examinations'!$A$1:$P$2336,5,FALSE)</f>
        <v>No</v>
      </c>
      <c r="G611" s="7" t="str">
        <f>VLOOKUP($A611,'Medical Examinations'!$A$1:$P$2336,6,FALSE)</f>
        <v>No</v>
      </c>
      <c r="H611" s="7" t="str">
        <f>VLOOKUP($A611,'Medical Examinations'!$A$1:$P$2336,12,FALSE)</f>
        <v>0</v>
      </c>
      <c r="I611" s="7" t="str">
        <f>VLOOKUP($A611,'Medical Examinations'!$A$1:$P$2336,14,FALSE)</f>
        <v>No</v>
      </c>
      <c r="J611" s="7" t="str">
        <f>VLOOKUP($A611,'Medical Examinations'!$A$1:$P$2336,15,FALSE)</f>
        <v>Obesity</v>
      </c>
      <c r="K611" s="7" t="str">
        <f>VLOOKUP($A611,'Medical Examinations'!$A$1:$P$2336,16,FALSE)</f>
        <v>Prediabetes</v>
      </c>
      <c r="L611" s="12">
        <f>VLOOKUP($A611,'Hospitalisation Details'!$A$1:$U$2344,18,FALSE)</f>
        <v>30138</v>
      </c>
      <c r="M611" s="21">
        <f>VLOOKUP($A611,'Hospitalisation Details'!$A$1:$U$2344,21,FALSE)</f>
        <v>16152.04</v>
      </c>
      <c r="N611" s="9" t="str">
        <f>VLOOKUP($A611,'Hospitalisation Details'!$A$1:$U$2344,14,FALSE)</f>
        <v>tier - 2</v>
      </c>
      <c r="O611" s="9" t="str">
        <f>VLOOKUP($A611,'Hospitalisation Details'!$A$1:$U$2344,15,FALSE)</f>
        <v>tier - 1</v>
      </c>
      <c r="P611" s="9" t="str">
        <f>VLOOKUP($A611,'Hospitalisation Details'!$A$1:$U$2344,16,FALSE)</f>
        <v>R1026</v>
      </c>
      <c r="Q611" s="9">
        <f>VLOOKUP($A611,'Hospitalisation Details'!$A$1:$U$2344,20,FALSE)</f>
        <v>40</v>
      </c>
    </row>
    <row r="612" spans="1:17" ht="15.75" x14ac:dyDescent="0.25">
      <c r="A612" s="10" t="s">
        <v>1760</v>
      </c>
      <c r="B612" s="7" t="str">
        <f>VLOOKUP($A612,'Customer Names'!$A$1:$E$2336,4,FALSE)</f>
        <v xml:space="preserve">  Justin</v>
      </c>
      <c r="C612" s="7">
        <f>VLOOKUP($A612,'Medical Examinations'!$A$1:$P$2336,2,FALSE)</f>
        <v>22.895</v>
      </c>
      <c r="D612" s="7">
        <f>VLOOKUP($A612,'Medical Examinations'!$A$1:$P$2336,3,FALSE)</f>
        <v>4.0599999999999996</v>
      </c>
      <c r="E612" s="7" t="str">
        <f>VLOOKUP($A612,'Medical Examinations'!$A$1:$P$2336,13,FALSE)</f>
        <v>No</v>
      </c>
      <c r="F612" s="7" t="str">
        <f>VLOOKUP($A612,'Medical Examinations'!$A$1:$P$2336,5,FALSE)</f>
        <v>No</v>
      </c>
      <c r="G612" s="7" t="str">
        <f>VLOOKUP($A612,'Medical Examinations'!$A$1:$P$2336,6,FALSE)</f>
        <v>Yes</v>
      </c>
      <c r="H612" s="7">
        <f>VLOOKUP($A612,'Medical Examinations'!$A$1:$P$2336,12,FALSE)</f>
        <v>1</v>
      </c>
      <c r="I612" s="7" t="str">
        <f>VLOOKUP($A612,'Medical Examinations'!$A$1:$P$2336,14,FALSE)</f>
        <v>Yes</v>
      </c>
      <c r="J612" s="7" t="str">
        <f>VLOOKUP($A612,'Medical Examinations'!$A$1:$P$2336,15,FALSE)</f>
        <v>Normal weight</v>
      </c>
      <c r="K612" s="7" t="str">
        <f>VLOOKUP($A612,'Medical Examinations'!$A$1:$P$2336,16,FALSE)</f>
        <v>Normal</v>
      </c>
      <c r="L612" s="12">
        <f>VLOOKUP($A612,'Hospitalisation Details'!$A$1:$U$2344,18,FALSE)</f>
        <v>34315</v>
      </c>
      <c r="M612" s="21">
        <f>VLOOKUP($A612,'Hospitalisation Details'!$A$1:$U$2344,21,FALSE)</f>
        <v>16138.76</v>
      </c>
      <c r="N612" s="9" t="str">
        <f>VLOOKUP($A612,'Hospitalisation Details'!$A$1:$U$2344,14,FALSE)</f>
        <v>tier - 2</v>
      </c>
      <c r="O612" s="9" t="str">
        <f>VLOOKUP($A612,'Hospitalisation Details'!$A$1:$U$2344,15,FALSE)</f>
        <v>tier - 3</v>
      </c>
      <c r="P612" s="9" t="str">
        <f>VLOOKUP($A612,'Hospitalisation Details'!$A$1:$U$2344,16,FALSE)</f>
        <v>R1017</v>
      </c>
      <c r="Q612" s="9">
        <f>VLOOKUP($A612,'Hospitalisation Details'!$A$1:$U$2344,20,FALSE)</f>
        <v>29</v>
      </c>
    </row>
    <row r="613" spans="1:17" ht="15.75" x14ac:dyDescent="0.25">
      <c r="A613" s="10" t="s">
        <v>1759</v>
      </c>
      <c r="B613" s="7" t="str">
        <f>VLOOKUP($A613,'Customer Names'!$A$1:$E$2336,4,FALSE)</f>
        <v xml:space="preserve">  Megan A</v>
      </c>
      <c r="C613" s="7">
        <f>VLOOKUP($A613,'Medical Examinations'!$A$1:$P$2336,2,FALSE)</f>
        <v>54.85</v>
      </c>
      <c r="D613" s="7">
        <f>VLOOKUP($A613,'Medical Examinations'!$A$1:$P$2336,3,FALSE)</f>
        <v>4.9000000000000004</v>
      </c>
      <c r="E613" s="7" t="str">
        <f>VLOOKUP($A613,'Medical Examinations'!$A$1:$P$2336,13,FALSE)</f>
        <v>No</v>
      </c>
      <c r="F613" s="7" t="str">
        <f>VLOOKUP($A613,'Medical Examinations'!$A$1:$P$2336,5,FALSE)</f>
        <v>No</v>
      </c>
      <c r="G613" s="7" t="str">
        <f>VLOOKUP($A613,'Medical Examinations'!$A$1:$P$2336,6,FALSE)</f>
        <v>No</v>
      </c>
      <c r="H613" s="7">
        <f>VLOOKUP($A613,'Medical Examinations'!$A$1:$P$2336,12,FALSE)</f>
        <v>1</v>
      </c>
      <c r="I613" s="7" t="str">
        <f>VLOOKUP($A613,'Medical Examinations'!$A$1:$P$2336,14,FALSE)</f>
        <v>No</v>
      </c>
      <c r="J613" s="7" t="str">
        <f>VLOOKUP($A613,'Medical Examinations'!$A$1:$P$2336,15,FALSE)</f>
        <v>Obesity</v>
      </c>
      <c r="K613" s="7" t="str">
        <f>VLOOKUP($A613,'Medical Examinations'!$A$1:$P$2336,16,FALSE)</f>
        <v>Normal</v>
      </c>
      <c r="L613" s="12">
        <f>VLOOKUP($A613,'Hospitalisation Details'!$A$1:$U$2344,18,FALSE)</f>
        <v>32056</v>
      </c>
      <c r="M613" s="21">
        <f>VLOOKUP($A613,'Hospitalisation Details'!$A$1:$U$2344,21,FALSE)</f>
        <v>16122.65</v>
      </c>
      <c r="N613" s="9" t="str">
        <f>VLOOKUP($A613,'Hospitalisation Details'!$A$1:$U$2344,14,FALSE)</f>
        <v>tier - 2</v>
      </c>
      <c r="O613" s="9" t="str">
        <f>VLOOKUP($A613,'Hospitalisation Details'!$A$1:$U$2344,15,FALSE)</f>
        <v>tier - 1</v>
      </c>
      <c r="P613" s="9" t="str">
        <f>VLOOKUP($A613,'Hospitalisation Details'!$A$1:$U$2344,16,FALSE)</f>
        <v>R1011</v>
      </c>
      <c r="Q613" s="9">
        <f>VLOOKUP($A613,'Hospitalisation Details'!$A$1:$U$2344,20,FALSE)</f>
        <v>35</v>
      </c>
    </row>
    <row r="614" spans="1:17" ht="15.75" x14ac:dyDescent="0.25">
      <c r="A614" s="10" t="s">
        <v>1758</v>
      </c>
      <c r="B614" s="7" t="str">
        <f>VLOOKUP($A614,'Customer Names'!$A$1:$E$2336,4,FALSE)</f>
        <v xml:space="preserve">  Erika M</v>
      </c>
      <c r="C614" s="7">
        <f>VLOOKUP($A614,'Medical Examinations'!$A$1:$P$2336,2,FALSE)</f>
        <v>21.85</v>
      </c>
      <c r="D614" s="7">
        <f>VLOOKUP($A614,'Medical Examinations'!$A$1:$P$2336,3,FALSE)</f>
        <v>5.52</v>
      </c>
      <c r="E614" s="7" t="str">
        <f>VLOOKUP($A614,'Medical Examinations'!$A$1:$P$2336,13,FALSE)</f>
        <v>No</v>
      </c>
      <c r="F614" s="7" t="str">
        <f>VLOOKUP($A614,'Medical Examinations'!$A$1:$P$2336,5,FALSE)</f>
        <v>No</v>
      </c>
      <c r="G614" s="7" t="str">
        <f>VLOOKUP($A614,'Medical Examinations'!$A$1:$P$2336,6,FALSE)</f>
        <v>Yes</v>
      </c>
      <c r="H614" s="7">
        <f>VLOOKUP($A614,'Medical Examinations'!$A$1:$P$2336,12,FALSE)</f>
        <v>1</v>
      </c>
      <c r="I614" s="7" t="str">
        <f>VLOOKUP($A614,'Medical Examinations'!$A$1:$P$2336,14,FALSE)</f>
        <v>Yes</v>
      </c>
      <c r="J614" s="7" t="str">
        <f>VLOOKUP($A614,'Medical Examinations'!$A$1:$P$2336,15,FALSE)</f>
        <v>Normal weight</v>
      </c>
      <c r="K614" s="7" t="str">
        <f>VLOOKUP($A614,'Medical Examinations'!$A$1:$P$2336,16,FALSE)</f>
        <v>Normal</v>
      </c>
      <c r="L614" s="12">
        <f>VLOOKUP($A614,'Hospitalisation Details'!$A$1:$U$2344,18,FALSE)</f>
        <v>34189</v>
      </c>
      <c r="M614" s="21">
        <f>VLOOKUP($A614,'Hospitalisation Details'!$A$1:$U$2344,21,FALSE)</f>
        <v>16115.3</v>
      </c>
      <c r="N614" s="9" t="str">
        <f>VLOOKUP($A614,'Hospitalisation Details'!$A$1:$U$2344,14,FALSE)</f>
        <v>tier - 2</v>
      </c>
      <c r="O614" s="9" t="str">
        <f>VLOOKUP($A614,'Hospitalisation Details'!$A$1:$U$2344,15,FALSE)</f>
        <v>tier - 1</v>
      </c>
      <c r="P614" s="9" t="str">
        <f>VLOOKUP($A614,'Hospitalisation Details'!$A$1:$U$2344,16,FALSE)</f>
        <v>R1024</v>
      </c>
      <c r="Q614" s="9">
        <f>VLOOKUP($A614,'Hospitalisation Details'!$A$1:$U$2344,20,FALSE)</f>
        <v>29</v>
      </c>
    </row>
    <row r="615" spans="1:17" ht="15.75" x14ac:dyDescent="0.25">
      <c r="A615" s="10" t="s">
        <v>1757</v>
      </c>
      <c r="B615" s="7" t="str">
        <f>VLOOKUP($A615,'Customer Names'!$A$1:$E$2336,4,FALSE)</f>
        <v xml:space="preserve">  Daniel G</v>
      </c>
      <c r="C615" s="7">
        <f>VLOOKUP($A615,'Medical Examinations'!$A$1:$P$2336,2,FALSE)</f>
        <v>51.86</v>
      </c>
      <c r="D615" s="7">
        <f>VLOOKUP($A615,'Medical Examinations'!$A$1:$P$2336,3,FALSE)</f>
        <v>5.2</v>
      </c>
      <c r="E615" s="7" t="str">
        <f>VLOOKUP($A615,'Medical Examinations'!$A$1:$P$2336,13,FALSE)</f>
        <v>Yes</v>
      </c>
      <c r="F615" s="7" t="str">
        <f>VLOOKUP($A615,'Medical Examinations'!$A$1:$P$2336,5,FALSE)</f>
        <v>No</v>
      </c>
      <c r="G615" s="7" t="str">
        <f>VLOOKUP($A615,'Medical Examinations'!$A$1:$P$2336,6,FALSE)</f>
        <v>No</v>
      </c>
      <c r="H615" s="7" t="str">
        <f>VLOOKUP($A615,'Medical Examinations'!$A$1:$P$2336,12,FALSE)</f>
        <v>0</v>
      </c>
      <c r="I615" s="7" t="str">
        <f>VLOOKUP($A615,'Medical Examinations'!$A$1:$P$2336,14,FALSE)</f>
        <v>No</v>
      </c>
      <c r="J615" s="7" t="str">
        <f>VLOOKUP($A615,'Medical Examinations'!$A$1:$P$2336,15,FALSE)</f>
        <v>Obesity</v>
      </c>
      <c r="K615" s="7" t="str">
        <f>VLOOKUP($A615,'Medical Examinations'!$A$1:$P$2336,16,FALSE)</f>
        <v>Normal</v>
      </c>
      <c r="L615" s="12">
        <f>VLOOKUP($A615,'Hospitalisation Details'!$A$1:$U$2344,18,FALSE)</f>
        <v>31286</v>
      </c>
      <c r="M615" s="21">
        <f>VLOOKUP($A615,'Hospitalisation Details'!$A$1:$U$2344,21,FALSE)</f>
        <v>16097.94</v>
      </c>
      <c r="N615" s="9" t="str">
        <f>VLOOKUP($A615,'Hospitalisation Details'!$A$1:$U$2344,14,FALSE)</f>
        <v>tier - 2</v>
      </c>
      <c r="O615" s="9" t="str">
        <f>VLOOKUP($A615,'Hospitalisation Details'!$A$1:$U$2344,15,FALSE)</f>
        <v>tier - 3</v>
      </c>
      <c r="P615" s="9" t="str">
        <f>VLOOKUP($A615,'Hospitalisation Details'!$A$1:$U$2344,16,FALSE)</f>
        <v>R1012</v>
      </c>
      <c r="Q615" s="9">
        <f>VLOOKUP($A615,'Hospitalisation Details'!$A$1:$U$2344,20,FALSE)</f>
        <v>37</v>
      </c>
    </row>
    <row r="616" spans="1:17" ht="15.75" x14ac:dyDescent="0.25">
      <c r="A616" s="10" t="s">
        <v>1756</v>
      </c>
      <c r="B616" s="7" t="str">
        <f>VLOOKUP($A616,'Customer Names'!$A$1:$E$2336,4,FALSE)</f>
        <v xml:space="preserve">  Devin C</v>
      </c>
      <c r="C616" s="7">
        <f>VLOOKUP($A616,'Medical Examinations'!$A$1:$P$2336,2,FALSE)</f>
        <v>39.049999999999997</v>
      </c>
      <c r="D616" s="7">
        <f>VLOOKUP($A616,'Medical Examinations'!$A$1:$P$2336,3,FALSE)</f>
        <v>7.59</v>
      </c>
      <c r="E616" s="7" t="str">
        <f>VLOOKUP($A616,'Medical Examinations'!$A$1:$P$2336,13,FALSE)</f>
        <v>No</v>
      </c>
      <c r="F616" s="7" t="str">
        <f>VLOOKUP($A616,'Medical Examinations'!$A$1:$P$2336,5,FALSE)</f>
        <v>No</v>
      </c>
      <c r="G616" s="7" t="str">
        <f>VLOOKUP($A616,'Medical Examinations'!$A$1:$P$2336,6,FALSE)</f>
        <v>No</v>
      </c>
      <c r="H616" s="7">
        <f>VLOOKUP($A616,'Medical Examinations'!$A$1:$P$2336,12,FALSE)</f>
        <v>3</v>
      </c>
      <c r="I616" s="7" t="str">
        <f>VLOOKUP($A616,'Medical Examinations'!$A$1:$P$2336,14,FALSE)</f>
        <v>No</v>
      </c>
      <c r="J616" s="7" t="str">
        <f>VLOOKUP($A616,'Medical Examinations'!$A$1:$P$2336,15,FALSE)</f>
        <v>Obesity</v>
      </c>
      <c r="K616" s="7" t="str">
        <f>VLOOKUP($A616,'Medical Examinations'!$A$1:$P$2336,16,FALSE)</f>
        <v>Diabetes</v>
      </c>
      <c r="L616" s="12">
        <f>VLOOKUP($A616,'Hospitalisation Details'!$A$1:$U$2344,18,FALSE)</f>
        <v>21357</v>
      </c>
      <c r="M616" s="21">
        <f>VLOOKUP($A616,'Hospitalisation Details'!$A$1:$U$2344,21,FALSE)</f>
        <v>16085.13</v>
      </c>
      <c r="N616" s="9" t="str">
        <f>VLOOKUP($A616,'Hospitalisation Details'!$A$1:$U$2344,14,FALSE)</f>
        <v>tier - 2</v>
      </c>
      <c r="O616" s="9" t="str">
        <f>VLOOKUP($A616,'Hospitalisation Details'!$A$1:$U$2344,15,FALSE)</f>
        <v>tier - 2</v>
      </c>
      <c r="P616" s="9" t="str">
        <f>VLOOKUP($A616,'Hospitalisation Details'!$A$1:$U$2344,16,FALSE)</f>
        <v>R1013</v>
      </c>
      <c r="Q616" s="9">
        <f>VLOOKUP($A616,'Hospitalisation Details'!$A$1:$U$2344,20,FALSE)</f>
        <v>64</v>
      </c>
    </row>
    <row r="617" spans="1:17" ht="15.75" x14ac:dyDescent="0.25">
      <c r="A617" s="10" t="s">
        <v>1755</v>
      </c>
      <c r="B617" s="7" t="str">
        <f>VLOOKUP($A617,'Customer Names'!$A$1:$E$2336,4,FALSE)</f>
        <v xml:space="preserve">  Louise A</v>
      </c>
      <c r="C617" s="7">
        <f>VLOOKUP($A617,'Medical Examinations'!$A$1:$P$2336,2,FALSE)</f>
        <v>31.824999999999999</v>
      </c>
      <c r="D617" s="7">
        <f>VLOOKUP($A617,'Medical Examinations'!$A$1:$P$2336,3,FALSE)</f>
        <v>8.2799999999999994</v>
      </c>
      <c r="E617" s="7" t="str">
        <f>VLOOKUP($A617,'Medical Examinations'!$A$1:$P$2336,13,FALSE)</f>
        <v>No</v>
      </c>
      <c r="F617" s="7" t="str">
        <f>VLOOKUP($A617,'Medical Examinations'!$A$1:$P$2336,5,FALSE)</f>
        <v>No</v>
      </c>
      <c r="G617" s="7" t="str">
        <f>VLOOKUP($A617,'Medical Examinations'!$A$1:$P$2336,6,FALSE)</f>
        <v>No</v>
      </c>
      <c r="H617" s="7">
        <f>VLOOKUP($A617,'Medical Examinations'!$A$1:$P$2336,12,FALSE)</f>
        <v>3</v>
      </c>
      <c r="I617" s="7" t="str">
        <f>VLOOKUP($A617,'Medical Examinations'!$A$1:$P$2336,14,FALSE)</f>
        <v>No</v>
      </c>
      <c r="J617" s="7" t="str">
        <f>VLOOKUP($A617,'Medical Examinations'!$A$1:$P$2336,15,FALSE)</f>
        <v>Obesity</v>
      </c>
      <c r="K617" s="7" t="str">
        <f>VLOOKUP($A617,'Medical Examinations'!$A$1:$P$2336,16,FALSE)</f>
        <v>Diabetes</v>
      </c>
      <c r="L617" s="12">
        <f>VLOOKUP($A617,'Hospitalisation Details'!$A$1:$U$2344,18,FALSE)</f>
        <v>21480</v>
      </c>
      <c r="M617" s="21">
        <f>VLOOKUP($A617,'Hospitalisation Details'!$A$1:$U$2344,21,FALSE)</f>
        <v>16069.08</v>
      </c>
      <c r="N617" s="9" t="str">
        <f>VLOOKUP($A617,'Hospitalisation Details'!$A$1:$U$2344,14,FALSE)</f>
        <v>tier - 2</v>
      </c>
      <c r="O617" s="9" t="str">
        <f>VLOOKUP($A617,'Hospitalisation Details'!$A$1:$U$2344,15,FALSE)</f>
        <v>tier - 2</v>
      </c>
      <c r="P617" s="9" t="str">
        <f>VLOOKUP($A617,'Hospitalisation Details'!$A$1:$U$2344,16,FALSE)</f>
        <v>R1024</v>
      </c>
      <c r="Q617" s="9">
        <f>VLOOKUP($A617,'Hospitalisation Details'!$A$1:$U$2344,20,FALSE)</f>
        <v>64</v>
      </c>
    </row>
    <row r="618" spans="1:17" ht="15.75" x14ac:dyDescent="0.25">
      <c r="A618" s="10" t="s">
        <v>1754</v>
      </c>
      <c r="B618" s="7" t="str">
        <f>VLOOKUP($A618,'Customer Names'!$A$1:$E$2336,4,FALSE)</f>
        <v xml:space="preserve">  Sarah</v>
      </c>
      <c r="C618" s="7">
        <f>VLOOKUP($A618,'Medical Examinations'!$A$1:$P$2336,2,FALSE)</f>
        <v>46.43</v>
      </c>
      <c r="D618" s="7">
        <f>VLOOKUP($A618,'Medical Examinations'!$A$1:$P$2336,3,FALSE)</f>
        <v>6.72</v>
      </c>
      <c r="E618" s="7" t="str">
        <f>VLOOKUP($A618,'Medical Examinations'!$A$1:$P$2336,13,FALSE)</f>
        <v>No</v>
      </c>
      <c r="F618" s="7" t="str">
        <f>VLOOKUP($A618,'Medical Examinations'!$A$1:$P$2336,5,FALSE)</f>
        <v>No</v>
      </c>
      <c r="G618" s="7" t="str">
        <f>VLOOKUP($A618,'Medical Examinations'!$A$1:$P$2336,6,FALSE)</f>
        <v>No</v>
      </c>
      <c r="H618" s="7" t="str">
        <f>VLOOKUP($A618,'Medical Examinations'!$A$1:$P$2336,12,FALSE)</f>
        <v>0</v>
      </c>
      <c r="I618" s="7" t="str">
        <f>VLOOKUP($A618,'Medical Examinations'!$A$1:$P$2336,14,FALSE)</f>
        <v>No</v>
      </c>
      <c r="J618" s="7" t="str">
        <f>VLOOKUP($A618,'Medical Examinations'!$A$1:$P$2336,15,FALSE)</f>
        <v>Obesity</v>
      </c>
      <c r="K618" s="7" t="str">
        <f>VLOOKUP($A618,'Medical Examinations'!$A$1:$P$2336,16,FALSE)</f>
        <v>Diabetes</v>
      </c>
      <c r="L618" s="12">
        <f>VLOOKUP($A618,'Hospitalisation Details'!$A$1:$U$2344,18,FALSE)</f>
        <v>28749</v>
      </c>
      <c r="M618" s="21">
        <f>VLOOKUP($A618,'Hospitalisation Details'!$A$1:$U$2344,21,FALSE)</f>
        <v>16062.89</v>
      </c>
      <c r="N618" s="9" t="str">
        <f>VLOOKUP($A618,'Hospitalisation Details'!$A$1:$U$2344,14,FALSE)</f>
        <v>tier - 2</v>
      </c>
      <c r="O618" s="9" t="str">
        <f>VLOOKUP($A618,'Hospitalisation Details'!$A$1:$U$2344,15,FALSE)</f>
        <v>tier - 2</v>
      </c>
      <c r="P618" s="9" t="str">
        <f>VLOOKUP($A618,'Hospitalisation Details'!$A$1:$U$2344,16,FALSE)</f>
        <v>R1026</v>
      </c>
      <c r="Q618" s="9">
        <f>VLOOKUP($A618,'Hospitalisation Details'!$A$1:$U$2344,20,FALSE)</f>
        <v>44</v>
      </c>
    </row>
    <row r="619" spans="1:17" ht="15.75" x14ac:dyDescent="0.25">
      <c r="A619" s="10" t="s">
        <v>1753</v>
      </c>
      <c r="B619" s="7" t="str">
        <f>VLOOKUP($A619,'Customer Names'!$A$1:$E$2336,4,FALSE)</f>
        <v xml:space="preserve">  Amy</v>
      </c>
      <c r="C619" s="7">
        <f>VLOOKUP($A619,'Medical Examinations'!$A$1:$P$2336,2,FALSE)</f>
        <v>53.63</v>
      </c>
      <c r="D619" s="7">
        <f>VLOOKUP($A619,'Medical Examinations'!$A$1:$P$2336,3,FALSE)</f>
        <v>5.47</v>
      </c>
      <c r="E619" s="7" t="str">
        <f>VLOOKUP($A619,'Medical Examinations'!$A$1:$P$2336,13,FALSE)</f>
        <v>Yes</v>
      </c>
      <c r="F619" s="7" t="str">
        <f>VLOOKUP($A619,'Medical Examinations'!$A$1:$P$2336,5,FALSE)</f>
        <v>No</v>
      </c>
      <c r="G619" s="7" t="str">
        <f>VLOOKUP($A619,'Medical Examinations'!$A$1:$P$2336,6,FALSE)</f>
        <v>No</v>
      </c>
      <c r="H619" s="7">
        <f>VLOOKUP($A619,'Medical Examinations'!$A$1:$P$2336,12,FALSE)</f>
        <v>1</v>
      </c>
      <c r="I619" s="7" t="str">
        <f>VLOOKUP($A619,'Medical Examinations'!$A$1:$P$2336,14,FALSE)</f>
        <v>No</v>
      </c>
      <c r="J619" s="7" t="str">
        <f>VLOOKUP($A619,'Medical Examinations'!$A$1:$P$2336,15,FALSE)</f>
        <v>Obesity</v>
      </c>
      <c r="K619" s="7" t="str">
        <f>VLOOKUP($A619,'Medical Examinations'!$A$1:$P$2336,16,FALSE)</f>
        <v>Normal</v>
      </c>
      <c r="L619" s="12">
        <f>VLOOKUP($A619,'Hospitalisation Details'!$A$1:$U$2344,18,FALSE)</f>
        <v>32482</v>
      </c>
      <c r="M619" s="21">
        <f>VLOOKUP($A619,'Hospitalisation Details'!$A$1:$U$2344,21,FALSE)</f>
        <v>16059.06</v>
      </c>
      <c r="N619" s="9" t="str">
        <f>VLOOKUP($A619,'Hospitalisation Details'!$A$1:$U$2344,14,FALSE)</f>
        <v>tier - 2</v>
      </c>
      <c r="O619" s="9" t="str">
        <f>VLOOKUP($A619,'Hospitalisation Details'!$A$1:$U$2344,15,FALSE)</f>
        <v>tier - 3</v>
      </c>
      <c r="P619" s="9" t="str">
        <f>VLOOKUP($A619,'Hospitalisation Details'!$A$1:$U$2344,16,FALSE)</f>
        <v>R1012</v>
      </c>
      <c r="Q619" s="9">
        <f>VLOOKUP($A619,'Hospitalisation Details'!$A$1:$U$2344,20,FALSE)</f>
        <v>34</v>
      </c>
    </row>
    <row r="620" spans="1:17" ht="15.75" x14ac:dyDescent="0.25">
      <c r="A620" s="10" t="s">
        <v>1752</v>
      </c>
      <c r="B620" s="7" t="str">
        <f>VLOOKUP($A620,'Customer Names'!$A$1:$E$2336,4,FALSE)</f>
        <v xml:space="preserve">  Brittany L</v>
      </c>
      <c r="C620" s="7">
        <f>VLOOKUP($A620,'Medical Examinations'!$A$1:$P$2336,2,FALSE)</f>
        <v>48.7</v>
      </c>
      <c r="D620" s="7">
        <f>VLOOKUP($A620,'Medical Examinations'!$A$1:$P$2336,3,FALSE)</f>
        <v>4.71</v>
      </c>
      <c r="E620" s="7" t="str">
        <f>VLOOKUP($A620,'Medical Examinations'!$A$1:$P$2336,13,FALSE)</f>
        <v>No</v>
      </c>
      <c r="F620" s="7" t="str">
        <f>VLOOKUP($A620,'Medical Examinations'!$A$1:$P$2336,5,FALSE)</f>
        <v>No</v>
      </c>
      <c r="G620" s="7" t="str">
        <f>VLOOKUP($A620,'Medical Examinations'!$A$1:$P$2336,6,FALSE)</f>
        <v>No</v>
      </c>
      <c r="H620" s="7" t="str">
        <f>VLOOKUP($A620,'Medical Examinations'!$A$1:$P$2336,12,FALSE)</f>
        <v>0</v>
      </c>
      <c r="I620" s="7" t="str">
        <f>VLOOKUP($A620,'Medical Examinations'!$A$1:$P$2336,14,FALSE)</f>
        <v>No</v>
      </c>
      <c r="J620" s="7" t="str">
        <f>VLOOKUP($A620,'Medical Examinations'!$A$1:$P$2336,15,FALSE)</f>
        <v>Obesity</v>
      </c>
      <c r="K620" s="7" t="str">
        <f>VLOOKUP($A620,'Medical Examinations'!$A$1:$P$2336,16,FALSE)</f>
        <v>Normal</v>
      </c>
      <c r="L620" s="12">
        <f>VLOOKUP($A620,'Hospitalisation Details'!$A$1:$U$2344,18,FALSE)</f>
        <v>29483</v>
      </c>
      <c r="M620" s="21">
        <f>VLOOKUP($A620,'Hospitalisation Details'!$A$1:$U$2344,21,FALSE)</f>
        <v>15966.19</v>
      </c>
      <c r="N620" s="9" t="str">
        <f>VLOOKUP($A620,'Hospitalisation Details'!$A$1:$U$2344,14,FALSE)</f>
        <v>tier - 2</v>
      </c>
      <c r="O620" s="9" t="str">
        <f>VLOOKUP($A620,'Hospitalisation Details'!$A$1:$U$2344,15,FALSE)</f>
        <v>tier - 2</v>
      </c>
      <c r="P620" s="9" t="str">
        <f>VLOOKUP($A620,'Hospitalisation Details'!$A$1:$U$2344,16,FALSE)</f>
        <v>R1012</v>
      </c>
      <c r="Q620" s="9">
        <f>VLOOKUP($A620,'Hospitalisation Details'!$A$1:$U$2344,20,FALSE)</f>
        <v>42</v>
      </c>
    </row>
    <row r="621" spans="1:17" ht="15.75" x14ac:dyDescent="0.25">
      <c r="A621" s="10" t="s">
        <v>1751</v>
      </c>
      <c r="B621" s="7" t="str">
        <f>VLOOKUP($A621,'Customer Names'!$A$1:$E$2336,4,FALSE)</f>
        <v xml:space="preserve">  Jessica L</v>
      </c>
      <c r="C621" s="7">
        <f>VLOOKUP($A621,'Medical Examinations'!$A$1:$P$2336,2,FALSE)</f>
        <v>48.81</v>
      </c>
      <c r="D621" s="7">
        <f>VLOOKUP($A621,'Medical Examinations'!$A$1:$P$2336,3,FALSE)</f>
        <v>5.49</v>
      </c>
      <c r="E621" s="7" t="str">
        <f>VLOOKUP($A621,'Medical Examinations'!$A$1:$P$2336,13,FALSE)</f>
        <v>No</v>
      </c>
      <c r="F621" s="7" t="str">
        <f>VLOOKUP($A621,'Medical Examinations'!$A$1:$P$2336,5,FALSE)</f>
        <v>No</v>
      </c>
      <c r="G621" s="7" t="str">
        <f>VLOOKUP($A621,'Medical Examinations'!$A$1:$P$2336,6,FALSE)</f>
        <v>No</v>
      </c>
      <c r="H621" s="7" t="str">
        <f>VLOOKUP($A621,'Medical Examinations'!$A$1:$P$2336,12,FALSE)</f>
        <v>0</v>
      </c>
      <c r="I621" s="7" t="str">
        <f>VLOOKUP($A621,'Medical Examinations'!$A$1:$P$2336,14,FALSE)</f>
        <v>No</v>
      </c>
      <c r="J621" s="7" t="str">
        <f>VLOOKUP($A621,'Medical Examinations'!$A$1:$P$2336,15,FALSE)</f>
        <v>Obesity</v>
      </c>
      <c r="K621" s="7" t="str">
        <f>VLOOKUP($A621,'Medical Examinations'!$A$1:$P$2336,16,FALSE)</f>
        <v>Normal</v>
      </c>
      <c r="L621" s="12">
        <f>VLOOKUP($A621,'Hospitalisation Details'!$A$1:$U$2344,18,FALSE)</f>
        <v>30156</v>
      </c>
      <c r="M621" s="21">
        <f>VLOOKUP($A621,'Hospitalisation Details'!$A$1:$U$2344,21,FALSE)</f>
        <v>15965.29</v>
      </c>
      <c r="N621" s="9" t="str">
        <f>VLOOKUP($A621,'Hospitalisation Details'!$A$1:$U$2344,14,FALSE)</f>
        <v>tier - 2</v>
      </c>
      <c r="O621" s="9" t="str">
        <f>VLOOKUP($A621,'Hospitalisation Details'!$A$1:$U$2344,15,FALSE)</f>
        <v>tier - 1</v>
      </c>
      <c r="P621" s="9" t="str">
        <f>VLOOKUP($A621,'Hospitalisation Details'!$A$1:$U$2344,16,FALSE)</f>
        <v>R1012</v>
      </c>
      <c r="Q621" s="9">
        <f>VLOOKUP($A621,'Hospitalisation Details'!$A$1:$U$2344,20,FALSE)</f>
        <v>40</v>
      </c>
    </row>
    <row r="622" spans="1:17" ht="15.75" x14ac:dyDescent="0.25">
      <c r="A622" s="10" t="s">
        <v>1750</v>
      </c>
      <c r="B622" s="7" t="str">
        <f>VLOOKUP($A622,'Customer Names'!$A$1:$E$2336,4,FALSE)</f>
        <v xml:space="preserve">  Kristina K</v>
      </c>
      <c r="C622" s="7">
        <f>VLOOKUP($A622,'Medical Examinations'!$A$1:$P$2336,2,FALSE)</f>
        <v>47.53</v>
      </c>
      <c r="D622" s="7">
        <f>VLOOKUP($A622,'Medical Examinations'!$A$1:$P$2336,3,FALSE)</f>
        <v>4.72</v>
      </c>
      <c r="E622" s="7" t="str">
        <f>VLOOKUP($A622,'Medical Examinations'!$A$1:$P$2336,13,FALSE)</f>
        <v>No</v>
      </c>
      <c r="F622" s="7" t="str">
        <f>VLOOKUP($A622,'Medical Examinations'!$A$1:$P$2336,5,FALSE)</f>
        <v>No</v>
      </c>
      <c r="G622" s="7" t="str">
        <f>VLOOKUP($A622,'Medical Examinations'!$A$1:$P$2336,6,FALSE)</f>
        <v>No</v>
      </c>
      <c r="H622" s="7" t="str">
        <f>VLOOKUP($A622,'Medical Examinations'!$A$1:$P$2336,12,FALSE)</f>
        <v>0</v>
      </c>
      <c r="I622" s="7" t="str">
        <f>VLOOKUP($A622,'Medical Examinations'!$A$1:$P$2336,14,FALSE)</f>
        <v>No</v>
      </c>
      <c r="J622" s="7" t="str">
        <f>VLOOKUP($A622,'Medical Examinations'!$A$1:$P$2336,15,FALSE)</f>
        <v>Obesity</v>
      </c>
      <c r="K622" s="7" t="str">
        <f>VLOOKUP($A622,'Medical Examinations'!$A$1:$P$2336,16,FALSE)</f>
        <v>Normal</v>
      </c>
      <c r="L622" s="12">
        <f>VLOOKUP($A622,'Hospitalisation Details'!$A$1:$U$2344,18,FALSE)</f>
        <v>29506</v>
      </c>
      <c r="M622" s="21">
        <f>VLOOKUP($A622,'Hospitalisation Details'!$A$1:$U$2344,21,FALSE)</f>
        <v>15922.29</v>
      </c>
      <c r="N622" s="9" t="str">
        <f>VLOOKUP($A622,'Hospitalisation Details'!$A$1:$U$2344,14,FALSE)</f>
        <v>tier - 2</v>
      </c>
      <c r="O622" s="9" t="str">
        <f>VLOOKUP($A622,'Hospitalisation Details'!$A$1:$U$2344,15,FALSE)</f>
        <v>tier - 3</v>
      </c>
      <c r="P622" s="9" t="str">
        <f>VLOOKUP($A622,'Hospitalisation Details'!$A$1:$U$2344,16,FALSE)</f>
        <v>R1026</v>
      </c>
      <c r="Q622" s="9">
        <f>VLOOKUP($A622,'Hospitalisation Details'!$A$1:$U$2344,20,FALSE)</f>
        <v>42</v>
      </c>
    </row>
    <row r="623" spans="1:17" ht="15.75" x14ac:dyDescent="0.25">
      <c r="A623" s="10" t="s">
        <v>1749</v>
      </c>
      <c r="B623" s="7" t="str">
        <f>VLOOKUP($A623,'Customer Names'!$A$1:$E$2336,4,FALSE)</f>
        <v xml:space="preserve">  Brad</v>
      </c>
      <c r="C623" s="7">
        <f>VLOOKUP($A623,'Medical Examinations'!$A$1:$P$2336,2,FALSE)</f>
        <v>36.85</v>
      </c>
      <c r="D623" s="7">
        <f>VLOOKUP($A623,'Medical Examinations'!$A$1:$P$2336,3,FALSE)</f>
        <v>6.7</v>
      </c>
      <c r="E623" s="7" t="str">
        <f>VLOOKUP($A623,'Medical Examinations'!$A$1:$P$2336,13,FALSE)</f>
        <v>No</v>
      </c>
      <c r="F623" s="7" t="str">
        <f>VLOOKUP($A623,'Medical Examinations'!$A$1:$P$2336,5,FALSE)</f>
        <v>No</v>
      </c>
      <c r="G623" s="7" t="str">
        <f>VLOOKUP($A623,'Medical Examinations'!$A$1:$P$2336,6,FALSE)</f>
        <v>No</v>
      </c>
      <c r="H623" s="7" t="str">
        <f>VLOOKUP($A623,'Medical Examinations'!$A$1:$P$2336,12,FALSE)</f>
        <v>0</v>
      </c>
      <c r="I623" s="7" t="str">
        <f>VLOOKUP($A623,'Medical Examinations'!$A$1:$P$2336,14,FALSE)</f>
        <v>No</v>
      </c>
      <c r="J623" s="7" t="str">
        <f>VLOOKUP($A623,'Medical Examinations'!$A$1:$P$2336,15,FALSE)</f>
        <v>Obesity</v>
      </c>
      <c r="K623" s="7" t="str">
        <f>VLOOKUP($A623,'Medical Examinations'!$A$1:$P$2336,16,FALSE)</f>
        <v>Diabetes</v>
      </c>
      <c r="L623" s="12">
        <f>VLOOKUP($A623,'Hospitalisation Details'!$A$1:$U$2344,18,FALSE)</f>
        <v>23005</v>
      </c>
      <c r="M623" s="21">
        <f>VLOOKUP($A623,'Hospitalisation Details'!$A$1:$U$2344,21,FALSE)</f>
        <v>15840.81</v>
      </c>
      <c r="N623" s="9" t="str">
        <f>VLOOKUP($A623,'Hospitalisation Details'!$A$1:$U$2344,14,FALSE)</f>
        <v>tier - 2</v>
      </c>
      <c r="O623" s="9" t="str">
        <f>VLOOKUP($A623,'Hospitalisation Details'!$A$1:$U$2344,15,FALSE)</f>
        <v>tier - 1</v>
      </c>
      <c r="P623" s="9" t="str">
        <f>VLOOKUP($A623,'Hospitalisation Details'!$A$1:$U$2344,16,FALSE)</f>
        <v>R1022</v>
      </c>
      <c r="Q623" s="9">
        <f>VLOOKUP($A623,'Hospitalisation Details'!$A$1:$U$2344,20,FALSE)</f>
        <v>60</v>
      </c>
    </row>
    <row r="624" spans="1:17" ht="15.75" x14ac:dyDescent="0.25">
      <c r="A624" s="10" t="s">
        <v>1748</v>
      </c>
      <c r="B624" s="7" t="str">
        <f>VLOOKUP($A624,'Customer Names'!$A$1:$E$2336,4,FALSE)</f>
        <v xml:space="preserve">  Margaret O</v>
      </c>
      <c r="C624" s="7">
        <f>VLOOKUP($A624,'Medical Examinations'!$A$1:$P$2336,2,FALSE)</f>
        <v>29.3</v>
      </c>
      <c r="D624" s="7">
        <f>VLOOKUP($A624,'Medical Examinations'!$A$1:$P$2336,3,FALSE)</f>
        <v>5.5</v>
      </c>
      <c r="E624" s="7" t="str">
        <f>VLOOKUP($A624,'Medical Examinations'!$A$1:$P$2336,13,FALSE)</f>
        <v>No</v>
      </c>
      <c r="F624" s="7" t="str">
        <f>VLOOKUP($A624,'Medical Examinations'!$A$1:$P$2336,5,FALSE)</f>
        <v>No</v>
      </c>
      <c r="G624" s="7" t="str">
        <f>VLOOKUP($A624,'Medical Examinations'!$A$1:$P$2336,6,FALSE)</f>
        <v>No</v>
      </c>
      <c r="H624" s="7" t="str">
        <f>VLOOKUP($A624,'Medical Examinations'!$A$1:$P$2336,12,FALSE)</f>
        <v>0</v>
      </c>
      <c r="I624" s="7" t="str">
        <f>VLOOKUP($A624,'Medical Examinations'!$A$1:$P$2336,14,FALSE)</f>
        <v>No</v>
      </c>
      <c r="J624" s="7" t="str">
        <f>VLOOKUP($A624,'Medical Examinations'!$A$1:$P$2336,15,FALSE)</f>
        <v>Over weight</v>
      </c>
      <c r="K624" s="7" t="str">
        <f>VLOOKUP($A624,'Medical Examinations'!$A$1:$P$2336,16,FALSE)</f>
        <v>Normal</v>
      </c>
      <c r="L624" s="12">
        <f>VLOOKUP($A624,'Hospitalisation Details'!$A$1:$U$2344,18,FALSE)</f>
        <v>30266</v>
      </c>
      <c r="M624" s="21">
        <f>VLOOKUP($A624,'Hospitalisation Details'!$A$1:$U$2344,21,FALSE)</f>
        <v>15828.82</v>
      </c>
      <c r="N624" s="9" t="str">
        <f>VLOOKUP($A624,'Hospitalisation Details'!$A$1:$U$2344,14,FALSE)</f>
        <v>tier - 2</v>
      </c>
      <c r="O624" s="9" t="str">
        <f>VLOOKUP($A624,'Hospitalisation Details'!$A$1:$U$2344,15,FALSE)</f>
        <v>tier - 3</v>
      </c>
      <c r="P624" s="9" t="str">
        <f>VLOOKUP($A624,'Hospitalisation Details'!$A$1:$U$2344,16,FALSE)</f>
        <v>R1011</v>
      </c>
      <c r="Q624" s="9">
        <f>VLOOKUP($A624,'Hospitalisation Details'!$A$1:$U$2344,20,FALSE)</f>
        <v>40</v>
      </c>
    </row>
    <row r="625" spans="1:17" ht="15.75" x14ac:dyDescent="0.25">
      <c r="A625" s="10" t="s">
        <v>1747</v>
      </c>
      <c r="B625" s="7" t="str">
        <f>VLOOKUP($A625,'Customer Names'!$A$1:$E$2336,4,FALSE)</f>
        <v xml:space="preserve">  Craig R</v>
      </c>
      <c r="C625" s="7">
        <f>VLOOKUP($A625,'Medical Examinations'!$A$1:$P$2336,2,FALSE)</f>
        <v>19.3</v>
      </c>
      <c r="D625" s="7">
        <f>VLOOKUP($A625,'Medical Examinations'!$A$1:$P$2336,3,FALSE)</f>
        <v>4.46</v>
      </c>
      <c r="E625" s="7" t="str">
        <f>VLOOKUP($A625,'Medical Examinations'!$A$1:$P$2336,13,FALSE)</f>
        <v>No</v>
      </c>
      <c r="F625" s="7" t="str">
        <f>VLOOKUP($A625,'Medical Examinations'!$A$1:$P$2336,5,FALSE)</f>
        <v>No</v>
      </c>
      <c r="G625" s="7" t="str">
        <f>VLOOKUP($A625,'Medical Examinations'!$A$1:$P$2336,6,FALSE)</f>
        <v>No</v>
      </c>
      <c r="H625" s="7">
        <f>VLOOKUP($A625,'Medical Examinations'!$A$1:$P$2336,12,FALSE)</f>
        <v>1</v>
      </c>
      <c r="I625" s="7" t="str">
        <f>VLOOKUP($A625,'Medical Examinations'!$A$1:$P$2336,14,FALSE)</f>
        <v>Yes</v>
      </c>
      <c r="J625" s="7" t="str">
        <f>VLOOKUP($A625,'Medical Examinations'!$A$1:$P$2336,15,FALSE)</f>
        <v>Normal weight</v>
      </c>
      <c r="K625" s="7" t="str">
        <f>VLOOKUP($A625,'Medical Examinations'!$A$1:$P$2336,16,FALSE)</f>
        <v>Normal</v>
      </c>
      <c r="L625" s="12">
        <f>VLOOKUP($A625,'Hospitalisation Details'!$A$1:$U$2344,18,FALSE)</f>
        <v>30859</v>
      </c>
      <c r="M625" s="21">
        <f>VLOOKUP($A625,'Hospitalisation Details'!$A$1:$U$2344,21,FALSE)</f>
        <v>15820.7</v>
      </c>
      <c r="N625" s="9" t="str">
        <f>VLOOKUP($A625,'Hospitalisation Details'!$A$1:$U$2344,14,FALSE)</f>
        <v>tier - 2</v>
      </c>
      <c r="O625" s="9" t="str">
        <f>VLOOKUP($A625,'Hospitalisation Details'!$A$1:$U$2344,15,FALSE)</f>
        <v>tier - 3</v>
      </c>
      <c r="P625" s="9" t="str">
        <f>VLOOKUP($A625,'Hospitalisation Details'!$A$1:$U$2344,16,FALSE)</f>
        <v>R1011</v>
      </c>
      <c r="Q625" s="9">
        <f>VLOOKUP($A625,'Hospitalisation Details'!$A$1:$U$2344,20,FALSE)</f>
        <v>38</v>
      </c>
    </row>
    <row r="626" spans="1:17" ht="15.75" x14ac:dyDescent="0.25">
      <c r="A626" s="10" t="s">
        <v>1746</v>
      </c>
      <c r="B626" s="7" t="str">
        <f>VLOOKUP($A626,'Customer Names'!$A$1:$E$2336,4,FALSE)</f>
        <v xml:space="preserve">  Simo</v>
      </c>
      <c r="C626" s="7">
        <f>VLOOKUP($A626,'Medical Examinations'!$A$1:$P$2336,2,FALSE)</f>
        <v>24.13</v>
      </c>
      <c r="D626" s="7">
        <f>VLOOKUP($A626,'Medical Examinations'!$A$1:$P$2336,3,FALSE)</f>
        <v>5.29</v>
      </c>
      <c r="E626" s="7" t="str">
        <f>VLOOKUP($A626,'Medical Examinations'!$A$1:$P$2336,13,FALSE)</f>
        <v>Yes</v>
      </c>
      <c r="F626" s="7" t="str">
        <f>VLOOKUP($A626,'Medical Examinations'!$A$1:$P$2336,5,FALSE)</f>
        <v>No</v>
      </c>
      <c r="G626" s="7" t="str">
        <f>VLOOKUP($A626,'Medical Examinations'!$A$1:$P$2336,6,FALSE)</f>
        <v>Yes</v>
      </c>
      <c r="H626" s="7">
        <f>VLOOKUP($A626,'Medical Examinations'!$A$1:$P$2336,12,FALSE)</f>
        <v>1</v>
      </c>
      <c r="I626" s="7" t="str">
        <f>VLOOKUP($A626,'Medical Examinations'!$A$1:$P$2336,14,FALSE)</f>
        <v>Yes</v>
      </c>
      <c r="J626" s="7" t="str">
        <f>VLOOKUP($A626,'Medical Examinations'!$A$1:$P$2336,15,FALSE)</f>
        <v>Normal weight</v>
      </c>
      <c r="K626" s="7" t="str">
        <f>VLOOKUP($A626,'Medical Examinations'!$A$1:$P$2336,16,FALSE)</f>
        <v>Normal</v>
      </c>
      <c r="L626" s="12">
        <f>VLOOKUP($A626,'Hospitalisation Details'!$A$1:$U$2344,18,FALSE)</f>
        <v>35712</v>
      </c>
      <c r="M626" s="21">
        <f>VLOOKUP($A626,'Hospitalisation Details'!$A$1:$U$2344,21,FALSE)</f>
        <v>15817.99</v>
      </c>
      <c r="N626" s="9" t="str">
        <f>VLOOKUP($A626,'Hospitalisation Details'!$A$1:$U$2344,14,FALSE)</f>
        <v>tier - 2</v>
      </c>
      <c r="O626" s="9" t="str">
        <f>VLOOKUP($A626,'Hospitalisation Details'!$A$1:$U$2344,15,FALSE)</f>
        <v>tier - 2</v>
      </c>
      <c r="P626" s="9" t="str">
        <f>VLOOKUP($A626,'Hospitalisation Details'!$A$1:$U$2344,16,FALSE)</f>
        <v>R1012</v>
      </c>
      <c r="Q626" s="9">
        <f>VLOOKUP($A626,'Hospitalisation Details'!$A$1:$U$2344,20,FALSE)</f>
        <v>25</v>
      </c>
    </row>
    <row r="627" spans="1:17" ht="15.75" x14ac:dyDescent="0.25">
      <c r="A627" s="10" t="s">
        <v>1745</v>
      </c>
      <c r="B627" s="7" t="str">
        <f>VLOOKUP($A627,'Customer Names'!$A$1:$E$2336,4,FALSE)</f>
        <v xml:space="preserve">  Christopher J</v>
      </c>
      <c r="C627" s="7">
        <f>VLOOKUP($A627,'Medical Examinations'!$A$1:$P$2336,2,FALSE)</f>
        <v>46.7</v>
      </c>
      <c r="D627" s="7">
        <f>VLOOKUP($A627,'Medical Examinations'!$A$1:$P$2336,3,FALSE)</f>
        <v>10.99</v>
      </c>
      <c r="E627" s="7" t="str">
        <f>VLOOKUP($A627,'Medical Examinations'!$A$1:$P$2336,13,FALSE)</f>
        <v>No</v>
      </c>
      <c r="F627" s="7" t="str">
        <f>VLOOKUP($A627,'Medical Examinations'!$A$1:$P$2336,5,FALSE)</f>
        <v>No</v>
      </c>
      <c r="G627" s="7" t="str">
        <f>VLOOKUP($A627,'Medical Examinations'!$A$1:$P$2336,6,FALSE)</f>
        <v>No</v>
      </c>
      <c r="H627" s="7" t="str">
        <f>VLOOKUP($A627,'Medical Examinations'!$A$1:$P$2336,12,FALSE)</f>
        <v>0</v>
      </c>
      <c r="I627" s="7" t="str">
        <f>VLOOKUP($A627,'Medical Examinations'!$A$1:$P$2336,14,FALSE)</f>
        <v>No</v>
      </c>
      <c r="J627" s="7" t="str">
        <f>VLOOKUP($A627,'Medical Examinations'!$A$1:$P$2336,15,FALSE)</f>
        <v>Obesity</v>
      </c>
      <c r="K627" s="7" t="str">
        <f>VLOOKUP($A627,'Medical Examinations'!$A$1:$P$2336,16,FALSE)</f>
        <v>Diabetes</v>
      </c>
      <c r="L627" s="12">
        <f>VLOOKUP($A627,'Hospitalisation Details'!$A$1:$U$2344,18,FALSE)</f>
        <v>27270</v>
      </c>
      <c r="M627" s="21">
        <f>VLOOKUP($A627,'Hospitalisation Details'!$A$1:$U$2344,21,FALSE)</f>
        <v>15746.62</v>
      </c>
      <c r="N627" s="9" t="str">
        <f>VLOOKUP($A627,'Hospitalisation Details'!$A$1:$U$2344,14,FALSE)</f>
        <v>tier - 2</v>
      </c>
      <c r="O627" s="9" t="str">
        <f>VLOOKUP($A627,'Hospitalisation Details'!$A$1:$U$2344,15,FALSE)</f>
        <v>tier - 1</v>
      </c>
      <c r="P627" s="9" t="str">
        <f>VLOOKUP($A627,'Hospitalisation Details'!$A$1:$U$2344,16,FALSE)</f>
        <v>R1012</v>
      </c>
      <c r="Q627" s="9">
        <f>VLOOKUP($A627,'Hospitalisation Details'!$A$1:$U$2344,20,FALSE)</f>
        <v>48</v>
      </c>
    </row>
    <row r="628" spans="1:17" ht="15.75" x14ac:dyDescent="0.25">
      <c r="A628" s="10" t="s">
        <v>1744</v>
      </c>
      <c r="B628" s="7" t="str">
        <f>VLOOKUP($A628,'Customer Names'!$A$1:$E$2336,4,FALSE)</f>
        <v xml:space="preserve">  Mario Sr</v>
      </c>
      <c r="C628" s="7">
        <f>VLOOKUP($A628,'Medical Examinations'!$A$1:$P$2336,2,FALSE)</f>
        <v>45.27</v>
      </c>
      <c r="D628" s="7">
        <f>VLOOKUP($A628,'Medical Examinations'!$A$1:$P$2336,3,FALSE)</f>
        <v>5.2</v>
      </c>
      <c r="E628" s="7" t="str">
        <f>VLOOKUP($A628,'Medical Examinations'!$A$1:$P$2336,13,FALSE)</f>
        <v>Yes</v>
      </c>
      <c r="F628" s="7" t="str">
        <f>VLOOKUP($A628,'Medical Examinations'!$A$1:$P$2336,5,FALSE)</f>
        <v>No</v>
      </c>
      <c r="G628" s="7" t="str">
        <f>VLOOKUP($A628,'Medical Examinations'!$A$1:$P$2336,6,FALSE)</f>
        <v>No</v>
      </c>
      <c r="H628" s="7" t="str">
        <f>VLOOKUP($A628,'Medical Examinations'!$A$1:$P$2336,12,FALSE)</f>
        <v>0</v>
      </c>
      <c r="I628" s="7" t="str">
        <f>VLOOKUP($A628,'Medical Examinations'!$A$1:$P$2336,14,FALSE)</f>
        <v>No</v>
      </c>
      <c r="J628" s="7" t="str">
        <f>VLOOKUP($A628,'Medical Examinations'!$A$1:$P$2336,15,FALSE)</f>
        <v>Obesity</v>
      </c>
      <c r="K628" s="7" t="str">
        <f>VLOOKUP($A628,'Medical Examinations'!$A$1:$P$2336,16,FALSE)</f>
        <v>Normal</v>
      </c>
      <c r="L628" s="12">
        <f>VLOOKUP($A628,'Hospitalisation Details'!$A$1:$U$2344,18,FALSE)</f>
        <v>28023</v>
      </c>
      <c r="M628" s="21">
        <f>VLOOKUP($A628,'Hospitalisation Details'!$A$1:$U$2344,21,FALSE)</f>
        <v>15698.86</v>
      </c>
      <c r="N628" s="9" t="str">
        <f>VLOOKUP($A628,'Hospitalisation Details'!$A$1:$U$2344,14,FALSE)</f>
        <v>tier - 2</v>
      </c>
      <c r="O628" s="9" t="str">
        <f>VLOOKUP($A628,'Hospitalisation Details'!$A$1:$U$2344,15,FALSE)</f>
        <v>tier - 2</v>
      </c>
      <c r="P628" s="9" t="str">
        <f>VLOOKUP($A628,'Hospitalisation Details'!$A$1:$U$2344,16,FALSE)</f>
        <v>R1012</v>
      </c>
      <c r="Q628" s="9">
        <f>VLOOKUP($A628,'Hospitalisation Details'!$A$1:$U$2344,20,FALSE)</f>
        <v>46</v>
      </c>
    </row>
    <row r="629" spans="1:17" ht="15.75" x14ac:dyDescent="0.25">
      <c r="A629" s="10" t="s">
        <v>1743</v>
      </c>
      <c r="B629" s="7" t="str">
        <f>VLOOKUP($A629,'Customer Names'!$A$1:$E$2336,4,FALSE)</f>
        <v xml:space="preserve">  Meghann R</v>
      </c>
      <c r="C629" s="7">
        <f>VLOOKUP($A629,'Medical Examinations'!$A$1:$P$2336,2,FALSE)</f>
        <v>44.29</v>
      </c>
      <c r="D629" s="7">
        <f>VLOOKUP($A629,'Medical Examinations'!$A$1:$P$2336,3,FALSE)</f>
        <v>9.66</v>
      </c>
      <c r="E629" s="7" t="str">
        <f>VLOOKUP($A629,'Medical Examinations'!$A$1:$P$2336,13,FALSE)</f>
        <v>No</v>
      </c>
      <c r="F629" s="7" t="str">
        <f>VLOOKUP($A629,'Medical Examinations'!$A$1:$P$2336,5,FALSE)</f>
        <v>No</v>
      </c>
      <c r="G629" s="7" t="str">
        <f>VLOOKUP($A629,'Medical Examinations'!$A$1:$P$2336,6,FALSE)</f>
        <v>No</v>
      </c>
      <c r="H629" s="7">
        <f>VLOOKUP($A629,'Medical Examinations'!$A$1:$P$2336,12,FALSE)</f>
        <v>2</v>
      </c>
      <c r="I629" s="7" t="str">
        <f>VLOOKUP($A629,'Medical Examinations'!$A$1:$P$2336,14,FALSE)</f>
        <v>No</v>
      </c>
      <c r="J629" s="7" t="str">
        <f>VLOOKUP($A629,'Medical Examinations'!$A$1:$P$2336,15,FALSE)</f>
        <v>Obesity</v>
      </c>
      <c r="K629" s="7" t="str">
        <f>VLOOKUP($A629,'Medical Examinations'!$A$1:$P$2336,16,FALSE)</f>
        <v>Diabetes</v>
      </c>
      <c r="L629" s="12">
        <f>VLOOKUP($A629,'Hospitalisation Details'!$A$1:$U$2344,18,FALSE)</f>
        <v>26841</v>
      </c>
      <c r="M629" s="21">
        <f>VLOOKUP($A629,'Hospitalisation Details'!$A$1:$U$2344,21,FALSE)</f>
        <v>15670.3</v>
      </c>
      <c r="N629" s="9" t="str">
        <f>VLOOKUP($A629,'Hospitalisation Details'!$A$1:$U$2344,14,FALSE)</f>
        <v>tier - 2</v>
      </c>
      <c r="O629" s="9" t="str">
        <f>VLOOKUP($A629,'Hospitalisation Details'!$A$1:$U$2344,15,FALSE)</f>
        <v>tier - 2</v>
      </c>
      <c r="P629" s="9" t="str">
        <f>VLOOKUP($A629,'Hospitalisation Details'!$A$1:$U$2344,16,FALSE)</f>
        <v>R1026</v>
      </c>
      <c r="Q629" s="9">
        <f>VLOOKUP($A629,'Hospitalisation Details'!$A$1:$U$2344,20,FALSE)</f>
        <v>49</v>
      </c>
    </row>
    <row r="630" spans="1:17" ht="15.75" x14ac:dyDescent="0.25">
      <c r="A630" s="10" t="s">
        <v>1742</v>
      </c>
      <c r="B630" s="7" t="str">
        <f>VLOOKUP($A630,'Customer Names'!$A$1:$E$2336,4,FALSE)</f>
        <v xml:space="preserve">  Scott M</v>
      </c>
      <c r="C630" s="7">
        <f>VLOOKUP($A630,'Medical Examinations'!$A$1:$P$2336,2,FALSE)</f>
        <v>54.59</v>
      </c>
      <c r="D630" s="7">
        <f>VLOOKUP($A630,'Medical Examinations'!$A$1:$P$2336,3,FALSE)</f>
        <v>4.22</v>
      </c>
      <c r="E630" s="7" t="str">
        <f>VLOOKUP($A630,'Medical Examinations'!$A$1:$P$2336,13,FALSE)</f>
        <v>Yes</v>
      </c>
      <c r="F630" s="7" t="str">
        <f>VLOOKUP($A630,'Medical Examinations'!$A$1:$P$2336,5,FALSE)</f>
        <v>No</v>
      </c>
      <c r="G630" s="7" t="str">
        <f>VLOOKUP($A630,'Medical Examinations'!$A$1:$P$2336,6,FALSE)</f>
        <v>No</v>
      </c>
      <c r="H630" s="7">
        <f>VLOOKUP($A630,'Medical Examinations'!$A$1:$P$2336,12,FALSE)</f>
        <v>1</v>
      </c>
      <c r="I630" s="7" t="str">
        <f>VLOOKUP($A630,'Medical Examinations'!$A$1:$P$2336,14,FALSE)</f>
        <v>No</v>
      </c>
      <c r="J630" s="7" t="str">
        <f>VLOOKUP($A630,'Medical Examinations'!$A$1:$P$2336,15,FALSE)</f>
        <v>Obesity</v>
      </c>
      <c r="K630" s="7" t="str">
        <f>VLOOKUP($A630,'Medical Examinations'!$A$1:$P$2336,16,FALSE)</f>
        <v>Normal</v>
      </c>
      <c r="L630" s="12">
        <f>VLOOKUP($A630,'Hospitalisation Details'!$A$1:$U$2344,18,FALSE)</f>
        <v>32499</v>
      </c>
      <c r="M630" s="21">
        <f>VLOOKUP($A630,'Hospitalisation Details'!$A$1:$U$2344,21,FALSE)</f>
        <v>15646.28</v>
      </c>
      <c r="N630" s="9" t="str">
        <f>VLOOKUP($A630,'Hospitalisation Details'!$A$1:$U$2344,14,FALSE)</f>
        <v>tier - 2</v>
      </c>
      <c r="O630" s="9" t="str">
        <f>VLOOKUP($A630,'Hospitalisation Details'!$A$1:$U$2344,15,FALSE)</f>
        <v>tier - 2</v>
      </c>
      <c r="P630" s="9" t="str">
        <f>VLOOKUP($A630,'Hospitalisation Details'!$A$1:$U$2344,16,FALSE)</f>
        <v>R1011</v>
      </c>
      <c r="Q630" s="9">
        <f>VLOOKUP($A630,'Hospitalisation Details'!$A$1:$U$2344,20,FALSE)</f>
        <v>34</v>
      </c>
    </row>
    <row r="631" spans="1:17" ht="15.75" x14ac:dyDescent="0.25">
      <c r="A631" s="10" t="s">
        <v>1741</v>
      </c>
      <c r="B631" s="7" t="str">
        <f>VLOOKUP($A631,'Customer Names'!$A$1:$E$2336,4,FALSE)</f>
        <v xml:space="preserve">  Caitlin E</v>
      </c>
      <c r="C631" s="7">
        <f>VLOOKUP($A631,'Medical Examinations'!$A$1:$P$2336,2,FALSE)</f>
        <v>32.965000000000003</v>
      </c>
      <c r="D631" s="7">
        <f>VLOOKUP($A631,'Medical Examinations'!$A$1:$P$2336,3,FALSE)</f>
        <v>11.78</v>
      </c>
      <c r="E631" s="7" t="str">
        <f>VLOOKUP($A631,'Medical Examinations'!$A$1:$P$2336,13,FALSE)</f>
        <v>No</v>
      </c>
      <c r="F631" s="7" t="str">
        <f>VLOOKUP($A631,'Medical Examinations'!$A$1:$P$2336,5,FALSE)</f>
        <v>No</v>
      </c>
      <c r="G631" s="7" t="str">
        <f>VLOOKUP($A631,'Medical Examinations'!$A$1:$P$2336,6,FALSE)</f>
        <v>No</v>
      </c>
      <c r="H631" s="7" t="str">
        <f>VLOOKUP($A631,'Medical Examinations'!$A$1:$P$2336,12,FALSE)</f>
        <v>0</v>
      </c>
      <c r="I631" s="7" t="str">
        <f>VLOOKUP($A631,'Medical Examinations'!$A$1:$P$2336,14,FALSE)</f>
        <v>No</v>
      </c>
      <c r="J631" s="7" t="str">
        <f>VLOOKUP($A631,'Medical Examinations'!$A$1:$P$2336,15,FALSE)</f>
        <v>Obesity</v>
      </c>
      <c r="K631" s="7" t="str">
        <f>VLOOKUP($A631,'Medical Examinations'!$A$1:$P$2336,16,FALSE)</f>
        <v>Diabetes</v>
      </c>
      <c r="L631" s="12">
        <f>VLOOKUP($A631,'Hospitalisation Details'!$A$1:$U$2344,18,FALSE)</f>
        <v>22073</v>
      </c>
      <c r="M631" s="21">
        <f>VLOOKUP($A631,'Hospitalisation Details'!$A$1:$U$2344,21,FALSE)</f>
        <v>15612.19</v>
      </c>
      <c r="N631" s="9" t="str">
        <f>VLOOKUP($A631,'Hospitalisation Details'!$A$1:$U$2344,14,FALSE)</f>
        <v>tier - 2</v>
      </c>
      <c r="O631" s="9" t="str">
        <f>VLOOKUP($A631,'Hospitalisation Details'!$A$1:$U$2344,15,FALSE)</f>
        <v>tier - 2</v>
      </c>
      <c r="P631" s="9" t="str">
        <f>VLOOKUP($A631,'Hospitalisation Details'!$A$1:$U$2344,16,FALSE)</f>
        <v>R1012</v>
      </c>
      <c r="Q631" s="9">
        <f>VLOOKUP($A631,'Hospitalisation Details'!$A$1:$U$2344,20,FALSE)</f>
        <v>63</v>
      </c>
    </row>
    <row r="632" spans="1:17" ht="15.75" x14ac:dyDescent="0.25">
      <c r="A632" s="10" t="s">
        <v>1740</v>
      </c>
      <c r="B632" s="7" t="str">
        <f>VLOOKUP($A632,'Customer Names'!$A$1:$E$2336,4,FALSE)</f>
        <v xml:space="preserve">  Samantha A</v>
      </c>
      <c r="C632" s="7">
        <f>VLOOKUP($A632,'Medical Examinations'!$A$1:$P$2336,2,FALSE)</f>
        <v>38.049999999999997</v>
      </c>
      <c r="D632" s="7">
        <f>VLOOKUP($A632,'Medical Examinations'!$A$1:$P$2336,3,FALSE)</f>
        <v>9.6199999999999992</v>
      </c>
      <c r="E632" s="7" t="str">
        <f>VLOOKUP($A632,'Medical Examinations'!$A$1:$P$2336,13,FALSE)</f>
        <v>No</v>
      </c>
      <c r="F632" s="7" t="str">
        <f>VLOOKUP($A632,'Medical Examinations'!$A$1:$P$2336,5,FALSE)</f>
        <v>No</v>
      </c>
      <c r="G632" s="7" t="str">
        <f>VLOOKUP($A632,'Medical Examinations'!$A$1:$P$2336,6,FALSE)</f>
        <v>No</v>
      </c>
      <c r="H632" s="7" t="str">
        <f>VLOOKUP($A632,'Medical Examinations'!$A$1:$P$2336,12,FALSE)</f>
        <v>0</v>
      </c>
      <c r="I632" s="7" t="str">
        <f>VLOOKUP($A632,'Medical Examinations'!$A$1:$P$2336,14,FALSE)</f>
        <v>No</v>
      </c>
      <c r="J632" s="7" t="str">
        <f>VLOOKUP($A632,'Medical Examinations'!$A$1:$P$2336,15,FALSE)</f>
        <v>Obesity</v>
      </c>
      <c r="K632" s="7" t="str">
        <f>VLOOKUP($A632,'Medical Examinations'!$A$1:$P$2336,16,FALSE)</f>
        <v>Diabetes</v>
      </c>
      <c r="L632" s="12">
        <f>VLOOKUP($A632,'Hospitalisation Details'!$A$1:$U$2344,18,FALSE)</f>
        <v>24043</v>
      </c>
      <c r="M632" s="21">
        <f>VLOOKUP($A632,'Hospitalisation Details'!$A$1:$U$2344,21,FALSE)</f>
        <v>15608.58</v>
      </c>
      <c r="N632" s="9" t="str">
        <f>VLOOKUP($A632,'Hospitalisation Details'!$A$1:$U$2344,14,FALSE)</f>
        <v>tier - 2</v>
      </c>
      <c r="O632" s="9" t="str">
        <f>VLOOKUP($A632,'Hospitalisation Details'!$A$1:$U$2344,15,FALSE)</f>
        <v>tier - 2</v>
      </c>
      <c r="P632" s="9" t="str">
        <f>VLOOKUP($A632,'Hospitalisation Details'!$A$1:$U$2344,16,FALSE)</f>
        <v>R1026</v>
      </c>
      <c r="Q632" s="9">
        <f>VLOOKUP($A632,'Hospitalisation Details'!$A$1:$U$2344,20,FALSE)</f>
        <v>57</v>
      </c>
    </row>
    <row r="633" spans="1:17" ht="15.75" x14ac:dyDescent="0.25">
      <c r="A633" s="10" t="s">
        <v>1739</v>
      </c>
      <c r="B633" s="7" t="str">
        <f>VLOOKUP($A633,'Customer Names'!$A$1:$E$2336,4,FALSE)</f>
        <v xml:space="preserve">  Erik</v>
      </c>
      <c r="C633" s="7">
        <f>VLOOKUP($A633,'Medical Examinations'!$A$1:$P$2336,2,FALSE)</f>
        <v>46.14</v>
      </c>
      <c r="D633" s="7">
        <f>VLOOKUP($A633,'Medical Examinations'!$A$1:$P$2336,3,FALSE)</f>
        <v>10.78</v>
      </c>
      <c r="E633" s="7" t="str">
        <f>VLOOKUP($A633,'Medical Examinations'!$A$1:$P$2336,13,FALSE)</f>
        <v>No</v>
      </c>
      <c r="F633" s="7" t="str">
        <f>VLOOKUP($A633,'Medical Examinations'!$A$1:$P$2336,5,FALSE)</f>
        <v>No</v>
      </c>
      <c r="G633" s="7" t="str">
        <f>VLOOKUP($A633,'Medical Examinations'!$A$1:$P$2336,6,FALSE)</f>
        <v>No</v>
      </c>
      <c r="H633" s="7" t="str">
        <f>VLOOKUP($A633,'Medical Examinations'!$A$1:$P$2336,12,FALSE)</f>
        <v>0</v>
      </c>
      <c r="I633" s="7" t="str">
        <f>VLOOKUP($A633,'Medical Examinations'!$A$1:$P$2336,14,FALSE)</f>
        <v>No</v>
      </c>
      <c r="J633" s="7" t="str">
        <f>VLOOKUP($A633,'Medical Examinations'!$A$1:$P$2336,15,FALSE)</f>
        <v>Obesity</v>
      </c>
      <c r="K633" s="7" t="str">
        <f>VLOOKUP($A633,'Medical Examinations'!$A$1:$P$2336,16,FALSE)</f>
        <v>Diabetes</v>
      </c>
      <c r="L633" s="12">
        <f>VLOOKUP($A633,'Hospitalisation Details'!$A$1:$U$2344,18,FALSE)</f>
        <v>27240</v>
      </c>
      <c r="M633" s="21">
        <f>VLOOKUP($A633,'Hospitalisation Details'!$A$1:$U$2344,21,FALSE)</f>
        <v>15556.67</v>
      </c>
      <c r="N633" s="9" t="str">
        <f>VLOOKUP($A633,'Hospitalisation Details'!$A$1:$U$2344,14,FALSE)</f>
        <v>tier - 2</v>
      </c>
      <c r="O633" s="9" t="str">
        <f>VLOOKUP($A633,'Hospitalisation Details'!$A$1:$U$2344,15,FALSE)</f>
        <v>tier - 2</v>
      </c>
      <c r="P633" s="9" t="str">
        <f>VLOOKUP($A633,'Hospitalisation Details'!$A$1:$U$2344,16,FALSE)</f>
        <v>R1012</v>
      </c>
      <c r="Q633" s="9">
        <f>VLOOKUP($A633,'Hospitalisation Details'!$A$1:$U$2344,20,FALSE)</f>
        <v>48</v>
      </c>
    </row>
    <row r="634" spans="1:17" ht="15.75" x14ac:dyDescent="0.25">
      <c r="A634" s="10" t="s">
        <v>1738</v>
      </c>
      <c r="B634" s="7" t="str">
        <f>VLOOKUP($A634,'Customer Names'!$A$1:$E$2336,4,FALSE)</f>
        <v xml:space="preserve">  Christopher</v>
      </c>
      <c r="C634" s="7">
        <f>VLOOKUP($A634,'Medical Examinations'!$A$1:$P$2336,2,FALSE)</f>
        <v>41.325000000000003</v>
      </c>
      <c r="D634" s="7">
        <f>VLOOKUP($A634,'Medical Examinations'!$A$1:$P$2336,3,FALSE)</f>
        <v>5.1100000000000003</v>
      </c>
      <c r="E634" s="7" t="str">
        <f>VLOOKUP($A634,'Medical Examinations'!$A$1:$P$2336,13,FALSE)</f>
        <v>Yes</v>
      </c>
      <c r="F634" s="7" t="str">
        <f>VLOOKUP($A634,'Medical Examinations'!$A$1:$P$2336,5,FALSE)</f>
        <v>No</v>
      </c>
      <c r="G634" s="7" t="str">
        <f>VLOOKUP($A634,'Medical Examinations'!$A$1:$P$2336,6,FALSE)</f>
        <v>No</v>
      </c>
      <c r="H634" s="7">
        <f>VLOOKUP($A634,'Medical Examinations'!$A$1:$P$2336,12,FALSE)</f>
        <v>2</v>
      </c>
      <c r="I634" s="7" t="str">
        <f>VLOOKUP($A634,'Medical Examinations'!$A$1:$P$2336,14,FALSE)</f>
        <v>No</v>
      </c>
      <c r="J634" s="7" t="str">
        <f>VLOOKUP($A634,'Medical Examinations'!$A$1:$P$2336,15,FALSE)</f>
        <v>Obesity</v>
      </c>
      <c r="K634" s="7" t="str">
        <f>VLOOKUP($A634,'Medical Examinations'!$A$1:$P$2336,16,FALSE)</f>
        <v>Normal</v>
      </c>
      <c r="L634" s="12">
        <f>VLOOKUP($A634,'Hospitalisation Details'!$A$1:$U$2344,18,FALSE)</f>
        <v>21825</v>
      </c>
      <c r="M634" s="21">
        <f>VLOOKUP($A634,'Hospitalisation Details'!$A$1:$U$2344,21,FALSE)</f>
        <v>15555.19</v>
      </c>
      <c r="N634" s="9" t="str">
        <f>VLOOKUP($A634,'Hospitalisation Details'!$A$1:$U$2344,14,FALSE)</f>
        <v>tier - 2</v>
      </c>
      <c r="O634" s="9" t="str">
        <f>VLOOKUP($A634,'Hospitalisation Details'!$A$1:$U$2344,15,FALSE)</f>
        <v>tier - 3</v>
      </c>
      <c r="P634" s="9" t="str">
        <f>VLOOKUP($A634,'Hospitalisation Details'!$A$1:$U$2344,16,FALSE)</f>
        <v>R1012</v>
      </c>
      <c r="Q634" s="9">
        <f>VLOOKUP($A634,'Hospitalisation Details'!$A$1:$U$2344,20,FALSE)</f>
        <v>63</v>
      </c>
    </row>
    <row r="635" spans="1:17" ht="15.75" x14ac:dyDescent="0.25">
      <c r="A635" s="10" t="s">
        <v>1737</v>
      </c>
      <c r="B635" s="7" t="str">
        <f>VLOOKUP($A635,'Customer Names'!$A$1:$E$2336,4,FALSE)</f>
        <v xml:space="preserve">  Maya</v>
      </c>
      <c r="C635" s="7">
        <f>VLOOKUP($A635,'Medical Examinations'!$A$1:$P$2336,2,FALSE)</f>
        <v>44.64</v>
      </c>
      <c r="D635" s="7">
        <f>VLOOKUP($A635,'Medical Examinations'!$A$1:$P$2336,3,FALSE)</f>
        <v>7.18</v>
      </c>
      <c r="E635" s="7" t="str">
        <f>VLOOKUP($A635,'Medical Examinations'!$A$1:$P$2336,13,FALSE)</f>
        <v>No</v>
      </c>
      <c r="F635" s="7" t="str">
        <f>VLOOKUP($A635,'Medical Examinations'!$A$1:$P$2336,5,FALSE)</f>
        <v>No</v>
      </c>
      <c r="G635" s="7" t="str">
        <f>VLOOKUP($A635,'Medical Examinations'!$A$1:$P$2336,6,FALSE)</f>
        <v>No</v>
      </c>
      <c r="H635" s="7" t="str">
        <f>VLOOKUP($A635,'Medical Examinations'!$A$1:$P$2336,12,FALSE)</f>
        <v>0</v>
      </c>
      <c r="I635" s="7" t="str">
        <f>VLOOKUP($A635,'Medical Examinations'!$A$1:$P$2336,14,FALSE)</f>
        <v>No</v>
      </c>
      <c r="J635" s="7" t="str">
        <f>VLOOKUP($A635,'Medical Examinations'!$A$1:$P$2336,15,FALSE)</f>
        <v>Obesity</v>
      </c>
      <c r="K635" s="7" t="str">
        <f>VLOOKUP($A635,'Medical Examinations'!$A$1:$P$2336,16,FALSE)</f>
        <v>Diabetes</v>
      </c>
      <c r="L635" s="12">
        <f>VLOOKUP($A635,'Hospitalisation Details'!$A$1:$U$2344,18,FALSE)</f>
        <v>27208</v>
      </c>
      <c r="M635" s="21">
        <f>VLOOKUP($A635,'Hospitalisation Details'!$A$1:$U$2344,21,FALSE)</f>
        <v>15532.16</v>
      </c>
      <c r="N635" s="9" t="str">
        <f>VLOOKUP($A635,'Hospitalisation Details'!$A$1:$U$2344,14,FALSE)</f>
        <v>tier - 2</v>
      </c>
      <c r="O635" s="9" t="str">
        <f>VLOOKUP($A635,'Hospitalisation Details'!$A$1:$U$2344,15,FALSE)</f>
        <v>tier - 2</v>
      </c>
      <c r="P635" s="9" t="str">
        <f>VLOOKUP($A635,'Hospitalisation Details'!$A$1:$U$2344,16,FALSE)</f>
        <v>R1026</v>
      </c>
      <c r="Q635" s="9">
        <f>VLOOKUP($A635,'Hospitalisation Details'!$A$1:$U$2344,20,FALSE)</f>
        <v>48</v>
      </c>
    </row>
    <row r="636" spans="1:17" ht="15.75" x14ac:dyDescent="0.25">
      <c r="A636" s="10" t="s">
        <v>1736</v>
      </c>
      <c r="B636" s="7" t="str">
        <f>VLOOKUP($A636,'Customer Names'!$A$1:$E$2336,4,FALSE)</f>
        <v xml:space="preserve">  Zachary T</v>
      </c>
      <c r="C636" s="7">
        <f>VLOOKUP($A636,'Medical Examinations'!$A$1:$P$2336,2,FALSE)</f>
        <v>25.175000000000001</v>
      </c>
      <c r="D636" s="7">
        <f>VLOOKUP($A636,'Medical Examinations'!$A$1:$P$2336,3,FALSE)</f>
        <v>4.96</v>
      </c>
      <c r="E636" s="7" t="str">
        <f>VLOOKUP($A636,'Medical Examinations'!$A$1:$P$2336,13,FALSE)</f>
        <v>No</v>
      </c>
      <c r="F636" s="7" t="str">
        <f>VLOOKUP($A636,'Medical Examinations'!$A$1:$P$2336,5,FALSE)</f>
        <v>yes</v>
      </c>
      <c r="G636" s="7" t="str">
        <f>VLOOKUP($A636,'Medical Examinations'!$A$1:$P$2336,6,FALSE)</f>
        <v>No</v>
      </c>
      <c r="H636" s="7">
        <f>VLOOKUP($A636,'Medical Examinations'!$A$1:$P$2336,12,FALSE)</f>
        <v>1</v>
      </c>
      <c r="I636" s="7" t="str">
        <f>VLOOKUP($A636,'Medical Examinations'!$A$1:$P$2336,14,FALSE)</f>
        <v>No</v>
      </c>
      <c r="J636" s="7" t="str">
        <f>VLOOKUP($A636,'Medical Examinations'!$A$1:$P$2336,15,FALSE)</f>
        <v>Over weight</v>
      </c>
      <c r="K636" s="7" t="str">
        <f>VLOOKUP($A636,'Medical Examinations'!$A$1:$P$2336,16,FALSE)</f>
        <v>Normal</v>
      </c>
      <c r="L636" s="12">
        <f>VLOOKUP($A636,'Hospitalisation Details'!$A$1:$U$2344,18,FALSE)</f>
        <v>38185</v>
      </c>
      <c r="M636" s="21">
        <f>VLOOKUP($A636,'Hospitalisation Details'!$A$1:$U$2344,21,FALSE)</f>
        <v>15518.18</v>
      </c>
      <c r="N636" s="9" t="str">
        <f>VLOOKUP($A636,'Hospitalisation Details'!$A$1:$U$2344,14,FALSE)</f>
        <v>tier - 2</v>
      </c>
      <c r="O636" s="9" t="str">
        <f>VLOOKUP($A636,'Hospitalisation Details'!$A$1:$U$2344,15,FALSE)</f>
        <v>tier - 3</v>
      </c>
      <c r="P636" s="9" t="str">
        <f>VLOOKUP($A636,'Hospitalisation Details'!$A$1:$U$2344,16,FALSE)</f>
        <v>R1015</v>
      </c>
      <c r="Q636" s="9">
        <f>VLOOKUP($A636,'Hospitalisation Details'!$A$1:$U$2344,20,FALSE)</f>
        <v>18</v>
      </c>
    </row>
    <row r="637" spans="1:17" ht="15.75" x14ac:dyDescent="0.25">
      <c r="A637" s="10" t="s">
        <v>1735</v>
      </c>
      <c r="B637" s="7" t="str">
        <f>VLOOKUP($A637,'Customer Names'!$A$1:$E$2336,4,FALSE)</f>
        <v xml:space="preserve">  Hilda</v>
      </c>
      <c r="C637" s="7">
        <f>VLOOKUP($A637,'Medical Examinations'!$A$1:$P$2336,2,FALSE)</f>
        <v>43.11</v>
      </c>
      <c r="D637" s="7">
        <f>VLOOKUP($A637,'Medical Examinations'!$A$1:$P$2336,3,FALSE)</f>
        <v>4.67</v>
      </c>
      <c r="E637" s="7" t="str">
        <f>VLOOKUP($A637,'Medical Examinations'!$A$1:$P$2336,13,FALSE)</f>
        <v>Yes</v>
      </c>
      <c r="F637" s="7" t="str">
        <f>VLOOKUP($A637,'Medical Examinations'!$A$1:$P$2336,5,FALSE)</f>
        <v>No</v>
      </c>
      <c r="G637" s="7" t="str">
        <f>VLOOKUP($A637,'Medical Examinations'!$A$1:$P$2336,6,FALSE)</f>
        <v>No</v>
      </c>
      <c r="H637" s="7" t="str">
        <f>VLOOKUP($A637,'Medical Examinations'!$A$1:$P$2336,12,FALSE)</f>
        <v>0</v>
      </c>
      <c r="I637" s="7" t="str">
        <f>VLOOKUP($A637,'Medical Examinations'!$A$1:$P$2336,14,FALSE)</f>
        <v>No</v>
      </c>
      <c r="J637" s="7" t="str">
        <f>VLOOKUP($A637,'Medical Examinations'!$A$1:$P$2336,15,FALSE)</f>
        <v>Obesity</v>
      </c>
      <c r="K637" s="7" t="str">
        <f>VLOOKUP($A637,'Medical Examinations'!$A$1:$P$2336,16,FALSE)</f>
        <v>Normal</v>
      </c>
      <c r="L637" s="12">
        <f>VLOOKUP($A637,'Hospitalisation Details'!$A$1:$U$2344,18,FALSE)</f>
        <v>27961</v>
      </c>
      <c r="M637" s="21">
        <f>VLOOKUP($A637,'Hospitalisation Details'!$A$1:$U$2344,21,FALSE)</f>
        <v>15450.48</v>
      </c>
      <c r="N637" s="9" t="str">
        <f>VLOOKUP($A637,'Hospitalisation Details'!$A$1:$U$2344,14,FALSE)</f>
        <v>tier - 2</v>
      </c>
      <c r="O637" s="9" t="str">
        <f>VLOOKUP($A637,'Hospitalisation Details'!$A$1:$U$2344,15,FALSE)</f>
        <v>tier - 1</v>
      </c>
      <c r="P637" s="9" t="str">
        <f>VLOOKUP($A637,'Hospitalisation Details'!$A$1:$U$2344,16,FALSE)</f>
        <v>R1026</v>
      </c>
      <c r="Q637" s="9">
        <f>VLOOKUP($A637,'Hospitalisation Details'!$A$1:$U$2344,20,FALSE)</f>
        <v>46</v>
      </c>
    </row>
    <row r="638" spans="1:17" ht="15.75" x14ac:dyDescent="0.25">
      <c r="A638" s="10" t="s">
        <v>1734</v>
      </c>
      <c r="B638" s="7" t="str">
        <f>VLOOKUP($A638,'Customer Names'!$A$1:$E$2336,4,FALSE)</f>
        <v xml:space="preserve">  Stephanie</v>
      </c>
      <c r="C638" s="7">
        <f>VLOOKUP($A638,'Medical Examinations'!$A$1:$P$2336,2,FALSE)</f>
        <v>53.32</v>
      </c>
      <c r="D638" s="7">
        <f>VLOOKUP($A638,'Medical Examinations'!$A$1:$P$2336,3,FALSE)</f>
        <v>5.0599999999999996</v>
      </c>
      <c r="E638" s="7" t="str">
        <f>VLOOKUP($A638,'Medical Examinations'!$A$1:$P$2336,13,FALSE)</f>
        <v>No</v>
      </c>
      <c r="F638" s="7" t="str">
        <f>VLOOKUP($A638,'Medical Examinations'!$A$1:$P$2336,5,FALSE)</f>
        <v>No</v>
      </c>
      <c r="G638" s="7" t="str">
        <f>VLOOKUP($A638,'Medical Examinations'!$A$1:$P$2336,6,FALSE)</f>
        <v>No</v>
      </c>
      <c r="H638" s="7" t="str">
        <f>VLOOKUP($A638,'Medical Examinations'!$A$1:$P$2336,12,FALSE)</f>
        <v>0</v>
      </c>
      <c r="I638" s="7" t="str">
        <f>VLOOKUP($A638,'Medical Examinations'!$A$1:$P$2336,14,FALSE)</f>
        <v>No</v>
      </c>
      <c r="J638" s="7" t="str">
        <f>VLOOKUP($A638,'Medical Examinations'!$A$1:$P$2336,15,FALSE)</f>
        <v>Obesity</v>
      </c>
      <c r="K638" s="7" t="str">
        <f>VLOOKUP($A638,'Medical Examinations'!$A$1:$P$2336,16,FALSE)</f>
        <v>Normal</v>
      </c>
      <c r="L638" s="12">
        <f>VLOOKUP($A638,'Hospitalisation Details'!$A$1:$U$2344,18,FALSE)</f>
        <v>33171</v>
      </c>
      <c r="M638" s="21">
        <f>VLOOKUP($A638,'Hospitalisation Details'!$A$1:$U$2344,21,FALSE)</f>
        <v>15440.2</v>
      </c>
      <c r="N638" s="9" t="str">
        <f>VLOOKUP($A638,'Hospitalisation Details'!$A$1:$U$2344,14,FALSE)</f>
        <v>tier - 2</v>
      </c>
      <c r="O638" s="9" t="str">
        <f>VLOOKUP($A638,'Hospitalisation Details'!$A$1:$U$2344,15,FALSE)</f>
        <v>tier - 1</v>
      </c>
      <c r="P638" s="9" t="str">
        <f>VLOOKUP($A638,'Hospitalisation Details'!$A$1:$U$2344,16,FALSE)</f>
        <v>R1012</v>
      </c>
      <c r="Q638" s="9">
        <f>VLOOKUP($A638,'Hospitalisation Details'!$A$1:$U$2344,20,FALSE)</f>
        <v>32</v>
      </c>
    </row>
    <row r="639" spans="1:17" ht="15.75" x14ac:dyDescent="0.25">
      <c r="A639" s="10" t="s">
        <v>1733</v>
      </c>
      <c r="B639" s="7" t="str">
        <f>VLOOKUP($A639,'Customer Names'!$A$1:$E$2336,4,FALSE)</f>
        <v xml:space="preserve">  Doug</v>
      </c>
      <c r="C639" s="7">
        <f>VLOOKUP($A639,'Medical Examinations'!$A$1:$P$2336,2,FALSE)</f>
        <v>38.04</v>
      </c>
      <c r="D639" s="7">
        <f>VLOOKUP($A639,'Medical Examinations'!$A$1:$P$2336,3,FALSE)</f>
        <v>5.0199999999999996</v>
      </c>
      <c r="E639" s="7" t="str">
        <f>VLOOKUP($A639,'Medical Examinations'!$A$1:$P$2336,13,FALSE)</f>
        <v>Yes</v>
      </c>
      <c r="F639" s="7" t="str">
        <f>VLOOKUP($A639,'Medical Examinations'!$A$1:$P$2336,5,FALSE)</f>
        <v>No</v>
      </c>
      <c r="G639" s="7" t="str">
        <f>VLOOKUP($A639,'Medical Examinations'!$A$1:$P$2336,6,FALSE)</f>
        <v>No</v>
      </c>
      <c r="H639" s="7">
        <f>VLOOKUP($A639,'Medical Examinations'!$A$1:$P$2336,12,FALSE)</f>
        <v>1</v>
      </c>
      <c r="I639" s="7" t="str">
        <f>VLOOKUP($A639,'Medical Examinations'!$A$1:$P$2336,14,FALSE)</f>
        <v>No</v>
      </c>
      <c r="J639" s="7" t="str">
        <f>VLOOKUP($A639,'Medical Examinations'!$A$1:$P$2336,15,FALSE)</f>
        <v>Obesity</v>
      </c>
      <c r="K639" s="7" t="str">
        <f>VLOOKUP($A639,'Medical Examinations'!$A$1:$P$2336,16,FALSE)</f>
        <v>Normal</v>
      </c>
      <c r="L639" s="12">
        <f>VLOOKUP($A639,'Hospitalisation Details'!$A$1:$U$2344,18,FALSE)</f>
        <v>23624</v>
      </c>
      <c r="M639" s="21">
        <f>VLOOKUP($A639,'Hospitalisation Details'!$A$1:$U$2344,21,FALSE)</f>
        <v>15377.77</v>
      </c>
      <c r="N639" s="9" t="str">
        <f>VLOOKUP($A639,'Hospitalisation Details'!$A$1:$U$2344,14,FALSE)</f>
        <v>tier - 2</v>
      </c>
      <c r="O639" s="9" t="str">
        <f>VLOOKUP($A639,'Hospitalisation Details'!$A$1:$U$2344,15,FALSE)</f>
        <v>tier - 2</v>
      </c>
      <c r="P639" s="9" t="str">
        <f>VLOOKUP($A639,'Hospitalisation Details'!$A$1:$U$2344,16,FALSE)</f>
        <v>R1012</v>
      </c>
      <c r="Q639" s="9">
        <f>VLOOKUP($A639,'Hospitalisation Details'!$A$1:$U$2344,20,FALSE)</f>
        <v>58</v>
      </c>
    </row>
    <row r="640" spans="1:17" ht="15.75" x14ac:dyDescent="0.25">
      <c r="A640" s="10" t="s">
        <v>1732</v>
      </c>
      <c r="B640" s="7" t="str">
        <f>VLOOKUP($A640,'Customer Names'!$A$1:$E$2336,4,FALSE)</f>
        <v xml:space="preserve">  Bethany N</v>
      </c>
      <c r="C640" s="7">
        <f>VLOOKUP($A640,'Medical Examinations'!$A$1:$P$2336,2,FALSE)</f>
        <v>37.9</v>
      </c>
      <c r="D640" s="7">
        <f>VLOOKUP($A640,'Medical Examinations'!$A$1:$P$2336,3,FALSE)</f>
        <v>7.76</v>
      </c>
      <c r="E640" s="7" t="str">
        <f>VLOOKUP($A640,'Medical Examinations'!$A$1:$P$2336,13,FALSE)</f>
        <v>No</v>
      </c>
      <c r="F640" s="7" t="str">
        <f>VLOOKUP($A640,'Medical Examinations'!$A$1:$P$2336,5,FALSE)</f>
        <v>No</v>
      </c>
      <c r="G640" s="7" t="str">
        <f>VLOOKUP($A640,'Medical Examinations'!$A$1:$P$2336,6,FALSE)</f>
        <v>No</v>
      </c>
      <c r="H640" s="7" t="str">
        <f>VLOOKUP($A640,'Medical Examinations'!$A$1:$P$2336,12,FALSE)</f>
        <v>0</v>
      </c>
      <c r="I640" s="7" t="str">
        <f>VLOOKUP($A640,'Medical Examinations'!$A$1:$P$2336,14,FALSE)</f>
        <v>No</v>
      </c>
      <c r="J640" s="7" t="str">
        <f>VLOOKUP($A640,'Medical Examinations'!$A$1:$P$2336,15,FALSE)</f>
        <v>Obesity</v>
      </c>
      <c r="K640" s="7" t="str">
        <f>VLOOKUP($A640,'Medical Examinations'!$A$1:$P$2336,16,FALSE)</f>
        <v>Diabetes</v>
      </c>
      <c r="L640" s="12">
        <f>VLOOKUP($A640,'Hospitalisation Details'!$A$1:$U$2344,18,FALSE)</f>
        <v>22895</v>
      </c>
      <c r="M640" s="21">
        <f>VLOOKUP($A640,'Hospitalisation Details'!$A$1:$U$2344,21,FALSE)</f>
        <v>15368.22</v>
      </c>
      <c r="N640" s="9" t="str">
        <f>VLOOKUP($A640,'Hospitalisation Details'!$A$1:$U$2344,14,FALSE)</f>
        <v>tier - 2</v>
      </c>
      <c r="O640" s="9" t="str">
        <f>VLOOKUP($A640,'Hospitalisation Details'!$A$1:$U$2344,15,FALSE)</f>
        <v>tier - 2</v>
      </c>
      <c r="P640" s="9" t="str">
        <f>VLOOKUP($A640,'Hospitalisation Details'!$A$1:$U$2344,16,FALSE)</f>
        <v>R1011</v>
      </c>
      <c r="Q640" s="9">
        <f>VLOOKUP($A640,'Hospitalisation Details'!$A$1:$U$2344,20,FALSE)</f>
        <v>60</v>
      </c>
    </row>
    <row r="641" spans="1:17" ht="15.75" x14ac:dyDescent="0.25">
      <c r="A641" s="10" t="s">
        <v>1731</v>
      </c>
      <c r="B641" s="7" t="str">
        <f>VLOOKUP($A641,'Customer Names'!$A$1:$E$2336,4,FALSE)</f>
        <v xml:space="preserve">  Sandra H</v>
      </c>
      <c r="C641" s="7">
        <f>VLOOKUP($A641,'Medical Examinations'!$A$1:$P$2336,2,FALSE)</f>
        <v>39.6</v>
      </c>
      <c r="D641" s="7">
        <f>VLOOKUP($A641,'Medical Examinations'!$A$1:$P$2336,3,FALSE)</f>
        <v>9.32</v>
      </c>
      <c r="E641" s="7" t="str">
        <f>VLOOKUP($A641,'Medical Examinations'!$A$1:$P$2336,13,FALSE)</f>
        <v>No</v>
      </c>
      <c r="F641" s="7" t="str">
        <f>VLOOKUP($A641,'Medical Examinations'!$A$1:$P$2336,5,FALSE)</f>
        <v>No</v>
      </c>
      <c r="G641" s="7" t="str">
        <f>VLOOKUP($A641,'Medical Examinations'!$A$1:$P$2336,6,FALSE)</f>
        <v>No</v>
      </c>
      <c r="H641" s="7" t="str">
        <f>VLOOKUP($A641,'Medical Examinations'!$A$1:$P$2336,12,FALSE)</f>
        <v>0</v>
      </c>
      <c r="I641" s="7" t="str">
        <f>VLOOKUP($A641,'Medical Examinations'!$A$1:$P$2336,14,FALSE)</f>
        <v>No</v>
      </c>
      <c r="J641" s="7" t="str">
        <f>VLOOKUP($A641,'Medical Examinations'!$A$1:$P$2336,15,FALSE)</f>
        <v>Obesity</v>
      </c>
      <c r="K641" s="7" t="str">
        <f>VLOOKUP($A641,'Medical Examinations'!$A$1:$P$2336,16,FALSE)</f>
        <v>Diabetes</v>
      </c>
      <c r="L641" s="12">
        <f>VLOOKUP($A641,'Hospitalisation Details'!$A$1:$U$2344,18,FALSE)</f>
        <v>25037</v>
      </c>
      <c r="M641" s="21">
        <f>VLOOKUP($A641,'Hospitalisation Details'!$A$1:$U$2344,21,FALSE)</f>
        <v>15363.77</v>
      </c>
      <c r="N641" s="9" t="str">
        <f>VLOOKUP($A641,'Hospitalisation Details'!$A$1:$U$2344,14,FALSE)</f>
        <v>tier - 2</v>
      </c>
      <c r="O641" s="9" t="str">
        <f>VLOOKUP($A641,'Hospitalisation Details'!$A$1:$U$2344,15,FALSE)</f>
        <v>tier - 1</v>
      </c>
      <c r="P641" s="9" t="str">
        <f>VLOOKUP($A641,'Hospitalisation Details'!$A$1:$U$2344,16,FALSE)</f>
        <v>R1026</v>
      </c>
      <c r="Q641" s="9">
        <f>VLOOKUP($A641,'Hospitalisation Details'!$A$1:$U$2344,20,FALSE)</f>
        <v>54</v>
      </c>
    </row>
    <row r="642" spans="1:17" ht="15.75" x14ac:dyDescent="0.25">
      <c r="A642" s="10" t="s">
        <v>1730</v>
      </c>
      <c r="B642" s="7" t="str">
        <f>VLOOKUP($A642,'Customer Names'!$A$1:$E$2336,4,FALSE)</f>
        <v xml:space="preserve">  Takuo</v>
      </c>
      <c r="C642" s="7">
        <f>VLOOKUP($A642,'Medical Examinations'!$A$1:$P$2336,2,FALSE)</f>
        <v>50.92</v>
      </c>
      <c r="D642" s="7">
        <f>VLOOKUP($A642,'Medical Examinations'!$A$1:$P$2336,3,FALSE)</f>
        <v>5.31</v>
      </c>
      <c r="E642" s="7" t="str">
        <f>VLOOKUP($A642,'Medical Examinations'!$A$1:$P$2336,13,FALSE)</f>
        <v>Yes</v>
      </c>
      <c r="F642" s="7" t="str">
        <f>VLOOKUP($A642,'Medical Examinations'!$A$1:$P$2336,5,FALSE)</f>
        <v>No</v>
      </c>
      <c r="G642" s="7" t="str">
        <f>VLOOKUP($A642,'Medical Examinations'!$A$1:$P$2336,6,FALSE)</f>
        <v>No</v>
      </c>
      <c r="H642" s="7">
        <f>VLOOKUP($A642,'Medical Examinations'!$A$1:$P$2336,12,FALSE)</f>
        <v>1</v>
      </c>
      <c r="I642" s="7" t="str">
        <f>VLOOKUP($A642,'Medical Examinations'!$A$1:$P$2336,14,FALSE)</f>
        <v>No</v>
      </c>
      <c r="J642" s="7" t="str">
        <f>VLOOKUP($A642,'Medical Examinations'!$A$1:$P$2336,15,FALSE)</f>
        <v>Obesity</v>
      </c>
      <c r="K642" s="7" t="str">
        <f>VLOOKUP($A642,'Medical Examinations'!$A$1:$P$2336,16,FALSE)</f>
        <v>Normal</v>
      </c>
      <c r="L642" s="12">
        <f>VLOOKUP($A642,'Hospitalisation Details'!$A$1:$U$2344,18,FALSE)</f>
        <v>32494</v>
      </c>
      <c r="M642" s="21">
        <f>VLOOKUP($A642,'Hospitalisation Details'!$A$1:$U$2344,21,FALSE)</f>
        <v>15361.5</v>
      </c>
      <c r="N642" s="9" t="str">
        <f>VLOOKUP($A642,'Hospitalisation Details'!$A$1:$U$2344,14,FALSE)</f>
        <v>tier - 2</v>
      </c>
      <c r="O642" s="9" t="str">
        <f>VLOOKUP($A642,'Hospitalisation Details'!$A$1:$U$2344,15,FALSE)</f>
        <v>tier - 3</v>
      </c>
      <c r="P642" s="9" t="str">
        <f>VLOOKUP($A642,'Hospitalisation Details'!$A$1:$U$2344,16,FALSE)</f>
        <v>R1023</v>
      </c>
      <c r="Q642" s="9">
        <f>VLOOKUP($A642,'Hospitalisation Details'!$A$1:$U$2344,20,FALSE)</f>
        <v>34</v>
      </c>
    </row>
    <row r="643" spans="1:17" ht="15.75" x14ac:dyDescent="0.25">
      <c r="A643" s="10" t="s">
        <v>1729</v>
      </c>
      <c r="B643" s="7" t="str">
        <f>VLOOKUP($A643,'Customer Names'!$A$1:$E$2336,4,FALSE)</f>
        <v xml:space="preserve">  Kelly A</v>
      </c>
      <c r="C643" s="7">
        <f>VLOOKUP($A643,'Medical Examinations'!$A$1:$P$2336,2,FALSE)</f>
        <v>21.85</v>
      </c>
      <c r="D643" s="7">
        <f>VLOOKUP($A643,'Medical Examinations'!$A$1:$P$2336,3,FALSE)</f>
        <v>5.56</v>
      </c>
      <c r="E643" s="7" t="str">
        <f>VLOOKUP($A643,'Medical Examinations'!$A$1:$P$2336,13,FALSE)</f>
        <v>Yes</v>
      </c>
      <c r="F643" s="7" t="str">
        <f>VLOOKUP($A643,'Medical Examinations'!$A$1:$P$2336,5,FALSE)</f>
        <v>No</v>
      </c>
      <c r="G643" s="7" t="str">
        <f>VLOOKUP($A643,'Medical Examinations'!$A$1:$P$2336,6,FALSE)</f>
        <v>No</v>
      </c>
      <c r="H643" s="7" t="str">
        <f>VLOOKUP($A643,'Medical Examinations'!$A$1:$P$2336,12,FALSE)</f>
        <v>0</v>
      </c>
      <c r="I643" s="7" t="str">
        <f>VLOOKUP($A643,'Medical Examinations'!$A$1:$P$2336,14,FALSE)</f>
        <v>Yes</v>
      </c>
      <c r="J643" s="7" t="str">
        <f>VLOOKUP($A643,'Medical Examinations'!$A$1:$P$2336,15,FALSE)</f>
        <v>Normal weight</v>
      </c>
      <c r="K643" s="7" t="str">
        <f>VLOOKUP($A643,'Medical Examinations'!$A$1:$P$2336,16,FALSE)</f>
        <v>Normal</v>
      </c>
      <c r="L643" s="12">
        <f>VLOOKUP($A643,'Hospitalisation Details'!$A$1:$U$2344,18,FALSE)</f>
        <v>37086</v>
      </c>
      <c r="M643" s="21">
        <f>VLOOKUP($A643,'Hospitalisation Details'!$A$1:$U$2344,21,FALSE)</f>
        <v>15359.1</v>
      </c>
      <c r="N643" s="9" t="str">
        <f>VLOOKUP($A643,'Hospitalisation Details'!$A$1:$U$2344,14,FALSE)</f>
        <v>tier - 2</v>
      </c>
      <c r="O643" s="9" t="str">
        <f>VLOOKUP($A643,'Hospitalisation Details'!$A$1:$U$2344,15,FALSE)</f>
        <v>tier - 3</v>
      </c>
      <c r="P643" s="9" t="str">
        <f>VLOOKUP($A643,'Hospitalisation Details'!$A$1:$U$2344,16,FALSE)</f>
        <v>R1024</v>
      </c>
      <c r="Q643" s="9">
        <f>VLOOKUP($A643,'Hospitalisation Details'!$A$1:$U$2344,20,FALSE)</f>
        <v>21</v>
      </c>
    </row>
    <row r="644" spans="1:17" ht="15.75" x14ac:dyDescent="0.25">
      <c r="A644" s="10" t="s">
        <v>1728</v>
      </c>
      <c r="B644" s="7" t="str">
        <f>VLOOKUP($A644,'Customer Names'!$A$1:$E$2336,4,FALSE)</f>
        <v xml:space="preserve">  Scott</v>
      </c>
      <c r="C644" s="7">
        <f>VLOOKUP($A644,'Medical Examinations'!$A$1:$P$2336,2,FALSE)</f>
        <v>36.08</v>
      </c>
      <c r="D644" s="7">
        <f>VLOOKUP($A644,'Medical Examinations'!$A$1:$P$2336,3,FALSE)</f>
        <v>7.11</v>
      </c>
      <c r="E644" s="7" t="str">
        <f>VLOOKUP($A644,'Medical Examinations'!$A$1:$P$2336,13,FALSE)</f>
        <v>Yes</v>
      </c>
      <c r="F644" s="7" t="str">
        <f>VLOOKUP($A644,'Medical Examinations'!$A$1:$P$2336,5,FALSE)</f>
        <v>No</v>
      </c>
      <c r="G644" s="7" t="str">
        <f>VLOOKUP($A644,'Medical Examinations'!$A$1:$P$2336,6,FALSE)</f>
        <v>Yes</v>
      </c>
      <c r="H644" s="7">
        <f>VLOOKUP($A644,'Medical Examinations'!$A$1:$P$2336,12,FALSE)</f>
        <v>1</v>
      </c>
      <c r="I644" s="7" t="str">
        <f>VLOOKUP($A644,'Medical Examinations'!$A$1:$P$2336,14,FALSE)</f>
        <v>No</v>
      </c>
      <c r="J644" s="7" t="str">
        <f>VLOOKUP($A644,'Medical Examinations'!$A$1:$P$2336,15,FALSE)</f>
        <v>Obesity</v>
      </c>
      <c r="K644" s="7" t="str">
        <f>VLOOKUP($A644,'Medical Examinations'!$A$1:$P$2336,16,FALSE)</f>
        <v>Diabetes</v>
      </c>
      <c r="L644" s="12">
        <f>VLOOKUP($A644,'Hospitalisation Details'!$A$1:$U$2344,18,FALSE)</f>
        <v>23358</v>
      </c>
      <c r="M644" s="21">
        <f>VLOOKUP($A644,'Hospitalisation Details'!$A$1:$U$2344,21,FALSE)</f>
        <v>15322.77</v>
      </c>
      <c r="N644" s="9" t="str">
        <f>VLOOKUP($A644,'Hospitalisation Details'!$A$1:$U$2344,14,FALSE)</f>
        <v>tier - 2</v>
      </c>
      <c r="O644" s="9" t="str">
        <f>VLOOKUP($A644,'Hospitalisation Details'!$A$1:$U$2344,15,FALSE)</f>
        <v>tier - 3</v>
      </c>
      <c r="P644" s="9" t="str">
        <f>VLOOKUP($A644,'Hospitalisation Details'!$A$1:$U$2344,16,FALSE)</f>
        <v>R1021</v>
      </c>
      <c r="Q644" s="9">
        <f>VLOOKUP($A644,'Hospitalisation Details'!$A$1:$U$2344,20,FALSE)</f>
        <v>59</v>
      </c>
    </row>
    <row r="645" spans="1:17" ht="15.75" x14ac:dyDescent="0.25">
      <c r="A645" s="10" t="s">
        <v>1727</v>
      </c>
      <c r="B645" s="7" t="str">
        <f>VLOOKUP($A645,'Customer Names'!$A$1:$E$2336,4,FALSE)</f>
        <v xml:space="preserve">  Benoit</v>
      </c>
      <c r="C645" s="7">
        <f>VLOOKUP($A645,'Medical Examinations'!$A$1:$P$2336,2,FALSE)</f>
        <v>40.44</v>
      </c>
      <c r="D645" s="7">
        <f>VLOOKUP($A645,'Medical Examinations'!$A$1:$P$2336,3,FALSE)</f>
        <v>5.13</v>
      </c>
      <c r="E645" s="7" t="str">
        <f>VLOOKUP($A645,'Medical Examinations'!$A$1:$P$2336,13,FALSE)</f>
        <v>Yes</v>
      </c>
      <c r="F645" s="7" t="str">
        <f>VLOOKUP($A645,'Medical Examinations'!$A$1:$P$2336,5,FALSE)</f>
        <v>No</v>
      </c>
      <c r="G645" s="7" t="str">
        <f>VLOOKUP($A645,'Medical Examinations'!$A$1:$P$2336,6,FALSE)</f>
        <v>Yes</v>
      </c>
      <c r="H645" s="7">
        <f>VLOOKUP($A645,'Medical Examinations'!$A$1:$P$2336,12,FALSE)</f>
        <v>1</v>
      </c>
      <c r="I645" s="7" t="str">
        <f>VLOOKUP($A645,'Medical Examinations'!$A$1:$P$2336,14,FALSE)</f>
        <v>No</v>
      </c>
      <c r="J645" s="7" t="str">
        <f>VLOOKUP($A645,'Medical Examinations'!$A$1:$P$2336,15,FALSE)</f>
        <v>Obesity</v>
      </c>
      <c r="K645" s="7" t="str">
        <f>VLOOKUP($A645,'Medical Examinations'!$A$1:$P$2336,16,FALSE)</f>
        <v>Normal</v>
      </c>
      <c r="L645" s="12">
        <f>VLOOKUP($A645,'Hospitalisation Details'!$A$1:$U$2344,18,FALSE)</f>
        <v>25462</v>
      </c>
      <c r="M645" s="21">
        <f>VLOOKUP($A645,'Hospitalisation Details'!$A$1:$U$2344,21,FALSE)</f>
        <v>15260.52</v>
      </c>
      <c r="N645" s="9" t="str">
        <f>VLOOKUP($A645,'Hospitalisation Details'!$A$1:$U$2344,14,FALSE)</f>
        <v>tier - 2</v>
      </c>
      <c r="O645" s="9" t="str">
        <f>VLOOKUP($A645,'Hospitalisation Details'!$A$1:$U$2344,15,FALSE)</f>
        <v>tier - 2</v>
      </c>
      <c r="P645" s="9" t="str">
        <f>VLOOKUP($A645,'Hospitalisation Details'!$A$1:$U$2344,16,FALSE)</f>
        <v>R1023</v>
      </c>
      <c r="Q645" s="9">
        <f>VLOOKUP($A645,'Hospitalisation Details'!$A$1:$U$2344,20,FALSE)</f>
        <v>53</v>
      </c>
    </row>
    <row r="646" spans="1:17" ht="15.75" x14ac:dyDescent="0.25">
      <c r="A646" s="10" t="s">
        <v>1726</v>
      </c>
      <c r="B646" s="7" t="str">
        <f>VLOOKUP($A646,'Customer Names'!$A$1:$E$2336,4,FALSE)</f>
        <v xml:space="preserve">  Elizabeth M</v>
      </c>
      <c r="C646" s="7">
        <f>VLOOKUP($A646,'Medical Examinations'!$A$1:$P$2336,2,FALSE)</f>
        <v>38.094999999999999</v>
      </c>
      <c r="D646" s="7">
        <f>VLOOKUP($A646,'Medical Examinations'!$A$1:$P$2336,3,FALSE)</f>
        <v>10.199999999999999</v>
      </c>
      <c r="E646" s="7" t="str">
        <f>VLOOKUP($A646,'Medical Examinations'!$A$1:$P$2336,13,FALSE)</f>
        <v>No</v>
      </c>
      <c r="F646" s="7" t="str">
        <f>VLOOKUP($A646,'Medical Examinations'!$A$1:$P$2336,5,FALSE)</f>
        <v>No</v>
      </c>
      <c r="G646" s="7" t="str">
        <f>VLOOKUP($A646,'Medical Examinations'!$A$1:$P$2336,6,FALSE)</f>
        <v>No</v>
      </c>
      <c r="H646" s="7" t="str">
        <f>VLOOKUP($A646,'Medical Examinations'!$A$1:$P$2336,12,FALSE)</f>
        <v>0</v>
      </c>
      <c r="I646" s="7" t="str">
        <f>VLOOKUP($A646,'Medical Examinations'!$A$1:$P$2336,14,FALSE)</f>
        <v>No</v>
      </c>
      <c r="J646" s="7" t="str">
        <f>VLOOKUP($A646,'Medical Examinations'!$A$1:$P$2336,15,FALSE)</f>
        <v>Obesity</v>
      </c>
      <c r="K646" s="7" t="str">
        <f>VLOOKUP($A646,'Medical Examinations'!$A$1:$P$2336,16,FALSE)</f>
        <v>Diabetes</v>
      </c>
      <c r="L646" s="12">
        <f>VLOOKUP($A646,'Hospitalisation Details'!$A$1:$U$2344,18,FALSE)</f>
        <v>22122</v>
      </c>
      <c r="M646" s="21">
        <f>VLOOKUP($A646,'Hospitalisation Details'!$A$1:$U$2344,21,FALSE)</f>
        <v>15230.32</v>
      </c>
      <c r="N646" s="9" t="str">
        <f>VLOOKUP($A646,'Hospitalisation Details'!$A$1:$U$2344,14,FALSE)</f>
        <v>tier - 2</v>
      </c>
      <c r="O646" s="9" t="str">
        <f>VLOOKUP($A646,'Hospitalisation Details'!$A$1:$U$2344,15,FALSE)</f>
        <v>tier - 2</v>
      </c>
      <c r="P646" s="9" t="str">
        <f>VLOOKUP($A646,'Hospitalisation Details'!$A$1:$U$2344,16,FALSE)</f>
        <v>R1024</v>
      </c>
      <c r="Q646" s="9">
        <f>VLOOKUP($A646,'Hospitalisation Details'!$A$1:$U$2344,20,FALSE)</f>
        <v>62</v>
      </c>
    </row>
    <row r="647" spans="1:17" ht="15.75" x14ac:dyDescent="0.25">
      <c r="A647" s="10" t="s">
        <v>1725</v>
      </c>
      <c r="B647" s="7" t="str">
        <f>VLOOKUP($A647,'Customer Names'!$A$1:$E$2336,4,FALSE)</f>
        <v xml:space="preserve">  Jessica A</v>
      </c>
      <c r="C647" s="7">
        <f>VLOOKUP($A647,'Medical Examinations'!$A$1:$P$2336,2,FALSE)</f>
        <v>44.95</v>
      </c>
      <c r="D647" s="7">
        <f>VLOOKUP($A647,'Medical Examinations'!$A$1:$P$2336,3,FALSE)</f>
        <v>10.4</v>
      </c>
      <c r="E647" s="7" t="str">
        <f>VLOOKUP($A647,'Medical Examinations'!$A$1:$P$2336,13,FALSE)</f>
        <v>No</v>
      </c>
      <c r="F647" s="7" t="str">
        <f>VLOOKUP($A647,'Medical Examinations'!$A$1:$P$2336,5,FALSE)</f>
        <v>No</v>
      </c>
      <c r="G647" s="7" t="str">
        <f>VLOOKUP($A647,'Medical Examinations'!$A$1:$P$2336,6,FALSE)</f>
        <v>No</v>
      </c>
      <c r="H647" s="7" t="str">
        <f>VLOOKUP($A647,'Medical Examinations'!$A$1:$P$2336,12,FALSE)</f>
        <v>0</v>
      </c>
      <c r="I647" s="7" t="str">
        <f>VLOOKUP($A647,'Medical Examinations'!$A$1:$P$2336,14,FALSE)</f>
        <v>No</v>
      </c>
      <c r="J647" s="7" t="str">
        <f>VLOOKUP($A647,'Medical Examinations'!$A$1:$P$2336,15,FALSE)</f>
        <v>Obesity</v>
      </c>
      <c r="K647" s="7" t="str">
        <f>VLOOKUP($A647,'Medical Examinations'!$A$1:$P$2336,16,FALSE)</f>
        <v>Diabetes</v>
      </c>
      <c r="L647" s="12">
        <f>VLOOKUP($A647,'Hospitalisation Details'!$A$1:$U$2344,18,FALSE)</f>
        <v>28817</v>
      </c>
      <c r="M647" s="21">
        <f>VLOOKUP($A647,'Hospitalisation Details'!$A$1:$U$2344,21,FALSE)</f>
        <v>15207.92</v>
      </c>
      <c r="N647" s="9" t="str">
        <f>VLOOKUP($A647,'Hospitalisation Details'!$A$1:$U$2344,14,FALSE)</f>
        <v>tier - 2</v>
      </c>
      <c r="O647" s="9" t="str">
        <f>VLOOKUP($A647,'Hospitalisation Details'!$A$1:$U$2344,15,FALSE)</f>
        <v>tier - 1</v>
      </c>
      <c r="P647" s="9" t="str">
        <f>VLOOKUP($A647,'Hospitalisation Details'!$A$1:$U$2344,16,FALSE)</f>
        <v>R1012</v>
      </c>
      <c r="Q647" s="9">
        <f>VLOOKUP($A647,'Hospitalisation Details'!$A$1:$U$2344,20,FALSE)</f>
        <v>44</v>
      </c>
    </row>
    <row r="648" spans="1:17" ht="15.75" x14ac:dyDescent="0.25">
      <c r="A648" s="10" t="s">
        <v>1724</v>
      </c>
      <c r="B648" s="7" t="str">
        <f>VLOOKUP($A648,'Customer Names'!$A$1:$E$2336,4,FALSE)</f>
        <v xml:space="preserve">  Monica K</v>
      </c>
      <c r="C648" s="7">
        <f>VLOOKUP($A648,'Medical Examinations'!$A$1:$P$2336,2,FALSE)</f>
        <v>35.54</v>
      </c>
      <c r="D648" s="7">
        <f>VLOOKUP($A648,'Medical Examinations'!$A$1:$P$2336,3,FALSE)</f>
        <v>10.67</v>
      </c>
      <c r="E648" s="7" t="str">
        <f>VLOOKUP($A648,'Medical Examinations'!$A$1:$P$2336,13,FALSE)</f>
        <v>No</v>
      </c>
      <c r="F648" s="7" t="str">
        <f>VLOOKUP($A648,'Medical Examinations'!$A$1:$P$2336,5,FALSE)</f>
        <v>No</v>
      </c>
      <c r="G648" s="7" t="str">
        <f>VLOOKUP($A648,'Medical Examinations'!$A$1:$P$2336,6,FALSE)</f>
        <v>No</v>
      </c>
      <c r="H648" s="7" t="str">
        <f>VLOOKUP($A648,'Medical Examinations'!$A$1:$P$2336,12,FALSE)</f>
        <v>0</v>
      </c>
      <c r="I648" s="7" t="str">
        <f>VLOOKUP($A648,'Medical Examinations'!$A$1:$P$2336,14,FALSE)</f>
        <v>No</v>
      </c>
      <c r="J648" s="7" t="str">
        <f>VLOOKUP($A648,'Medical Examinations'!$A$1:$P$2336,15,FALSE)</f>
        <v>Obesity</v>
      </c>
      <c r="K648" s="7" t="str">
        <f>VLOOKUP($A648,'Medical Examinations'!$A$1:$P$2336,16,FALSE)</f>
        <v>Diabetes</v>
      </c>
      <c r="L648" s="12">
        <f>VLOOKUP($A648,'Hospitalisation Details'!$A$1:$U$2344,18,FALSE)</f>
        <v>22814</v>
      </c>
      <c r="M648" s="21">
        <f>VLOOKUP($A648,'Hospitalisation Details'!$A$1:$U$2344,21,FALSE)</f>
        <v>15174.81</v>
      </c>
      <c r="N648" s="9" t="str">
        <f>VLOOKUP($A648,'Hospitalisation Details'!$A$1:$U$2344,14,FALSE)</f>
        <v>tier - 2</v>
      </c>
      <c r="O648" s="9" t="str">
        <f>VLOOKUP($A648,'Hospitalisation Details'!$A$1:$U$2344,15,FALSE)</f>
        <v>tier - 1</v>
      </c>
      <c r="P648" s="9" t="str">
        <f>VLOOKUP($A648,'Hospitalisation Details'!$A$1:$U$2344,16,FALSE)</f>
        <v>R1012</v>
      </c>
      <c r="Q648" s="9">
        <f>VLOOKUP($A648,'Hospitalisation Details'!$A$1:$U$2344,20,FALSE)</f>
        <v>60</v>
      </c>
    </row>
    <row r="649" spans="1:17" ht="15.75" x14ac:dyDescent="0.25">
      <c r="A649" s="10" t="s">
        <v>1723</v>
      </c>
      <c r="B649" s="7" t="str">
        <f>VLOOKUP($A649,'Customer Names'!$A$1:$E$2336,4,FALSE)</f>
        <v xml:space="preserve">  Kevin L</v>
      </c>
      <c r="C649" s="7">
        <f>VLOOKUP($A649,'Medical Examinations'!$A$1:$P$2336,2,FALSE)</f>
        <v>39.799999999999997</v>
      </c>
      <c r="D649" s="7">
        <f>VLOOKUP($A649,'Medical Examinations'!$A$1:$P$2336,3,FALSE)</f>
        <v>4.6500000000000004</v>
      </c>
      <c r="E649" s="7" t="str">
        <f>VLOOKUP($A649,'Medical Examinations'!$A$1:$P$2336,13,FALSE)</f>
        <v>Yes</v>
      </c>
      <c r="F649" s="7" t="str">
        <f>VLOOKUP($A649,'Medical Examinations'!$A$1:$P$2336,5,FALSE)</f>
        <v>No</v>
      </c>
      <c r="G649" s="7" t="str">
        <f>VLOOKUP($A649,'Medical Examinations'!$A$1:$P$2336,6,FALSE)</f>
        <v>No</v>
      </c>
      <c r="H649" s="7">
        <f>VLOOKUP($A649,'Medical Examinations'!$A$1:$P$2336,12,FALSE)</f>
        <v>2</v>
      </c>
      <c r="I649" s="7" t="str">
        <f>VLOOKUP($A649,'Medical Examinations'!$A$1:$P$2336,14,FALSE)</f>
        <v>No</v>
      </c>
      <c r="J649" s="7" t="str">
        <f>VLOOKUP($A649,'Medical Examinations'!$A$1:$P$2336,15,FALSE)</f>
        <v>Obesity</v>
      </c>
      <c r="K649" s="7" t="str">
        <f>VLOOKUP($A649,'Medical Examinations'!$A$1:$P$2336,16,FALSE)</f>
        <v>Normal</v>
      </c>
      <c r="L649" s="12">
        <f>VLOOKUP($A649,'Hospitalisation Details'!$A$1:$U$2344,18,FALSE)</f>
        <v>21887</v>
      </c>
      <c r="M649" s="21">
        <f>VLOOKUP($A649,'Hospitalisation Details'!$A$1:$U$2344,21,FALSE)</f>
        <v>15170.07</v>
      </c>
      <c r="N649" s="9" t="str">
        <f>VLOOKUP($A649,'Hospitalisation Details'!$A$1:$U$2344,14,FALSE)</f>
        <v>tier - 2</v>
      </c>
      <c r="O649" s="9" t="str">
        <f>VLOOKUP($A649,'Hospitalisation Details'!$A$1:$U$2344,15,FALSE)</f>
        <v>tier - 3</v>
      </c>
      <c r="P649" s="9" t="str">
        <f>VLOOKUP($A649,'Hospitalisation Details'!$A$1:$U$2344,16,FALSE)</f>
        <v>R1011</v>
      </c>
      <c r="Q649" s="9">
        <f>VLOOKUP($A649,'Hospitalisation Details'!$A$1:$U$2344,20,FALSE)</f>
        <v>63</v>
      </c>
    </row>
    <row r="650" spans="1:17" ht="15.75" x14ac:dyDescent="0.25">
      <c r="A650" s="10" t="s">
        <v>1722</v>
      </c>
      <c r="B650" s="7" t="str">
        <f>VLOOKUP($A650,'Customer Names'!$A$1:$E$2336,4,FALSE)</f>
        <v xml:space="preserve">  Gregory</v>
      </c>
      <c r="C650" s="7">
        <f>VLOOKUP($A650,'Medical Examinations'!$A$1:$P$2336,2,FALSE)</f>
        <v>33.659999999999997</v>
      </c>
      <c r="D650" s="7">
        <f>VLOOKUP($A650,'Medical Examinations'!$A$1:$P$2336,3,FALSE)</f>
        <v>5.65</v>
      </c>
      <c r="E650" s="7" t="str">
        <f>VLOOKUP($A650,'Medical Examinations'!$A$1:$P$2336,13,FALSE)</f>
        <v>Yes</v>
      </c>
      <c r="F650" s="7" t="str">
        <f>VLOOKUP($A650,'Medical Examinations'!$A$1:$P$2336,5,FALSE)</f>
        <v>No</v>
      </c>
      <c r="G650" s="7" t="str">
        <f>VLOOKUP($A650,'Medical Examinations'!$A$1:$P$2336,6,FALSE)</f>
        <v>No</v>
      </c>
      <c r="H650" s="7">
        <f>VLOOKUP($A650,'Medical Examinations'!$A$1:$P$2336,12,FALSE)</f>
        <v>2</v>
      </c>
      <c r="I650" s="7" t="str">
        <f>VLOOKUP($A650,'Medical Examinations'!$A$1:$P$2336,14,FALSE)</f>
        <v>No</v>
      </c>
      <c r="J650" s="7" t="str">
        <f>VLOOKUP($A650,'Medical Examinations'!$A$1:$P$2336,15,FALSE)</f>
        <v>Obesity</v>
      </c>
      <c r="K650" s="7" t="str">
        <f>VLOOKUP($A650,'Medical Examinations'!$A$1:$P$2336,16,FALSE)</f>
        <v>Normal</v>
      </c>
      <c r="L650" s="12">
        <f>VLOOKUP($A650,'Hospitalisation Details'!$A$1:$U$2344,18,FALSE)</f>
        <v>21705</v>
      </c>
      <c r="M650" s="21">
        <f>VLOOKUP($A650,'Hospitalisation Details'!$A$1:$U$2344,21,FALSE)</f>
        <v>15161.53</v>
      </c>
      <c r="N650" s="9" t="str">
        <f>VLOOKUP($A650,'Hospitalisation Details'!$A$1:$U$2344,14,FALSE)</f>
        <v>tier - 2</v>
      </c>
      <c r="O650" s="9" t="str">
        <f>VLOOKUP($A650,'Hospitalisation Details'!$A$1:$U$2344,15,FALSE)</f>
        <v>tier - 1</v>
      </c>
      <c r="P650" s="9" t="str">
        <f>VLOOKUP($A650,'Hospitalisation Details'!$A$1:$U$2344,16,FALSE)</f>
        <v>R1013</v>
      </c>
      <c r="Q650" s="9">
        <f>VLOOKUP($A650,'Hospitalisation Details'!$A$1:$U$2344,20,FALSE)</f>
        <v>64</v>
      </c>
    </row>
    <row r="651" spans="1:17" ht="15.75" x14ac:dyDescent="0.25">
      <c r="A651" s="10" t="s">
        <v>1721</v>
      </c>
      <c r="B651" s="7" t="str">
        <f>VLOOKUP($A651,'Customer Names'!$A$1:$E$2336,4,FALSE)</f>
        <v xml:space="preserve">  Della</v>
      </c>
      <c r="C651" s="7">
        <f>VLOOKUP($A651,'Medical Examinations'!$A$1:$P$2336,2,FALSE)</f>
        <v>35.5</v>
      </c>
      <c r="D651" s="7">
        <f>VLOOKUP($A651,'Medical Examinations'!$A$1:$P$2336,3,FALSE)</f>
        <v>11.97</v>
      </c>
      <c r="E651" s="7" t="str">
        <f>VLOOKUP($A651,'Medical Examinations'!$A$1:$P$2336,13,FALSE)</f>
        <v>No</v>
      </c>
      <c r="F651" s="7" t="str">
        <f>VLOOKUP($A651,'Medical Examinations'!$A$1:$P$2336,5,FALSE)</f>
        <v>No</v>
      </c>
      <c r="G651" s="7" t="str">
        <f>VLOOKUP($A651,'Medical Examinations'!$A$1:$P$2336,6,FALSE)</f>
        <v>No</v>
      </c>
      <c r="H651" s="7" t="str">
        <f>VLOOKUP($A651,'Medical Examinations'!$A$1:$P$2336,12,FALSE)</f>
        <v>0</v>
      </c>
      <c r="I651" s="7" t="str">
        <f>VLOOKUP($A651,'Medical Examinations'!$A$1:$P$2336,14,FALSE)</f>
        <v>No</v>
      </c>
      <c r="J651" s="7" t="str">
        <f>VLOOKUP($A651,'Medical Examinations'!$A$1:$P$2336,15,FALSE)</f>
        <v>Obesity</v>
      </c>
      <c r="K651" s="7" t="str">
        <f>VLOOKUP($A651,'Medical Examinations'!$A$1:$P$2336,16,FALSE)</f>
        <v>Diabetes</v>
      </c>
      <c r="L651" s="12">
        <f>VLOOKUP($A651,'Hospitalisation Details'!$A$1:$U$2344,18,FALSE)</f>
        <v>22944</v>
      </c>
      <c r="M651" s="21">
        <f>VLOOKUP($A651,'Hospitalisation Details'!$A$1:$U$2344,21,FALSE)</f>
        <v>15161.25</v>
      </c>
      <c r="N651" s="9" t="str">
        <f>VLOOKUP($A651,'Hospitalisation Details'!$A$1:$U$2344,14,FALSE)</f>
        <v>tier - 2</v>
      </c>
      <c r="O651" s="9" t="str">
        <f>VLOOKUP($A651,'Hospitalisation Details'!$A$1:$U$2344,15,FALSE)</f>
        <v>tier - 2</v>
      </c>
      <c r="P651" s="9" t="str">
        <f>VLOOKUP($A651,'Hospitalisation Details'!$A$1:$U$2344,16,FALSE)</f>
        <v>R1012</v>
      </c>
      <c r="Q651" s="9">
        <f>VLOOKUP($A651,'Hospitalisation Details'!$A$1:$U$2344,20,FALSE)</f>
        <v>60</v>
      </c>
    </row>
    <row r="652" spans="1:17" ht="15.75" x14ac:dyDescent="0.25">
      <c r="A652" s="10" t="s">
        <v>1720</v>
      </c>
      <c r="B652" s="7" t="str">
        <f>VLOOKUP($A652,'Customer Names'!$A$1:$E$2336,4,FALSE)</f>
        <v xml:space="preserve">  David</v>
      </c>
      <c r="C652" s="7">
        <f>VLOOKUP($A652,'Medical Examinations'!$A$1:$P$2336,2,FALSE)</f>
        <v>41.63</v>
      </c>
      <c r="D652" s="7">
        <f>VLOOKUP($A652,'Medical Examinations'!$A$1:$P$2336,3,FALSE)</f>
        <v>6.71</v>
      </c>
      <c r="E652" s="7" t="str">
        <f>VLOOKUP($A652,'Medical Examinations'!$A$1:$P$2336,13,FALSE)</f>
        <v>No</v>
      </c>
      <c r="F652" s="7" t="str">
        <f>VLOOKUP($A652,'Medical Examinations'!$A$1:$P$2336,5,FALSE)</f>
        <v>No</v>
      </c>
      <c r="G652" s="7" t="str">
        <f>VLOOKUP($A652,'Medical Examinations'!$A$1:$P$2336,6,FALSE)</f>
        <v>No</v>
      </c>
      <c r="H652" s="7" t="str">
        <f>VLOOKUP($A652,'Medical Examinations'!$A$1:$P$2336,12,FALSE)</f>
        <v>0</v>
      </c>
      <c r="I652" s="7" t="str">
        <f>VLOOKUP($A652,'Medical Examinations'!$A$1:$P$2336,14,FALSE)</f>
        <v>No</v>
      </c>
      <c r="J652" s="7" t="str">
        <f>VLOOKUP($A652,'Medical Examinations'!$A$1:$P$2336,15,FALSE)</f>
        <v>Obesity</v>
      </c>
      <c r="K652" s="7" t="str">
        <f>VLOOKUP($A652,'Medical Examinations'!$A$1:$P$2336,16,FALSE)</f>
        <v>Diabetes</v>
      </c>
      <c r="L652" s="12">
        <f>VLOOKUP($A652,'Hospitalisation Details'!$A$1:$U$2344,18,FALSE)</f>
        <v>26262</v>
      </c>
      <c r="M652" s="21">
        <f>VLOOKUP($A652,'Hospitalisation Details'!$A$1:$U$2344,21,FALSE)</f>
        <v>15150.44</v>
      </c>
      <c r="N652" s="9" t="str">
        <f>VLOOKUP($A652,'Hospitalisation Details'!$A$1:$U$2344,14,FALSE)</f>
        <v>tier - 2</v>
      </c>
      <c r="O652" s="9" t="str">
        <f>VLOOKUP($A652,'Hospitalisation Details'!$A$1:$U$2344,15,FALSE)</f>
        <v>tier - 1</v>
      </c>
      <c r="P652" s="9" t="str">
        <f>VLOOKUP($A652,'Hospitalisation Details'!$A$1:$U$2344,16,FALSE)</f>
        <v>R1023</v>
      </c>
      <c r="Q652" s="9">
        <f>VLOOKUP($A652,'Hospitalisation Details'!$A$1:$U$2344,20,FALSE)</f>
        <v>51</v>
      </c>
    </row>
    <row r="653" spans="1:17" ht="15.75" x14ac:dyDescent="0.25">
      <c r="A653" s="10" t="s">
        <v>1719</v>
      </c>
      <c r="B653" s="7" t="str">
        <f>VLOOKUP($A653,'Customer Names'!$A$1:$E$2336,4,FALSE)</f>
        <v xml:space="preserve">  Victoria</v>
      </c>
      <c r="C653" s="7">
        <f>VLOOKUP($A653,'Medical Examinations'!$A$1:$P$2336,2,FALSE)</f>
        <v>46.49</v>
      </c>
      <c r="D653" s="7">
        <f>VLOOKUP($A653,'Medical Examinations'!$A$1:$P$2336,3,FALSE)</f>
        <v>11.92</v>
      </c>
      <c r="E653" s="7" t="str">
        <f>VLOOKUP($A653,'Medical Examinations'!$A$1:$P$2336,13,FALSE)</f>
        <v>No</v>
      </c>
      <c r="F653" s="7" t="str">
        <f>VLOOKUP($A653,'Medical Examinations'!$A$1:$P$2336,5,FALSE)</f>
        <v>No</v>
      </c>
      <c r="G653" s="7" t="str">
        <f>VLOOKUP($A653,'Medical Examinations'!$A$1:$P$2336,6,FALSE)</f>
        <v>No</v>
      </c>
      <c r="H653" s="7" t="str">
        <f>VLOOKUP($A653,'Medical Examinations'!$A$1:$P$2336,12,FALSE)</f>
        <v>0</v>
      </c>
      <c r="I653" s="7" t="str">
        <f>VLOOKUP($A653,'Medical Examinations'!$A$1:$P$2336,14,FALSE)</f>
        <v>No</v>
      </c>
      <c r="J653" s="7" t="str">
        <f>VLOOKUP($A653,'Medical Examinations'!$A$1:$P$2336,15,FALSE)</f>
        <v>Obesity</v>
      </c>
      <c r="K653" s="7" t="str">
        <f>VLOOKUP($A653,'Medical Examinations'!$A$1:$P$2336,16,FALSE)</f>
        <v>Diabetes</v>
      </c>
      <c r="L653" s="12">
        <f>VLOOKUP($A653,'Hospitalisation Details'!$A$1:$U$2344,18,FALSE)</f>
        <v>28738</v>
      </c>
      <c r="M653" s="21">
        <f>VLOOKUP($A653,'Hospitalisation Details'!$A$1:$U$2344,21,FALSE)</f>
        <v>15123.19</v>
      </c>
      <c r="N653" s="9" t="str">
        <f>VLOOKUP($A653,'Hospitalisation Details'!$A$1:$U$2344,14,FALSE)</f>
        <v>tier - 2</v>
      </c>
      <c r="O653" s="9" t="str">
        <f>VLOOKUP($A653,'Hospitalisation Details'!$A$1:$U$2344,15,FALSE)</f>
        <v>tier - 1</v>
      </c>
      <c r="P653" s="9" t="str">
        <f>VLOOKUP($A653,'Hospitalisation Details'!$A$1:$U$2344,16,FALSE)</f>
        <v>R1011</v>
      </c>
      <c r="Q653" s="9">
        <f>VLOOKUP($A653,'Hospitalisation Details'!$A$1:$U$2344,20,FALSE)</f>
        <v>44</v>
      </c>
    </row>
    <row r="654" spans="1:17" ht="15.75" x14ac:dyDescent="0.25">
      <c r="A654" s="10" t="s">
        <v>1718</v>
      </c>
      <c r="B654" s="7" t="str">
        <f>VLOOKUP($A654,'Customer Names'!$A$1:$E$2336,4,FALSE)</f>
        <v xml:space="preserve">  Tasos</v>
      </c>
      <c r="C654" s="7">
        <f>VLOOKUP($A654,'Medical Examinations'!$A$1:$P$2336,2,FALSE)</f>
        <v>43.29</v>
      </c>
      <c r="D654" s="7">
        <f>VLOOKUP($A654,'Medical Examinations'!$A$1:$P$2336,3,FALSE)</f>
        <v>5.35</v>
      </c>
      <c r="E654" s="7" t="str">
        <f>VLOOKUP($A654,'Medical Examinations'!$A$1:$P$2336,13,FALSE)</f>
        <v>No</v>
      </c>
      <c r="F654" s="7" t="str">
        <f>VLOOKUP($A654,'Medical Examinations'!$A$1:$P$2336,5,FALSE)</f>
        <v>No</v>
      </c>
      <c r="G654" s="7" t="str">
        <f>VLOOKUP($A654,'Medical Examinations'!$A$1:$P$2336,6,FALSE)</f>
        <v>No</v>
      </c>
      <c r="H654" s="7">
        <f>VLOOKUP($A654,'Medical Examinations'!$A$1:$P$2336,12,FALSE)</f>
        <v>2</v>
      </c>
      <c r="I654" s="7" t="str">
        <f>VLOOKUP($A654,'Medical Examinations'!$A$1:$P$2336,14,FALSE)</f>
        <v>No</v>
      </c>
      <c r="J654" s="7" t="str">
        <f>VLOOKUP($A654,'Medical Examinations'!$A$1:$P$2336,15,FALSE)</f>
        <v>Obesity</v>
      </c>
      <c r="K654" s="7" t="str">
        <f>VLOOKUP($A654,'Medical Examinations'!$A$1:$P$2336,16,FALSE)</f>
        <v>Normal</v>
      </c>
      <c r="L654" s="12">
        <f>VLOOKUP($A654,'Hospitalisation Details'!$A$1:$U$2344,18,FALSE)</f>
        <v>26610</v>
      </c>
      <c r="M654" s="21">
        <f>VLOOKUP($A654,'Hospitalisation Details'!$A$1:$U$2344,21,FALSE)</f>
        <v>15103.69</v>
      </c>
      <c r="N654" s="9" t="str">
        <f>VLOOKUP($A654,'Hospitalisation Details'!$A$1:$U$2344,14,FALSE)</f>
        <v>tier - 2</v>
      </c>
      <c r="O654" s="9" t="str">
        <f>VLOOKUP($A654,'Hospitalisation Details'!$A$1:$U$2344,15,FALSE)</f>
        <v>tier - 1</v>
      </c>
      <c r="P654" s="9" t="str">
        <f>VLOOKUP($A654,'Hospitalisation Details'!$A$1:$U$2344,16,FALSE)</f>
        <v>R1012</v>
      </c>
      <c r="Q654" s="9">
        <f>VLOOKUP($A654,'Hospitalisation Details'!$A$1:$U$2344,20,FALSE)</f>
        <v>50</v>
      </c>
    </row>
    <row r="655" spans="1:17" ht="15.75" x14ac:dyDescent="0.25">
      <c r="A655" s="10" t="s">
        <v>1717</v>
      </c>
      <c r="B655" s="7" t="str">
        <f>VLOOKUP($A655,'Customer Names'!$A$1:$E$2336,4,FALSE)</f>
        <v xml:space="preserve">  Thomas</v>
      </c>
      <c r="C655" s="7">
        <f>VLOOKUP($A655,'Medical Examinations'!$A$1:$P$2336,2,FALSE)</f>
        <v>43.08</v>
      </c>
      <c r="D655" s="7">
        <f>VLOOKUP($A655,'Medical Examinations'!$A$1:$P$2336,3,FALSE)</f>
        <v>8.9600000000000009</v>
      </c>
      <c r="E655" s="7" t="str">
        <f>VLOOKUP($A655,'Medical Examinations'!$A$1:$P$2336,13,FALSE)</f>
        <v>Yes</v>
      </c>
      <c r="F655" s="7" t="str">
        <f>VLOOKUP($A655,'Medical Examinations'!$A$1:$P$2336,5,FALSE)</f>
        <v>No</v>
      </c>
      <c r="G655" s="7" t="str">
        <f>VLOOKUP($A655,'Medical Examinations'!$A$1:$P$2336,6,FALSE)</f>
        <v>No</v>
      </c>
      <c r="H655" s="7">
        <f>VLOOKUP($A655,'Medical Examinations'!$A$1:$P$2336,12,FALSE)</f>
        <v>1</v>
      </c>
      <c r="I655" s="7" t="str">
        <f>VLOOKUP($A655,'Medical Examinations'!$A$1:$P$2336,14,FALSE)</f>
        <v>No</v>
      </c>
      <c r="J655" s="7" t="str">
        <f>VLOOKUP($A655,'Medical Examinations'!$A$1:$P$2336,15,FALSE)</f>
        <v>Obesity</v>
      </c>
      <c r="K655" s="7" t="str">
        <f>VLOOKUP($A655,'Medical Examinations'!$A$1:$P$2336,16,FALSE)</f>
        <v>Diabetes</v>
      </c>
      <c r="L655" s="12">
        <f>VLOOKUP($A655,'Hospitalisation Details'!$A$1:$U$2344,18,FALSE)</f>
        <v>27693</v>
      </c>
      <c r="M655" s="21">
        <f>VLOOKUP($A655,'Hospitalisation Details'!$A$1:$U$2344,21,FALSE)</f>
        <v>15090.35</v>
      </c>
      <c r="N655" s="9" t="str">
        <f>VLOOKUP($A655,'Hospitalisation Details'!$A$1:$U$2344,14,FALSE)</f>
        <v>tier - 2</v>
      </c>
      <c r="O655" s="9" t="str">
        <f>VLOOKUP($A655,'Hospitalisation Details'!$A$1:$U$2344,15,FALSE)</f>
        <v>tier - 1</v>
      </c>
      <c r="P655" s="9" t="str">
        <f>VLOOKUP($A655,'Hospitalisation Details'!$A$1:$U$2344,16,FALSE)</f>
        <v>R1023</v>
      </c>
      <c r="Q655" s="9">
        <f>VLOOKUP($A655,'Hospitalisation Details'!$A$1:$U$2344,20,FALSE)</f>
        <v>47</v>
      </c>
    </row>
    <row r="656" spans="1:17" ht="15.75" x14ac:dyDescent="0.25">
      <c r="A656" s="10" t="s">
        <v>1716</v>
      </c>
      <c r="B656" s="7" t="str">
        <f>VLOOKUP($A656,'Customer Names'!$A$1:$E$2336,4,FALSE)</f>
        <v xml:space="preserve">  Lukasz</v>
      </c>
      <c r="C656" s="7">
        <f>VLOOKUP($A656,'Medical Examinations'!$A$1:$P$2336,2,FALSE)</f>
        <v>39.07</v>
      </c>
      <c r="D656" s="7">
        <f>VLOOKUP($A656,'Medical Examinations'!$A$1:$P$2336,3,FALSE)</f>
        <v>11.93</v>
      </c>
      <c r="E656" s="7" t="str">
        <f>VLOOKUP($A656,'Medical Examinations'!$A$1:$P$2336,13,FALSE)</f>
        <v>No</v>
      </c>
      <c r="F656" s="7" t="str">
        <f>VLOOKUP($A656,'Medical Examinations'!$A$1:$P$2336,5,FALSE)</f>
        <v>No</v>
      </c>
      <c r="G656" s="7" t="str">
        <f>VLOOKUP($A656,'Medical Examinations'!$A$1:$P$2336,6,FALSE)</f>
        <v>No</v>
      </c>
      <c r="H656" s="7" t="str">
        <f>VLOOKUP($A656,'Medical Examinations'!$A$1:$P$2336,12,FALSE)</f>
        <v>0</v>
      </c>
      <c r="I656" s="7" t="str">
        <f>VLOOKUP($A656,'Medical Examinations'!$A$1:$P$2336,14,FALSE)</f>
        <v>No</v>
      </c>
      <c r="J656" s="7" t="str">
        <f>VLOOKUP($A656,'Medical Examinations'!$A$1:$P$2336,15,FALSE)</f>
        <v>Obesity</v>
      </c>
      <c r="K656" s="7" t="str">
        <f>VLOOKUP($A656,'Medical Examinations'!$A$1:$P$2336,16,FALSE)</f>
        <v>Diabetes</v>
      </c>
      <c r="L656" s="12">
        <f>VLOOKUP($A656,'Hospitalisation Details'!$A$1:$U$2344,18,FALSE)</f>
        <v>25001</v>
      </c>
      <c r="M656" s="21">
        <f>VLOOKUP($A656,'Hospitalisation Details'!$A$1:$U$2344,21,FALSE)</f>
        <v>15052.68</v>
      </c>
      <c r="N656" s="9" t="str">
        <f>VLOOKUP($A656,'Hospitalisation Details'!$A$1:$U$2344,14,FALSE)</f>
        <v>tier - 2</v>
      </c>
      <c r="O656" s="9" t="str">
        <f>VLOOKUP($A656,'Hospitalisation Details'!$A$1:$U$2344,15,FALSE)</f>
        <v>tier - 2</v>
      </c>
      <c r="P656" s="9" t="str">
        <f>VLOOKUP($A656,'Hospitalisation Details'!$A$1:$U$2344,16,FALSE)</f>
        <v>R1022</v>
      </c>
      <c r="Q656" s="9">
        <f>VLOOKUP($A656,'Hospitalisation Details'!$A$1:$U$2344,20,FALSE)</f>
        <v>54</v>
      </c>
    </row>
    <row r="657" spans="1:17" ht="15.75" x14ac:dyDescent="0.25">
      <c r="A657" s="10" t="s">
        <v>1715</v>
      </c>
      <c r="B657" s="7" t="str">
        <f>VLOOKUP($A657,'Customer Names'!$A$1:$E$2336,4,FALSE)</f>
        <v xml:space="preserve">  Matthew A</v>
      </c>
      <c r="C657" s="7">
        <f>VLOOKUP($A657,'Medical Examinations'!$A$1:$P$2336,2,FALSE)</f>
        <v>41.3</v>
      </c>
      <c r="D657" s="7">
        <f>VLOOKUP($A657,'Medical Examinations'!$A$1:$P$2336,3,FALSE)</f>
        <v>9.59</v>
      </c>
      <c r="E657" s="7" t="str">
        <f>VLOOKUP($A657,'Medical Examinations'!$A$1:$P$2336,13,FALSE)</f>
        <v>No</v>
      </c>
      <c r="F657" s="7" t="str">
        <f>VLOOKUP($A657,'Medical Examinations'!$A$1:$P$2336,5,FALSE)</f>
        <v>No</v>
      </c>
      <c r="G657" s="7" t="str">
        <f>VLOOKUP($A657,'Medical Examinations'!$A$1:$P$2336,6,FALSE)</f>
        <v>No</v>
      </c>
      <c r="H657" s="7" t="str">
        <f>VLOOKUP($A657,'Medical Examinations'!$A$1:$P$2336,12,FALSE)</f>
        <v>0</v>
      </c>
      <c r="I657" s="7" t="str">
        <f>VLOOKUP($A657,'Medical Examinations'!$A$1:$P$2336,14,FALSE)</f>
        <v>No</v>
      </c>
      <c r="J657" s="7" t="str">
        <f>VLOOKUP($A657,'Medical Examinations'!$A$1:$P$2336,15,FALSE)</f>
        <v>Obesity</v>
      </c>
      <c r="K657" s="7" t="str">
        <f>VLOOKUP($A657,'Medical Examinations'!$A$1:$P$2336,16,FALSE)</f>
        <v>Diabetes</v>
      </c>
      <c r="L657" s="12">
        <f>VLOOKUP($A657,'Hospitalisation Details'!$A$1:$U$2344,18,FALSE)</f>
        <v>26160</v>
      </c>
      <c r="M657" s="21">
        <f>VLOOKUP($A657,'Hospitalisation Details'!$A$1:$U$2344,21,FALSE)</f>
        <v>15038.51</v>
      </c>
      <c r="N657" s="9" t="str">
        <f>VLOOKUP($A657,'Hospitalisation Details'!$A$1:$U$2344,14,FALSE)</f>
        <v>tier - 2</v>
      </c>
      <c r="O657" s="9" t="str">
        <f>VLOOKUP($A657,'Hospitalisation Details'!$A$1:$U$2344,15,FALSE)</f>
        <v>tier - 3</v>
      </c>
      <c r="P657" s="9" t="str">
        <f>VLOOKUP($A657,'Hospitalisation Details'!$A$1:$U$2344,16,FALSE)</f>
        <v>R1023</v>
      </c>
      <c r="Q657" s="9">
        <f>VLOOKUP($A657,'Hospitalisation Details'!$A$1:$U$2344,20,FALSE)</f>
        <v>51</v>
      </c>
    </row>
    <row r="658" spans="1:17" ht="15.75" x14ac:dyDescent="0.25">
      <c r="A658" s="10" t="s">
        <v>1714</v>
      </c>
      <c r="B658" s="7" t="str">
        <f>VLOOKUP($A658,'Customer Names'!$A$1:$E$2336,4,FALSE)</f>
        <v xml:space="preserve">  Meta</v>
      </c>
      <c r="C658" s="7">
        <f>VLOOKUP($A658,'Medical Examinations'!$A$1:$P$2336,2,FALSE)</f>
        <v>42.95</v>
      </c>
      <c r="D658" s="7">
        <f>VLOOKUP($A658,'Medical Examinations'!$A$1:$P$2336,3,FALSE)</f>
        <v>11.88</v>
      </c>
      <c r="E658" s="7" t="str">
        <f>VLOOKUP($A658,'Medical Examinations'!$A$1:$P$2336,13,FALSE)</f>
        <v>Yes</v>
      </c>
      <c r="F658" s="7" t="str">
        <f>VLOOKUP($A658,'Medical Examinations'!$A$1:$P$2336,5,FALSE)</f>
        <v>No</v>
      </c>
      <c r="G658" s="7" t="str">
        <f>VLOOKUP($A658,'Medical Examinations'!$A$1:$P$2336,6,FALSE)</f>
        <v>No</v>
      </c>
      <c r="H658" s="7">
        <f>VLOOKUP($A658,'Medical Examinations'!$A$1:$P$2336,12,FALSE)</f>
        <v>2</v>
      </c>
      <c r="I658" s="7" t="str">
        <f>VLOOKUP($A658,'Medical Examinations'!$A$1:$P$2336,14,FALSE)</f>
        <v>No</v>
      </c>
      <c r="J658" s="7" t="str">
        <f>VLOOKUP($A658,'Medical Examinations'!$A$1:$P$2336,15,FALSE)</f>
        <v>Obesity</v>
      </c>
      <c r="K658" s="7" t="str">
        <f>VLOOKUP($A658,'Medical Examinations'!$A$1:$P$2336,16,FALSE)</f>
        <v>Diabetes</v>
      </c>
      <c r="L658" s="12">
        <f>VLOOKUP($A658,'Hospitalisation Details'!$A$1:$U$2344,18,FALSE)</f>
        <v>25822</v>
      </c>
      <c r="M658" s="21">
        <f>VLOOKUP($A658,'Hospitalisation Details'!$A$1:$U$2344,21,FALSE)</f>
        <v>15026.3</v>
      </c>
      <c r="N658" s="9" t="str">
        <f>VLOOKUP($A658,'Hospitalisation Details'!$A$1:$U$2344,14,FALSE)</f>
        <v>tier - 2</v>
      </c>
      <c r="O658" s="9" t="str">
        <f>VLOOKUP($A658,'Hospitalisation Details'!$A$1:$U$2344,15,FALSE)</f>
        <v>tier - 3</v>
      </c>
      <c r="P658" s="9" t="str">
        <f>VLOOKUP($A658,'Hospitalisation Details'!$A$1:$U$2344,16,FALSE)</f>
        <v>R1011</v>
      </c>
      <c r="Q658" s="9">
        <f>VLOOKUP($A658,'Hospitalisation Details'!$A$1:$U$2344,20,FALSE)</f>
        <v>52</v>
      </c>
    </row>
    <row r="659" spans="1:17" ht="15.75" x14ac:dyDescent="0.25">
      <c r="A659" s="10" t="s">
        <v>1713</v>
      </c>
      <c r="B659" s="7" t="str">
        <f>VLOOKUP($A659,'Customer Names'!$A$1:$E$2336,4,FALSE)</f>
        <v xml:space="preserve">  Rachel E</v>
      </c>
      <c r="C659" s="7">
        <f>VLOOKUP($A659,'Medical Examinations'!$A$1:$P$2336,2,FALSE)</f>
        <v>46.96</v>
      </c>
      <c r="D659" s="7">
        <f>VLOOKUP($A659,'Medical Examinations'!$A$1:$P$2336,3,FALSE)</f>
        <v>4.6399999999999997</v>
      </c>
      <c r="E659" s="7" t="str">
        <f>VLOOKUP($A659,'Medical Examinations'!$A$1:$P$2336,13,FALSE)</f>
        <v>No</v>
      </c>
      <c r="F659" s="7" t="str">
        <f>VLOOKUP($A659,'Medical Examinations'!$A$1:$P$2336,5,FALSE)</f>
        <v>No</v>
      </c>
      <c r="G659" s="7" t="str">
        <f>VLOOKUP($A659,'Medical Examinations'!$A$1:$P$2336,6,FALSE)</f>
        <v>Yes</v>
      </c>
      <c r="H659" s="7">
        <f>VLOOKUP($A659,'Medical Examinations'!$A$1:$P$2336,12,FALSE)</f>
        <v>1</v>
      </c>
      <c r="I659" s="7" t="str">
        <f>VLOOKUP($A659,'Medical Examinations'!$A$1:$P$2336,14,FALSE)</f>
        <v>No</v>
      </c>
      <c r="J659" s="7" t="str">
        <f>VLOOKUP($A659,'Medical Examinations'!$A$1:$P$2336,15,FALSE)</f>
        <v>Obesity</v>
      </c>
      <c r="K659" s="7" t="str">
        <f>VLOOKUP($A659,'Medical Examinations'!$A$1:$P$2336,16,FALSE)</f>
        <v>Normal</v>
      </c>
      <c r="L659" s="12">
        <f>VLOOKUP($A659,'Hospitalisation Details'!$A$1:$U$2344,18,FALSE)</f>
        <v>29184</v>
      </c>
      <c r="M659" s="21">
        <f>VLOOKUP($A659,'Hospitalisation Details'!$A$1:$U$2344,21,FALSE)</f>
        <v>15025.76</v>
      </c>
      <c r="N659" s="9" t="str">
        <f>VLOOKUP($A659,'Hospitalisation Details'!$A$1:$U$2344,14,FALSE)</f>
        <v>tier - 2</v>
      </c>
      <c r="O659" s="9" t="str">
        <f>VLOOKUP($A659,'Hospitalisation Details'!$A$1:$U$2344,15,FALSE)</f>
        <v>tier - 1</v>
      </c>
      <c r="P659" s="9" t="str">
        <f>VLOOKUP($A659,'Hospitalisation Details'!$A$1:$U$2344,16,FALSE)</f>
        <v>R1011</v>
      </c>
      <c r="Q659" s="9">
        <f>VLOOKUP($A659,'Hospitalisation Details'!$A$1:$U$2344,20,FALSE)</f>
        <v>43</v>
      </c>
    </row>
    <row r="660" spans="1:17" ht="15.75" x14ac:dyDescent="0.25">
      <c r="A660" s="10" t="s">
        <v>1712</v>
      </c>
      <c r="B660" s="7" t="str">
        <f>VLOOKUP($A660,'Customer Names'!$A$1:$E$2336,4,FALSE)</f>
        <v xml:space="preserve">  Angelica</v>
      </c>
      <c r="C660" s="7">
        <f>VLOOKUP($A660,'Medical Examinations'!$A$1:$P$2336,2,FALSE)</f>
        <v>30.495000000000001</v>
      </c>
      <c r="D660" s="7">
        <f>VLOOKUP($A660,'Medical Examinations'!$A$1:$P$2336,3,FALSE)</f>
        <v>9.5299999999999994</v>
      </c>
      <c r="E660" s="7" t="str">
        <f>VLOOKUP($A660,'Medical Examinations'!$A$1:$P$2336,13,FALSE)</f>
        <v>No</v>
      </c>
      <c r="F660" s="7" t="str">
        <f>VLOOKUP($A660,'Medical Examinations'!$A$1:$P$2336,5,FALSE)</f>
        <v>No</v>
      </c>
      <c r="G660" s="7" t="str">
        <f>VLOOKUP($A660,'Medical Examinations'!$A$1:$P$2336,6,FALSE)</f>
        <v>No</v>
      </c>
      <c r="H660" s="7" t="str">
        <f>VLOOKUP($A660,'Medical Examinations'!$A$1:$P$2336,12,FALSE)</f>
        <v>0</v>
      </c>
      <c r="I660" s="7" t="str">
        <f>VLOOKUP($A660,'Medical Examinations'!$A$1:$P$2336,14,FALSE)</f>
        <v>No</v>
      </c>
      <c r="J660" s="7" t="str">
        <f>VLOOKUP($A660,'Medical Examinations'!$A$1:$P$2336,15,FALSE)</f>
        <v>Obesity</v>
      </c>
      <c r="K660" s="7" t="str">
        <f>VLOOKUP($A660,'Medical Examinations'!$A$1:$P$2336,16,FALSE)</f>
        <v>Diabetes</v>
      </c>
      <c r="L660" s="12">
        <f>VLOOKUP($A660,'Hospitalisation Details'!$A$1:$U$2344,18,FALSE)</f>
        <v>22136</v>
      </c>
      <c r="M660" s="21">
        <f>VLOOKUP($A660,'Hospitalisation Details'!$A$1:$U$2344,21,FALSE)</f>
        <v>15019.76</v>
      </c>
      <c r="N660" s="9" t="str">
        <f>VLOOKUP($A660,'Hospitalisation Details'!$A$1:$U$2344,14,FALSE)</f>
        <v>tier - 2</v>
      </c>
      <c r="O660" s="9" t="str">
        <f>VLOOKUP($A660,'Hospitalisation Details'!$A$1:$U$2344,15,FALSE)</f>
        <v>tier - 2</v>
      </c>
      <c r="P660" s="9" t="str">
        <f>VLOOKUP($A660,'Hospitalisation Details'!$A$1:$U$2344,16,FALSE)</f>
        <v>R1012</v>
      </c>
      <c r="Q660" s="9">
        <f>VLOOKUP($A660,'Hospitalisation Details'!$A$1:$U$2344,20,FALSE)</f>
        <v>62</v>
      </c>
    </row>
    <row r="661" spans="1:17" ht="15.75" x14ac:dyDescent="0.25">
      <c r="A661" s="10" t="s">
        <v>1711</v>
      </c>
      <c r="B661" s="7" t="str">
        <f>VLOOKUP($A661,'Customer Names'!$A$1:$E$2336,4,FALSE)</f>
        <v xml:space="preserve">  Kathleen</v>
      </c>
      <c r="C661" s="7">
        <f>VLOOKUP($A661,'Medical Examinations'!$A$1:$P$2336,2,FALSE)</f>
        <v>17.954999999999998</v>
      </c>
      <c r="D661" s="7">
        <f>VLOOKUP($A661,'Medical Examinations'!$A$1:$P$2336,3,FALSE)</f>
        <v>5.29</v>
      </c>
      <c r="E661" s="7" t="str">
        <f>VLOOKUP($A661,'Medical Examinations'!$A$1:$P$2336,13,FALSE)</f>
        <v>Yes</v>
      </c>
      <c r="F661" s="7" t="str">
        <f>VLOOKUP($A661,'Medical Examinations'!$A$1:$P$2336,5,FALSE)</f>
        <v>No</v>
      </c>
      <c r="G661" s="7" t="str">
        <f>VLOOKUP($A661,'Medical Examinations'!$A$1:$P$2336,6,FALSE)</f>
        <v>No</v>
      </c>
      <c r="H661" s="7">
        <f>VLOOKUP($A661,'Medical Examinations'!$A$1:$P$2336,12,FALSE)</f>
        <v>1</v>
      </c>
      <c r="I661" s="7" t="str">
        <f>VLOOKUP($A661,'Medical Examinations'!$A$1:$P$2336,14,FALSE)</f>
        <v>Yes</v>
      </c>
      <c r="J661" s="7" t="str">
        <f>VLOOKUP($A661,'Medical Examinations'!$A$1:$P$2336,15,FALSE)</f>
        <v>Underweight</v>
      </c>
      <c r="K661" s="7" t="str">
        <f>VLOOKUP($A661,'Medical Examinations'!$A$1:$P$2336,16,FALSE)</f>
        <v>Normal</v>
      </c>
      <c r="L661" s="12">
        <f>VLOOKUP($A661,'Hospitalisation Details'!$A$1:$U$2344,18,FALSE)</f>
        <v>34913</v>
      </c>
      <c r="M661" s="21">
        <f>VLOOKUP($A661,'Hospitalisation Details'!$A$1:$U$2344,21,FALSE)</f>
        <v>15006.58</v>
      </c>
      <c r="N661" s="9" t="str">
        <f>VLOOKUP($A661,'Hospitalisation Details'!$A$1:$U$2344,14,FALSE)</f>
        <v>tier - 2</v>
      </c>
      <c r="O661" s="9" t="str">
        <f>VLOOKUP($A661,'Hospitalisation Details'!$A$1:$U$2344,15,FALSE)</f>
        <v>tier - 2</v>
      </c>
      <c r="P661" s="9" t="str">
        <f>VLOOKUP($A661,'Hospitalisation Details'!$A$1:$U$2344,16,FALSE)</f>
        <v>R1024</v>
      </c>
      <c r="Q661" s="9">
        <f>VLOOKUP($A661,'Hospitalisation Details'!$A$1:$U$2344,20,FALSE)</f>
        <v>27</v>
      </c>
    </row>
    <row r="662" spans="1:17" ht="15.75" x14ac:dyDescent="0.25">
      <c r="A662" s="10" t="s">
        <v>1710</v>
      </c>
      <c r="B662" s="7" t="str">
        <f>VLOOKUP($A662,'Customer Names'!$A$1:$E$2336,4,FALSE)</f>
        <v xml:space="preserve">  Gabriel D</v>
      </c>
      <c r="C662" s="7">
        <f>VLOOKUP($A662,'Medical Examinations'!$A$1:$P$2336,2,FALSE)</f>
        <v>25.6</v>
      </c>
      <c r="D662" s="7">
        <f>VLOOKUP($A662,'Medical Examinations'!$A$1:$P$2336,3,FALSE)</f>
        <v>10.95</v>
      </c>
      <c r="E662" s="7" t="str">
        <f>VLOOKUP($A662,'Medical Examinations'!$A$1:$P$2336,13,FALSE)</f>
        <v>No</v>
      </c>
      <c r="F662" s="7" t="str">
        <f>VLOOKUP($A662,'Medical Examinations'!$A$1:$P$2336,5,FALSE)</f>
        <v>No</v>
      </c>
      <c r="G662" s="7" t="str">
        <f>VLOOKUP($A662,'Medical Examinations'!$A$1:$P$2336,6,FALSE)</f>
        <v>No</v>
      </c>
      <c r="H662" s="7">
        <f>VLOOKUP($A662,'Medical Examinations'!$A$1:$P$2336,12,FALSE)</f>
        <v>3</v>
      </c>
      <c r="I662" s="7" t="str">
        <f>VLOOKUP($A662,'Medical Examinations'!$A$1:$P$2336,14,FALSE)</f>
        <v>No</v>
      </c>
      <c r="J662" s="7" t="str">
        <f>VLOOKUP($A662,'Medical Examinations'!$A$1:$P$2336,15,FALSE)</f>
        <v>Over weight</v>
      </c>
      <c r="K662" s="7" t="str">
        <f>VLOOKUP($A662,'Medical Examinations'!$A$1:$P$2336,16,FALSE)</f>
        <v>Diabetes</v>
      </c>
      <c r="L662" s="12">
        <f>VLOOKUP($A662,'Hospitalisation Details'!$A$1:$U$2344,18,FALSE)</f>
        <v>21395</v>
      </c>
      <c r="M662" s="21">
        <f>VLOOKUP($A662,'Hospitalisation Details'!$A$1:$U$2344,21,FALSE)</f>
        <v>14988.43</v>
      </c>
      <c r="N662" s="9" t="str">
        <f>VLOOKUP($A662,'Hospitalisation Details'!$A$1:$U$2344,14,FALSE)</f>
        <v>tier - 2</v>
      </c>
      <c r="O662" s="9" t="str">
        <f>VLOOKUP($A662,'Hospitalisation Details'!$A$1:$U$2344,15,FALSE)</f>
        <v>tier - 3</v>
      </c>
      <c r="P662" s="9" t="str">
        <f>VLOOKUP($A662,'Hospitalisation Details'!$A$1:$U$2344,16,FALSE)</f>
        <v>R1011</v>
      </c>
      <c r="Q662" s="9">
        <f>VLOOKUP($A662,'Hospitalisation Details'!$A$1:$U$2344,20,FALSE)</f>
        <v>64</v>
      </c>
    </row>
    <row r="663" spans="1:17" ht="15.75" x14ac:dyDescent="0.25">
      <c r="A663" s="10" t="s">
        <v>1709</v>
      </c>
      <c r="B663" s="7" t="str">
        <f>VLOOKUP($A663,'Customer Names'!$A$1:$E$2336,4,FALSE)</f>
        <v xml:space="preserve">  Jeff T</v>
      </c>
      <c r="C663" s="7">
        <f>VLOOKUP($A663,'Medical Examinations'!$A$1:$P$2336,2,FALSE)</f>
        <v>34.21</v>
      </c>
      <c r="D663" s="7">
        <f>VLOOKUP($A663,'Medical Examinations'!$A$1:$P$2336,3,FALSE)</f>
        <v>9.17</v>
      </c>
      <c r="E663" s="7" t="str">
        <f>VLOOKUP($A663,'Medical Examinations'!$A$1:$P$2336,13,FALSE)</f>
        <v>No</v>
      </c>
      <c r="F663" s="7" t="str">
        <f>VLOOKUP($A663,'Medical Examinations'!$A$1:$P$2336,5,FALSE)</f>
        <v>No</v>
      </c>
      <c r="G663" s="7" t="str">
        <f>VLOOKUP($A663,'Medical Examinations'!$A$1:$P$2336,6,FALSE)</f>
        <v>No</v>
      </c>
      <c r="H663" s="7" t="str">
        <f>VLOOKUP($A663,'Medical Examinations'!$A$1:$P$2336,12,FALSE)</f>
        <v>0</v>
      </c>
      <c r="I663" s="7" t="str">
        <f>VLOOKUP($A663,'Medical Examinations'!$A$1:$P$2336,14,FALSE)</f>
        <v>No</v>
      </c>
      <c r="J663" s="7" t="str">
        <f>VLOOKUP($A663,'Medical Examinations'!$A$1:$P$2336,15,FALSE)</f>
        <v>Obesity</v>
      </c>
      <c r="K663" s="7" t="str">
        <f>VLOOKUP($A663,'Medical Examinations'!$A$1:$P$2336,16,FALSE)</f>
        <v>Diabetes</v>
      </c>
      <c r="L663" s="12">
        <f>VLOOKUP($A663,'Hospitalisation Details'!$A$1:$U$2344,18,FALSE)</f>
        <v>22979</v>
      </c>
      <c r="M663" s="21">
        <f>VLOOKUP($A663,'Hospitalisation Details'!$A$1:$U$2344,21,FALSE)</f>
        <v>14945.34</v>
      </c>
      <c r="N663" s="9" t="str">
        <f>VLOOKUP($A663,'Hospitalisation Details'!$A$1:$U$2344,14,FALSE)</f>
        <v>tier - 2</v>
      </c>
      <c r="O663" s="9" t="str">
        <f>VLOOKUP($A663,'Hospitalisation Details'!$A$1:$U$2344,15,FALSE)</f>
        <v>tier - 1</v>
      </c>
      <c r="P663" s="9" t="str">
        <f>VLOOKUP($A663,'Hospitalisation Details'!$A$1:$U$2344,16,FALSE)</f>
        <v>R1021</v>
      </c>
      <c r="Q663" s="9">
        <f>VLOOKUP($A663,'Hospitalisation Details'!$A$1:$U$2344,20,FALSE)</f>
        <v>60</v>
      </c>
    </row>
    <row r="664" spans="1:17" ht="15.75" x14ac:dyDescent="0.25">
      <c r="A664" s="10" t="s">
        <v>1708</v>
      </c>
      <c r="B664" s="7" t="str">
        <f>VLOOKUP($A664,'Customer Names'!$A$1:$E$2336,4,FALSE)</f>
        <v xml:space="preserve">  Neil D</v>
      </c>
      <c r="C664" s="7">
        <f>VLOOKUP($A664,'Medical Examinations'!$A$1:$P$2336,2,FALSE)</f>
        <v>39.74</v>
      </c>
      <c r="D664" s="7">
        <f>VLOOKUP($A664,'Medical Examinations'!$A$1:$P$2336,3,FALSE)</f>
        <v>7.39</v>
      </c>
      <c r="E664" s="7" t="str">
        <f>VLOOKUP($A664,'Medical Examinations'!$A$1:$P$2336,13,FALSE)</f>
        <v>No</v>
      </c>
      <c r="F664" s="7" t="str">
        <f>VLOOKUP($A664,'Medical Examinations'!$A$1:$P$2336,5,FALSE)</f>
        <v>No</v>
      </c>
      <c r="G664" s="7" t="str">
        <f>VLOOKUP($A664,'Medical Examinations'!$A$1:$P$2336,6,FALSE)</f>
        <v>No</v>
      </c>
      <c r="H664" s="7" t="str">
        <f>VLOOKUP($A664,'Medical Examinations'!$A$1:$P$2336,12,FALSE)</f>
        <v>0</v>
      </c>
      <c r="I664" s="7" t="str">
        <f>VLOOKUP($A664,'Medical Examinations'!$A$1:$P$2336,14,FALSE)</f>
        <v>No</v>
      </c>
      <c r="J664" s="7" t="str">
        <f>VLOOKUP($A664,'Medical Examinations'!$A$1:$P$2336,15,FALSE)</f>
        <v>Obesity</v>
      </c>
      <c r="K664" s="7" t="str">
        <f>VLOOKUP($A664,'Medical Examinations'!$A$1:$P$2336,16,FALSE)</f>
        <v>Diabetes</v>
      </c>
      <c r="L664" s="12">
        <f>VLOOKUP($A664,'Hospitalisation Details'!$A$1:$U$2344,18,FALSE)</f>
        <v>25150</v>
      </c>
      <c r="M664" s="21">
        <f>VLOOKUP($A664,'Hospitalisation Details'!$A$1:$U$2344,21,FALSE)</f>
        <v>14926.97</v>
      </c>
      <c r="N664" s="9" t="str">
        <f>VLOOKUP($A664,'Hospitalisation Details'!$A$1:$U$2344,14,FALSE)</f>
        <v>tier - 2</v>
      </c>
      <c r="O664" s="9" t="str">
        <f>VLOOKUP($A664,'Hospitalisation Details'!$A$1:$U$2344,15,FALSE)</f>
        <v>tier - 2</v>
      </c>
      <c r="P664" s="9" t="str">
        <f>VLOOKUP($A664,'Hospitalisation Details'!$A$1:$U$2344,16,FALSE)</f>
        <v>R1012</v>
      </c>
      <c r="Q664" s="9">
        <f>VLOOKUP($A664,'Hospitalisation Details'!$A$1:$U$2344,20,FALSE)</f>
        <v>54</v>
      </c>
    </row>
    <row r="665" spans="1:17" ht="15.75" x14ac:dyDescent="0.25">
      <c r="A665" s="10" t="s">
        <v>1707</v>
      </c>
      <c r="B665" s="7" t="str">
        <f>VLOOKUP($A665,'Customer Names'!$A$1:$E$2336,4,FALSE)</f>
        <v xml:space="preserve">  Katherine L</v>
      </c>
      <c r="C665" s="7">
        <f>VLOOKUP($A665,'Medical Examinations'!$A$1:$P$2336,2,FALSE)</f>
        <v>49.53</v>
      </c>
      <c r="D665" s="7">
        <f>VLOOKUP($A665,'Medical Examinations'!$A$1:$P$2336,3,FALSE)</f>
        <v>9.1300000000000008</v>
      </c>
      <c r="E665" s="7" t="str">
        <f>VLOOKUP($A665,'Medical Examinations'!$A$1:$P$2336,13,FALSE)</f>
        <v>Yes</v>
      </c>
      <c r="F665" s="7" t="str">
        <f>VLOOKUP($A665,'Medical Examinations'!$A$1:$P$2336,5,FALSE)</f>
        <v>No</v>
      </c>
      <c r="G665" s="7" t="str">
        <f>VLOOKUP($A665,'Medical Examinations'!$A$1:$P$2336,6,FALSE)</f>
        <v>No</v>
      </c>
      <c r="H665" s="7" t="str">
        <f>VLOOKUP($A665,'Medical Examinations'!$A$1:$P$2336,12,FALSE)</f>
        <v>0</v>
      </c>
      <c r="I665" s="7" t="str">
        <f>VLOOKUP($A665,'Medical Examinations'!$A$1:$P$2336,14,FALSE)</f>
        <v>No</v>
      </c>
      <c r="J665" s="7" t="str">
        <f>VLOOKUP($A665,'Medical Examinations'!$A$1:$P$2336,15,FALSE)</f>
        <v>Obesity</v>
      </c>
      <c r="K665" s="7" t="str">
        <f>VLOOKUP($A665,'Medical Examinations'!$A$1:$P$2336,16,FALSE)</f>
        <v>Diabetes</v>
      </c>
      <c r="L665" s="12">
        <f>VLOOKUP($A665,'Hospitalisation Details'!$A$1:$U$2344,18,FALSE)</f>
        <v>29771</v>
      </c>
      <c r="M665" s="21">
        <f>VLOOKUP($A665,'Hospitalisation Details'!$A$1:$U$2344,21,FALSE)</f>
        <v>14908.27</v>
      </c>
      <c r="N665" s="9" t="str">
        <f>VLOOKUP($A665,'Hospitalisation Details'!$A$1:$U$2344,14,FALSE)</f>
        <v>tier - 2</v>
      </c>
      <c r="O665" s="9" t="str">
        <f>VLOOKUP($A665,'Hospitalisation Details'!$A$1:$U$2344,15,FALSE)</f>
        <v>tier - 1</v>
      </c>
      <c r="P665" s="9" t="str">
        <f>VLOOKUP($A665,'Hospitalisation Details'!$A$1:$U$2344,16,FALSE)</f>
        <v>R1011</v>
      </c>
      <c r="Q665" s="9">
        <f>VLOOKUP($A665,'Hospitalisation Details'!$A$1:$U$2344,20,FALSE)</f>
        <v>41</v>
      </c>
    </row>
    <row r="666" spans="1:17" ht="15.75" x14ac:dyDescent="0.25">
      <c r="A666" s="10" t="s">
        <v>1706</v>
      </c>
      <c r="B666" s="7" t="str">
        <f>VLOOKUP($A666,'Customer Names'!$A$1:$E$2336,4,FALSE)</f>
        <v xml:space="preserve">  Ariel E</v>
      </c>
      <c r="C666" s="7">
        <f>VLOOKUP($A666,'Medical Examinations'!$A$1:$P$2336,2,FALSE)</f>
        <v>39.33</v>
      </c>
      <c r="D666" s="7">
        <f>VLOOKUP($A666,'Medical Examinations'!$A$1:$P$2336,3,FALSE)</f>
        <v>10.4</v>
      </c>
      <c r="E666" s="7" t="str">
        <f>VLOOKUP($A666,'Medical Examinations'!$A$1:$P$2336,13,FALSE)</f>
        <v>No</v>
      </c>
      <c r="F666" s="7" t="str">
        <f>VLOOKUP($A666,'Medical Examinations'!$A$1:$P$2336,5,FALSE)</f>
        <v>No</v>
      </c>
      <c r="G666" s="7" t="str">
        <f>VLOOKUP($A666,'Medical Examinations'!$A$1:$P$2336,6,FALSE)</f>
        <v>No</v>
      </c>
      <c r="H666" s="7">
        <f>VLOOKUP($A666,'Medical Examinations'!$A$1:$P$2336,12,FALSE)</f>
        <v>3</v>
      </c>
      <c r="I666" s="7" t="str">
        <f>VLOOKUP($A666,'Medical Examinations'!$A$1:$P$2336,14,FALSE)</f>
        <v>No</v>
      </c>
      <c r="J666" s="7" t="str">
        <f>VLOOKUP($A666,'Medical Examinations'!$A$1:$P$2336,15,FALSE)</f>
        <v>Obesity</v>
      </c>
      <c r="K666" s="7" t="str">
        <f>VLOOKUP($A666,'Medical Examinations'!$A$1:$P$2336,16,FALSE)</f>
        <v>Diabetes</v>
      </c>
      <c r="L666" s="12">
        <f>VLOOKUP($A666,'Hospitalisation Details'!$A$1:$U$2344,18,FALSE)</f>
        <v>21475</v>
      </c>
      <c r="M666" s="21">
        <f>VLOOKUP($A666,'Hospitalisation Details'!$A$1:$U$2344,21,FALSE)</f>
        <v>14901.52</v>
      </c>
      <c r="N666" s="9" t="str">
        <f>VLOOKUP($A666,'Hospitalisation Details'!$A$1:$U$2344,14,FALSE)</f>
        <v>tier - 2</v>
      </c>
      <c r="O666" s="9" t="str">
        <f>VLOOKUP($A666,'Hospitalisation Details'!$A$1:$U$2344,15,FALSE)</f>
        <v>tier - 2</v>
      </c>
      <c r="P666" s="9" t="str">
        <f>VLOOKUP($A666,'Hospitalisation Details'!$A$1:$U$2344,16,FALSE)</f>
        <v>R1024</v>
      </c>
      <c r="Q666" s="9">
        <f>VLOOKUP($A666,'Hospitalisation Details'!$A$1:$U$2344,20,FALSE)</f>
        <v>64</v>
      </c>
    </row>
    <row r="667" spans="1:17" ht="15.75" x14ac:dyDescent="0.25">
      <c r="A667" s="10" t="s">
        <v>1705</v>
      </c>
      <c r="B667" s="7" t="str">
        <f>VLOOKUP($A667,'Customer Names'!$A$1:$E$2336,4,FALSE)</f>
        <v xml:space="preserve">  Christopher P</v>
      </c>
      <c r="C667" s="7">
        <f>VLOOKUP($A667,'Medical Examinations'!$A$1:$P$2336,2,FALSE)</f>
        <v>39.979999999999997</v>
      </c>
      <c r="D667" s="7">
        <f>VLOOKUP($A667,'Medical Examinations'!$A$1:$P$2336,3,FALSE)</f>
        <v>9.4600000000000009</v>
      </c>
      <c r="E667" s="7" t="str">
        <f>VLOOKUP($A667,'Medical Examinations'!$A$1:$P$2336,13,FALSE)</f>
        <v>Yes</v>
      </c>
      <c r="F667" s="7" t="str">
        <f>VLOOKUP($A667,'Medical Examinations'!$A$1:$P$2336,5,FALSE)</f>
        <v>No</v>
      </c>
      <c r="G667" s="7" t="str">
        <f>VLOOKUP($A667,'Medical Examinations'!$A$1:$P$2336,6,FALSE)</f>
        <v>No</v>
      </c>
      <c r="H667" s="7">
        <f>VLOOKUP($A667,'Medical Examinations'!$A$1:$P$2336,12,FALSE)</f>
        <v>2</v>
      </c>
      <c r="I667" s="7" t="str">
        <f>VLOOKUP($A667,'Medical Examinations'!$A$1:$P$2336,14,FALSE)</f>
        <v>No</v>
      </c>
      <c r="J667" s="7" t="str">
        <f>VLOOKUP($A667,'Medical Examinations'!$A$1:$P$2336,15,FALSE)</f>
        <v>Obesity</v>
      </c>
      <c r="K667" s="7" t="str">
        <f>VLOOKUP($A667,'Medical Examinations'!$A$1:$P$2336,16,FALSE)</f>
        <v>Diabetes</v>
      </c>
      <c r="L667" s="12">
        <f>VLOOKUP($A667,'Hospitalisation Details'!$A$1:$U$2344,18,FALSE)</f>
        <v>25883</v>
      </c>
      <c r="M667" s="21">
        <f>VLOOKUP($A667,'Hospitalisation Details'!$A$1:$U$2344,21,FALSE)</f>
        <v>14847.63</v>
      </c>
      <c r="N667" s="9" t="str">
        <f>VLOOKUP($A667,'Hospitalisation Details'!$A$1:$U$2344,14,FALSE)</f>
        <v>tier - 2</v>
      </c>
      <c r="O667" s="9" t="str">
        <f>VLOOKUP($A667,'Hospitalisation Details'!$A$1:$U$2344,15,FALSE)</f>
        <v>tier - 2</v>
      </c>
      <c r="P667" s="9" t="str">
        <f>VLOOKUP($A667,'Hospitalisation Details'!$A$1:$U$2344,16,FALSE)</f>
        <v>R1023</v>
      </c>
      <c r="Q667" s="9">
        <f>VLOOKUP($A667,'Hospitalisation Details'!$A$1:$U$2344,20,FALSE)</f>
        <v>52</v>
      </c>
    </row>
    <row r="668" spans="1:17" ht="15.75" x14ac:dyDescent="0.25">
      <c r="A668" s="10" t="s">
        <v>1704</v>
      </c>
      <c r="B668" s="7" t="str">
        <f>VLOOKUP($A668,'Customer Names'!$A$1:$E$2336,4,FALSE)</f>
        <v xml:space="preserve">  Erin M</v>
      </c>
      <c r="C668" s="7">
        <f>VLOOKUP($A668,'Medical Examinations'!$A$1:$P$2336,2,FALSE)</f>
        <v>46.51</v>
      </c>
      <c r="D668" s="7">
        <f>VLOOKUP($A668,'Medical Examinations'!$A$1:$P$2336,3,FALSE)</f>
        <v>8.69</v>
      </c>
      <c r="E668" s="7" t="str">
        <f>VLOOKUP($A668,'Medical Examinations'!$A$1:$P$2336,13,FALSE)</f>
        <v>Yes</v>
      </c>
      <c r="F668" s="7" t="str">
        <f>VLOOKUP($A668,'Medical Examinations'!$A$1:$P$2336,5,FALSE)</f>
        <v>No</v>
      </c>
      <c r="G668" s="7" t="str">
        <f>VLOOKUP($A668,'Medical Examinations'!$A$1:$P$2336,6,FALSE)</f>
        <v>No</v>
      </c>
      <c r="H668" s="7" t="str">
        <f>VLOOKUP($A668,'Medical Examinations'!$A$1:$P$2336,12,FALSE)</f>
        <v>0</v>
      </c>
      <c r="I668" s="7" t="str">
        <f>VLOOKUP($A668,'Medical Examinations'!$A$1:$P$2336,14,FALSE)</f>
        <v>No</v>
      </c>
      <c r="J668" s="7" t="str">
        <f>VLOOKUP($A668,'Medical Examinations'!$A$1:$P$2336,15,FALSE)</f>
        <v>Obesity</v>
      </c>
      <c r="K668" s="7" t="str">
        <f>VLOOKUP($A668,'Medical Examinations'!$A$1:$P$2336,16,FALSE)</f>
        <v>Diabetes</v>
      </c>
      <c r="L668" s="12">
        <f>VLOOKUP($A668,'Hospitalisation Details'!$A$1:$U$2344,18,FALSE)</f>
        <v>29742</v>
      </c>
      <c r="M668" s="21">
        <f>VLOOKUP($A668,'Hospitalisation Details'!$A$1:$U$2344,21,FALSE)</f>
        <v>14843.96</v>
      </c>
      <c r="N668" s="9" t="str">
        <f>VLOOKUP($A668,'Hospitalisation Details'!$A$1:$U$2344,14,FALSE)</f>
        <v>tier - 2</v>
      </c>
      <c r="O668" s="9" t="str">
        <f>VLOOKUP($A668,'Hospitalisation Details'!$A$1:$U$2344,15,FALSE)</f>
        <v>tier - 3</v>
      </c>
      <c r="P668" s="9" t="str">
        <f>VLOOKUP($A668,'Hospitalisation Details'!$A$1:$U$2344,16,FALSE)</f>
        <v>R1026</v>
      </c>
      <c r="Q668" s="9">
        <f>VLOOKUP($A668,'Hospitalisation Details'!$A$1:$U$2344,20,FALSE)</f>
        <v>42</v>
      </c>
    </row>
    <row r="669" spans="1:17" ht="15.75" x14ac:dyDescent="0.25">
      <c r="A669" s="10" t="s">
        <v>1703</v>
      </c>
      <c r="B669" s="7" t="str">
        <f>VLOOKUP($A669,'Customer Names'!$A$1:$E$2336,4,FALSE)</f>
        <v xml:space="preserve">  Molly K</v>
      </c>
      <c r="C669" s="7">
        <f>VLOOKUP($A669,'Medical Examinations'!$A$1:$P$2336,2,FALSE)</f>
        <v>43.58</v>
      </c>
      <c r="D669" s="7">
        <f>VLOOKUP($A669,'Medical Examinations'!$A$1:$P$2336,3,FALSE)</f>
        <v>4.2300000000000004</v>
      </c>
      <c r="E669" s="7" t="str">
        <f>VLOOKUP($A669,'Medical Examinations'!$A$1:$P$2336,13,FALSE)</f>
        <v>No</v>
      </c>
      <c r="F669" s="7" t="str">
        <f>VLOOKUP($A669,'Medical Examinations'!$A$1:$P$2336,5,FALSE)</f>
        <v>No</v>
      </c>
      <c r="G669" s="7" t="str">
        <f>VLOOKUP($A669,'Medical Examinations'!$A$1:$P$2336,6,FALSE)</f>
        <v>Yes</v>
      </c>
      <c r="H669" s="7">
        <f>VLOOKUP($A669,'Medical Examinations'!$A$1:$P$2336,12,FALSE)</f>
        <v>1</v>
      </c>
      <c r="I669" s="7" t="str">
        <f>VLOOKUP($A669,'Medical Examinations'!$A$1:$P$2336,14,FALSE)</f>
        <v>No</v>
      </c>
      <c r="J669" s="7" t="str">
        <f>VLOOKUP($A669,'Medical Examinations'!$A$1:$P$2336,15,FALSE)</f>
        <v>Obesity</v>
      </c>
      <c r="K669" s="7" t="str">
        <f>VLOOKUP($A669,'Medical Examinations'!$A$1:$P$2336,16,FALSE)</f>
        <v>Normal</v>
      </c>
      <c r="L669" s="12">
        <f>VLOOKUP($A669,'Hospitalisation Details'!$A$1:$U$2344,18,FALSE)</f>
        <v>29146</v>
      </c>
      <c r="M669" s="21">
        <f>VLOOKUP($A669,'Hospitalisation Details'!$A$1:$U$2344,21,FALSE)</f>
        <v>14839.34</v>
      </c>
      <c r="N669" s="9" t="str">
        <f>VLOOKUP($A669,'Hospitalisation Details'!$A$1:$U$2344,14,FALSE)</f>
        <v>tier - 2</v>
      </c>
      <c r="O669" s="9" t="str">
        <f>VLOOKUP($A669,'Hospitalisation Details'!$A$1:$U$2344,15,FALSE)</f>
        <v>tier - 3</v>
      </c>
      <c r="P669" s="9" t="str">
        <f>VLOOKUP($A669,'Hospitalisation Details'!$A$1:$U$2344,16,FALSE)</f>
        <v>R1026</v>
      </c>
      <c r="Q669" s="9">
        <f>VLOOKUP($A669,'Hospitalisation Details'!$A$1:$U$2344,20,FALSE)</f>
        <v>43</v>
      </c>
    </row>
    <row r="670" spans="1:17" ht="15.75" x14ac:dyDescent="0.25">
      <c r="A670" s="10" t="s">
        <v>1702</v>
      </c>
      <c r="B670" s="7" t="str">
        <f>VLOOKUP($A670,'Customer Names'!$A$1:$E$2336,4,FALSE)</f>
        <v xml:space="preserve">  Ryan J</v>
      </c>
      <c r="C670" s="7">
        <f>VLOOKUP($A670,'Medical Examinations'!$A$1:$P$2336,2,FALSE)</f>
        <v>42.28</v>
      </c>
      <c r="D670" s="7">
        <f>VLOOKUP($A670,'Medical Examinations'!$A$1:$P$2336,3,FALSE)</f>
        <v>9.16</v>
      </c>
      <c r="E670" s="7" t="str">
        <f>VLOOKUP($A670,'Medical Examinations'!$A$1:$P$2336,13,FALSE)</f>
        <v>Yes</v>
      </c>
      <c r="F670" s="7" t="str">
        <f>VLOOKUP($A670,'Medical Examinations'!$A$1:$P$2336,5,FALSE)</f>
        <v>No</v>
      </c>
      <c r="G670" s="7" t="str">
        <f>VLOOKUP($A670,'Medical Examinations'!$A$1:$P$2336,6,FALSE)</f>
        <v>No</v>
      </c>
      <c r="H670" s="7">
        <f>VLOOKUP($A670,'Medical Examinations'!$A$1:$P$2336,12,FALSE)</f>
        <v>1</v>
      </c>
      <c r="I670" s="7" t="str">
        <f>VLOOKUP($A670,'Medical Examinations'!$A$1:$P$2336,14,FALSE)</f>
        <v>No</v>
      </c>
      <c r="J670" s="7" t="str">
        <f>VLOOKUP($A670,'Medical Examinations'!$A$1:$P$2336,15,FALSE)</f>
        <v>Obesity</v>
      </c>
      <c r="K670" s="7" t="str">
        <f>VLOOKUP($A670,'Medical Examinations'!$A$1:$P$2336,16,FALSE)</f>
        <v>Diabetes</v>
      </c>
      <c r="L670" s="12">
        <f>VLOOKUP($A670,'Hospitalisation Details'!$A$1:$U$2344,18,FALSE)</f>
        <v>27738</v>
      </c>
      <c r="M670" s="21">
        <f>VLOOKUP($A670,'Hospitalisation Details'!$A$1:$U$2344,21,FALSE)</f>
        <v>14819</v>
      </c>
      <c r="N670" s="9" t="str">
        <f>VLOOKUP($A670,'Hospitalisation Details'!$A$1:$U$2344,14,FALSE)</f>
        <v>tier - 2</v>
      </c>
      <c r="O670" s="9" t="str">
        <f>VLOOKUP($A670,'Hospitalisation Details'!$A$1:$U$2344,15,FALSE)</f>
        <v>tier - 3</v>
      </c>
      <c r="P670" s="9" t="str">
        <f>VLOOKUP($A670,'Hospitalisation Details'!$A$1:$U$2344,16,FALSE)</f>
        <v>R1023</v>
      </c>
      <c r="Q670" s="9">
        <f>VLOOKUP($A670,'Hospitalisation Details'!$A$1:$U$2344,20,FALSE)</f>
        <v>47</v>
      </c>
    </row>
    <row r="671" spans="1:17" ht="15.75" x14ac:dyDescent="0.25">
      <c r="A671" s="10" t="s">
        <v>1701</v>
      </c>
      <c r="B671" s="7" t="str">
        <f>VLOOKUP($A671,'Customer Names'!$A$1:$E$2336,4,FALSE)</f>
        <v xml:space="preserve">  Jennifer</v>
      </c>
      <c r="C671" s="7">
        <f>VLOOKUP($A671,'Medical Examinations'!$A$1:$P$2336,2,FALSE)</f>
        <v>35.520000000000003</v>
      </c>
      <c r="D671" s="7">
        <f>VLOOKUP($A671,'Medical Examinations'!$A$1:$P$2336,3,FALSE)</f>
        <v>8.26</v>
      </c>
      <c r="E671" s="7" t="str">
        <f>VLOOKUP($A671,'Medical Examinations'!$A$1:$P$2336,13,FALSE)</f>
        <v>No</v>
      </c>
      <c r="F671" s="7" t="str">
        <f>VLOOKUP($A671,'Medical Examinations'!$A$1:$P$2336,5,FALSE)</f>
        <v>No</v>
      </c>
      <c r="G671" s="7" t="str">
        <f>VLOOKUP($A671,'Medical Examinations'!$A$1:$P$2336,6,FALSE)</f>
        <v>No</v>
      </c>
      <c r="H671" s="7" t="str">
        <f>VLOOKUP($A671,'Medical Examinations'!$A$1:$P$2336,12,FALSE)</f>
        <v>0</v>
      </c>
      <c r="I671" s="7" t="str">
        <f>VLOOKUP($A671,'Medical Examinations'!$A$1:$P$2336,14,FALSE)</f>
        <v>No</v>
      </c>
      <c r="J671" s="7" t="str">
        <f>VLOOKUP($A671,'Medical Examinations'!$A$1:$P$2336,15,FALSE)</f>
        <v>Obesity</v>
      </c>
      <c r="K671" s="7" t="str">
        <f>VLOOKUP($A671,'Medical Examinations'!$A$1:$P$2336,16,FALSE)</f>
        <v>Diabetes</v>
      </c>
      <c r="L671" s="12">
        <f>VLOOKUP($A671,'Hospitalisation Details'!$A$1:$U$2344,18,FALSE)</f>
        <v>23950</v>
      </c>
      <c r="M671" s="21">
        <f>VLOOKUP($A671,'Hospitalisation Details'!$A$1:$U$2344,21,FALSE)</f>
        <v>14750.42</v>
      </c>
      <c r="N671" s="9" t="str">
        <f>VLOOKUP($A671,'Hospitalisation Details'!$A$1:$U$2344,14,FALSE)</f>
        <v>tier - 2</v>
      </c>
      <c r="O671" s="9" t="str">
        <f>VLOOKUP($A671,'Hospitalisation Details'!$A$1:$U$2344,15,FALSE)</f>
        <v>tier - 2</v>
      </c>
      <c r="P671" s="9" t="str">
        <f>VLOOKUP($A671,'Hospitalisation Details'!$A$1:$U$2344,16,FALSE)</f>
        <v>R1026</v>
      </c>
      <c r="Q671" s="9">
        <f>VLOOKUP($A671,'Hospitalisation Details'!$A$1:$U$2344,20,FALSE)</f>
        <v>57</v>
      </c>
    </row>
    <row r="672" spans="1:17" ht="15.75" x14ac:dyDescent="0.25">
      <c r="A672" s="10" t="s">
        <v>1700</v>
      </c>
      <c r="B672" s="7" t="str">
        <f>VLOOKUP($A672,'Customer Names'!$A$1:$E$2336,4,FALSE)</f>
        <v xml:space="preserve">  Daniel M</v>
      </c>
      <c r="C672" s="7">
        <f>VLOOKUP($A672,'Medical Examinations'!$A$1:$P$2336,2,FALSE)</f>
        <v>33.6</v>
      </c>
      <c r="D672" s="7">
        <f>VLOOKUP($A672,'Medical Examinations'!$A$1:$P$2336,3,FALSE)</f>
        <v>11.25</v>
      </c>
      <c r="E672" s="7" t="str">
        <f>VLOOKUP($A672,'Medical Examinations'!$A$1:$P$2336,13,FALSE)</f>
        <v>No</v>
      </c>
      <c r="F672" s="7" t="str">
        <f>VLOOKUP($A672,'Medical Examinations'!$A$1:$P$2336,5,FALSE)</f>
        <v>No</v>
      </c>
      <c r="G672" s="7" t="str">
        <f>VLOOKUP($A672,'Medical Examinations'!$A$1:$P$2336,6,FALSE)</f>
        <v>No</v>
      </c>
      <c r="H672" s="7" t="str">
        <f>VLOOKUP($A672,'Medical Examinations'!$A$1:$P$2336,12,FALSE)</f>
        <v>0</v>
      </c>
      <c r="I672" s="7" t="str">
        <f>VLOOKUP($A672,'Medical Examinations'!$A$1:$P$2336,14,FALSE)</f>
        <v>No</v>
      </c>
      <c r="J672" s="7" t="str">
        <f>VLOOKUP($A672,'Medical Examinations'!$A$1:$P$2336,15,FALSE)</f>
        <v>Obesity</v>
      </c>
      <c r="K672" s="7" t="str">
        <f>VLOOKUP($A672,'Medical Examinations'!$A$1:$P$2336,16,FALSE)</f>
        <v>Diabetes</v>
      </c>
      <c r="L672" s="12">
        <f>VLOOKUP($A672,'Hospitalisation Details'!$A$1:$U$2344,18,FALSE)</f>
        <v>22856</v>
      </c>
      <c r="M672" s="21">
        <f>VLOOKUP($A672,'Hospitalisation Details'!$A$1:$U$2344,21,FALSE)</f>
        <v>14738.43</v>
      </c>
      <c r="N672" s="9" t="str">
        <f>VLOOKUP($A672,'Hospitalisation Details'!$A$1:$U$2344,14,FALSE)</f>
        <v>tier - 2</v>
      </c>
      <c r="O672" s="9" t="str">
        <f>VLOOKUP($A672,'Hospitalisation Details'!$A$1:$U$2344,15,FALSE)</f>
        <v>tier - 3</v>
      </c>
      <c r="P672" s="9" t="str">
        <f>VLOOKUP($A672,'Hospitalisation Details'!$A$1:$U$2344,16,FALSE)</f>
        <v>R1021</v>
      </c>
      <c r="Q672" s="9">
        <f>VLOOKUP($A672,'Hospitalisation Details'!$A$1:$U$2344,20,FALSE)</f>
        <v>60</v>
      </c>
    </row>
    <row r="673" spans="1:17" ht="15.75" x14ac:dyDescent="0.25">
      <c r="A673" s="10" t="s">
        <v>1699</v>
      </c>
      <c r="B673" s="7" t="str">
        <f>VLOOKUP($A673,'Customer Names'!$A$1:$E$2336,4,FALSE)</f>
        <v xml:space="preserve">  Hiruni</v>
      </c>
      <c r="C673" s="7">
        <f>VLOOKUP($A673,'Medical Examinations'!$A$1:$P$2336,2,FALSE)</f>
        <v>22.42</v>
      </c>
      <c r="D673" s="7">
        <f>VLOOKUP($A673,'Medical Examinations'!$A$1:$P$2336,3,FALSE)</f>
        <v>6.74</v>
      </c>
      <c r="E673" s="7" t="str">
        <f>VLOOKUP($A673,'Medical Examinations'!$A$1:$P$2336,13,FALSE)</f>
        <v>No</v>
      </c>
      <c r="F673" s="7" t="str">
        <f>VLOOKUP($A673,'Medical Examinations'!$A$1:$P$2336,5,FALSE)</f>
        <v>No</v>
      </c>
      <c r="G673" s="7" t="str">
        <f>VLOOKUP($A673,'Medical Examinations'!$A$1:$P$2336,6,FALSE)</f>
        <v>No</v>
      </c>
      <c r="H673" s="7" t="str">
        <f>VLOOKUP($A673,'Medical Examinations'!$A$1:$P$2336,12,FALSE)</f>
        <v>0</v>
      </c>
      <c r="I673" s="7" t="str">
        <f>VLOOKUP($A673,'Medical Examinations'!$A$1:$P$2336,14,FALSE)</f>
        <v>Yes</v>
      </c>
      <c r="J673" s="7" t="str">
        <f>VLOOKUP($A673,'Medical Examinations'!$A$1:$P$2336,15,FALSE)</f>
        <v>Normal weight</v>
      </c>
      <c r="K673" s="7" t="str">
        <f>VLOOKUP($A673,'Medical Examinations'!$A$1:$P$2336,16,FALSE)</f>
        <v>Diabetes</v>
      </c>
      <c r="L673" s="12">
        <f>VLOOKUP($A673,'Hospitalisation Details'!$A$1:$U$2344,18,FALSE)</f>
        <v>37523</v>
      </c>
      <c r="M673" s="21">
        <f>VLOOKUP($A673,'Hospitalisation Details'!$A$1:$U$2344,21,FALSE)</f>
        <v>14711.74</v>
      </c>
      <c r="N673" s="9" t="str">
        <f>VLOOKUP($A673,'Hospitalisation Details'!$A$1:$U$2344,14,FALSE)</f>
        <v>tier - 2</v>
      </c>
      <c r="O673" s="9" t="str">
        <f>VLOOKUP($A673,'Hospitalisation Details'!$A$1:$U$2344,15,FALSE)</f>
        <v>tier - 2</v>
      </c>
      <c r="P673" s="9" t="str">
        <f>VLOOKUP($A673,'Hospitalisation Details'!$A$1:$U$2344,16,FALSE)</f>
        <v>R1012</v>
      </c>
      <c r="Q673" s="9">
        <f>VLOOKUP($A673,'Hospitalisation Details'!$A$1:$U$2344,20,FALSE)</f>
        <v>20</v>
      </c>
    </row>
    <row r="674" spans="1:17" ht="15.75" x14ac:dyDescent="0.25">
      <c r="A674" s="10" t="s">
        <v>1698</v>
      </c>
      <c r="B674" s="7" t="str">
        <f>VLOOKUP($A674,'Customer Names'!$A$1:$E$2336,4,FALSE)</f>
        <v xml:space="preserve">  Reina H</v>
      </c>
      <c r="C674" s="7">
        <f>VLOOKUP($A674,'Medical Examinations'!$A$1:$P$2336,2,FALSE)</f>
        <v>46.86</v>
      </c>
      <c r="D674" s="7">
        <f>VLOOKUP($A674,'Medical Examinations'!$A$1:$P$2336,3,FALSE)</f>
        <v>4.87</v>
      </c>
      <c r="E674" s="7" t="str">
        <f>VLOOKUP($A674,'Medical Examinations'!$A$1:$P$2336,13,FALSE)</f>
        <v>No</v>
      </c>
      <c r="F674" s="7" t="str">
        <f>VLOOKUP($A674,'Medical Examinations'!$A$1:$P$2336,5,FALSE)</f>
        <v>No</v>
      </c>
      <c r="G674" s="7" t="str">
        <f>VLOOKUP($A674,'Medical Examinations'!$A$1:$P$2336,6,FALSE)</f>
        <v>No</v>
      </c>
      <c r="H674" s="7" t="str">
        <f>VLOOKUP($A674,'Medical Examinations'!$A$1:$P$2336,12,FALSE)</f>
        <v>0</v>
      </c>
      <c r="I674" s="7" t="str">
        <f>VLOOKUP($A674,'Medical Examinations'!$A$1:$P$2336,14,FALSE)</f>
        <v>No</v>
      </c>
      <c r="J674" s="7" t="str">
        <f>VLOOKUP($A674,'Medical Examinations'!$A$1:$P$2336,15,FALSE)</f>
        <v>Obesity</v>
      </c>
      <c r="K674" s="7" t="str">
        <f>VLOOKUP($A674,'Medical Examinations'!$A$1:$P$2336,16,FALSE)</f>
        <v>Normal</v>
      </c>
      <c r="L674" s="12">
        <f>VLOOKUP($A674,'Hospitalisation Details'!$A$1:$U$2344,18,FALSE)</f>
        <v>30198</v>
      </c>
      <c r="M674" s="21">
        <f>VLOOKUP($A674,'Hospitalisation Details'!$A$1:$U$2344,21,FALSE)</f>
        <v>14696.77</v>
      </c>
      <c r="N674" s="9" t="str">
        <f>VLOOKUP($A674,'Hospitalisation Details'!$A$1:$U$2344,14,FALSE)</f>
        <v>tier - 2</v>
      </c>
      <c r="O674" s="9" t="str">
        <f>VLOOKUP($A674,'Hospitalisation Details'!$A$1:$U$2344,15,FALSE)</f>
        <v>tier - 2</v>
      </c>
      <c r="P674" s="9" t="str">
        <f>VLOOKUP($A674,'Hospitalisation Details'!$A$1:$U$2344,16,FALSE)</f>
        <v>R1011</v>
      </c>
      <c r="Q674" s="9">
        <f>VLOOKUP($A674,'Hospitalisation Details'!$A$1:$U$2344,20,FALSE)</f>
        <v>40</v>
      </c>
    </row>
    <row r="675" spans="1:17" ht="15.75" x14ac:dyDescent="0.25">
      <c r="A675" s="10" t="s">
        <v>1697</v>
      </c>
      <c r="B675" s="7" t="str">
        <f>VLOOKUP($A675,'Customer Names'!$A$1:$E$2336,4,FALSE)</f>
        <v xml:space="preserve">  Kristi</v>
      </c>
      <c r="C675" s="7">
        <f>VLOOKUP($A675,'Medical Examinations'!$A$1:$P$2336,2,FALSE)</f>
        <v>32.965000000000003</v>
      </c>
      <c r="D675" s="7">
        <f>VLOOKUP($A675,'Medical Examinations'!$A$1:$P$2336,3,FALSE)</f>
        <v>6.68</v>
      </c>
      <c r="E675" s="7" t="str">
        <f>VLOOKUP($A675,'Medical Examinations'!$A$1:$P$2336,13,FALSE)</f>
        <v>No</v>
      </c>
      <c r="F675" s="7" t="str">
        <f>VLOOKUP($A675,'Medical Examinations'!$A$1:$P$2336,5,FALSE)</f>
        <v>No</v>
      </c>
      <c r="G675" s="7" t="str">
        <f>VLOOKUP($A675,'Medical Examinations'!$A$1:$P$2336,6,FALSE)</f>
        <v>No</v>
      </c>
      <c r="H675" s="7">
        <f>VLOOKUP($A675,'Medical Examinations'!$A$1:$P$2336,12,FALSE)</f>
        <v>3</v>
      </c>
      <c r="I675" s="7" t="str">
        <f>VLOOKUP($A675,'Medical Examinations'!$A$1:$P$2336,14,FALSE)</f>
        <v>No</v>
      </c>
      <c r="J675" s="7" t="str">
        <f>VLOOKUP($A675,'Medical Examinations'!$A$1:$P$2336,15,FALSE)</f>
        <v>Obesity</v>
      </c>
      <c r="K675" s="7" t="str">
        <f>VLOOKUP($A675,'Medical Examinations'!$A$1:$P$2336,16,FALSE)</f>
        <v>Diabetes</v>
      </c>
      <c r="L675" s="12">
        <f>VLOOKUP($A675,'Hospitalisation Details'!$A$1:$U$2344,18,FALSE)</f>
        <v>21389</v>
      </c>
      <c r="M675" s="21">
        <f>VLOOKUP($A675,'Hospitalisation Details'!$A$1:$U$2344,21,FALSE)</f>
        <v>14692.67</v>
      </c>
      <c r="N675" s="9" t="str">
        <f>VLOOKUP($A675,'Hospitalisation Details'!$A$1:$U$2344,14,FALSE)</f>
        <v>tier - 2</v>
      </c>
      <c r="O675" s="9" t="str">
        <f>VLOOKUP($A675,'Hospitalisation Details'!$A$1:$U$2344,15,FALSE)</f>
        <v>tier - 1</v>
      </c>
      <c r="P675" s="9" t="str">
        <f>VLOOKUP($A675,'Hospitalisation Details'!$A$1:$U$2344,16,FALSE)</f>
        <v>R1012</v>
      </c>
      <c r="Q675" s="9">
        <f>VLOOKUP($A675,'Hospitalisation Details'!$A$1:$U$2344,20,FALSE)</f>
        <v>64</v>
      </c>
    </row>
    <row r="676" spans="1:17" ht="15.75" x14ac:dyDescent="0.25">
      <c r="A676" s="10" t="s">
        <v>1696</v>
      </c>
      <c r="B676" s="7" t="str">
        <f>VLOOKUP($A676,'Customer Names'!$A$1:$E$2336,4,FALSE)</f>
        <v xml:space="preserve">  Meredith L</v>
      </c>
      <c r="C676" s="7">
        <f>VLOOKUP($A676,'Medical Examinations'!$A$1:$P$2336,2,FALSE)</f>
        <v>39.340000000000003</v>
      </c>
      <c r="D676" s="7">
        <f>VLOOKUP($A676,'Medical Examinations'!$A$1:$P$2336,3,FALSE)</f>
        <v>5.0199999999999996</v>
      </c>
      <c r="E676" s="7" t="str">
        <f>VLOOKUP($A676,'Medical Examinations'!$A$1:$P$2336,13,FALSE)</f>
        <v>Yes</v>
      </c>
      <c r="F676" s="7" t="str">
        <f>VLOOKUP($A676,'Medical Examinations'!$A$1:$P$2336,5,FALSE)</f>
        <v>No</v>
      </c>
      <c r="G676" s="7" t="str">
        <f>VLOOKUP($A676,'Medical Examinations'!$A$1:$P$2336,6,FALSE)</f>
        <v>Yes</v>
      </c>
      <c r="H676" s="7">
        <f>VLOOKUP($A676,'Medical Examinations'!$A$1:$P$2336,12,FALSE)</f>
        <v>1</v>
      </c>
      <c r="I676" s="7" t="str">
        <f>VLOOKUP($A676,'Medical Examinations'!$A$1:$P$2336,14,FALSE)</f>
        <v>No</v>
      </c>
      <c r="J676" s="7" t="str">
        <f>VLOOKUP($A676,'Medical Examinations'!$A$1:$P$2336,15,FALSE)</f>
        <v>Obesity</v>
      </c>
      <c r="K676" s="7" t="str">
        <f>VLOOKUP($A676,'Medical Examinations'!$A$1:$P$2336,16,FALSE)</f>
        <v>Normal</v>
      </c>
      <c r="L676" s="12">
        <f>VLOOKUP($A676,'Hospitalisation Details'!$A$1:$U$2344,18,FALSE)</f>
        <v>25496</v>
      </c>
      <c r="M676" s="21">
        <f>VLOOKUP($A676,'Hospitalisation Details'!$A$1:$U$2344,21,FALSE)</f>
        <v>14665.75</v>
      </c>
      <c r="N676" s="9" t="str">
        <f>VLOOKUP($A676,'Hospitalisation Details'!$A$1:$U$2344,14,FALSE)</f>
        <v>tier - 2</v>
      </c>
      <c r="O676" s="9" t="str">
        <f>VLOOKUP($A676,'Hospitalisation Details'!$A$1:$U$2344,15,FALSE)</f>
        <v>tier - 1</v>
      </c>
      <c r="P676" s="9" t="str">
        <f>VLOOKUP($A676,'Hospitalisation Details'!$A$1:$U$2344,16,FALSE)</f>
        <v>R1012</v>
      </c>
      <c r="Q676" s="9">
        <f>VLOOKUP($A676,'Hospitalisation Details'!$A$1:$U$2344,20,FALSE)</f>
        <v>53</v>
      </c>
    </row>
    <row r="677" spans="1:17" ht="15.75" x14ac:dyDescent="0.25">
      <c r="A677" s="10" t="s">
        <v>1695</v>
      </c>
      <c r="B677" s="7" t="str">
        <f>VLOOKUP($A677,'Customer Names'!$A$1:$E$2336,4,FALSE)</f>
        <v xml:space="preserve">  Jocelyn</v>
      </c>
      <c r="C677" s="7">
        <f>VLOOKUP($A677,'Medical Examinations'!$A$1:$P$2336,2,FALSE)</f>
        <v>47</v>
      </c>
      <c r="D677" s="7">
        <f>VLOOKUP($A677,'Medical Examinations'!$A$1:$P$2336,3,FALSE)</f>
        <v>10.64</v>
      </c>
      <c r="E677" s="7" t="str">
        <f>VLOOKUP($A677,'Medical Examinations'!$A$1:$P$2336,13,FALSE)</f>
        <v>Yes</v>
      </c>
      <c r="F677" s="7" t="str">
        <f>VLOOKUP($A677,'Medical Examinations'!$A$1:$P$2336,5,FALSE)</f>
        <v>No</v>
      </c>
      <c r="G677" s="7" t="str">
        <f>VLOOKUP($A677,'Medical Examinations'!$A$1:$P$2336,6,FALSE)</f>
        <v>No</v>
      </c>
      <c r="H677" s="7" t="str">
        <f>VLOOKUP($A677,'Medical Examinations'!$A$1:$P$2336,12,FALSE)</f>
        <v>0</v>
      </c>
      <c r="I677" s="7" t="str">
        <f>VLOOKUP($A677,'Medical Examinations'!$A$1:$P$2336,14,FALSE)</f>
        <v>No</v>
      </c>
      <c r="J677" s="7" t="str">
        <f>VLOOKUP($A677,'Medical Examinations'!$A$1:$P$2336,15,FALSE)</f>
        <v>Obesity</v>
      </c>
      <c r="K677" s="7" t="str">
        <f>VLOOKUP($A677,'Medical Examinations'!$A$1:$P$2336,16,FALSE)</f>
        <v>Diabetes</v>
      </c>
      <c r="L677" s="12">
        <f>VLOOKUP($A677,'Hospitalisation Details'!$A$1:$U$2344,18,FALSE)</f>
        <v>29903</v>
      </c>
      <c r="M677" s="21">
        <f>VLOOKUP($A677,'Hospitalisation Details'!$A$1:$U$2344,21,FALSE)</f>
        <v>14657.2</v>
      </c>
      <c r="N677" s="9" t="str">
        <f>VLOOKUP($A677,'Hospitalisation Details'!$A$1:$U$2344,14,FALSE)</f>
        <v>tier - 2</v>
      </c>
      <c r="O677" s="9" t="str">
        <f>VLOOKUP($A677,'Hospitalisation Details'!$A$1:$U$2344,15,FALSE)</f>
        <v>tier - 1</v>
      </c>
      <c r="P677" s="9" t="str">
        <f>VLOOKUP($A677,'Hospitalisation Details'!$A$1:$U$2344,16,FALSE)</f>
        <v>R1012</v>
      </c>
      <c r="Q677" s="9">
        <f>VLOOKUP($A677,'Hospitalisation Details'!$A$1:$U$2344,20,FALSE)</f>
        <v>41</v>
      </c>
    </row>
    <row r="678" spans="1:17" ht="15.75" x14ac:dyDescent="0.25">
      <c r="A678" s="10" t="s">
        <v>1694</v>
      </c>
      <c r="B678" s="7" t="str">
        <f>VLOOKUP($A678,'Customer Names'!$A$1:$E$2336,4,FALSE)</f>
        <v xml:space="preserve">  Daphne</v>
      </c>
      <c r="C678" s="7">
        <f>VLOOKUP($A678,'Medical Examinations'!$A$1:$P$2336,2,FALSE)</f>
        <v>36.71</v>
      </c>
      <c r="D678" s="7">
        <f>VLOOKUP($A678,'Medical Examinations'!$A$1:$P$2336,3,FALSE)</f>
        <v>8.74</v>
      </c>
      <c r="E678" s="7" t="str">
        <f>VLOOKUP($A678,'Medical Examinations'!$A$1:$P$2336,13,FALSE)</f>
        <v>Yes</v>
      </c>
      <c r="F678" s="7" t="str">
        <f>VLOOKUP($A678,'Medical Examinations'!$A$1:$P$2336,5,FALSE)</f>
        <v>No</v>
      </c>
      <c r="G678" s="7" t="str">
        <f>VLOOKUP($A678,'Medical Examinations'!$A$1:$P$2336,6,FALSE)</f>
        <v>No</v>
      </c>
      <c r="H678" s="7" t="str">
        <f>VLOOKUP($A678,'Medical Examinations'!$A$1:$P$2336,12,FALSE)</f>
        <v>0</v>
      </c>
      <c r="I678" s="7" t="str">
        <f>VLOOKUP($A678,'Medical Examinations'!$A$1:$P$2336,14,FALSE)</f>
        <v>No</v>
      </c>
      <c r="J678" s="7" t="str">
        <f>VLOOKUP($A678,'Medical Examinations'!$A$1:$P$2336,15,FALSE)</f>
        <v>Obesity</v>
      </c>
      <c r="K678" s="7" t="str">
        <f>VLOOKUP($A678,'Medical Examinations'!$A$1:$P$2336,16,FALSE)</f>
        <v>Diabetes</v>
      </c>
      <c r="L678" s="12">
        <f>VLOOKUP($A678,'Hospitalisation Details'!$A$1:$U$2344,18,FALSE)</f>
        <v>24716</v>
      </c>
      <c r="M678" s="21">
        <f>VLOOKUP($A678,'Hospitalisation Details'!$A$1:$U$2344,21,FALSE)</f>
        <v>14640.35</v>
      </c>
      <c r="N678" s="9" t="str">
        <f>VLOOKUP($A678,'Hospitalisation Details'!$A$1:$U$2344,14,FALSE)</f>
        <v>tier - 2</v>
      </c>
      <c r="O678" s="9" t="str">
        <f>VLOOKUP($A678,'Hospitalisation Details'!$A$1:$U$2344,15,FALSE)</f>
        <v>tier - 3</v>
      </c>
      <c r="P678" s="9" t="str">
        <f>VLOOKUP($A678,'Hospitalisation Details'!$A$1:$U$2344,16,FALSE)</f>
        <v>R1026</v>
      </c>
      <c r="Q678" s="9">
        <f>VLOOKUP($A678,'Hospitalisation Details'!$A$1:$U$2344,20,FALSE)</f>
        <v>55</v>
      </c>
    </row>
    <row r="679" spans="1:17" ht="15.75" x14ac:dyDescent="0.25">
      <c r="A679" s="10" t="s">
        <v>1693</v>
      </c>
      <c r="B679" s="7" t="str">
        <f>VLOOKUP($A679,'Customer Names'!$A$1:$E$2336,4,FALSE)</f>
        <v xml:space="preserve">  Margaret E</v>
      </c>
      <c r="C679" s="7">
        <f>VLOOKUP($A679,'Medical Examinations'!$A$1:$P$2336,2,FALSE)</f>
        <v>53.48</v>
      </c>
      <c r="D679" s="7">
        <f>VLOOKUP($A679,'Medical Examinations'!$A$1:$P$2336,3,FALSE)</f>
        <v>5.64</v>
      </c>
      <c r="E679" s="7" t="str">
        <f>VLOOKUP($A679,'Medical Examinations'!$A$1:$P$2336,13,FALSE)</f>
        <v>No</v>
      </c>
      <c r="F679" s="7" t="str">
        <f>VLOOKUP($A679,'Medical Examinations'!$A$1:$P$2336,5,FALSE)</f>
        <v>No</v>
      </c>
      <c r="G679" s="7" t="str">
        <f>VLOOKUP($A679,'Medical Examinations'!$A$1:$P$2336,6,FALSE)</f>
        <v>No</v>
      </c>
      <c r="H679" s="7" t="str">
        <f>VLOOKUP($A679,'Medical Examinations'!$A$1:$P$2336,12,FALSE)</f>
        <v>0</v>
      </c>
      <c r="I679" s="7" t="str">
        <f>VLOOKUP($A679,'Medical Examinations'!$A$1:$P$2336,14,FALSE)</f>
        <v>No</v>
      </c>
      <c r="J679" s="7" t="str">
        <f>VLOOKUP($A679,'Medical Examinations'!$A$1:$P$2336,15,FALSE)</f>
        <v>Obesity</v>
      </c>
      <c r="K679" s="7" t="str">
        <f>VLOOKUP($A679,'Medical Examinations'!$A$1:$P$2336,16,FALSE)</f>
        <v>Normal</v>
      </c>
      <c r="L679" s="12">
        <f>VLOOKUP($A679,'Hospitalisation Details'!$A$1:$U$2344,18,FALSE)</f>
        <v>33471</v>
      </c>
      <c r="M679" s="21">
        <f>VLOOKUP($A679,'Hospitalisation Details'!$A$1:$U$2344,21,FALSE)</f>
        <v>14630.52</v>
      </c>
      <c r="N679" s="9" t="str">
        <f>VLOOKUP($A679,'Hospitalisation Details'!$A$1:$U$2344,14,FALSE)</f>
        <v>tier - 2</v>
      </c>
      <c r="O679" s="9" t="str">
        <f>VLOOKUP($A679,'Hospitalisation Details'!$A$1:$U$2344,15,FALSE)</f>
        <v>tier - 3</v>
      </c>
      <c r="P679" s="9" t="str">
        <f>VLOOKUP($A679,'Hospitalisation Details'!$A$1:$U$2344,16,FALSE)</f>
        <v>R1011</v>
      </c>
      <c r="Q679" s="9">
        <f>VLOOKUP($A679,'Hospitalisation Details'!$A$1:$U$2344,20,FALSE)</f>
        <v>31</v>
      </c>
    </row>
    <row r="680" spans="1:17" ht="15.75" x14ac:dyDescent="0.25">
      <c r="A680" s="10" t="s">
        <v>1692</v>
      </c>
      <c r="B680" s="7" t="str">
        <f>VLOOKUP($A680,'Customer Names'!$A$1:$E$2336,4,FALSE)</f>
        <v xml:space="preserve">  Mario J</v>
      </c>
      <c r="C680" s="7">
        <f>VLOOKUP($A680,'Medical Examinations'!$A$1:$P$2336,2,FALSE)</f>
        <v>35.5</v>
      </c>
      <c r="D680" s="7">
        <f>VLOOKUP($A680,'Medical Examinations'!$A$1:$P$2336,3,FALSE)</f>
        <v>10.37</v>
      </c>
      <c r="E680" s="7" t="str">
        <f>VLOOKUP($A680,'Medical Examinations'!$A$1:$P$2336,13,FALSE)</f>
        <v>No</v>
      </c>
      <c r="F680" s="7" t="str">
        <f>VLOOKUP($A680,'Medical Examinations'!$A$1:$P$2336,5,FALSE)</f>
        <v>No</v>
      </c>
      <c r="G680" s="7" t="str">
        <f>VLOOKUP($A680,'Medical Examinations'!$A$1:$P$2336,6,FALSE)</f>
        <v>No</v>
      </c>
      <c r="H680" s="7" t="str">
        <f>VLOOKUP($A680,'Medical Examinations'!$A$1:$P$2336,12,FALSE)</f>
        <v>0</v>
      </c>
      <c r="I680" s="7" t="str">
        <f>VLOOKUP($A680,'Medical Examinations'!$A$1:$P$2336,14,FALSE)</f>
        <v>No</v>
      </c>
      <c r="J680" s="7" t="str">
        <f>VLOOKUP($A680,'Medical Examinations'!$A$1:$P$2336,15,FALSE)</f>
        <v>Obesity</v>
      </c>
      <c r="K680" s="7" t="str">
        <f>VLOOKUP($A680,'Medical Examinations'!$A$1:$P$2336,16,FALSE)</f>
        <v>Diabetes</v>
      </c>
      <c r="L680" s="12">
        <f>VLOOKUP($A680,'Hospitalisation Details'!$A$1:$U$2344,18,FALSE)</f>
        <v>24054</v>
      </c>
      <c r="M680" s="21">
        <f>VLOOKUP($A680,'Hospitalisation Details'!$A$1:$U$2344,21,FALSE)</f>
        <v>14612.33</v>
      </c>
      <c r="N680" s="9" t="str">
        <f>VLOOKUP($A680,'Hospitalisation Details'!$A$1:$U$2344,14,FALSE)</f>
        <v>tier - 2</v>
      </c>
      <c r="O680" s="9" t="str">
        <f>VLOOKUP($A680,'Hospitalisation Details'!$A$1:$U$2344,15,FALSE)</f>
        <v>tier - 3</v>
      </c>
      <c r="P680" s="9" t="str">
        <f>VLOOKUP($A680,'Hospitalisation Details'!$A$1:$U$2344,16,FALSE)</f>
        <v>R1021</v>
      </c>
      <c r="Q680" s="9">
        <f>VLOOKUP($A680,'Hospitalisation Details'!$A$1:$U$2344,20,FALSE)</f>
        <v>57</v>
      </c>
    </row>
    <row r="681" spans="1:17" ht="15.75" x14ac:dyDescent="0.25">
      <c r="A681" s="10" t="s">
        <v>1691</v>
      </c>
      <c r="B681" s="7" t="str">
        <f>VLOOKUP($A681,'Customer Names'!$A$1:$E$2336,4,FALSE)</f>
        <v xml:space="preserve">  Peter</v>
      </c>
      <c r="C681" s="7">
        <f>VLOOKUP($A681,'Medical Examinations'!$A$1:$P$2336,2,FALSE)</f>
        <v>36.979999999999997</v>
      </c>
      <c r="D681" s="7">
        <f>VLOOKUP($A681,'Medical Examinations'!$A$1:$P$2336,3,FALSE)</f>
        <v>9.56</v>
      </c>
      <c r="E681" s="7" t="str">
        <f>VLOOKUP($A681,'Medical Examinations'!$A$1:$P$2336,13,FALSE)</f>
        <v>Yes</v>
      </c>
      <c r="F681" s="7" t="str">
        <f>VLOOKUP($A681,'Medical Examinations'!$A$1:$P$2336,5,FALSE)</f>
        <v>No</v>
      </c>
      <c r="G681" s="7" t="str">
        <f>VLOOKUP($A681,'Medical Examinations'!$A$1:$P$2336,6,FALSE)</f>
        <v>No</v>
      </c>
      <c r="H681" s="7" t="str">
        <f>VLOOKUP($A681,'Medical Examinations'!$A$1:$P$2336,12,FALSE)</f>
        <v>0</v>
      </c>
      <c r="I681" s="7" t="str">
        <f>VLOOKUP($A681,'Medical Examinations'!$A$1:$P$2336,14,FALSE)</f>
        <v>No</v>
      </c>
      <c r="J681" s="7" t="str">
        <f>VLOOKUP($A681,'Medical Examinations'!$A$1:$P$2336,15,FALSE)</f>
        <v>Obesity</v>
      </c>
      <c r="K681" s="7" t="str">
        <f>VLOOKUP($A681,'Medical Examinations'!$A$1:$P$2336,16,FALSE)</f>
        <v>Diabetes</v>
      </c>
      <c r="L681" s="12">
        <f>VLOOKUP($A681,'Hospitalisation Details'!$A$1:$U$2344,18,FALSE)</f>
        <v>24671</v>
      </c>
      <c r="M681" s="21">
        <f>VLOOKUP($A681,'Hospitalisation Details'!$A$1:$U$2344,21,FALSE)</f>
        <v>14600.62</v>
      </c>
      <c r="N681" s="9" t="str">
        <f>VLOOKUP($A681,'Hospitalisation Details'!$A$1:$U$2344,14,FALSE)</f>
        <v>tier - 2</v>
      </c>
      <c r="O681" s="9" t="str">
        <f>VLOOKUP($A681,'Hospitalisation Details'!$A$1:$U$2344,15,FALSE)</f>
        <v>tier - 3</v>
      </c>
      <c r="P681" s="9" t="str">
        <f>VLOOKUP($A681,'Hospitalisation Details'!$A$1:$U$2344,16,FALSE)</f>
        <v>R1022</v>
      </c>
      <c r="Q681" s="9">
        <f>VLOOKUP($A681,'Hospitalisation Details'!$A$1:$U$2344,20,FALSE)</f>
        <v>55</v>
      </c>
    </row>
    <row r="682" spans="1:17" ht="15.75" x14ac:dyDescent="0.25">
      <c r="A682" s="10" t="s">
        <v>1690</v>
      </c>
      <c r="B682" s="7" t="str">
        <f>VLOOKUP($A682,'Customer Names'!$A$1:$E$2336,4,FALSE)</f>
        <v xml:space="preserve">  Carolina</v>
      </c>
      <c r="C682" s="7">
        <f>VLOOKUP($A682,'Medical Examinations'!$A$1:$P$2336,2,FALSE)</f>
        <v>32.395000000000003</v>
      </c>
      <c r="D682" s="7">
        <f>VLOOKUP($A682,'Medical Examinations'!$A$1:$P$2336,3,FALSE)</f>
        <v>8.23</v>
      </c>
      <c r="E682" s="7" t="str">
        <f>VLOOKUP($A682,'Medical Examinations'!$A$1:$P$2336,13,FALSE)</f>
        <v>Yes</v>
      </c>
      <c r="F682" s="7" t="str">
        <f>VLOOKUP($A682,'Medical Examinations'!$A$1:$P$2336,5,FALSE)</f>
        <v>No</v>
      </c>
      <c r="G682" s="7" t="str">
        <f>VLOOKUP($A682,'Medical Examinations'!$A$1:$P$2336,6,FALSE)</f>
        <v>Yes</v>
      </c>
      <c r="H682" s="7">
        <f>VLOOKUP($A682,'Medical Examinations'!$A$1:$P$2336,12,FALSE)</f>
        <v>1</v>
      </c>
      <c r="I682" s="7" t="str">
        <f>VLOOKUP($A682,'Medical Examinations'!$A$1:$P$2336,14,FALSE)</f>
        <v>No</v>
      </c>
      <c r="J682" s="7" t="str">
        <f>VLOOKUP($A682,'Medical Examinations'!$A$1:$P$2336,15,FALSE)</f>
        <v>Obesity</v>
      </c>
      <c r="K682" s="7" t="str">
        <f>VLOOKUP($A682,'Medical Examinations'!$A$1:$P$2336,16,FALSE)</f>
        <v>Diabetes</v>
      </c>
      <c r="L682" s="12">
        <f>VLOOKUP($A682,'Hospitalisation Details'!$A$1:$U$2344,18,FALSE)</f>
        <v>23298</v>
      </c>
      <c r="M682" s="21">
        <f>VLOOKUP($A682,'Hospitalisation Details'!$A$1:$U$2344,21,FALSE)</f>
        <v>14590.63</v>
      </c>
      <c r="N682" s="9" t="str">
        <f>VLOOKUP($A682,'Hospitalisation Details'!$A$1:$U$2344,14,FALSE)</f>
        <v>tier - 2</v>
      </c>
      <c r="O682" s="9" t="str">
        <f>VLOOKUP($A682,'Hospitalisation Details'!$A$1:$U$2344,15,FALSE)</f>
        <v>tier - 1</v>
      </c>
      <c r="P682" s="9" t="str">
        <f>VLOOKUP($A682,'Hospitalisation Details'!$A$1:$U$2344,16,FALSE)</f>
        <v>R1024</v>
      </c>
      <c r="Q682" s="9">
        <f>VLOOKUP($A682,'Hospitalisation Details'!$A$1:$U$2344,20,FALSE)</f>
        <v>59</v>
      </c>
    </row>
    <row r="683" spans="1:17" ht="15.75" x14ac:dyDescent="0.25">
      <c r="A683" s="10" t="s">
        <v>1689</v>
      </c>
      <c r="B683" s="7" t="str">
        <f>VLOOKUP($A683,'Customer Names'!$A$1:$E$2336,4,FALSE)</f>
        <v xml:space="preserve">  Jenny K</v>
      </c>
      <c r="C683" s="7">
        <f>VLOOKUP($A683,'Medical Examinations'!$A$1:$P$2336,2,FALSE)</f>
        <v>32.729999999999997</v>
      </c>
      <c r="D683" s="7">
        <f>VLOOKUP($A683,'Medical Examinations'!$A$1:$P$2336,3,FALSE)</f>
        <v>7.03</v>
      </c>
      <c r="E683" s="7" t="str">
        <f>VLOOKUP($A683,'Medical Examinations'!$A$1:$P$2336,13,FALSE)</f>
        <v>No</v>
      </c>
      <c r="F683" s="7" t="str">
        <f>VLOOKUP($A683,'Medical Examinations'!$A$1:$P$2336,5,FALSE)</f>
        <v>No</v>
      </c>
      <c r="G683" s="7" t="str">
        <f>VLOOKUP($A683,'Medical Examinations'!$A$1:$P$2336,6,FALSE)</f>
        <v>No</v>
      </c>
      <c r="H683" s="7" t="str">
        <f>VLOOKUP($A683,'Medical Examinations'!$A$1:$P$2336,12,FALSE)</f>
        <v>0</v>
      </c>
      <c r="I683" s="7" t="str">
        <f>VLOOKUP($A683,'Medical Examinations'!$A$1:$P$2336,14,FALSE)</f>
        <v>No</v>
      </c>
      <c r="J683" s="7" t="str">
        <f>VLOOKUP($A683,'Medical Examinations'!$A$1:$P$2336,15,FALSE)</f>
        <v>Obesity</v>
      </c>
      <c r="K683" s="7" t="str">
        <f>VLOOKUP($A683,'Medical Examinations'!$A$1:$P$2336,16,FALSE)</f>
        <v>Diabetes</v>
      </c>
      <c r="L683" s="12">
        <f>VLOOKUP($A683,'Hospitalisation Details'!$A$1:$U$2344,18,FALSE)</f>
        <v>22983</v>
      </c>
      <c r="M683" s="21">
        <f>VLOOKUP($A683,'Hospitalisation Details'!$A$1:$U$2344,21,FALSE)</f>
        <v>14574.64</v>
      </c>
      <c r="N683" s="9" t="str">
        <f>VLOOKUP($A683,'Hospitalisation Details'!$A$1:$U$2344,14,FALSE)</f>
        <v>tier - 2</v>
      </c>
      <c r="O683" s="9" t="str">
        <f>VLOOKUP($A683,'Hospitalisation Details'!$A$1:$U$2344,15,FALSE)</f>
        <v>tier - 1</v>
      </c>
      <c r="P683" s="9" t="str">
        <f>VLOOKUP($A683,'Hospitalisation Details'!$A$1:$U$2344,16,FALSE)</f>
        <v>R1025</v>
      </c>
      <c r="Q683" s="9">
        <f>VLOOKUP($A683,'Hospitalisation Details'!$A$1:$U$2344,20,FALSE)</f>
        <v>60</v>
      </c>
    </row>
    <row r="684" spans="1:17" ht="15.75" x14ac:dyDescent="0.25">
      <c r="A684" s="10" t="s">
        <v>1688</v>
      </c>
      <c r="B684" s="7" t="str">
        <f>VLOOKUP($A684,'Customer Names'!$A$1:$E$2336,4,FALSE)</f>
        <v xml:space="preserve">  Jessica</v>
      </c>
      <c r="C684" s="7">
        <f>VLOOKUP($A684,'Medical Examinations'!$A$1:$P$2336,2,FALSE)</f>
        <v>20.52</v>
      </c>
      <c r="D684" s="7">
        <f>VLOOKUP($A684,'Medical Examinations'!$A$1:$P$2336,3,FALSE)</f>
        <v>5.45</v>
      </c>
      <c r="E684" s="7" t="str">
        <f>VLOOKUP($A684,'Medical Examinations'!$A$1:$P$2336,13,FALSE)</f>
        <v>No</v>
      </c>
      <c r="F684" s="7" t="str">
        <f>VLOOKUP($A684,'Medical Examinations'!$A$1:$P$2336,5,FALSE)</f>
        <v>No</v>
      </c>
      <c r="G684" s="7" t="str">
        <f>VLOOKUP($A684,'Medical Examinations'!$A$1:$P$2336,6,FALSE)</f>
        <v>No</v>
      </c>
      <c r="H684" s="7">
        <f>VLOOKUP($A684,'Medical Examinations'!$A$1:$P$2336,12,FALSE)</f>
        <v>1</v>
      </c>
      <c r="I684" s="7" t="str">
        <f>VLOOKUP($A684,'Medical Examinations'!$A$1:$P$2336,14,FALSE)</f>
        <v>Yes</v>
      </c>
      <c r="J684" s="7" t="str">
        <f>VLOOKUP($A684,'Medical Examinations'!$A$1:$P$2336,15,FALSE)</f>
        <v>Normal weight</v>
      </c>
      <c r="K684" s="7" t="str">
        <f>VLOOKUP($A684,'Medical Examinations'!$A$1:$P$2336,16,FALSE)</f>
        <v>Normal</v>
      </c>
      <c r="L684" s="12">
        <f>VLOOKUP($A684,'Hospitalisation Details'!$A$1:$U$2344,18,FALSE)</f>
        <v>36050</v>
      </c>
      <c r="M684" s="21">
        <f>VLOOKUP($A684,'Hospitalisation Details'!$A$1:$U$2344,21,FALSE)</f>
        <v>14571.89</v>
      </c>
      <c r="N684" s="9" t="str">
        <f>VLOOKUP($A684,'Hospitalisation Details'!$A$1:$U$2344,14,FALSE)</f>
        <v>tier - 2</v>
      </c>
      <c r="O684" s="9" t="str">
        <f>VLOOKUP($A684,'Hospitalisation Details'!$A$1:$U$2344,15,FALSE)</f>
        <v>tier - 1</v>
      </c>
      <c r="P684" s="9" t="str">
        <f>VLOOKUP($A684,'Hospitalisation Details'!$A$1:$U$2344,16,FALSE)</f>
        <v>R1024</v>
      </c>
      <c r="Q684" s="9">
        <f>VLOOKUP($A684,'Hospitalisation Details'!$A$1:$U$2344,20,FALSE)</f>
        <v>24</v>
      </c>
    </row>
    <row r="685" spans="1:17" ht="15.75" x14ac:dyDescent="0.25">
      <c r="A685" s="10" t="s">
        <v>1687</v>
      </c>
      <c r="B685" s="7" t="str">
        <f>VLOOKUP($A685,'Customer Names'!$A$1:$E$2336,4,FALSE)</f>
        <v xml:space="preserve">  Kimberly D</v>
      </c>
      <c r="C685" s="7">
        <f>VLOOKUP($A685,'Medical Examinations'!$A$1:$P$2336,2,FALSE)</f>
        <v>51.72</v>
      </c>
      <c r="D685" s="7">
        <f>VLOOKUP($A685,'Medical Examinations'!$A$1:$P$2336,3,FALSE)</f>
        <v>5.76</v>
      </c>
      <c r="E685" s="7" t="str">
        <f>VLOOKUP($A685,'Medical Examinations'!$A$1:$P$2336,13,FALSE)</f>
        <v>No</v>
      </c>
      <c r="F685" s="7" t="str">
        <f>VLOOKUP($A685,'Medical Examinations'!$A$1:$P$2336,5,FALSE)</f>
        <v>No</v>
      </c>
      <c r="G685" s="7" t="str">
        <f>VLOOKUP($A685,'Medical Examinations'!$A$1:$P$2336,6,FALSE)</f>
        <v>No</v>
      </c>
      <c r="H685" s="7" t="str">
        <f>VLOOKUP($A685,'Medical Examinations'!$A$1:$P$2336,12,FALSE)</f>
        <v>0</v>
      </c>
      <c r="I685" s="7" t="str">
        <f>VLOOKUP($A685,'Medical Examinations'!$A$1:$P$2336,14,FALSE)</f>
        <v>No</v>
      </c>
      <c r="J685" s="7" t="str">
        <f>VLOOKUP($A685,'Medical Examinations'!$A$1:$P$2336,15,FALSE)</f>
        <v>Obesity</v>
      </c>
      <c r="K685" s="7" t="str">
        <f>VLOOKUP($A685,'Medical Examinations'!$A$1:$P$2336,16,FALSE)</f>
        <v>Prediabetes</v>
      </c>
      <c r="L685" s="12">
        <f>VLOOKUP($A685,'Hospitalisation Details'!$A$1:$U$2344,18,FALSE)</f>
        <v>32703</v>
      </c>
      <c r="M685" s="21">
        <f>VLOOKUP($A685,'Hospitalisation Details'!$A$1:$U$2344,21,FALSE)</f>
        <v>14547.26</v>
      </c>
      <c r="N685" s="9" t="str">
        <f>VLOOKUP($A685,'Hospitalisation Details'!$A$1:$U$2344,14,FALSE)</f>
        <v>tier - 2</v>
      </c>
      <c r="O685" s="9" t="str">
        <f>VLOOKUP($A685,'Hospitalisation Details'!$A$1:$U$2344,15,FALSE)</f>
        <v>tier - 3</v>
      </c>
      <c r="P685" s="9" t="str">
        <f>VLOOKUP($A685,'Hospitalisation Details'!$A$1:$U$2344,16,FALSE)</f>
        <v>R1011</v>
      </c>
      <c r="Q685" s="9">
        <f>VLOOKUP($A685,'Hospitalisation Details'!$A$1:$U$2344,20,FALSE)</f>
        <v>33</v>
      </c>
    </row>
    <row r="686" spans="1:17" ht="15.75" x14ac:dyDescent="0.25">
      <c r="A686" s="10" t="s">
        <v>1686</v>
      </c>
      <c r="B686" s="7" t="str">
        <f>VLOOKUP($A686,'Customer Names'!$A$1:$E$2336,4,FALSE)</f>
        <v xml:space="preserve">  Marc-Olivier</v>
      </c>
      <c r="C686" s="7">
        <f>VLOOKUP($A686,'Medical Examinations'!$A$1:$P$2336,2,FALSE)</f>
        <v>50.2</v>
      </c>
      <c r="D686" s="7">
        <f>VLOOKUP($A686,'Medical Examinations'!$A$1:$P$2336,3,FALSE)</f>
        <v>5.4</v>
      </c>
      <c r="E686" s="7" t="str">
        <f>VLOOKUP($A686,'Medical Examinations'!$A$1:$P$2336,13,FALSE)</f>
        <v>No</v>
      </c>
      <c r="F686" s="7" t="str">
        <f>VLOOKUP($A686,'Medical Examinations'!$A$1:$P$2336,5,FALSE)</f>
        <v>No</v>
      </c>
      <c r="G686" s="7" t="str">
        <f>VLOOKUP($A686,'Medical Examinations'!$A$1:$P$2336,6,FALSE)</f>
        <v>No</v>
      </c>
      <c r="H686" s="7" t="str">
        <f>VLOOKUP($A686,'Medical Examinations'!$A$1:$P$2336,12,FALSE)</f>
        <v>0</v>
      </c>
      <c r="I686" s="7" t="str">
        <f>VLOOKUP($A686,'Medical Examinations'!$A$1:$P$2336,14,FALSE)</f>
        <v>No</v>
      </c>
      <c r="J686" s="7" t="str">
        <f>VLOOKUP($A686,'Medical Examinations'!$A$1:$P$2336,15,FALSE)</f>
        <v>Obesity</v>
      </c>
      <c r="K686" s="7" t="str">
        <f>VLOOKUP($A686,'Medical Examinations'!$A$1:$P$2336,16,FALSE)</f>
        <v>Normal</v>
      </c>
      <c r="L686" s="12">
        <f>VLOOKUP($A686,'Hospitalisation Details'!$A$1:$U$2344,18,FALSE)</f>
        <v>32711</v>
      </c>
      <c r="M686" s="21">
        <f>VLOOKUP($A686,'Hospitalisation Details'!$A$1:$U$2344,21,FALSE)</f>
        <v>14507.46</v>
      </c>
      <c r="N686" s="9" t="str">
        <f>VLOOKUP($A686,'Hospitalisation Details'!$A$1:$U$2344,14,FALSE)</f>
        <v>tier - 2</v>
      </c>
      <c r="O686" s="9" t="str">
        <f>VLOOKUP($A686,'Hospitalisation Details'!$A$1:$U$2344,15,FALSE)</f>
        <v>tier - 3</v>
      </c>
      <c r="P686" s="9" t="str">
        <f>VLOOKUP($A686,'Hospitalisation Details'!$A$1:$U$2344,16,FALSE)</f>
        <v>R1012</v>
      </c>
      <c r="Q686" s="9">
        <f>VLOOKUP($A686,'Hospitalisation Details'!$A$1:$U$2344,20,FALSE)</f>
        <v>33</v>
      </c>
    </row>
    <row r="687" spans="1:17" ht="15.75" x14ac:dyDescent="0.25">
      <c r="A687" s="10" t="s">
        <v>1685</v>
      </c>
      <c r="B687" s="7" t="str">
        <f>VLOOKUP($A687,'Customer Names'!$A$1:$E$2336,4,FALSE)</f>
        <v xml:space="preserve">  Russell J</v>
      </c>
      <c r="C687" s="7">
        <f>VLOOKUP($A687,'Medical Examinations'!$A$1:$P$2336,2,FALSE)</f>
        <v>25.52</v>
      </c>
      <c r="D687" s="7">
        <f>VLOOKUP($A687,'Medical Examinations'!$A$1:$P$2336,3,FALSE)</f>
        <v>6.35</v>
      </c>
      <c r="E687" s="7" t="str">
        <f>VLOOKUP($A687,'Medical Examinations'!$A$1:$P$2336,13,FALSE)</f>
        <v>No</v>
      </c>
      <c r="F687" s="7" t="str">
        <f>VLOOKUP($A687,'Medical Examinations'!$A$1:$P$2336,5,FALSE)</f>
        <v>No</v>
      </c>
      <c r="G687" s="7" t="str">
        <f>VLOOKUP($A687,'Medical Examinations'!$A$1:$P$2336,6,FALSE)</f>
        <v>Yes</v>
      </c>
      <c r="H687" s="7">
        <f>VLOOKUP($A687,'Medical Examinations'!$A$1:$P$2336,12,FALSE)</f>
        <v>1</v>
      </c>
      <c r="I687" s="7" t="str">
        <f>VLOOKUP($A687,'Medical Examinations'!$A$1:$P$2336,14,FALSE)</f>
        <v>No</v>
      </c>
      <c r="J687" s="7" t="str">
        <f>VLOOKUP($A687,'Medical Examinations'!$A$1:$P$2336,15,FALSE)</f>
        <v>Over weight</v>
      </c>
      <c r="K687" s="7" t="str">
        <f>VLOOKUP($A687,'Medical Examinations'!$A$1:$P$2336,16,FALSE)</f>
        <v>Prediabetes</v>
      </c>
      <c r="L687" s="12">
        <f>VLOOKUP($A687,'Hospitalisation Details'!$A$1:$U$2344,18,FALSE)</f>
        <v>29148</v>
      </c>
      <c r="M687" s="21">
        <f>VLOOKUP($A687,'Hospitalisation Details'!$A$1:$U$2344,21,FALSE)</f>
        <v>14478.33</v>
      </c>
      <c r="N687" s="9" t="str">
        <f>VLOOKUP($A687,'Hospitalisation Details'!$A$1:$U$2344,14,FALSE)</f>
        <v>tier - 2</v>
      </c>
      <c r="O687" s="9" t="str">
        <f>VLOOKUP($A687,'Hospitalisation Details'!$A$1:$U$2344,15,FALSE)</f>
        <v>tier - 2</v>
      </c>
      <c r="P687" s="9" t="str">
        <f>VLOOKUP($A687,'Hospitalisation Details'!$A$1:$U$2344,16,FALSE)</f>
        <v>R1013</v>
      </c>
      <c r="Q687" s="9">
        <f>VLOOKUP($A687,'Hospitalisation Details'!$A$1:$U$2344,20,FALSE)</f>
        <v>43</v>
      </c>
    </row>
    <row r="688" spans="1:17" ht="15.75" x14ac:dyDescent="0.25">
      <c r="A688" s="10" t="s">
        <v>1684</v>
      </c>
      <c r="B688" s="7" t="str">
        <f>VLOOKUP($A688,'Customer Names'!$A$1:$E$2336,4,FALSE)</f>
        <v xml:space="preserve">  Karine</v>
      </c>
      <c r="C688" s="7">
        <f>VLOOKUP($A688,'Medical Examinations'!$A$1:$P$2336,2,FALSE)</f>
        <v>35.200000000000003</v>
      </c>
      <c r="D688" s="7">
        <f>VLOOKUP($A688,'Medical Examinations'!$A$1:$P$2336,3,FALSE)</f>
        <v>6.26</v>
      </c>
      <c r="E688" s="7" t="str">
        <f>VLOOKUP($A688,'Medical Examinations'!$A$1:$P$2336,13,FALSE)</f>
        <v>Yes</v>
      </c>
      <c r="F688" s="7" t="str">
        <f>VLOOKUP($A688,'Medical Examinations'!$A$1:$P$2336,5,FALSE)</f>
        <v>No</v>
      </c>
      <c r="G688" s="7" t="str">
        <f>VLOOKUP($A688,'Medical Examinations'!$A$1:$P$2336,6,FALSE)</f>
        <v>No</v>
      </c>
      <c r="H688" s="7">
        <f>VLOOKUP($A688,'Medical Examinations'!$A$1:$P$2336,12,FALSE)</f>
        <v>2</v>
      </c>
      <c r="I688" s="7" t="str">
        <f>VLOOKUP($A688,'Medical Examinations'!$A$1:$P$2336,14,FALSE)</f>
        <v>No</v>
      </c>
      <c r="J688" s="7" t="str">
        <f>VLOOKUP($A688,'Medical Examinations'!$A$1:$P$2336,15,FALSE)</f>
        <v>Obesity</v>
      </c>
      <c r="K688" s="7" t="str">
        <f>VLOOKUP($A688,'Medical Examinations'!$A$1:$P$2336,16,FALSE)</f>
        <v>Prediabetes</v>
      </c>
      <c r="L688" s="12">
        <f>VLOOKUP($A688,'Hospitalisation Details'!$A$1:$U$2344,18,FALSE)</f>
        <v>21874</v>
      </c>
      <c r="M688" s="21">
        <f>VLOOKUP($A688,'Hospitalisation Details'!$A$1:$U$2344,21,FALSE)</f>
        <v>14474.68</v>
      </c>
      <c r="N688" s="9" t="str">
        <f>VLOOKUP($A688,'Hospitalisation Details'!$A$1:$U$2344,14,FALSE)</f>
        <v>tier - 2</v>
      </c>
      <c r="O688" s="9" t="str">
        <f>VLOOKUP($A688,'Hospitalisation Details'!$A$1:$U$2344,15,FALSE)</f>
        <v>tier - 2</v>
      </c>
      <c r="P688" s="9" t="str">
        <f>VLOOKUP($A688,'Hospitalisation Details'!$A$1:$U$2344,16,FALSE)</f>
        <v>R1013</v>
      </c>
      <c r="Q688" s="9">
        <f>VLOOKUP($A688,'Hospitalisation Details'!$A$1:$U$2344,20,FALSE)</f>
        <v>63</v>
      </c>
    </row>
    <row r="689" spans="1:17" ht="15.75" x14ac:dyDescent="0.25">
      <c r="A689" s="10" t="s">
        <v>1683</v>
      </c>
      <c r="B689" s="7" t="str">
        <f>VLOOKUP($A689,'Customer Names'!$A$1:$E$2336,4,FALSE)</f>
        <v xml:space="preserve">  Cheryl</v>
      </c>
      <c r="C689" s="7">
        <f>VLOOKUP($A689,'Medical Examinations'!$A$1:$P$2336,2,FALSE)</f>
        <v>41.26</v>
      </c>
      <c r="D689" s="7">
        <f>VLOOKUP($A689,'Medical Examinations'!$A$1:$P$2336,3,FALSE)</f>
        <v>5.97</v>
      </c>
      <c r="E689" s="7" t="str">
        <f>VLOOKUP($A689,'Medical Examinations'!$A$1:$P$2336,13,FALSE)</f>
        <v>Yes</v>
      </c>
      <c r="F689" s="7" t="str">
        <f>VLOOKUP($A689,'Medical Examinations'!$A$1:$P$2336,5,FALSE)</f>
        <v>No</v>
      </c>
      <c r="G689" s="7" t="str">
        <f>VLOOKUP($A689,'Medical Examinations'!$A$1:$P$2336,6,FALSE)</f>
        <v>No</v>
      </c>
      <c r="H689" s="7" t="str">
        <f>VLOOKUP($A689,'Medical Examinations'!$A$1:$P$2336,12,FALSE)</f>
        <v>0</v>
      </c>
      <c r="I689" s="7" t="str">
        <f>VLOOKUP($A689,'Medical Examinations'!$A$1:$P$2336,14,FALSE)</f>
        <v>No</v>
      </c>
      <c r="J689" s="7" t="str">
        <f>VLOOKUP($A689,'Medical Examinations'!$A$1:$P$2336,15,FALSE)</f>
        <v>Obesity</v>
      </c>
      <c r="K689" s="7" t="str">
        <f>VLOOKUP($A689,'Medical Examinations'!$A$1:$P$2336,16,FALSE)</f>
        <v>Prediabetes</v>
      </c>
      <c r="L689" s="12">
        <f>VLOOKUP($A689,'Hospitalisation Details'!$A$1:$U$2344,18,FALSE)</f>
        <v>28091</v>
      </c>
      <c r="M689" s="21">
        <f>VLOOKUP($A689,'Hospitalisation Details'!$A$1:$U$2344,21,FALSE)</f>
        <v>14470.01</v>
      </c>
      <c r="N689" s="9" t="str">
        <f>VLOOKUP($A689,'Hospitalisation Details'!$A$1:$U$2344,14,FALSE)</f>
        <v>tier - 2</v>
      </c>
      <c r="O689" s="9" t="str">
        <f>VLOOKUP($A689,'Hospitalisation Details'!$A$1:$U$2344,15,FALSE)</f>
        <v>tier - 3</v>
      </c>
      <c r="P689" s="9" t="str">
        <f>VLOOKUP($A689,'Hospitalisation Details'!$A$1:$U$2344,16,FALSE)</f>
        <v>R1012</v>
      </c>
      <c r="Q689" s="9">
        <f>VLOOKUP($A689,'Hospitalisation Details'!$A$1:$U$2344,20,FALSE)</f>
        <v>46</v>
      </c>
    </row>
    <row r="690" spans="1:17" ht="15.75" x14ac:dyDescent="0.25">
      <c r="A690" s="10" t="s">
        <v>1682</v>
      </c>
      <c r="B690" s="7" t="str">
        <f>VLOOKUP($A690,'Customer Names'!$A$1:$E$2336,4,FALSE)</f>
        <v xml:space="preserve">  Allison M</v>
      </c>
      <c r="C690" s="7">
        <f>VLOOKUP($A690,'Medical Examinations'!$A$1:$P$2336,2,FALSE)</f>
        <v>17.195</v>
      </c>
      <c r="D690" s="7">
        <f>VLOOKUP($A690,'Medical Examinations'!$A$1:$P$2336,3,FALSE)</f>
        <v>5.29</v>
      </c>
      <c r="E690" s="7" t="str">
        <f>VLOOKUP($A690,'Medical Examinations'!$A$1:$P$2336,13,FALSE)</f>
        <v>Yes</v>
      </c>
      <c r="F690" s="7" t="str">
        <f>VLOOKUP($A690,'Medical Examinations'!$A$1:$P$2336,5,FALSE)</f>
        <v>No</v>
      </c>
      <c r="G690" s="7" t="str">
        <f>VLOOKUP($A690,'Medical Examinations'!$A$1:$P$2336,6,FALSE)</f>
        <v>No</v>
      </c>
      <c r="H690" s="7" t="str">
        <f>VLOOKUP($A690,'Medical Examinations'!$A$1:$P$2336,12,FALSE)</f>
        <v>0</v>
      </c>
      <c r="I690" s="7" t="str">
        <f>VLOOKUP($A690,'Medical Examinations'!$A$1:$P$2336,14,FALSE)</f>
        <v>Yes</v>
      </c>
      <c r="J690" s="7" t="str">
        <f>VLOOKUP($A690,'Medical Examinations'!$A$1:$P$2336,15,FALSE)</f>
        <v>Underweight</v>
      </c>
      <c r="K690" s="7" t="str">
        <f>VLOOKUP($A690,'Medical Examinations'!$A$1:$P$2336,16,FALSE)</f>
        <v>Normal</v>
      </c>
      <c r="L690" s="12">
        <f>VLOOKUP($A690,'Hospitalisation Details'!$A$1:$U$2344,18,FALSE)</f>
        <v>35379</v>
      </c>
      <c r="M690" s="21">
        <f>VLOOKUP($A690,'Hospitalisation Details'!$A$1:$U$2344,21,FALSE)</f>
        <v>14455.64</v>
      </c>
      <c r="N690" s="9" t="str">
        <f>VLOOKUP($A690,'Hospitalisation Details'!$A$1:$U$2344,14,FALSE)</f>
        <v>tier - 2</v>
      </c>
      <c r="O690" s="9" t="str">
        <f>VLOOKUP($A690,'Hospitalisation Details'!$A$1:$U$2344,15,FALSE)</f>
        <v>tier - 3</v>
      </c>
      <c r="P690" s="9" t="str">
        <f>VLOOKUP($A690,'Hospitalisation Details'!$A$1:$U$2344,16,FALSE)</f>
        <v>R1024</v>
      </c>
      <c r="Q690" s="9">
        <f>VLOOKUP($A690,'Hospitalisation Details'!$A$1:$U$2344,20,FALSE)</f>
        <v>26</v>
      </c>
    </row>
    <row r="691" spans="1:17" ht="15.75" x14ac:dyDescent="0.25">
      <c r="A691" s="10" t="s">
        <v>1681</v>
      </c>
      <c r="B691" s="7" t="str">
        <f>VLOOKUP($A691,'Customer Names'!$A$1:$E$2336,4,FALSE)</f>
        <v xml:space="preserve">  Adriana</v>
      </c>
      <c r="C691" s="7">
        <f>VLOOKUP($A691,'Medical Examinations'!$A$1:$P$2336,2,FALSE)</f>
        <v>23.085000000000001</v>
      </c>
      <c r="D691" s="7">
        <f>VLOOKUP($A691,'Medical Examinations'!$A$1:$P$2336,3,FALSE)</f>
        <v>4.2699999999999996</v>
      </c>
      <c r="E691" s="7" t="str">
        <f>VLOOKUP($A691,'Medical Examinations'!$A$1:$P$2336,13,FALSE)</f>
        <v>Yes</v>
      </c>
      <c r="F691" s="7" t="str">
        <f>VLOOKUP($A691,'Medical Examinations'!$A$1:$P$2336,5,FALSE)</f>
        <v>No</v>
      </c>
      <c r="G691" s="7" t="str">
        <f>VLOOKUP($A691,'Medical Examinations'!$A$1:$P$2336,6,FALSE)</f>
        <v>No</v>
      </c>
      <c r="H691" s="7">
        <f>VLOOKUP($A691,'Medical Examinations'!$A$1:$P$2336,12,FALSE)</f>
        <v>2</v>
      </c>
      <c r="I691" s="7" t="str">
        <f>VLOOKUP($A691,'Medical Examinations'!$A$1:$P$2336,14,FALSE)</f>
        <v>No</v>
      </c>
      <c r="J691" s="7" t="str">
        <f>VLOOKUP($A691,'Medical Examinations'!$A$1:$P$2336,15,FALSE)</f>
        <v>Normal weight</v>
      </c>
      <c r="K691" s="7" t="str">
        <f>VLOOKUP($A691,'Medical Examinations'!$A$1:$P$2336,16,FALSE)</f>
        <v>Normal</v>
      </c>
      <c r="L691" s="12">
        <f>VLOOKUP($A691,'Hospitalisation Details'!$A$1:$U$2344,18,FALSE)</f>
        <v>21765</v>
      </c>
      <c r="M691" s="21">
        <f>VLOOKUP($A691,'Hospitalisation Details'!$A$1:$U$2344,21,FALSE)</f>
        <v>14451.84</v>
      </c>
      <c r="N691" s="9" t="str">
        <f>VLOOKUP($A691,'Hospitalisation Details'!$A$1:$U$2344,14,FALSE)</f>
        <v>tier - 2</v>
      </c>
      <c r="O691" s="9" t="str">
        <f>VLOOKUP($A691,'Hospitalisation Details'!$A$1:$U$2344,15,FALSE)</f>
        <v>tier - 3</v>
      </c>
      <c r="P691" s="9" t="str">
        <f>VLOOKUP($A691,'Hospitalisation Details'!$A$1:$U$2344,16,FALSE)</f>
        <v>R1023</v>
      </c>
      <c r="Q691" s="9">
        <f>VLOOKUP($A691,'Hospitalisation Details'!$A$1:$U$2344,20,FALSE)</f>
        <v>63</v>
      </c>
    </row>
    <row r="692" spans="1:17" ht="15.75" x14ac:dyDescent="0.25">
      <c r="A692" s="10" t="s">
        <v>1680</v>
      </c>
      <c r="B692" s="7" t="str">
        <f>VLOOKUP($A692,'Customer Names'!$A$1:$E$2336,4,FALSE)</f>
        <v xml:space="preserve">  Miranda J</v>
      </c>
      <c r="C692" s="7">
        <f>VLOOKUP($A692,'Medical Examinations'!$A$1:$P$2336,2,FALSE)</f>
        <v>21.66</v>
      </c>
      <c r="D692" s="7">
        <f>VLOOKUP($A692,'Medical Examinations'!$A$1:$P$2336,3,FALSE)</f>
        <v>5.2</v>
      </c>
      <c r="E692" s="7" t="str">
        <f>VLOOKUP($A692,'Medical Examinations'!$A$1:$P$2336,13,FALSE)</f>
        <v>Yes</v>
      </c>
      <c r="F692" s="7" t="str">
        <f>VLOOKUP($A692,'Medical Examinations'!$A$1:$P$2336,5,FALSE)</f>
        <v>No</v>
      </c>
      <c r="G692" s="7" t="str">
        <f>VLOOKUP($A692,'Medical Examinations'!$A$1:$P$2336,6,FALSE)</f>
        <v>No</v>
      </c>
      <c r="H692" s="7">
        <f>VLOOKUP($A692,'Medical Examinations'!$A$1:$P$2336,12,FALSE)</f>
        <v>2</v>
      </c>
      <c r="I692" s="7" t="str">
        <f>VLOOKUP($A692,'Medical Examinations'!$A$1:$P$2336,14,FALSE)</f>
        <v>No</v>
      </c>
      <c r="J692" s="7" t="str">
        <f>VLOOKUP($A692,'Medical Examinations'!$A$1:$P$2336,15,FALSE)</f>
        <v>Normal weight</v>
      </c>
      <c r="K692" s="7" t="str">
        <f>VLOOKUP($A692,'Medical Examinations'!$A$1:$P$2336,16,FALSE)</f>
        <v>Normal</v>
      </c>
      <c r="L692" s="12">
        <f>VLOOKUP($A692,'Hospitalisation Details'!$A$1:$U$2344,18,FALSE)</f>
        <v>21730</v>
      </c>
      <c r="M692" s="21">
        <f>VLOOKUP($A692,'Hospitalisation Details'!$A$1:$U$2344,21,FALSE)</f>
        <v>14449.85</v>
      </c>
      <c r="N692" s="9" t="str">
        <f>VLOOKUP($A692,'Hospitalisation Details'!$A$1:$U$2344,14,FALSE)</f>
        <v>tier - 2</v>
      </c>
      <c r="O692" s="9" t="str">
        <f>VLOOKUP($A692,'Hospitalisation Details'!$A$1:$U$2344,15,FALSE)</f>
        <v>tier - 1</v>
      </c>
      <c r="P692" s="9" t="str">
        <f>VLOOKUP($A692,'Hospitalisation Details'!$A$1:$U$2344,16,FALSE)</f>
        <v>R1024</v>
      </c>
      <c r="Q692" s="9">
        <f>VLOOKUP($A692,'Hospitalisation Details'!$A$1:$U$2344,20,FALSE)</f>
        <v>63</v>
      </c>
    </row>
    <row r="693" spans="1:17" ht="15.75" x14ac:dyDescent="0.25">
      <c r="A693" s="10" t="s">
        <v>1679</v>
      </c>
      <c r="B693" s="7" t="str">
        <f>VLOOKUP($A693,'Customer Names'!$A$1:$E$2336,4,FALSE)</f>
        <v xml:space="preserve">  Roberto</v>
      </c>
      <c r="C693" s="7">
        <f>VLOOKUP($A693,'Medical Examinations'!$A$1:$P$2336,2,FALSE)</f>
        <v>36.47</v>
      </c>
      <c r="D693" s="7">
        <f>VLOOKUP($A693,'Medical Examinations'!$A$1:$P$2336,3,FALSE)</f>
        <v>8.23</v>
      </c>
      <c r="E693" s="7" t="str">
        <f>VLOOKUP($A693,'Medical Examinations'!$A$1:$P$2336,13,FALSE)</f>
        <v>Yes</v>
      </c>
      <c r="F693" s="7" t="str">
        <f>VLOOKUP($A693,'Medical Examinations'!$A$1:$P$2336,5,FALSE)</f>
        <v>No</v>
      </c>
      <c r="G693" s="7" t="str">
        <f>VLOOKUP($A693,'Medical Examinations'!$A$1:$P$2336,6,FALSE)</f>
        <v>No</v>
      </c>
      <c r="H693" s="7" t="str">
        <f>VLOOKUP($A693,'Medical Examinations'!$A$1:$P$2336,12,FALSE)</f>
        <v>0</v>
      </c>
      <c r="I693" s="7" t="str">
        <f>VLOOKUP($A693,'Medical Examinations'!$A$1:$P$2336,14,FALSE)</f>
        <v>No</v>
      </c>
      <c r="J693" s="7" t="str">
        <f>VLOOKUP($A693,'Medical Examinations'!$A$1:$P$2336,15,FALSE)</f>
        <v>Obesity</v>
      </c>
      <c r="K693" s="7" t="str">
        <f>VLOOKUP($A693,'Medical Examinations'!$A$1:$P$2336,16,FALSE)</f>
        <v>Diabetes</v>
      </c>
      <c r="L693" s="12">
        <f>VLOOKUP($A693,'Hospitalisation Details'!$A$1:$U$2344,18,FALSE)</f>
        <v>24780</v>
      </c>
      <c r="M693" s="21">
        <f>VLOOKUP($A693,'Hospitalisation Details'!$A$1:$U$2344,21,FALSE)</f>
        <v>14427.63</v>
      </c>
      <c r="N693" s="9" t="str">
        <f>VLOOKUP($A693,'Hospitalisation Details'!$A$1:$U$2344,14,FALSE)</f>
        <v>tier - 2</v>
      </c>
      <c r="O693" s="9" t="str">
        <f>VLOOKUP($A693,'Hospitalisation Details'!$A$1:$U$2344,15,FALSE)</f>
        <v>tier - 2</v>
      </c>
      <c r="P693" s="9" t="str">
        <f>VLOOKUP($A693,'Hospitalisation Details'!$A$1:$U$2344,16,FALSE)</f>
        <v>R1021</v>
      </c>
      <c r="Q693" s="9">
        <f>VLOOKUP($A693,'Hospitalisation Details'!$A$1:$U$2344,20,FALSE)</f>
        <v>55</v>
      </c>
    </row>
    <row r="694" spans="1:17" ht="15.75" x14ac:dyDescent="0.25">
      <c r="A694" s="10" t="s">
        <v>1678</v>
      </c>
      <c r="B694" s="7" t="str">
        <f>VLOOKUP($A694,'Customer Names'!$A$1:$E$2336,4,FALSE)</f>
        <v xml:space="preserve">  Rebecca B</v>
      </c>
      <c r="C694" s="7">
        <f>VLOOKUP($A694,'Medical Examinations'!$A$1:$P$2336,2,FALSE)</f>
        <v>36.08</v>
      </c>
      <c r="D694" s="7">
        <f>VLOOKUP($A694,'Medical Examinations'!$A$1:$P$2336,3,FALSE)</f>
        <v>10.33</v>
      </c>
      <c r="E694" s="7" t="str">
        <f>VLOOKUP($A694,'Medical Examinations'!$A$1:$P$2336,13,FALSE)</f>
        <v>Yes</v>
      </c>
      <c r="F694" s="7" t="str">
        <f>VLOOKUP($A694,'Medical Examinations'!$A$1:$P$2336,5,FALSE)</f>
        <v>No</v>
      </c>
      <c r="G694" s="7" t="str">
        <f>VLOOKUP($A694,'Medical Examinations'!$A$1:$P$2336,6,FALSE)</f>
        <v>No</v>
      </c>
      <c r="H694" s="7" t="str">
        <f>VLOOKUP($A694,'Medical Examinations'!$A$1:$P$2336,12,FALSE)</f>
        <v>0</v>
      </c>
      <c r="I694" s="7" t="str">
        <f>VLOOKUP($A694,'Medical Examinations'!$A$1:$P$2336,14,FALSE)</f>
        <v>No</v>
      </c>
      <c r="J694" s="7" t="str">
        <f>VLOOKUP($A694,'Medical Examinations'!$A$1:$P$2336,15,FALSE)</f>
        <v>Obesity</v>
      </c>
      <c r="K694" s="7" t="str">
        <f>VLOOKUP($A694,'Medical Examinations'!$A$1:$P$2336,16,FALSE)</f>
        <v>Diabetes</v>
      </c>
      <c r="L694" s="12">
        <f>VLOOKUP($A694,'Hospitalisation Details'!$A$1:$U$2344,18,FALSE)</f>
        <v>24699</v>
      </c>
      <c r="M694" s="21">
        <f>VLOOKUP($A694,'Hospitalisation Details'!$A$1:$U$2344,21,FALSE)</f>
        <v>14426.66</v>
      </c>
      <c r="N694" s="9" t="str">
        <f>VLOOKUP($A694,'Hospitalisation Details'!$A$1:$U$2344,14,FALSE)</f>
        <v>tier - 2</v>
      </c>
      <c r="O694" s="9" t="str">
        <f>VLOOKUP($A694,'Hospitalisation Details'!$A$1:$U$2344,15,FALSE)</f>
        <v>tier - 2</v>
      </c>
      <c r="P694" s="9" t="str">
        <f>VLOOKUP($A694,'Hospitalisation Details'!$A$1:$U$2344,16,FALSE)</f>
        <v>R1026</v>
      </c>
      <c r="Q694" s="9">
        <f>VLOOKUP($A694,'Hospitalisation Details'!$A$1:$U$2344,20,FALSE)</f>
        <v>55</v>
      </c>
    </row>
    <row r="695" spans="1:17" ht="15.75" x14ac:dyDescent="0.25">
      <c r="A695" s="10" t="s">
        <v>1677</v>
      </c>
      <c r="B695" s="7" t="str">
        <f>VLOOKUP($A695,'Customer Names'!$A$1:$E$2336,4,FALSE)</f>
        <v xml:space="preserve">  Tiffany</v>
      </c>
      <c r="C695" s="7">
        <f>VLOOKUP($A695,'Medical Examinations'!$A$1:$P$2336,2,FALSE)</f>
        <v>23.18</v>
      </c>
      <c r="D695" s="7">
        <f>VLOOKUP($A695,'Medical Examinations'!$A$1:$P$2336,3,FALSE)</f>
        <v>6.13</v>
      </c>
      <c r="E695" s="7" t="str">
        <f>VLOOKUP($A695,'Medical Examinations'!$A$1:$P$2336,13,FALSE)</f>
        <v>No</v>
      </c>
      <c r="F695" s="7" t="str">
        <f>VLOOKUP($A695,'Medical Examinations'!$A$1:$P$2336,5,FALSE)</f>
        <v>No</v>
      </c>
      <c r="G695" s="7" t="str">
        <f>VLOOKUP($A695,'Medical Examinations'!$A$1:$P$2336,6,FALSE)</f>
        <v>No</v>
      </c>
      <c r="H695" s="7" t="str">
        <f>VLOOKUP($A695,'Medical Examinations'!$A$1:$P$2336,12,FALSE)</f>
        <v>0</v>
      </c>
      <c r="I695" s="7" t="str">
        <f>VLOOKUP($A695,'Medical Examinations'!$A$1:$P$2336,14,FALSE)</f>
        <v>No</v>
      </c>
      <c r="J695" s="7" t="str">
        <f>VLOOKUP($A695,'Medical Examinations'!$A$1:$P$2336,15,FALSE)</f>
        <v>Normal weight</v>
      </c>
      <c r="K695" s="7" t="str">
        <f>VLOOKUP($A695,'Medical Examinations'!$A$1:$P$2336,16,FALSE)</f>
        <v>Prediabetes</v>
      </c>
      <c r="L695" s="12">
        <f>VLOOKUP($A695,'Hospitalisation Details'!$A$1:$U$2344,18,FALSE)</f>
        <v>36382</v>
      </c>
      <c r="M695" s="21">
        <f>VLOOKUP($A695,'Hospitalisation Details'!$A$1:$U$2344,21,FALSE)</f>
        <v>14426.07</v>
      </c>
      <c r="N695" s="9" t="str">
        <f>VLOOKUP($A695,'Hospitalisation Details'!$A$1:$U$2344,14,FALSE)</f>
        <v>tier - 2</v>
      </c>
      <c r="O695" s="9" t="str">
        <f>VLOOKUP($A695,'Hospitalisation Details'!$A$1:$U$2344,15,FALSE)</f>
        <v>tier - 1</v>
      </c>
      <c r="P695" s="9" t="str">
        <f>VLOOKUP($A695,'Hospitalisation Details'!$A$1:$U$2344,16,FALSE)</f>
        <v>R1012</v>
      </c>
      <c r="Q695" s="9">
        <f>VLOOKUP($A695,'Hospitalisation Details'!$A$1:$U$2344,20,FALSE)</f>
        <v>23</v>
      </c>
    </row>
    <row r="696" spans="1:17" ht="15.75" x14ac:dyDescent="0.25">
      <c r="A696" s="10" t="s">
        <v>1676</v>
      </c>
      <c r="B696" s="7" t="str">
        <f>VLOOKUP($A696,'Customer Names'!$A$1:$E$2336,4,FALSE)</f>
        <v xml:space="preserve">  Alexander</v>
      </c>
      <c r="C696" s="7">
        <f>VLOOKUP($A696,'Medical Examinations'!$A$1:$P$2336,2,FALSE)</f>
        <v>39.159999999999997</v>
      </c>
      <c r="D696" s="7">
        <f>VLOOKUP($A696,'Medical Examinations'!$A$1:$P$2336,3,FALSE)</f>
        <v>8.08</v>
      </c>
      <c r="E696" s="7" t="str">
        <f>VLOOKUP($A696,'Medical Examinations'!$A$1:$P$2336,13,FALSE)</f>
        <v>No</v>
      </c>
      <c r="F696" s="7" t="str">
        <f>VLOOKUP($A696,'Medical Examinations'!$A$1:$P$2336,5,FALSE)</f>
        <v>No</v>
      </c>
      <c r="G696" s="7" t="str">
        <f>VLOOKUP($A696,'Medical Examinations'!$A$1:$P$2336,6,FALSE)</f>
        <v>No</v>
      </c>
      <c r="H696" s="7">
        <f>VLOOKUP($A696,'Medical Examinations'!$A$1:$P$2336,12,FALSE)</f>
        <v>3</v>
      </c>
      <c r="I696" s="7" t="str">
        <f>VLOOKUP($A696,'Medical Examinations'!$A$1:$P$2336,14,FALSE)</f>
        <v>No</v>
      </c>
      <c r="J696" s="7" t="str">
        <f>VLOOKUP($A696,'Medical Examinations'!$A$1:$P$2336,15,FALSE)</f>
        <v>Obesity</v>
      </c>
      <c r="K696" s="7" t="str">
        <f>VLOOKUP($A696,'Medical Examinations'!$A$1:$P$2336,16,FALSE)</f>
        <v>Diabetes</v>
      </c>
      <c r="L696" s="12">
        <f>VLOOKUP($A696,'Hospitalisation Details'!$A$1:$U$2344,18,FALSE)</f>
        <v>21448</v>
      </c>
      <c r="M696" s="21">
        <f>VLOOKUP($A696,'Hospitalisation Details'!$A$1:$U$2344,21,FALSE)</f>
        <v>14418.28</v>
      </c>
      <c r="N696" s="9" t="str">
        <f>VLOOKUP($A696,'Hospitalisation Details'!$A$1:$U$2344,14,FALSE)</f>
        <v>tier - 2</v>
      </c>
      <c r="O696" s="9" t="str">
        <f>VLOOKUP($A696,'Hospitalisation Details'!$A$1:$U$2344,15,FALSE)</f>
        <v>tier - 3</v>
      </c>
      <c r="P696" s="9" t="str">
        <f>VLOOKUP($A696,'Hospitalisation Details'!$A$1:$U$2344,16,FALSE)</f>
        <v>R1013</v>
      </c>
      <c r="Q696" s="9">
        <f>VLOOKUP($A696,'Hospitalisation Details'!$A$1:$U$2344,20,FALSE)</f>
        <v>64</v>
      </c>
    </row>
    <row r="697" spans="1:17" ht="15.75" x14ac:dyDescent="0.25">
      <c r="A697" s="10" t="s">
        <v>1675</v>
      </c>
      <c r="B697" s="7" t="str">
        <f>VLOOKUP($A697,'Customer Names'!$A$1:$E$2336,4,FALSE)</f>
        <v xml:space="preserve">  Rich M</v>
      </c>
      <c r="C697" s="7">
        <f>VLOOKUP($A697,'Medical Examinations'!$A$1:$P$2336,2,FALSE)</f>
        <v>38.19</v>
      </c>
      <c r="D697" s="7">
        <f>VLOOKUP($A697,'Medical Examinations'!$A$1:$P$2336,3,FALSE)</f>
        <v>10.49</v>
      </c>
      <c r="E697" s="7" t="str">
        <f>VLOOKUP($A697,'Medical Examinations'!$A$1:$P$2336,13,FALSE)</f>
        <v>No</v>
      </c>
      <c r="F697" s="7" t="str">
        <f>VLOOKUP($A697,'Medical Examinations'!$A$1:$P$2336,5,FALSE)</f>
        <v>No</v>
      </c>
      <c r="G697" s="7" t="str">
        <f>VLOOKUP($A697,'Medical Examinations'!$A$1:$P$2336,6,FALSE)</f>
        <v>No</v>
      </c>
      <c r="H697" s="7">
        <f>VLOOKUP($A697,'Medical Examinations'!$A$1:$P$2336,12,FALSE)</f>
        <v>3</v>
      </c>
      <c r="I697" s="7" t="str">
        <f>VLOOKUP($A697,'Medical Examinations'!$A$1:$P$2336,14,FALSE)</f>
        <v>No</v>
      </c>
      <c r="J697" s="7" t="str">
        <f>VLOOKUP($A697,'Medical Examinations'!$A$1:$P$2336,15,FALSE)</f>
        <v>Obesity</v>
      </c>
      <c r="K697" s="7" t="str">
        <f>VLOOKUP($A697,'Medical Examinations'!$A$1:$P$2336,16,FALSE)</f>
        <v>Diabetes</v>
      </c>
      <c r="L697" s="12">
        <f>VLOOKUP($A697,'Hospitalisation Details'!$A$1:$U$2344,18,FALSE)</f>
        <v>21395</v>
      </c>
      <c r="M697" s="21">
        <f>VLOOKUP($A697,'Hospitalisation Details'!$A$1:$U$2344,21,FALSE)</f>
        <v>14410.93</v>
      </c>
      <c r="N697" s="9" t="str">
        <f>VLOOKUP($A697,'Hospitalisation Details'!$A$1:$U$2344,14,FALSE)</f>
        <v>tier - 2</v>
      </c>
      <c r="O697" s="9" t="str">
        <f>VLOOKUP($A697,'Hospitalisation Details'!$A$1:$U$2344,15,FALSE)</f>
        <v>tier - 2</v>
      </c>
      <c r="P697" s="9" t="str">
        <f>VLOOKUP($A697,'Hospitalisation Details'!$A$1:$U$2344,16,FALSE)</f>
        <v>R1016</v>
      </c>
      <c r="Q697" s="9">
        <f>VLOOKUP($A697,'Hospitalisation Details'!$A$1:$U$2344,20,FALSE)</f>
        <v>64</v>
      </c>
    </row>
    <row r="698" spans="1:17" ht="15.75" x14ac:dyDescent="0.25">
      <c r="A698" s="10" t="s">
        <v>1674</v>
      </c>
      <c r="B698" s="7" t="str">
        <f>VLOOKUP($A698,'Customer Names'!$A$1:$E$2336,4,FALSE)</f>
        <v xml:space="preserve">  Aaron C</v>
      </c>
      <c r="C698" s="7">
        <f>VLOOKUP($A698,'Medical Examinations'!$A$1:$P$2336,2,FALSE)</f>
        <v>26.41</v>
      </c>
      <c r="D698" s="7">
        <f>VLOOKUP($A698,'Medical Examinations'!$A$1:$P$2336,3,FALSE)</f>
        <v>8.11</v>
      </c>
      <c r="E698" s="7" t="str">
        <f>VLOOKUP($A698,'Medical Examinations'!$A$1:$P$2336,13,FALSE)</f>
        <v>No</v>
      </c>
      <c r="F698" s="7" t="str">
        <f>VLOOKUP($A698,'Medical Examinations'!$A$1:$P$2336,5,FALSE)</f>
        <v>No</v>
      </c>
      <c r="G698" s="7" t="str">
        <f>VLOOKUP($A698,'Medical Examinations'!$A$1:$P$2336,6,FALSE)</f>
        <v>No</v>
      </c>
      <c r="H698" s="7">
        <f>VLOOKUP($A698,'Medical Examinations'!$A$1:$P$2336,12,FALSE)</f>
        <v>3</v>
      </c>
      <c r="I698" s="7" t="str">
        <f>VLOOKUP($A698,'Medical Examinations'!$A$1:$P$2336,14,FALSE)</f>
        <v>No</v>
      </c>
      <c r="J698" s="7" t="str">
        <f>VLOOKUP($A698,'Medical Examinations'!$A$1:$P$2336,15,FALSE)</f>
        <v>Over weight</v>
      </c>
      <c r="K698" s="7" t="str">
        <f>VLOOKUP($A698,'Medical Examinations'!$A$1:$P$2336,16,FALSE)</f>
        <v>Diabetes</v>
      </c>
      <c r="L698" s="12">
        <f>VLOOKUP($A698,'Hospitalisation Details'!$A$1:$U$2344,18,FALSE)</f>
        <v>21442</v>
      </c>
      <c r="M698" s="21">
        <f>VLOOKUP($A698,'Hospitalisation Details'!$A$1:$U$2344,21,FALSE)</f>
        <v>14394.56</v>
      </c>
      <c r="N698" s="9" t="str">
        <f>VLOOKUP($A698,'Hospitalisation Details'!$A$1:$U$2344,14,FALSE)</f>
        <v>tier - 2</v>
      </c>
      <c r="O698" s="9" t="str">
        <f>VLOOKUP($A698,'Hospitalisation Details'!$A$1:$U$2344,15,FALSE)</f>
        <v>tier - 1</v>
      </c>
      <c r="P698" s="9" t="str">
        <f>VLOOKUP($A698,'Hospitalisation Details'!$A$1:$U$2344,16,FALSE)</f>
        <v>R1018</v>
      </c>
      <c r="Q698" s="9">
        <f>VLOOKUP($A698,'Hospitalisation Details'!$A$1:$U$2344,20,FALSE)</f>
        <v>64</v>
      </c>
    </row>
    <row r="699" spans="1:17" ht="15.75" x14ac:dyDescent="0.25">
      <c r="A699" s="10" t="s">
        <v>1673</v>
      </c>
      <c r="B699" s="7" t="str">
        <f>VLOOKUP($A699,'Customer Names'!$A$1:$E$2336,4,FALSE)</f>
        <v xml:space="preserve">  Kate</v>
      </c>
      <c r="C699" s="7">
        <f>VLOOKUP($A699,'Medical Examinations'!$A$1:$P$2336,2,FALSE)</f>
        <v>28.785</v>
      </c>
      <c r="D699" s="7">
        <f>VLOOKUP($A699,'Medical Examinations'!$A$1:$P$2336,3,FALSE)</f>
        <v>6.6</v>
      </c>
      <c r="E699" s="7" t="str">
        <f>VLOOKUP($A699,'Medical Examinations'!$A$1:$P$2336,13,FALSE)</f>
        <v>No</v>
      </c>
      <c r="F699" s="7" t="str">
        <f>VLOOKUP($A699,'Medical Examinations'!$A$1:$P$2336,5,FALSE)</f>
        <v>No</v>
      </c>
      <c r="G699" s="7" t="str">
        <f>VLOOKUP($A699,'Medical Examinations'!$A$1:$P$2336,6,FALSE)</f>
        <v>No</v>
      </c>
      <c r="H699" s="7" t="str">
        <f>VLOOKUP($A699,'Medical Examinations'!$A$1:$P$2336,12,FALSE)</f>
        <v>0</v>
      </c>
      <c r="I699" s="7" t="str">
        <f>VLOOKUP($A699,'Medical Examinations'!$A$1:$P$2336,14,FALSE)</f>
        <v>No</v>
      </c>
      <c r="J699" s="7" t="str">
        <f>VLOOKUP($A699,'Medical Examinations'!$A$1:$P$2336,15,FALSE)</f>
        <v>Over weight</v>
      </c>
      <c r="K699" s="7" t="str">
        <f>VLOOKUP($A699,'Medical Examinations'!$A$1:$P$2336,16,FALSE)</f>
        <v>Diabetes</v>
      </c>
      <c r="L699" s="12">
        <f>VLOOKUP($A699,'Hospitalisation Details'!$A$1:$U$2344,18,FALSE)</f>
        <v>23915</v>
      </c>
      <c r="M699" s="21">
        <f>VLOOKUP($A699,'Hospitalisation Details'!$A$1:$U$2344,21,FALSE)</f>
        <v>14394.4</v>
      </c>
      <c r="N699" s="9" t="str">
        <f>VLOOKUP($A699,'Hospitalisation Details'!$A$1:$U$2344,14,FALSE)</f>
        <v>tier - 2</v>
      </c>
      <c r="O699" s="9" t="str">
        <f>VLOOKUP($A699,'Hospitalisation Details'!$A$1:$U$2344,15,FALSE)</f>
        <v>tier - 3</v>
      </c>
      <c r="P699" s="9" t="str">
        <f>VLOOKUP($A699,'Hospitalisation Details'!$A$1:$U$2344,16,FALSE)</f>
        <v>R1024</v>
      </c>
      <c r="Q699" s="9">
        <f>VLOOKUP($A699,'Hospitalisation Details'!$A$1:$U$2344,20,FALSE)</f>
        <v>57</v>
      </c>
    </row>
    <row r="700" spans="1:17" ht="15.75" x14ac:dyDescent="0.25">
      <c r="A700" s="10" t="s">
        <v>1672</v>
      </c>
      <c r="B700" s="7" t="str">
        <f>VLOOKUP($A700,'Customer Names'!$A$1:$E$2336,4,FALSE)</f>
        <v xml:space="preserve">  Maria M</v>
      </c>
      <c r="C700" s="7">
        <f>VLOOKUP($A700,'Medical Examinations'!$A$1:$P$2336,2,FALSE)</f>
        <v>26.695</v>
      </c>
      <c r="D700" s="7">
        <f>VLOOKUP($A700,'Medical Examinations'!$A$1:$P$2336,3,FALSE)</f>
        <v>10.14</v>
      </c>
      <c r="E700" s="7" t="str">
        <f>VLOOKUP($A700,'Medical Examinations'!$A$1:$P$2336,13,FALSE)</f>
        <v>Yes</v>
      </c>
      <c r="F700" s="7" t="str">
        <f>VLOOKUP($A700,'Medical Examinations'!$A$1:$P$2336,5,FALSE)</f>
        <v>No</v>
      </c>
      <c r="G700" s="7" t="str">
        <f>VLOOKUP($A700,'Medical Examinations'!$A$1:$P$2336,6,FALSE)</f>
        <v>Yes</v>
      </c>
      <c r="H700" s="7">
        <f>VLOOKUP($A700,'Medical Examinations'!$A$1:$P$2336,12,FALSE)</f>
        <v>1</v>
      </c>
      <c r="I700" s="7" t="str">
        <f>VLOOKUP($A700,'Medical Examinations'!$A$1:$P$2336,14,FALSE)</f>
        <v>No</v>
      </c>
      <c r="J700" s="7" t="str">
        <f>VLOOKUP($A700,'Medical Examinations'!$A$1:$P$2336,15,FALSE)</f>
        <v>Over weight</v>
      </c>
      <c r="K700" s="7" t="str">
        <f>VLOOKUP($A700,'Medical Examinations'!$A$1:$P$2336,16,FALSE)</f>
        <v>Diabetes</v>
      </c>
      <c r="L700" s="12">
        <f>VLOOKUP($A700,'Hospitalisation Details'!$A$1:$U$2344,18,FALSE)</f>
        <v>23208</v>
      </c>
      <c r="M700" s="21">
        <f>VLOOKUP($A700,'Hospitalisation Details'!$A$1:$U$2344,21,FALSE)</f>
        <v>14382.71</v>
      </c>
      <c r="N700" s="9" t="str">
        <f>VLOOKUP($A700,'Hospitalisation Details'!$A$1:$U$2344,14,FALSE)</f>
        <v>tier - 2</v>
      </c>
      <c r="O700" s="9" t="str">
        <f>VLOOKUP($A700,'Hospitalisation Details'!$A$1:$U$2344,15,FALSE)</f>
        <v>tier - 2</v>
      </c>
      <c r="P700" s="9" t="str">
        <f>VLOOKUP($A700,'Hospitalisation Details'!$A$1:$U$2344,16,FALSE)</f>
        <v>R1012</v>
      </c>
      <c r="Q700" s="9">
        <f>VLOOKUP($A700,'Hospitalisation Details'!$A$1:$U$2344,20,FALSE)</f>
        <v>59</v>
      </c>
    </row>
    <row r="701" spans="1:17" ht="15.75" x14ac:dyDescent="0.25">
      <c r="A701" s="10" t="s">
        <v>1671</v>
      </c>
      <c r="B701" s="7" t="str">
        <f>VLOOKUP($A701,'Customer Names'!$A$1:$E$2336,4,FALSE)</f>
        <v xml:space="preserve">  Daven W</v>
      </c>
      <c r="C701" s="7">
        <f>VLOOKUP($A701,'Medical Examinations'!$A$1:$P$2336,2,FALSE)</f>
        <v>32.799999999999997</v>
      </c>
      <c r="D701" s="7">
        <f>VLOOKUP($A701,'Medical Examinations'!$A$1:$P$2336,3,FALSE)</f>
        <v>6.06</v>
      </c>
      <c r="E701" s="7" t="str">
        <f>VLOOKUP($A701,'Medical Examinations'!$A$1:$P$2336,13,FALSE)</f>
        <v>Yes</v>
      </c>
      <c r="F701" s="7" t="str">
        <f>VLOOKUP($A701,'Medical Examinations'!$A$1:$P$2336,5,FALSE)</f>
        <v>No</v>
      </c>
      <c r="G701" s="7" t="str">
        <f>VLOOKUP($A701,'Medical Examinations'!$A$1:$P$2336,6,FALSE)</f>
        <v>No</v>
      </c>
      <c r="H701" s="7">
        <f>VLOOKUP($A701,'Medical Examinations'!$A$1:$P$2336,12,FALSE)</f>
        <v>1</v>
      </c>
      <c r="I701" s="7" t="str">
        <f>VLOOKUP($A701,'Medical Examinations'!$A$1:$P$2336,14,FALSE)</f>
        <v>No</v>
      </c>
      <c r="J701" s="7" t="str">
        <f>VLOOKUP($A701,'Medical Examinations'!$A$1:$P$2336,15,FALSE)</f>
        <v>Obesity</v>
      </c>
      <c r="K701" s="7" t="str">
        <f>VLOOKUP($A701,'Medical Examinations'!$A$1:$P$2336,16,FALSE)</f>
        <v>Prediabetes</v>
      </c>
      <c r="L701" s="12">
        <f>VLOOKUP($A701,'Hospitalisation Details'!$A$1:$U$2344,18,FALSE)</f>
        <v>32463</v>
      </c>
      <c r="M701" s="21">
        <f>VLOOKUP($A701,'Hospitalisation Details'!$A$1:$U$2344,21,FALSE)</f>
        <v>14358.36</v>
      </c>
      <c r="N701" s="9" t="str">
        <f>VLOOKUP($A701,'Hospitalisation Details'!$A$1:$U$2344,14,FALSE)</f>
        <v>tier - 2</v>
      </c>
      <c r="O701" s="9" t="str">
        <f>VLOOKUP($A701,'Hospitalisation Details'!$A$1:$U$2344,15,FALSE)</f>
        <v>tier - 2</v>
      </c>
      <c r="P701" s="9" t="str">
        <f>VLOOKUP($A701,'Hospitalisation Details'!$A$1:$U$2344,16,FALSE)</f>
        <v>R1011</v>
      </c>
      <c r="Q701" s="9">
        <f>VLOOKUP($A701,'Hospitalisation Details'!$A$1:$U$2344,20,FALSE)</f>
        <v>34</v>
      </c>
    </row>
    <row r="702" spans="1:17" ht="15.75" x14ac:dyDescent="0.25">
      <c r="A702" s="10" t="s">
        <v>1670</v>
      </c>
      <c r="B702" s="7" t="str">
        <f>VLOOKUP($A702,'Customer Names'!$A$1:$E$2336,4,FALSE)</f>
        <v xml:space="preserve">  Brianne</v>
      </c>
      <c r="C702" s="7">
        <f>VLOOKUP($A702,'Medical Examinations'!$A$1:$P$2336,2,FALSE)</f>
        <v>35.869999999999997</v>
      </c>
      <c r="D702" s="7">
        <f>VLOOKUP($A702,'Medical Examinations'!$A$1:$P$2336,3,FALSE)</f>
        <v>9.91</v>
      </c>
      <c r="E702" s="7" t="str">
        <f>VLOOKUP($A702,'Medical Examinations'!$A$1:$P$2336,13,FALSE)</f>
        <v>Yes</v>
      </c>
      <c r="F702" s="7" t="str">
        <f>VLOOKUP($A702,'Medical Examinations'!$A$1:$P$2336,5,FALSE)</f>
        <v>No</v>
      </c>
      <c r="G702" s="7" t="str">
        <f>VLOOKUP($A702,'Medical Examinations'!$A$1:$P$2336,6,FALSE)</f>
        <v>No</v>
      </c>
      <c r="H702" s="7" t="str">
        <f>VLOOKUP($A702,'Medical Examinations'!$A$1:$P$2336,12,FALSE)</f>
        <v>0</v>
      </c>
      <c r="I702" s="7" t="str">
        <f>VLOOKUP($A702,'Medical Examinations'!$A$1:$P$2336,14,FALSE)</f>
        <v>No</v>
      </c>
      <c r="J702" s="7" t="str">
        <f>VLOOKUP($A702,'Medical Examinations'!$A$1:$P$2336,15,FALSE)</f>
        <v>Obesity</v>
      </c>
      <c r="K702" s="7" t="str">
        <f>VLOOKUP($A702,'Medical Examinations'!$A$1:$P$2336,16,FALSE)</f>
        <v>Diabetes</v>
      </c>
      <c r="L702" s="12">
        <f>VLOOKUP($A702,'Hospitalisation Details'!$A$1:$U$2344,18,FALSE)</f>
        <v>24755</v>
      </c>
      <c r="M702" s="21">
        <f>VLOOKUP($A702,'Hospitalisation Details'!$A$1:$U$2344,21,FALSE)</f>
        <v>14355.43</v>
      </c>
      <c r="N702" s="9" t="str">
        <f>VLOOKUP($A702,'Hospitalisation Details'!$A$1:$U$2344,14,FALSE)</f>
        <v>tier - 2</v>
      </c>
      <c r="O702" s="9" t="str">
        <f>VLOOKUP($A702,'Hospitalisation Details'!$A$1:$U$2344,15,FALSE)</f>
        <v>tier - 1</v>
      </c>
      <c r="P702" s="9" t="str">
        <f>VLOOKUP($A702,'Hospitalisation Details'!$A$1:$U$2344,16,FALSE)</f>
        <v>R1026</v>
      </c>
      <c r="Q702" s="9">
        <f>VLOOKUP($A702,'Hospitalisation Details'!$A$1:$U$2344,20,FALSE)</f>
        <v>55</v>
      </c>
    </row>
    <row r="703" spans="1:17" ht="15.75" x14ac:dyDescent="0.25">
      <c r="A703" s="10" t="s">
        <v>1669</v>
      </c>
      <c r="B703" s="7" t="str">
        <f>VLOOKUP($A703,'Customer Names'!$A$1:$E$2336,4,FALSE)</f>
        <v xml:space="preserve">  Hiroki</v>
      </c>
      <c r="C703" s="7">
        <f>VLOOKUP($A703,'Medical Examinations'!$A$1:$P$2336,2,FALSE)</f>
        <v>21.66</v>
      </c>
      <c r="D703" s="7">
        <f>VLOOKUP($A703,'Medical Examinations'!$A$1:$P$2336,3,FALSE)</f>
        <v>4.1399999999999997</v>
      </c>
      <c r="E703" s="7" t="str">
        <f>VLOOKUP($A703,'Medical Examinations'!$A$1:$P$2336,13,FALSE)</f>
        <v>Yes</v>
      </c>
      <c r="F703" s="7" t="str">
        <f>VLOOKUP($A703,'Medical Examinations'!$A$1:$P$2336,5,FALSE)</f>
        <v>No</v>
      </c>
      <c r="G703" s="7" t="str">
        <f>VLOOKUP($A703,'Medical Examinations'!$A$1:$P$2336,6,FALSE)</f>
        <v>No</v>
      </c>
      <c r="H703" s="7">
        <f>VLOOKUP($A703,'Medical Examinations'!$A$1:$P$2336,12,FALSE)</f>
        <v>2</v>
      </c>
      <c r="I703" s="7" t="str">
        <f>VLOOKUP($A703,'Medical Examinations'!$A$1:$P$2336,14,FALSE)</f>
        <v>No</v>
      </c>
      <c r="J703" s="7" t="str">
        <f>VLOOKUP($A703,'Medical Examinations'!$A$1:$P$2336,15,FALSE)</f>
        <v>Normal weight</v>
      </c>
      <c r="K703" s="7" t="str">
        <f>VLOOKUP($A703,'Medical Examinations'!$A$1:$P$2336,16,FALSE)</f>
        <v>Normal</v>
      </c>
      <c r="L703" s="12">
        <f>VLOOKUP($A703,'Hospitalisation Details'!$A$1:$U$2344,18,FALSE)</f>
        <v>21908</v>
      </c>
      <c r="M703" s="21">
        <f>VLOOKUP($A703,'Hospitalisation Details'!$A$1:$U$2344,21,FALSE)</f>
        <v>14349.85</v>
      </c>
      <c r="N703" s="9" t="str">
        <f>VLOOKUP($A703,'Hospitalisation Details'!$A$1:$U$2344,14,FALSE)</f>
        <v>tier - 2</v>
      </c>
      <c r="O703" s="9" t="str">
        <f>VLOOKUP($A703,'Hospitalisation Details'!$A$1:$U$2344,15,FALSE)</f>
        <v>tier - 2</v>
      </c>
      <c r="P703" s="9" t="str">
        <f>VLOOKUP($A703,'Hospitalisation Details'!$A$1:$U$2344,16,FALSE)</f>
        <v>R1012</v>
      </c>
      <c r="Q703" s="9">
        <f>VLOOKUP($A703,'Hospitalisation Details'!$A$1:$U$2344,20,FALSE)</f>
        <v>63</v>
      </c>
    </row>
    <row r="704" spans="1:17" ht="15.75" x14ac:dyDescent="0.25">
      <c r="A704" s="10" t="s">
        <v>1668</v>
      </c>
      <c r="B704" s="7" t="str">
        <f>VLOOKUP($A704,'Customer Names'!$A$1:$E$2336,4,FALSE)</f>
        <v xml:space="preserve">  Anders</v>
      </c>
      <c r="C704" s="7">
        <f>VLOOKUP($A704,'Medical Examinations'!$A$1:$P$2336,2,FALSE)</f>
        <v>37.72</v>
      </c>
      <c r="D704" s="7">
        <f>VLOOKUP($A704,'Medical Examinations'!$A$1:$P$2336,3,FALSE)</f>
        <v>4.38</v>
      </c>
      <c r="E704" s="7" t="str">
        <f>VLOOKUP($A704,'Medical Examinations'!$A$1:$P$2336,13,FALSE)</f>
        <v>Yes</v>
      </c>
      <c r="F704" s="7" t="str">
        <f>VLOOKUP($A704,'Medical Examinations'!$A$1:$P$2336,5,FALSE)</f>
        <v>No</v>
      </c>
      <c r="G704" s="7" t="str">
        <f>VLOOKUP($A704,'Medical Examinations'!$A$1:$P$2336,6,FALSE)</f>
        <v>Yes</v>
      </c>
      <c r="H704" s="7">
        <f>VLOOKUP($A704,'Medical Examinations'!$A$1:$P$2336,12,FALSE)</f>
        <v>1</v>
      </c>
      <c r="I704" s="7" t="str">
        <f>VLOOKUP($A704,'Medical Examinations'!$A$1:$P$2336,14,FALSE)</f>
        <v>No</v>
      </c>
      <c r="J704" s="7" t="str">
        <f>VLOOKUP($A704,'Medical Examinations'!$A$1:$P$2336,15,FALSE)</f>
        <v>Obesity</v>
      </c>
      <c r="K704" s="7" t="str">
        <f>VLOOKUP($A704,'Medical Examinations'!$A$1:$P$2336,16,FALSE)</f>
        <v>Normal</v>
      </c>
      <c r="L704" s="12">
        <f>VLOOKUP($A704,'Hospitalisation Details'!$A$1:$U$2344,18,FALSE)</f>
        <v>25472</v>
      </c>
      <c r="M704" s="21">
        <f>VLOOKUP($A704,'Hospitalisation Details'!$A$1:$U$2344,21,FALSE)</f>
        <v>14337.91</v>
      </c>
      <c r="N704" s="9" t="str">
        <f>VLOOKUP($A704,'Hospitalisation Details'!$A$1:$U$2344,14,FALSE)</f>
        <v>tier - 2</v>
      </c>
      <c r="O704" s="9" t="str">
        <f>VLOOKUP($A704,'Hospitalisation Details'!$A$1:$U$2344,15,FALSE)</f>
        <v>tier - 3</v>
      </c>
      <c r="P704" s="9" t="str">
        <f>VLOOKUP($A704,'Hospitalisation Details'!$A$1:$U$2344,16,FALSE)</f>
        <v>R1022</v>
      </c>
      <c r="Q704" s="9">
        <f>VLOOKUP($A704,'Hospitalisation Details'!$A$1:$U$2344,20,FALSE)</f>
        <v>53</v>
      </c>
    </row>
    <row r="705" spans="1:17" ht="15.75" x14ac:dyDescent="0.25">
      <c r="A705" s="10" t="s">
        <v>1667</v>
      </c>
      <c r="B705" s="7" t="str">
        <f>VLOOKUP($A705,'Customer Names'!$A$1:$E$2336,4,FALSE)</f>
        <v xml:space="preserve">  Danielle</v>
      </c>
      <c r="C705" s="7">
        <f>VLOOKUP($A705,'Medical Examinations'!$A$1:$P$2336,2,FALSE)</f>
        <v>39.700000000000003</v>
      </c>
      <c r="D705" s="7">
        <f>VLOOKUP($A705,'Medical Examinations'!$A$1:$P$2336,3,FALSE)</f>
        <v>9.83</v>
      </c>
      <c r="E705" s="7" t="str">
        <f>VLOOKUP($A705,'Medical Examinations'!$A$1:$P$2336,13,FALSE)</f>
        <v>No</v>
      </c>
      <c r="F705" s="7" t="str">
        <f>VLOOKUP($A705,'Medical Examinations'!$A$1:$P$2336,5,FALSE)</f>
        <v>No</v>
      </c>
      <c r="G705" s="7" t="str">
        <f>VLOOKUP($A705,'Medical Examinations'!$A$1:$P$2336,6,FALSE)</f>
        <v>No</v>
      </c>
      <c r="H705" s="7">
        <f>VLOOKUP($A705,'Medical Examinations'!$A$1:$P$2336,12,FALSE)</f>
        <v>3</v>
      </c>
      <c r="I705" s="7" t="str">
        <f>VLOOKUP($A705,'Medical Examinations'!$A$1:$P$2336,14,FALSE)</f>
        <v>No</v>
      </c>
      <c r="J705" s="7" t="str">
        <f>VLOOKUP($A705,'Medical Examinations'!$A$1:$P$2336,15,FALSE)</f>
        <v>Obesity</v>
      </c>
      <c r="K705" s="7" t="str">
        <f>VLOOKUP($A705,'Medical Examinations'!$A$1:$P$2336,16,FALSE)</f>
        <v>Diabetes</v>
      </c>
      <c r="L705" s="12">
        <f>VLOOKUP($A705,'Hospitalisation Details'!$A$1:$U$2344,18,FALSE)</f>
        <v>21376</v>
      </c>
      <c r="M705" s="21">
        <f>VLOOKUP($A705,'Hospitalisation Details'!$A$1:$U$2344,21,FALSE)</f>
        <v>14319.03</v>
      </c>
      <c r="N705" s="9" t="str">
        <f>VLOOKUP($A705,'Hospitalisation Details'!$A$1:$U$2344,14,FALSE)</f>
        <v>tier - 2</v>
      </c>
      <c r="O705" s="9" t="str">
        <f>VLOOKUP($A705,'Hospitalisation Details'!$A$1:$U$2344,15,FALSE)</f>
        <v>tier - 2</v>
      </c>
      <c r="P705" s="9" t="str">
        <f>VLOOKUP($A705,'Hospitalisation Details'!$A$1:$U$2344,16,FALSE)</f>
        <v>R1011</v>
      </c>
      <c r="Q705" s="9">
        <f>VLOOKUP($A705,'Hospitalisation Details'!$A$1:$U$2344,20,FALSE)</f>
        <v>64</v>
      </c>
    </row>
    <row r="706" spans="1:17" ht="15.75" x14ac:dyDescent="0.25">
      <c r="A706" s="10" t="s">
        <v>1666</v>
      </c>
      <c r="B706" s="7" t="str">
        <f>VLOOKUP($A706,'Customer Names'!$A$1:$E$2336,4,FALSE)</f>
        <v xml:space="preserve">  Candace N</v>
      </c>
      <c r="C706" s="7">
        <f>VLOOKUP($A706,'Medical Examinations'!$A$1:$P$2336,2,FALSE)</f>
        <v>35.97</v>
      </c>
      <c r="D706" s="7">
        <f>VLOOKUP($A706,'Medical Examinations'!$A$1:$P$2336,3,FALSE)</f>
        <v>11.08</v>
      </c>
      <c r="E706" s="7" t="str">
        <f>VLOOKUP($A706,'Medical Examinations'!$A$1:$P$2336,13,FALSE)</f>
        <v>No</v>
      </c>
      <c r="F706" s="7" t="str">
        <f>VLOOKUP($A706,'Medical Examinations'!$A$1:$P$2336,5,FALSE)</f>
        <v>No</v>
      </c>
      <c r="G706" s="7" t="str">
        <f>VLOOKUP($A706,'Medical Examinations'!$A$1:$P$2336,6,FALSE)</f>
        <v>No</v>
      </c>
      <c r="H706" s="7">
        <f>VLOOKUP($A706,'Medical Examinations'!$A$1:$P$2336,12,FALSE)</f>
        <v>3</v>
      </c>
      <c r="I706" s="7" t="str">
        <f>VLOOKUP($A706,'Medical Examinations'!$A$1:$P$2336,14,FALSE)</f>
        <v>No</v>
      </c>
      <c r="J706" s="7" t="str">
        <f>VLOOKUP($A706,'Medical Examinations'!$A$1:$P$2336,15,FALSE)</f>
        <v>Obesity</v>
      </c>
      <c r="K706" s="7" t="str">
        <f>VLOOKUP($A706,'Medical Examinations'!$A$1:$P$2336,16,FALSE)</f>
        <v>Diabetes</v>
      </c>
      <c r="L706" s="12">
        <f>VLOOKUP($A706,'Hospitalisation Details'!$A$1:$U$2344,18,FALSE)</f>
        <v>21473</v>
      </c>
      <c r="M706" s="21">
        <f>VLOOKUP($A706,'Hospitalisation Details'!$A$1:$U$2344,21,FALSE)</f>
        <v>14313.85</v>
      </c>
      <c r="N706" s="9" t="str">
        <f>VLOOKUP($A706,'Hospitalisation Details'!$A$1:$U$2344,14,FALSE)</f>
        <v>tier - 2</v>
      </c>
      <c r="O706" s="9" t="str">
        <f>VLOOKUP($A706,'Hospitalisation Details'!$A$1:$U$2344,15,FALSE)</f>
        <v>tier - 3</v>
      </c>
      <c r="P706" s="9" t="str">
        <f>VLOOKUP($A706,'Hospitalisation Details'!$A$1:$U$2344,16,FALSE)</f>
        <v>R1013</v>
      </c>
      <c r="Q706" s="9">
        <f>VLOOKUP($A706,'Hospitalisation Details'!$A$1:$U$2344,20,FALSE)</f>
        <v>64</v>
      </c>
    </row>
    <row r="707" spans="1:17" ht="15.75" x14ac:dyDescent="0.25">
      <c r="A707" s="10" t="s">
        <v>1665</v>
      </c>
      <c r="B707" s="7" t="str">
        <f>VLOOKUP($A707,'Customer Names'!$A$1:$E$2336,4,FALSE)</f>
        <v xml:space="preserve">  Bruno F</v>
      </c>
      <c r="C707" s="7">
        <f>VLOOKUP($A707,'Medical Examinations'!$A$1:$P$2336,2,FALSE)</f>
        <v>37.85</v>
      </c>
      <c r="D707" s="7">
        <f>VLOOKUP($A707,'Medical Examinations'!$A$1:$P$2336,3,FALSE)</f>
        <v>11.01</v>
      </c>
      <c r="E707" s="7" t="str">
        <f>VLOOKUP($A707,'Medical Examinations'!$A$1:$P$2336,13,FALSE)</f>
        <v>No</v>
      </c>
      <c r="F707" s="7" t="str">
        <f>VLOOKUP($A707,'Medical Examinations'!$A$1:$P$2336,5,FALSE)</f>
        <v>No</v>
      </c>
      <c r="G707" s="7" t="str">
        <f>VLOOKUP($A707,'Medical Examinations'!$A$1:$P$2336,6,FALSE)</f>
        <v>No</v>
      </c>
      <c r="H707" s="7" t="str">
        <f>VLOOKUP($A707,'Medical Examinations'!$A$1:$P$2336,12,FALSE)</f>
        <v>0</v>
      </c>
      <c r="I707" s="7" t="str">
        <f>VLOOKUP($A707,'Medical Examinations'!$A$1:$P$2336,14,FALSE)</f>
        <v>No</v>
      </c>
      <c r="J707" s="7" t="str">
        <f>VLOOKUP($A707,'Medical Examinations'!$A$1:$P$2336,15,FALSE)</f>
        <v>Obesity</v>
      </c>
      <c r="K707" s="7" t="str">
        <f>VLOOKUP($A707,'Medical Examinations'!$A$1:$P$2336,16,FALSE)</f>
        <v>Diabetes</v>
      </c>
      <c r="L707" s="12">
        <f>VLOOKUP($A707,'Hospitalisation Details'!$A$1:$U$2344,18,FALSE)</f>
        <v>25187</v>
      </c>
      <c r="M707" s="21">
        <f>VLOOKUP($A707,'Hospitalisation Details'!$A$1:$U$2344,21,FALSE)</f>
        <v>14285.9</v>
      </c>
      <c r="N707" s="9" t="str">
        <f>VLOOKUP($A707,'Hospitalisation Details'!$A$1:$U$2344,14,FALSE)</f>
        <v>tier - 2</v>
      </c>
      <c r="O707" s="9" t="str">
        <f>VLOOKUP($A707,'Hospitalisation Details'!$A$1:$U$2344,15,FALSE)</f>
        <v>tier - 3</v>
      </c>
      <c r="P707" s="9" t="str">
        <f>VLOOKUP($A707,'Hospitalisation Details'!$A$1:$U$2344,16,FALSE)</f>
        <v>R1012</v>
      </c>
      <c r="Q707" s="9">
        <f>VLOOKUP($A707,'Hospitalisation Details'!$A$1:$U$2344,20,FALSE)</f>
        <v>54</v>
      </c>
    </row>
    <row r="708" spans="1:17" ht="15.75" x14ac:dyDescent="0.25">
      <c r="A708" s="10" t="s">
        <v>1664</v>
      </c>
      <c r="B708" s="7" t="str">
        <f>VLOOKUP($A708,'Customer Names'!$A$1:$E$2336,4,FALSE)</f>
        <v xml:space="preserve">  Emily</v>
      </c>
      <c r="C708" s="7">
        <f>VLOOKUP($A708,'Medical Examinations'!$A$1:$P$2336,2,FALSE)</f>
        <v>21.66</v>
      </c>
      <c r="D708" s="7">
        <f>VLOOKUP($A708,'Medical Examinations'!$A$1:$P$2336,3,FALSE)</f>
        <v>4.37</v>
      </c>
      <c r="E708" s="7" t="str">
        <f>VLOOKUP($A708,'Medical Examinations'!$A$1:$P$2336,13,FALSE)</f>
        <v>No</v>
      </c>
      <c r="F708" s="7" t="str">
        <f>VLOOKUP($A708,'Medical Examinations'!$A$1:$P$2336,5,FALSE)</f>
        <v>yes</v>
      </c>
      <c r="G708" s="7" t="str">
        <f>VLOOKUP($A708,'Medical Examinations'!$A$1:$P$2336,6,FALSE)</f>
        <v>No</v>
      </c>
      <c r="H708" s="7">
        <f>VLOOKUP($A708,'Medical Examinations'!$A$1:$P$2336,12,FALSE)</f>
        <v>1</v>
      </c>
      <c r="I708" s="7" t="str">
        <f>VLOOKUP($A708,'Medical Examinations'!$A$1:$P$2336,14,FALSE)</f>
        <v>Yes</v>
      </c>
      <c r="J708" s="7" t="str">
        <f>VLOOKUP($A708,'Medical Examinations'!$A$1:$P$2336,15,FALSE)</f>
        <v>Normal weight</v>
      </c>
      <c r="K708" s="7" t="str">
        <f>VLOOKUP($A708,'Medical Examinations'!$A$1:$P$2336,16,FALSE)</f>
        <v>Normal</v>
      </c>
      <c r="L708" s="12">
        <f>VLOOKUP($A708,'Hospitalisation Details'!$A$1:$U$2344,18,FALSE)</f>
        <v>38236</v>
      </c>
      <c r="M708" s="21">
        <f>VLOOKUP($A708,'Hospitalisation Details'!$A$1:$U$2344,21,FALSE)</f>
        <v>14283.46</v>
      </c>
      <c r="N708" s="9" t="str">
        <f>VLOOKUP($A708,'Hospitalisation Details'!$A$1:$U$2344,14,FALSE)</f>
        <v>tier - 2</v>
      </c>
      <c r="O708" s="9" t="str">
        <f>VLOOKUP($A708,'Hospitalisation Details'!$A$1:$U$2344,15,FALSE)</f>
        <v>tier - 2</v>
      </c>
      <c r="P708" s="9" t="str">
        <f>VLOOKUP($A708,'Hospitalisation Details'!$A$1:$U$2344,16,FALSE)</f>
        <v>R1024</v>
      </c>
      <c r="Q708" s="9">
        <f>VLOOKUP($A708,'Hospitalisation Details'!$A$1:$U$2344,20,FALSE)</f>
        <v>18</v>
      </c>
    </row>
    <row r="709" spans="1:17" ht="15.75" x14ac:dyDescent="0.25">
      <c r="A709" s="10" t="s">
        <v>1663</v>
      </c>
      <c r="B709" s="7" t="str">
        <f>VLOOKUP($A709,'Customer Names'!$A$1:$E$2336,4,FALSE)</f>
        <v xml:space="preserve">  Katie</v>
      </c>
      <c r="C709" s="7">
        <f>VLOOKUP($A709,'Medical Examinations'!$A$1:$P$2336,2,FALSE)</f>
        <v>39.369999999999997</v>
      </c>
      <c r="D709" s="7">
        <f>VLOOKUP($A709,'Medical Examinations'!$A$1:$P$2336,3,FALSE)</f>
        <v>5.91</v>
      </c>
      <c r="E709" s="7" t="str">
        <f>VLOOKUP($A709,'Medical Examinations'!$A$1:$P$2336,13,FALSE)</f>
        <v>No</v>
      </c>
      <c r="F709" s="7" t="str">
        <f>VLOOKUP($A709,'Medical Examinations'!$A$1:$P$2336,5,FALSE)</f>
        <v>No</v>
      </c>
      <c r="G709" s="7" t="str">
        <f>VLOOKUP($A709,'Medical Examinations'!$A$1:$P$2336,6,FALSE)</f>
        <v>No</v>
      </c>
      <c r="H709" s="7">
        <f>VLOOKUP($A709,'Medical Examinations'!$A$1:$P$2336,12,FALSE)</f>
        <v>2</v>
      </c>
      <c r="I709" s="7" t="str">
        <f>VLOOKUP($A709,'Medical Examinations'!$A$1:$P$2336,14,FALSE)</f>
        <v>No</v>
      </c>
      <c r="J709" s="7" t="str">
        <f>VLOOKUP($A709,'Medical Examinations'!$A$1:$P$2336,15,FALSE)</f>
        <v>Obesity</v>
      </c>
      <c r="K709" s="7" t="str">
        <f>VLOOKUP($A709,'Medical Examinations'!$A$1:$P$2336,16,FALSE)</f>
        <v>Prediabetes</v>
      </c>
      <c r="L709" s="12">
        <f>VLOOKUP($A709,'Hospitalisation Details'!$A$1:$U$2344,18,FALSE)</f>
        <v>26493</v>
      </c>
      <c r="M709" s="21">
        <f>VLOOKUP($A709,'Hospitalisation Details'!$A$1:$U$2344,21,FALSE)</f>
        <v>14258.33</v>
      </c>
      <c r="N709" s="9" t="str">
        <f>VLOOKUP($A709,'Hospitalisation Details'!$A$1:$U$2344,14,FALSE)</f>
        <v>tier - 2</v>
      </c>
      <c r="O709" s="9" t="str">
        <f>VLOOKUP($A709,'Hospitalisation Details'!$A$1:$U$2344,15,FALSE)</f>
        <v>tier - 2</v>
      </c>
      <c r="P709" s="9" t="str">
        <f>VLOOKUP($A709,'Hospitalisation Details'!$A$1:$U$2344,16,FALSE)</f>
        <v>R1026</v>
      </c>
      <c r="Q709" s="9">
        <f>VLOOKUP($A709,'Hospitalisation Details'!$A$1:$U$2344,20,FALSE)</f>
        <v>50</v>
      </c>
    </row>
    <row r="710" spans="1:17" ht="15.75" x14ac:dyDescent="0.25">
      <c r="A710" s="10" t="s">
        <v>1662</v>
      </c>
      <c r="B710" s="7" t="str">
        <f>VLOOKUP($A710,'Customer Names'!$A$1:$E$2336,4,FALSE)</f>
        <v xml:space="preserve">  Sally</v>
      </c>
      <c r="C710" s="7">
        <f>VLOOKUP($A710,'Medical Examinations'!$A$1:$P$2336,2,FALSE)</f>
        <v>40.880000000000003</v>
      </c>
      <c r="D710" s="7">
        <f>VLOOKUP($A710,'Medical Examinations'!$A$1:$P$2336,3,FALSE)</f>
        <v>7.65</v>
      </c>
      <c r="E710" s="7" t="str">
        <f>VLOOKUP($A710,'Medical Examinations'!$A$1:$P$2336,13,FALSE)</f>
        <v>No</v>
      </c>
      <c r="F710" s="7" t="str">
        <f>VLOOKUP($A710,'Medical Examinations'!$A$1:$P$2336,5,FALSE)</f>
        <v>No</v>
      </c>
      <c r="G710" s="7" t="str">
        <f>VLOOKUP($A710,'Medical Examinations'!$A$1:$P$2336,6,FALSE)</f>
        <v>No</v>
      </c>
      <c r="H710" s="7" t="str">
        <f>VLOOKUP($A710,'Medical Examinations'!$A$1:$P$2336,12,FALSE)</f>
        <v>0</v>
      </c>
      <c r="I710" s="7" t="str">
        <f>VLOOKUP($A710,'Medical Examinations'!$A$1:$P$2336,14,FALSE)</f>
        <v>No</v>
      </c>
      <c r="J710" s="7" t="str">
        <f>VLOOKUP($A710,'Medical Examinations'!$A$1:$P$2336,15,FALSE)</f>
        <v>Obesity</v>
      </c>
      <c r="K710" s="7" t="str">
        <f>VLOOKUP($A710,'Medical Examinations'!$A$1:$P$2336,16,FALSE)</f>
        <v>Diabetes</v>
      </c>
      <c r="L710" s="12">
        <f>VLOOKUP($A710,'Hospitalisation Details'!$A$1:$U$2344,18,FALSE)</f>
        <v>27389</v>
      </c>
      <c r="M710" s="21">
        <f>VLOOKUP($A710,'Hospitalisation Details'!$A$1:$U$2344,21,FALSE)</f>
        <v>14256.79</v>
      </c>
      <c r="N710" s="9" t="str">
        <f>VLOOKUP($A710,'Hospitalisation Details'!$A$1:$U$2344,14,FALSE)</f>
        <v>tier - 2</v>
      </c>
      <c r="O710" s="9" t="str">
        <f>VLOOKUP($A710,'Hospitalisation Details'!$A$1:$U$2344,15,FALSE)</f>
        <v>tier - 2</v>
      </c>
      <c r="P710" s="9" t="str">
        <f>VLOOKUP($A710,'Hospitalisation Details'!$A$1:$U$2344,16,FALSE)</f>
        <v>R1026</v>
      </c>
      <c r="Q710" s="9">
        <f>VLOOKUP($A710,'Hospitalisation Details'!$A$1:$U$2344,20,FALSE)</f>
        <v>48</v>
      </c>
    </row>
    <row r="711" spans="1:17" ht="15.75" x14ac:dyDescent="0.25">
      <c r="A711" s="10" t="s">
        <v>1661</v>
      </c>
      <c r="B711" s="7" t="str">
        <f>VLOOKUP($A711,'Customer Names'!$A$1:$E$2336,4,FALSE)</f>
        <v xml:space="preserve">  Meaghan J</v>
      </c>
      <c r="C711" s="7">
        <f>VLOOKUP($A711,'Medical Examinations'!$A$1:$P$2336,2,FALSE)</f>
        <v>26.22</v>
      </c>
      <c r="D711" s="7">
        <f>VLOOKUP($A711,'Medical Examinations'!$A$1:$P$2336,3,FALSE)</f>
        <v>5.37</v>
      </c>
      <c r="E711" s="7" t="str">
        <f>VLOOKUP($A711,'Medical Examinations'!$A$1:$P$2336,13,FALSE)</f>
        <v>Yes</v>
      </c>
      <c r="F711" s="7" t="str">
        <f>VLOOKUP($A711,'Medical Examinations'!$A$1:$P$2336,5,FALSE)</f>
        <v>No</v>
      </c>
      <c r="G711" s="7" t="str">
        <f>VLOOKUP($A711,'Medical Examinations'!$A$1:$P$2336,6,FALSE)</f>
        <v>No</v>
      </c>
      <c r="H711" s="7">
        <f>VLOOKUP($A711,'Medical Examinations'!$A$1:$P$2336,12,FALSE)</f>
        <v>2</v>
      </c>
      <c r="I711" s="7" t="str">
        <f>VLOOKUP($A711,'Medical Examinations'!$A$1:$P$2336,14,FALSE)</f>
        <v>No</v>
      </c>
      <c r="J711" s="7" t="str">
        <f>VLOOKUP($A711,'Medical Examinations'!$A$1:$P$2336,15,FALSE)</f>
        <v>Over weight</v>
      </c>
      <c r="K711" s="7" t="str">
        <f>VLOOKUP($A711,'Medical Examinations'!$A$1:$P$2336,16,FALSE)</f>
        <v>Normal</v>
      </c>
      <c r="L711" s="12">
        <f>VLOOKUP($A711,'Hospitalisation Details'!$A$1:$U$2344,18,FALSE)</f>
        <v>21862</v>
      </c>
      <c r="M711" s="21">
        <f>VLOOKUP($A711,'Hospitalisation Details'!$A$1:$U$2344,21,FALSE)</f>
        <v>14256.19</v>
      </c>
      <c r="N711" s="9" t="str">
        <f>VLOOKUP($A711,'Hospitalisation Details'!$A$1:$U$2344,14,FALSE)</f>
        <v>tier - 2</v>
      </c>
      <c r="O711" s="9" t="str">
        <f>VLOOKUP($A711,'Hospitalisation Details'!$A$1:$U$2344,15,FALSE)</f>
        <v>tier - 3</v>
      </c>
      <c r="P711" s="9" t="str">
        <f>VLOOKUP($A711,'Hospitalisation Details'!$A$1:$U$2344,16,FALSE)</f>
        <v>R1012</v>
      </c>
      <c r="Q711" s="9">
        <f>VLOOKUP($A711,'Hospitalisation Details'!$A$1:$U$2344,20,FALSE)</f>
        <v>63</v>
      </c>
    </row>
    <row r="712" spans="1:17" ht="15.75" x14ac:dyDescent="0.25">
      <c r="A712" s="10" t="s">
        <v>1660</v>
      </c>
      <c r="B712" s="7" t="str">
        <f>VLOOKUP($A712,'Customer Names'!$A$1:$E$2336,4,FALSE)</f>
        <v xml:space="preserve">  Rina</v>
      </c>
      <c r="C712" s="7">
        <f>VLOOKUP($A712,'Medical Examinations'!$A$1:$P$2336,2,FALSE)</f>
        <v>25.08</v>
      </c>
      <c r="D712" s="7">
        <f>VLOOKUP($A712,'Medical Examinations'!$A$1:$P$2336,3,FALSE)</f>
        <v>5.75</v>
      </c>
      <c r="E712" s="7" t="str">
        <f>VLOOKUP($A712,'Medical Examinations'!$A$1:$P$2336,13,FALSE)</f>
        <v>Yes</v>
      </c>
      <c r="F712" s="7" t="str">
        <f>VLOOKUP($A712,'Medical Examinations'!$A$1:$P$2336,5,FALSE)</f>
        <v>No</v>
      </c>
      <c r="G712" s="7" t="str">
        <f>VLOOKUP($A712,'Medical Examinations'!$A$1:$P$2336,6,FALSE)</f>
        <v>No</v>
      </c>
      <c r="H712" s="7">
        <f>VLOOKUP($A712,'Medical Examinations'!$A$1:$P$2336,12,FALSE)</f>
        <v>2</v>
      </c>
      <c r="I712" s="7" t="str">
        <f>VLOOKUP($A712,'Medical Examinations'!$A$1:$P$2336,14,FALSE)</f>
        <v>No</v>
      </c>
      <c r="J712" s="7" t="str">
        <f>VLOOKUP($A712,'Medical Examinations'!$A$1:$P$2336,15,FALSE)</f>
        <v>Over weight</v>
      </c>
      <c r="K712" s="7" t="str">
        <f>VLOOKUP($A712,'Medical Examinations'!$A$1:$P$2336,16,FALSE)</f>
        <v>Prediabetes</v>
      </c>
      <c r="L712" s="12">
        <f>VLOOKUP($A712,'Hospitalisation Details'!$A$1:$U$2344,18,FALSE)</f>
        <v>21833</v>
      </c>
      <c r="M712" s="21">
        <f>VLOOKUP($A712,'Hospitalisation Details'!$A$1:$U$2344,21,FALSE)</f>
        <v>14254.61</v>
      </c>
      <c r="N712" s="9" t="str">
        <f>VLOOKUP($A712,'Hospitalisation Details'!$A$1:$U$2344,14,FALSE)</f>
        <v>tier - 2</v>
      </c>
      <c r="O712" s="9" t="str">
        <f>VLOOKUP($A712,'Hospitalisation Details'!$A$1:$U$2344,15,FALSE)</f>
        <v>tier - 1</v>
      </c>
      <c r="P712" s="9" t="str">
        <f>VLOOKUP($A712,'Hospitalisation Details'!$A$1:$U$2344,16,FALSE)</f>
        <v>R1012</v>
      </c>
      <c r="Q712" s="9">
        <f>VLOOKUP($A712,'Hospitalisation Details'!$A$1:$U$2344,20,FALSE)</f>
        <v>63</v>
      </c>
    </row>
    <row r="713" spans="1:17" ht="15.75" x14ac:dyDescent="0.25">
      <c r="A713" s="10" t="s">
        <v>1659</v>
      </c>
      <c r="B713" s="7" t="str">
        <f>VLOOKUP($A713,'Customer Names'!$A$1:$E$2336,4,FALSE)</f>
        <v xml:space="preserve">  Kristin P</v>
      </c>
      <c r="C713" s="7">
        <f>VLOOKUP($A713,'Medical Examinations'!$A$1:$P$2336,2,FALSE)</f>
        <v>39.1</v>
      </c>
      <c r="D713" s="7">
        <f>VLOOKUP($A713,'Medical Examinations'!$A$1:$P$2336,3,FALSE)</f>
        <v>6.79</v>
      </c>
      <c r="E713" s="7" t="str">
        <f>VLOOKUP($A713,'Medical Examinations'!$A$1:$P$2336,13,FALSE)</f>
        <v>Yes</v>
      </c>
      <c r="F713" s="7" t="str">
        <f>VLOOKUP($A713,'Medical Examinations'!$A$1:$P$2336,5,FALSE)</f>
        <v>No</v>
      </c>
      <c r="G713" s="7" t="str">
        <f>VLOOKUP($A713,'Medical Examinations'!$A$1:$P$2336,6,FALSE)</f>
        <v>No</v>
      </c>
      <c r="H713" s="7">
        <f>VLOOKUP($A713,'Medical Examinations'!$A$1:$P$2336,12,FALSE)</f>
        <v>2</v>
      </c>
      <c r="I713" s="7" t="str">
        <f>VLOOKUP($A713,'Medical Examinations'!$A$1:$P$2336,14,FALSE)</f>
        <v>No</v>
      </c>
      <c r="J713" s="7" t="str">
        <f>VLOOKUP($A713,'Medical Examinations'!$A$1:$P$2336,15,FALSE)</f>
        <v>Obesity</v>
      </c>
      <c r="K713" s="7" t="str">
        <f>VLOOKUP($A713,'Medical Examinations'!$A$1:$P$2336,16,FALSE)</f>
        <v>Diabetes</v>
      </c>
      <c r="L713" s="12">
        <f>VLOOKUP($A713,'Hospitalisation Details'!$A$1:$U$2344,18,FALSE)</f>
        <v>22549</v>
      </c>
      <c r="M713" s="21">
        <f>VLOOKUP($A713,'Hospitalisation Details'!$A$1:$U$2344,21,FALSE)</f>
        <v>14235.07</v>
      </c>
      <c r="N713" s="9" t="str">
        <f>VLOOKUP($A713,'Hospitalisation Details'!$A$1:$U$2344,14,FALSE)</f>
        <v>tier - 2</v>
      </c>
      <c r="O713" s="9" t="str">
        <f>VLOOKUP($A713,'Hospitalisation Details'!$A$1:$U$2344,15,FALSE)</f>
        <v>tier - 1</v>
      </c>
      <c r="P713" s="9" t="str">
        <f>VLOOKUP($A713,'Hospitalisation Details'!$A$1:$U$2344,16,FALSE)</f>
        <v>R1011</v>
      </c>
      <c r="Q713" s="9">
        <f>VLOOKUP($A713,'Hospitalisation Details'!$A$1:$U$2344,20,FALSE)</f>
        <v>61</v>
      </c>
    </row>
    <row r="714" spans="1:17" ht="15.75" x14ac:dyDescent="0.25">
      <c r="A714" s="10" t="s">
        <v>1658</v>
      </c>
      <c r="B714" s="7" t="str">
        <f>VLOOKUP($A714,'Customer Names'!$A$1:$E$2336,4,FALSE)</f>
        <v xml:space="preserve">  Albert</v>
      </c>
      <c r="C714" s="7">
        <f>VLOOKUP($A714,'Medical Examinations'!$A$1:$P$2336,2,FALSE)</f>
        <v>37.905000000000001</v>
      </c>
      <c r="D714" s="7">
        <f>VLOOKUP($A714,'Medical Examinations'!$A$1:$P$2336,3,FALSE)</f>
        <v>7.03</v>
      </c>
      <c r="E714" s="7" t="str">
        <f>VLOOKUP($A714,'Medical Examinations'!$A$1:$P$2336,13,FALSE)</f>
        <v>No</v>
      </c>
      <c r="F714" s="7" t="str">
        <f>VLOOKUP($A714,'Medical Examinations'!$A$1:$P$2336,5,FALSE)</f>
        <v>No</v>
      </c>
      <c r="G714" s="7" t="str">
        <f>VLOOKUP($A714,'Medical Examinations'!$A$1:$P$2336,6,FALSE)</f>
        <v>No</v>
      </c>
      <c r="H714" s="7">
        <f>VLOOKUP($A714,'Medical Examinations'!$A$1:$P$2336,12,FALSE)</f>
        <v>3</v>
      </c>
      <c r="I714" s="7" t="str">
        <f>VLOOKUP($A714,'Medical Examinations'!$A$1:$P$2336,14,FALSE)</f>
        <v>No</v>
      </c>
      <c r="J714" s="7" t="str">
        <f>VLOOKUP($A714,'Medical Examinations'!$A$1:$P$2336,15,FALSE)</f>
        <v>Obesity</v>
      </c>
      <c r="K714" s="7" t="str">
        <f>VLOOKUP($A714,'Medical Examinations'!$A$1:$P$2336,16,FALSE)</f>
        <v>Diabetes</v>
      </c>
      <c r="L714" s="12">
        <f>VLOOKUP($A714,'Hospitalisation Details'!$A$1:$U$2344,18,FALSE)</f>
        <v>21449</v>
      </c>
      <c r="M714" s="21">
        <f>VLOOKUP($A714,'Hospitalisation Details'!$A$1:$U$2344,21,FALSE)</f>
        <v>14210.54</v>
      </c>
      <c r="N714" s="9" t="str">
        <f>VLOOKUP($A714,'Hospitalisation Details'!$A$1:$U$2344,14,FALSE)</f>
        <v>tier - 2</v>
      </c>
      <c r="O714" s="9" t="str">
        <f>VLOOKUP($A714,'Hospitalisation Details'!$A$1:$U$2344,15,FALSE)</f>
        <v>tier - 2</v>
      </c>
      <c r="P714" s="9" t="str">
        <f>VLOOKUP($A714,'Hospitalisation Details'!$A$1:$U$2344,16,FALSE)</f>
        <v>R1012</v>
      </c>
      <c r="Q714" s="9">
        <f>VLOOKUP($A714,'Hospitalisation Details'!$A$1:$U$2344,20,FALSE)</f>
        <v>64</v>
      </c>
    </row>
    <row r="715" spans="1:17" ht="15.75" x14ac:dyDescent="0.25">
      <c r="A715" s="10" t="s">
        <v>1657</v>
      </c>
      <c r="B715" s="7" t="str">
        <f>VLOOKUP($A715,'Customer Names'!$A$1:$E$2336,4,FALSE)</f>
        <v xml:space="preserve">  Ashley</v>
      </c>
      <c r="C715" s="7">
        <f>VLOOKUP($A715,'Medical Examinations'!$A$1:$P$2336,2,FALSE)</f>
        <v>43.35</v>
      </c>
      <c r="D715" s="7">
        <f>VLOOKUP($A715,'Medical Examinations'!$A$1:$P$2336,3,FALSE)</f>
        <v>5.41</v>
      </c>
      <c r="E715" s="7" t="str">
        <f>VLOOKUP($A715,'Medical Examinations'!$A$1:$P$2336,13,FALSE)</f>
        <v>Yes</v>
      </c>
      <c r="F715" s="7" t="str">
        <f>VLOOKUP($A715,'Medical Examinations'!$A$1:$P$2336,5,FALSE)</f>
        <v>No</v>
      </c>
      <c r="G715" s="7" t="str">
        <f>VLOOKUP($A715,'Medical Examinations'!$A$1:$P$2336,6,FALSE)</f>
        <v>Yes</v>
      </c>
      <c r="H715" s="7">
        <f>VLOOKUP($A715,'Medical Examinations'!$A$1:$P$2336,12,FALSE)</f>
        <v>1</v>
      </c>
      <c r="I715" s="7" t="str">
        <f>VLOOKUP($A715,'Medical Examinations'!$A$1:$P$2336,14,FALSE)</f>
        <v>No</v>
      </c>
      <c r="J715" s="7" t="str">
        <f>VLOOKUP($A715,'Medical Examinations'!$A$1:$P$2336,15,FALSE)</f>
        <v>Obesity</v>
      </c>
      <c r="K715" s="7" t="str">
        <f>VLOOKUP($A715,'Medical Examinations'!$A$1:$P$2336,16,FALSE)</f>
        <v>Normal</v>
      </c>
      <c r="L715" s="12">
        <f>VLOOKUP($A715,'Hospitalisation Details'!$A$1:$U$2344,18,FALSE)</f>
        <v>30637</v>
      </c>
      <c r="M715" s="21">
        <f>VLOOKUP($A715,'Hospitalisation Details'!$A$1:$U$2344,21,FALSE)</f>
        <v>14209.4</v>
      </c>
      <c r="N715" s="9" t="str">
        <f>VLOOKUP($A715,'Hospitalisation Details'!$A$1:$U$2344,14,FALSE)</f>
        <v>tier - 2</v>
      </c>
      <c r="O715" s="9" t="str">
        <f>VLOOKUP($A715,'Hospitalisation Details'!$A$1:$U$2344,15,FALSE)</f>
        <v>tier - 1</v>
      </c>
      <c r="P715" s="9" t="str">
        <f>VLOOKUP($A715,'Hospitalisation Details'!$A$1:$U$2344,16,FALSE)</f>
        <v>R1026</v>
      </c>
      <c r="Q715" s="9">
        <f>VLOOKUP($A715,'Hospitalisation Details'!$A$1:$U$2344,20,FALSE)</f>
        <v>39</v>
      </c>
    </row>
    <row r="716" spans="1:17" ht="15.75" x14ac:dyDescent="0.25">
      <c r="A716" s="10" t="s">
        <v>1656</v>
      </c>
      <c r="B716" s="7" t="str">
        <f>VLOOKUP($A716,'Customer Names'!$A$1:$E$2336,4,FALSE)</f>
        <v xml:space="preserve">  Shannon L</v>
      </c>
      <c r="C716" s="7">
        <f>VLOOKUP($A716,'Medical Examinations'!$A$1:$P$2336,2,FALSE)</f>
        <v>36.15</v>
      </c>
      <c r="D716" s="7">
        <f>VLOOKUP($A716,'Medical Examinations'!$A$1:$P$2336,3,FALSE)</f>
        <v>8.0500000000000007</v>
      </c>
      <c r="E716" s="7" t="str">
        <f>VLOOKUP($A716,'Medical Examinations'!$A$1:$P$2336,13,FALSE)</f>
        <v>No</v>
      </c>
      <c r="F716" s="7" t="str">
        <f>VLOOKUP($A716,'Medical Examinations'!$A$1:$P$2336,5,FALSE)</f>
        <v>No</v>
      </c>
      <c r="G716" s="7" t="str">
        <f>VLOOKUP($A716,'Medical Examinations'!$A$1:$P$2336,6,FALSE)</f>
        <v>No</v>
      </c>
      <c r="H716" s="7" t="str">
        <f>VLOOKUP($A716,'Medical Examinations'!$A$1:$P$2336,12,FALSE)</f>
        <v>0</v>
      </c>
      <c r="I716" s="7" t="str">
        <f>VLOOKUP($A716,'Medical Examinations'!$A$1:$P$2336,14,FALSE)</f>
        <v>No</v>
      </c>
      <c r="J716" s="7" t="str">
        <f>VLOOKUP($A716,'Medical Examinations'!$A$1:$P$2336,15,FALSE)</f>
        <v>Obesity</v>
      </c>
      <c r="K716" s="7" t="str">
        <f>VLOOKUP($A716,'Medical Examinations'!$A$1:$P$2336,16,FALSE)</f>
        <v>Diabetes</v>
      </c>
      <c r="L716" s="12">
        <f>VLOOKUP($A716,'Hospitalisation Details'!$A$1:$U$2344,18,FALSE)</f>
        <v>25197</v>
      </c>
      <c r="M716" s="21">
        <f>VLOOKUP($A716,'Hospitalisation Details'!$A$1:$U$2344,21,FALSE)</f>
        <v>14193.55</v>
      </c>
      <c r="N716" s="9" t="str">
        <f>VLOOKUP($A716,'Hospitalisation Details'!$A$1:$U$2344,14,FALSE)</f>
        <v>tier - 2</v>
      </c>
      <c r="O716" s="9" t="str">
        <f>VLOOKUP($A716,'Hospitalisation Details'!$A$1:$U$2344,15,FALSE)</f>
        <v>tier - 1</v>
      </c>
      <c r="P716" s="9" t="str">
        <f>VLOOKUP($A716,'Hospitalisation Details'!$A$1:$U$2344,16,FALSE)</f>
        <v>R1026</v>
      </c>
      <c r="Q716" s="9">
        <f>VLOOKUP($A716,'Hospitalisation Details'!$A$1:$U$2344,20,FALSE)</f>
        <v>54</v>
      </c>
    </row>
    <row r="717" spans="1:17" ht="15.75" x14ac:dyDescent="0.25">
      <c r="A717" s="10" t="s">
        <v>1655</v>
      </c>
      <c r="B717" s="7" t="str">
        <f>VLOOKUP($A717,'Customer Names'!$A$1:$E$2336,4,FALSE)</f>
        <v xml:space="preserve">  Amy B</v>
      </c>
      <c r="C717" s="7">
        <f>VLOOKUP($A717,'Medical Examinations'!$A$1:$P$2336,2,FALSE)</f>
        <v>44.98</v>
      </c>
      <c r="D717" s="7">
        <f>VLOOKUP($A717,'Medical Examinations'!$A$1:$P$2336,3,FALSE)</f>
        <v>5.94</v>
      </c>
      <c r="E717" s="7" t="str">
        <f>VLOOKUP($A717,'Medical Examinations'!$A$1:$P$2336,13,FALSE)</f>
        <v>No</v>
      </c>
      <c r="F717" s="7" t="str">
        <f>VLOOKUP($A717,'Medical Examinations'!$A$1:$P$2336,5,FALSE)</f>
        <v>No</v>
      </c>
      <c r="G717" s="7" t="str">
        <f>VLOOKUP($A717,'Medical Examinations'!$A$1:$P$2336,6,FALSE)</f>
        <v>No</v>
      </c>
      <c r="H717" s="7">
        <f>VLOOKUP($A717,'Medical Examinations'!$A$1:$P$2336,12,FALSE)</f>
        <v>1</v>
      </c>
      <c r="I717" s="7" t="str">
        <f>VLOOKUP($A717,'Medical Examinations'!$A$1:$P$2336,14,FALSE)</f>
        <v>No</v>
      </c>
      <c r="J717" s="7" t="str">
        <f>VLOOKUP($A717,'Medical Examinations'!$A$1:$P$2336,15,FALSE)</f>
        <v>Obesity</v>
      </c>
      <c r="K717" s="7" t="str">
        <f>VLOOKUP($A717,'Medical Examinations'!$A$1:$P$2336,16,FALSE)</f>
        <v>Prediabetes</v>
      </c>
      <c r="L717" s="12">
        <f>VLOOKUP($A717,'Hospitalisation Details'!$A$1:$U$2344,18,FALSE)</f>
        <v>30870</v>
      </c>
      <c r="M717" s="21">
        <f>VLOOKUP($A717,'Hospitalisation Details'!$A$1:$U$2344,21,FALSE)</f>
        <v>14152.46</v>
      </c>
      <c r="N717" s="9" t="str">
        <f>VLOOKUP($A717,'Hospitalisation Details'!$A$1:$U$2344,14,FALSE)</f>
        <v>tier - 2</v>
      </c>
      <c r="O717" s="9" t="str">
        <f>VLOOKUP($A717,'Hospitalisation Details'!$A$1:$U$2344,15,FALSE)</f>
        <v>tier - 1</v>
      </c>
      <c r="P717" s="9" t="str">
        <f>VLOOKUP($A717,'Hospitalisation Details'!$A$1:$U$2344,16,FALSE)</f>
        <v>R1012</v>
      </c>
      <c r="Q717" s="9">
        <f>VLOOKUP($A717,'Hospitalisation Details'!$A$1:$U$2344,20,FALSE)</f>
        <v>38</v>
      </c>
    </row>
    <row r="718" spans="1:17" ht="15.75" x14ac:dyDescent="0.25">
      <c r="A718" s="10" t="s">
        <v>1654</v>
      </c>
      <c r="B718" s="7" t="str">
        <f>VLOOKUP($A718,'Customer Names'!$A$1:$E$2336,4,FALSE)</f>
        <v xml:space="preserve">  A Danielle</v>
      </c>
      <c r="C718" s="7">
        <f>VLOOKUP($A718,'Medical Examinations'!$A$1:$P$2336,2,FALSE)</f>
        <v>38.28</v>
      </c>
      <c r="D718" s="7">
        <f>VLOOKUP($A718,'Medical Examinations'!$A$1:$P$2336,3,FALSE)</f>
        <v>5.51</v>
      </c>
      <c r="E718" s="7" t="str">
        <f>VLOOKUP($A718,'Medical Examinations'!$A$1:$P$2336,13,FALSE)</f>
        <v>No</v>
      </c>
      <c r="F718" s="7" t="str">
        <f>VLOOKUP($A718,'Medical Examinations'!$A$1:$P$2336,5,FALSE)</f>
        <v>yes</v>
      </c>
      <c r="G718" s="7" t="str">
        <f>VLOOKUP($A718,'Medical Examinations'!$A$1:$P$2336,6,FALSE)</f>
        <v>No</v>
      </c>
      <c r="H718" s="7">
        <f>VLOOKUP($A718,'Medical Examinations'!$A$1:$P$2336,12,FALSE)</f>
        <v>1</v>
      </c>
      <c r="I718" s="7" t="str">
        <f>VLOOKUP($A718,'Medical Examinations'!$A$1:$P$2336,14,FALSE)</f>
        <v>No</v>
      </c>
      <c r="J718" s="7" t="str">
        <f>VLOOKUP($A718,'Medical Examinations'!$A$1:$P$2336,15,FALSE)</f>
        <v>Obesity</v>
      </c>
      <c r="K718" s="7" t="str">
        <f>VLOOKUP($A718,'Medical Examinations'!$A$1:$P$2336,16,FALSE)</f>
        <v>Normal</v>
      </c>
      <c r="L718" s="12">
        <f>VLOOKUP($A718,'Hospitalisation Details'!$A$1:$U$2344,18,FALSE)</f>
        <v>38174</v>
      </c>
      <c r="M718" s="21">
        <f>VLOOKUP($A718,'Hospitalisation Details'!$A$1:$U$2344,21,FALSE)</f>
        <v>14133.04</v>
      </c>
      <c r="N718" s="9" t="str">
        <f>VLOOKUP($A718,'Hospitalisation Details'!$A$1:$U$2344,14,FALSE)</f>
        <v>tier - 2</v>
      </c>
      <c r="O718" s="9" t="str">
        <f>VLOOKUP($A718,'Hospitalisation Details'!$A$1:$U$2344,15,FALSE)</f>
        <v>tier - 3</v>
      </c>
      <c r="P718" s="9" t="str">
        <f>VLOOKUP($A718,'Hospitalisation Details'!$A$1:$U$2344,16,FALSE)</f>
        <v>R1013</v>
      </c>
      <c r="Q718" s="9">
        <f>VLOOKUP($A718,'Hospitalisation Details'!$A$1:$U$2344,20,FALSE)</f>
        <v>18</v>
      </c>
    </row>
    <row r="719" spans="1:17" ht="15.75" x14ac:dyDescent="0.25">
      <c r="A719" s="10" t="s">
        <v>1653</v>
      </c>
      <c r="B719" s="7" t="str">
        <f>VLOOKUP($A719,'Customer Names'!$A$1:$E$2336,4,FALSE)</f>
        <v xml:space="preserve">  Conrad F</v>
      </c>
      <c r="C719" s="7">
        <f>VLOOKUP($A719,'Medical Examinations'!$A$1:$P$2336,2,FALSE)</f>
        <v>32.299999999999997</v>
      </c>
      <c r="D719" s="7">
        <f>VLOOKUP($A719,'Medical Examinations'!$A$1:$P$2336,3,FALSE)</f>
        <v>6.55</v>
      </c>
      <c r="E719" s="7" t="str">
        <f>VLOOKUP($A719,'Medical Examinations'!$A$1:$P$2336,13,FALSE)</f>
        <v>Yes</v>
      </c>
      <c r="F719" s="7" t="str">
        <f>VLOOKUP($A719,'Medical Examinations'!$A$1:$P$2336,5,FALSE)</f>
        <v>No</v>
      </c>
      <c r="G719" s="7" t="str">
        <f>VLOOKUP($A719,'Medical Examinations'!$A$1:$P$2336,6,FALSE)</f>
        <v>No</v>
      </c>
      <c r="H719" s="7">
        <f>VLOOKUP($A719,'Medical Examinations'!$A$1:$P$2336,12,FALSE)</f>
        <v>2</v>
      </c>
      <c r="I719" s="7" t="str">
        <f>VLOOKUP($A719,'Medical Examinations'!$A$1:$P$2336,14,FALSE)</f>
        <v>No</v>
      </c>
      <c r="J719" s="7" t="str">
        <f>VLOOKUP($A719,'Medical Examinations'!$A$1:$P$2336,15,FALSE)</f>
        <v>Obesity</v>
      </c>
      <c r="K719" s="7" t="str">
        <f>VLOOKUP($A719,'Medical Examinations'!$A$1:$P$2336,16,FALSE)</f>
        <v>Diabetes</v>
      </c>
      <c r="L719" s="12">
        <f>VLOOKUP($A719,'Hospitalisation Details'!$A$1:$U$2344,18,FALSE)</f>
        <v>22446</v>
      </c>
      <c r="M719" s="21">
        <f>VLOOKUP($A719,'Hospitalisation Details'!$A$1:$U$2344,21,FALSE)</f>
        <v>14119.62</v>
      </c>
      <c r="N719" s="9" t="str">
        <f>VLOOKUP($A719,'Hospitalisation Details'!$A$1:$U$2344,14,FALSE)</f>
        <v>tier - 2</v>
      </c>
      <c r="O719" s="9" t="str">
        <f>VLOOKUP($A719,'Hospitalisation Details'!$A$1:$U$2344,15,FALSE)</f>
        <v>tier - 1</v>
      </c>
      <c r="P719" s="9" t="str">
        <f>VLOOKUP($A719,'Hospitalisation Details'!$A$1:$U$2344,16,FALSE)</f>
        <v>R1012</v>
      </c>
      <c r="Q719" s="9">
        <f>VLOOKUP($A719,'Hospitalisation Details'!$A$1:$U$2344,20,FALSE)</f>
        <v>61</v>
      </c>
    </row>
    <row r="720" spans="1:17" ht="15.75" x14ac:dyDescent="0.25">
      <c r="A720" s="10" t="s">
        <v>1652</v>
      </c>
      <c r="B720" s="7" t="str">
        <f>VLOOKUP($A720,'Customer Names'!$A$1:$E$2336,4,FALSE)</f>
        <v xml:space="preserve">  Josh</v>
      </c>
      <c r="C720" s="7">
        <f>VLOOKUP($A720,'Medical Examinations'!$A$1:$P$2336,2,FALSE)</f>
        <v>39.51</v>
      </c>
      <c r="D720" s="7">
        <f>VLOOKUP($A720,'Medical Examinations'!$A$1:$P$2336,3,FALSE)</f>
        <v>5.79</v>
      </c>
      <c r="E720" s="7" t="str">
        <f>VLOOKUP($A720,'Medical Examinations'!$A$1:$P$2336,13,FALSE)</f>
        <v>Yes</v>
      </c>
      <c r="F720" s="7" t="str">
        <f>VLOOKUP($A720,'Medical Examinations'!$A$1:$P$2336,5,FALSE)</f>
        <v>No</v>
      </c>
      <c r="G720" s="7" t="str">
        <f>VLOOKUP($A720,'Medical Examinations'!$A$1:$P$2336,6,FALSE)</f>
        <v>No</v>
      </c>
      <c r="H720" s="7" t="str">
        <f>VLOOKUP($A720,'Medical Examinations'!$A$1:$P$2336,12,FALSE)</f>
        <v>0</v>
      </c>
      <c r="I720" s="7" t="str">
        <f>VLOOKUP($A720,'Medical Examinations'!$A$1:$P$2336,14,FALSE)</f>
        <v>No</v>
      </c>
      <c r="J720" s="7" t="str">
        <f>VLOOKUP($A720,'Medical Examinations'!$A$1:$P$2336,15,FALSE)</f>
        <v>Obesity</v>
      </c>
      <c r="K720" s="7" t="str">
        <f>VLOOKUP($A720,'Medical Examinations'!$A$1:$P$2336,16,FALSE)</f>
        <v>Prediabetes</v>
      </c>
      <c r="L720" s="12">
        <f>VLOOKUP($A720,'Hospitalisation Details'!$A$1:$U$2344,18,FALSE)</f>
        <v>28029</v>
      </c>
      <c r="M720" s="21">
        <f>VLOOKUP($A720,'Hospitalisation Details'!$A$1:$U$2344,21,FALSE)</f>
        <v>14098.07</v>
      </c>
      <c r="N720" s="9" t="str">
        <f>VLOOKUP($A720,'Hospitalisation Details'!$A$1:$U$2344,14,FALSE)</f>
        <v>tier - 2</v>
      </c>
      <c r="O720" s="9" t="str">
        <f>VLOOKUP($A720,'Hospitalisation Details'!$A$1:$U$2344,15,FALSE)</f>
        <v>tier - 3</v>
      </c>
      <c r="P720" s="9" t="str">
        <f>VLOOKUP($A720,'Hospitalisation Details'!$A$1:$U$2344,16,FALSE)</f>
        <v>R1023</v>
      </c>
      <c r="Q720" s="9">
        <f>VLOOKUP($A720,'Hospitalisation Details'!$A$1:$U$2344,20,FALSE)</f>
        <v>46</v>
      </c>
    </row>
    <row r="721" spans="1:17" ht="15.75" x14ac:dyDescent="0.25">
      <c r="A721" s="10" t="s">
        <v>1651</v>
      </c>
      <c r="B721" s="7" t="str">
        <f>VLOOKUP($A721,'Customer Names'!$A$1:$E$2336,4,FALSE)</f>
        <v xml:space="preserve">  Maxime</v>
      </c>
      <c r="C721" s="7">
        <f>VLOOKUP($A721,'Medical Examinations'!$A$1:$P$2336,2,FALSE)</f>
        <v>50.46</v>
      </c>
      <c r="D721" s="7">
        <f>VLOOKUP($A721,'Medical Examinations'!$A$1:$P$2336,3,FALSE)</f>
        <v>4.5599999999999996</v>
      </c>
      <c r="E721" s="7" t="str">
        <f>VLOOKUP($A721,'Medical Examinations'!$A$1:$P$2336,13,FALSE)</f>
        <v>No</v>
      </c>
      <c r="F721" s="7" t="str">
        <f>VLOOKUP($A721,'Medical Examinations'!$A$1:$P$2336,5,FALSE)</f>
        <v>No</v>
      </c>
      <c r="G721" s="7" t="str">
        <f>VLOOKUP($A721,'Medical Examinations'!$A$1:$P$2336,6,FALSE)</f>
        <v>No</v>
      </c>
      <c r="H721" s="7" t="str">
        <f>VLOOKUP($A721,'Medical Examinations'!$A$1:$P$2336,12,FALSE)</f>
        <v>0</v>
      </c>
      <c r="I721" s="7" t="str">
        <f>VLOOKUP($A721,'Medical Examinations'!$A$1:$P$2336,14,FALSE)</f>
        <v>No</v>
      </c>
      <c r="J721" s="7" t="str">
        <f>VLOOKUP($A721,'Medical Examinations'!$A$1:$P$2336,15,FALSE)</f>
        <v>Obesity</v>
      </c>
      <c r="K721" s="7" t="str">
        <f>VLOOKUP($A721,'Medical Examinations'!$A$1:$P$2336,16,FALSE)</f>
        <v>Normal</v>
      </c>
      <c r="L721" s="12">
        <f>VLOOKUP($A721,'Hospitalisation Details'!$A$1:$U$2344,18,FALSE)</f>
        <v>33493</v>
      </c>
      <c r="M721" s="21">
        <f>VLOOKUP($A721,'Hospitalisation Details'!$A$1:$U$2344,21,FALSE)</f>
        <v>14081.93</v>
      </c>
      <c r="N721" s="9" t="str">
        <f>VLOOKUP($A721,'Hospitalisation Details'!$A$1:$U$2344,14,FALSE)</f>
        <v>tier - 2</v>
      </c>
      <c r="O721" s="9" t="str">
        <f>VLOOKUP($A721,'Hospitalisation Details'!$A$1:$U$2344,15,FALSE)</f>
        <v>tier - 3</v>
      </c>
      <c r="P721" s="9" t="str">
        <f>VLOOKUP($A721,'Hospitalisation Details'!$A$1:$U$2344,16,FALSE)</f>
        <v>R1012</v>
      </c>
      <c r="Q721" s="9">
        <f>VLOOKUP($A721,'Hospitalisation Details'!$A$1:$U$2344,20,FALSE)</f>
        <v>31</v>
      </c>
    </row>
    <row r="722" spans="1:17" ht="15.75" x14ac:dyDescent="0.25">
      <c r="A722" s="10" t="s">
        <v>1650</v>
      </c>
      <c r="B722" s="7" t="str">
        <f>VLOOKUP($A722,'Customer Names'!$A$1:$E$2336,4,FALSE)</f>
        <v xml:space="preserve">  Natalie</v>
      </c>
      <c r="C722" s="7">
        <f>VLOOKUP($A722,'Medical Examinations'!$A$1:$P$2336,2,FALSE)</f>
        <v>31.73</v>
      </c>
      <c r="D722" s="7">
        <f>VLOOKUP($A722,'Medical Examinations'!$A$1:$P$2336,3,FALSE)</f>
        <v>7</v>
      </c>
      <c r="E722" s="7" t="str">
        <f>VLOOKUP($A722,'Medical Examinations'!$A$1:$P$2336,13,FALSE)</f>
        <v>No</v>
      </c>
      <c r="F722" s="7" t="str">
        <f>VLOOKUP($A722,'Medical Examinations'!$A$1:$P$2336,5,FALSE)</f>
        <v>No</v>
      </c>
      <c r="G722" s="7" t="str">
        <f>VLOOKUP($A722,'Medical Examinations'!$A$1:$P$2336,6,FALSE)</f>
        <v>No</v>
      </c>
      <c r="H722" s="7" t="str">
        <f>VLOOKUP($A722,'Medical Examinations'!$A$1:$P$2336,12,FALSE)</f>
        <v>0</v>
      </c>
      <c r="I722" s="7" t="str">
        <f>VLOOKUP($A722,'Medical Examinations'!$A$1:$P$2336,14,FALSE)</f>
        <v>No</v>
      </c>
      <c r="J722" s="7" t="str">
        <f>VLOOKUP($A722,'Medical Examinations'!$A$1:$P$2336,15,FALSE)</f>
        <v>Obesity</v>
      </c>
      <c r="K722" s="7" t="str">
        <f>VLOOKUP($A722,'Medical Examinations'!$A$1:$P$2336,16,FALSE)</f>
        <v>Diabetes</v>
      </c>
      <c r="L722" s="12">
        <f>VLOOKUP($A722,'Hospitalisation Details'!$A$1:$U$2344,18,FALSE)</f>
        <v>22228</v>
      </c>
      <c r="M722" s="21">
        <f>VLOOKUP($A722,'Hospitalisation Details'!$A$1:$U$2344,21,FALSE)</f>
        <v>14043.48</v>
      </c>
      <c r="N722" s="9" t="str">
        <f>VLOOKUP($A722,'Hospitalisation Details'!$A$1:$U$2344,14,FALSE)</f>
        <v>tier - 2</v>
      </c>
      <c r="O722" s="9" t="str">
        <f>VLOOKUP($A722,'Hospitalisation Details'!$A$1:$U$2344,15,FALSE)</f>
        <v>tier - 3</v>
      </c>
      <c r="P722" s="9" t="str">
        <f>VLOOKUP($A722,'Hospitalisation Details'!$A$1:$U$2344,16,FALSE)</f>
        <v>R1024</v>
      </c>
      <c r="Q722" s="9">
        <f>VLOOKUP($A722,'Hospitalisation Details'!$A$1:$U$2344,20,FALSE)</f>
        <v>62</v>
      </c>
    </row>
    <row r="723" spans="1:17" ht="15.75" x14ac:dyDescent="0.25">
      <c r="A723" s="10" t="s">
        <v>1649</v>
      </c>
      <c r="B723" s="7" t="str">
        <f>VLOOKUP($A723,'Customer Names'!$A$1:$E$2336,4,FALSE)</f>
        <v xml:space="preserve">  Melissa</v>
      </c>
      <c r="C723" s="7">
        <f>VLOOKUP($A723,'Medical Examinations'!$A$1:$P$2336,2,FALSE)</f>
        <v>32.1</v>
      </c>
      <c r="D723" s="7">
        <f>VLOOKUP($A723,'Medical Examinations'!$A$1:$P$2336,3,FALSE)</f>
        <v>6.57</v>
      </c>
      <c r="E723" s="7" t="str">
        <f>VLOOKUP($A723,'Medical Examinations'!$A$1:$P$2336,13,FALSE)</f>
        <v>Yes</v>
      </c>
      <c r="F723" s="7" t="str">
        <f>VLOOKUP($A723,'Medical Examinations'!$A$1:$P$2336,5,FALSE)</f>
        <v>No</v>
      </c>
      <c r="G723" s="7" t="str">
        <f>VLOOKUP($A723,'Medical Examinations'!$A$1:$P$2336,6,FALSE)</f>
        <v>Yes</v>
      </c>
      <c r="H723" s="7">
        <f>VLOOKUP($A723,'Medical Examinations'!$A$1:$P$2336,12,FALSE)</f>
        <v>1</v>
      </c>
      <c r="I723" s="7" t="str">
        <f>VLOOKUP($A723,'Medical Examinations'!$A$1:$P$2336,14,FALSE)</f>
        <v>No</v>
      </c>
      <c r="J723" s="7" t="str">
        <f>VLOOKUP($A723,'Medical Examinations'!$A$1:$P$2336,15,FALSE)</f>
        <v>Obesity</v>
      </c>
      <c r="K723" s="7" t="str">
        <f>VLOOKUP($A723,'Medical Examinations'!$A$1:$P$2336,16,FALSE)</f>
        <v>Diabetes</v>
      </c>
      <c r="L723" s="12">
        <f>VLOOKUP($A723,'Hospitalisation Details'!$A$1:$U$2344,18,FALSE)</f>
        <v>23200</v>
      </c>
      <c r="M723" s="21">
        <f>VLOOKUP($A723,'Hospitalisation Details'!$A$1:$U$2344,21,FALSE)</f>
        <v>14007.22</v>
      </c>
      <c r="N723" s="9" t="str">
        <f>VLOOKUP($A723,'Hospitalisation Details'!$A$1:$U$2344,14,FALSE)</f>
        <v>tier - 2</v>
      </c>
      <c r="O723" s="9" t="str">
        <f>VLOOKUP($A723,'Hospitalisation Details'!$A$1:$U$2344,15,FALSE)</f>
        <v>tier - 3</v>
      </c>
      <c r="P723" s="9" t="str">
        <f>VLOOKUP($A723,'Hospitalisation Details'!$A$1:$U$2344,16,FALSE)</f>
        <v>R1011</v>
      </c>
      <c r="Q723" s="9">
        <f>VLOOKUP($A723,'Hospitalisation Details'!$A$1:$U$2344,20,FALSE)</f>
        <v>59</v>
      </c>
    </row>
    <row r="724" spans="1:17" ht="15.75" x14ac:dyDescent="0.25">
      <c r="A724" s="10" t="s">
        <v>1648</v>
      </c>
      <c r="B724" s="7" t="str">
        <f>VLOOKUP($A724,'Customer Names'!$A$1:$E$2336,4,FALSE)</f>
        <v xml:space="preserve">  Laura P</v>
      </c>
      <c r="C724" s="7">
        <f>VLOOKUP($A724,'Medical Examinations'!$A$1:$P$2336,2,FALSE)</f>
        <v>27.83</v>
      </c>
      <c r="D724" s="7">
        <f>VLOOKUP($A724,'Medical Examinations'!$A$1:$P$2336,3,FALSE)</f>
        <v>11.61</v>
      </c>
      <c r="E724" s="7" t="str">
        <f>VLOOKUP($A724,'Medical Examinations'!$A$1:$P$2336,13,FALSE)</f>
        <v>Yes</v>
      </c>
      <c r="F724" s="7" t="str">
        <f>VLOOKUP($A724,'Medical Examinations'!$A$1:$P$2336,5,FALSE)</f>
        <v>No</v>
      </c>
      <c r="G724" s="7" t="str">
        <f>VLOOKUP($A724,'Medical Examinations'!$A$1:$P$2336,6,FALSE)</f>
        <v>Yes</v>
      </c>
      <c r="H724" s="7">
        <f>VLOOKUP($A724,'Medical Examinations'!$A$1:$P$2336,12,FALSE)</f>
        <v>1</v>
      </c>
      <c r="I724" s="7" t="str">
        <f>VLOOKUP($A724,'Medical Examinations'!$A$1:$P$2336,14,FALSE)</f>
        <v>No</v>
      </c>
      <c r="J724" s="7" t="str">
        <f>VLOOKUP($A724,'Medical Examinations'!$A$1:$P$2336,15,FALSE)</f>
        <v>Over weight</v>
      </c>
      <c r="K724" s="7" t="str">
        <f>VLOOKUP($A724,'Medical Examinations'!$A$1:$P$2336,16,FALSE)</f>
        <v>Diabetes</v>
      </c>
      <c r="L724" s="12">
        <f>VLOOKUP($A724,'Hospitalisation Details'!$A$1:$U$2344,18,FALSE)</f>
        <v>23198</v>
      </c>
      <c r="M724" s="21">
        <f>VLOOKUP($A724,'Hospitalisation Details'!$A$1:$U$2344,21,FALSE)</f>
        <v>14001.29</v>
      </c>
      <c r="N724" s="9" t="str">
        <f>VLOOKUP($A724,'Hospitalisation Details'!$A$1:$U$2344,14,FALSE)</f>
        <v>tier - 2</v>
      </c>
      <c r="O724" s="9" t="str">
        <f>VLOOKUP($A724,'Hospitalisation Details'!$A$1:$U$2344,15,FALSE)</f>
        <v>tier - 2</v>
      </c>
      <c r="P724" s="9" t="str">
        <f>VLOOKUP($A724,'Hospitalisation Details'!$A$1:$U$2344,16,FALSE)</f>
        <v>R1013</v>
      </c>
      <c r="Q724" s="9">
        <f>VLOOKUP($A724,'Hospitalisation Details'!$A$1:$U$2344,20,FALSE)</f>
        <v>59</v>
      </c>
    </row>
    <row r="725" spans="1:17" ht="15.75" x14ac:dyDescent="0.25">
      <c r="A725" s="10" t="s">
        <v>1647</v>
      </c>
      <c r="B725" s="7" t="str">
        <f>VLOOKUP($A725,'Customer Names'!$A$1:$E$2336,4,FALSE)</f>
        <v xml:space="preserve">  Lisa</v>
      </c>
      <c r="C725" s="7">
        <f>VLOOKUP($A725,'Medical Examinations'!$A$1:$P$2336,2,FALSE)</f>
        <v>27.72</v>
      </c>
      <c r="D725" s="7">
        <f>VLOOKUP($A725,'Medical Examinations'!$A$1:$P$2336,3,FALSE)</f>
        <v>8.16</v>
      </c>
      <c r="E725" s="7" t="str">
        <f>VLOOKUP($A725,'Medical Examinations'!$A$1:$P$2336,13,FALSE)</f>
        <v>Yes</v>
      </c>
      <c r="F725" s="7" t="str">
        <f>VLOOKUP($A725,'Medical Examinations'!$A$1:$P$2336,5,FALSE)</f>
        <v>No</v>
      </c>
      <c r="G725" s="7" t="str">
        <f>VLOOKUP($A725,'Medical Examinations'!$A$1:$P$2336,6,FALSE)</f>
        <v>Yes</v>
      </c>
      <c r="H725" s="7">
        <f>VLOOKUP($A725,'Medical Examinations'!$A$1:$P$2336,12,FALSE)</f>
        <v>1</v>
      </c>
      <c r="I725" s="7" t="str">
        <f>VLOOKUP($A725,'Medical Examinations'!$A$1:$P$2336,14,FALSE)</f>
        <v>No</v>
      </c>
      <c r="J725" s="7" t="str">
        <f>VLOOKUP($A725,'Medical Examinations'!$A$1:$P$2336,15,FALSE)</f>
        <v>Over weight</v>
      </c>
      <c r="K725" s="7" t="str">
        <f>VLOOKUP($A725,'Medical Examinations'!$A$1:$P$2336,16,FALSE)</f>
        <v>Diabetes</v>
      </c>
      <c r="L725" s="12">
        <f>VLOOKUP($A725,'Hospitalisation Details'!$A$1:$U$2344,18,FALSE)</f>
        <v>23368</v>
      </c>
      <c r="M725" s="21">
        <f>VLOOKUP($A725,'Hospitalisation Details'!$A$1:$U$2344,21,FALSE)</f>
        <v>14001.13</v>
      </c>
      <c r="N725" s="9" t="str">
        <f>VLOOKUP($A725,'Hospitalisation Details'!$A$1:$U$2344,14,FALSE)</f>
        <v>tier - 2</v>
      </c>
      <c r="O725" s="9" t="str">
        <f>VLOOKUP($A725,'Hospitalisation Details'!$A$1:$U$2344,15,FALSE)</f>
        <v>tier - 1</v>
      </c>
      <c r="P725" s="9" t="str">
        <f>VLOOKUP($A725,'Hospitalisation Details'!$A$1:$U$2344,16,FALSE)</f>
        <v>R1013</v>
      </c>
      <c r="Q725" s="9">
        <f>VLOOKUP($A725,'Hospitalisation Details'!$A$1:$U$2344,20,FALSE)</f>
        <v>59</v>
      </c>
    </row>
    <row r="726" spans="1:17" ht="15.75" x14ac:dyDescent="0.25">
      <c r="A726" s="10" t="s">
        <v>1646</v>
      </c>
      <c r="B726" s="7" t="str">
        <f>VLOOKUP($A726,'Customer Names'!$A$1:$E$2336,4,FALSE)</f>
        <v xml:space="preserve">  William D</v>
      </c>
      <c r="C726" s="7">
        <f>VLOOKUP($A726,'Medical Examinations'!$A$1:$P$2336,2,FALSE)</f>
        <v>36.765000000000001</v>
      </c>
      <c r="D726" s="7">
        <f>VLOOKUP($A726,'Medical Examinations'!$A$1:$P$2336,3,FALSE)</f>
        <v>4.4800000000000004</v>
      </c>
      <c r="E726" s="7" t="str">
        <f>VLOOKUP($A726,'Medical Examinations'!$A$1:$P$2336,13,FALSE)</f>
        <v>Yes</v>
      </c>
      <c r="F726" s="7" t="str">
        <f>VLOOKUP($A726,'Medical Examinations'!$A$1:$P$2336,5,FALSE)</f>
        <v>No</v>
      </c>
      <c r="G726" s="7" t="str">
        <f>VLOOKUP($A726,'Medical Examinations'!$A$1:$P$2336,6,FALSE)</f>
        <v>No</v>
      </c>
      <c r="H726" s="7">
        <f>VLOOKUP($A726,'Medical Examinations'!$A$1:$P$2336,12,FALSE)</f>
        <v>2</v>
      </c>
      <c r="I726" s="7" t="str">
        <f>VLOOKUP($A726,'Medical Examinations'!$A$1:$P$2336,14,FALSE)</f>
        <v>No</v>
      </c>
      <c r="J726" s="7" t="str">
        <f>VLOOKUP($A726,'Medical Examinations'!$A$1:$P$2336,15,FALSE)</f>
        <v>Obesity</v>
      </c>
      <c r="K726" s="7" t="str">
        <f>VLOOKUP($A726,'Medical Examinations'!$A$1:$P$2336,16,FALSE)</f>
        <v>Normal</v>
      </c>
      <c r="L726" s="12">
        <f>VLOOKUP($A726,'Hospitalisation Details'!$A$1:$U$2344,18,FALSE)</f>
        <v>21799</v>
      </c>
      <c r="M726" s="21">
        <f>VLOOKUP($A726,'Hospitalisation Details'!$A$1:$U$2344,21,FALSE)</f>
        <v>13981.85</v>
      </c>
      <c r="N726" s="9" t="str">
        <f>VLOOKUP($A726,'Hospitalisation Details'!$A$1:$U$2344,14,FALSE)</f>
        <v>tier - 2</v>
      </c>
      <c r="O726" s="9" t="str">
        <f>VLOOKUP($A726,'Hospitalisation Details'!$A$1:$U$2344,15,FALSE)</f>
        <v>tier - 1</v>
      </c>
      <c r="P726" s="9" t="str">
        <f>VLOOKUP($A726,'Hospitalisation Details'!$A$1:$U$2344,16,FALSE)</f>
        <v>R1016</v>
      </c>
      <c r="Q726" s="9">
        <f>VLOOKUP($A726,'Hospitalisation Details'!$A$1:$U$2344,20,FALSE)</f>
        <v>63</v>
      </c>
    </row>
    <row r="727" spans="1:17" ht="15.75" x14ac:dyDescent="0.25">
      <c r="A727" s="10" t="s">
        <v>1645</v>
      </c>
      <c r="B727" s="7" t="str">
        <f>VLOOKUP($A727,'Customer Names'!$A$1:$E$2336,4,FALSE)</f>
        <v xml:space="preserve">  James</v>
      </c>
      <c r="C727" s="7">
        <f>VLOOKUP($A727,'Medical Examinations'!$A$1:$P$2336,2,FALSE)</f>
        <v>48.36</v>
      </c>
      <c r="D727" s="7">
        <f>VLOOKUP($A727,'Medical Examinations'!$A$1:$P$2336,3,FALSE)</f>
        <v>4.08</v>
      </c>
      <c r="E727" s="7" t="str">
        <f>VLOOKUP($A727,'Medical Examinations'!$A$1:$P$2336,13,FALSE)</f>
        <v>No</v>
      </c>
      <c r="F727" s="7" t="str">
        <f>VLOOKUP($A727,'Medical Examinations'!$A$1:$P$2336,5,FALSE)</f>
        <v>No</v>
      </c>
      <c r="G727" s="7" t="str">
        <f>VLOOKUP($A727,'Medical Examinations'!$A$1:$P$2336,6,FALSE)</f>
        <v>No</v>
      </c>
      <c r="H727" s="7" t="str">
        <f>VLOOKUP($A727,'Medical Examinations'!$A$1:$P$2336,12,FALSE)</f>
        <v>0</v>
      </c>
      <c r="I727" s="7" t="str">
        <f>VLOOKUP($A727,'Medical Examinations'!$A$1:$P$2336,14,FALSE)</f>
        <v>No</v>
      </c>
      <c r="J727" s="7" t="str">
        <f>VLOOKUP($A727,'Medical Examinations'!$A$1:$P$2336,15,FALSE)</f>
        <v>Obesity</v>
      </c>
      <c r="K727" s="7" t="str">
        <f>VLOOKUP($A727,'Medical Examinations'!$A$1:$P$2336,16,FALSE)</f>
        <v>Normal</v>
      </c>
      <c r="L727" s="12">
        <f>VLOOKUP($A727,'Hospitalisation Details'!$A$1:$U$2344,18,FALSE)</f>
        <v>33067</v>
      </c>
      <c r="M727" s="21">
        <f>VLOOKUP($A727,'Hospitalisation Details'!$A$1:$U$2344,21,FALSE)</f>
        <v>13979.45</v>
      </c>
      <c r="N727" s="9" t="str">
        <f>VLOOKUP($A727,'Hospitalisation Details'!$A$1:$U$2344,14,FALSE)</f>
        <v>tier - 2</v>
      </c>
      <c r="O727" s="9" t="str">
        <f>VLOOKUP($A727,'Hospitalisation Details'!$A$1:$U$2344,15,FALSE)</f>
        <v>tier - 1</v>
      </c>
      <c r="P727" s="9" t="str">
        <f>VLOOKUP($A727,'Hospitalisation Details'!$A$1:$U$2344,16,FALSE)</f>
        <v>R1023</v>
      </c>
      <c r="Q727" s="9">
        <f>VLOOKUP($A727,'Hospitalisation Details'!$A$1:$U$2344,20,FALSE)</f>
        <v>32</v>
      </c>
    </row>
    <row r="728" spans="1:17" ht="15.75" x14ac:dyDescent="0.25">
      <c r="A728" s="10" t="s">
        <v>1644</v>
      </c>
      <c r="B728" s="7" t="str">
        <f>VLOOKUP($A728,'Customer Names'!$A$1:$E$2336,4,FALSE)</f>
        <v xml:space="preserve">  John</v>
      </c>
      <c r="C728" s="7">
        <f>VLOOKUP($A728,'Medical Examinations'!$A$1:$P$2336,2,FALSE)</f>
        <v>31.445</v>
      </c>
      <c r="D728" s="7">
        <f>VLOOKUP($A728,'Medical Examinations'!$A$1:$P$2336,3,FALSE)</f>
        <v>4.4000000000000004</v>
      </c>
      <c r="E728" s="7" t="str">
        <f>VLOOKUP($A728,'Medical Examinations'!$A$1:$P$2336,13,FALSE)</f>
        <v>Yes</v>
      </c>
      <c r="F728" s="7" t="str">
        <f>VLOOKUP($A728,'Medical Examinations'!$A$1:$P$2336,5,FALSE)</f>
        <v>No</v>
      </c>
      <c r="G728" s="7" t="str">
        <f>VLOOKUP($A728,'Medical Examinations'!$A$1:$P$2336,6,FALSE)</f>
        <v>No</v>
      </c>
      <c r="H728" s="7">
        <f>VLOOKUP($A728,'Medical Examinations'!$A$1:$P$2336,12,FALSE)</f>
        <v>2</v>
      </c>
      <c r="I728" s="7" t="str">
        <f>VLOOKUP($A728,'Medical Examinations'!$A$1:$P$2336,14,FALSE)</f>
        <v>No</v>
      </c>
      <c r="J728" s="7" t="str">
        <f>VLOOKUP($A728,'Medical Examinations'!$A$1:$P$2336,15,FALSE)</f>
        <v>Obesity</v>
      </c>
      <c r="K728" s="7" t="str">
        <f>VLOOKUP($A728,'Medical Examinations'!$A$1:$P$2336,16,FALSE)</f>
        <v>Normal</v>
      </c>
      <c r="L728" s="12">
        <f>VLOOKUP($A728,'Hospitalisation Details'!$A$1:$U$2344,18,FALSE)</f>
        <v>21791</v>
      </c>
      <c r="M728" s="21">
        <f>VLOOKUP($A728,'Hospitalisation Details'!$A$1:$U$2344,21,FALSE)</f>
        <v>13974.46</v>
      </c>
      <c r="N728" s="9" t="str">
        <f>VLOOKUP($A728,'Hospitalisation Details'!$A$1:$U$2344,14,FALSE)</f>
        <v>tier - 2</v>
      </c>
      <c r="O728" s="9" t="str">
        <f>VLOOKUP($A728,'Hospitalisation Details'!$A$1:$U$2344,15,FALSE)</f>
        <v>tier - 2</v>
      </c>
      <c r="P728" s="9" t="str">
        <f>VLOOKUP($A728,'Hospitalisation Details'!$A$1:$U$2344,16,FALSE)</f>
        <v>R1019</v>
      </c>
      <c r="Q728" s="9">
        <f>VLOOKUP($A728,'Hospitalisation Details'!$A$1:$U$2344,20,FALSE)</f>
        <v>63</v>
      </c>
    </row>
    <row r="729" spans="1:17" ht="15.75" x14ac:dyDescent="0.25">
      <c r="A729" s="10" t="s">
        <v>1643</v>
      </c>
      <c r="B729" s="7" t="str">
        <f>VLOOKUP($A729,'Customer Names'!$A$1:$E$2336,4,FALSE)</f>
        <v xml:space="preserve">  Adam S</v>
      </c>
      <c r="C729" s="7">
        <f>VLOOKUP($A729,'Medical Examinations'!$A$1:$P$2336,2,FALSE)</f>
        <v>27.55</v>
      </c>
      <c r="D729" s="7">
        <f>VLOOKUP($A729,'Medical Examinations'!$A$1:$P$2336,3,FALSE)</f>
        <v>9.02</v>
      </c>
      <c r="E729" s="7" t="str">
        <f>VLOOKUP($A729,'Medical Examinations'!$A$1:$P$2336,13,FALSE)</f>
        <v>No</v>
      </c>
      <c r="F729" s="7" t="str">
        <f>VLOOKUP($A729,'Medical Examinations'!$A$1:$P$2336,5,FALSE)</f>
        <v>No</v>
      </c>
      <c r="G729" s="7" t="str">
        <f>VLOOKUP($A729,'Medical Examinations'!$A$1:$P$2336,6,FALSE)</f>
        <v>No</v>
      </c>
      <c r="H729" s="7" t="str">
        <f>VLOOKUP($A729,'Medical Examinations'!$A$1:$P$2336,12,FALSE)</f>
        <v>0</v>
      </c>
      <c r="I729" s="7" t="str">
        <f>VLOOKUP($A729,'Medical Examinations'!$A$1:$P$2336,14,FALSE)</f>
        <v>No</v>
      </c>
      <c r="J729" s="7" t="str">
        <f>VLOOKUP($A729,'Medical Examinations'!$A$1:$P$2336,15,FALSE)</f>
        <v>Over weight</v>
      </c>
      <c r="K729" s="7" t="str">
        <f>VLOOKUP($A729,'Medical Examinations'!$A$1:$P$2336,16,FALSE)</f>
        <v>Diabetes</v>
      </c>
      <c r="L729" s="12">
        <f>VLOOKUP($A729,'Hospitalisation Details'!$A$1:$U$2344,18,FALSE)</f>
        <v>22085</v>
      </c>
      <c r="M729" s="21">
        <f>VLOOKUP($A729,'Hospitalisation Details'!$A$1:$U$2344,21,FALSE)</f>
        <v>13937.67</v>
      </c>
      <c r="N729" s="9" t="str">
        <f>VLOOKUP($A729,'Hospitalisation Details'!$A$1:$U$2344,14,FALSE)</f>
        <v>tier - 2</v>
      </c>
      <c r="O729" s="9" t="str">
        <f>VLOOKUP($A729,'Hospitalisation Details'!$A$1:$U$2344,15,FALSE)</f>
        <v>tier - 1</v>
      </c>
      <c r="P729" s="9" t="str">
        <f>VLOOKUP($A729,'Hospitalisation Details'!$A$1:$U$2344,16,FALSE)</f>
        <v>R1012</v>
      </c>
      <c r="Q729" s="9">
        <f>VLOOKUP($A729,'Hospitalisation Details'!$A$1:$U$2344,20,FALSE)</f>
        <v>62</v>
      </c>
    </row>
    <row r="730" spans="1:17" ht="15.75" x14ac:dyDescent="0.25">
      <c r="A730" s="10" t="s">
        <v>1642</v>
      </c>
      <c r="B730" s="7" t="str">
        <f>VLOOKUP($A730,'Customer Names'!$A$1:$E$2336,4,FALSE)</f>
        <v xml:space="preserve">  Armando</v>
      </c>
      <c r="C730" s="7">
        <f>VLOOKUP($A730,'Medical Examinations'!$A$1:$P$2336,2,FALSE)</f>
        <v>33.11</v>
      </c>
      <c r="D730" s="7">
        <f>VLOOKUP($A730,'Medical Examinations'!$A$1:$P$2336,3,FALSE)</f>
        <v>8.06</v>
      </c>
      <c r="E730" s="7" t="str">
        <f>VLOOKUP($A730,'Medical Examinations'!$A$1:$P$2336,13,FALSE)</f>
        <v>No</v>
      </c>
      <c r="F730" s="7" t="str">
        <f>VLOOKUP($A730,'Medical Examinations'!$A$1:$P$2336,5,FALSE)</f>
        <v>No</v>
      </c>
      <c r="G730" s="7" t="str">
        <f>VLOOKUP($A730,'Medical Examinations'!$A$1:$P$2336,6,FALSE)</f>
        <v>No</v>
      </c>
      <c r="H730" s="7" t="str">
        <f>VLOOKUP($A730,'Medical Examinations'!$A$1:$P$2336,12,FALSE)</f>
        <v>0</v>
      </c>
      <c r="I730" s="7" t="str">
        <f>VLOOKUP($A730,'Medical Examinations'!$A$1:$P$2336,14,FALSE)</f>
        <v>No</v>
      </c>
      <c r="J730" s="7" t="str">
        <f>VLOOKUP($A730,'Medical Examinations'!$A$1:$P$2336,15,FALSE)</f>
        <v>Obesity</v>
      </c>
      <c r="K730" s="7" t="str">
        <f>VLOOKUP($A730,'Medical Examinations'!$A$1:$P$2336,16,FALSE)</f>
        <v>Diabetes</v>
      </c>
      <c r="L730" s="12">
        <f>VLOOKUP($A730,'Hospitalisation Details'!$A$1:$U$2344,18,FALSE)</f>
        <v>22854</v>
      </c>
      <c r="M730" s="21">
        <f>VLOOKUP($A730,'Hospitalisation Details'!$A$1:$U$2344,21,FALSE)</f>
        <v>13919.82</v>
      </c>
      <c r="N730" s="9" t="str">
        <f>VLOOKUP($A730,'Hospitalisation Details'!$A$1:$U$2344,14,FALSE)</f>
        <v>tier - 2</v>
      </c>
      <c r="O730" s="9" t="str">
        <f>VLOOKUP($A730,'Hospitalisation Details'!$A$1:$U$2344,15,FALSE)</f>
        <v>tier - 2</v>
      </c>
      <c r="P730" s="9" t="str">
        <f>VLOOKUP($A730,'Hospitalisation Details'!$A$1:$U$2344,16,FALSE)</f>
        <v>R1013</v>
      </c>
      <c r="Q730" s="9">
        <f>VLOOKUP($A730,'Hospitalisation Details'!$A$1:$U$2344,20,FALSE)</f>
        <v>60</v>
      </c>
    </row>
    <row r="731" spans="1:17" ht="15.75" x14ac:dyDescent="0.25">
      <c r="A731" s="10" t="s">
        <v>1641</v>
      </c>
      <c r="B731" s="7" t="str">
        <f>VLOOKUP($A731,'Customer Names'!$A$1:$E$2336,4,FALSE)</f>
        <v xml:space="preserve">  Dana</v>
      </c>
      <c r="C731" s="7">
        <f>VLOOKUP($A731,'Medical Examinations'!$A$1:$P$2336,2,FALSE)</f>
        <v>36.85</v>
      </c>
      <c r="D731" s="7">
        <f>VLOOKUP($A731,'Medical Examinations'!$A$1:$P$2336,3,FALSE)</f>
        <v>6.21</v>
      </c>
      <c r="E731" s="7" t="str">
        <f>VLOOKUP($A731,'Medical Examinations'!$A$1:$P$2336,13,FALSE)</f>
        <v>Yes</v>
      </c>
      <c r="F731" s="7" t="str">
        <f>VLOOKUP($A731,'Medical Examinations'!$A$1:$P$2336,5,FALSE)</f>
        <v>No</v>
      </c>
      <c r="G731" s="7" t="str">
        <f>VLOOKUP($A731,'Medical Examinations'!$A$1:$P$2336,6,FALSE)</f>
        <v>No</v>
      </c>
      <c r="H731" s="7">
        <f>VLOOKUP($A731,'Medical Examinations'!$A$1:$P$2336,12,FALSE)</f>
        <v>2</v>
      </c>
      <c r="I731" s="7" t="str">
        <f>VLOOKUP($A731,'Medical Examinations'!$A$1:$P$2336,14,FALSE)</f>
        <v>No</v>
      </c>
      <c r="J731" s="7" t="str">
        <f>VLOOKUP($A731,'Medical Examinations'!$A$1:$P$2336,15,FALSE)</f>
        <v>Obesity</v>
      </c>
      <c r="K731" s="7" t="str">
        <f>VLOOKUP($A731,'Medical Examinations'!$A$1:$P$2336,16,FALSE)</f>
        <v>Prediabetes</v>
      </c>
      <c r="L731" s="12">
        <f>VLOOKUP($A731,'Hospitalisation Details'!$A$1:$U$2344,18,FALSE)</f>
        <v>21738</v>
      </c>
      <c r="M731" s="21">
        <f>VLOOKUP($A731,'Hospitalisation Details'!$A$1:$U$2344,21,FALSE)</f>
        <v>13887.97</v>
      </c>
      <c r="N731" s="9" t="str">
        <f>VLOOKUP($A731,'Hospitalisation Details'!$A$1:$U$2344,14,FALSE)</f>
        <v>tier - 2</v>
      </c>
      <c r="O731" s="9" t="str">
        <f>VLOOKUP($A731,'Hospitalisation Details'!$A$1:$U$2344,15,FALSE)</f>
        <v>tier - 2</v>
      </c>
      <c r="P731" s="9" t="str">
        <f>VLOOKUP($A731,'Hospitalisation Details'!$A$1:$U$2344,16,FALSE)</f>
        <v>R1013</v>
      </c>
      <c r="Q731" s="9">
        <f>VLOOKUP($A731,'Hospitalisation Details'!$A$1:$U$2344,20,FALSE)</f>
        <v>63</v>
      </c>
    </row>
    <row r="732" spans="1:17" ht="15.75" x14ac:dyDescent="0.25">
      <c r="A732" s="10" t="s">
        <v>1640</v>
      </c>
      <c r="B732" s="7" t="str">
        <f>VLOOKUP($A732,'Customer Names'!$A$1:$E$2336,4,FALSE)</f>
        <v xml:space="preserve">  Jennifer L</v>
      </c>
      <c r="C732" s="7">
        <f>VLOOKUP($A732,'Medical Examinations'!$A$1:$P$2336,2,FALSE)</f>
        <v>36.299999999999997</v>
      </c>
      <c r="D732" s="7">
        <f>VLOOKUP($A732,'Medical Examinations'!$A$1:$P$2336,3,FALSE)</f>
        <v>5.79</v>
      </c>
      <c r="E732" s="7" t="str">
        <f>VLOOKUP($A732,'Medical Examinations'!$A$1:$P$2336,13,FALSE)</f>
        <v>Yes</v>
      </c>
      <c r="F732" s="7" t="str">
        <f>VLOOKUP($A732,'Medical Examinations'!$A$1:$P$2336,5,FALSE)</f>
        <v>No</v>
      </c>
      <c r="G732" s="7" t="str">
        <f>VLOOKUP($A732,'Medical Examinations'!$A$1:$P$2336,6,FALSE)</f>
        <v>No</v>
      </c>
      <c r="H732" s="7">
        <f>VLOOKUP($A732,'Medical Examinations'!$A$1:$P$2336,12,FALSE)</f>
        <v>2</v>
      </c>
      <c r="I732" s="7" t="str">
        <f>VLOOKUP($A732,'Medical Examinations'!$A$1:$P$2336,14,FALSE)</f>
        <v>No</v>
      </c>
      <c r="J732" s="7" t="str">
        <f>VLOOKUP($A732,'Medical Examinations'!$A$1:$P$2336,15,FALSE)</f>
        <v>Obesity</v>
      </c>
      <c r="K732" s="7" t="str">
        <f>VLOOKUP($A732,'Medical Examinations'!$A$1:$P$2336,16,FALSE)</f>
        <v>Prediabetes</v>
      </c>
      <c r="L732" s="12">
        <f>VLOOKUP($A732,'Hospitalisation Details'!$A$1:$U$2344,18,FALSE)</f>
        <v>21913</v>
      </c>
      <c r="M732" s="21">
        <f>VLOOKUP($A732,'Hospitalisation Details'!$A$1:$U$2344,21,FALSE)</f>
        <v>13887.2</v>
      </c>
      <c r="N732" s="9" t="str">
        <f>VLOOKUP($A732,'Hospitalisation Details'!$A$1:$U$2344,14,FALSE)</f>
        <v>tier - 2</v>
      </c>
      <c r="O732" s="9" t="str">
        <f>VLOOKUP($A732,'Hospitalisation Details'!$A$1:$U$2344,15,FALSE)</f>
        <v>tier - 3</v>
      </c>
      <c r="P732" s="9" t="str">
        <f>VLOOKUP($A732,'Hospitalisation Details'!$A$1:$U$2344,16,FALSE)</f>
        <v>R1013</v>
      </c>
      <c r="Q732" s="9">
        <f>VLOOKUP($A732,'Hospitalisation Details'!$A$1:$U$2344,20,FALSE)</f>
        <v>63</v>
      </c>
    </row>
    <row r="733" spans="1:17" ht="15.75" x14ac:dyDescent="0.25">
      <c r="A733" s="10" t="s">
        <v>1639</v>
      </c>
      <c r="B733" s="7" t="str">
        <f>VLOOKUP($A733,'Customer Names'!$A$1:$E$2336,4,FALSE)</f>
        <v xml:space="preserve">  Benjamin</v>
      </c>
      <c r="C733" s="7">
        <f>VLOOKUP($A733,'Medical Examinations'!$A$1:$P$2336,2,FALSE)</f>
        <v>45.34</v>
      </c>
      <c r="D733" s="7">
        <f>VLOOKUP($A733,'Medical Examinations'!$A$1:$P$2336,3,FALSE)</f>
        <v>5.69</v>
      </c>
      <c r="E733" s="7" t="str">
        <f>VLOOKUP($A733,'Medical Examinations'!$A$1:$P$2336,13,FALSE)</f>
        <v>Yes</v>
      </c>
      <c r="F733" s="7" t="str">
        <f>VLOOKUP($A733,'Medical Examinations'!$A$1:$P$2336,5,FALSE)</f>
        <v>No</v>
      </c>
      <c r="G733" s="7" t="str">
        <f>VLOOKUP($A733,'Medical Examinations'!$A$1:$P$2336,6,FALSE)</f>
        <v>No</v>
      </c>
      <c r="H733" s="7" t="str">
        <f>VLOOKUP($A733,'Medical Examinations'!$A$1:$P$2336,12,FALSE)</f>
        <v>0</v>
      </c>
      <c r="I733" s="7" t="str">
        <f>VLOOKUP($A733,'Medical Examinations'!$A$1:$P$2336,14,FALSE)</f>
        <v>No</v>
      </c>
      <c r="J733" s="7" t="str">
        <f>VLOOKUP($A733,'Medical Examinations'!$A$1:$P$2336,15,FALSE)</f>
        <v>Obesity</v>
      </c>
      <c r="K733" s="7" t="str">
        <f>VLOOKUP($A733,'Medical Examinations'!$A$1:$P$2336,16,FALSE)</f>
        <v>Normal</v>
      </c>
      <c r="L733" s="12">
        <f>VLOOKUP($A733,'Hospitalisation Details'!$A$1:$U$2344,18,FALSE)</f>
        <v>31315</v>
      </c>
      <c r="M733" s="21">
        <f>VLOOKUP($A733,'Hospitalisation Details'!$A$1:$U$2344,21,FALSE)</f>
        <v>13886.4</v>
      </c>
      <c r="N733" s="9" t="str">
        <f>VLOOKUP($A733,'Hospitalisation Details'!$A$1:$U$2344,14,FALSE)</f>
        <v>tier - 2</v>
      </c>
      <c r="O733" s="9" t="str">
        <f>VLOOKUP($A733,'Hospitalisation Details'!$A$1:$U$2344,15,FALSE)</f>
        <v>tier - 2</v>
      </c>
      <c r="P733" s="9" t="str">
        <f>VLOOKUP($A733,'Hospitalisation Details'!$A$1:$U$2344,16,FALSE)</f>
        <v>R1012</v>
      </c>
      <c r="Q733" s="9">
        <f>VLOOKUP($A733,'Hospitalisation Details'!$A$1:$U$2344,20,FALSE)</f>
        <v>37</v>
      </c>
    </row>
    <row r="734" spans="1:17" ht="15.75" x14ac:dyDescent="0.25">
      <c r="A734" s="10" t="s">
        <v>1638</v>
      </c>
      <c r="B734" s="7" t="str">
        <f>VLOOKUP($A734,'Customer Names'!$A$1:$E$2336,4,FALSE)</f>
        <v xml:space="preserve">  Tanya</v>
      </c>
      <c r="C734" s="7">
        <f>VLOOKUP($A734,'Medical Examinations'!$A$1:$P$2336,2,FALSE)</f>
        <v>31.8</v>
      </c>
      <c r="D734" s="7">
        <f>VLOOKUP($A734,'Medical Examinations'!$A$1:$P$2336,3,FALSE)</f>
        <v>5.36</v>
      </c>
      <c r="E734" s="7" t="str">
        <f>VLOOKUP($A734,'Medical Examinations'!$A$1:$P$2336,13,FALSE)</f>
        <v>Yes</v>
      </c>
      <c r="F734" s="7" t="str">
        <f>VLOOKUP($A734,'Medical Examinations'!$A$1:$P$2336,5,FALSE)</f>
        <v>No</v>
      </c>
      <c r="G734" s="7" t="str">
        <f>VLOOKUP($A734,'Medical Examinations'!$A$1:$P$2336,6,FALSE)</f>
        <v>No</v>
      </c>
      <c r="H734" s="7">
        <f>VLOOKUP($A734,'Medical Examinations'!$A$1:$P$2336,12,FALSE)</f>
        <v>2</v>
      </c>
      <c r="I734" s="7" t="str">
        <f>VLOOKUP($A734,'Medical Examinations'!$A$1:$P$2336,14,FALSE)</f>
        <v>No</v>
      </c>
      <c r="J734" s="7" t="str">
        <f>VLOOKUP($A734,'Medical Examinations'!$A$1:$P$2336,15,FALSE)</f>
        <v>Obesity</v>
      </c>
      <c r="K734" s="7" t="str">
        <f>VLOOKUP($A734,'Medical Examinations'!$A$1:$P$2336,16,FALSE)</f>
        <v>Normal</v>
      </c>
      <c r="L734" s="12">
        <f>VLOOKUP($A734,'Hospitalisation Details'!$A$1:$U$2344,18,FALSE)</f>
        <v>21828</v>
      </c>
      <c r="M734" s="21">
        <f>VLOOKUP($A734,'Hospitalisation Details'!$A$1:$U$2344,21,FALSE)</f>
        <v>13880.95</v>
      </c>
      <c r="N734" s="9" t="str">
        <f>VLOOKUP($A734,'Hospitalisation Details'!$A$1:$U$2344,14,FALSE)</f>
        <v>tier - 2</v>
      </c>
      <c r="O734" s="9" t="str">
        <f>VLOOKUP($A734,'Hospitalisation Details'!$A$1:$U$2344,15,FALSE)</f>
        <v>tier - 2</v>
      </c>
      <c r="P734" s="9" t="str">
        <f>VLOOKUP($A734,'Hospitalisation Details'!$A$1:$U$2344,16,FALSE)</f>
        <v>R1011</v>
      </c>
      <c r="Q734" s="9">
        <f>VLOOKUP($A734,'Hospitalisation Details'!$A$1:$U$2344,20,FALSE)</f>
        <v>63</v>
      </c>
    </row>
    <row r="735" spans="1:17" ht="15.75" x14ac:dyDescent="0.25">
      <c r="A735" s="10" t="s">
        <v>1637</v>
      </c>
      <c r="B735" s="7" t="str">
        <f>VLOOKUP($A735,'Customer Names'!$A$1:$E$2336,4,FALSE)</f>
        <v xml:space="preserve">  Tracy</v>
      </c>
      <c r="C735" s="7">
        <f>VLOOKUP($A735,'Medical Examinations'!$A$1:$P$2336,2,FALSE)</f>
        <v>41.02</v>
      </c>
      <c r="D735" s="7">
        <f>VLOOKUP($A735,'Medical Examinations'!$A$1:$P$2336,3,FALSE)</f>
        <v>11.37</v>
      </c>
      <c r="E735" s="7" t="str">
        <f>VLOOKUP($A735,'Medical Examinations'!$A$1:$P$2336,13,FALSE)</f>
        <v>No</v>
      </c>
      <c r="F735" s="7" t="str">
        <f>VLOOKUP($A735,'Medical Examinations'!$A$1:$P$2336,5,FALSE)</f>
        <v>No</v>
      </c>
      <c r="G735" s="7" t="str">
        <f>VLOOKUP($A735,'Medical Examinations'!$A$1:$P$2336,6,FALSE)</f>
        <v>No</v>
      </c>
      <c r="H735" s="7" t="str">
        <f>VLOOKUP($A735,'Medical Examinations'!$A$1:$P$2336,12,FALSE)</f>
        <v>0</v>
      </c>
      <c r="I735" s="7" t="str">
        <f>VLOOKUP($A735,'Medical Examinations'!$A$1:$P$2336,14,FALSE)</f>
        <v>No</v>
      </c>
      <c r="J735" s="7" t="str">
        <f>VLOOKUP($A735,'Medical Examinations'!$A$1:$P$2336,15,FALSE)</f>
        <v>Obesity</v>
      </c>
      <c r="K735" s="7" t="str">
        <f>VLOOKUP($A735,'Medical Examinations'!$A$1:$P$2336,16,FALSE)</f>
        <v>Diabetes</v>
      </c>
      <c r="L735" s="12">
        <f>VLOOKUP($A735,'Hospitalisation Details'!$A$1:$U$2344,18,FALSE)</f>
        <v>28843</v>
      </c>
      <c r="M735" s="21">
        <f>VLOOKUP($A735,'Hospitalisation Details'!$A$1:$U$2344,21,FALSE)</f>
        <v>13874.89</v>
      </c>
      <c r="N735" s="9" t="str">
        <f>VLOOKUP($A735,'Hospitalisation Details'!$A$1:$U$2344,14,FALSE)</f>
        <v>tier - 2</v>
      </c>
      <c r="O735" s="9" t="str">
        <f>VLOOKUP($A735,'Hospitalisation Details'!$A$1:$U$2344,15,FALSE)</f>
        <v>tier - 1</v>
      </c>
      <c r="P735" s="9" t="str">
        <f>VLOOKUP($A735,'Hospitalisation Details'!$A$1:$U$2344,16,FALSE)</f>
        <v>R1012</v>
      </c>
      <c r="Q735" s="9">
        <f>VLOOKUP($A735,'Hospitalisation Details'!$A$1:$U$2344,20,FALSE)</f>
        <v>44</v>
      </c>
    </row>
    <row r="736" spans="1:17" ht="15.75" x14ac:dyDescent="0.25">
      <c r="A736" s="10" t="s">
        <v>1636</v>
      </c>
      <c r="B736" s="7" t="str">
        <f>VLOOKUP($A736,'Customer Names'!$A$1:$E$2336,4,FALSE)</f>
        <v xml:space="preserve">  Emily S</v>
      </c>
      <c r="C736" s="7">
        <f>VLOOKUP($A736,'Medical Examinations'!$A$1:$P$2336,2,FALSE)</f>
        <v>32.68</v>
      </c>
      <c r="D736" s="7">
        <f>VLOOKUP($A736,'Medical Examinations'!$A$1:$P$2336,3,FALSE)</f>
        <v>11.87</v>
      </c>
      <c r="E736" s="7" t="str">
        <f>VLOOKUP($A736,'Medical Examinations'!$A$1:$P$2336,13,FALSE)</f>
        <v>No</v>
      </c>
      <c r="F736" s="7" t="str">
        <f>VLOOKUP($A736,'Medical Examinations'!$A$1:$P$2336,5,FALSE)</f>
        <v>No</v>
      </c>
      <c r="G736" s="7" t="str">
        <f>VLOOKUP($A736,'Medical Examinations'!$A$1:$P$2336,6,FALSE)</f>
        <v>No</v>
      </c>
      <c r="H736" s="7" t="str">
        <f>VLOOKUP($A736,'Medical Examinations'!$A$1:$P$2336,12,FALSE)</f>
        <v>0</v>
      </c>
      <c r="I736" s="7" t="str">
        <f>VLOOKUP($A736,'Medical Examinations'!$A$1:$P$2336,14,FALSE)</f>
        <v>No</v>
      </c>
      <c r="J736" s="7" t="str">
        <f>VLOOKUP($A736,'Medical Examinations'!$A$1:$P$2336,15,FALSE)</f>
        <v>Obesity</v>
      </c>
      <c r="K736" s="7" t="str">
        <f>VLOOKUP($A736,'Medical Examinations'!$A$1:$P$2336,16,FALSE)</f>
        <v>Diabetes</v>
      </c>
      <c r="L736" s="12">
        <f>VLOOKUP($A736,'Hospitalisation Details'!$A$1:$U$2344,18,FALSE)</f>
        <v>22118</v>
      </c>
      <c r="M736" s="21">
        <f>VLOOKUP($A736,'Hospitalisation Details'!$A$1:$U$2344,21,FALSE)</f>
        <v>13844.8</v>
      </c>
      <c r="N736" s="9" t="str">
        <f>VLOOKUP($A736,'Hospitalisation Details'!$A$1:$U$2344,14,FALSE)</f>
        <v>tier - 2</v>
      </c>
      <c r="O736" s="9" t="str">
        <f>VLOOKUP($A736,'Hospitalisation Details'!$A$1:$U$2344,15,FALSE)</f>
        <v>tier - 2</v>
      </c>
      <c r="P736" s="9" t="str">
        <f>VLOOKUP($A736,'Hospitalisation Details'!$A$1:$U$2344,16,FALSE)</f>
        <v>R1012</v>
      </c>
      <c r="Q736" s="9">
        <f>VLOOKUP($A736,'Hospitalisation Details'!$A$1:$U$2344,20,FALSE)</f>
        <v>62</v>
      </c>
    </row>
    <row r="737" spans="1:17" ht="15.75" x14ac:dyDescent="0.25">
      <c r="A737" s="10" t="s">
        <v>1635</v>
      </c>
      <c r="B737" s="7" t="str">
        <f>VLOOKUP($A737,'Customer Names'!$A$1:$E$2336,4,FALSE)</f>
        <v xml:space="preserve">  Kelly R</v>
      </c>
      <c r="C737" s="7">
        <f>VLOOKUP($A737,'Medical Examinations'!$A$1:$P$2336,2,FALSE)</f>
        <v>21.7</v>
      </c>
      <c r="D737" s="7">
        <f>VLOOKUP($A737,'Medical Examinations'!$A$1:$P$2336,3,FALSE)</f>
        <v>4.9000000000000004</v>
      </c>
      <c r="E737" s="7" t="str">
        <f>VLOOKUP($A737,'Medical Examinations'!$A$1:$P$2336,13,FALSE)</f>
        <v>No</v>
      </c>
      <c r="F737" s="7" t="str">
        <f>VLOOKUP($A737,'Medical Examinations'!$A$1:$P$2336,5,FALSE)</f>
        <v>No</v>
      </c>
      <c r="G737" s="7" t="str">
        <f>VLOOKUP($A737,'Medical Examinations'!$A$1:$P$2336,6,FALSE)</f>
        <v>Yes</v>
      </c>
      <c r="H737" s="7">
        <f>VLOOKUP($A737,'Medical Examinations'!$A$1:$P$2336,12,FALSE)</f>
        <v>1</v>
      </c>
      <c r="I737" s="7" t="str">
        <f>VLOOKUP($A737,'Medical Examinations'!$A$1:$P$2336,14,FALSE)</f>
        <v>Yes</v>
      </c>
      <c r="J737" s="7" t="str">
        <f>VLOOKUP($A737,'Medical Examinations'!$A$1:$P$2336,15,FALSE)</f>
        <v>Normal weight</v>
      </c>
      <c r="K737" s="7" t="str">
        <f>VLOOKUP($A737,'Medical Examinations'!$A$1:$P$2336,16,FALSE)</f>
        <v>Normal</v>
      </c>
      <c r="L737" s="12">
        <f>VLOOKUP($A737,'Hospitalisation Details'!$A$1:$U$2344,18,FALSE)</f>
        <v>37779</v>
      </c>
      <c r="M737" s="21">
        <f>VLOOKUP($A737,'Hospitalisation Details'!$A$1:$U$2344,21,FALSE)</f>
        <v>13844.51</v>
      </c>
      <c r="N737" s="9" t="str">
        <f>VLOOKUP($A737,'Hospitalisation Details'!$A$1:$U$2344,14,FALSE)</f>
        <v>tier - 2</v>
      </c>
      <c r="O737" s="9" t="str">
        <f>VLOOKUP($A737,'Hospitalisation Details'!$A$1:$U$2344,15,FALSE)</f>
        <v>tier - 1</v>
      </c>
      <c r="P737" s="9" t="str">
        <f>VLOOKUP($A737,'Hospitalisation Details'!$A$1:$U$2344,16,FALSE)</f>
        <v>R1011</v>
      </c>
      <c r="Q737" s="9">
        <f>VLOOKUP($A737,'Hospitalisation Details'!$A$1:$U$2344,20,FALSE)</f>
        <v>20</v>
      </c>
    </row>
    <row r="738" spans="1:17" ht="15.75" x14ac:dyDescent="0.25">
      <c r="A738" s="10" t="s">
        <v>1634</v>
      </c>
      <c r="B738" s="7" t="str">
        <f>VLOOKUP($A738,'Customer Names'!$A$1:$E$2336,4,FALSE)</f>
        <v xml:space="preserve">  Kyle</v>
      </c>
      <c r="C738" s="7">
        <f>VLOOKUP($A738,'Medical Examinations'!$A$1:$P$2336,2,FALSE)</f>
        <v>40.479999999999997</v>
      </c>
      <c r="D738" s="7">
        <f>VLOOKUP($A738,'Medical Examinations'!$A$1:$P$2336,3,FALSE)</f>
        <v>6.7</v>
      </c>
      <c r="E738" s="7" t="str">
        <f>VLOOKUP($A738,'Medical Examinations'!$A$1:$P$2336,13,FALSE)</f>
        <v>No</v>
      </c>
      <c r="F738" s="7" t="str">
        <f>VLOOKUP($A738,'Medical Examinations'!$A$1:$P$2336,5,FALSE)</f>
        <v>No</v>
      </c>
      <c r="G738" s="7" t="str">
        <f>VLOOKUP($A738,'Medical Examinations'!$A$1:$P$2336,6,FALSE)</f>
        <v>No</v>
      </c>
      <c r="H738" s="7">
        <f>VLOOKUP($A738,'Medical Examinations'!$A$1:$P$2336,12,FALSE)</f>
        <v>3</v>
      </c>
      <c r="I738" s="7" t="str">
        <f>VLOOKUP($A738,'Medical Examinations'!$A$1:$P$2336,14,FALSE)</f>
        <v>No</v>
      </c>
      <c r="J738" s="7" t="str">
        <f>VLOOKUP($A738,'Medical Examinations'!$A$1:$P$2336,15,FALSE)</f>
        <v>Obesity</v>
      </c>
      <c r="K738" s="7" t="str">
        <f>VLOOKUP($A738,'Medical Examinations'!$A$1:$P$2336,16,FALSE)</f>
        <v>Diabetes</v>
      </c>
      <c r="L738" s="12">
        <f>VLOOKUP($A738,'Hospitalisation Details'!$A$1:$U$2344,18,FALSE)</f>
        <v>21529</v>
      </c>
      <c r="M738" s="21">
        <f>VLOOKUP($A738,'Hospitalisation Details'!$A$1:$U$2344,21,FALSE)</f>
        <v>13831.12</v>
      </c>
      <c r="N738" s="9" t="str">
        <f>VLOOKUP($A738,'Hospitalisation Details'!$A$1:$U$2344,14,FALSE)</f>
        <v>tier - 3</v>
      </c>
      <c r="O738" s="9" t="str">
        <f>VLOOKUP($A738,'Hospitalisation Details'!$A$1:$U$2344,15,FALSE)</f>
        <v>tier - 1</v>
      </c>
      <c r="P738" s="9" t="str">
        <f>VLOOKUP($A738,'Hospitalisation Details'!$A$1:$U$2344,16,FALSE)</f>
        <v>R1013</v>
      </c>
      <c r="Q738" s="9">
        <f>VLOOKUP($A738,'Hospitalisation Details'!$A$1:$U$2344,20,FALSE)</f>
        <v>64</v>
      </c>
    </row>
    <row r="739" spans="1:17" ht="15.75" x14ac:dyDescent="0.25">
      <c r="A739" s="10" t="s">
        <v>1633</v>
      </c>
      <c r="B739" s="7" t="str">
        <f>VLOOKUP($A739,'Customer Names'!$A$1:$E$2336,4,FALSE)</f>
        <v xml:space="preserve">  Bruce A Jr</v>
      </c>
      <c r="C739" s="7">
        <f>VLOOKUP($A739,'Medical Examinations'!$A$1:$P$2336,2,FALSE)</f>
        <v>34.5</v>
      </c>
      <c r="D739" s="7">
        <f>VLOOKUP($A739,'Medical Examinations'!$A$1:$P$2336,3,FALSE)</f>
        <v>10.3</v>
      </c>
      <c r="E739" s="7" t="str">
        <f>VLOOKUP($A739,'Medical Examinations'!$A$1:$P$2336,13,FALSE)</f>
        <v>No</v>
      </c>
      <c r="F739" s="7" t="str">
        <f>VLOOKUP($A739,'Medical Examinations'!$A$1:$P$2336,5,FALSE)</f>
        <v>No</v>
      </c>
      <c r="G739" s="7" t="str">
        <f>VLOOKUP($A739,'Medical Examinations'!$A$1:$P$2336,6,FALSE)</f>
        <v>No</v>
      </c>
      <c r="H739" s="7">
        <f>VLOOKUP($A739,'Medical Examinations'!$A$1:$P$2336,12,FALSE)</f>
        <v>3</v>
      </c>
      <c r="I739" s="7" t="str">
        <f>VLOOKUP($A739,'Medical Examinations'!$A$1:$P$2336,14,FALSE)</f>
        <v>No</v>
      </c>
      <c r="J739" s="7" t="str">
        <f>VLOOKUP($A739,'Medical Examinations'!$A$1:$P$2336,15,FALSE)</f>
        <v>Obesity</v>
      </c>
      <c r="K739" s="7" t="str">
        <f>VLOOKUP($A739,'Medical Examinations'!$A$1:$P$2336,16,FALSE)</f>
        <v>Diabetes</v>
      </c>
      <c r="L739" s="12">
        <f>VLOOKUP($A739,'Hospitalisation Details'!$A$1:$U$2344,18,FALSE)</f>
        <v>21514</v>
      </c>
      <c r="M739" s="21">
        <f>VLOOKUP($A739,'Hospitalisation Details'!$A$1:$U$2344,21,FALSE)</f>
        <v>13822.8</v>
      </c>
      <c r="N739" s="9" t="str">
        <f>VLOOKUP($A739,'Hospitalisation Details'!$A$1:$U$2344,14,FALSE)</f>
        <v>tier - 3</v>
      </c>
      <c r="O739" s="9" t="str">
        <f>VLOOKUP($A739,'Hospitalisation Details'!$A$1:$U$2344,15,FALSE)</f>
        <v>tier - 3</v>
      </c>
      <c r="P739" s="9" t="str">
        <f>VLOOKUP($A739,'Hospitalisation Details'!$A$1:$U$2344,16,FALSE)</f>
        <v>R1011</v>
      </c>
      <c r="Q739" s="9">
        <f>VLOOKUP($A739,'Hospitalisation Details'!$A$1:$U$2344,20,FALSE)</f>
        <v>64</v>
      </c>
    </row>
    <row r="740" spans="1:17" ht="15.75" x14ac:dyDescent="0.25">
      <c r="A740" s="10" t="s">
        <v>1632</v>
      </c>
      <c r="B740" s="7" t="str">
        <f>VLOOKUP($A740,'Customer Names'!$A$1:$E$2336,4,FALSE)</f>
        <v xml:space="preserve">  Cary J</v>
      </c>
      <c r="C740" s="7">
        <f>VLOOKUP($A740,'Medical Examinations'!$A$1:$P$2336,2,FALSE)</f>
        <v>45.9</v>
      </c>
      <c r="D740" s="7">
        <f>VLOOKUP($A740,'Medical Examinations'!$A$1:$P$2336,3,FALSE)</f>
        <v>11.14</v>
      </c>
      <c r="E740" s="7" t="str">
        <f>VLOOKUP($A740,'Medical Examinations'!$A$1:$P$2336,13,FALSE)</f>
        <v>Yes</v>
      </c>
      <c r="F740" s="7" t="str">
        <f>VLOOKUP($A740,'Medical Examinations'!$A$1:$P$2336,5,FALSE)</f>
        <v>No</v>
      </c>
      <c r="G740" s="7" t="str">
        <f>VLOOKUP($A740,'Medical Examinations'!$A$1:$P$2336,6,FALSE)</f>
        <v>No</v>
      </c>
      <c r="H740" s="7">
        <f>VLOOKUP($A740,'Medical Examinations'!$A$1:$P$2336,12,FALSE)</f>
        <v>1</v>
      </c>
      <c r="I740" s="7" t="str">
        <f>VLOOKUP($A740,'Medical Examinations'!$A$1:$P$2336,14,FALSE)</f>
        <v>No</v>
      </c>
      <c r="J740" s="7" t="str">
        <f>VLOOKUP($A740,'Medical Examinations'!$A$1:$P$2336,15,FALSE)</f>
        <v>Obesity</v>
      </c>
      <c r="K740" s="7" t="str">
        <f>VLOOKUP($A740,'Medical Examinations'!$A$1:$P$2336,16,FALSE)</f>
        <v>Diabetes</v>
      </c>
      <c r="L740" s="12">
        <f>VLOOKUP($A740,'Hospitalisation Details'!$A$1:$U$2344,18,FALSE)</f>
        <v>31754</v>
      </c>
      <c r="M740" s="21">
        <f>VLOOKUP($A740,'Hospitalisation Details'!$A$1:$U$2344,21,FALSE)</f>
        <v>13819.49</v>
      </c>
      <c r="N740" s="9" t="str">
        <f>VLOOKUP($A740,'Hospitalisation Details'!$A$1:$U$2344,14,FALSE)</f>
        <v>tier - 3</v>
      </c>
      <c r="O740" s="9" t="str">
        <f>VLOOKUP($A740,'Hospitalisation Details'!$A$1:$U$2344,15,FALSE)</f>
        <v>tier - 2</v>
      </c>
      <c r="P740" s="9" t="str">
        <f>VLOOKUP($A740,'Hospitalisation Details'!$A$1:$U$2344,16,FALSE)</f>
        <v>R1012</v>
      </c>
      <c r="Q740" s="9">
        <f>VLOOKUP($A740,'Hospitalisation Details'!$A$1:$U$2344,20,FALSE)</f>
        <v>36</v>
      </c>
    </row>
    <row r="741" spans="1:17" ht="15.75" x14ac:dyDescent="0.25">
      <c r="A741" s="10" t="s">
        <v>1631</v>
      </c>
      <c r="B741" s="7" t="str">
        <f>VLOOKUP($A741,'Customer Names'!$A$1:$E$2336,4,FALSE)</f>
        <v xml:space="preserve">  Jill M</v>
      </c>
      <c r="C741" s="7">
        <f>VLOOKUP($A741,'Medical Examinations'!$A$1:$P$2336,2,FALSE)</f>
        <v>33.479999999999997</v>
      </c>
      <c r="D741" s="7">
        <f>VLOOKUP($A741,'Medical Examinations'!$A$1:$P$2336,3,FALSE)</f>
        <v>4.74</v>
      </c>
      <c r="E741" s="7" t="str">
        <f>VLOOKUP($A741,'Medical Examinations'!$A$1:$P$2336,13,FALSE)</f>
        <v>Yes</v>
      </c>
      <c r="F741" s="7" t="str">
        <f>VLOOKUP($A741,'Medical Examinations'!$A$1:$P$2336,5,FALSE)</f>
        <v>No</v>
      </c>
      <c r="G741" s="7" t="str">
        <f>VLOOKUP($A741,'Medical Examinations'!$A$1:$P$2336,6,FALSE)</f>
        <v>No</v>
      </c>
      <c r="H741" s="7">
        <f>VLOOKUP($A741,'Medical Examinations'!$A$1:$P$2336,12,FALSE)</f>
        <v>2</v>
      </c>
      <c r="I741" s="7" t="str">
        <f>VLOOKUP($A741,'Medical Examinations'!$A$1:$P$2336,14,FALSE)</f>
        <v>No</v>
      </c>
      <c r="J741" s="7" t="str">
        <f>VLOOKUP($A741,'Medical Examinations'!$A$1:$P$2336,15,FALSE)</f>
        <v>Obesity</v>
      </c>
      <c r="K741" s="7" t="str">
        <f>VLOOKUP($A741,'Medical Examinations'!$A$1:$P$2336,16,FALSE)</f>
        <v>Normal</v>
      </c>
      <c r="L741" s="12">
        <f>VLOOKUP($A741,'Hospitalisation Details'!$A$1:$U$2344,18,FALSE)</f>
        <v>24421</v>
      </c>
      <c r="M741" s="21">
        <f>VLOOKUP($A741,'Hospitalisation Details'!$A$1:$U$2344,21,FALSE)</f>
        <v>13801.61</v>
      </c>
      <c r="N741" s="9" t="str">
        <f>VLOOKUP($A741,'Hospitalisation Details'!$A$1:$U$2344,14,FALSE)</f>
        <v>tier - 3</v>
      </c>
      <c r="O741" s="9" t="str">
        <f>VLOOKUP($A741,'Hospitalisation Details'!$A$1:$U$2344,15,FALSE)</f>
        <v>tier - 3</v>
      </c>
      <c r="P741" s="9" t="str">
        <f>VLOOKUP($A741,'Hospitalisation Details'!$A$1:$U$2344,16,FALSE)</f>
        <v>R1026</v>
      </c>
      <c r="Q741" s="9">
        <f>VLOOKUP($A741,'Hospitalisation Details'!$A$1:$U$2344,20,FALSE)</f>
        <v>56</v>
      </c>
    </row>
    <row r="742" spans="1:17" ht="15.75" x14ac:dyDescent="0.25">
      <c r="A742" s="10" t="s">
        <v>1630</v>
      </c>
      <c r="B742" s="7" t="str">
        <f>VLOOKUP($A742,'Customer Names'!$A$1:$E$2336,4,FALSE)</f>
        <v xml:space="preserve">  Chris</v>
      </c>
      <c r="C742" s="7">
        <f>VLOOKUP($A742,'Medical Examinations'!$A$1:$P$2336,2,FALSE)</f>
        <v>28.31</v>
      </c>
      <c r="D742" s="7">
        <f>VLOOKUP($A742,'Medical Examinations'!$A$1:$P$2336,3,FALSE)</f>
        <v>5.96</v>
      </c>
      <c r="E742" s="7" t="str">
        <f>VLOOKUP($A742,'Medical Examinations'!$A$1:$P$2336,13,FALSE)</f>
        <v>Yes</v>
      </c>
      <c r="F742" s="7" t="str">
        <f>VLOOKUP($A742,'Medical Examinations'!$A$1:$P$2336,5,FALSE)</f>
        <v>No</v>
      </c>
      <c r="G742" s="7" t="str">
        <f>VLOOKUP($A742,'Medical Examinations'!$A$1:$P$2336,6,FALSE)</f>
        <v>No</v>
      </c>
      <c r="H742" s="7">
        <f>VLOOKUP($A742,'Medical Examinations'!$A$1:$P$2336,12,FALSE)</f>
        <v>2</v>
      </c>
      <c r="I742" s="7" t="str">
        <f>VLOOKUP($A742,'Medical Examinations'!$A$1:$P$2336,14,FALSE)</f>
        <v>No</v>
      </c>
      <c r="J742" s="7" t="str">
        <f>VLOOKUP($A742,'Medical Examinations'!$A$1:$P$2336,15,FALSE)</f>
        <v>Over weight</v>
      </c>
      <c r="K742" s="7" t="str">
        <f>VLOOKUP($A742,'Medical Examinations'!$A$1:$P$2336,16,FALSE)</f>
        <v>Prediabetes</v>
      </c>
      <c r="L742" s="12">
        <f>VLOOKUP($A742,'Hospitalisation Details'!$A$1:$U$2344,18,FALSE)</f>
        <v>21768</v>
      </c>
      <c r="M742" s="21">
        <f>VLOOKUP($A742,'Hospitalisation Details'!$A$1:$U$2344,21,FALSE)</f>
        <v>13770.1</v>
      </c>
      <c r="N742" s="9" t="str">
        <f>VLOOKUP($A742,'Hospitalisation Details'!$A$1:$U$2344,14,FALSE)</f>
        <v>tier - 3</v>
      </c>
      <c r="O742" s="9" t="str">
        <f>VLOOKUP($A742,'Hospitalisation Details'!$A$1:$U$2344,15,FALSE)</f>
        <v>tier - 1</v>
      </c>
      <c r="P742" s="9" t="str">
        <f>VLOOKUP($A742,'Hospitalisation Details'!$A$1:$U$2344,16,FALSE)</f>
        <v>R1012</v>
      </c>
      <c r="Q742" s="9">
        <f>VLOOKUP($A742,'Hospitalisation Details'!$A$1:$U$2344,20,FALSE)</f>
        <v>63</v>
      </c>
    </row>
    <row r="743" spans="1:17" ht="15.75" x14ac:dyDescent="0.25">
      <c r="A743" s="10" t="s">
        <v>1629</v>
      </c>
      <c r="B743" s="7" t="str">
        <f>VLOOKUP($A743,'Customer Names'!$A$1:$E$2336,4,FALSE)</f>
        <v xml:space="preserve">  Michael E</v>
      </c>
      <c r="C743" s="7">
        <f>VLOOKUP($A743,'Medical Examinations'!$A$1:$P$2336,2,FALSE)</f>
        <v>21.565000000000001</v>
      </c>
      <c r="D743" s="7">
        <f>VLOOKUP($A743,'Medical Examinations'!$A$1:$P$2336,3,FALSE)</f>
        <v>4.95</v>
      </c>
      <c r="E743" s="7" t="str">
        <f>VLOOKUP($A743,'Medical Examinations'!$A$1:$P$2336,13,FALSE)</f>
        <v>No</v>
      </c>
      <c r="F743" s="7" t="str">
        <f>VLOOKUP($A743,'Medical Examinations'!$A$1:$P$2336,5,FALSE)</f>
        <v>yes</v>
      </c>
      <c r="G743" s="7" t="str">
        <f>VLOOKUP($A743,'Medical Examinations'!$A$1:$P$2336,6,FALSE)</f>
        <v>No</v>
      </c>
      <c r="H743" s="7">
        <f>VLOOKUP($A743,'Medical Examinations'!$A$1:$P$2336,12,FALSE)</f>
        <v>1</v>
      </c>
      <c r="I743" s="7" t="str">
        <f>VLOOKUP($A743,'Medical Examinations'!$A$1:$P$2336,14,FALSE)</f>
        <v>Yes</v>
      </c>
      <c r="J743" s="7" t="str">
        <f>VLOOKUP($A743,'Medical Examinations'!$A$1:$P$2336,15,FALSE)</f>
        <v>Normal weight</v>
      </c>
      <c r="K743" s="7" t="str">
        <f>VLOOKUP($A743,'Medical Examinations'!$A$1:$P$2336,16,FALSE)</f>
        <v>Normal</v>
      </c>
      <c r="L743" s="12">
        <f>VLOOKUP($A743,'Hospitalisation Details'!$A$1:$U$2344,18,FALSE)</f>
        <v>38184</v>
      </c>
      <c r="M743" s="21">
        <f>VLOOKUP($A743,'Hospitalisation Details'!$A$1:$U$2344,21,FALSE)</f>
        <v>13747.87</v>
      </c>
      <c r="N743" s="9" t="str">
        <f>VLOOKUP($A743,'Hospitalisation Details'!$A$1:$U$2344,14,FALSE)</f>
        <v>tier - 3</v>
      </c>
      <c r="O743" s="9" t="str">
        <f>VLOOKUP($A743,'Hospitalisation Details'!$A$1:$U$2344,15,FALSE)</f>
        <v>tier - 2</v>
      </c>
      <c r="P743" s="9" t="str">
        <f>VLOOKUP($A743,'Hospitalisation Details'!$A$1:$U$2344,16,FALSE)</f>
        <v>R1018</v>
      </c>
      <c r="Q743" s="9">
        <f>VLOOKUP($A743,'Hospitalisation Details'!$A$1:$U$2344,20,FALSE)</f>
        <v>18</v>
      </c>
    </row>
    <row r="744" spans="1:17" ht="15.75" x14ac:dyDescent="0.25">
      <c r="A744" s="10" t="s">
        <v>1628</v>
      </c>
      <c r="B744" s="7" t="str">
        <f>VLOOKUP($A744,'Customer Names'!$A$1:$E$2336,4,FALSE)</f>
        <v xml:space="preserve">  Lauren</v>
      </c>
      <c r="C744" s="7">
        <f>VLOOKUP($A744,'Medical Examinations'!$A$1:$P$2336,2,FALSE)</f>
        <v>35.590000000000003</v>
      </c>
      <c r="D744" s="7">
        <f>VLOOKUP($A744,'Medical Examinations'!$A$1:$P$2336,3,FALSE)</f>
        <v>5.21</v>
      </c>
      <c r="E744" s="7" t="str">
        <f>VLOOKUP($A744,'Medical Examinations'!$A$1:$P$2336,13,FALSE)</f>
        <v>Yes</v>
      </c>
      <c r="F744" s="7" t="str">
        <f>VLOOKUP($A744,'Medical Examinations'!$A$1:$P$2336,5,FALSE)</f>
        <v>No</v>
      </c>
      <c r="G744" s="7" t="str">
        <f>VLOOKUP($A744,'Medical Examinations'!$A$1:$P$2336,6,FALSE)</f>
        <v>Yes</v>
      </c>
      <c r="H744" s="7">
        <f>VLOOKUP($A744,'Medical Examinations'!$A$1:$P$2336,12,FALSE)</f>
        <v>1</v>
      </c>
      <c r="I744" s="7" t="str">
        <f>VLOOKUP($A744,'Medical Examinations'!$A$1:$P$2336,14,FALSE)</f>
        <v>No</v>
      </c>
      <c r="J744" s="7" t="str">
        <f>VLOOKUP($A744,'Medical Examinations'!$A$1:$P$2336,15,FALSE)</f>
        <v>Obesity</v>
      </c>
      <c r="K744" s="7" t="str">
        <f>VLOOKUP($A744,'Medical Examinations'!$A$1:$P$2336,16,FALSE)</f>
        <v>Normal</v>
      </c>
      <c r="L744" s="12">
        <f>VLOOKUP($A744,'Hospitalisation Details'!$A$1:$U$2344,18,FALSE)</f>
        <v>25499</v>
      </c>
      <c r="M744" s="21">
        <f>VLOOKUP($A744,'Hospitalisation Details'!$A$1:$U$2344,21,FALSE)</f>
        <v>13746.74</v>
      </c>
      <c r="N744" s="9" t="str">
        <f>VLOOKUP($A744,'Hospitalisation Details'!$A$1:$U$2344,14,FALSE)</f>
        <v>tier - 3</v>
      </c>
      <c r="O744" s="9" t="str">
        <f>VLOOKUP($A744,'Hospitalisation Details'!$A$1:$U$2344,15,FALSE)</f>
        <v>tier - 2</v>
      </c>
      <c r="P744" s="9" t="str">
        <f>VLOOKUP($A744,'Hospitalisation Details'!$A$1:$U$2344,16,FALSE)</f>
        <v>R1026</v>
      </c>
      <c r="Q744" s="9">
        <f>VLOOKUP($A744,'Hospitalisation Details'!$A$1:$U$2344,20,FALSE)</f>
        <v>53</v>
      </c>
    </row>
    <row r="745" spans="1:17" ht="15.75" x14ac:dyDescent="0.25">
      <c r="A745" s="10" t="s">
        <v>1627</v>
      </c>
      <c r="B745" s="7" t="str">
        <f>VLOOKUP($A745,'Customer Names'!$A$1:$E$2336,4,FALSE)</f>
        <v xml:space="preserve">  Kathryn E</v>
      </c>
      <c r="C745" s="7">
        <f>VLOOKUP($A745,'Medical Examinations'!$A$1:$P$2336,2,FALSE)</f>
        <v>43.44</v>
      </c>
      <c r="D745" s="7">
        <f>VLOOKUP($A745,'Medical Examinations'!$A$1:$P$2336,3,FALSE)</f>
        <v>4.8600000000000003</v>
      </c>
      <c r="E745" s="7" t="str">
        <f>VLOOKUP($A745,'Medical Examinations'!$A$1:$P$2336,13,FALSE)</f>
        <v>Yes</v>
      </c>
      <c r="F745" s="7" t="str">
        <f>VLOOKUP($A745,'Medical Examinations'!$A$1:$P$2336,5,FALSE)</f>
        <v>No</v>
      </c>
      <c r="G745" s="7" t="str">
        <f>VLOOKUP($A745,'Medical Examinations'!$A$1:$P$2336,6,FALSE)</f>
        <v>No</v>
      </c>
      <c r="H745" s="7" t="str">
        <f>VLOOKUP($A745,'Medical Examinations'!$A$1:$P$2336,12,FALSE)</f>
        <v>0</v>
      </c>
      <c r="I745" s="7" t="str">
        <f>VLOOKUP($A745,'Medical Examinations'!$A$1:$P$2336,14,FALSE)</f>
        <v>No</v>
      </c>
      <c r="J745" s="7" t="str">
        <f>VLOOKUP($A745,'Medical Examinations'!$A$1:$P$2336,15,FALSE)</f>
        <v>Obesity</v>
      </c>
      <c r="K745" s="7" t="str">
        <f>VLOOKUP($A745,'Medical Examinations'!$A$1:$P$2336,16,FALSE)</f>
        <v>Normal</v>
      </c>
      <c r="L745" s="12">
        <f>VLOOKUP($A745,'Hospitalisation Details'!$A$1:$U$2344,18,FALSE)</f>
        <v>31288</v>
      </c>
      <c r="M745" s="21">
        <f>VLOOKUP($A745,'Hospitalisation Details'!$A$1:$U$2344,21,FALSE)</f>
        <v>13726.21</v>
      </c>
      <c r="N745" s="9" t="str">
        <f>VLOOKUP($A745,'Hospitalisation Details'!$A$1:$U$2344,14,FALSE)</f>
        <v>tier - 3</v>
      </c>
      <c r="O745" s="9" t="str">
        <f>VLOOKUP($A745,'Hospitalisation Details'!$A$1:$U$2344,15,FALSE)</f>
        <v>tier - 3</v>
      </c>
      <c r="P745" s="9" t="str">
        <f>VLOOKUP($A745,'Hospitalisation Details'!$A$1:$U$2344,16,FALSE)</f>
        <v>R1026</v>
      </c>
      <c r="Q745" s="9">
        <f>VLOOKUP($A745,'Hospitalisation Details'!$A$1:$U$2344,20,FALSE)</f>
        <v>37</v>
      </c>
    </row>
    <row r="746" spans="1:17" ht="15.75" x14ac:dyDescent="0.25">
      <c r="A746" s="10" t="s">
        <v>1626</v>
      </c>
      <c r="B746" s="7" t="str">
        <f>VLOOKUP($A746,'Customer Names'!$A$1:$E$2336,4,FALSE)</f>
        <v xml:space="preserve">  Polly</v>
      </c>
      <c r="C746" s="7">
        <f>VLOOKUP($A746,'Medical Examinations'!$A$1:$P$2336,2,FALSE)</f>
        <v>21.754999999999999</v>
      </c>
      <c r="D746" s="7">
        <f>VLOOKUP($A746,'Medical Examinations'!$A$1:$P$2336,3,FALSE)</f>
        <v>7.79</v>
      </c>
      <c r="E746" s="7" t="str">
        <f>VLOOKUP($A746,'Medical Examinations'!$A$1:$P$2336,13,FALSE)</f>
        <v>Yes</v>
      </c>
      <c r="F746" s="7" t="str">
        <f>VLOOKUP($A746,'Medical Examinations'!$A$1:$P$2336,5,FALSE)</f>
        <v>No</v>
      </c>
      <c r="G746" s="7" t="str">
        <f>VLOOKUP($A746,'Medical Examinations'!$A$1:$P$2336,6,FALSE)</f>
        <v>No</v>
      </c>
      <c r="H746" s="7" t="str">
        <f>VLOOKUP($A746,'Medical Examinations'!$A$1:$P$2336,12,FALSE)</f>
        <v>0</v>
      </c>
      <c r="I746" s="7" t="str">
        <f>VLOOKUP($A746,'Medical Examinations'!$A$1:$P$2336,14,FALSE)</f>
        <v>No</v>
      </c>
      <c r="J746" s="7" t="str">
        <f>VLOOKUP($A746,'Medical Examinations'!$A$1:$P$2336,15,FALSE)</f>
        <v>Normal weight</v>
      </c>
      <c r="K746" s="7" t="str">
        <f>VLOOKUP($A746,'Medical Examinations'!$A$1:$P$2336,16,FALSE)</f>
        <v>Diabetes</v>
      </c>
      <c r="L746" s="12">
        <f>VLOOKUP($A746,'Hospitalisation Details'!$A$1:$U$2344,18,FALSE)</f>
        <v>29800</v>
      </c>
      <c r="M746" s="21">
        <f>VLOOKUP($A746,'Hospitalisation Details'!$A$1:$U$2344,21,FALSE)</f>
        <v>13725.47</v>
      </c>
      <c r="N746" s="9" t="str">
        <f>VLOOKUP($A746,'Hospitalisation Details'!$A$1:$U$2344,14,FALSE)</f>
        <v>tier - 3</v>
      </c>
      <c r="O746" s="9" t="str">
        <f>VLOOKUP($A746,'Hospitalisation Details'!$A$1:$U$2344,15,FALSE)</f>
        <v>tier - 2</v>
      </c>
      <c r="P746" s="9" t="str">
        <f>VLOOKUP($A746,'Hospitalisation Details'!$A$1:$U$2344,16,FALSE)</f>
        <v>R1024</v>
      </c>
      <c r="Q746" s="9">
        <f>VLOOKUP($A746,'Hospitalisation Details'!$A$1:$U$2344,20,FALSE)</f>
        <v>41</v>
      </c>
    </row>
    <row r="747" spans="1:17" ht="15.75" x14ac:dyDescent="0.25">
      <c r="A747" s="10" t="s">
        <v>1625</v>
      </c>
      <c r="B747" s="7" t="str">
        <f>VLOOKUP($A747,'Customer Names'!$A$1:$E$2336,4,FALSE)</f>
        <v xml:space="preserve">  Mark H</v>
      </c>
      <c r="C747" s="7">
        <f>VLOOKUP($A747,'Medical Examinations'!$A$1:$P$2336,2,FALSE)</f>
        <v>44.55</v>
      </c>
      <c r="D747" s="7">
        <f>VLOOKUP($A747,'Medical Examinations'!$A$1:$P$2336,3,FALSE)</f>
        <v>7.12</v>
      </c>
      <c r="E747" s="7" t="str">
        <f>VLOOKUP($A747,'Medical Examinations'!$A$1:$P$2336,13,FALSE)</f>
        <v>Yes</v>
      </c>
      <c r="F747" s="7" t="str">
        <f>VLOOKUP($A747,'Medical Examinations'!$A$1:$P$2336,5,FALSE)</f>
        <v>No</v>
      </c>
      <c r="G747" s="7" t="str">
        <f>VLOOKUP($A747,'Medical Examinations'!$A$1:$P$2336,6,FALSE)</f>
        <v>No</v>
      </c>
      <c r="H747" s="7">
        <f>VLOOKUP($A747,'Medical Examinations'!$A$1:$P$2336,12,FALSE)</f>
        <v>1</v>
      </c>
      <c r="I747" s="7" t="str">
        <f>VLOOKUP($A747,'Medical Examinations'!$A$1:$P$2336,14,FALSE)</f>
        <v>No</v>
      </c>
      <c r="J747" s="7" t="str">
        <f>VLOOKUP($A747,'Medical Examinations'!$A$1:$P$2336,15,FALSE)</f>
        <v>Obesity</v>
      </c>
      <c r="K747" s="7" t="str">
        <f>VLOOKUP($A747,'Medical Examinations'!$A$1:$P$2336,16,FALSE)</f>
        <v>Diabetes</v>
      </c>
      <c r="L747" s="12">
        <f>VLOOKUP($A747,'Hospitalisation Details'!$A$1:$U$2344,18,FALSE)</f>
        <v>31740</v>
      </c>
      <c r="M747" s="21">
        <f>VLOOKUP($A747,'Hospitalisation Details'!$A$1:$U$2344,21,FALSE)</f>
        <v>13714.55</v>
      </c>
      <c r="N747" s="9" t="str">
        <f>VLOOKUP($A747,'Hospitalisation Details'!$A$1:$U$2344,14,FALSE)</f>
        <v>tier - 3</v>
      </c>
      <c r="O747" s="9" t="str">
        <f>VLOOKUP($A747,'Hospitalisation Details'!$A$1:$U$2344,15,FALSE)</f>
        <v>tier - 2</v>
      </c>
      <c r="P747" s="9" t="str">
        <f>VLOOKUP($A747,'Hospitalisation Details'!$A$1:$U$2344,16,FALSE)</f>
        <v>R1023</v>
      </c>
      <c r="Q747" s="9">
        <f>VLOOKUP($A747,'Hospitalisation Details'!$A$1:$U$2344,20,FALSE)</f>
        <v>36</v>
      </c>
    </row>
    <row r="748" spans="1:17" ht="15.75" x14ac:dyDescent="0.25">
      <c r="A748" s="10" t="s">
        <v>1624</v>
      </c>
      <c r="B748" s="7" t="str">
        <f>VLOOKUP($A748,'Customer Names'!$A$1:$E$2336,4,FALSE)</f>
        <v xml:space="preserve">  Jessie M</v>
      </c>
      <c r="C748" s="7">
        <f>VLOOKUP($A748,'Medical Examinations'!$A$1:$P$2336,2,FALSE)</f>
        <v>43.32</v>
      </c>
      <c r="D748" s="7">
        <f>VLOOKUP($A748,'Medical Examinations'!$A$1:$P$2336,3,FALSE)</f>
        <v>4.67</v>
      </c>
      <c r="E748" s="7" t="str">
        <f>VLOOKUP($A748,'Medical Examinations'!$A$1:$P$2336,13,FALSE)</f>
        <v>Yes</v>
      </c>
      <c r="F748" s="7" t="str">
        <f>VLOOKUP($A748,'Medical Examinations'!$A$1:$P$2336,5,FALSE)</f>
        <v>No</v>
      </c>
      <c r="G748" s="7" t="str">
        <f>VLOOKUP($A748,'Medical Examinations'!$A$1:$P$2336,6,FALSE)</f>
        <v>No</v>
      </c>
      <c r="H748" s="7" t="str">
        <f>VLOOKUP($A748,'Medical Examinations'!$A$1:$P$2336,12,FALSE)</f>
        <v>0</v>
      </c>
      <c r="I748" s="7" t="str">
        <f>VLOOKUP($A748,'Medical Examinations'!$A$1:$P$2336,14,FALSE)</f>
        <v>No</v>
      </c>
      <c r="J748" s="7" t="str">
        <f>VLOOKUP($A748,'Medical Examinations'!$A$1:$P$2336,15,FALSE)</f>
        <v>Obesity</v>
      </c>
      <c r="K748" s="7" t="str">
        <f>VLOOKUP($A748,'Medical Examinations'!$A$1:$P$2336,16,FALSE)</f>
        <v>Normal</v>
      </c>
      <c r="L748" s="12">
        <f>VLOOKUP($A748,'Hospitalisation Details'!$A$1:$U$2344,18,FALSE)</f>
        <v>31304</v>
      </c>
      <c r="M748" s="21">
        <f>VLOOKUP($A748,'Hospitalisation Details'!$A$1:$U$2344,21,FALSE)</f>
        <v>13685.51</v>
      </c>
      <c r="N748" s="9" t="str">
        <f>VLOOKUP($A748,'Hospitalisation Details'!$A$1:$U$2344,14,FALSE)</f>
        <v>tier - 3</v>
      </c>
      <c r="O748" s="9" t="str">
        <f>VLOOKUP($A748,'Hospitalisation Details'!$A$1:$U$2344,15,FALSE)</f>
        <v>tier - 1</v>
      </c>
      <c r="P748" s="9" t="str">
        <f>VLOOKUP($A748,'Hospitalisation Details'!$A$1:$U$2344,16,FALSE)</f>
        <v>R1026</v>
      </c>
      <c r="Q748" s="9">
        <f>VLOOKUP($A748,'Hospitalisation Details'!$A$1:$U$2344,20,FALSE)</f>
        <v>37</v>
      </c>
    </row>
    <row r="749" spans="1:17" ht="15.75" x14ac:dyDescent="0.25">
      <c r="A749" s="10" t="s">
        <v>1623</v>
      </c>
      <c r="B749" s="7" t="str">
        <f>VLOOKUP($A749,'Customer Names'!$A$1:$E$2336,4,FALSE)</f>
        <v xml:space="preserve">  Chris</v>
      </c>
      <c r="C749" s="7">
        <f>VLOOKUP($A749,'Medical Examinations'!$A$1:$P$2336,2,FALSE)</f>
        <v>31.23</v>
      </c>
      <c r="D749" s="7">
        <f>VLOOKUP($A749,'Medical Examinations'!$A$1:$P$2336,3,FALSE)</f>
        <v>9.1199999999999992</v>
      </c>
      <c r="E749" s="7" t="str">
        <f>VLOOKUP($A749,'Medical Examinations'!$A$1:$P$2336,13,FALSE)</f>
        <v>Yes</v>
      </c>
      <c r="F749" s="7" t="str">
        <f>VLOOKUP($A749,'Medical Examinations'!$A$1:$P$2336,5,FALSE)</f>
        <v>No</v>
      </c>
      <c r="G749" s="7" t="str">
        <f>VLOOKUP($A749,'Medical Examinations'!$A$1:$P$2336,6,FALSE)</f>
        <v>Yes</v>
      </c>
      <c r="H749" s="7">
        <f>VLOOKUP($A749,'Medical Examinations'!$A$1:$P$2336,12,FALSE)</f>
        <v>1</v>
      </c>
      <c r="I749" s="7" t="str">
        <f>VLOOKUP($A749,'Medical Examinations'!$A$1:$P$2336,14,FALSE)</f>
        <v>No</v>
      </c>
      <c r="J749" s="7" t="str">
        <f>VLOOKUP($A749,'Medical Examinations'!$A$1:$P$2336,15,FALSE)</f>
        <v>Obesity</v>
      </c>
      <c r="K749" s="7" t="str">
        <f>VLOOKUP($A749,'Medical Examinations'!$A$1:$P$2336,16,FALSE)</f>
        <v>Diabetes</v>
      </c>
      <c r="L749" s="12">
        <f>VLOOKUP($A749,'Hospitalisation Details'!$A$1:$U$2344,18,FALSE)</f>
        <v>23227</v>
      </c>
      <c r="M749" s="21">
        <f>VLOOKUP($A749,'Hospitalisation Details'!$A$1:$U$2344,21,FALSE)</f>
        <v>13677.68</v>
      </c>
      <c r="N749" s="9" t="str">
        <f>VLOOKUP($A749,'Hospitalisation Details'!$A$1:$U$2344,14,FALSE)</f>
        <v>tier - 3</v>
      </c>
      <c r="O749" s="9" t="str">
        <f>VLOOKUP($A749,'Hospitalisation Details'!$A$1:$U$2344,15,FALSE)</f>
        <v>tier - 2</v>
      </c>
      <c r="P749" s="9" t="str">
        <f>VLOOKUP($A749,'Hospitalisation Details'!$A$1:$U$2344,16,FALSE)</f>
        <v>R1021</v>
      </c>
      <c r="Q749" s="9">
        <f>VLOOKUP($A749,'Hospitalisation Details'!$A$1:$U$2344,20,FALSE)</f>
        <v>59</v>
      </c>
    </row>
    <row r="750" spans="1:17" ht="15.75" x14ac:dyDescent="0.25">
      <c r="A750" s="10" t="s">
        <v>1622</v>
      </c>
      <c r="B750" s="7" t="str">
        <f>VLOOKUP($A750,'Customer Names'!$A$1:$E$2336,4,FALSE)</f>
        <v xml:space="preserve">  Daniel</v>
      </c>
      <c r="C750" s="7">
        <f>VLOOKUP($A750,'Medical Examinations'!$A$1:$P$2336,2,FALSE)</f>
        <v>42.81</v>
      </c>
      <c r="D750" s="7">
        <f>VLOOKUP($A750,'Medical Examinations'!$A$1:$P$2336,3,FALSE)</f>
        <v>4.1500000000000004</v>
      </c>
      <c r="E750" s="7" t="str">
        <f>VLOOKUP($A750,'Medical Examinations'!$A$1:$P$2336,13,FALSE)</f>
        <v>No</v>
      </c>
      <c r="F750" s="7" t="str">
        <f>VLOOKUP($A750,'Medical Examinations'!$A$1:$P$2336,5,FALSE)</f>
        <v>No</v>
      </c>
      <c r="G750" s="7" t="str">
        <f>VLOOKUP($A750,'Medical Examinations'!$A$1:$P$2336,6,FALSE)</f>
        <v>No</v>
      </c>
      <c r="H750" s="7">
        <f>VLOOKUP($A750,'Medical Examinations'!$A$1:$P$2336,12,FALSE)</f>
        <v>1</v>
      </c>
      <c r="I750" s="7" t="str">
        <f>VLOOKUP($A750,'Medical Examinations'!$A$1:$P$2336,14,FALSE)</f>
        <v>No</v>
      </c>
      <c r="J750" s="7" t="str">
        <f>VLOOKUP($A750,'Medical Examinations'!$A$1:$P$2336,15,FALSE)</f>
        <v>Obesity</v>
      </c>
      <c r="K750" s="7" t="str">
        <f>VLOOKUP($A750,'Medical Examinations'!$A$1:$P$2336,16,FALSE)</f>
        <v>Normal</v>
      </c>
      <c r="L750" s="12">
        <f>VLOOKUP($A750,'Hospitalisation Details'!$A$1:$U$2344,18,FALSE)</f>
        <v>30883</v>
      </c>
      <c r="M750" s="21">
        <f>VLOOKUP($A750,'Hospitalisation Details'!$A$1:$U$2344,21,FALSE)</f>
        <v>13638.06</v>
      </c>
      <c r="N750" s="9" t="str">
        <f>VLOOKUP($A750,'Hospitalisation Details'!$A$1:$U$2344,14,FALSE)</f>
        <v>tier - 3</v>
      </c>
      <c r="O750" s="9" t="str">
        <f>VLOOKUP($A750,'Hospitalisation Details'!$A$1:$U$2344,15,FALSE)</f>
        <v>tier - 3</v>
      </c>
      <c r="P750" s="9" t="str">
        <f>VLOOKUP($A750,'Hospitalisation Details'!$A$1:$U$2344,16,FALSE)</f>
        <v>R1023</v>
      </c>
      <c r="Q750" s="9">
        <f>VLOOKUP($A750,'Hospitalisation Details'!$A$1:$U$2344,20,FALSE)</f>
        <v>38</v>
      </c>
    </row>
    <row r="751" spans="1:17" ht="15.75" x14ac:dyDescent="0.25">
      <c r="A751" s="10" t="s">
        <v>1621</v>
      </c>
      <c r="B751" s="7" t="str">
        <f>VLOOKUP($A751,'Customer Names'!$A$1:$E$2336,4,FALSE)</f>
        <v xml:space="preserve">  Megan</v>
      </c>
      <c r="C751" s="7">
        <f>VLOOKUP($A751,'Medical Examinations'!$A$1:$P$2336,2,FALSE)</f>
        <v>35.909999999999997</v>
      </c>
      <c r="D751" s="7">
        <f>VLOOKUP($A751,'Medical Examinations'!$A$1:$P$2336,3,FALSE)</f>
        <v>6.72</v>
      </c>
      <c r="E751" s="7" t="str">
        <f>VLOOKUP($A751,'Medical Examinations'!$A$1:$P$2336,13,FALSE)</f>
        <v>Yes</v>
      </c>
      <c r="F751" s="7" t="str">
        <f>VLOOKUP($A751,'Medical Examinations'!$A$1:$P$2336,5,FALSE)</f>
        <v>No</v>
      </c>
      <c r="G751" s="7" t="str">
        <f>VLOOKUP($A751,'Medical Examinations'!$A$1:$P$2336,6,FALSE)</f>
        <v>No</v>
      </c>
      <c r="H751" s="7">
        <f>VLOOKUP($A751,'Medical Examinations'!$A$1:$P$2336,12,FALSE)</f>
        <v>2</v>
      </c>
      <c r="I751" s="7" t="str">
        <f>VLOOKUP($A751,'Medical Examinations'!$A$1:$P$2336,14,FALSE)</f>
        <v>No</v>
      </c>
      <c r="J751" s="7" t="str">
        <f>VLOOKUP($A751,'Medical Examinations'!$A$1:$P$2336,15,FALSE)</f>
        <v>Obesity</v>
      </c>
      <c r="K751" s="7" t="str">
        <f>VLOOKUP($A751,'Medical Examinations'!$A$1:$P$2336,16,FALSE)</f>
        <v>Diabetes</v>
      </c>
      <c r="L751" s="12">
        <f>VLOOKUP($A751,'Hospitalisation Details'!$A$1:$U$2344,18,FALSE)</f>
        <v>22639</v>
      </c>
      <c r="M751" s="21">
        <f>VLOOKUP($A751,'Hospitalisation Details'!$A$1:$U$2344,21,FALSE)</f>
        <v>13635.64</v>
      </c>
      <c r="N751" s="9" t="str">
        <f>VLOOKUP($A751,'Hospitalisation Details'!$A$1:$U$2344,14,FALSE)</f>
        <v>tier - 3</v>
      </c>
      <c r="O751" s="9" t="str">
        <f>VLOOKUP($A751,'Hospitalisation Details'!$A$1:$U$2344,15,FALSE)</f>
        <v>tier - 3</v>
      </c>
      <c r="P751" s="9" t="str">
        <f>VLOOKUP($A751,'Hospitalisation Details'!$A$1:$U$2344,16,FALSE)</f>
        <v>R1024</v>
      </c>
      <c r="Q751" s="9">
        <f>VLOOKUP($A751,'Hospitalisation Details'!$A$1:$U$2344,20,FALSE)</f>
        <v>61</v>
      </c>
    </row>
    <row r="752" spans="1:17" ht="15.75" x14ac:dyDescent="0.25">
      <c r="A752" s="10" t="s">
        <v>1620</v>
      </c>
      <c r="B752" s="7" t="str">
        <f>VLOOKUP($A752,'Customer Names'!$A$1:$E$2336,4,FALSE)</f>
        <v xml:space="preserve">  Kevin</v>
      </c>
      <c r="C752" s="7">
        <f>VLOOKUP($A752,'Medical Examinations'!$A$1:$P$2336,2,FALSE)</f>
        <v>36.65</v>
      </c>
      <c r="D752" s="7">
        <f>VLOOKUP($A752,'Medical Examinations'!$A$1:$P$2336,3,FALSE)</f>
        <v>5.01</v>
      </c>
      <c r="E752" s="7" t="str">
        <f>VLOOKUP($A752,'Medical Examinations'!$A$1:$P$2336,13,FALSE)</f>
        <v>Yes</v>
      </c>
      <c r="F752" s="7" t="str">
        <f>VLOOKUP($A752,'Medical Examinations'!$A$1:$P$2336,5,FALSE)</f>
        <v>No</v>
      </c>
      <c r="G752" s="7" t="str">
        <f>VLOOKUP($A752,'Medical Examinations'!$A$1:$P$2336,6,FALSE)</f>
        <v>Yes</v>
      </c>
      <c r="H752" s="7">
        <f>VLOOKUP($A752,'Medical Examinations'!$A$1:$P$2336,12,FALSE)</f>
        <v>1</v>
      </c>
      <c r="I752" s="7" t="str">
        <f>VLOOKUP($A752,'Medical Examinations'!$A$1:$P$2336,14,FALSE)</f>
        <v>No</v>
      </c>
      <c r="J752" s="7" t="str">
        <f>VLOOKUP($A752,'Medical Examinations'!$A$1:$P$2336,15,FALSE)</f>
        <v>Obesity</v>
      </c>
      <c r="K752" s="7" t="str">
        <f>VLOOKUP($A752,'Medical Examinations'!$A$1:$P$2336,16,FALSE)</f>
        <v>Normal</v>
      </c>
      <c r="L752" s="12">
        <f>VLOOKUP($A752,'Hospitalisation Details'!$A$1:$U$2344,18,FALSE)</f>
        <v>25410</v>
      </c>
      <c r="M752" s="21">
        <f>VLOOKUP($A752,'Hospitalisation Details'!$A$1:$U$2344,21,FALSE)</f>
        <v>13622.01</v>
      </c>
      <c r="N752" s="9" t="str">
        <f>VLOOKUP($A752,'Hospitalisation Details'!$A$1:$U$2344,14,FALSE)</f>
        <v>tier - 3</v>
      </c>
      <c r="O752" s="9" t="str">
        <f>VLOOKUP($A752,'Hospitalisation Details'!$A$1:$U$2344,15,FALSE)</f>
        <v>tier - 3</v>
      </c>
      <c r="P752" s="9" t="str">
        <f>VLOOKUP($A752,'Hospitalisation Details'!$A$1:$U$2344,16,FALSE)</f>
        <v>R1012</v>
      </c>
      <c r="Q752" s="9">
        <f>VLOOKUP($A752,'Hospitalisation Details'!$A$1:$U$2344,20,FALSE)</f>
        <v>53</v>
      </c>
    </row>
    <row r="753" spans="1:17" ht="15.75" x14ac:dyDescent="0.25">
      <c r="A753" s="10" t="s">
        <v>1619</v>
      </c>
      <c r="B753" s="7" t="str">
        <f>VLOOKUP($A753,'Customer Names'!$A$1:$E$2336,4,FALSE)</f>
        <v xml:space="preserve">  Caroline S</v>
      </c>
      <c r="C753" s="7">
        <f>VLOOKUP($A753,'Medical Examinations'!$A$1:$P$2336,2,FALSE)</f>
        <v>22.04</v>
      </c>
      <c r="D753" s="7">
        <f>VLOOKUP($A753,'Medical Examinations'!$A$1:$P$2336,3,FALSE)</f>
        <v>10.9</v>
      </c>
      <c r="E753" s="7" t="str">
        <f>VLOOKUP($A753,'Medical Examinations'!$A$1:$P$2336,13,FALSE)</f>
        <v>Yes</v>
      </c>
      <c r="F753" s="7" t="str">
        <f>VLOOKUP($A753,'Medical Examinations'!$A$1:$P$2336,5,FALSE)</f>
        <v>No</v>
      </c>
      <c r="G753" s="7" t="str">
        <f>VLOOKUP($A753,'Medical Examinations'!$A$1:$P$2336,6,FALSE)</f>
        <v>No</v>
      </c>
      <c r="H753" s="7">
        <f>VLOOKUP($A753,'Medical Examinations'!$A$1:$P$2336,12,FALSE)</f>
        <v>2</v>
      </c>
      <c r="I753" s="7" t="str">
        <f>VLOOKUP($A753,'Medical Examinations'!$A$1:$P$2336,14,FALSE)</f>
        <v>No</v>
      </c>
      <c r="J753" s="7" t="str">
        <f>VLOOKUP($A753,'Medical Examinations'!$A$1:$P$2336,15,FALSE)</f>
        <v>Normal weight</v>
      </c>
      <c r="K753" s="7" t="str">
        <f>VLOOKUP($A753,'Medical Examinations'!$A$1:$P$2336,16,FALSE)</f>
        <v>Diabetes</v>
      </c>
      <c r="L753" s="12">
        <f>VLOOKUP($A753,'Hospitalisation Details'!$A$1:$U$2344,18,FALSE)</f>
        <v>22603</v>
      </c>
      <c r="M753" s="21">
        <f>VLOOKUP($A753,'Hospitalisation Details'!$A$1:$U$2344,21,FALSE)</f>
        <v>13616.36</v>
      </c>
      <c r="N753" s="9" t="str">
        <f>VLOOKUP($A753,'Hospitalisation Details'!$A$1:$U$2344,14,FALSE)</f>
        <v>tier - 3</v>
      </c>
      <c r="O753" s="9" t="str">
        <f>VLOOKUP($A753,'Hospitalisation Details'!$A$1:$U$2344,15,FALSE)</f>
        <v>tier - 3</v>
      </c>
      <c r="P753" s="9" t="str">
        <f>VLOOKUP($A753,'Hospitalisation Details'!$A$1:$U$2344,16,FALSE)</f>
        <v>R1024</v>
      </c>
      <c r="Q753" s="9">
        <f>VLOOKUP($A753,'Hospitalisation Details'!$A$1:$U$2344,20,FALSE)</f>
        <v>61</v>
      </c>
    </row>
    <row r="754" spans="1:17" ht="15.75" x14ac:dyDescent="0.25">
      <c r="A754" s="10" t="s">
        <v>1618</v>
      </c>
      <c r="B754" s="7" t="str">
        <f>VLOOKUP($A754,'Customer Names'!$A$1:$E$2336,4,FALSE)</f>
        <v xml:space="preserve">  Nuta</v>
      </c>
      <c r="C754" s="7">
        <f>VLOOKUP($A754,'Medical Examinations'!$A$1:$P$2336,2,FALSE)</f>
        <v>31.824999999999999</v>
      </c>
      <c r="D754" s="7">
        <f>VLOOKUP($A754,'Medical Examinations'!$A$1:$P$2336,3,FALSE)</f>
        <v>5.52</v>
      </c>
      <c r="E754" s="7" t="str">
        <f>VLOOKUP($A754,'Medical Examinations'!$A$1:$P$2336,13,FALSE)</f>
        <v>Yes</v>
      </c>
      <c r="F754" s="7" t="str">
        <f>VLOOKUP($A754,'Medical Examinations'!$A$1:$P$2336,5,FALSE)</f>
        <v>No</v>
      </c>
      <c r="G754" s="7" t="str">
        <f>VLOOKUP($A754,'Medical Examinations'!$A$1:$P$2336,6,FALSE)</f>
        <v>No</v>
      </c>
      <c r="H754" s="7">
        <f>VLOOKUP($A754,'Medical Examinations'!$A$1:$P$2336,12,FALSE)</f>
        <v>1</v>
      </c>
      <c r="I754" s="7" t="str">
        <f>VLOOKUP($A754,'Medical Examinations'!$A$1:$P$2336,14,FALSE)</f>
        <v>No</v>
      </c>
      <c r="J754" s="7" t="str">
        <f>VLOOKUP($A754,'Medical Examinations'!$A$1:$P$2336,15,FALSE)</f>
        <v>Obesity</v>
      </c>
      <c r="K754" s="7" t="str">
        <f>VLOOKUP($A754,'Medical Examinations'!$A$1:$P$2336,16,FALSE)</f>
        <v>Normal</v>
      </c>
      <c r="L754" s="12">
        <f>VLOOKUP($A754,'Hospitalisation Details'!$A$1:$U$2344,18,FALSE)</f>
        <v>23630</v>
      </c>
      <c r="M754" s="21">
        <f>VLOOKUP($A754,'Hospitalisation Details'!$A$1:$U$2344,21,FALSE)</f>
        <v>13607.37</v>
      </c>
      <c r="N754" s="9" t="str">
        <f>VLOOKUP($A754,'Hospitalisation Details'!$A$1:$U$2344,14,FALSE)</f>
        <v>tier - 3</v>
      </c>
      <c r="O754" s="9" t="str">
        <f>VLOOKUP($A754,'Hospitalisation Details'!$A$1:$U$2344,15,FALSE)</f>
        <v>tier - 1</v>
      </c>
      <c r="P754" s="9" t="str">
        <f>VLOOKUP($A754,'Hospitalisation Details'!$A$1:$U$2344,16,FALSE)</f>
        <v>R1024</v>
      </c>
      <c r="Q754" s="9">
        <f>VLOOKUP($A754,'Hospitalisation Details'!$A$1:$U$2344,20,FALSE)</f>
        <v>58</v>
      </c>
    </row>
    <row r="755" spans="1:17" ht="15.75" x14ac:dyDescent="0.25">
      <c r="A755" s="10" t="s">
        <v>1617</v>
      </c>
      <c r="B755" s="7" t="str">
        <f>VLOOKUP($A755,'Customer Names'!$A$1:$E$2336,4,FALSE)</f>
        <v xml:space="preserve">  Margie</v>
      </c>
      <c r="C755" s="7">
        <f>VLOOKUP($A755,'Medical Examinations'!$A$1:$P$2336,2,FALSE)</f>
        <v>53.58</v>
      </c>
      <c r="D755" s="7">
        <f>VLOOKUP($A755,'Medical Examinations'!$A$1:$P$2336,3,FALSE)</f>
        <v>4.55</v>
      </c>
      <c r="E755" s="7" t="str">
        <f>VLOOKUP($A755,'Medical Examinations'!$A$1:$P$2336,13,FALSE)</f>
        <v>No</v>
      </c>
      <c r="F755" s="7" t="str">
        <f>VLOOKUP($A755,'Medical Examinations'!$A$1:$P$2336,5,FALSE)</f>
        <v>No</v>
      </c>
      <c r="G755" s="7" t="str">
        <f>VLOOKUP($A755,'Medical Examinations'!$A$1:$P$2336,6,FALSE)</f>
        <v>No</v>
      </c>
      <c r="H755" s="7">
        <f>VLOOKUP($A755,'Medical Examinations'!$A$1:$P$2336,12,FALSE)</f>
        <v>1</v>
      </c>
      <c r="I755" s="7" t="str">
        <f>VLOOKUP($A755,'Medical Examinations'!$A$1:$P$2336,14,FALSE)</f>
        <v>No</v>
      </c>
      <c r="J755" s="7" t="str">
        <f>VLOOKUP($A755,'Medical Examinations'!$A$1:$P$2336,15,FALSE)</f>
        <v>Obesity</v>
      </c>
      <c r="K755" s="7" t="str">
        <f>VLOOKUP($A755,'Medical Examinations'!$A$1:$P$2336,16,FALSE)</f>
        <v>Normal</v>
      </c>
      <c r="L755" s="12">
        <f>VLOOKUP($A755,'Hospitalisation Details'!$A$1:$U$2344,18,FALSE)</f>
        <v>33830</v>
      </c>
      <c r="M755" s="21">
        <f>VLOOKUP($A755,'Hospitalisation Details'!$A$1:$U$2344,21,FALSE)</f>
        <v>13588.17</v>
      </c>
      <c r="N755" s="9" t="str">
        <f>VLOOKUP($A755,'Hospitalisation Details'!$A$1:$U$2344,14,FALSE)</f>
        <v>tier - 3</v>
      </c>
      <c r="O755" s="9" t="str">
        <f>VLOOKUP($A755,'Hospitalisation Details'!$A$1:$U$2344,15,FALSE)</f>
        <v>tier - 1</v>
      </c>
      <c r="P755" s="9" t="str">
        <f>VLOOKUP($A755,'Hospitalisation Details'!$A$1:$U$2344,16,FALSE)</f>
        <v>R1012</v>
      </c>
      <c r="Q755" s="9">
        <f>VLOOKUP($A755,'Hospitalisation Details'!$A$1:$U$2344,20,FALSE)</f>
        <v>30</v>
      </c>
    </row>
    <row r="756" spans="1:17" ht="15.75" x14ac:dyDescent="0.25">
      <c r="A756" s="10" t="s">
        <v>1616</v>
      </c>
      <c r="B756" s="7" t="str">
        <f>VLOOKUP($A756,'Customer Names'!$A$1:$E$2336,4,FALSE)</f>
        <v xml:space="preserve">  Heidi</v>
      </c>
      <c r="C756" s="7">
        <f>VLOOKUP($A756,'Medical Examinations'!$A$1:$P$2336,2,FALSE)</f>
        <v>34.299999999999997</v>
      </c>
      <c r="D756" s="7">
        <f>VLOOKUP($A756,'Medical Examinations'!$A$1:$P$2336,3,FALSE)</f>
        <v>11.76</v>
      </c>
      <c r="E756" s="7" t="str">
        <f>VLOOKUP($A756,'Medical Examinations'!$A$1:$P$2336,13,FALSE)</f>
        <v>No</v>
      </c>
      <c r="F756" s="7" t="str">
        <f>VLOOKUP($A756,'Medical Examinations'!$A$1:$P$2336,5,FALSE)</f>
        <v>No</v>
      </c>
      <c r="G756" s="7" t="str">
        <f>VLOOKUP($A756,'Medical Examinations'!$A$1:$P$2336,6,FALSE)</f>
        <v>No</v>
      </c>
      <c r="H756" s="7" t="str">
        <f>VLOOKUP($A756,'Medical Examinations'!$A$1:$P$2336,12,FALSE)</f>
        <v>0</v>
      </c>
      <c r="I756" s="7" t="str">
        <f>VLOOKUP($A756,'Medical Examinations'!$A$1:$P$2336,14,FALSE)</f>
        <v>No</v>
      </c>
      <c r="J756" s="7" t="str">
        <f>VLOOKUP($A756,'Medical Examinations'!$A$1:$P$2336,15,FALSE)</f>
        <v>Obesity</v>
      </c>
      <c r="K756" s="7" t="str">
        <f>VLOOKUP($A756,'Medical Examinations'!$A$1:$P$2336,16,FALSE)</f>
        <v>Diabetes</v>
      </c>
      <c r="L756" s="12">
        <f>VLOOKUP($A756,'Hospitalisation Details'!$A$1:$U$2344,18,FALSE)</f>
        <v>25034</v>
      </c>
      <c r="M756" s="21">
        <f>VLOOKUP($A756,'Hospitalisation Details'!$A$1:$U$2344,21,FALSE)</f>
        <v>13566.04</v>
      </c>
      <c r="N756" s="9" t="str">
        <f>VLOOKUP($A756,'Hospitalisation Details'!$A$1:$U$2344,14,FALSE)</f>
        <v>tier - 3</v>
      </c>
      <c r="O756" s="9" t="str">
        <f>VLOOKUP($A756,'Hospitalisation Details'!$A$1:$U$2344,15,FALSE)</f>
        <v>tier - 3</v>
      </c>
      <c r="P756" s="9" t="str">
        <f>VLOOKUP($A756,'Hospitalisation Details'!$A$1:$U$2344,16,FALSE)</f>
        <v>R1026</v>
      </c>
      <c r="Q756" s="9">
        <f>VLOOKUP($A756,'Hospitalisation Details'!$A$1:$U$2344,20,FALSE)</f>
        <v>54</v>
      </c>
    </row>
    <row r="757" spans="1:17" ht="15.75" x14ac:dyDescent="0.25">
      <c r="A757" s="10" t="s">
        <v>1615</v>
      </c>
      <c r="B757" s="7" t="str">
        <f>VLOOKUP($A757,'Customer Names'!$A$1:$E$2336,4,FALSE)</f>
        <v xml:space="preserve">  Diego J</v>
      </c>
      <c r="C757" s="7">
        <f>VLOOKUP($A757,'Medical Examinations'!$A$1:$P$2336,2,FALSE)</f>
        <v>32.11</v>
      </c>
      <c r="D757" s="7">
        <f>VLOOKUP($A757,'Medical Examinations'!$A$1:$P$2336,3,FALSE)</f>
        <v>7.06</v>
      </c>
      <c r="E757" s="7" t="str">
        <f>VLOOKUP($A757,'Medical Examinations'!$A$1:$P$2336,13,FALSE)</f>
        <v>No</v>
      </c>
      <c r="F757" s="7" t="str">
        <f>VLOOKUP($A757,'Medical Examinations'!$A$1:$P$2336,5,FALSE)</f>
        <v>No</v>
      </c>
      <c r="G757" s="7" t="str">
        <f>VLOOKUP($A757,'Medical Examinations'!$A$1:$P$2336,6,FALSE)</f>
        <v>No</v>
      </c>
      <c r="H757" s="7" t="str">
        <f>VLOOKUP($A757,'Medical Examinations'!$A$1:$P$2336,12,FALSE)</f>
        <v>0</v>
      </c>
      <c r="I757" s="7" t="str">
        <f>VLOOKUP($A757,'Medical Examinations'!$A$1:$P$2336,14,FALSE)</f>
        <v>No</v>
      </c>
      <c r="J757" s="7" t="str">
        <f>VLOOKUP($A757,'Medical Examinations'!$A$1:$P$2336,15,FALSE)</f>
        <v>Obesity</v>
      </c>
      <c r="K757" s="7" t="str">
        <f>VLOOKUP($A757,'Medical Examinations'!$A$1:$P$2336,16,FALSE)</f>
        <v>Diabetes</v>
      </c>
      <c r="L757" s="12">
        <f>VLOOKUP($A757,'Hospitalisation Details'!$A$1:$U$2344,18,FALSE)</f>
        <v>22108</v>
      </c>
      <c r="M757" s="21">
        <f>VLOOKUP($A757,'Hospitalisation Details'!$A$1:$U$2344,21,FALSE)</f>
        <v>13555</v>
      </c>
      <c r="N757" s="9" t="str">
        <f>VLOOKUP($A757,'Hospitalisation Details'!$A$1:$U$2344,14,FALSE)</f>
        <v>tier - 3</v>
      </c>
      <c r="O757" s="9" t="str">
        <f>VLOOKUP($A757,'Hospitalisation Details'!$A$1:$U$2344,15,FALSE)</f>
        <v>tier - 3</v>
      </c>
      <c r="P757" s="9" t="str">
        <f>VLOOKUP($A757,'Hospitalisation Details'!$A$1:$U$2344,16,FALSE)</f>
        <v>R1017</v>
      </c>
      <c r="Q757" s="9">
        <f>VLOOKUP($A757,'Hospitalisation Details'!$A$1:$U$2344,20,FALSE)</f>
        <v>62</v>
      </c>
    </row>
    <row r="758" spans="1:17" ht="15.75" x14ac:dyDescent="0.25">
      <c r="A758" s="10" t="s">
        <v>1614</v>
      </c>
      <c r="B758" s="7" t="str">
        <f>VLOOKUP($A758,'Customer Names'!$A$1:$E$2336,4,FALSE)</f>
        <v xml:space="preserve">  Enrique M Sr</v>
      </c>
      <c r="C758" s="7">
        <f>VLOOKUP($A758,'Medical Examinations'!$A$1:$P$2336,2,FALSE)</f>
        <v>31.78</v>
      </c>
      <c r="D758" s="7">
        <f>VLOOKUP($A758,'Medical Examinations'!$A$1:$P$2336,3,FALSE)</f>
        <v>11.35</v>
      </c>
      <c r="E758" s="7" t="str">
        <f>VLOOKUP($A758,'Medical Examinations'!$A$1:$P$2336,13,FALSE)</f>
        <v>Yes</v>
      </c>
      <c r="F758" s="7" t="str">
        <f>VLOOKUP($A758,'Medical Examinations'!$A$1:$P$2336,5,FALSE)</f>
        <v>No</v>
      </c>
      <c r="G758" s="7" t="str">
        <f>VLOOKUP($A758,'Medical Examinations'!$A$1:$P$2336,6,FALSE)</f>
        <v>Yes</v>
      </c>
      <c r="H758" s="7">
        <f>VLOOKUP($A758,'Medical Examinations'!$A$1:$P$2336,12,FALSE)</f>
        <v>1</v>
      </c>
      <c r="I758" s="7" t="str">
        <f>VLOOKUP($A758,'Medical Examinations'!$A$1:$P$2336,14,FALSE)</f>
        <v>No</v>
      </c>
      <c r="J758" s="7" t="str">
        <f>VLOOKUP($A758,'Medical Examinations'!$A$1:$P$2336,15,FALSE)</f>
        <v>Obesity</v>
      </c>
      <c r="K758" s="7" t="str">
        <f>VLOOKUP($A758,'Medical Examinations'!$A$1:$P$2336,16,FALSE)</f>
        <v>Diabetes</v>
      </c>
      <c r="L758" s="12">
        <f>VLOOKUP($A758,'Hospitalisation Details'!$A$1:$U$2344,18,FALSE)</f>
        <v>23298</v>
      </c>
      <c r="M758" s="21">
        <f>VLOOKUP($A758,'Hospitalisation Details'!$A$1:$U$2344,21,FALSE)</f>
        <v>13511.28</v>
      </c>
      <c r="N758" s="9" t="str">
        <f>VLOOKUP($A758,'Hospitalisation Details'!$A$1:$U$2344,14,FALSE)</f>
        <v>tier - 3</v>
      </c>
      <c r="O758" s="9" t="str">
        <f>VLOOKUP($A758,'Hospitalisation Details'!$A$1:$U$2344,15,FALSE)</f>
        <v>tier - 1</v>
      </c>
      <c r="P758" s="9" t="str">
        <f>VLOOKUP($A758,'Hospitalisation Details'!$A$1:$U$2344,16,FALSE)</f>
        <v>R1012</v>
      </c>
      <c r="Q758" s="9">
        <f>VLOOKUP($A758,'Hospitalisation Details'!$A$1:$U$2344,20,FALSE)</f>
        <v>59</v>
      </c>
    </row>
    <row r="759" spans="1:17" ht="15.75" x14ac:dyDescent="0.25">
      <c r="A759" s="10" t="s">
        <v>1613</v>
      </c>
      <c r="B759" s="7" t="str">
        <f>VLOOKUP($A759,'Customer Names'!$A$1:$E$2336,4,FALSE)</f>
        <v xml:space="preserve">  Greg</v>
      </c>
      <c r="C759" s="7">
        <f>VLOOKUP($A759,'Medical Examinations'!$A$1:$P$2336,2,FALSE)</f>
        <v>46.89</v>
      </c>
      <c r="D759" s="7">
        <f>VLOOKUP($A759,'Medical Examinations'!$A$1:$P$2336,3,FALSE)</f>
        <v>5.52</v>
      </c>
      <c r="E759" s="7" t="str">
        <f>VLOOKUP($A759,'Medical Examinations'!$A$1:$P$2336,13,FALSE)</f>
        <v>No</v>
      </c>
      <c r="F759" s="7" t="str">
        <f>VLOOKUP($A759,'Medical Examinations'!$A$1:$P$2336,5,FALSE)</f>
        <v>No</v>
      </c>
      <c r="G759" s="7" t="str">
        <f>VLOOKUP($A759,'Medical Examinations'!$A$1:$P$2336,6,FALSE)</f>
        <v>No</v>
      </c>
      <c r="H759" s="7" t="str">
        <f>VLOOKUP($A759,'Medical Examinations'!$A$1:$P$2336,12,FALSE)</f>
        <v>0</v>
      </c>
      <c r="I759" s="7" t="str">
        <f>VLOOKUP($A759,'Medical Examinations'!$A$1:$P$2336,14,FALSE)</f>
        <v>No</v>
      </c>
      <c r="J759" s="7" t="str">
        <f>VLOOKUP($A759,'Medical Examinations'!$A$1:$P$2336,15,FALSE)</f>
        <v>Obesity</v>
      </c>
      <c r="K759" s="7" t="str">
        <f>VLOOKUP($A759,'Medical Examinations'!$A$1:$P$2336,16,FALSE)</f>
        <v>Normal</v>
      </c>
      <c r="L759" s="12">
        <f>VLOOKUP($A759,'Hospitalisation Details'!$A$1:$U$2344,18,FALSE)</f>
        <v>33115</v>
      </c>
      <c r="M759" s="21">
        <f>VLOOKUP($A759,'Hospitalisation Details'!$A$1:$U$2344,21,FALSE)</f>
        <v>13480.83</v>
      </c>
      <c r="N759" s="9" t="str">
        <f>VLOOKUP($A759,'Hospitalisation Details'!$A$1:$U$2344,14,FALSE)</f>
        <v>tier - 3</v>
      </c>
      <c r="O759" s="9" t="str">
        <f>VLOOKUP($A759,'Hospitalisation Details'!$A$1:$U$2344,15,FALSE)</f>
        <v>tier - 2</v>
      </c>
      <c r="P759" s="9" t="str">
        <f>VLOOKUP($A759,'Hospitalisation Details'!$A$1:$U$2344,16,FALSE)</f>
        <v>R1023</v>
      </c>
      <c r="Q759" s="9">
        <f>VLOOKUP($A759,'Hospitalisation Details'!$A$1:$U$2344,20,FALSE)</f>
        <v>32</v>
      </c>
    </row>
    <row r="760" spans="1:17" ht="15.75" x14ac:dyDescent="0.25">
      <c r="A760" s="10" t="s">
        <v>1612</v>
      </c>
      <c r="B760" s="7" t="str">
        <f>VLOOKUP($A760,'Customer Names'!$A$1:$E$2336,4,FALSE)</f>
        <v xml:space="preserve">  Filip</v>
      </c>
      <c r="C760" s="7">
        <f>VLOOKUP($A760,'Medical Examinations'!$A$1:$P$2336,2,FALSE)</f>
        <v>39.35</v>
      </c>
      <c r="D760" s="7">
        <f>VLOOKUP($A760,'Medical Examinations'!$A$1:$P$2336,3,FALSE)</f>
        <v>7.86</v>
      </c>
      <c r="E760" s="7" t="str">
        <f>VLOOKUP($A760,'Medical Examinations'!$A$1:$P$2336,13,FALSE)</f>
        <v>Yes</v>
      </c>
      <c r="F760" s="7" t="str">
        <f>VLOOKUP($A760,'Medical Examinations'!$A$1:$P$2336,5,FALSE)</f>
        <v>No</v>
      </c>
      <c r="G760" s="7" t="str">
        <f>VLOOKUP($A760,'Medical Examinations'!$A$1:$P$2336,6,FALSE)</f>
        <v>No</v>
      </c>
      <c r="H760" s="7">
        <f>VLOOKUP($A760,'Medical Examinations'!$A$1:$P$2336,12,FALSE)</f>
        <v>1</v>
      </c>
      <c r="I760" s="7" t="str">
        <f>VLOOKUP($A760,'Medical Examinations'!$A$1:$P$2336,14,FALSE)</f>
        <v>No</v>
      </c>
      <c r="J760" s="7" t="str">
        <f>VLOOKUP($A760,'Medical Examinations'!$A$1:$P$2336,15,FALSE)</f>
        <v>Obesity</v>
      </c>
      <c r="K760" s="7" t="str">
        <f>VLOOKUP($A760,'Medical Examinations'!$A$1:$P$2336,16,FALSE)</f>
        <v>Diabetes</v>
      </c>
      <c r="L760" s="12">
        <f>VLOOKUP($A760,'Hospitalisation Details'!$A$1:$U$2344,18,FALSE)</f>
        <v>27613</v>
      </c>
      <c r="M760" s="21">
        <f>VLOOKUP($A760,'Hospitalisation Details'!$A$1:$U$2344,21,FALSE)</f>
        <v>13472.19</v>
      </c>
      <c r="N760" s="9" t="str">
        <f>VLOOKUP($A760,'Hospitalisation Details'!$A$1:$U$2344,14,FALSE)</f>
        <v>tier - 3</v>
      </c>
      <c r="O760" s="9" t="str">
        <f>VLOOKUP($A760,'Hospitalisation Details'!$A$1:$U$2344,15,FALSE)</f>
        <v>tier - 2</v>
      </c>
      <c r="P760" s="9" t="str">
        <f>VLOOKUP($A760,'Hospitalisation Details'!$A$1:$U$2344,16,FALSE)</f>
        <v>R1012</v>
      </c>
      <c r="Q760" s="9">
        <f>VLOOKUP($A760,'Hospitalisation Details'!$A$1:$U$2344,20,FALSE)</f>
        <v>47</v>
      </c>
    </row>
    <row r="761" spans="1:17" ht="15.75" x14ac:dyDescent="0.25">
      <c r="A761" s="10" t="s">
        <v>1611</v>
      </c>
      <c r="B761" s="7" t="str">
        <f>VLOOKUP($A761,'Customer Names'!$A$1:$E$2336,4,FALSE)</f>
        <v xml:space="preserve">  Rosemary E</v>
      </c>
      <c r="C761" s="7">
        <f>VLOOKUP($A761,'Medical Examinations'!$A$1:$P$2336,2,FALSE)</f>
        <v>39.200000000000003</v>
      </c>
      <c r="D761" s="7">
        <f>VLOOKUP($A761,'Medical Examinations'!$A$1:$P$2336,3,FALSE)</f>
        <v>11.38</v>
      </c>
      <c r="E761" s="7" t="str">
        <f>VLOOKUP($A761,'Medical Examinations'!$A$1:$P$2336,13,FALSE)</f>
        <v>No</v>
      </c>
      <c r="F761" s="7" t="str">
        <f>VLOOKUP($A761,'Medical Examinations'!$A$1:$P$2336,5,FALSE)</f>
        <v>No</v>
      </c>
      <c r="G761" s="7" t="str">
        <f>VLOOKUP($A761,'Medical Examinations'!$A$1:$P$2336,6,FALSE)</f>
        <v>No</v>
      </c>
      <c r="H761" s="7" t="str">
        <f>VLOOKUP($A761,'Medical Examinations'!$A$1:$P$2336,12,FALSE)</f>
        <v>0</v>
      </c>
      <c r="I761" s="7" t="str">
        <f>VLOOKUP($A761,'Medical Examinations'!$A$1:$P$2336,14,FALSE)</f>
        <v>No</v>
      </c>
      <c r="J761" s="7" t="str">
        <f>VLOOKUP($A761,'Medical Examinations'!$A$1:$P$2336,15,FALSE)</f>
        <v>Obesity</v>
      </c>
      <c r="K761" s="7" t="str">
        <f>VLOOKUP($A761,'Medical Examinations'!$A$1:$P$2336,16,FALSE)</f>
        <v>Diabetes</v>
      </c>
      <c r="L761" s="12">
        <f>VLOOKUP($A761,'Hospitalisation Details'!$A$1:$U$2344,18,FALSE)</f>
        <v>22121</v>
      </c>
      <c r="M761" s="21">
        <f>VLOOKUP($A761,'Hospitalisation Details'!$A$1:$U$2344,21,FALSE)</f>
        <v>13470.86</v>
      </c>
      <c r="N761" s="9" t="str">
        <f>VLOOKUP($A761,'Hospitalisation Details'!$A$1:$U$2344,14,FALSE)</f>
        <v>tier - 3</v>
      </c>
      <c r="O761" s="9" t="str">
        <f>VLOOKUP($A761,'Hospitalisation Details'!$A$1:$U$2344,15,FALSE)</f>
        <v>tier - 3</v>
      </c>
      <c r="P761" s="9" t="str">
        <f>VLOOKUP($A761,'Hospitalisation Details'!$A$1:$U$2344,16,FALSE)</f>
        <v>R1011</v>
      </c>
      <c r="Q761" s="9">
        <f>VLOOKUP($A761,'Hospitalisation Details'!$A$1:$U$2344,20,FALSE)</f>
        <v>62</v>
      </c>
    </row>
    <row r="762" spans="1:17" ht="15.75" x14ac:dyDescent="0.25">
      <c r="A762" s="10" t="s">
        <v>1610</v>
      </c>
      <c r="B762" s="7" t="str">
        <f>VLOOKUP($A762,'Customer Names'!$A$1:$E$2336,4,FALSE)</f>
        <v xml:space="preserve">  Lisa</v>
      </c>
      <c r="C762" s="7">
        <f>VLOOKUP($A762,'Medical Examinations'!$A$1:$P$2336,2,FALSE)</f>
        <v>39.159999999999997</v>
      </c>
      <c r="D762" s="7">
        <f>VLOOKUP($A762,'Medical Examinations'!$A$1:$P$2336,3,FALSE)</f>
        <v>10.48</v>
      </c>
      <c r="E762" s="7" t="str">
        <f>VLOOKUP($A762,'Medical Examinations'!$A$1:$P$2336,13,FALSE)</f>
        <v>No</v>
      </c>
      <c r="F762" s="7" t="str">
        <f>VLOOKUP($A762,'Medical Examinations'!$A$1:$P$2336,5,FALSE)</f>
        <v>No</v>
      </c>
      <c r="G762" s="7" t="str">
        <f>VLOOKUP($A762,'Medical Examinations'!$A$1:$P$2336,6,FALSE)</f>
        <v>No</v>
      </c>
      <c r="H762" s="7" t="str">
        <f>VLOOKUP($A762,'Medical Examinations'!$A$1:$P$2336,12,FALSE)</f>
        <v>0</v>
      </c>
      <c r="I762" s="7" t="str">
        <f>VLOOKUP($A762,'Medical Examinations'!$A$1:$P$2336,14,FALSE)</f>
        <v>No</v>
      </c>
      <c r="J762" s="7" t="str">
        <f>VLOOKUP($A762,'Medical Examinations'!$A$1:$P$2336,15,FALSE)</f>
        <v>Obesity</v>
      </c>
      <c r="K762" s="7" t="str">
        <f>VLOOKUP($A762,'Medical Examinations'!$A$1:$P$2336,16,FALSE)</f>
        <v>Diabetes</v>
      </c>
      <c r="L762" s="12">
        <f>VLOOKUP($A762,'Hospitalisation Details'!$A$1:$U$2344,18,FALSE)</f>
        <v>22125</v>
      </c>
      <c r="M762" s="21">
        <f>VLOOKUP($A762,'Hospitalisation Details'!$A$1:$U$2344,21,FALSE)</f>
        <v>13470.8</v>
      </c>
      <c r="N762" s="9" t="str">
        <f>VLOOKUP($A762,'Hospitalisation Details'!$A$1:$U$2344,14,FALSE)</f>
        <v>tier - 3</v>
      </c>
      <c r="O762" s="9" t="str">
        <f>VLOOKUP($A762,'Hospitalisation Details'!$A$1:$U$2344,15,FALSE)</f>
        <v>tier - 2</v>
      </c>
      <c r="P762" s="9" t="str">
        <f>VLOOKUP($A762,'Hospitalisation Details'!$A$1:$U$2344,16,FALSE)</f>
        <v>R1013</v>
      </c>
      <c r="Q762" s="9">
        <f>VLOOKUP($A762,'Hospitalisation Details'!$A$1:$U$2344,20,FALSE)</f>
        <v>62</v>
      </c>
    </row>
    <row r="763" spans="1:17" ht="15.75" x14ac:dyDescent="0.25">
      <c r="A763" s="10" t="s">
        <v>1609</v>
      </c>
      <c r="B763" s="7" t="str">
        <f>VLOOKUP($A763,'Customer Names'!$A$1:$E$2336,4,FALSE)</f>
        <v xml:space="preserve">  Jason</v>
      </c>
      <c r="C763" s="7">
        <f>VLOOKUP($A763,'Medical Examinations'!$A$1:$P$2336,2,FALSE)</f>
        <v>44.1</v>
      </c>
      <c r="D763" s="7">
        <f>VLOOKUP($A763,'Medical Examinations'!$A$1:$P$2336,3,FALSE)</f>
        <v>5.04</v>
      </c>
      <c r="E763" s="7" t="str">
        <f>VLOOKUP($A763,'Medical Examinations'!$A$1:$P$2336,13,FALSE)</f>
        <v>Yes</v>
      </c>
      <c r="F763" s="7" t="str">
        <f>VLOOKUP($A763,'Medical Examinations'!$A$1:$P$2336,5,FALSE)</f>
        <v>No</v>
      </c>
      <c r="G763" s="7" t="str">
        <f>VLOOKUP($A763,'Medical Examinations'!$A$1:$P$2336,6,FALSE)</f>
        <v>No</v>
      </c>
      <c r="H763" s="7" t="str">
        <f>VLOOKUP($A763,'Medical Examinations'!$A$1:$P$2336,12,FALSE)</f>
        <v>0</v>
      </c>
      <c r="I763" s="7" t="str">
        <f>VLOOKUP($A763,'Medical Examinations'!$A$1:$P$2336,14,FALSE)</f>
        <v>No</v>
      </c>
      <c r="J763" s="7" t="str">
        <f>VLOOKUP($A763,'Medical Examinations'!$A$1:$P$2336,15,FALSE)</f>
        <v>Obesity</v>
      </c>
      <c r="K763" s="7" t="str">
        <f>VLOOKUP($A763,'Medical Examinations'!$A$1:$P$2336,16,FALSE)</f>
        <v>Normal</v>
      </c>
      <c r="L763" s="12">
        <f>VLOOKUP($A763,'Hospitalisation Details'!$A$1:$U$2344,18,FALSE)</f>
        <v>31278</v>
      </c>
      <c r="M763" s="21">
        <f>VLOOKUP($A763,'Hospitalisation Details'!$A$1:$U$2344,21,FALSE)</f>
        <v>13465.8</v>
      </c>
      <c r="N763" s="9" t="str">
        <f>VLOOKUP($A763,'Hospitalisation Details'!$A$1:$U$2344,14,FALSE)</f>
        <v>tier - 3</v>
      </c>
      <c r="O763" s="9" t="str">
        <f>VLOOKUP($A763,'Hospitalisation Details'!$A$1:$U$2344,15,FALSE)</f>
        <v>tier - 1</v>
      </c>
      <c r="P763" s="9" t="str">
        <f>VLOOKUP($A763,'Hospitalisation Details'!$A$1:$U$2344,16,FALSE)</f>
        <v>R1012</v>
      </c>
      <c r="Q763" s="9">
        <f>VLOOKUP($A763,'Hospitalisation Details'!$A$1:$U$2344,20,FALSE)</f>
        <v>37</v>
      </c>
    </row>
    <row r="764" spans="1:17" ht="15.75" x14ac:dyDescent="0.25">
      <c r="A764" s="10" t="s">
        <v>1608</v>
      </c>
      <c r="B764" s="7" t="str">
        <f>VLOOKUP($A764,'Customer Names'!$A$1:$E$2336,4,FALSE)</f>
        <v xml:space="preserve">  Courtney</v>
      </c>
      <c r="C764" s="7">
        <f>VLOOKUP($A764,'Medical Examinations'!$A$1:$P$2336,2,FALSE)</f>
        <v>33.200000000000003</v>
      </c>
      <c r="D764" s="7">
        <f>VLOOKUP($A764,'Medical Examinations'!$A$1:$P$2336,3,FALSE)</f>
        <v>9.06</v>
      </c>
      <c r="E764" s="7" t="str">
        <f>VLOOKUP($A764,'Medical Examinations'!$A$1:$P$2336,13,FALSE)</f>
        <v>No</v>
      </c>
      <c r="F764" s="7" t="str">
        <f>VLOOKUP($A764,'Medical Examinations'!$A$1:$P$2336,5,FALSE)</f>
        <v>No</v>
      </c>
      <c r="G764" s="7" t="str">
        <f>VLOOKUP($A764,'Medical Examinations'!$A$1:$P$2336,6,FALSE)</f>
        <v>No</v>
      </c>
      <c r="H764" s="7" t="str">
        <f>VLOOKUP($A764,'Medical Examinations'!$A$1:$P$2336,12,FALSE)</f>
        <v>0</v>
      </c>
      <c r="I764" s="7" t="str">
        <f>VLOOKUP($A764,'Medical Examinations'!$A$1:$P$2336,14,FALSE)</f>
        <v>No</v>
      </c>
      <c r="J764" s="7" t="str">
        <f>VLOOKUP($A764,'Medical Examinations'!$A$1:$P$2336,15,FALSE)</f>
        <v>Obesity</v>
      </c>
      <c r="K764" s="7" t="str">
        <f>VLOOKUP($A764,'Medical Examinations'!$A$1:$P$2336,16,FALSE)</f>
        <v>Diabetes</v>
      </c>
      <c r="L764" s="12">
        <f>VLOOKUP($A764,'Hospitalisation Details'!$A$1:$U$2344,18,FALSE)</f>
        <v>22266</v>
      </c>
      <c r="M764" s="21">
        <f>VLOOKUP($A764,'Hospitalisation Details'!$A$1:$U$2344,21,FALSE)</f>
        <v>13462.52</v>
      </c>
      <c r="N764" s="9" t="str">
        <f>VLOOKUP($A764,'Hospitalisation Details'!$A$1:$U$2344,14,FALSE)</f>
        <v>tier - 3</v>
      </c>
      <c r="O764" s="9" t="str">
        <f>VLOOKUP($A764,'Hospitalisation Details'!$A$1:$U$2344,15,FALSE)</f>
        <v>tier - 2</v>
      </c>
      <c r="P764" s="9" t="str">
        <f>VLOOKUP($A764,'Hospitalisation Details'!$A$1:$U$2344,16,FALSE)</f>
        <v>R1011</v>
      </c>
      <c r="Q764" s="9">
        <f>VLOOKUP($A764,'Hospitalisation Details'!$A$1:$U$2344,20,FALSE)</f>
        <v>62</v>
      </c>
    </row>
    <row r="765" spans="1:17" ht="15.75" x14ac:dyDescent="0.25">
      <c r="A765" s="10" t="s">
        <v>1607</v>
      </c>
      <c r="B765" s="7" t="str">
        <f>VLOOKUP($A765,'Customer Names'!$A$1:$E$2336,4,FALSE)</f>
        <v xml:space="preserve">  Jennifer R</v>
      </c>
      <c r="C765" s="7">
        <f>VLOOKUP($A765,'Medical Examinations'!$A$1:$P$2336,2,FALSE)</f>
        <v>29.92</v>
      </c>
      <c r="D765" s="7">
        <f>VLOOKUP($A765,'Medical Examinations'!$A$1:$P$2336,3,FALSE)</f>
        <v>11.07</v>
      </c>
      <c r="E765" s="7" t="str">
        <f>VLOOKUP($A765,'Medical Examinations'!$A$1:$P$2336,13,FALSE)</f>
        <v>No</v>
      </c>
      <c r="F765" s="7" t="str">
        <f>VLOOKUP($A765,'Medical Examinations'!$A$1:$P$2336,5,FALSE)</f>
        <v>No</v>
      </c>
      <c r="G765" s="7" t="str">
        <f>VLOOKUP($A765,'Medical Examinations'!$A$1:$P$2336,6,FALSE)</f>
        <v>No</v>
      </c>
      <c r="H765" s="7" t="str">
        <f>VLOOKUP($A765,'Medical Examinations'!$A$1:$P$2336,12,FALSE)</f>
        <v>0</v>
      </c>
      <c r="I765" s="7" t="str">
        <f>VLOOKUP($A765,'Medical Examinations'!$A$1:$P$2336,14,FALSE)</f>
        <v>No</v>
      </c>
      <c r="J765" s="7" t="str">
        <f>VLOOKUP($A765,'Medical Examinations'!$A$1:$P$2336,15,FALSE)</f>
        <v>Over weight</v>
      </c>
      <c r="K765" s="7" t="str">
        <f>VLOOKUP($A765,'Medical Examinations'!$A$1:$P$2336,16,FALSE)</f>
        <v>Diabetes</v>
      </c>
      <c r="L765" s="12">
        <f>VLOOKUP($A765,'Hospitalisation Details'!$A$1:$U$2344,18,FALSE)</f>
        <v>22108</v>
      </c>
      <c r="M765" s="21">
        <f>VLOOKUP($A765,'Hospitalisation Details'!$A$1:$U$2344,21,FALSE)</f>
        <v>13457.96</v>
      </c>
      <c r="N765" s="9" t="str">
        <f>VLOOKUP($A765,'Hospitalisation Details'!$A$1:$U$2344,14,FALSE)</f>
        <v>tier - 3</v>
      </c>
      <c r="O765" s="9" t="str">
        <f>VLOOKUP($A765,'Hospitalisation Details'!$A$1:$U$2344,15,FALSE)</f>
        <v>tier - 1</v>
      </c>
      <c r="P765" s="9" t="str">
        <f>VLOOKUP($A765,'Hospitalisation Details'!$A$1:$U$2344,16,FALSE)</f>
        <v>R1013</v>
      </c>
      <c r="Q765" s="9">
        <f>VLOOKUP($A765,'Hospitalisation Details'!$A$1:$U$2344,20,FALSE)</f>
        <v>62</v>
      </c>
    </row>
    <row r="766" spans="1:17" ht="15.75" x14ac:dyDescent="0.25">
      <c r="A766" s="10" t="s">
        <v>1606</v>
      </c>
      <c r="B766" s="7" t="str">
        <f>VLOOKUP($A766,'Customer Names'!$A$1:$E$2336,4,FALSE)</f>
        <v xml:space="preserve">  Lauren E</v>
      </c>
      <c r="C766" s="7">
        <f>VLOOKUP($A766,'Medical Examinations'!$A$1:$P$2336,2,FALSE)</f>
        <v>25</v>
      </c>
      <c r="D766" s="7">
        <f>VLOOKUP($A766,'Medical Examinations'!$A$1:$P$2336,3,FALSE)</f>
        <v>10.45</v>
      </c>
      <c r="E766" s="7" t="str">
        <f>VLOOKUP($A766,'Medical Examinations'!$A$1:$P$2336,13,FALSE)</f>
        <v>No</v>
      </c>
      <c r="F766" s="7" t="str">
        <f>VLOOKUP($A766,'Medical Examinations'!$A$1:$P$2336,5,FALSE)</f>
        <v>No</v>
      </c>
      <c r="G766" s="7" t="str">
        <f>VLOOKUP($A766,'Medical Examinations'!$A$1:$P$2336,6,FALSE)</f>
        <v>No</v>
      </c>
      <c r="H766" s="7" t="str">
        <f>VLOOKUP($A766,'Medical Examinations'!$A$1:$P$2336,12,FALSE)</f>
        <v>0</v>
      </c>
      <c r="I766" s="7" t="str">
        <f>VLOOKUP($A766,'Medical Examinations'!$A$1:$P$2336,14,FALSE)</f>
        <v>No</v>
      </c>
      <c r="J766" s="7" t="str">
        <f>VLOOKUP($A766,'Medical Examinations'!$A$1:$P$2336,15,FALSE)</f>
        <v>Over weight</v>
      </c>
      <c r="K766" s="7" t="str">
        <f>VLOOKUP($A766,'Medical Examinations'!$A$1:$P$2336,16,FALSE)</f>
        <v>Diabetes</v>
      </c>
      <c r="L766" s="12">
        <f>VLOOKUP($A766,'Hospitalisation Details'!$A$1:$U$2344,18,FALSE)</f>
        <v>22141</v>
      </c>
      <c r="M766" s="21">
        <f>VLOOKUP($A766,'Hospitalisation Details'!$A$1:$U$2344,21,FALSE)</f>
        <v>13451.12</v>
      </c>
      <c r="N766" s="9" t="str">
        <f>VLOOKUP($A766,'Hospitalisation Details'!$A$1:$U$2344,14,FALSE)</f>
        <v>tier - 3</v>
      </c>
      <c r="O766" s="9" t="str">
        <f>VLOOKUP($A766,'Hospitalisation Details'!$A$1:$U$2344,15,FALSE)</f>
        <v>tier - 1</v>
      </c>
      <c r="P766" s="9" t="str">
        <f>VLOOKUP($A766,'Hospitalisation Details'!$A$1:$U$2344,16,FALSE)</f>
        <v>R1011</v>
      </c>
      <c r="Q766" s="9">
        <f>VLOOKUP($A766,'Hospitalisation Details'!$A$1:$U$2344,20,FALSE)</f>
        <v>62</v>
      </c>
    </row>
    <row r="767" spans="1:17" ht="15.75" x14ac:dyDescent="0.25">
      <c r="A767" s="10" t="s">
        <v>1605</v>
      </c>
      <c r="B767" s="7" t="str">
        <f>VLOOKUP($A767,'Customer Names'!$A$1:$E$2336,4,FALSE)</f>
        <v xml:space="preserve">  Ashley M</v>
      </c>
      <c r="C767" s="7">
        <f>VLOOKUP($A767,'Medical Examinations'!$A$1:$P$2336,2,FALSE)</f>
        <v>38.869999999999997</v>
      </c>
      <c r="D767" s="7">
        <f>VLOOKUP($A767,'Medical Examinations'!$A$1:$P$2336,3,FALSE)</f>
        <v>8.6300000000000008</v>
      </c>
      <c r="E767" s="7" t="str">
        <f>VLOOKUP($A767,'Medical Examinations'!$A$1:$P$2336,13,FALSE)</f>
        <v>Yes</v>
      </c>
      <c r="F767" s="7" t="str">
        <f>VLOOKUP($A767,'Medical Examinations'!$A$1:$P$2336,5,FALSE)</f>
        <v>No</v>
      </c>
      <c r="G767" s="7" t="str">
        <f>VLOOKUP($A767,'Medical Examinations'!$A$1:$P$2336,6,FALSE)</f>
        <v>No</v>
      </c>
      <c r="H767" s="7">
        <f>VLOOKUP($A767,'Medical Examinations'!$A$1:$P$2336,12,FALSE)</f>
        <v>1</v>
      </c>
      <c r="I767" s="7" t="str">
        <f>VLOOKUP($A767,'Medical Examinations'!$A$1:$P$2336,14,FALSE)</f>
        <v>No</v>
      </c>
      <c r="J767" s="7" t="str">
        <f>VLOOKUP($A767,'Medical Examinations'!$A$1:$P$2336,15,FALSE)</f>
        <v>Obesity</v>
      </c>
      <c r="K767" s="7" t="str">
        <f>VLOOKUP($A767,'Medical Examinations'!$A$1:$P$2336,16,FALSE)</f>
        <v>Diabetes</v>
      </c>
      <c r="L767" s="12">
        <f>VLOOKUP($A767,'Hospitalisation Details'!$A$1:$U$2344,18,FALSE)</f>
        <v>27574</v>
      </c>
      <c r="M767" s="21">
        <f>VLOOKUP($A767,'Hospitalisation Details'!$A$1:$U$2344,21,FALSE)</f>
        <v>13440.7</v>
      </c>
      <c r="N767" s="9" t="str">
        <f>VLOOKUP($A767,'Hospitalisation Details'!$A$1:$U$2344,14,FALSE)</f>
        <v>tier - 3</v>
      </c>
      <c r="O767" s="9" t="str">
        <f>VLOOKUP($A767,'Hospitalisation Details'!$A$1:$U$2344,15,FALSE)</f>
        <v>tier - 2</v>
      </c>
      <c r="P767" s="9" t="str">
        <f>VLOOKUP($A767,'Hospitalisation Details'!$A$1:$U$2344,16,FALSE)</f>
        <v>R1012</v>
      </c>
      <c r="Q767" s="9">
        <f>VLOOKUP($A767,'Hospitalisation Details'!$A$1:$U$2344,20,FALSE)</f>
        <v>47</v>
      </c>
    </row>
    <row r="768" spans="1:17" ht="15.75" x14ac:dyDescent="0.25">
      <c r="A768" s="10" t="s">
        <v>1604</v>
      </c>
      <c r="B768" s="7" t="str">
        <f>VLOOKUP($A768,'Customer Names'!$A$1:$E$2336,4,FALSE)</f>
        <v xml:space="preserve">  Alison R</v>
      </c>
      <c r="C768" s="7">
        <f>VLOOKUP($A768,'Medical Examinations'!$A$1:$P$2336,2,FALSE)</f>
        <v>32.299999999999997</v>
      </c>
      <c r="D768" s="7">
        <f>VLOOKUP($A768,'Medical Examinations'!$A$1:$P$2336,3,FALSE)</f>
        <v>5.28</v>
      </c>
      <c r="E768" s="7" t="str">
        <f>VLOOKUP($A768,'Medical Examinations'!$A$1:$P$2336,13,FALSE)</f>
        <v>Yes</v>
      </c>
      <c r="F768" s="7" t="str">
        <f>VLOOKUP($A768,'Medical Examinations'!$A$1:$P$2336,5,FALSE)</f>
        <v>No</v>
      </c>
      <c r="G768" s="7" t="str">
        <f>VLOOKUP($A768,'Medical Examinations'!$A$1:$P$2336,6,FALSE)</f>
        <v>No</v>
      </c>
      <c r="H768" s="7">
        <f>VLOOKUP($A768,'Medical Examinations'!$A$1:$P$2336,12,FALSE)</f>
        <v>2</v>
      </c>
      <c r="I768" s="7" t="str">
        <f>VLOOKUP($A768,'Medical Examinations'!$A$1:$P$2336,14,FALSE)</f>
        <v>No</v>
      </c>
      <c r="J768" s="7" t="str">
        <f>VLOOKUP($A768,'Medical Examinations'!$A$1:$P$2336,15,FALSE)</f>
        <v>Obesity</v>
      </c>
      <c r="K768" s="7" t="str">
        <f>VLOOKUP($A768,'Medical Examinations'!$A$1:$P$2336,16,FALSE)</f>
        <v>Normal</v>
      </c>
      <c r="L768" s="12">
        <f>VLOOKUP($A768,'Hospitalisation Details'!$A$1:$U$2344,18,FALSE)</f>
        <v>24425</v>
      </c>
      <c r="M768" s="21">
        <f>VLOOKUP($A768,'Hospitalisation Details'!$A$1:$U$2344,21,FALSE)</f>
        <v>13430.27</v>
      </c>
      <c r="N768" s="9" t="str">
        <f>VLOOKUP($A768,'Hospitalisation Details'!$A$1:$U$2344,14,FALSE)</f>
        <v>tier - 3</v>
      </c>
      <c r="O768" s="9" t="str">
        <f>VLOOKUP($A768,'Hospitalisation Details'!$A$1:$U$2344,15,FALSE)</f>
        <v>tier - 3</v>
      </c>
      <c r="P768" s="9" t="str">
        <f>VLOOKUP($A768,'Hospitalisation Details'!$A$1:$U$2344,16,FALSE)</f>
        <v>R1024</v>
      </c>
      <c r="Q768" s="9">
        <f>VLOOKUP($A768,'Hospitalisation Details'!$A$1:$U$2344,20,FALSE)</f>
        <v>56</v>
      </c>
    </row>
    <row r="769" spans="1:17" ht="15.75" x14ac:dyDescent="0.25">
      <c r="A769" s="10" t="s">
        <v>1603</v>
      </c>
      <c r="B769" s="7" t="str">
        <f>VLOOKUP($A769,'Customer Names'!$A$1:$E$2336,4,FALSE)</f>
        <v xml:space="preserve">  Madeleine</v>
      </c>
      <c r="C769" s="7">
        <f>VLOOKUP($A769,'Medical Examinations'!$A$1:$P$2336,2,FALSE)</f>
        <v>31.16</v>
      </c>
      <c r="D769" s="7">
        <f>VLOOKUP($A769,'Medical Examinations'!$A$1:$P$2336,3,FALSE)</f>
        <v>7.49</v>
      </c>
      <c r="E769" s="7" t="str">
        <f>VLOOKUP($A769,'Medical Examinations'!$A$1:$P$2336,13,FALSE)</f>
        <v>Yes</v>
      </c>
      <c r="F769" s="7" t="str">
        <f>VLOOKUP($A769,'Medical Examinations'!$A$1:$P$2336,5,FALSE)</f>
        <v>No</v>
      </c>
      <c r="G769" s="7" t="str">
        <f>VLOOKUP($A769,'Medical Examinations'!$A$1:$P$2336,6,FALSE)</f>
        <v>No</v>
      </c>
      <c r="H769" s="7">
        <f>VLOOKUP($A769,'Medical Examinations'!$A$1:$P$2336,12,FALSE)</f>
        <v>2</v>
      </c>
      <c r="I769" s="7" t="str">
        <f>VLOOKUP($A769,'Medical Examinations'!$A$1:$P$2336,14,FALSE)</f>
        <v>No</v>
      </c>
      <c r="J769" s="7" t="str">
        <f>VLOOKUP($A769,'Medical Examinations'!$A$1:$P$2336,15,FALSE)</f>
        <v>Obesity</v>
      </c>
      <c r="K769" s="7" t="str">
        <f>VLOOKUP($A769,'Medical Examinations'!$A$1:$P$2336,16,FALSE)</f>
        <v>Diabetes</v>
      </c>
      <c r="L769" s="12">
        <f>VLOOKUP($A769,'Hospitalisation Details'!$A$1:$U$2344,18,FALSE)</f>
        <v>22588</v>
      </c>
      <c r="M769" s="21">
        <f>VLOOKUP($A769,'Hospitalisation Details'!$A$1:$U$2344,21,FALSE)</f>
        <v>13429.04</v>
      </c>
      <c r="N769" s="9" t="str">
        <f>VLOOKUP($A769,'Hospitalisation Details'!$A$1:$U$2344,14,FALSE)</f>
        <v>tier - 3</v>
      </c>
      <c r="O769" s="9" t="str">
        <f>VLOOKUP($A769,'Hospitalisation Details'!$A$1:$U$2344,15,FALSE)</f>
        <v>tier - 3</v>
      </c>
      <c r="P769" s="9" t="str">
        <f>VLOOKUP($A769,'Hospitalisation Details'!$A$1:$U$2344,16,FALSE)</f>
        <v>R1012</v>
      </c>
      <c r="Q769" s="9">
        <f>VLOOKUP($A769,'Hospitalisation Details'!$A$1:$U$2344,20,FALSE)</f>
        <v>61</v>
      </c>
    </row>
    <row r="770" spans="1:17" ht="15.75" x14ac:dyDescent="0.25">
      <c r="A770" s="10" t="s">
        <v>1602</v>
      </c>
      <c r="B770" s="7" t="str">
        <f>VLOOKUP($A770,'Customer Names'!$A$1:$E$2336,4,FALSE)</f>
        <v xml:space="preserve">  Stacey</v>
      </c>
      <c r="C770" s="7">
        <f>VLOOKUP($A770,'Medical Examinations'!$A$1:$P$2336,2,FALSE)</f>
        <v>54.59</v>
      </c>
      <c r="D770" s="7">
        <f>VLOOKUP($A770,'Medical Examinations'!$A$1:$P$2336,3,FALSE)</f>
        <v>4.2699999999999996</v>
      </c>
      <c r="E770" s="7" t="str">
        <f>VLOOKUP($A770,'Medical Examinations'!$A$1:$P$2336,13,FALSE)</f>
        <v>No</v>
      </c>
      <c r="F770" s="7" t="str">
        <f>VLOOKUP($A770,'Medical Examinations'!$A$1:$P$2336,5,FALSE)</f>
        <v>No</v>
      </c>
      <c r="G770" s="7" t="str">
        <f>VLOOKUP($A770,'Medical Examinations'!$A$1:$P$2336,6,FALSE)</f>
        <v>No</v>
      </c>
      <c r="H770" s="7" t="str">
        <f>VLOOKUP($A770,'Medical Examinations'!$A$1:$P$2336,12,FALSE)</f>
        <v>0</v>
      </c>
      <c r="I770" s="7" t="str">
        <f>VLOOKUP($A770,'Medical Examinations'!$A$1:$P$2336,14,FALSE)</f>
        <v>No</v>
      </c>
      <c r="J770" s="7" t="str">
        <f>VLOOKUP($A770,'Medical Examinations'!$A$1:$P$2336,15,FALSE)</f>
        <v>Obesity</v>
      </c>
      <c r="K770" s="7" t="str">
        <f>VLOOKUP($A770,'Medical Examinations'!$A$1:$P$2336,16,FALSE)</f>
        <v>Normal</v>
      </c>
      <c r="L770" s="12">
        <f>VLOOKUP($A770,'Hospitalisation Details'!$A$1:$U$2344,18,FALSE)</f>
        <v>34502</v>
      </c>
      <c r="M770" s="21">
        <f>VLOOKUP($A770,'Hospitalisation Details'!$A$1:$U$2344,21,FALSE)</f>
        <v>13417.05</v>
      </c>
      <c r="N770" s="9" t="str">
        <f>VLOOKUP($A770,'Hospitalisation Details'!$A$1:$U$2344,14,FALSE)</f>
        <v>tier - 3</v>
      </c>
      <c r="O770" s="9" t="str">
        <f>VLOOKUP($A770,'Hospitalisation Details'!$A$1:$U$2344,15,FALSE)</f>
        <v>tier - 3</v>
      </c>
      <c r="P770" s="9" t="str">
        <f>VLOOKUP($A770,'Hospitalisation Details'!$A$1:$U$2344,16,FALSE)</f>
        <v>R1012</v>
      </c>
      <c r="Q770" s="9">
        <f>VLOOKUP($A770,'Hospitalisation Details'!$A$1:$U$2344,20,FALSE)</f>
        <v>28</v>
      </c>
    </row>
    <row r="771" spans="1:17" ht="15.75" x14ac:dyDescent="0.25">
      <c r="A771" s="10" t="s">
        <v>1601</v>
      </c>
      <c r="B771" s="7" t="str">
        <f>VLOOKUP($A771,'Customer Names'!$A$1:$E$2336,4,FALSE)</f>
        <v xml:space="preserve">  Kimberly</v>
      </c>
      <c r="C771" s="7">
        <f>VLOOKUP($A771,'Medical Examinations'!$A$1:$P$2336,2,FALSE)</f>
        <v>21.09</v>
      </c>
      <c r="D771" s="7">
        <f>VLOOKUP($A771,'Medical Examinations'!$A$1:$P$2336,3,FALSE)</f>
        <v>9.2200000000000006</v>
      </c>
      <c r="E771" s="7" t="str">
        <f>VLOOKUP($A771,'Medical Examinations'!$A$1:$P$2336,13,FALSE)</f>
        <v>Yes</v>
      </c>
      <c r="F771" s="7" t="str">
        <f>VLOOKUP($A771,'Medical Examinations'!$A$1:$P$2336,5,FALSE)</f>
        <v>No</v>
      </c>
      <c r="G771" s="7" t="str">
        <f>VLOOKUP($A771,'Medical Examinations'!$A$1:$P$2336,6,FALSE)</f>
        <v>No</v>
      </c>
      <c r="H771" s="7">
        <f>VLOOKUP($A771,'Medical Examinations'!$A$1:$P$2336,12,FALSE)</f>
        <v>2</v>
      </c>
      <c r="I771" s="7" t="str">
        <f>VLOOKUP($A771,'Medical Examinations'!$A$1:$P$2336,14,FALSE)</f>
        <v>No</v>
      </c>
      <c r="J771" s="7" t="str">
        <f>VLOOKUP($A771,'Medical Examinations'!$A$1:$P$2336,15,FALSE)</f>
        <v>Normal weight</v>
      </c>
      <c r="K771" s="7" t="str">
        <f>VLOOKUP($A771,'Medical Examinations'!$A$1:$P$2336,16,FALSE)</f>
        <v>Diabetes</v>
      </c>
      <c r="L771" s="12">
        <f>VLOOKUP($A771,'Hospitalisation Details'!$A$1:$U$2344,18,FALSE)</f>
        <v>22484</v>
      </c>
      <c r="M771" s="21">
        <f>VLOOKUP($A771,'Hospitalisation Details'!$A$1:$U$2344,21,FALSE)</f>
        <v>13415.04</v>
      </c>
      <c r="N771" s="9" t="str">
        <f>VLOOKUP($A771,'Hospitalisation Details'!$A$1:$U$2344,14,FALSE)</f>
        <v>tier - 3</v>
      </c>
      <c r="O771" s="9" t="str">
        <f>VLOOKUP($A771,'Hospitalisation Details'!$A$1:$U$2344,15,FALSE)</f>
        <v>tier - 2</v>
      </c>
      <c r="P771" s="9" t="str">
        <f>VLOOKUP($A771,'Hospitalisation Details'!$A$1:$U$2344,16,FALSE)</f>
        <v>R1012</v>
      </c>
      <c r="Q771" s="9">
        <f>VLOOKUP($A771,'Hospitalisation Details'!$A$1:$U$2344,20,FALSE)</f>
        <v>61</v>
      </c>
    </row>
    <row r="772" spans="1:17" ht="15.75" x14ac:dyDescent="0.25">
      <c r="A772" s="10" t="s">
        <v>1600</v>
      </c>
      <c r="B772" s="7" t="str">
        <f>VLOOKUP($A772,'Customer Names'!$A$1:$E$2336,4,FALSE)</f>
        <v xml:space="preserve">  Matthew D</v>
      </c>
      <c r="C772" s="7">
        <f>VLOOKUP($A772,'Medical Examinations'!$A$1:$P$2336,2,FALSE)</f>
        <v>52.41</v>
      </c>
      <c r="D772" s="7">
        <f>VLOOKUP($A772,'Medical Examinations'!$A$1:$P$2336,3,FALSE)</f>
        <v>5.99</v>
      </c>
      <c r="E772" s="7" t="str">
        <f>VLOOKUP($A772,'Medical Examinations'!$A$1:$P$2336,13,FALSE)</f>
        <v>No</v>
      </c>
      <c r="F772" s="7" t="str">
        <f>VLOOKUP($A772,'Medical Examinations'!$A$1:$P$2336,5,FALSE)</f>
        <v>No</v>
      </c>
      <c r="G772" s="7" t="str">
        <f>VLOOKUP($A772,'Medical Examinations'!$A$1:$P$2336,6,FALSE)</f>
        <v>No</v>
      </c>
      <c r="H772" s="7">
        <f>VLOOKUP($A772,'Medical Examinations'!$A$1:$P$2336,12,FALSE)</f>
        <v>1</v>
      </c>
      <c r="I772" s="7" t="str">
        <f>VLOOKUP($A772,'Medical Examinations'!$A$1:$P$2336,14,FALSE)</f>
        <v>No</v>
      </c>
      <c r="J772" s="7" t="str">
        <f>VLOOKUP($A772,'Medical Examinations'!$A$1:$P$2336,15,FALSE)</f>
        <v>Obesity</v>
      </c>
      <c r="K772" s="7" t="str">
        <f>VLOOKUP($A772,'Medical Examinations'!$A$1:$P$2336,16,FALSE)</f>
        <v>Prediabetes</v>
      </c>
      <c r="L772" s="12">
        <f>VLOOKUP($A772,'Hospitalisation Details'!$A$1:$U$2344,18,FALSE)</f>
        <v>33957</v>
      </c>
      <c r="M772" s="21">
        <f>VLOOKUP($A772,'Hospitalisation Details'!$A$1:$U$2344,21,FALSE)</f>
        <v>13412.97</v>
      </c>
      <c r="N772" s="9" t="str">
        <f>VLOOKUP($A772,'Hospitalisation Details'!$A$1:$U$2344,14,FALSE)</f>
        <v>tier - 3</v>
      </c>
      <c r="O772" s="9" t="str">
        <f>VLOOKUP($A772,'Hospitalisation Details'!$A$1:$U$2344,15,FALSE)</f>
        <v>tier - 3</v>
      </c>
      <c r="P772" s="9" t="str">
        <f>VLOOKUP($A772,'Hospitalisation Details'!$A$1:$U$2344,16,FALSE)</f>
        <v>R1023</v>
      </c>
      <c r="Q772" s="9">
        <f>VLOOKUP($A772,'Hospitalisation Details'!$A$1:$U$2344,20,FALSE)</f>
        <v>30</v>
      </c>
    </row>
    <row r="773" spans="1:17" ht="15.75" x14ac:dyDescent="0.25">
      <c r="A773" s="10" t="s">
        <v>1599</v>
      </c>
      <c r="B773" s="7" t="str">
        <f>VLOOKUP($A773,'Customer Names'!$A$1:$E$2336,4,FALSE)</f>
        <v xml:space="preserve">  Michael</v>
      </c>
      <c r="C773" s="7">
        <f>VLOOKUP($A773,'Medical Examinations'!$A$1:$P$2336,2,FALSE)</f>
        <v>41.47</v>
      </c>
      <c r="D773" s="7">
        <f>VLOOKUP($A773,'Medical Examinations'!$A$1:$P$2336,3,FALSE)</f>
        <v>5.86</v>
      </c>
      <c r="E773" s="7" t="str">
        <f>VLOOKUP($A773,'Medical Examinations'!$A$1:$P$2336,13,FALSE)</f>
        <v>Yes</v>
      </c>
      <c r="F773" s="7" t="str">
        <f>VLOOKUP($A773,'Medical Examinations'!$A$1:$P$2336,5,FALSE)</f>
        <v>No</v>
      </c>
      <c r="G773" s="7" t="str">
        <f>VLOOKUP($A773,'Medical Examinations'!$A$1:$P$2336,6,FALSE)</f>
        <v>No</v>
      </c>
      <c r="H773" s="7">
        <f>VLOOKUP($A773,'Medical Examinations'!$A$1:$P$2336,12,FALSE)</f>
        <v>2</v>
      </c>
      <c r="I773" s="7" t="str">
        <f>VLOOKUP($A773,'Medical Examinations'!$A$1:$P$2336,14,FALSE)</f>
        <v>No</v>
      </c>
      <c r="J773" s="7" t="str">
        <f>VLOOKUP($A773,'Medical Examinations'!$A$1:$P$2336,15,FALSE)</f>
        <v>Obesity</v>
      </c>
      <c r="K773" s="7" t="str">
        <f>VLOOKUP($A773,'Medical Examinations'!$A$1:$P$2336,16,FALSE)</f>
        <v>Prediabetes</v>
      </c>
      <c r="L773" s="12">
        <f>VLOOKUP($A773,'Hospitalisation Details'!$A$1:$U$2344,18,FALSE)</f>
        <v>21904</v>
      </c>
      <c r="M773" s="21">
        <f>VLOOKUP($A773,'Hospitalisation Details'!$A$1:$U$2344,21,FALSE)</f>
        <v>13405.39</v>
      </c>
      <c r="N773" s="9" t="str">
        <f>VLOOKUP($A773,'Hospitalisation Details'!$A$1:$U$2344,14,FALSE)</f>
        <v>tier - 3</v>
      </c>
      <c r="O773" s="9" t="str">
        <f>VLOOKUP($A773,'Hospitalisation Details'!$A$1:$U$2344,15,FALSE)</f>
        <v>tier - 3</v>
      </c>
      <c r="P773" s="9" t="str">
        <f>VLOOKUP($A773,'Hospitalisation Details'!$A$1:$U$2344,16,FALSE)</f>
        <v>R1013</v>
      </c>
      <c r="Q773" s="9">
        <f>VLOOKUP($A773,'Hospitalisation Details'!$A$1:$U$2344,20,FALSE)</f>
        <v>63</v>
      </c>
    </row>
    <row r="774" spans="1:17" ht="15.75" x14ac:dyDescent="0.25">
      <c r="A774" s="10" t="s">
        <v>1598</v>
      </c>
      <c r="B774" s="7" t="str">
        <f>VLOOKUP($A774,'Customer Names'!$A$1:$E$2336,4,FALSE)</f>
        <v xml:space="preserve">  Ben</v>
      </c>
      <c r="C774" s="7">
        <f>VLOOKUP($A774,'Medical Examinations'!$A$1:$P$2336,2,FALSE)</f>
        <v>33.1</v>
      </c>
      <c r="D774" s="7">
        <f>VLOOKUP($A774,'Medical Examinations'!$A$1:$P$2336,3,FALSE)</f>
        <v>5.19</v>
      </c>
      <c r="E774" s="7" t="str">
        <f>VLOOKUP($A774,'Medical Examinations'!$A$1:$P$2336,13,FALSE)</f>
        <v>Yes</v>
      </c>
      <c r="F774" s="7" t="str">
        <f>VLOOKUP($A774,'Medical Examinations'!$A$1:$P$2336,5,FALSE)</f>
        <v>No</v>
      </c>
      <c r="G774" s="7" t="str">
        <f>VLOOKUP($A774,'Medical Examinations'!$A$1:$P$2336,6,FALSE)</f>
        <v>No</v>
      </c>
      <c r="H774" s="7">
        <f>VLOOKUP($A774,'Medical Examinations'!$A$1:$P$2336,12,FALSE)</f>
        <v>2</v>
      </c>
      <c r="I774" s="7" t="str">
        <f>VLOOKUP($A774,'Medical Examinations'!$A$1:$P$2336,14,FALSE)</f>
        <v>No</v>
      </c>
      <c r="J774" s="7" t="str">
        <f>VLOOKUP($A774,'Medical Examinations'!$A$1:$P$2336,15,FALSE)</f>
        <v>Obesity</v>
      </c>
      <c r="K774" s="7" t="str">
        <f>VLOOKUP($A774,'Medical Examinations'!$A$1:$P$2336,16,FALSE)</f>
        <v>Normal</v>
      </c>
      <c r="L774" s="12">
        <f>VLOOKUP($A774,'Hospitalisation Details'!$A$1:$U$2344,18,FALSE)</f>
        <v>21879</v>
      </c>
      <c r="M774" s="21">
        <f>VLOOKUP($A774,'Hospitalisation Details'!$A$1:$U$2344,21,FALSE)</f>
        <v>13393.76</v>
      </c>
      <c r="N774" s="9" t="str">
        <f>VLOOKUP($A774,'Hospitalisation Details'!$A$1:$U$2344,14,FALSE)</f>
        <v>tier - 3</v>
      </c>
      <c r="O774" s="9" t="str">
        <f>VLOOKUP($A774,'Hospitalisation Details'!$A$1:$U$2344,15,FALSE)</f>
        <v>tier - 1</v>
      </c>
      <c r="P774" s="9" t="str">
        <f>VLOOKUP($A774,'Hospitalisation Details'!$A$1:$U$2344,16,FALSE)</f>
        <v>R1011</v>
      </c>
      <c r="Q774" s="9">
        <f>VLOOKUP($A774,'Hospitalisation Details'!$A$1:$U$2344,20,FALSE)</f>
        <v>63</v>
      </c>
    </row>
    <row r="775" spans="1:17" ht="15.75" x14ac:dyDescent="0.25">
      <c r="A775" s="10" t="s">
        <v>1597</v>
      </c>
      <c r="B775" s="7" t="str">
        <f>VLOOKUP($A775,'Customer Names'!$A$1:$E$2336,4,FALSE)</f>
        <v xml:space="preserve">  Chris</v>
      </c>
      <c r="C775" s="7">
        <f>VLOOKUP($A775,'Medical Examinations'!$A$1:$P$2336,2,FALSE)</f>
        <v>30.8</v>
      </c>
      <c r="D775" s="7">
        <f>VLOOKUP($A775,'Medical Examinations'!$A$1:$P$2336,3,FALSE)</f>
        <v>4.37</v>
      </c>
      <c r="E775" s="7" t="str">
        <f>VLOOKUP($A775,'Medical Examinations'!$A$1:$P$2336,13,FALSE)</f>
        <v>Yes</v>
      </c>
      <c r="F775" s="7" t="str">
        <f>VLOOKUP($A775,'Medical Examinations'!$A$1:$P$2336,5,FALSE)</f>
        <v>No</v>
      </c>
      <c r="G775" s="7" t="str">
        <f>VLOOKUP($A775,'Medical Examinations'!$A$1:$P$2336,6,FALSE)</f>
        <v>No</v>
      </c>
      <c r="H775" s="7">
        <f>VLOOKUP($A775,'Medical Examinations'!$A$1:$P$2336,12,FALSE)</f>
        <v>2</v>
      </c>
      <c r="I775" s="7" t="str">
        <f>VLOOKUP($A775,'Medical Examinations'!$A$1:$P$2336,14,FALSE)</f>
        <v>No</v>
      </c>
      <c r="J775" s="7" t="str">
        <f>VLOOKUP($A775,'Medical Examinations'!$A$1:$P$2336,15,FALSE)</f>
        <v>Obesity</v>
      </c>
      <c r="K775" s="7" t="str">
        <f>VLOOKUP($A775,'Medical Examinations'!$A$1:$P$2336,16,FALSE)</f>
        <v>Normal</v>
      </c>
      <c r="L775" s="12">
        <f>VLOOKUP($A775,'Hospitalisation Details'!$A$1:$U$2344,18,FALSE)</f>
        <v>21893</v>
      </c>
      <c r="M775" s="21">
        <f>VLOOKUP($A775,'Hospitalisation Details'!$A$1:$U$2344,21,FALSE)</f>
        <v>13390.56</v>
      </c>
      <c r="N775" s="9" t="str">
        <f>VLOOKUP($A775,'Hospitalisation Details'!$A$1:$U$2344,14,FALSE)</f>
        <v>tier - 3</v>
      </c>
      <c r="O775" s="9" t="str">
        <f>VLOOKUP($A775,'Hospitalisation Details'!$A$1:$U$2344,15,FALSE)</f>
        <v>tier - 3</v>
      </c>
      <c r="P775" s="9" t="str">
        <f>VLOOKUP($A775,'Hospitalisation Details'!$A$1:$U$2344,16,FALSE)</f>
        <v>R1011</v>
      </c>
      <c r="Q775" s="9">
        <f>VLOOKUP($A775,'Hospitalisation Details'!$A$1:$U$2344,20,FALSE)</f>
        <v>63</v>
      </c>
    </row>
    <row r="776" spans="1:17" ht="15.75" x14ac:dyDescent="0.25">
      <c r="A776" s="10" t="s">
        <v>1596</v>
      </c>
      <c r="B776" s="7" t="str">
        <f>VLOOKUP($A776,'Customer Names'!$A$1:$E$2336,4,FALSE)</f>
        <v xml:space="preserve">  Jeremy J</v>
      </c>
      <c r="C776" s="7">
        <f>VLOOKUP($A776,'Medical Examinations'!$A$1:$P$2336,2,FALSE)</f>
        <v>42.06</v>
      </c>
      <c r="D776" s="7">
        <f>VLOOKUP($A776,'Medical Examinations'!$A$1:$P$2336,3,FALSE)</f>
        <v>5.32</v>
      </c>
      <c r="E776" s="7" t="str">
        <f>VLOOKUP($A776,'Medical Examinations'!$A$1:$P$2336,13,FALSE)</f>
        <v>No</v>
      </c>
      <c r="F776" s="7" t="str">
        <f>VLOOKUP($A776,'Medical Examinations'!$A$1:$P$2336,5,FALSE)</f>
        <v>No</v>
      </c>
      <c r="G776" s="7" t="str">
        <f>VLOOKUP($A776,'Medical Examinations'!$A$1:$P$2336,6,FALSE)</f>
        <v>No</v>
      </c>
      <c r="H776" s="7">
        <f>VLOOKUP($A776,'Medical Examinations'!$A$1:$P$2336,12,FALSE)</f>
        <v>1</v>
      </c>
      <c r="I776" s="7" t="str">
        <f>VLOOKUP($A776,'Medical Examinations'!$A$1:$P$2336,14,FALSE)</f>
        <v>No</v>
      </c>
      <c r="J776" s="7" t="str">
        <f>VLOOKUP($A776,'Medical Examinations'!$A$1:$P$2336,15,FALSE)</f>
        <v>Obesity</v>
      </c>
      <c r="K776" s="7" t="str">
        <f>VLOOKUP($A776,'Medical Examinations'!$A$1:$P$2336,16,FALSE)</f>
        <v>Normal</v>
      </c>
      <c r="L776" s="12">
        <f>VLOOKUP($A776,'Hospitalisation Details'!$A$1:$U$2344,18,FALSE)</f>
        <v>30839</v>
      </c>
      <c r="M776" s="21">
        <f>VLOOKUP($A776,'Hospitalisation Details'!$A$1:$U$2344,21,FALSE)</f>
        <v>13383.67</v>
      </c>
      <c r="N776" s="9" t="str">
        <f>VLOOKUP($A776,'Hospitalisation Details'!$A$1:$U$2344,14,FALSE)</f>
        <v>tier - 3</v>
      </c>
      <c r="O776" s="9" t="str">
        <f>VLOOKUP($A776,'Hospitalisation Details'!$A$1:$U$2344,15,FALSE)</f>
        <v>tier - 2</v>
      </c>
      <c r="P776" s="9" t="str">
        <f>VLOOKUP($A776,'Hospitalisation Details'!$A$1:$U$2344,16,FALSE)</f>
        <v>R1023</v>
      </c>
      <c r="Q776" s="9">
        <f>VLOOKUP($A776,'Hospitalisation Details'!$A$1:$U$2344,20,FALSE)</f>
        <v>39</v>
      </c>
    </row>
    <row r="777" spans="1:17" ht="15.75" x14ac:dyDescent="0.25">
      <c r="A777" s="10" t="s">
        <v>1595</v>
      </c>
      <c r="B777" s="7" t="str">
        <f>VLOOKUP($A777,'Customer Names'!$A$1:$E$2336,4,FALSE)</f>
        <v xml:space="preserve">  Amy L</v>
      </c>
      <c r="C777" s="7">
        <f>VLOOKUP($A777,'Medical Examinations'!$A$1:$P$2336,2,FALSE)</f>
        <v>39.270000000000003</v>
      </c>
      <c r="D777" s="7">
        <f>VLOOKUP($A777,'Medical Examinations'!$A$1:$P$2336,3,FALSE)</f>
        <v>5.64</v>
      </c>
      <c r="E777" s="7" t="str">
        <f>VLOOKUP($A777,'Medical Examinations'!$A$1:$P$2336,13,FALSE)</f>
        <v>No</v>
      </c>
      <c r="F777" s="7" t="str">
        <f>VLOOKUP($A777,'Medical Examinations'!$A$1:$P$2336,5,FALSE)</f>
        <v>No</v>
      </c>
      <c r="G777" s="7" t="str">
        <f>VLOOKUP($A777,'Medical Examinations'!$A$1:$P$2336,6,FALSE)</f>
        <v>Yes</v>
      </c>
      <c r="H777" s="7">
        <f>VLOOKUP($A777,'Medical Examinations'!$A$1:$P$2336,12,FALSE)</f>
        <v>1</v>
      </c>
      <c r="I777" s="7" t="str">
        <f>VLOOKUP($A777,'Medical Examinations'!$A$1:$P$2336,14,FALSE)</f>
        <v>No</v>
      </c>
      <c r="J777" s="7" t="str">
        <f>VLOOKUP($A777,'Medical Examinations'!$A$1:$P$2336,15,FALSE)</f>
        <v>Obesity</v>
      </c>
      <c r="K777" s="7" t="str">
        <f>VLOOKUP($A777,'Medical Examinations'!$A$1:$P$2336,16,FALSE)</f>
        <v>Normal</v>
      </c>
      <c r="L777" s="12">
        <f>VLOOKUP($A777,'Hospitalisation Details'!$A$1:$U$2344,18,FALSE)</f>
        <v>29128</v>
      </c>
      <c r="M777" s="21">
        <f>VLOOKUP($A777,'Hospitalisation Details'!$A$1:$U$2344,21,FALSE)</f>
        <v>13377.41</v>
      </c>
      <c r="N777" s="9" t="str">
        <f>VLOOKUP($A777,'Hospitalisation Details'!$A$1:$U$2344,14,FALSE)</f>
        <v>tier - 3</v>
      </c>
      <c r="O777" s="9" t="str">
        <f>VLOOKUP($A777,'Hospitalisation Details'!$A$1:$U$2344,15,FALSE)</f>
        <v>tier - 3</v>
      </c>
      <c r="P777" s="9" t="str">
        <f>VLOOKUP($A777,'Hospitalisation Details'!$A$1:$U$2344,16,FALSE)</f>
        <v>R1026</v>
      </c>
      <c r="Q777" s="9">
        <f>VLOOKUP($A777,'Hospitalisation Details'!$A$1:$U$2344,20,FALSE)</f>
        <v>43</v>
      </c>
    </row>
    <row r="778" spans="1:17" ht="15.75" x14ac:dyDescent="0.25">
      <c r="A778" s="10" t="s">
        <v>1594</v>
      </c>
      <c r="B778" s="7" t="str">
        <f>VLOOKUP($A778,'Customer Names'!$A$1:$E$2336,4,FALSE)</f>
        <v xml:space="preserve">  Karen L</v>
      </c>
      <c r="C778" s="7">
        <f>VLOOKUP($A778,'Medical Examinations'!$A$1:$P$2336,2,FALSE)</f>
        <v>30.71</v>
      </c>
      <c r="D778" s="7">
        <f>VLOOKUP($A778,'Medical Examinations'!$A$1:$P$2336,3,FALSE)</f>
        <v>5.59</v>
      </c>
      <c r="E778" s="7" t="str">
        <f>VLOOKUP($A778,'Medical Examinations'!$A$1:$P$2336,13,FALSE)</f>
        <v>Yes</v>
      </c>
      <c r="F778" s="7" t="str">
        <f>VLOOKUP($A778,'Medical Examinations'!$A$1:$P$2336,5,FALSE)</f>
        <v>No</v>
      </c>
      <c r="G778" s="7" t="str">
        <f>VLOOKUP($A778,'Medical Examinations'!$A$1:$P$2336,6,FALSE)</f>
        <v>No</v>
      </c>
      <c r="H778" s="7">
        <f>VLOOKUP($A778,'Medical Examinations'!$A$1:$P$2336,12,FALSE)</f>
        <v>1</v>
      </c>
      <c r="I778" s="7" t="str">
        <f>VLOOKUP($A778,'Medical Examinations'!$A$1:$P$2336,14,FALSE)</f>
        <v>No</v>
      </c>
      <c r="J778" s="7" t="str">
        <f>VLOOKUP($A778,'Medical Examinations'!$A$1:$P$2336,15,FALSE)</f>
        <v>Obesity</v>
      </c>
      <c r="K778" s="7" t="str">
        <f>VLOOKUP($A778,'Medical Examinations'!$A$1:$P$2336,16,FALSE)</f>
        <v>Normal</v>
      </c>
      <c r="L778" s="12">
        <f>VLOOKUP($A778,'Hospitalisation Details'!$A$1:$U$2344,18,FALSE)</f>
        <v>23644</v>
      </c>
      <c r="M778" s="21">
        <f>VLOOKUP($A778,'Hospitalisation Details'!$A$1:$U$2344,21,FALSE)</f>
        <v>13375.76</v>
      </c>
      <c r="N778" s="9" t="str">
        <f>VLOOKUP($A778,'Hospitalisation Details'!$A$1:$U$2344,14,FALSE)</f>
        <v>tier - 3</v>
      </c>
      <c r="O778" s="9" t="str">
        <f>VLOOKUP($A778,'Hospitalisation Details'!$A$1:$U$2344,15,FALSE)</f>
        <v>tier - 2</v>
      </c>
      <c r="P778" s="9" t="str">
        <f>VLOOKUP($A778,'Hospitalisation Details'!$A$1:$U$2344,16,FALSE)</f>
        <v>R1025</v>
      </c>
      <c r="Q778" s="9">
        <f>VLOOKUP($A778,'Hospitalisation Details'!$A$1:$U$2344,20,FALSE)</f>
        <v>58</v>
      </c>
    </row>
    <row r="779" spans="1:17" ht="15.75" x14ac:dyDescent="0.25">
      <c r="A779" s="10" t="s">
        <v>1593</v>
      </c>
      <c r="B779" s="7" t="str">
        <f>VLOOKUP($A779,'Customer Names'!$A$1:$E$2336,4,FALSE)</f>
        <v xml:space="preserve">  Tennille</v>
      </c>
      <c r="C779" s="7">
        <f>VLOOKUP($A779,'Medical Examinations'!$A$1:$P$2336,2,FALSE)</f>
        <v>47.19</v>
      </c>
      <c r="D779" s="7">
        <f>VLOOKUP($A779,'Medical Examinations'!$A$1:$P$2336,3,FALSE)</f>
        <v>5.29</v>
      </c>
      <c r="E779" s="7" t="str">
        <f>VLOOKUP($A779,'Medical Examinations'!$A$1:$P$2336,13,FALSE)</f>
        <v>No</v>
      </c>
      <c r="F779" s="7" t="str">
        <f>VLOOKUP($A779,'Medical Examinations'!$A$1:$P$2336,5,FALSE)</f>
        <v>No</v>
      </c>
      <c r="G779" s="7" t="str">
        <f>VLOOKUP($A779,'Medical Examinations'!$A$1:$P$2336,6,FALSE)</f>
        <v>No</v>
      </c>
      <c r="H779" s="7" t="str">
        <f>VLOOKUP($A779,'Medical Examinations'!$A$1:$P$2336,12,FALSE)</f>
        <v>0</v>
      </c>
      <c r="I779" s="7" t="str">
        <f>VLOOKUP($A779,'Medical Examinations'!$A$1:$P$2336,14,FALSE)</f>
        <v>No</v>
      </c>
      <c r="J779" s="7" t="str">
        <f>VLOOKUP($A779,'Medical Examinations'!$A$1:$P$2336,15,FALSE)</f>
        <v>Obesity</v>
      </c>
      <c r="K779" s="7" t="str">
        <f>VLOOKUP($A779,'Medical Examinations'!$A$1:$P$2336,16,FALSE)</f>
        <v>Normal</v>
      </c>
      <c r="L779" s="12">
        <f>VLOOKUP($A779,'Hospitalisation Details'!$A$1:$U$2344,18,FALSE)</f>
        <v>33148</v>
      </c>
      <c r="M779" s="21">
        <f>VLOOKUP($A779,'Hospitalisation Details'!$A$1:$U$2344,21,FALSE)</f>
        <v>13360.94</v>
      </c>
      <c r="N779" s="9" t="str">
        <f>VLOOKUP($A779,'Hospitalisation Details'!$A$1:$U$2344,14,FALSE)</f>
        <v>tier - 3</v>
      </c>
      <c r="O779" s="9" t="str">
        <f>VLOOKUP($A779,'Hospitalisation Details'!$A$1:$U$2344,15,FALSE)</f>
        <v>tier - 1</v>
      </c>
      <c r="P779" s="9" t="str">
        <f>VLOOKUP($A779,'Hospitalisation Details'!$A$1:$U$2344,16,FALSE)</f>
        <v>R1012</v>
      </c>
      <c r="Q779" s="9">
        <f>VLOOKUP($A779,'Hospitalisation Details'!$A$1:$U$2344,20,FALSE)</f>
        <v>32</v>
      </c>
    </row>
    <row r="780" spans="1:17" ht="15.75" x14ac:dyDescent="0.25">
      <c r="A780" s="10" t="s">
        <v>1592</v>
      </c>
      <c r="B780" s="7" t="str">
        <f>VLOOKUP($A780,'Customer Names'!$A$1:$E$2336,4,FALSE)</f>
        <v xml:space="preserve">  Matt</v>
      </c>
      <c r="C780" s="7">
        <f>VLOOKUP($A780,'Medical Examinations'!$A$1:$P$2336,2,FALSE)</f>
        <v>30.02</v>
      </c>
      <c r="D780" s="7">
        <f>VLOOKUP($A780,'Medical Examinations'!$A$1:$P$2336,3,FALSE)</f>
        <v>6.65</v>
      </c>
      <c r="E780" s="7" t="str">
        <f>VLOOKUP($A780,'Medical Examinations'!$A$1:$P$2336,13,FALSE)</f>
        <v>No</v>
      </c>
      <c r="F780" s="7" t="str">
        <f>VLOOKUP($A780,'Medical Examinations'!$A$1:$P$2336,5,FALSE)</f>
        <v>No</v>
      </c>
      <c r="G780" s="7" t="str">
        <f>VLOOKUP($A780,'Medical Examinations'!$A$1:$P$2336,6,FALSE)</f>
        <v>No</v>
      </c>
      <c r="H780" s="7" t="str">
        <f>VLOOKUP($A780,'Medical Examinations'!$A$1:$P$2336,12,FALSE)</f>
        <v>0</v>
      </c>
      <c r="I780" s="7" t="str">
        <f>VLOOKUP($A780,'Medical Examinations'!$A$1:$P$2336,14,FALSE)</f>
        <v>No</v>
      </c>
      <c r="J780" s="7" t="str">
        <f>VLOOKUP($A780,'Medical Examinations'!$A$1:$P$2336,15,FALSE)</f>
        <v>Obesity</v>
      </c>
      <c r="K780" s="7" t="str">
        <f>VLOOKUP($A780,'Medical Examinations'!$A$1:$P$2336,16,FALSE)</f>
        <v>Diabetes</v>
      </c>
      <c r="L780" s="12">
        <f>VLOOKUP($A780,'Hospitalisation Details'!$A$1:$U$2344,18,FALSE)</f>
        <v>22231</v>
      </c>
      <c r="M780" s="21">
        <f>VLOOKUP($A780,'Hospitalisation Details'!$A$1:$U$2344,21,FALSE)</f>
        <v>13352.1</v>
      </c>
      <c r="N780" s="9" t="str">
        <f>VLOOKUP($A780,'Hospitalisation Details'!$A$1:$U$2344,14,FALSE)</f>
        <v>tier - 3</v>
      </c>
      <c r="O780" s="9" t="str">
        <f>VLOOKUP($A780,'Hospitalisation Details'!$A$1:$U$2344,15,FALSE)</f>
        <v>tier - 1</v>
      </c>
      <c r="P780" s="9" t="str">
        <f>VLOOKUP($A780,'Hospitalisation Details'!$A$1:$U$2344,16,FALSE)</f>
        <v>R1012</v>
      </c>
      <c r="Q780" s="9">
        <f>VLOOKUP($A780,'Hospitalisation Details'!$A$1:$U$2344,20,FALSE)</f>
        <v>62</v>
      </c>
    </row>
    <row r="781" spans="1:17" ht="15.75" x14ac:dyDescent="0.25">
      <c r="A781" s="10" t="s">
        <v>1591</v>
      </c>
      <c r="B781" s="7" t="str">
        <f>VLOOKUP($A781,'Customer Names'!$A$1:$E$2336,4,FALSE)</f>
        <v xml:space="preserve">  Emily</v>
      </c>
      <c r="C781" s="7">
        <f>VLOOKUP($A781,'Medical Examinations'!$A$1:$P$2336,2,FALSE)</f>
        <v>37.909999999999997</v>
      </c>
      <c r="D781" s="7">
        <f>VLOOKUP($A781,'Medical Examinations'!$A$1:$P$2336,3,FALSE)</f>
        <v>5.68</v>
      </c>
      <c r="E781" s="7" t="str">
        <f>VLOOKUP($A781,'Medical Examinations'!$A$1:$P$2336,13,FALSE)</f>
        <v>Yes</v>
      </c>
      <c r="F781" s="7" t="str">
        <f>VLOOKUP($A781,'Medical Examinations'!$A$1:$P$2336,5,FALSE)</f>
        <v>No</v>
      </c>
      <c r="G781" s="7" t="str">
        <f>VLOOKUP($A781,'Medical Examinations'!$A$1:$P$2336,6,FALSE)</f>
        <v>No</v>
      </c>
      <c r="H781" s="7" t="str">
        <f>VLOOKUP($A781,'Medical Examinations'!$A$1:$P$2336,12,FALSE)</f>
        <v>0</v>
      </c>
      <c r="I781" s="7" t="str">
        <f>VLOOKUP($A781,'Medical Examinations'!$A$1:$P$2336,14,FALSE)</f>
        <v>No</v>
      </c>
      <c r="J781" s="7" t="str">
        <f>VLOOKUP($A781,'Medical Examinations'!$A$1:$P$2336,15,FALSE)</f>
        <v>Obesity</v>
      </c>
      <c r="K781" s="7" t="str">
        <f>VLOOKUP($A781,'Medical Examinations'!$A$1:$P$2336,16,FALSE)</f>
        <v>Normal</v>
      </c>
      <c r="L781" s="12">
        <f>VLOOKUP($A781,'Hospitalisation Details'!$A$1:$U$2344,18,FALSE)</f>
        <v>27995</v>
      </c>
      <c r="M781" s="21">
        <f>VLOOKUP($A781,'Hospitalisation Details'!$A$1:$U$2344,21,FALSE)</f>
        <v>13333.71</v>
      </c>
      <c r="N781" s="9" t="str">
        <f>VLOOKUP($A781,'Hospitalisation Details'!$A$1:$U$2344,14,FALSE)</f>
        <v>tier - 3</v>
      </c>
      <c r="O781" s="9" t="str">
        <f>VLOOKUP($A781,'Hospitalisation Details'!$A$1:$U$2344,15,FALSE)</f>
        <v>tier - 2</v>
      </c>
      <c r="P781" s="9" t="str">
        <f>VLOOKUP($A781,'Hospitalisation Details'!$A$1:$U$2344,16,FALSE)</f>
        <v>R1012</v>
      </c>
      <c r="Q781" s="9">
        <f>VLOOKUP($A781,'Hospitalisation Details'!$A$1:$U$2344,20,FALSE)</f>
        <v>46</v>
      </c>
    </row>
    <row r="782" spans="1:17" ht="15.75" x14ac:dyDescent="0.25">
      <c r="A782" s="10" t="s">
        <v>1590</v>
      </c>
      <c r="B782" s="7" t="str">
        <f>VLOOKUP($A782,'Customer Names'!$A$1:$E$2336,4,FALSE)</f>
        <v xml:space="preserve">  Justin E</v>
      </c>
      <c r="C782" s="7">
        <f>VLOOKUP($A782,'Medical Examinations'!$A$1:$P$2336,2,FALSE)</f>
        <v>54.61</v>
      </c>
      <c r="D782" s="7">
        <f>VLOOKUP($A782,'Medical Examinations'!$A$1:$P$2336,3,FALSE)</f>
        <v>4.49</v>
      </c>
      <c r="E782" s="7" t="str">
        <f>VLOOKUP($A782,'Medical Examinations'!$A$1:$P$2336,13,FALSE)</f>
        <v>No</v>
      </c>
      <c r="F782" s="7" t="str">
        <f>VLOOKUP($A782,'Medical Examinations'!$A$1:$P$2336,5,FALSE)</f>
        <v>No</v>
      </c>
      <c r="G782" s="7" t="str">
        <f>VLOOKUP($A782,'Medical Examinations'!$A$1:$P$2336,6,FALSE)</f>
        <v>No</v>
      </c>
      <c r="H782" s="7" t="str">
        <f>VLOOKUP($A782,'Medical Examinations'!$A$1:$P$2336,12,FALSE)</f>
        <v>0</v>
      </c>
      <c r="I782" s="7" t="str">
        <f>VLOOKUP($A782,'Medical Examinations'!$A$1:$P$2336,14,FALSE)</f>
        <v>No</v>
      </c>
      <c r="J782" s="7" t="str">
        <f>VLOOKUP($A782,'Medical Examinations'!$A$1:$P$2336,15,FALSE)</f>
        <v>Obesity</v>
      </c>
      <c r="K782" s="7" t="str">
        <f>VLOOKUP($A782,'Medical Examinations'!$A$1:$P$2336,16,FALSE)</f>
        <v>Normal</v>
      </c>
      <c r="L782" s="12">
        <f>VLOOKUP($A782,'Hospitalisation Details'!$A$1:$U$2344,18,FALSE)</f>
        <v>34516</v>
      </c>
      <c r="M782" s="21">
        <f>VLOOKUP($A782,'Hospitalisation Details'!$A$1:$U$2344,21,FALSE)</f>
        <v>13292.52</v>
      </c>
      <c r="N782" s="9" t="str">
        <f>VLOOKUP($A782,'Hospitalisation Details'!$A$1:$U$2344,14,FALSE)</f>
        <v>tier - 3</v>
      </c>
      <c r="O782" s="9" t="str">
        <f>VLOOKUP($A782,'Hospitalisation Details'!$A$1:$U$2344,15,FALSE)</f>
        <v>tier - 3</v>
      </c>
      <c r="P782" s="9" t="str">
        <f>VLOOKUP($A782,'Hospitalisation Details'!$A$1:$U$2344,16,FALSE)</f>
        <v>R1012</v>
      </c>
      <c r="Q782" s="9">
        <f>VLOOKUP($A782,'Hospitalisation Details'!$A$1:$U$2344,20,FALSE)</f>
        <v>28</v>
      </c>
    </row>
    <row r="783" spans="1:17" ht="15.75" x14ac:dyDescent="0.25">
      <c r="A783" s="10" t="s">
        <v>1589</v>
      </c>
      <c r="B783" s="7" t="str">
        <f>VLOOKUP($A783,'Customer Names'!$A$1:$E$2336,4,FALSE)</f>
        <v xml:space="preserve">  Shalane</v>
      </c>
      <c r="C783" s="7">
        <f>VLOOKUP($A783,'Medical Examinations'!$A$1:$P$2336,2,FALSE)</f>
        <v>36.005000000000003</v>
      </c>
      <c r="D783" s="7">
        <f>VLOOKUP($A783,'Medical Examinations'!$A$1:$P$2336,3,FALSE)</f>
        <v>6.9</v>
      </c>
      <c r="E783" s="7" t="str">
        <f>VLOOKUP($A783,'Medical Examinations'!$A$1:$P$2336,13,FALSE)</f>
        <v>No</v>
      </c>
      <c r="F783" s="7" t="str">
        <f>VLOOKUP($A783,'Medical Examinations'!$A$1:$P$2336,5,FALSE)</f>
        <v>No</v>
      </c>
      <c r="G783" s="7" t="str">
        <f>VLOOKUP($A783,'Medical Examinations'!$A$1:$P$2336,6,FALSE)</f>
        <v>No</v>
      </c>
      <c r="H783" s="7" t="str">
        <f>VLOOKUP($A783,'Medical Examinations'!$A$1:$P$2336,12,FALSE)</f>
        <v>0</v>
      </c>
      <c r="I783" s="7" t="str">
        <f>VLOOKUP($A783,'Medical Examinations'!$A$1:$P$2336,14,FALSE)</f>
        <v>No</v>
      </c>
      <c r="J783" s="7" t="str">
        <f>VLOOKUP($A783,'Medical Examinations'!$A$1:$P$2336,15,FALSE)</f>
        <v>Obesity</v>
      </c>
      <c r="K783" s="7" t="str">
        <f>VLOOKUP($A783,'Medical Examinations'!$A$1:$P$2336,16,FALSE)</f>
        <v>Diabetes</v>
      </c>
      <c r="L783" s="12">
        <f>VLOOKUP($A783,'Hospitalisation Details'!$A$1:$U$2344,18,FALSE)</f>
        <v>22930</v>
      </c>
      <c r="M783" s="21">
        <f>VLOOKUP($A783,'Hospitalisation Details'!$A$1:$U$2344,21,FALSE)</f>
        <v>13228.85</v>
      </c>
      <c r="N783" s="9" t="str">
        <f>VLOOKUP($A783,'Hospitalisation Details'!$A$1:$U$2344,14,FALSE)</f>
        <v>tier - 3</v>
      </c>
      <c r="O783" s="9" t="str">
        <f>VLOOKUP($A783,'Hospitalisation Details'!$A$1:$U$2344,15,FALSE)</f>
        <v>tier - 3</v>
      </c>
      <c r="P783" s="9" t="str">
        <f>VLOOKUP($A783,'Hospitalisation Details'!$A$1:$U$2344,16,FALSE)</f>
        <v>R1023</v>
      </c>
      <c r="Q783" s="9">
        <f>VLOOKUP($A783,'Hospitalisation Details'!$A$1:$U$2344,20,FALSE)</f>
        <v>60</v>
      </c>
    </row>
    <row r="784" spans="1:17" ht="15.75" x14ac:dyDescent="0.25">
      <c r="A784" s="10" t="s">
        <v>1588</v>
      </c>
      <c r="B784" s="7" t="str">
        <f>VLOOKUP($A784,'Customer Names'!$A$1:$E$2336,4,FALSE)</f>
        <v xml:space="preserve">  Jessica N</v>
      </c>
      <c r="C784" s="7">
        <f>VLOOKUP($A784,'Medical Examinations'!$A$1:$P$2336,2,FALSE)</f>
        <v>28.7</v>
      </c>
      <c r="D784" s="7">
        <f>VLOOKUP($A784,'Medical Examinations'!$A$1:$P$2336,3,FALSE)</f>
        <v>11.52</v>
      </c>
      <c r="E784" s="7" t="str">
        <f>VLOOKUP($A784,'Medical Examinations'!$A$1:$P$2336,13,FALSE)</f>
        <v>No</v>
      </c>
      <c r="F784" s="7" t="str">
        <f>VLOOKUP($A784,'Medical Examinations'!$A$1:$P$2336,5,FALSE)</f>
        <v>No</v>
      </c>
      <c r="G784" s="7" t="str">
        <f>VLOOKUP($A784,'Medical Examinations'!$A$1:$P$2336,6,FALSE)</f>
        <v>No</v>
      </c>
      <c r="H784" s="7" t="str">
        <f>VLOOKUP($A784,'Medical Examinations'!$A$1:$P$2336,12,FALSE)</f>
        <v>0</v>
      </c>
      <c r="I784" s="7" t="str">
        <f>VLOOKUP($A784,'Medical Examinations'!$A$1:$P$2336,14,FALSE)</f>
        <v>No</v>
      </c>
      <c r="J784" s="7" t="str">
        <f>VLOOKUP($A784,'Medical Examinations'!$A$1:$P$2336,15,FALSE)</f>
        <v>Over weight</v>
      </c>
      <c r="K784" s="7" t="str">
        <f>VLOOKUP($A784,'Medical Examinations'!$A$1:$P$2336,16,FALSE)</f>
        <v>Diabetes</v>
      </c>
      <c r="L784" s="12">
        <f>VLOOKUP($A784,'Hospitalisation Details'!$A$1:$U$2344,18,FALSE)</f>
        <v>22974</v>
      </c>
      <c r="M784" s="21">
        <f>VLOOKUP($A784,'Hospitalisation Details'!$A$1:$U$2344,21,FALSE)</f>
        <v>13224.69</v>
      </c>
      <c r="N784" s="9" t="str">
        <f>VLOOKUP($A784,'Hospitalisation Details'!$A$1:$U$2344,14,FALSE)</f>
        <v>tier - 3</v>
      </c>
      <c r="O784" s="9" t="str">
        <f>VLOOKUP($A784,'Hospitalisation Details'!$A$1:$U$2344,15,FALSE)</f>
        <v>tier - 2</v>
      </c>
      <c r="P784" s="9" t="str">
        <f>VLOOKUP($A784,'Hospitalisation Details'!$A$1:$U$2344,16,FALSE)</f>
        <v>R1011</v>
      </c>
      <c r="Q784" s="9">
        <f>VLOOKUP($A784,'Hospitalisation Details'!$A$1:$U$2344,20,FALSE)</f>
        <v>60</v>
      </c>
    </row>
    <row r="785" spans="1:17" ht="15.75" x14ac:dyDescent="0.25">
      <c r="A785" s="10" t="s">
        <v>1587</v>
      </c>
      <c r="B785" s="7" t="str">
        <f>VLOOKUP($A785,'Customer Names'!$A$1:$E$2336,4,FALSE)</f>
        <v xml:space="preserve">  Melanie</v>
      </c>
      <c r="C785" s="7">
        <f>VLOOKUP($A785,'Medical Examinations'!$A$1:$P$2336,2,FALSE)</f>
        <v>34.295000000000002</v>
      </c>
      <c r="D785" s="7">
        <f>VLOOKUP($A785,'Medical Examinations'!$A$1:$P$2336,3,FALSE)</f>
        <v>11.24</v>
      </c>
      <c r="E785" s="7" t="str">
        <f>VLOOKUP($A785,'Medical Examinations'!$A$1:$P$2336,13,FALSE)</f>
        <v>No</v>
      </c>
      <c r="F785" s="7" t="str">
        <f>VLOOKUP($A785,'Medical Examinations'!$A$1:$P$2336,5,FALSE)</f>
        <v>No</v>
      </c>
      <c r="G785" s="7" t="str">
        <f>VLOOKUP($A785,'Medical Examinations'!$A$1:$P$2336,6,FALSE)</f>
        <v>No</v>
      </c>
      <c r="H785" s="7" t="str">
        <f>VLOOKUP($A785,'Medical Examinations'!$A$1:$P$2336,12,FALSE)</f>
        <v>0</v>
      </c>
      <c r="I785" s="7" t="str">
        <f>VLOOKUP($A785,'Medical Examinations'!$A$1:$P$2336,14,FALSE)</f>
        <v>No</v>
      </c>
      <c r="J785" s="7" t="str">
        <f>VLOOKUP($A785,'Medical Examinations'!$A$1:$P$2336,15,FALSE)</f>
        <v>Obesity</v>
      </c>
      <c r="K785" s="7" t="str">
        <f>VLOOKUP($A785,'Medical Examinations'!$A$1:$P$2336,16,FALSE)</f>
        <v>Diabetes</v>
      </c>
      <c r="L785" s="12">
        <f>VLOOKUP($A785,'Hospitalisation Details'!$A$1:$U$2344,18,FALSE)</f>
        <v>24059</v>
      </c>
      <c r="M785" s="21">
        <f>VLOOKUP($A785,'Hospitalisation Details'!$A$1:$U$2344,21,FALSE)</f>
        <v>13224.06</v>
      </c>
      <c r="N785" s="9" t="str">
        <f>VLOOKUP($A785,'Hospitalisation Details'!$A$1:$U$2344,14,FALSE)</f>
        <v>tier - 3</v>
      </c>
      <c r="O785" s="9" t="str">
        <f>VLOOKUP($A785,'Hospitalisation Details'!$A$1:$U$2344,15,FALSE)</f>
        <v>tier - 3</v>
      </c>
      <c r="P785" s="9" t="str">
        <f>VLOOKUP($A785,'Hospitalisation Details'!$A$1:$U$2344,16,FALSE)</f>
        <v>R1024</v>
      </c>
      <c r="Q785" s="9">
        <f>VLOOKUP($A785,'Hospitalisation Details'!$A$1:$U$2344,20,FALSE)</f>
        <v>57</v>
      </c>
    </row>
    <row r="786" spans="1:17" ht="15.75" x14ac:dyDescent="0.25">
      <c r="A786" s="10" t="s">
        <v>1586</v>
      </c>
      <c r="B786" s="7" t="str">
        <f>VLOOKUP($A786,'Customer Names'!$A$1:$E$2336,4,FALSE)</f>
        <v xml:space="preserve">  Ruth Angelica</v>
      </c>
      <c r="C786" s="7">
        <f>VLOOKUP($A786,'Medical Examinations'!$A$1:$P$2336,2,FALSE)</f>
        <v>27.55</v>
      </c>
      <c r="D786" s="7">
        <f>VLOOKUP($A786,'Medical Examinations'!$A$1:$P$2336,3,FALSE)</f>
        <v>10.98</v>
      </c>
      <c r="E786" s="7" t="str">
        <f>VLOOKUP($A786,'Medical Examinations'!$A$1:$P$2336,13,FALSE)</f>
        <v>No</v>
      </c>
      <c r="F786" s="7" t="str">
        <f>VLOOKUP($A786,'Medical Examinations'!$A$1:$P$2336,5,FALSE)</f>
        <v>No</v>
      </c>
      <c r="G786" s="7" t="str">
        <f>VLOOKUP($A786,'Medical Examinations'!$A$1:$P$2336,6,FALSE)</f>
        <v>No</v>
      </c>
      <c r="H786" s="7" t="str">
        <f>VLOOKUP($A786,'Medical Examinations'!$A$1:$P$2336,12,FALSE)</f>
        <v>0</v>
      </c>
      <c r="I786" s="7" t="str">
        <f>VLOOKUP($A786,'Medical Examinations'!$A$1:$P$2336,14,FALSE)</f>
        <v>No</v>
      </c>
      <c r="J786" s="7" t="str">
        <f>VLOOKUP($A786,'Medical Examinations'!$A$1:$P$2336,15,FALSE)</f>
        <v>Over weight</v>
      </c>
      <c r="K786" s="7" t="str">
        <f>VLOOKUP($A786,'Medical Examinations'!$A$1:$P$2336,16,FALSE)</f>
        <v>Diabetes</v>
      </c>
      <c r="L786" s="12">
        <f>VLOOKUP($A786,'Hospitalisation Details'!$A$1:$U$2344,18,FALSE)</f>
        <v>22987</v>
      </c>
      <c r="M786" s="21">
        <f>VLOOKUP($A786,'Hospitalisation Details'!$A$1:$U$2344,21,FALSE)</f>
        <v>13217.09</v>
      </c>
      <c r="N786" s="9" t="str">
        <f>VLOOKUP($A786,'Hospitalisation Details'!$A$1:$U$2344,14,FALSE)</f>
        <v>tier - 3</v>
      </c>
      <c r="O786" s="9" t="str">
        <f>VLOOKUP($A786,'Hospitalisation Details'!$A$1:$U$2344,15,FALSE)</f>
        <v>tier - 1</v>
      </c>
      <c r="P786" s="9" t="str">
        <f>VLOOKUP($A786,'Hospitalisation Details'!$A$1:$U$2344,16,FALSE)</f>
        <v>R1024</v>
      </c>
      <c r="Q786" s="9">
        <f>VLOOKUP($A786,'Hospitalisation Details'!$A$1:$U$2344,20,FALSE)</f>
        <v>60</v>
      </c>
    </row>
    <row r="787" spans="1:17" ht="15.75" x14ac:dyDescent="0.25">
      <c r="A787" s="10" t="s">
        <v>1585</v>
      </c>
      <c r="B787" s="7" t="str">
        <f>VLOOKUP($A787,'Customer Names'!$A$1:$E$2336,4,FALSE)</f>
        <v xml:space="preserve">  Una M</v>
      </c>
      <c r="C787" s="7">
        <f>VLOOKUP($A787,'Medical Examinations'!$A$1:$P$2336,2,FALSE)</f>
        <v>40.700000000000003</v>
      </c>
      <c r="D787" s="7">
        <f>VLOOKUP($A787,'Medical Examinations'!$A$1:$P$2336,3,FALSE)</f>
        <v>5.42</v>
      </c>
      <c r="E787" s="7" t="str">
        <f>VLOOKUP($A787,'Medical Examinations'!$A$1:$P$2336,13,FALSE)</f>
        <v>No</v>
      </c>
      <c r="F787" s="7" t="str">
        <f>VLOOKUP($A787,'Medical Examinations'!$A$1:$P$2336,5,FALSE)</f>
        <v>No</v>
      </c>
      <c r="G787" s="7" t="str">
        <f>VLOOKUP($A787,'Medical Examinations'!$A$1:$P$2336,6,FALSE)</f>
        <v>No</v>
      </c>
      <c r="H787" s="7" t="str">
        <f>VLOOKUP($A787,'Medical Examinations'!$A$1:$P$2336,12,FALSE)</f>
        <v>0</v>
      </c>
      <c r="I787" s="7" t="str">
        <f>VLOOKUP($A787,'Medical Examinations'!$A$1:$P$2336,14,FALSE)</f>
        <v>No</v>
      </c>
      <c r="J787" s="7" t="str">
        <f>VLOOKUP($A787,'Medical Examinations'!$A$1:$P$2336,15,FALSE)</f>
        <v>Obesity</v>
      </c>
      <c r="K787" s="7" t="str">
        <f>VLOOKUP($A787,'Medical Examinations'!$A$1:$P$2336,16,FALSE)</f>
        <v>Normal</v>
      </c>
      <c r="L787" s="12">
        <f>VLOOKUP($A787,'Hospitalisation Details'!$A$1:$U$2344,18,FALSE)</f>
        <v>30239</v>
      </c>
      <c r="M787" s="21">
        <f>VLOOKUP($A787,'Hospitalisation Details'!$A$1:$U$2344,21,FALSE)</f>
        <v>13214.43</v>
      </c>
      <c r="N787" s="9" t="str">
        <f>VLOOKUP($A787,'Hospitalisation Details'!$A$1:$U$2344,14,FALSE)</f>
        <v>tier - 3</v>
      </c>
      <c r="O787" s="9" t="str">
        <f>VLOOKUP($A787,'Hospitalisation Details'!$A$1:$U$2344,15,FALSE)</f>
        <v>tier - 2</v>
      </c>
      <c r="P787" s="9" t="str">
        <f>VLOOKUP($A787,'Hospitalisation Details'!$A$1:$U$2344,16,FALSE)</f>
        <v>R1012</v>
      </c>
      <c r="Q787" s="9">
        <f>VLOOKUP($A787,'Hospitalisation Details'!$A$1:$U$2344,20,FALSE)</f>
        <v>40</v>
      </c>
    </row>
    <row r="788" spans="1:17" ht="15.75" x14ac:dyDescent="0.25">
      <c r="A788" s="10" t="s">
        <v>1584</v>
      </c>
      <c r="B788" s="7" t="str">
        <f>VLOOKUP($A788,'Customer Names'!$A$1:$E$2336,4,FALSE)</f>
        <v xml:space="preserve">  Taralyn</v>
      </c>
      <c r="C788" s="7">
        <f>VLOOKUP($A788,'Medical Examinations'!$A$1:$P$2336,2,FALSE)</f>
        <v>18.335000000000001</v>
      </c>
      <c r="D788" s="7">
        <f>VLOOKUP($A788,'Medical Examinations'!$A$1:$P$2336,3,FALSE)</f>
        <v>10.97</v>
      </c>
      <c r="E788" s="7" t="str">
        <f>VLOOKUP($A788,'Medical Examinations'!$A$1:$P$2336,13,FALSE)</f>
        <v>No</v>
      </c>
      <c r="F788" s="7" t="str">
        <f>VLOOKUP($A788,'Medical Examinations'!$A$1:$P$2336,5,FALSE)</f>
        <v>No</v>
      </c>
      <c r="G788" s="7" t="str">
        <f>VLOOKUP($A788,'Medical Examinations'!$A$1:$P$2336,6,FALSE)</f>
        <v>No</v>
      </c>
      <c r="H788" s="7" t="str">
        <f>VLOOKUP($A788,'Medical Examinations'!$A$1:$P$2336,12,FALSE)</f>
        <v>0</v>
      </c>
      <c r="I788" s="7" t="str">
        <f>VLOOKUP($A788,'Medical Examinations'!$A$1:$P$2336,14,FALSE)</f>
        <v>No</v>
      </c>
      <c r="J788" s="7" t="str">
        <f>VLOOKUP($A788,'Medical Examinations'!$A$1:$P$2336,15,FALSE)</f>
        <v>Underweight</v>
      </c>
      <c r="K788" s="7" t="str">
        <f>VLOOKUP($A788,'Medical Examinations'!$A$1:$P$2336,16,FALSE)</f>
        <v>Diabetes</v>
      </c>
      <c r="L788" s="12">
        <f>VLOOKUP($A788,'Hospitalisation Details'!$A$1:$U$2344,18,FALSE)</f>
        <v>22863</v>
      </c>
      <c r="M788" s="21">
        <f>VLOOKUP($A788,'Hospitalisation Details'!$A$1:$U$2344,21,FALSE)</f>
        <v>13204.29</v>
      </c>
      <c r="N788" s="9" t="str">
        <f>VLOOKUP($A788,'Hospitalisation Details'!$A$1:$U$2344,14,FALSE)</f>
        <v>tier - 3</v>
      </c>
      <c r="O788" s="9" t="str">
        <f>VLOOKUP($A788,'Hospitalisation Details'!$A$1:$U$2344,15,FALSE)</f>
        <v>tier - 1</v>
      </c>
      <c r="P788" s="9" t="str">
        <f>VLOOKUP($A788,'Hospitalisation Details'!$A$1:$U$2344,16,FALSE)</f>
        <v>R1024</v>
      </c>
      <c r="Q788" s="9">
        <f>VLOOKUP($A788,'Hospitalisation Details'!$A$1:$U$2344,20,FALSE)</f>
        <v>60</v>
      </c>
    </row>
    <row r="789" spans="1:17" ht="15.75" x14ac:dyDescent="0.25">
      <c r="A789" s="10" t="s">
        <v>1583</v>
      </c>
      <c r="B789" s="7" t="str">
        <f>VLOOKUP($A789,'Customer Names'!$A$1:$E$2336,4,FALSE)</f>
        <v xml:space="preserve">  James A</v>
      </c>
      <c r="C789" s="7">
        <f>VLOOKUP($A789,'Medical Examinations'!$A$1:$P$2336,2,FALSE)</f>
        <v>33.914999999999999</v>
      </c>
      <c r="D789" s="7">
        <f>VLOOKUP($A789,'Medical Examinations'!$A$1:$P$2336,3,FALSE)</f>
        <v>9.56</v>
      </c>
      <c r="E789" s="7" t="str">
        <f>VLOOKUP($A789,'Medical Examinations'!$A$1:$P$2336,13,FALSE)</f>
        <v>Yes</v>
      </c>
      <c r="F789" s="7" t="str">
        <f>VLOOKUP($A789,'Medical Examinations'!$A$1:$P$2336,5,FALSE)</f>
        <v>No</v>
      </c>
      <c r="G789" s="7" t="str">
        <f>VLOOKUP($A789,'Medical Examinations'!$A$1:$P$2336,6,FALSE)</f>
        <v>No</v>
      </c>
      <c r="H789" s="7">
        <f>VLOOKUP($A789,'Medical Examinations'!$A$1:$P$2336,12,FALSE)</f>
        <v>2</v>
      </c>
      <c r="I789" s="7" t="str">
        <f>VLOOKUP($A789,'Medical Examinations'!$A$1:$P$2336,14,FALSE)</f>
        <v>No</v>
      </c>
      <c r="J789" s="7" t="str">
        <f>VLOOKUP($A789,'Medical Examinations'!$A$1:$P$2336,15,FALSE)</f>
        <v>Obesity</v>
      </c>
      <c r="K789" s="7" t="str">
        <f>VLOOKUP($A789,'Medical Examinations'!$A$1:$P$2336,16,FALSE)</f>
        <v>Diabetes</v>
      </c>
      <c r="L789" s="12">
        <f>VLOOKUP($A789,'Hospitalisation Details'!$A$1:$U$2344,18,FALSE)</f>
        <v>22621</v>
      </c>
      <c r="M789" s="21">
        <f>VLOOKUP($A789,'Hospitalisation Details'!$A$1:$U$2344,21,FALSE)</f>
        <v>13143.86</v>
      </c>
      <c r="N789" s="9" t="str">
        <f>VLOOKUP($A789,'Hospitalisation Details'!$A$1:$U$2344,14,FALSE)</f>
        <v>tier - 3</v>
      </c>
      <c r="O789" s="9" t="str">
        <f>VLOOKUP($A789,'Hospitalisation Details'!$A$1:$U$2344,15,FALSE)</f>
        <v>tier - 2</v>
      </c>
      <c r="P789" s="9" t="str">
        <f>VLOOKUP($A789,'Hospitalisation Details'!$A$1:$U$2344,16,FALSE)</f>
        <v>R1016</v>
      </c>
      <c r="Q789" s="9">
        <f>VLOOKUP($A789,'Hospitalisation Details'!$A$1:$U$2344,20,FALSE)</f>
        <v>61</v>
      </c>
    </row>
    <row r="790" spans="1:17" ht="15.75" x14ac:dyDescent="0.25">
      <c r="A790" s="10" t="s">
        <v>1582</v>
      </c>
      <c r="B790" s="7" t="str">
        <f>VLOOKUP($A790,'Customer Names'!$A$1:$E$2336,4,FALSE)</f>
        <v xml:space="preserve">  Ning</v>
      </c>
      <c r="C790" s="7">
        <f>VLOOKUP($A790,'Medical Examinations'!$A$1:$P$2336,2,FALSE)</f>
        <v>33.534999999999997</v>
      </c>
      <c r="D790" s="7">
        <f>VLOOKUP($A790,'Medical Examinations'!$A$1:$P$2336,3,FALSE)</f>
        <v>9.4</v>
      </c>
      <c r="E790" s="7" t="str">
        <f>VLOOKUP($A790,'Medical Examinations'!$A$1:$P$2336,13,FALSE)</f>
        <v>Yes</v>
      </c>
      <c r="F790" s="7" t="str">
        <f>VLOOKUP($A790,'Medical Examinations'!$A$1:$P$2336,5,FALSE)</f>
        <v>No</v>
      </c>
      <c r="G790" s="7" t="str">
        <f>VLOOKUP($A790,'Medical Examinations'!$A$1:$P$2336,6,FALSE)</f>
        <v>No</v>
      </c>
      <c r="H790" s="7">
        <f>VLOOKUP($A790,'Medical Examinations'!$A$1:$P$2336,12,FALSE)</f>
        <v>2</v>
      </c>
      <c r="I790" s="7" t="str">
        <f>VLOOKUP($A790,'Medical Examinations'!$A$1:$P$2336,14,FALSE)</f>
        <v>No</v>
      </c>
      <c r="J790" s="7" t="str">
        <f>VLOOKUP($A790,'Medical Examinations'!$A$1:$P$2336,15,FALSE)</f>
        <v>Obesity</v>
      </c>
      <c r="K790" s="7" t="str">
        <f>VLOOKUP($A790,'Medical Examinations'!$A$1:$P$2336,16,FALSE)</f>
        <v>Diabetes</v>
      </c>
      <c r="L790" s="12">
        <f>VLOOKUP($A790,'Hospitalisation Details'!$A$1:$U$2344,18,FALSE)</f>
        <v>22621</v>
      </c>
      <c r="M790" s="21">
        <f>VLOOKUP($A790,'Hospitalisation Details'!$A$1:$U$2344,21,FALSE)</f>
        <v>13143.34</v>
      </c>
      <c r="N790" s="9" t="str">
        <f>VLOOKUP($A790,'Hospitalisation Details'!$A$1:$U$2344,14,FALSE)</f>
        <v>tier - 3</v>
      </c>
      <c r="O790" s="9" t="str">
        <f>VLOOKUP($A790,'Hospitalisation Details'!$A$1:$U$2344,15,FALSE)</f>
        <v>tier - 2</v>
      </c>
      <c r="P790" s="9" t="str">
        <f>VLOOKUP($A790,'Hospitalisation Details'!$A$1:$U$2344,16,FALSE)</f>
        <v>R1020</v>
      </c>
      <c r="Q790" s="9">
        <f>VLOOKUP($A790,'Hospitalisation Details'!$A$1:$U$2344,20,FALSE)</f>
        <v>61</v>
      </c>
    </row>
    <row r="791" spans="1:17" ht="15.75" x14ac:dyDescent="0.25">
      <c r="A791" s="10" t="s">
        <v>1581</v>
      </c>
      <c r="B791" s="7" t="str">
        <f>VLOOKUP($A791,'Customer Names'!$A$1:$E$2336,4,FALSE)</f>
        <v xml:space="preserve">  Joel</v>
      </c>
      <c r="C791" s="7">
        <f>VLOOKUP($A791,'Medical Examinations'!$A$1:$P$2336,2,FALSE)</f>
        <v>23.655000000000001</v>
      </c>
      <c r="D791" s="7">
        <f>VLOOKUP($A791,'Medical Examinations'!$A$1:$P$2336,3,FALSE)</f>
        <v>8.48</v>
      </c>
      <c r="E791" s="7" t="str">
        <f>VLOOKUP($A791,'Medical Examinations'!$A$1:$P$2336,13,FALSE)</f>
        <v>Yes</v>
      </c>
      <c r="F791" s="7" t="str">
        <f>VLOOKUP($A791,'Medical Examinations'!$A$1:$P$2336,5,FALSE)</f>
        <v>No</v>
      </c>
      <c r="G791" s="7" t="str">
        <f>VLOOKUP($A791,'Medical Examinations'!$A$1:$P$2336,6,FALSE)</f>
        <v>No</v>
      </c>
      <c r="H791" s="7">
        <f>VLOOKUP($A791,'Medical Examinations'!$A$1:$P$2336,12,FALSE)</f>
        <v>2</v>
      </c>
      <c r="I791" s="7" t="str">
        <f>VLOOKUP($A791,'Medical Examinations'!$A$1:$P$2336,14,FALSE)</f>
        <v>No</v>
      </c>
      <c r="J791" s="7" t="str">
        <f>VLOOKUP($A791,'Medical Examinations'!$A$1:$P$2336,15,FALSE)</f>
        <v>Normal weight</v>
      </c>
      <c r="K791" s="7" t="str">
        <f>VLOOKUP($A791,'Medical Examinations'!$A$1:$P$2336,16,FALSE)</f>
        <v>Diabetes</v>
      </c>
      <c r="L791" s="12">
        <f>VLOOKUP($A791,'Hospitalisation Details'!$A$1:$U$2344,18,FALSE)</f>
        <v>22531</v>
      </c>
      <c r="M791" s="21">
        <f>VLOOKUP($A791,'Hospitalisation Details'!$A$1:$U$2344,21,FALSE)</f>
        <v>13129.6</v>
      </c>
      <c r="N791" s="9" t="str">
        <f>VLOOKUP($A791,'Hospitalisation Details'!$A$1:$U$2344,14,FALSE)</f>
        <v>tier - 3</v>
      </c>
      <c r="O791" s="9" t="str">
        <f>VLOOKUP($A791,'Hospitalisation Details'!$A$1:$U$2344,15,FALSE)</f>
        <v>tier - 2</v>
      </c>
      <c r="P791" s="9" t="str">
        <f>VLOOKUP($A791,'Hospitalisation Details'!$A$1:$U$2344,16,FALSE)</f>
        <v>R1017</v>
      </c>
      <c r="Q791" s="9">
        <f>VLOOKUP($A791,'Hospitalisation Details'!$A$1:$U$2344,20,FALSE)</f>
        <v>61</v>
      </c>
    </row>
    <row r="792" spans="1:17" ht="15.75" x14ac:dyDescent="0.25">
      <c r="A792" s="10" t="s">
        <v>1580</v>
      </c>
      <c r="B792" s="7" t="str">
        <f>VLOOKUP($A792,'Customer Names'!$A$1:$E$2336,4,FALSE)</f>
        <v xml:space="preserve">  Pamela J</v>
      </c>
      <c r="C792" s="7">
        <f>VLOOKUP($A792,'Medical Examinations'!$A$1:$P$2336,2,FALSE)</f>
        <v>28</v>
      </c>
      <c r="D792" s="7">
        <f>VLOOKUP($A792,'Medical Examinations'!$A$1:$P$2336,3,FALSE)</f>
        <v>5.57</v>
      </c>
      <c r="E792" s="7" t="str">
        <f>VLOOKUP($A792,'Medical Examinations'!$A$1:$P$2336,13,FALSE)</f>
        <v>No</v>
      </c>
      <c r="F792" s="7" t="str">
        <f>VLOOKUP($A792,'Medical Examinations'!$A$1:$P$2336,5,FALSE)</f>
        <v>No</v>
      </c>
      <c r="G792" s="7" t="str">
        <f>VLOOKUP($A792,'Medical Examinations'!$A$1:$P$2336,6,FALSE)</f>
        <v>No</v>
      </c>
      <c r="H792" s="7" t="str">
        <f>VLOOKUP($A792,'Medical Examinations'!$A$1:$P$2336,12,FALSE)</f>
        <v>0</v>
      </c>
      <c r="I792" s="7" t="str">
        <f>VLOOKUP($A792,'Medical Examinations'!$A$1:$P$2336,14,FALSE)</f>
        <v>No</v>
      </c>
      <c r="J792" s="7" t="str">
        <f>VLOOKUP($A792,'Medical Examinations'!$A$1:$P$2336,15,FALSE)</f>
        <v>Over weight</v>
      </c>
      <c r="K792" s="7" t="str">
        <f>VLOOKUP($A792,'Medical Examinations'!$A$1:$P$2336,16,FALSE)</f>
        <v>Normal</v>
      </c>
      <c r="L792" s="12">
        <f>VLOOKUP($A792,'Hospitalisation Details'!$A$1:$U$2344,18,FALSE)</f>
        <v>36388</v>
      </c>
      <c r="M792" s="21">
        <f>VLOOKUP($A792,'Hospitalisation Details'!$A$1:$U$2344,21,FALSE)</f>
        <v>13126.68</v>
      </c>
      <c r="N792" s="9" t="str">
        <f>VLOOKUP($A792,'Hospitalisation Details'!$A$1:$U$2344,14,FALSE)</f>
        <v>tier - 3</v>
      </c>
      <c r="O792" s="9" t="str">
        <f>VLOOKUP($A792,'Hospitalisation Details'!$A$1:$U$2344,15,FALSE)</f>
        <v>tier - 3</v>
      </c>
      <c r="P792" s="9" t="str">
        <f>VLOOKUP($A792,'Hospitalisation Details'!$A$1:$U$2344,16,FALSE)</f>
        <v>R1011</v>
      </c>
      <c r="Q792" s="9">
        <f>VLOOKUP($A792,'Hospitalisation Details'!$A$1:$U$2344,20,FALSE)</f>
        <v>23</v>
      </c>
    </row>
    <row r="793" spans="1:17" ht="15.75" x14ac:dyDescent="0.25">
      <c r="A793" s="10" t="s">
        <v>1579</v>
      </c>
      <c r="B793" s="7" t="str">
        <f>VLOOKUP($A793,'Customer Names'!$A$1:$E$2336,4,FALSE)</f>
        <v xml:space="preserve">  Brittney</v>
      </c>
      <c r="C793" s="7">
        <f>VLOOKUP($A793,'Medical Examinations'!$A$1:$P$2336,2,FALSE)</f>
        <v>30.23</v>
      </c>
      <c r="D793" s="7">
        <f>VLOOKUP($A793,'Medical Examinations'!$A$1:$P$2336,3,FALSE)</f>
        <v>6.94</v>
      </c>
      <c r="E793" s="7" t="str">
        <f>VLOOKUP($A793,'Medical Examinations'!$A$1:$P$2336,13,FALSE)</f>
        <v>Yes</v>
      </c>
      <c r="F793" s="7" t="str">
        <f>VLOOKUP($A793,'Medical Examinations'!$A$1:$P$2336,5,FALSE)</f>
        <v>No</v>
      </c>
      <c r="G793" s="7" t="str">
        <f>VLOOKUP($A793,'Medical Examinations'!$A$1:$P$2336,6,FALSE)</f>
        <v>Yes</v>
      </c>
      <c r="H793" s="7">
        <f>VLOOKUP($A793,'Medical Examinations'!$A$1:$P$2336,12,FALSE)</f>
        <v>1</v>
      </c>
      <c r="I793" s="7" t="str">
        <f>VLOOKUP($A793,'Medical Examinations'!$A$1:$P$2336,14,FALSE)</f>
        <v>No</v>
      </c>
      <c r="J793" s="7" t="str">
        <f>VLOOKUP($A793,'Medical Examinations'!$A$1:$P$2336,15,FALSE)</f>
        <v>Obesity</v>
      </c>
      <c r="K793" s="7" t="str">
        <f>VLOOKUP($A793,'Medical Examinations'!$A$1:$P$2336,16,FALSE)</f>
        <v>Diabetes</v>
      </c>
      <c r="L793" s="12">
        <f>VLOOKUP($A793,'Hospitalisation Details'!$A$1:$U$2344,18,FALSE)</f>
        <v>23268</v>
      </c>
      <c r="M793" s="21">
        <f>VLOOKUP($A793,'Hospitalisation Details'!$A$1:$U$2344,21,FALSE)</f>
        <v>13116.84</v>
      </c>
      <c r="N793" s="9" t="str">
        <f>VLOOKUP($A793,'Hospitalisation Details'!$A$1:$U$2344,14,FALSE)</f>
        <v>tier - 3</v>
      </c>
      <c r="O793" s="9" t="str">
        <f>VLOOKUP($A793,'Hospitalisation Details'!$A$1:$U$2344,15,FALSE)</f>
        <v>tier - 1</v>
      </c>
      <c r="P793" s="9" t="str">
        <f>VLOOKUP($A793,'Hospitalisation Details'!$A$1:$U$2344,16,FALSE)</f>
        <v>R1012</v>
      </c>
      <c r="Q793" s="9">
        <f>VLOOKUP($A793,'Hospitalisation Details'!$A$1:$U$2344,20,FALSE)</f>
        <v>59</v>
      </c>
    </row>
    <row r="794" spans="1:17" ht="15.75" x14ac:dyDescent="0.25">
      <c r="A794" s="10" t="s">
        <v>1578</v>
      </c>
      <c r="B794" s="7" t="str">
        <f>VLOOKUP($A794,'Customer Names'!$A$1:$E$2336,4,FALSE)</f>
        <v xml:space="preserve">  Sheila</v>
      </c>
      <c r="C794" s="7">
        <f>VLOOKUP($A794,'Medical Examinations'!$A$1:$P$2336,2,FALSE)</f>
        <v>51.14</v>
      </c>
      <c r="D794" s="7">
        <f>VLOOKUP($A794,'Medical Examinations'!$A$1:$P$2336,3,FALSE)</f>
        <v>4.05</v>
      </c>
      <c r="E794" s="7" t="str">
        <f>VLOOKUP($A794,'Medical Examinations'!$A$1:$P$2336,13,FALSE)</f>
        <v>No</v>
      </c>
      <c r="F794" s="7" t="str">
        <f>VLOOKUP($A794,'Medical Examinations'!$A$1:$P$2336,5,FALSE)</f>
        <v>No</v>
      </c>
      <c r="G794" s="7" t="str">
        <f>VLOOKUP($A794,'Medical Examinations'!$A$1:$P$2336,6,FALSE)</f>
        <v>No</v>
      </c>
      <c r="H794" s="7">
        <f>VLOOKUP($A794,'Medical Examinations'!$A$1:$P$2336,12,FALSE)</f>
        <v>1</v>
      </c>
      <c r="I794" s="7" t="str">
        <f>VLOOKUP($A794,'Medical Examinations'!$A$1:$P$2336,14,FALSE)</f>
        <v>No</v>
      </c>
      <c r="J794" s="7" t="str">
        <f>VLOOKUP($A794,'Medical Examinations'!$A$1:$P$2336,15,FALSE)</f>
        <v>Obesity</v>
      </c>
      <c r="K794" s="7" t="str">
        <f>VLOOKUP($A794,'Medical Examinations'!$A$1:$P$2336,16,FALSE)</f>
        <v>Normal</v>
      </c>
      <c r="L794" s="12">
        <f>VLOOKUP($A794,'Hospitalisation Details'!$A$1:$U$2344,18,FALSE)</f>
        <v>33828</v>
      </c>
      <c r="M794" s="21">
        <f>VLOOKUP($A794,'Hospitalisation Details'!$A$1:$U$2344,21,FALSE)</f>
        <v>13113.51</v>
      </c>
      <c r="N794" s="9" t="str">
        <f>VLOOKUP($A794,'Hospitalisation Details'!$A$1:$U$2344,14,FALSE)</f>
        <v>tier - 3</v>
      </c>
      <c r="O794" s="9" t="str">
        <f>VLOOKUP($A794,'Hospitalisation Details'!$A$1:$U$2344,15,FALSE)</f>
        <v>tier - 2</v>
      </c>
      <c r="P794" s="9" t="str">
        <f>VLOOKUP($A794,'Hospitalisation Details'!$A$1:$U$2344,16,FALSE)</f>
        <v>R1026</v>
      </c>
      <c r="Q794" s="9">
        <f>VLOOKUP($A794,'Hospitalisation Details'!$A$1:$U$2344,20,FALSE)</f>
        <v>30</v>
      </c>
    </row>
    <row r="795" spans="1:17" ht="15.75" x14ac:dyDescent="0.25">
      <c r="A795" s="10" t="s">
        <v>1577</v>
      </c>
      <c r="B795" s="7" t="str">
        <f>VLOOKUP($A795,'Customer Names'!$A$1:$E$2336,4,FALSE)</f>
        <v xml:space="preserve">  Koji</v>
      </c>
      <c r="C795" s="7">
        <f>VLOOKUP($A795,'Medical Examinations'!$A$1:$P$2336,2,FALSE)</f>
        <v>24.32</v>
      </c>
      <c r="D795" s="7">
        <f>VLOOKUP($A795,'Medical Examinations'!$A$1:$P$2336,3,FALSE)</f>
        <v>10.220000000000001</v>
      </c>
      <c r="E795" s="7" t="str">
        <f>VLOOKUP($A795,'Medical Examinations'!$A$1:$P$2336,13,FALSE)</f>
        <v>No</v>
      </c>
      <c r="F795" s="7" t="str">
        <f>VLOOKUP($A795,'Medical Examinations'!$A$1:$P$2336,5,FALSE)</f>
        <v>No</v>
      </c>
      <c r="G795" s="7" t="str">
        <f>VLOOKUP($A795,'Medical Examinations'!$A$1:$P$2336,6,FALSE)</f>
        <v>No</v>
      </c>
      <c r="H795" s="7" t="str">
        <f>VLOOKUP($A795,'Medical Examinations'!$A$1:$P$2336,12,FALSE)</f>
        <v>0</v>
      </c>
      <c r="I795" s="7" t="str">
        <f>VLOOKUP($A795,'Medical Examinations'!$A$1:$P$2336,14,FALSE)</f>
        <v>No</v>
      </c>
      <c r="J795" s="7" t="str">
        <f>VLOOKUP($A795,'Medical Examinations'!$A$1:$P$2336,15,FALSE)</f>
        <v>Normal weight</v>
      </c>
      <c r="K795" s="7" t="str">
        <f>VLOOKUP($A795,'Medical Examinations'!$A$1:$P$2336,16,FALSE)</f>
        <v>Diabetes</v>
      </c>
      <c r="L795" s="12">
        <f>VLOOKUP($A795,'Hospitalisation Details'!$A$1:$U$2344,18,FALSE)</f>
        <v>22860</v>
      </c>
      <c r="M795" s="21">
        <f>VLOOKUP($A795,'Hospitalisation Details'!$A$1:$U$2344,21,FALSE)</f>
        <v>13112.6</v>
      </c>
      <c r="N795" s="9" t="str">
        <f>VLOOKUP($A795,'Hospitalisation Details'!$A$1:$U$2344,14,FALSE)</f>
        <v>tier - 3</v>
      </c>
      <c r="O795" s="9" t="str">
        <f>VLOOKUP($A795,'Hospitalisation Details'!$A$1:$U$2344,15,FALSE)</f>
        <v>tier - 3</v>
      </c>
      <c r="P795" s="9" t="str">
        <f>VLOOKUP($A795,'Hospitalisation Details'!$A$1:$U$2344,16,FALSE)</f>
        <v>R1012</v>
      </c>
      <c r="Q795" s="9">
        <f>VLOOKUP($A795,'Hospitalisation Details'!$A$1:$U$2344,20,FALSE)</f>
        <v>60</v>
      </c>
    </row>
    <row r="796" spans="1:17" ht="15.75" x14ac:dyDescent="0.25">
      <c r="A796" s="10" t="s">
        <v>1576</v>
      </c>
      <c r="B796" s="7" t="str">
        <f>VLOOKUP($A796,'Customer Names'!$A$1:$E$2336,4,FALSE)</f>
        <v xml:space="preserve">  Sarah</v>
      </c>
      <c r="C796" s="7">
        <f>VLOOKUP($A796,'Medical Examinations'!$A$1:$P$2336,2,FALSE)</f>
        <v>38.06</v>
      </c>
      <c r="D796" s="7">
        <f>VLOOKUP($A796,'Medical Examinations'!$A$1:$P$2336,3,FALSE)</f>
        <v>9.24</v>
      </c>
      <c r="E796" s="7" t="str">
        <f>VLOOKUP($A796,'Medical Examinations'!$A$1:$P$2336,13,FALSE)</f>
        <v>No</v>
      </c>
      <c r="F796" s="7" t="str">
        <f>VLOOKUP($A796,'Medical Examinations'!$A$1:$P$2336,5,FALSE)</f>
        <v>No</v>
      </c>
      <c r="G796" s="7" t="str">
        <f>VLOOKUP($A796,'Medical Examinations'!$A$1:$P$2336,6,FALSE)</f>
        <v>No</v>
      </c>
      <c r="H796" s="7" t="str">
        <f>VLOOKUP($A796,'Medical Examinations'!$A$1:$P$2336,12,FALSE)</f>
        <v>0</v>
      </c>
      <c r="I796" s="7" t="str">
        <f>VLOOKUP($A796,'Medical Examinations'!$A$1:$P$2336,14,FALSE)</f>
        <v>No</v>
      </c>
      <c r="J796" s="7" t="str">
        <f>VLOOKUP($A796,'Medical Examinations'!$A$1:$P$2336,15,FALSE)</f>
        <v>Obesity</v>
      </c>
      <c r="K796" s="7" t="str">
        <f>VLOOKUP($A796,'Medical Examinations'!$A$1:$P$2336,16,FALSE)</f>
        <v>Diabetes</v>
      </c>
      <c r="L796" s="12">
        <f>VLOOKUP($A796,'Hospitalisation Details'!$A$1:$U$2344,18,FALSE)</f>
        <v>26236</v>
      </c>
      <c r="M796" s="21">
        <f>VLOOKUP($A796,'Hospitalisation Details'!$A$1:$U$2344,21,FALSE)</f>
        <v>13110.79</v>
      </c>
      <c r="N796" s="9" t="str">
        <f>VLOOKUP($A796,'Hospitalisation Details'!$A$1:$U$2344,14,FALSE)</f>
        <v>tier - 3</v>
      </c>
      <c r="O796" s="9" t="str">
        <f>VLOOKUP($A796,'Hospitalisation Details'!$A$1:$U$2344,15,FALSE)</f>
        <v>tier - 2</v>
      </c>
      <c r="P796" s="9" t="str">
        <f>VLOOKUP($A796,'Hospitalisation Details'!$A$1:$U$2344,16,FALSE)</f>
        <v>R1011</v>
      </c>
      <c r="Q796" s="9">
        <f>VLOOKUP($A796,'Hospitalisation Details'!$A$1:$U$2344,20,FALSE)</f>
        <v>51</v>
      </c>
    </row>
    <row r="797" spans="1:17" ht="15.75" x14ac:dyDescent="0.25">
      <c r="A797" s="10" t="s">
        <v>1575</v>
      </c>
      <c r="B797" s="7" t="str">
        <f>VLOOKUP($A797,'Customer Names'!$A$1:$E$2336,4,FALSE)</f>
        <v xml:space="preserve">  Colleen M</v>
      </c>
      <c r="C797" s="7">
        <f>VLOOKUP($A797,'Medical Examinations'!$A$1:$P$2336,2,FALSE)</f>
        <v>37.700000000000003</v>
      </c>
      <c r="D797" s="7">
        <f>VLOOKUP($A797,'Medical Examinations'!$A$1:$P$2336,3,FALSE)</f>
        <v>8.6</v>
      </c>
      <c r="E797" s="7" t="str">
        <f>VLOOKUP($A797,'Medical Examinations'!$A$1:$P$2336,13,FALSE)</f>
        <v>No</v>
      </c>
      <c r="F797" s="7" t="str">
        <f>VLOOKUP($A797,'Medical Examinations'!$A$1:$P$2336,5,FALSE)</f>
        <v>No</v>
      </c>
      <c r="G797" s="7" t="str">
        <f>VLOOKUP($A797,'Medical Examinations'!$A$1:$P$2336,6,FALSE)</f>
        <v>No</v>
      </c>
      <c r="H797" s="7" t="str">
        <f>VLOOKUP($A797,'Medical Examinations'!$A$1:$P$2336,12,FALSE)</f>
        <v>0</v>
      </c>
      <c r="I797" s="7" t="str">
        <f>VLOOKUP($A797,'Medical Examinations'!$A$1:$P$2336,14,FALSE)</f>
        <v>No</v>
      </c>
      <c r="J797" s="7" t="str">
        <f>VLOOKUP($A797,'Medical Examinations'!$A$1:$P$2336,15,FALSE)</f>
        <v>Obesity</v>
      </c>
      <c r="K797" s="7" t="str">
        <f>VLOOKUP($A797,'Medical Examinations'!$A$1:$P$2336,16,FALSE)</f>
        <v>Diabetes</v>
      </c>
      <c r="L797" s="12">
        <f>VLOOKUP($A797,'Hospitalisation Details'!$A$1:$U$2344,18,FALSE)</f>
        <v>28688</v>
      </c>
      <c r="M797" s="21">
        <f>VLOOKUP($A797,'Hospitalisation Details'!$A$1:$U$2344,21,FALSE)</f>
        <v>13101.74</v>
      </c>
      <c r="N797" s="9" t="str">
        <f>VLOOKUP($A797,'Hospitalisation Details'!$A$1:$U$2344,14,FALSE)</f>
        <v>tier - 3</v>
      </c>
      <c r="O797" s="9" t="str">
        <f>VLOOKUP($A797,'Hospitalisation Details'!$A$1:$U$2344,15,FALSE)</f>
        <v>tier - 2</v>
      </c>
      <c r="P797" s="9" t="str">
        <f>VLOOKUP($A797,'Hospitalisation Details'!$A$1:$U$2344,16,FALSE)</f>
        <v>R1026</v>
      </c>
      <c r="Q797" s="9">
        <f>VLOOKUP($A797,'Hospitalisation Details'!$A$1:$U$2344,20,FALSE)</f>
        <v>44</v>
      </c>
    </row>
    <row r="798" spans="1:17" ht="15.75" x14ac:dyDescent="0.25">
      <c r="A798" s="10" t="s">
        <v>1574</v>
      </c>
      <c r="B798" s="7" t="str">
        <f>VLOOKUP($A798,'Customer Names'!$A$1:$E$2336,4,FALSE)</f>
        <v xml:space="preserve">  Deedra G</v>
      </c>
      <c r="C798" s="7">
        <f>VLOOKUP($A798,'Medical Examinations'!$A$1:$P$2336,2,FALSE)</f>
        <v>44</v>
      </c>
      <c r="D798" s="7">
        <f>VLOOKUP($A798,'Medical Examinations'!$A$1:$P$2336,3,FALSE)</f>
        <v>9.32</v>
      </c>
      <c r="E798" s="7" t="str">
        <f>VLOOKUP($A798,'Medical Examinations'!$A$1:$P$2336,13,FALSE)</f>
        <v>Yes</v>
      </c>
      <c r="F798" s="7" t="str">
        <f>VLOOKUP($A798,'Medical Examinations'!$A$1:$P$2336,5,FALSE)</f>
        <v>No</v>
      </c>
      <c r="G798" s="7" t="str">
        <f>VLOOKUP($A798,'Medical Examinations'!$A$1:$P$2336,6,FALSE)</f>
        <v>No</v>
      </c>
      <c r="H798" s="7">
        <f>VLOOKUP($A798,'Medical Examinations'!$A$1:$P$2336,12,FALSE)</f>
        <v>2</v>
      </c>
      <c r="I798" s="7" t="str">
        <f>VLOOKUP($A798,'Medical Examinations'!$A$1:$P$2336,14,FALSE)</f>
        <v>No</v>
      </c>
      <c r="J798" s="7" t="str">
        <f>VLOOKUP($A798,'Medical Examinations'!$A$1:$P$2336,15,FALSE)</f>
        <v>Obesity</v>
      </c>
      <c r="K798" s="7" t="str">
        <f>VLOOKUP($A798,'Medical Examinations'!$A$1:$P$2336,16,FALSE)</f>
        <v>Diabetes</v>
      </c>
      <c r="L798" s="12">
        <f>VLOOKUP($A798,'Hospitalisation Details'!$A$1:$U$2344,18,FALSE)</f>
        <v>22591</v>
      </c>
      <c r="M798" s="21">
        <f>VLOOKUP($A798,'Hospitalisation Details'!$A$1:$U$2344,21,FALSE)</f>
        <v>13063.88</v>
      </c>
      <c r="N798" s="9" t="str">
        <f>VLOOKUP($A798,'Hospitalisation Details'!$A$1:$U$2344,14,FALSE)</f>
        <v>tier - 3</v>
      </c>
      <c r="O798" s="9" t="str">
        <f>VLOOKUP($A798,'Hospitalisation Details'!$A$1:$U$2344,15,FALSE)</f>
        <v>tier - 2</v>
      </c>
      <c r="P798" s="9" t="str">
        <f>VLOOKUP($A798,'Hospitalisation Details'!$A$1:$U$2344,16,FALSE)</f>
        <v>R1011</v>
      </c>
      <c r="Q798" s="9">
        <f>VLOOKUP($A798,'Hospitalisation Details'!$A$1:$U$2344,20,FALSE)</f>
        <v>61</v>
      </c>
    </row>
    <row r="799" spans="1:17" ht="15.75" x14ac:dyDescent="0.25">
      <c r="A799" s="10" t="s">
        <v>1573</v>
      </c>
      <c r="B799" s="7" t="str">
        <f>VLOOKUP($A799,'Customer Names'!$A$1:$E$2336,4,FALSE)</f>
        <v xml:space="preserve">  Kulwinder</v>
      </c>
      <c r="C799" s="7">
        <f>VLOOKUP($A799,'Medical Examinations'!$A$1:$P$2336,2,FALSE)</f>
        <v>41.45</v>
      </c>
      <c r="D799" s="7">
        <f>VLOOKUP($A799,'Medical Examinations'!$A$1:$P$2336,3,FALSE)</f>
        <v>6.12</v>
      </c>
      <c r="E799" s="7" t="str">
        <f>VLOOKUP($A799,'Medical Examinations'!$A$1:$P$2336,13,FALSE)</f>
        <v>Yes</v>
      </c>
      <c r="F799" s="7" t="str">
        <f>VLOOKUP($A799,'Medical Examinations'!$A$1:$P$2336,5,FALSE)</f>
        <v>No</v>
      </c>
      <c r="G799" s="7" t="str">
        <f>VLOOKUP($A799,'Medical Examinations'!$A$1:$P$2336,6,FALSE)</f>
        <v>No</v>
      </c>
      <c r="H799" s="7" t="str">
        <f>VLOOKUP($A799,'Medical Examinations'!$A$1:$P$2336,12,FALSE)</f>
        <v>0</v>
      </c>
      <c r="I799" s="7" t="str">
        <f>VLOOKUP($A799,'Medical Examinations'!$A$1:$P$2336,14,FALSE)</f>
        <v>No</v>
      </c>
      <c r="J799" s="7" t="str">
        <f>VLOOKUP($A799,'Medical Examinations'!$A$1:$P$2336,15,FALSE)</f>
        <v>Obesity</v>
      </c>
      <c r="K799" s="7" t="str">
        <f>VLOOKUP($A799,'Medical Examinations'!$A$1:$P$2336,16,FALSE)</f>
        <v>Prediabetes</v>
      </c>
      <c r="L799" s="12">
        <f>VLOOKUP($A799,'Hospitalisation Details'!$A$1:$U$2344,18,FALSE)</f>
        <v>31346</v>
      </c>
      <c r="M799" s="21">
        <f>VLOOKUP($A799,'Hospitalisation Details'!$A$1:$U$2344,21,FALSE)</f>
        <v>13051.22</v>
      </c>
      <c r="N799" s="9" t="str">
        <f>VLOOKUP($A799,'Hospitalisation Details'!$A$1:$U$2344,14,FALSE)</f>
        <v>tier - 3</v>
      </c>
      <c r="O799" s="9" t="str">
        <f>VLOOKUP($A799,'Hospitalisation Details'!$A$1:$U$2344,15,FALSE)</f>
        <v>tier - 1</v>
      </c>
      <c r="P799" s="9" t="str">
        <f>VLOOKUP($A799,'Hospitalisation Details'!$A$1:$U$2344,16,FALSE)</f>
        <v>R1026</v>
      </c>
      <c r="Q799" s="9">
        <f>VLOOKUP($A799,'Hospitalisation Details'!$A$1:$U$2344,20,FALSE)</f>
        <v>37</v>
      </c>
    </row>
    <row r="800" spans="1:17" ht="15.75" x14ac:dyDescent="0.25">
      <c r="A800" s="10" t="s">
        <v>1572</v>
      </c>
      <c r="B800" s="7" t="str">
        <f>VLOOKUP($A800,'Customer Names'!$A$1:$E$2336,4,FALSE)</f>
        <v xml:space="preserve">  Ann M</v>
      </c>
      <c r="C800" s="7">
        <f>VLOOKUP($A800,'Medical Examinations'!$A$1:$P$2336,2,FALSE)</f>
        <v>25.364999999999998</v>
      </c>
      <c r="D800" s="7">
        <f>VLOOKUP($A800,'Medical Examinations'!$A$1:$P$2336,3,FALSE)</f>
        <v>9.19</v>
      </c>
      <c r="E800" s="7" t="str">
        <f>VLOOKUP($A800,'Medical Examinations'!$A$1:$P$2336,13,FALSE)</f>
        <v>Yes</v>
      </c>
      <c r="F800" s="7" t="str">
        <f>VLOOKUP($A800,'Medical Examinations'!$A$1:$P$2336,5,FALSE)</f>
        <v>No</v>
      </c>
      <c r="G800" s="7" t="str">
        <f>VLOOKUP($A800,'Medical Examinations'!$A$1:$P$2336,6,FALSE)</f>
        <v>No</v>
      </c>
      <c r="H800" s="7" t="str">
        <f>VLOOKUP($A800,'Medical Examinations'!$A$1:$P$2336,12,FALSE)</f>
        <v>0</v>
      </c>
      <c r="I800" s="7" t="str">
        <f>VLOOKUP($A800,'Medical Examinations'!$A$1:$P$2336,14,FALSE)</f>
        <v>No</v>
      </c>
      <c r="J800" s="7" t="str">
        <f>VLOOKUP($A800,'Medical Examinations'!$A$1:$P$2336,15,FALSE)</f>
        <v>Over weight</v>
      </c>
      <c r="K800" s="7" t="str">
        <f>VLOOKUP($A800,'Medical Examinations'!$A$1:$P$2336,16,FALSE)</f>
        <v>Diabetes</v>
      </c>
      <c r="L800" s="12">
        <f>VLOOKUP($A800,'Hospitalisation Details'!$A$1:$U$2344,18,FALSE)</f>
        <v>24690</v>
      </c>
      <c r="M800" s="21">
        <f>VLOOKUP($A800,'Hospitalisation Details'!$A$1:$U$2344,21,FALSE)</f>
        <v>13047.33</v>
      </c>
      <c r="N800" s="9" t="str">
        <f>VLOOKUP($A800,'Hospitalisation Details'!$A$1:$U$2344,14,FALSE)</f>
        <v>tier - 3</v>
      </c>
      <c r="O800" s="9" t="str">
        <f>VLOOKUP($A800,'Hospitalisation Details'!$A$1:$U$2344,15,FALSE)</f>
        <v>tier - 3</v>
      </c>
      <c r="P800" s="9" t="str">
        <f>VLOOKUP($A800,'Hospitalisation Details'!$A$1:$U$2344,16,FALSE)</f>
        <v>R1024</v>
      </c>
      <c r="Q800" s="9">
        <f>VLOOKUP($A800,'Hospitalisation Details'!$A$1:$U$2344,20,FALSE)</f>
        <v>55</v>
      </c>
    </row>
    <row r="801" spans="1:17" ht="15.75" x14ac:dyDescent="0.25">
      <c r="A801" s="10" t="s">
        <v>1571</v>
      </c>
      <c r="B801" s="7" t="str">
        <f>VLOOKUP($A801,'Customer Names'!$A$1:$E$2336,4,FALSE)</f>
        <v xml:space="preserve">  Sarah E</v>
      </c>
      <c r="C801" s="7">
        <f>VLOOKUP($A801,'Medical Examinations'!$A$1:$P$2336,2,FALSE)</f>
        <v>34.56</v>
      </c>
      <c r="D801" s="7">
        <f>VLOOKUP($A801,'Medical Examinations'!$A$1:$P$2336,3,FALSE)</f>
        <v>5.84</v>
      </c>
      <c r="E801" s="7" t="str">
        <f>VLOOKUP($A801,'Medical Examinations'!$A$1:$P$2336,13,FALSE)</f>
        <v>Yes</v>
      </c>
      <c r="F801" s="7" t="str">
        <f>VLOOKUP($A801,'Medical Examinations'!$A$1:$P$2336,5,FALSE)</f>
        <v>No</v>
      </c>
      <c r="G801" s="7" t="str">
        <f>VLOOKUP($A801,'Medical Examinations'!$A$1:$P$2336,6,FALSE)</f>
        <v>Yes</v>
      </c>
      <c r="H801" s="7">
        <f>VLOOKUP($A801,'Medical Examinations'!$A$1:$P$2336,12,FALSE)</f>
        <v>1</v>
      </c>
      <c r="I801" s="7" t="str">
        <f>VLOOKUP($A801,'Medical Examinations'!$A$1:$P$2336,14,FALSE)</f>
        <v>No</v>
      </c>
      <c r="J801" s="7" t="str">
        <f>VLOOKUP($A801,'Medical Examinations'!$A$1:$P$2336,15,FALSE)</f>
        <v>Obesity</v>
      </c>
      <c r="K801" s="7" t="str">
        <f>VLOOKUP($A801,'Medical Examinations'!$A$1:$P$2336,16,FALSE)</f>
        <v>Prediabetes</v>
      </c>
      <c r="L801" s="12">
        <f>VLOOKUP($A801,'Hospitalisation Details'!$A$1:$U$2344,18,FALSE)</f>
        <v>25469</v>
      </c>
      <c r="M801" s="21">
        <f>VLOOKUP($A801,'Hospitalisation Details'!$A$1:$U$2344,21,FALSE)</f>
        <v>13044.41</v>
      </c>
      <c r="N801" s="9" t="str">
        <f>VLOOKUP($A801,'Hospitalisation Details'!$A$1:$U$2344,14,FALSE)</f>
        <v>tier - 3</v>
      </c>
      <c r="O801" s="9" t="str">
        <f>VLOOKUP($A801,'Hospitalisation Details'!$A$1:$U$2344,15,FALSE)</f>
        <v>tier - 1</v>
      </c>
      <c r="P801" s="9" t="str">
        <f>VLOOKUP($A801,'Hospitalisation Details'!$A$1:$U$2344,16,FALSE)</f>
        <v>R1012</v>
      </c>
      <c r="Q801" s="9">
        <f>VLOOKUP($A801,'Hospitalisation Details'!$A$1:$U$2344,20,FALSE)</f>
        <v>53</v>
      </c>
    </row>
    <row r="802" spans="1:17" ht="15.75" x14ac:dyDescent="0.25">
      <c r="A802" s="10" t="s">
        <v>1570</v>
      </c>
      <c r="B802" s="7" t="str">
        <f>VLOOKUP($A802,'Customer Names'!$A$1:$E$2336,4,FALSE)</f>
        <v xml:space="preserve">  Apryl J</v>
      </c>
      <c r="C802" s="7">
        <f>VLOOKUP($A802,'Medical Examinations'!$A$1:$P$2336,2,FALSE)</f>
        <v>28.2</v>
      </c>
      <c r="D802" s="7">
        <f>VLOOKUP($A802,'Medical Examinations'!$A$1:$P$2336,3,FALSE)</f>
        <v>7.19</v>
      </c>
      <c r="E802" s="7" t="str">
        <f>VLOOKUP($A802,'Medical Examinations'!$A$1:$P$2336,13,FALSE)</f>
        <v>Yes</v>
      </c>
      <c r="F802" s="7" t="str">
        <f>VLOOKUP($A802,'Medical Examinations'!$A$1:$P$2336,5,FALSE)</f>
        <v>No</v>
      </c>
      <c r="G802" s="7" t="str">
        <f>VLOOKUP($A802,'Medical Examinations'!$A$1:$P$2336,6,FALSE)</f>
        <v>No</v>
      </c>
      <c r="H802" s="7">
        <f>VLOOKUP($A802,'Medical Examinations'!$A$1:$P$2336,12,FALSE)</f>
        <v>2</v>
      </c>
      <c r="I802" s="7" t="str">
        <f>VLOOKUP($A802,'Medical Examinations'!$A$1:$P$2336,14,FALSE)</f>
        <v>No</v>
      </c>
      <c r="J802" s="7" t="str">
        <f>VLOOKUP($A802,'Medical Examinations'!$A$1:$P$2336,15,FALSE)</f>
        <v>Over weight</v>
      </c>
      <c r="K802" s="7" t="str">
        <f>VLOOKUP($A802,'Medical Examinations'!$A$1:$P$2336,16,FALSE)</f>
        <v>Diabetes</v>
      </c>
      <c r="L802" s="12">
        <f>VLOOKUP($A802,'Hospitalisation Details'!$A$1:$U$2344,18,FALSE)</f>
        <v>22594</v>
      </c>
      <c r="M802" s="21">
        <f>VLOOKUP($A802,'Hospitalisation Details'!$A$1:$U$2344,21,FALSE)</f>
        <v>13041.92</v>
      </c>
      <c r="N802" s="9" t="str">
        <f>VLOOKUP($A802,'Hospitalisation Details'!$A$1:$U$2344,14,FALSE)</f>
        <v>tier - 3</v>
      </c>
      <c r="O802" s="9" t="str">
        <f>VLOOKUP($A802,'Hospitalisation Details'!$A$1:$U$2344,15,FALSE)</f>
        <v>tier - 1</v>
      </c>
      <c r="P802" s="9" t="str">
        <f>VLOOKUP($A802,'Hospitalisation Details'!$A$1:$U$2344,16,FALSE)</f>
        <v>R1011</v>
      </c>
      <c r="Q802" s="9">
        <f>VLOOKUP($A802,'Hospitalisation Details'!$A$1:$U$2344,20,FALSE)</f>
        <v>61</v>
      </c>
    </row>
    <row r="803" spans="1:17" ht="15.75" x14ac:dyDescent="0.25">
      <c r="A803" s="10" t="s">
        <v>1569</v>
      </c>
      <c r="B803" s="7" t="str">
        <f>VLOOKUP($A803,'Customer Names'!$A$1:$E$2336,4,FALSE)</f>
        <v xml:space="preserve">  Ilana</v>
      </c>
      <c r="C803" s="7">
        <f>VLOOKUP($A803,'Medical Examinations'!$A$1:$P$2336,2,FALSE)</f>
        <v>30.43</v>
      </c>
      <c r="D803" s="7">
        <f>VLOOKUP($A803,'Medical Examinations'!$A$1:$P$2336,3,FALSE)</f>
        <v>9.39</v>
      </c>
      <c r="E803" s="7" t="str">
        <f>VLOOKUP($A803,'Medical Examinations'!$A$1:$P$2336,13,FALSE)</f>
        <v>No</v>
      </c>
      <c r="F803" s="7" t="str">
        <f>VLOOKUP($A803,'Medical Examinations'!$A$1:$P$2336,5,FALSE)</f>
        <v>No</v>
      </c>
      <c r="G803" s="7" t="str">
        <f>VLOOKUP($A803,'Medical Examinations'!$A$1:$P$2336,6,FALSE)</f>
        <v>No</v>
      </c>
      <c r="H803" s="7" t="str">
        <f>VLOOKUP($A803,'Medical Examinations'!$A$1:$P$2336,12,FALSE)</f>
        <v>0</v>
      </c>
      <c r="I803" s="7" t="str">
        <f>VLOOKUP($A803,'Medical Examinations'!$A$1:$P$2336,14,FALSE)</f>
        <v>No</v>
      </c>
      <c r="J803" s="7" t="str">
        <f>VLOOKUP($A803,'Medical Examinations'!$A$1:$P$2336,15,FALSE)</f>
        <v>Obesity</v>
      </c>
      <c r="K803" s="7" t="str">
        <f>VLOOKUP($A803,'Medical Examinations'!$A$1:$P$2336,16,FALSE)</f>
        <v>Diabetes</v>
      </c>
      <c r="L803" s="12">
        <f>VLOOKUP($A803,'Hospitalisation Details'!$A$1:$U$2344,18,FALSE)</f>
        <v>24050</v>
      </c>
      <c r="M803" s="21">
        <f>VLOOKUP($A803,'Hospitalisation Details'!$A$1:$U$2344,21,FALSE)</f>
        <v>13023.93</v>
      </c>
      <c r="N803" s="9" t="str">
        <f>VLOOKUP($A803,'Hospitalisation Details'!$A$1:$U$2344,14,FALSE)</f>
        <v>tier - 3</v>
      </c>
      <c r="O803" s="9" t="str">
        <f>VLOOKUP($A803,'Hospitalisation Details'!$A$1:$U$2344,15,FALSE)</f>
        <v>tier - 2</v>
      </c>
      <c r="P803" s="9" t="str">
        <f>VLOOKUP($A803,'Hospitalisation Details'!$A$1:$U$2344,16,FALSE)</f>
        <v>R1025</v>
      </c>
      <c r="Q803" s="9">
        <f>VLOOKUP($A803,'Hospitalisation Details'!$A$1:$U$2344,20,FALSE)</f>
        <v>57</v>
      </c>
    </row>
    <row r="804" spans="1:17" ht="15.75" x14ac:dyDescent="0.25">
      <c r="A804" s="10" t="s">
        <v>1568</v>
      </c>
      <c r="B804" s="7" t="str">
        <f>VLOOKUP($A804,'Customer Names'!$A$1:$E$2336,4,FALSE)</f>
        <v xml:space="preserve">  Katherine</v>
      </c>
      <c r="C804" s="7">
        <f>VLOOKUP($A804,'Medical Examinations'!$A$1:$P$2336,2,FALSE)</f>
        <v>32.395000000000003</v>
      </c>
      <c r="D804" s="7">
        <f>VLOOKUP($A804,'Medical Examinations'!$A$1:$P$2336,3,FALSE)</f>
        <v>4.2699999999999996</v>
      </c>
      <c r="E804" s="7" t="str">
        <f>VLOOKUP($A804,'Medical Examinations'!$A$1:$P$2336,13,FALSE)</f>
        <v>Yes</v>
      </c>
      <c r="F804" s="7" t="str">
        <f>VLOOKUP($A804,'Medical Examinations'!$A$1:$P$2336,5,FALSE)</f>
        <v>No</v>
      </c>
      <c r="G804" s="7" t="str">
        <f>VLOOKUP($A804,'Medical Examinations'!$A$1:$P$2336,6,FALSE)</f>
        <v>No</v>
      </c>
      <c r="H804" s="7">
        <f>VLOOKUP($A804,'Medical Examinations'!$A$1:$P$2336,12,FALSE)</f>
        <v>1</v>
      </c>
      <c r="I804" s="7" t="str">
        <f>VLOOKUP($A804,'Medical Examinations'!$A$1:$P$2336,14,FALSE)</f>
        <v>No</v>
      </c>
      <c r="J804" s="7" t="str">
        <f>VLOOKUP($A804,'Medical Examinations'!$A$1:$P$2336,15,FALSE)</f>
        <v>Obesity</v>
      </c>
      <c r="K804" s="7" t="str">
        <f>VLOOKUP($A804,'Medical Examinations'!$A$1:$P$2336,16,FALSE)</f>
        <v>Normal</v>
      </c>
      <c r="L804" s="12">
        <f>VLOOKUP($A804,'Hospitalisation Details'!$A$1:$U$2344,18,FALSE)</f>
        <v>23643</v>
      </c>
      <c r="M804" s="21">
        <f>VLOOKUP($A804,'Hospitalisation Details'!$A$1:$U$2344,21,FALSE)</f>
        <v>13019.16</v>
      </c>
      <c r="N804" s="9" t="str">
        <f>VLOOKUP($A804,'Hospitalisation Details'!$A$1:$U$2344,14,FALSE)</f>
        <v>tier - 3</v>
      </c>
      <c r="O804" s="9" t="str">
        <f>VLOOKUP($A804,'Hospitalisation Details'!$A$1:$U$2344,15,FALSE)</f>
        <v>tier - 1</v>
      </c>
      <c r="P804" s="9" t="str">
        <f>VLOOKUP($A804,'Hospitalisation Details'!$A$1:$U$2344,16,FALSE)</f>
        <v>R1024</v>
      </c>
      <c r="Q804" s="9">
        <f>VLOOKUP($A804,'Hospitalisation Details'!$A$1:$U$2344,20,FALSE)</f>
        <v>58</v>
      </c>
    </row>
    <row r="805" spans="1:17" ht="15.75" x14ac:dyDescent="0.25">
      <c r="A805" s="10" t="s">
        <v>1567</v>
      </c>
      <c r="B805" s="7" t="str">
        <f>VLOOKUP($A805,'Customer Names'!$A$1:$E$2336,4,FALSE)</f>
        <v xml:space="preserve">  Katherine</v>
      </c>
      <c r="C805" s="7">
        <f>VLOOKUP($A805,'Medical Examinations'!$A$1:$P$2336,2,FALSE)</f>
        <v>24.035</v>
      </c>
      <c r="D805" s="7">
        <f>VLOOKUP($A805,'Medical Examinations'!$A$1:$P$2336,3,FALSE)</f>
        <v>11.71</v>
      </c>
      <c r="E805" s="7" t="str">
        <f>VLOOKUP($A805,'Medical Examinations'!$A$1:$P$2336,13,FALSE)</f>
        <v>No</v>
      </c>
      <c r="F805" s="7" t="str">
        <f>VLOOKUP($A805,'Medical Examinations'!$A$1:$P$2336,5,FALSE)</f>
        <v>No</v>
      </c>
      <c r="G805" s="7" t="str">
        <f>VLOOKUP($A805,'Medical Examinations'!$A$1:$P$2336,6,FALSE)</f>
        <v>No</v>
      </c>
      <c r="H805" s="7" t="str">
        <f>VLOOKUP($A805,'Medical Examinations'!$A$1:$P$2336,12,FALSE)</f>
        <v>0</v>
      </c>
      <c r="I805" s="7" t="str">
        <f>VLOOKUP($A805,'Medical Examinations'!$A$1:$P$2336,14,FALSE)</f>
        <v>No</v>
      </c>
      <c r="J805" s="7" t="str">
        <f>VLOOKUP($A805,'Medical Examinations'!$A$1:$P$2336,15,FALSE)</f>
        <v>Normal weight</v>
      </c>
      <c r="K805" s="7" t="str">
        <f>VLOOKUP($A805,'Medical Examinations'!$A$1:$P$2336,16,FALSE)</f>
        <v>Diabetes</v>
      </c>
      <c r="L805" s="12">
        <f>VLOOKUP($A805,'Hospitalisation Details'!$A$1:$U$2344,18,FALSE)</f>
        <v>22847</v>
      </c>
      <c r="M805" s="21">
        <f>VLOOKUP($A805,'Hospitalisation Details'!$A$1:$U$2344,21,FALSE)</f>
        <v>13012.21</v>
      </c>
      <c r="N805" s="9" t="str">
        <f>VLOOKUP($A805,'Hospitalisation Details'!$A$1:$U$2344,14,FALSE)</f>
        <v>tier - 3</v>
      </c>
      <c r="O805" s="9" t="str">
        <f>VLOOKUP($A805,'Hospitalisation Details'!$A$1:$U$2344,15,FALSE)</f>
        <v>tier - 1</v>
      </c>
      <c r="P805" s="9" t="str">
        <f>VLOOKUP($A805,'Hospitalisation Details'!$A$1:$U$2344,16,FALSE)</f>
        <v>R1012</v>
      </c>
      <c r="Q805" s="9">
        <f>VLOOKUP($A805,'Hospitalisation Details'!$A$1:$U$2344,20,FALSE)</f>
        <v>60</v>
      </c>
    </row>
    <row r="806" spans="1:17" ht="15.75" x14ac:dyDescent="0.25">
      <c r="A806" s="10" t="s">
        <v>1566</v>
      </c>
      <c r="B806" s="7" t="str">
        <f>VLOOKUP($A806,'Customer Names'!$A$1:$E$2336,4,FALSE)</f>
        <v xml:space="preserve">  Karl</v>
      </c>
      <c r="C806" s="7">
        <f>VLOOKUP($A806,'Medical Examinations'!$A$1:$P$2336,2,FALSE)</f>
        <v>37.119999999999997</v>
      </c>
      <c r="D806" s="7">
        <f>VLOOKUP($A806,'Medical Examinations'!$A$1:$P$2336,3,FALSE)</f>
        <v>5.29</v>
      </c>
      <c r="E806" s="7" t="str">
        <f>VLOOKUP($A806,'Medical Examinations'!$A$1:$P$2336,13,FALSE)</f>
        <v>No</v>
      </c>
      <c r="F806" s="7" t="str">
        <f>VLOOKUP($A806,'Medical Examinations'!$A$1:$P$2336,5,FALSE)</f>
        <v>No</v>
      </c>
      <c r="G806" s="7" t="str">
        <f>VLOOKUP($A806,'Medical Examinations'!$A$1:$P$2336,6,FALSE)</f>
        <v>No</v>
      </c>
      <c r="H806" s="7">
        <f>VLOOKUP($A806,'Medical Examinations'!$A$1:$P$2336,12,FALSE)</f>
        <v>2</v>
      </c>
      <c r="I806" s="7" t="str">
        <f>VLOOKUP($A806,'Medical Examinations'!$A$1:$P$2336,14,FALSE)</f>
        <v>No</v>
      </c>
      <c r="J806" s="7" t="str">
        <f>VLOOKUP($A806,'Medical Examinations'!$A$1:$P$2336,15,FALSE)</f>
        <v>Obesity</v>
      </c>
      <c r="K806" s="7" t="str">
        <f>VLOOKUP($A806,'Medical Examinations'!$A$1:$P$2336,16,FALSE)</f>
        <v>Normal</v>
      </c>
      <c r="L806" s="12">
        <f>VLOOKUP($A806,'Hospitalisation Details'!$A$1:$U$2344,18,FALSE)</f>
        <v>26569</v>
      </c>
      <c r="M806" s="21">
        <f>VLOOKUP($A806,'Hospitalisation Details'!$A$1:$U$2344,21,FALSE)</f>
        <v>13010.86</v>
      </c>
      <c r="N806" s="9" t="str">
        <f>VLOOKUP($A806,'Hospitalisation Details'!$A$1:$U$2344,14,FALSE)</f>
        <v>tier - 3</v>
      </c>
      <c r="O806" s="9" t="str">
        <f>VLOOKUP($A806,'Hospitalisation Details'!$A$1:$U$2344,15,FALSE)</f>
        <v>tier - 2</v>
      </c>
      <c r="P806" s="9" t="str">
        <f>VLOOKUP($A806,'Hospitalisation Details'!$A$1:$U$2344,16,FALSE)</f>
        <v>R1012</v>
      </c>
      <c r="Q806" s="9">
        <f>VLOOKUP($A806,'Hospitalisation Details'!$A$1:$U$2344,20,FALSE)</f>
        <v>50</v>
      </c>
    </row>
    <row r="807" spans="1:17" ht="15.75" x14ac:dyDescent="0.25">
      <c r="A807" s="10" t="s">
        <v>1565</v>
      </c>
      <c r="B807" s="7" t="str">
        <f>VLOOKUP($A807,'Customer Names'!$A$1:$E$2336,4,FALSE)</f>
        <v xml:space="preserve">  Stephen</v>
      </c>
      <c r="C807" s="7">
        <f>VLOOKUP($A807,'Medical Examinations'!$A$1:$P$2336,2,FALSE)</f>
        <v>34.840000000000003</v>
      </c>
      <c r="D807" s="7">
        <f>VLOOKUP($A807,'Medical Examinations'!$A$1:$P$2336,3,FALSE)</f>
        <v>6</v>
      </c>
      <c r="E807" s="7" t="str">
        <f>VLOOKUP($A807,'Medical Examinations'!$A$1:$P$2336,13,FALSE)</f>
        <v>Yes</v>
      </c>
      <c r="F807" s="7" t="str">
        <f>VLOOKUP($A807,'Medical Examinations'!$A$1:$P$2336,5,FALSE)</f>
        <v>No</v>
      </c>
      <c r="G807" s="7" t="str">
        <f>VLOOKUP($A807,'Medical Examinations'!$A$1:$P$2336,6,FALSE)</f>
        <v>Yes</v>
      </c>
      <c r="H807" s="7">
        <f>VLOOKUP($A807,'Medical Examinations'!$A$1:$P$2336,12,FALSE)</f>
        <v>1</v>
      </c>
      <c r="I807" s="7" t="str">
        <f>VLOOKUP($A807,'Medical Examinations'!$A$1:$P$2336,14,FALSE)</f>
        <v>No</v>
      </c>
      <c r="J807" s="7" t="str">
        <f>VLOOKUP($A807,'Medical Examinations'!$A$1:$P$2336,15,FALSE)</f>
        <v>Obesity</v>
      </c>
      <c r="K807" s="7" t="str">
        <f>VLOOKUP($A807,'Medical Examinations'!$A$1:$P$2336,16,FALSE)</f>
        <v>Prediabetes</v>
      </c>
      <c r="L807" s="12">
        <f>VLOOKUP($A807,'Hospitalisation Details'!$A$1:$U$2344,18,FALSE)</f>
        <v>25550</v>
      </c>
      <c r="M807" s="21">
        <f>VLOOKUP($A807,'Hospitalisation Details'!$A$1:$U$2344,21,FALSE)</f>
        <v>13008.07</v>
      </c>
      <c r="N807" s="9" t="str">
        <f>VLOOKUP($A807,'Hospitalisation Details'!$A$1:$U$2344,14,FALSE)</f>
        <v>tier - 3</v>
      </c>
      <c r="O807" s="9" t="str">
        <f>VLOOKUP($A807,'Hospitalisation Details'!$A$1:$U$2344,15,FALSE)</f>
        <v>tier - 3</v>
      </c>
      <c r="P807" s="9" t="str">
        <f>VLOOKUP($A807,'Hospitalisation Details'!$A$1:$U$2344,16,FALSE)</f>
        <v>R1012</v>
      </c>
      <c r="Q807" s="9">
        <f>VLOOKUP($A807,'Hospitalisation Details'!$A$1:$U$2344,20,FALSE)</f>
        <v>53</v>
      </c>
    </row>
    <row r="808" spans="1:17" ht="15.75" x14ac:dyDescent="0.25">
      <c r="A808" s="10" t="s">
        <v>1564</v>
      </c>
      <c r="B808" s="7" t="str">
        <f>VLOOKUP($A808,'Customer Names'!$A$1:$E$2336,4,FALSE)</f>
        <v xml:space="preserve">  Will</v>
      </c>
      <c r="C808" s="7">
        <f>VLOOKUP($A808,'Medical Examinations'!$A$1:$P$2336,2,FALSE)</f>
        <v>29.53</v>
      </c>
      <c r="D808" s="7">
        <f>VLOOKUP($A808,'Medical Examinations'!$A$1:$P$2336,3,FALSE)</f>
        <v>10.64</v>
      </c>
      <c r="E808" s="7" t="str">
        <f>VLOOKUP($A808,'Medical Examinations'!$A$1:$P$2336,13,FALSE)</f>
        <v>No</v>
      </c>
      <c r="F808" s="7" t="str">
        <f>VLOOKUP($A808,'Medical Examinations'!$A$1:$P$2336,5,FALSE)</f>
        <v>No</v>
      </c>
      <c r="G808" s="7" t="str">
        <f>VLOOKUP($A808,'Medical Examinations'!$A$1:$P$2336,6,FALSE)</f>
        <v>No</v>
      </c>
      <c r="H808" s="7" t="str">
        <f>VLOOKUP($A808,'Medical Examinations'!$A$1:$P$2336,12,FALSE)</f>
        <v>0</v>
      </c>
      <c r="I808" s="7" t="str">
        <f>VLOOKUP($A808,'Medical Examinations'!$A$1:$P$2336,14,FALSE)</f>
        <v>No</v>
      </c>
      <c r="J808" s="7" t="str">
        <f>VLOOKUP($A808,'Medical Examinations'!$A$1:$P$2336,15,FALSE)</f>
        <v>Over weight</v>
      </c>
      <c r="K808" s="7" t="str">
        <f>VLOOKUP($A808,'Medical Examinations'!$A$1:$P$2336,16,FALSE)</f>
        <v>Diabetes</v>
      </c>
      <c r="L808" s="12">
        <f>VLOOKUP($A808,'Hospitalisation Details'!$A$1:$U$2344,18,FALSE)</f>
        <v>22821</v>
      </c>
      <c r="M808" s="21">
        <f>VLOOKUP($A808,'Hospitalisation Details'!$A$1:$U$2344,21,FALSE)</f>
        <v>13004.95</v>
      </c>
      <c r="N808" s="9" t="str">
        <f>VLOOKUP($A808,'Hospitalisation Details'!$A$1:$U$2344,14,FALSE)</f>
        <v>tier - 3</v>
      </c>
      <c r="O808" s="9" t="str">
        <f>VLOOKUP($A808,'Hospitalisation Details'!$A$1:$U$2344,15,FALSE)</f>
        <v>tier - 1</v>
      </c>
      <c r="P808" s="9" t="str">
        <f>VLOOKUP($A808,'Hospitalisation Details'!$A$1:$U$2344,16,FALSE)</f>
        <v>R1012</v>
      </c>
      <c r="Q808" s="9">
        <f>VLOOKUP($A808,'Hospitalisation Details'!$A$1:$U$2344,20,FALSE)</f>
        <v>60</v>
      </c>
    </row>
    <row r="809" spans="1:17" ht="15.75" x14ac:dyDescent="0.25">
      <c r="A809" s="10" t="s">
        <v>1563</v>
      </c>
      <c r="B809" s="7" t="str">
        <f>VLOOKUP($A809,'Customer Names'!$A$1:$E$2336,4,FALSE)</f>
        <v xml:space="preserve">  Bradley D</v>
      </c>
      <c r="C809" s="7">
        <f>VLOOKUP($A809,'Medical Examinations'!$A$1:$P$2336,2,FALSE)</f>
        <v>42.51</v>
      </c>
      <c r="D809" s="7">
        <f>VLOOKUP($A809,'Medical Examinations'!$A$1:$P$2336,3,FALSE)</f>
        <v>8.2100000000000009</v>
      </c>
      <c r="E809" s="7" t="str">
        <f>VLOOKUP($A809,'Medical Examinations'!$A$1:$P$2336,13,FALSE)</f>
        <v>Yes</v>
      </c>
      <c r="F809" s="7" t="str">
        <f>VLOOKUP($A809,'Medical Examinations'!$A$1:$P$2336,5,FALSE)</f>
        <v>No</v>
      </c>
      <c r="G809" s="7" t="str">
        <f>VLOOKUP($A809,'Medical Examinations'!$A$1:$P$2336,6,FALSE)</f>
        <v>No</v>
      </c>
      <c r="H809" s="7" t="str">
        <f>VLOOKUP($A809,'Medical Examinations'!$A$1:$P$2336,12,FALSE)</f>
        <v>0</v>
      </c>
      <c r="I809" s="7" t="str">
        <f>VLOOKUP($A809,'Medical Examinations'!$A$1:$P$2336,14,FALSE)</f>
        <v>No</v>
      </c>
      <c r="J809" s="7" t="str">
        <f>VLOOKUP($A809,'Medical Examinations'!$A$1:$P$2336,15,FALSE)</f>
        <v>Obesity</v>
      </c>
      <c r="K809" s="7" t="str">
        <f>VLOOKUP($A809,'Medical Examinations'!$A$1:$P$2336,16,FALSE)</f>
        <v>Diabetes</v>
      </c>
      <c r="L809" s="12">
        <f>VLOOKUP($A809,'Hospitalisation Details'!$A$1:$U$2344,18,FALSE)</f>
        <v>29889</v>
      </c>
      <c r="M809" s="21">
        <f>VLOOKUP($A809,'Hospitalisation Details'!$A$1:$U$2344,21,FALSE)</f>
        <v>13002.91</v>
      </c>
      <c r="N809" s="9" t="str">
        <f>VLOOKUP($A809,'Hospitalisation Details'!$A$1:$U$2344,14,FALSE)</f>
        <v>tier - 3</v>
      </c>
      <c r="O809" s="9" t="str">
        <f>VLOOKUP($A809,'Hospitalisation Details'!$A$1:$U$2344,15,FALSE)</f>
        <v>tier - 1</v>
      </c>
      <c r="P809" s="9" t="str">
        <f>VLOOKUP($A809,'Hospitalisation Details'!$A$1:$U$2344,16,FALSE)</f>
        <v>R1012</v>
      </c>
      <c r="Q809" s="9">
        <f>VLOOKUP($A809,'Hospitalisation Details'!$A$1:$U$2344,20,FALSE)</f>
        <v>41</v>
      </c>
    </row>
    <row r="810" spans="1:17" ht="15.75" x14ac:dyDescent="0.25">
      <c r="A810" s="10" t="s">
        <v>1562</v>
      </c>
      <c r="B810" s="7" t="str">
        <f>VLOOKUP($A810,'Customer Names'!$A$1:$E$2336,4,FALSE)</f>
        <v xml:space="preserve">  Amy M</v>
      </c>
      <c r="C810" s="7">
        <f>VLOOKUP($A810,'Medical Examinations'!$A$1:$P$2336,2,FALSE)</f>
        <v>38.14</v>
      </c>
      <c r="D810" s="7">
        <f>VLOOKUP($A810,'Medical Examinations'!$A$1:$P$2336,3,FALSE)</f>
        <v>5.58</v>
      </c>
      <c r="E810" s="7" t="str">
        <f>VLOOKUP($A810,'Medical Examinations'!$A$1:$P$2336,13,FALSE)</f>
        <v>No</v>
      </c>
      <c r="F810" s="7" t="str">
        <f>VLOOKUP($A810,'Medical Examinations'!$A$1:$P$2336,5,FALSE)</f>
        <v>No</v>
      </c>
      <c r="G810" s="7" t="str">
        <f>VLOOKUP($A810,'Medical Examinations'!$A$1:$P$2336,6,FALSE)</f>
        <v>Yes</v>
      </c>
      <c r="H810" s="7">
        <f>VLOOKUP($A810,'Medical Examinations'!$A$1:$P$2336,12,FALSE)</f>
        <v>1</v>
      </c>
      <c r="I810" s="7" t="str">
        <f>VLOOKUP($A810,'Medical Examinations'!$A$1:$P$2336,14,FALSE)</f>
        <v>No</v>
      </c>
      <c r="J810" s="7" t="str">
        <f>VLOOKUP($A810,'Medical Examinations'!$A$1:$P$2336,15,FALSE)</f>
        <v>Obesity</v>
      </c>
      <c r="K810" s="7" t="str">
        <f>VLOOKUP($A810,'Medical Examinations'!$A$1:$P$2336,16,FALSE)</f>
        <v>Normal</v>
      </c>
      <c r="L810" s="12">
        <f>VLOOKUP($A810,'Hospitalisation Details'!$A$1:$U$2344,18,FALSE)</f>
        <v>29186</v>
      </c>
      <c r="M810" s="21">
        <f>VLOOKUP($A810,'Hospitalisation Details'!$A$1:$U$2344,21,FALSE)</f>
        <v>12994.12</v>
      </c>
      <c r="N810" s="9" t="str">
        <f>VLOOKUP($A810,'Hospitalisation Details'!$A$1:$U$2344,14,FALSE)</f>
        <v>tier - 3</v>
      </c>
      <c r="O810" s="9" t="str">
        <f>VLOOKUP($A810,'Hospitalisation Details'!$A$1:$U$2344,15,FALSE)</f>
        <v>tier - 2</v>
      </c>
      <c r="P810" s="9" t="str">
        <f>VLOOKUP($A810,'Hospitalisation Details'!$A$1:$U$2344,16,FALSE)</f>
        <v>R1026</v>
      </c>
      <c r="Q810" s="9">
        <f>VLOOKUP($A810,'Hospitalisation Details'!$A$1:$U$2344,20,FALSE)</f>
        <v>43</v>
      </c>
    </row>
    <row r="811" spans="1:17" ht="15.75" x14ac:dyDescent="0.25">
      <c r="A811" s="10" t="s">
        <v>1561</v>
      </c>
      <c r="B811" s="7" t="str">
        <f>VLOOKUP($A811,'Customer Names'!$A$1:$E$2336,4,FALSE)</f>
        <v xml:space="preserve">  Matthew W</v>
      </c>
      <c r="C811" s="7">
        <f>VLOOKUP($A811,'Medical Examinations'!$A$1:$P$2336,2,FALSE)</f>
        <v>39.93</v>
      </c>
      <c r="D811" s="7">
        <f>VLOOKUP($A811,'Medical Examinations'!$A$1:$P$2336,3,FALSE)</f>
        <v>8.75</v>
      </c>
      <c r="E811" s="7" t="str">
        <f>VLOOKUP($A811,'Medical Examinations'!$A$1:$P$2336,13,FALSE)</f>
        <v>No</v>
      </c>
      <c r="F811" s="7" t="str">
        <f>VLOOKUP($A811,'Medical Examinations'!$A$1:$P$2336,5,FALSE)</f>
        <v>No</v>
      </c>
      <c r="G811" s="7" t="str">
        <f>VLOOKUP($A811,'Medical Examinations'!$A$1:$P$2336,6,FALSE)</f>
        <v>No</v>
      </c>
      <c r="H811" s="7" t="str">
        <f>VLOOKUP($A811,'Medical Examinations'!$A$1:$P$2336,12,FALSE)</f>
        <v>0</v>
      </c>
      <c r="I811" s="7" t="str">
        <f>VLOOKUP($A811,'Medical Examinations'!$A$1:$P$2336,14,FALSE)</f>
        <v>No</v>
      </c>
      <c r="J811" s="7" t="str">
        <f>VLOOKUP($A811,'Medical Examinations'!$A$1:$P$2336,15,FALSE)</f>
        <v>Obesity</v>
      </c>
      <c r="K811" s="7" t="str">
        <f>VLOOKUP($A811,'Medical Examinations'!$A$1:$P$2336,16,FALSE)</f>
        <v>Diabetes</v>
      </c>
      <c r="L811" s="12">
        <f>VLOOKUP($A811,'Hospitalisation Details'!$A$1:$U$2344,18,FALSE)</f>
        <v>22248</v>
      </c>
      <c r="M811" s="21">
        <f>VLOOKUP($A811,'Hospitalisation Details'!$A$1:$U$2344,21,FALSE)</f>
        <v>12982.87</v>
      </c>
      <c r="N811" s="9" t="str">
        <f>VLOOKUP($A811,'Hospitalisation Details'!$A$1:$U$2344,14,FALSE)</f>
        <v>tier - 3</v>
      </c>
      <c r="O811" s="9" t="str">
        <f>VLOOKUP($A811,'Hospitalisation Details'!$A$1:$U$2344,15,FALSE)</f>
        <v>tier - 1</v>
      </c>
      <c r="P811" s="9" t="str">
        <f>VLOOKUP($A811,'Hospitalisation Details'!$A$1:$U$2344,16,FALSE)</f>
        <v>R1013</v>
      </c>
      <c r="Q811" s="9">
        <f>VLOOKUP($A811,'Hospitalisation Details'!$A$1:$U$2344,20,FALSE)</f>
        <v>62</v>
      </c>
    </row>
    <row r="812" spans="1:17" ht="15.75" x14ac:dyDescent="0.25">
      <c r="A812" s="10" t="s">
        <v>1560</v>
      </c>
      <c r="B812" s="7" t="str">
        <f>VLOOKUP($A812,'Customer Names'!$A$1:$E$2336,4,FALSE)</f>
        <v xml:space="preserve">  Doug</v>
      </c>
      <c r="C812" s="7">
        <f>VLOOKUP($A812,'Medical Examinations'!$A$1:$P$2336,2,FALSE)</f>
        <v>38.83</v>
      </c>
      <c r="D812" s="7">
        <f>VLOOKUP($A812,'Medical Examinations'!$A$1:$P$2336,3,FALSE)</f>
        <v>11.86</v>
      </c>
      <c r="E812" s="7" t="str">
        <f>VLOOKUP($A812,'Medical Examinations'!$A$1:$P$2336,13,FALSE)</f>
        <v>No</v>
      </c>
      <c r="F812" s="7" t="str">
        <f>VLOOKUP($A812,'Medical Examinations'!$A$1:$P$2336,5,FALSE)</f>
        <v>No</v>
      </c>
      <c r="G812" s="7" t="str">
        <f>VLOOKUP($A812,'Medical Examinations'!$A$1:$P$2336,6,FALSE)</f>
        <v>No</v>
      </c>
      <c r="H812" s="7" t="str">
        <f>VLOOKUP($A812,'Medical Examinations'!$A$1:$P$2336,12,FALSE)</f>
        <v>0</v>
      </c>
      <c r="I812" s="7" t="str">
        <f>VLOOKUP($A812,'Medical Examinations'!$A$1:$P$2336,14,FALSE)</f>
        <v>No</v>
      </c>
      <c r="J812" s="7" t="str">
        <f>VLOOKUP($A812,'Medical Examinations'!$A$1:$P$2336,15,FALSE)</f>
        <v>Obesity</v>
      </c>
      <c r="K812" s="7" t="str">
        <f>VLOOKUP($A812,'Medical Examinations'!$A$1:$P$2336,16,FALSE)</f>
        <v>Diabetes</v>
      </c>
      <c r="L812" s="12">
        <f>VLOOKUP($A812,'Hospitalisation Details'!$A$1:$U$2344,18,FALSE)</f>
        <v>22182</v>
      </c>
      <c r="M812" s="21">
        <f>VLOOKUP($A812,'Hospitalisation Details'!$A$1:$U$2344,21,FALSE)</f>
        <v>12981.35</v>
      </c>
      <c r="N812" s="9" t="str">
        <f>VLOOKUP($A812,'Hospitalisation Details'!$A$1:$U$2344,14,FALSE)</f>
        <v>tier - 3</v>
      </c>
      <c r="O812" s="9" t="str">
        <f>VLOOKUP($A812,'Hospitalisation Details'!$A$1:$U$2344,15,FALSE)</f>
        <v>tier - 3</v>
      </c>
      <c r="P812" s="9" t="str">
        <f>VLOOKUP($A812,'Hospitalisation Details'!$A$1:$U$2344,16,FALSE)</f>
        <v>R1013</v>
      </c>
      <c r="Q812" s="9">
        <f>VLOOKUP($A812,'Hospitalisation Details'!$A$1:$U$2344,20,FALSE)</f>
        <v>62</v>
      </c>
    </row>
    <row r="813" spans="1:17" ht="15.75" x14ac:dyDescent="0.25">
      <c r="A813" s="10" t="s">
        <v>1559</v>
      </c>
      <c r="B813" s="7" t="str">
        <f>VLOOKUP($A813,'Customer Names'!$A$1:$E$2336,4,FALSE)</f>
        <v xml:space="preserve">  Tom</v>
      </c>
      <c r="C813" s="7">
        <f>VLOOKUP($A813,'Medical Examinations'!$A$1:$P$2336,2,FALSE)</f>
        <v>37.4</v>
      </c>
      <c r="D813" s="7">
        <f>VLOOKUP($A813,'Medical Examinations'!$A$1:$P$2336,3,FALSE)</f>
        <v>11.46</v>
      </c>
      <c r="E813" s="7" t="str">
        <f>VLOOKUP($A813,'Medical Examinations'!$A$1:$P$2336,13,FALSE)</f>
        <v>No</v>
      </c>
      <c r="F813" s="7" t="str">
        <f>VLOOKUP($A813,'Medical Examinations'!$A$1:$P$2336,5,FALSE)</f>
        <v>No</v>
      </c>
      <c r="G813" s="7" t="str">
        <f>VLOOKUP($A813,'Medical Examinations'!$A$1:$P$2336,6,FALSE)</f>
        <v>No</v>
      </c>
      <c r="H813" s="7" t="str">
        <f>VLOOKUP($A813,'Medical Examinations'!$A$1:$P$2336,12,FALSE)</f>
        <v>0</v>
      </c>
      <c r="I813" s="7" t="str">
        <f>VLOOKUP($A813,'Medical Examinations'!$A$1:$P$2336,14,FALSE)</f>
        <v>No</v>
      </c>
      <c r="J813" s="7" t="str">
        <f>VLOOKUP($A813,'Medical Examinations'!$A$1:$P$2336,15,FALSE)</f>
        <v>Obesity</v>
      </c>
      <c r="K813" s="7" t="str">
        <f>VLOOKUP($A813,'Medical Examinations'!$A$1:$P$2336,16,FALSE)</f>
        <v>Diabetes</v>
      </c>
      <c r="L813" s="12">
        <f>VLOOKUP($A813,'Hospitalisation Details'!$A$1:$U$2344,18,FALSE)</f>
        <v>22089</v>
      </c>
      <c r="M813" s="21">
        <f>VLOOKUP($A813,'Hospitalisation Details'!$A$1:$U$2344,21,FALSE)</f>
        <v>12979.36</v>
      </c>
      <c r="N813" s="9" t="str">
        <f>VLOOKUP($A813,'Hospitalisation Details'!$A$1:$U$2344,14,FALSE)</f>
        <v>tier - 3</v>
      </c>
      <c r="O813" s="9" t="str">
        <f>VLOOKUP($A813,'Hospitalisation Details'!$A$1:$U$2344,15,FALSE)</f>
        <v>tier - 1</v>
      </c>
      <c r="P813" s="9" t="str">
        <f>VLOOKUP($A813,'Hospitalisation Details'!$A$1:$U$2344,16,FALSE)</f>
        <v>R1011</v>
      </c>
      <c r="Q813" s="9">
        <f>VLOOKUP($A813,'Hospitalisation Details'!$A$1:$U$2344,20,FALSE)</f>
        <v>62</v>
      </c>
    </row>
    <row r="814" spans="1:17" ht="15.75" x14ac:dyDescent="0.25">
      <c r="A814" s="10" t="s">
        <v>1558</v>
      </c>
      <c r="B814" s="7" t="str">
        <f>VLOOKUP($A814,'Customer Names'!$A$1:$E$2336,4,FALSE)</f>
        <v xml:space="preserve">  Jonathan</v>
      </c>
      <c r="C814" s="7">
        <f>VLOOKUP($A814,'Medical Examinations'!$A$1:$P$2336,2,FALSE)</f>
        <v>21.4</v>
      </c>
      <c r="D814" s="7">
        <f>VLOOKUP($A814,'Medical Examinations'!$A$1:$P$2336,3,FALSE)</f>
        <v>9.0299999999999994</v>
      </c>
      <c r="E814" s="7" t="str">
        <f>VLOOKUP($A814,'Medical Examinations'!$A$1:$P$2336,13,FALSE)</f>
        <v>No</v>
      </c>
      <c r="F814" s="7" t="str">
        <f>VLOOKUP($A814,'Medical Examinations'!$A$1:$P$2336,5,FALSE)</f>
        <v>No</v>
      </c>
      <c r="G814" s="7" t="str">
        <f>VLOOKUP($A814,'Medical Examinations'!$A$1:$P$2336,6,FALSE)</f>
        <v>No</v>
      </c>
      <c r="H814" s="7" t="str">
        <f>VLOOKUP($A814,'Medical Examinations'!$A$1:$P$2336,12,FALSE)</f>
        <v>0</v>
      </c>
      <c r="I814" s="7" t="str">
        <f>VLOOKUP($A814,'Medical Examinations'!$A$1:$P$2336,14,FALSE)</f>
        <v>No</v>
      </c>
      <c r="J814" s="7" t="str">
        <f>VLOOKUP($A814,'Medical Examinations'!$A$1:$P$2336,15,FALSE)</f>
        <v>Normal weight</v>
      </c>
      <c r="K814" s="7" t="str">
        <f>VLOOKUP($A814,'Medical Examinations'!$A$1:$P$2336,16,FALSE)</f>
        <v>Diabetes</v>
      </c>
      <c r="L814" s="12">
        <f>VLOOKUP($A814,'Hospitalisation Details'!$A$1:$U$2344,18,FALSE)</f>
        <v>22224</v>
      </c>
      <c r="M814" s="21">
        <f>VLOOKUP($A814,'Hospitalisation Details'!$A$1:$U$2344,21,FALSE)</f>
        <v>12957.12</v>
      </c>
      <c r="N814" s="9" t="str">
        <f>VLOOKUP($A814,'Hospitalisation Details'!$A$1:$U$2344,14,FALSE)</f>
        <v>tier - 3</v>
      </c>
      <c r="O814" s="9" t="str">
        <f>VLOOKUP($A814,'Hospitalisation Details'!$A$1:$U$2344,15,FALSE)</f>
        <v>tier - 1</v>
      </c>
      <c r="P814" s="9" t="str">
        <f>VLOOKUP($A814,'Hospitalisation Details'!$A$1:$U$2344,16,FALSE)</f>
        <v>R1011</v>
      </c>
      <c r="Q814" s="9">
        <f>VLOOKUP($A814,'Hospitalisation Details'!$A$1:$U$2344,20,FALSE)</f>
        <v>62</v>
      </c>
    </row>
    <row r="815" spans="1:17" ht="15.75" x14ac:dyDescent="0.25">
      <c r="A815" s="10" t="s">
        <v>1557</v>
      </c>
      <c r="B815" s="7" t="str">
        <f>VLOOKUP($A815,'Customer Names'!$A$1:$E$2336,4,FALSE)</f>
        <v xml:space="preserve">  Wayne A</v>
      </c>
      <c r="C815" s="7">
        <f>VLOOKUP($A815,'Medical Examinations'!$A$1:$P$2336,2,FALSE)</f>
        <v>38.380000000000003</v>
      </c>
      <c r="D815" s="7">
        <f>VLOOKUP($A815,'Medical Examinations'!$A$1:$P$2336,3,FALSE)</f>
        <v>8.26</v>
      </c>
      <c r="E815" s="7" t="str">
        <f>VLOOKUP($A815,'Medical Examinations'!$A$1:$P$2336,13,FALSE)</f>
        <v>Yes</v>
      </c>
      <c r="F815" s="7" t="str">
        <f>VLOOKUP($A815,'Medical Examinations'!$A$1:$P$2336,5,FALSE)</f>
        <v>No</v>
      </c>
      <c r="G815" s="7" t="str">
        <f>VLOOKUP($A815,'Medical Examinations'!$A$1:$P$2336,6,FALSE)</f>
        <v>No</v>
      </c>
      <c r="H815" s="7">
        <f>VLOOKUP($A815,'Medical Examinations'!$A$1:$P$2336,12,FALSE)</f>
        <v>2</v>
      </c>
      <c r="I815" s="7" t="str">
        <f>VLOOKUP($A815,'Medical Examinations'!$A$1:$P$2336,14,FALSE)</f>
        <v>No</v>
      </c>
      <c r="J815" s="7" t="str">
        <f>VLOOKUP($A815,'Medical Examinations'!$A$1:$P$2336,15,FALSE)</f>
        <v>Obesity</v>
      </c>
      <c r="K815" s="7" t="str">
        <f>VLOOKUP($A815,'Medical Examinations'!$A$1:$P$2336,16,FALSE)</f>
        <v>Diabetes</v>
      </c>
      <c r="L815" s="12">
        <f>VLOOKUP($A815,'Hospitalisation Details'!$A$1:$U$2344,18,FALSE)</f>
        <v>22513</v>
      </c>
      <c r="M815" s="21">
        <f>VLOOKUP($A815,'Hospitalisation Details'!$A$1:$U$2344,21,FALSE)</f>
        <v>12950.07</v>
      </c>
      <c r="N815" s="9" t="str">
        <f>VLOOKUP($A815,'Hospitalisation Details'!$A$1:$U$2344,14,FALSE)</f>
        <v>tier - 3</v>
      </c>
      <c r="O815" s="9" t="str">
        <f>VLOOKUP($A815,'Hospitalisation Details'!$A$1:$U$2344,15,FALSE)</f>
        <v>tier - 1</v>
      </c>
      <c r="P815" s="9" t="str">
        <f>VLOOKUP($A815,'Hospitalisation Details'!$A$1:$U$2344,16,FALSE)</f>
        <v>R1012</v>
      </c>
      <c r="Q815" s="9">
        <f>VLOOKUP($A815,'Hospitalisation Details'!$A$1:$U$2344,20,FALSE)</f>
        <v>61</v>
      </c>
    </row>
    <row r="816" spans="1:17" ht="15.75" x14ac:dyDescent="0.25">
      <c r="A816" s="10" t="s">
        <v>1556</v>
      </c>
      <c r="B816" s="7" t="str">
        <f>VLOOKUP($A816,'Customer Names'!$A$1:$E$2336,4,FALSE)</f>
        <v xml:space="preserve">  Nobuyori</v>
      </c>
      <c r="C816" s="7">
        <f>VLOOKUP($A816,'Medical Examinations'!$A$1:$P$2336,2,FALSE)</f>
        <v>33.659999999999997</v>
      </c>
      <c r="D816" s="7">
        <f>VLOOKUP($A816,'Medical Examinations'!$A$1:$P$2336,3,FALSE)</f>
        <v>5.42</v>
      </c>
      <c r="E816" s="7" t="str">
        <f>VLOOKUP($A816,'Medical Examinations'!$A$1:$P$2336,13,FALSE)</f>
        <v>Yes</v>
      </c>
      <c r="F816" s="7" t="str">
        <f>VLOOKUP($A816,'Medical Examinations'!$A$1:$P$2336,5,FALSE)</f>
        <v>No</v>
      </c>
      <c r="G816" s="7" t="str">
        <f>VLOOKUP($A816,'Medical Examinations'!$A$1:$P$2336,6,FALSE)</f>
        <v>No</v>
      </c>
      <c r="H816" s="7">
        <f>VLOOKUP($A816,'Medical Examinations'!$A$1:$P$2336,12,FALSE)</f>
        <v>2</v>
      </c>
      <c r="I816" s="7" t="str">
        <f>VLOOKUP($A816,'Medical Examinations'!$A$1:$P$2336,14,FALSE)</f>
        <v>No</v>
      </c>
      <c r="J816" s="7" t="str">
        <f>VLOOKUP($A816,'Medical Examinations'!$A$1:$P$2336,15,FALSE)</f>
        <v>Obesity</v>
      </c>
      <c r="K816" s="7" t="str">
        <f>VLOOKUP($A816,'Medical Examinations'!$A$1:$P$2336,16,FALSE)</f>
        <v>Normal</v>
      </c>
      <c r="L816" s="12">
        <f>VLOOKUP($A816,'Hospitalisation Details'!$A$1:$U$2344,18,FALSE)</f>
        <v>24463</v>
      </c>
      <c r="M816" s="21">
        <f>VLOOKUP($A816,'Hospitalisation Details'!$A$1:$U$2344,21,FALSE)</f>
        <v>12949.16</v>
      </c>
      <c r="N816" s="9" t="str">
        <f>VLOOKUP($A816,'Hospitalisation Details'!$A$1:$U$2344,14,FALSE)</f>
        <v>tier - 3</v>
      </c>
      <c r="O816" s="9" t="str">
        <f>VLOOKUP($A816,'Hospitalisation Details'!$A$1:$U$2344,15,FALSE)</f>
        <v>tier - 3</v>
      </c>
      <c r="P816" s="9" t="str">
        <f>VLOOKUP($A816,'Hospitalisation Details'!$A$1:$U$2344,16,FALSE)</f>
        <v>R1013</v>
      </c>
      <c r="Q816" s="9">
        <f>VLOOKUP($A816,'Hospitalisation Details'!$A$1:$U$2344,20,FALSE)</f>
        <v>56</v>
      </c>
    </row>
    <row r="817" spans="1:17" ht="15.75" x14ac:dyDescent="0.25">
      <c r="A817" s="10" t="s">
        <v>1555</v>
      </c>
      <c r="B817" s="7" t="str">
        <f>VLOOKUP($A817,'Customer Names'!$A$1:$E$2336,4,FALSE)</f>
        <v xml:space="preserve">  Rich</v>
      </c>
      <c r="C817" s="7">
        <f>VLOOKUP($A817,'Medical Examinations'!$A$1:$P$2336,2,FALSE)</f>
        <v>31.79</v>
      </c>
      <c r="D817" s="7">
        <f>VLOOKUP($A817,'Medical Examinations'!$A$1:$P$2336,3,FALSE)</f>
        <v>11.33</v>
      </c>
      <c r="E817" s="7" t="str">
        <f>VLOOKUP($A817,'Medical Examinations'!$A$1:$P$2336,13,FALSE)</f>
        <v>Yes</v>
      </c>
      <c r="F817" s="7" t="str">
        <f>VLOOKUP($A817,'Medical Examinations'!$A$1:$P$2336,5,FALSE)</f>
        <v>No</v>
      </c>
      <c r="G817" s="7" t="str">
        <f>VLOOKUP($A817,'Medical Examinations'!$A$1:$P$2336,6,FALSE)</f>
        <v>Yes</v>
      </c>
      <c r="H817" s="7">
        <f>VLOOKUP($A817,'Medical Examinations'!$A$1:$P$2336,12,FALSE)</f>
        <v>1</v>
      </c>
      <c r="I817" s="7" t="str">
        <f>VLOOKUP($A817,'Medical Examinations'!$A$1:$P$2336,14,FALSE)</f>
        <v>No</v>
      </c>
      <c r="J817" s="7" t="str">
        <f>VLOOKUP($A817,'Medical Examinations'!$A$1:$P$2336,15,FALSE)</f>
        <v>Obesity</v>
      </c>
      <c r="K817" s="7" t="str">
        <f>VLOOKUP($A817,'Medical Examinations'!$A$1:$P$2336,16,FALSE)</f>
        <v>Diabetes</v>
      </c>
      <c r="L817" s="12">
        <f>VLOOKUP($A817,'Hospitalisation Details'!$A$1:$U$2344,18,FALSE)</f>
        <v>23237</v>
      </c>
      <c r="M817" s="21">
        <f>VLOOKUP($A817,'Hospitalisation Details'!$A$1:$U$2344,21,FALSE)</f>
        <v>12928.79</v>
      </c>
      <c r="N817" s="9" t="str">
        <f>VLOOKUP($A817,'Hospitalisation Details'!$A$1:$U$2344,14,FALSE)</f>
        <v>tier - 3</v>
      </c>
      <c r="O817" s="9" t="str">
        <f>VLOOKUP($A817,'Hospitalisation Details'!$A$1:$U$2344,15,FALSE)</f>
        <v>tier - 2</v>
      </c>
      <c r="P817" s="9" t="str">
        <f>VLOOKUP($A817,'Hospitalisation Details'!$A$1:$U$2344,16,FALSE)</f>
        <v>R1013</v>
      </c>
      <c r="Q817" s="9">
        <f>VLOOKUP($A817,'Hospitalisation Details'!$A$1:$U$2344,20,FALSE)</f>
        <v>59</v>
      </c>
    </row>
    <row r="818" spans="1:17" ht="15.75" x14ac:dyDescent="0.25">
      <c r="A818" s="10" t="s">
        <v>1554</v>
      </c>
      <c r="B818" s="7" t="str">
        <f>VLOOKUP($A818,'Customer Names'!$A$1:$E$2336,4,FALSE)</f>
        <v xml:space="preserve">  Marcos S</v>
      </c>
      <c r="C818" s="7">
        <f>VLOOKUP($A818,'Medical Examinations'!$A$1:$P$2336,2,FALSE)</f>
        <v>29.7</v>
      </c>
      <c r="D818" s="7">
        <f>VLOOKUP($A818,'Medical Examinations'!$A$1:$P$2336,3,FALSE)</f>
        <v>7.69</v>
      </c>
      <c r="E818" s="7" t="str">
        <f>VLOOKUP($A818,'Medical Examinations'!$A$1:$P$2336,13,FALSE)</f>
        <v>Yes</v>
      </c>
      <c r="F818" s="7" t="str">
        <f>VLOOKUP($A818,'Medical Examinations'!$A$1:$P$2336,5,FALSE)</f>
        <v>No</v>
      </c>
      <c r="G818" s="7" t="str">
        <f>VLOOKUP($A818,'Medical Examinations'!$A$1:$P$2336,6,FALSE)</f>
        <v>Yes</v>
      </c>
      <c r="H818" s="7">
        <f>VLOOKUP($A818,'Medical Examinations'!$A$1:$P$2336,12,FALSE)</f>
        <v>1</v>
      </c>
      <c r="I818" s="7" t="str">
        <f>VLOOKUP($A818,'Medical Examinations'!$A$1:$P$2336,14,FALSE)</f>
        <v>No</v>
      </c>
      <c r="J818" s="7" t="str">
        <f>VLOOKUP($A818,'Medical Examinations'!$A$1:$P$2336,15,FALSE)</f>
        <v>Over weight</v>
      </c>
      <c r="K818" s="7" t="str">
        <f>VLOOKUP($A818,'Medical Examinations'!$A$1:$P$2336,16,FALSE)</f>
        <v>Diabetes</v>
      </c>
      <c r="L818" s="12">
        <f>VLOOKUP($A818,'Hospitalisation Details'!$A$1:$U$2344,18,FALSE)</f>
        <v>23255</v>
      </c>
      <c r="M818" s="21">
        <f>VLOOKUP($A818,'Hospitalisation Details'!$A$1:$U$2344,21,FALSE)</f>
        <v>12925.89</v>
      </c>
      <c r="N818" s="9" t="str">
        <f>VLOOKUP($A818,'Hospitalisation Details'!$A$1:$U$2344,14,FALSE)</f>
        <v>tier - 3</v>
      </c>
      <c r="O818" s="9" t="str">
        <f>VLOOKUP($A818,'Hospitalisation Details'!$A$1:$U$2344,15,FALSE)</f>
        <v>tier - 2</v>
      </c>
      <c r="P818" s="9" t="str">
        <f>VLOOKUP($A818,'Hospitalisation Details'!$A$1:$U$2344,16,FALSE)</f>
        <v>R1013</v>
      </c>
      <c r="Q818" s="9">
        <f>VLOOKUP($A818,'Hospitalisation Details'!$A$1:$U$2344,20,FALSE)</f>
        <v>59</v>
      </c>
    </row>
    <row r="819" spans="1:17" ht="15.75" x14ac:dyDescent="0.25">
      <c r="A819" s="10" t="s">
        <v>1553</v>
      </c>
      <c r="B819" s="7" t="str">
        <f>VLOOKUP($A819,'Customer Names'!$A$1:$E$2336,4,FALSE)</f>
        <v xml:space="preserve">  Dave</v>
      </c>
      <c r="C819" s="7">
        <f>VLOOKUP($A819,'Medical Examinations'!$A$1:$P$2336,2,FALSE)</f>
        <v>25.46</v>
      </c>
      <c r="D819" s="7">
        <f>VLOOKUP($A819,'Medical Examinations'!$A$1:$P$2336,3,FALSE)</f>
        <v>8.77</v>
      </c>
      <c r="E819" s="7" t="str">
        <f>VLOOKUP($A819,'Medical Examinations'!$A$1:$P$2336,13,FALSE)</f>
        <v>Yes</v>
      </c>
      <c r="F819" s="7" t="str">
        <f>VLOOKUP($A819,'Medical Examinations'!$A$1:$P$2336,5,FALSE)</f>
        <v>No</v>
      </c>
      <c r="G819" s="7" t="str">
        <f>VLOOKUP($A819,'Medical Examinations'!$A$1:$P$2336,6,FALSE)</f>
        <v>Yes</v>
      </c>
      <c r="H819" s="7">
        <f>VLOOKUP($A819,'Medical Examinations'!$A$1:$P$2336,12,FALSE)</f>
        <v>1</v>
      </c>
      <c r="I819" s="7" t="str">
        <f>VLOOKUP($A819,'Medical Examinations'!$A$1:$P$2336,14,FALSE)</f>
        <v>No</v>
      </c>
      <c r="J819" s="7" t="str">
        <f>VLOOKUP($A819,'Medical Examinations'!$A$1:$P$2336,15,FALSE)</f>
        <v>Over weight</v>
      </c>
      <c r="K819" s="7" t="str">
        <f>VLOOKUP($A819,'Medical Examinations'!$A$1:$P$2336,16,FALSE)</f>
        <v>Diabetes</v>
      </c>
      <c r="L819" s="12">
        <f>VLOOKUP($A819,'Hospitalisation Details'!$A$1:$U$2344,18,FALSE)</f>
        <v>23239</v>
      </c>
      <c r="M819" s="21">
        <f>VLOOKUP($A819,'Hospitalisation Details'!$A$1:$U$2344,21,FALSE)</f>
        <v>12913.99</v>
      </c>
      <c r="N819" s="9" t="str">
        <f>VLOOKUP($A819,'Hospitalisation Details'!$A$1:$U$2344,14,FALSE)</f>
        <v>tier - 3</v>
      </c>
      <c r="O819" s="9" t="str">
        <f>VLOOKUP($A819,'Hospitalisation Details'!$A$1:$U$2344,15,FALSE)</f>
        <v>tier - 2</v>
      </c>
      <c r="P819" s="9" t="str">
        <f>VLOOKUP($A819,'Hospitalisation Details'!$A$1:$U$2344,16,FALSE)</f>
        <v>R1016</v>
      </c>
      <c r="Q819" s="9">
        <f>VLOOKUP($A819,'Hospitalisation Details'!$A$1:$U$2344,20,FALSE)</f>
        <v>59</v>
      </c>
    </row>
    <row r="820" spans="1:17" ht="15.75" x14ac:dyDescent="0.25">
      <c r="A820" s="10" t="s">
        <v>1552</v>
      </c>
      <c r="B820" s="7" t="str">
        <f>VLOOKUP($A820,'Customer Names'!$A$1:$E$2336,4,FALSE)</f>
        <v xml:space="preserve">  Andy</v>
      </c>
      <c r="C820" s="7">
        <f>VLOOKUP($A820,'Medical Examinations'!$A$1:$P$2336,2,FALSE)</f>
        <v>39.14</v>
      </c>
      <c r="D820" s="7">
        <f>VLOOKUP($A820,'Medical Examinations'!$A$1:$P$2336,3,FALSE)</f>
        <v>4.91</v>
      </c>
      <c r="E820" s="7" t="str">
        <f>VLOOKUP($A820,'Medical Examinations'!$A$1:$P$2336,13,FALSE)</f>
        <v>No</v>
      </c>
      <c r="F820" s="7" t="str">
        <f>VLOOKUP($A820,'Medical Examinations'!$A$1:$P$2336,5,FALSE)</f>
        <v>yes</v>
      </c>
      <c r="G820" s="7" t="str">
        <f>VLOOKUP($A820,'Medical Examinations'!$A$1:$P$2336,6,FALSE)</f>
        <v>No</v>
      </c>
      <c r="H820" s="7">
        <f>VLOOKUP($A820,'Medical Examinations'!$A$1:$P$2336,12,FALSE)</f>
        <v>1</v>
      </c>
      <c r="I820" s="7" t="str">
        <f>VLOOKUP($A820,'Medical Examinations'!$A$1:$P$2336,14,FALSE)</f>
        <v>No</v>
      </c>
      <c r="J820" s="7" t="str">
        <f>VLOOKUP($A820,'Medical Examinations'!$A$1:$P$2336,15,FALSE)</f>
        <v>Obesity</v>
      </c>
      <c r="K820" s="7" t="str">
        <f>VLOOKUP($A820,'Medical Examinations'!$A$1:$P$2336,16,FALSE)</f>
        <v>Normal</v>
      </c>
      <c r="L820" s="12">
        <f>VLOOKUP($A820,'Hospitalisation Details'!$A$1:$U$2344,18,FALSE)</f>
        <v>38177</v>
      </c>
      <c r="M820" s="21">
        <f>VLOOKUP($A820,'Hospitalisation Details'!$A$1:$U$2344,21,FALSE)</f>
        <v>12890.06</v>
      </c>
      <c r="N820" s="9" t="str">
        <f>VLOOKUP($A820,'Hospitalisation Details'!$A$1:$U$2344,14,FALSE)</f>
        <v>tier - 3</v>
      </c>
      <c r="O820" s="9" t="str">
        <f>VLOOKUP($A820,'Hospitalisation Details'!$A$1:$U$2344,15,FALSE)</f>
        <v>tier - 1</v>
      </c>
      <c r="P820" s="9" t="str">
        <f>VLOOKUP($A820,'Hospitalisation Details'!$A$1:$U$2344,16,FALSE)</f>
        <v>R1019</v>
      </c>
      <c r="Q820" s="9">
        <f>VLOOKUP($A820,'Hospitalisation Details'!$A$1:$U$2344,20,FALSE)</f>
        <v>18</v>
      </c>
    </row>
    <row r="821" spans="1:17" ht="15.75" x14ac:dyDescent="0.25">
      <c r="A821" s="10" t="s">
        <v>1551</v>
      </c>
      <c r="B821" s="7" t="str">
        <f>VLOOKUP($A821,'Customer Names'!$A$1:$E$2336,4,FALSE)</f>
        <v xml:space="preserve">  Mary</v>
      </c>
      <c r="C821" s="7">
        <f>VLOOKUP($A821,'Medical Examinations'!$A$1:$P$2336,2,FALSE)</f>
        <v>41.2</v>
      </c>
      <c r="D821" s="7">
        <f>VLOOKUP($A821,'Medical Examinations'!$A$1:$P$2336,3,FALSE)</f>
        <v>4.95</v>
      </c>
      <c r="E821" s="7" t="str">
        <f>VLOOKUP($A821,'Medical Examinations'!$A$1:$P$2336,13,FALSE)</f>
        <v>No</v>
      </c>
      <c r="F821" s="7" t="str">
        <f>VLOOKUP($A821,'Medical Examinations'!$A$1:$P$2336,5,FALSE)</f>
        <v>No</v>
      </c>
      <c r="G821" s="7" t="str">
        <f>VLOOKUP($A821,'Medical Examinations'!$A$1:$P$2336,6,FALSE)</f>
        <v>No</v>
      </c>
      <c r="H821" s="7">
        <f>VLOOKUP($A821,'Medical Examinations'!$A$1:$P$2336,12,FALSE)</f>
        <v>1</v>
      </c>
      <c r="I821" s="7" t="str">
        <f>VLOOKUP($A821,'Medical Examinations'!$A$1:$P$2336,14,FALSE)</f>
        <v>No</v>
      </c>
      <c r="J821" s="7" t="str">
        <f>VLOOKUP($A821,'Medical Examinations'!$A$1:$P$2336,15,FALSE)</f>
        <v>Obesity</v>
      </c>
      <c r="K821" s="7" t="str">
        <f>VLOOKUP($A821,'Medical Examinations'!$A$1:$P$2336,16,FALSE)</f>
        <v>Normal</v>
      </c>
      <c r="L821" s="12">
        <f>VLOOKUP($A821,'Hospitalisation Details'!$A$1:$U$2344,18,FALSE)</f>
        <v>30900</v>
      </c>
      <c r="M821" s="21">
        <f>VLOOKUP($A821,'Hospitalisation Details'!$A$1:$U$2344,21,FALSE)</f>
        <v>12870.31</v>
      </c>
      <c r="N821" s="9" t="str">
        <f>VLOOKUP($A821,'Hospitalisation Details'!$A$1:$U$2344,14,FALSE)</f>
        <v>tier - 3</v>
      </c>
      <c r="O821" s="9" t="str">
        <f>VLOOKUP($A821,'Hospitalisation Details'!$A$1:$U$2344,15,FALSE)</f>
        <v>tier - 3</v>
      </c>
      <c r="P821" s="9" t="str">
        <f>VLOOKUP($A821,'Hospitalisation Details'!$A$1:$U$2344,16,FALSE)</f>
        <v>R1012</v>
      </c>
      <c r="Q821" s="9">
        <f>VLOOKUP($A821,'Hospitalisation Details'!$A$1:$U$2344,20,FALSE)</f>
        <v>38</v>
      </c>
    </row>
    <row r="822" spans="1:17" ht="15.75" x14ac:dyDescent="0.25">
      <c r="A822" s="10" t="s">
        <v>1550</v>
      </c>
      <c r="B822" s="7" t="str">
        <f>VLOOKUP($A822,'Customer Names'!$A$1:$E$2336,4,FALSE)</f>
        <v xml:space="preserve">  Marcus B</v>
      </c>
      <c r="C822" s="7">
        <f>VLOOKUP($A822,'Medical Examinations'!$A$1:$P$2336,2,FALSE)</f>
        <v>28.81</v>
      </c>
      <c r="D822" s="7">
        <f>VLOOKUP($A822,'Medical Examinations'!$A$1:$P$2336,3,FALSE)</f>
        <v>10.8</v>
      </c>
      <c r="E822" s="7" t="str">
        <f>VLOOKUP($A822,'Medical Examinations'!$A$1:$P$2336,13,FALSE)</f>
        <v>Yes</v>
      </c>
      <c r="F822" s="7" t="str">
        <f>VLOOKUP($A822,'Medical Examinations'!$A$1:$P$2336,5,FALSE)</f>
        <v>No</v>
      </c>
      <c r="G822" s="7" t="str">
        <f>VLOOKUP($A822,'Medical Examinations'!$A$1:$P$2336,6,FALSE)</f>
        <v>Yes</v>
      </c>
      <c r="H822" s="7">
        <f>VLOOKUP($A822,'Medical Examinations'!$A$1:$P$2336,12,FALSE)</f>
        <v>1</v>
      </c>
      <c r="I822" s="7" t="str">
        <f>VLOOKUP($A822,'Medical Examinations'!$A$1:$P$2336,14,FALSE)</f>
        <v>No</v>
      </c>
      <c r="J822" s="7" t="str">
        <f>VLOOKUP($A822,'Medical Examinations'!$A$1:$P$2336,15,FALSE)</f>
        <v>Over weight</v>
      </c>
      <c r="K822" s="7" t="str">
        <f>VLOOKUP($A822,'Medical Examinations'!$A$1:$P$2336,16,FALSE)</f>
        <v>Diabetes</v>
      </c>
      <c r="L822" s="12">
        <f>VLOOKUP($A822,'Hospitalisation Details'!$A$1:$U$2344,18,FALSE)</f>
        <v>23281</v>
      </c>
      <c r="M822" s="21">
        <f>VLOOKUP($A822,'Hospitalisation Details'!$A$1:$U$2344,21,FALSE)</f>
        <v>12856.84</v>
      </c>
      <c r="N822" s="9" t="str">
        <f>VLOOKUP($A822,'Hospitalisation Details'!$A$1:$U$2344,14,FALSE)</f>
        <v>tier - 3</v>
      </c>
      <c r="O822" s="9" t="str">
        <f>VLOOKUP($A822,'Hospitalisation Details'!$A$1:$U$2344,15,FALSE)</f>
        <v>tier - 3</v>
      </c>
      <c r="P822" s="9" t="str">
        <f>VLOOKUP($A822,'Hospitalisation Details'!$A$1:$U$2344,16,FALSE)</f>
        <v>R1021</v>
      </c>
      <c r="Q822" s="9">
        <f>VLOOKUP($A822,'Hospitalisation Details'!$A$1:$U$2344,20,FALSE)</f>
        <v>59</v>
      </c>
    </row>
    <row r="823" spans="1:17" ht="15.75" x14ac:dyDescent="0.25">
      <c r="A823" s="10" t="s">
        <v>1549</v>
      </c>
      <c r="B823" s="7" t="str">
        <f>VLOOKUP($A823,'Customer Names'!$A$1:$E$2336,4,FALSE)</f>
        <v xml:space="preserve">  Thomas K</v>
      </c>
      <c r="C823" s="7">
        <f>VLOOKUP($A823,'Medical Examinations'!$A$1:$P$2336,2,FALSE)</f>
        <v>37.409999999999997</v>
      </c>
      <c r="D823" s="7">
        <f>VLOOKUP($A823,'Medical Examinations'!$A$1:$P$2336,3,FALSE)</f>
        <v>7.21</v>
      </c>
      <c r="E823" s="7" t="str">
        <f>VLOOKUP($A823,'Medical Examinations'!$A$1:$P$2336,13,FALSE)</f>
        <v>No</v>
      </c>
      <c r="F823" s="7" t="str">
        <f>VLOOKUP($A823,'Medical Examinations'!$A$1:$P$2336,5,FALSE)</f>
        <v>No</v>
      </c>
      <c r="G823" s="7" t="str">
        <f>VLOOKUP($A823,'Medical Examinations'!$A$1:$P$2336,6,FALSE)</f>
        <v>No</v>
      </c>
      <c r="H823" s="7">
        <f>VLOOKUP($A823,'Medical Examinations'!$A$1:$P$2336,12,FALSE)</f>
        <v>2</v>
      </c>
      <c r="I823" s="7" t="str">
        <f>VLOOKUP($A823,'Medical Examinations'!$A$1:$P$2336,14,FALSE)</f>
        <v>No</v>
      </c>
      <c r="J823" s="7" t="str">
        <f>VLOOKUP($A823,'Medical Examinations'!$A$1:$P$2336,15,FALSE)</f>
        <v>Obesity</v>
      </c>
      <c r="K823" s="7" t="str">
        <f>VLOOKUP($A823,'Medical Examinations'!$A$1:$P$2336,16,FALSE)</f>
        <v>Diabetes</v>
      </c>
      <c r="L823" s="12">
        <f>VLOOKUP($A823,'Hospitalisation Details'!$A$1:$U$2344,18,FALSE)</f>
        <v>26929</v>
      </c>
      <c r="M823" s="21">
        <f>VLOOKUP($A823,'Hospitalisation Details'!$A$1:$U$2344,21,FALSE)</f>
        <v>12852.37</v>
      </c>
      <c r="N823" s="9" t="str">
        <f>VLOOKUP($A823,'Hospitalisation Details'!$A$1:$U$2344,14,FALSE)</f>
        <v>tier - 3</v>
      </c>
      <c r="O823" s="9" t="str">
        <f>VLOOKUP($A823,'Hospitalisation Details'!$A$1:$U$2344,15,FALSE)</f>
        <v>tier - 1</v>
      </c>
      <c r="P823" s="9" t="str">
        <f>VLOOKUP($A823,'Hospitalisation Details'!$A$1:$U$2344,16,FALSE)</f>
        <v>R1012</v>
      </c>
      <c r="Q823" s="9">
        <f>VLOOKUP($A823,'Hospitalisation Details'!$A$1:$U$2344,20,FALSE)</f>
        <v>49</v>
      </c>
    </row>
    <row r="824" spans="1:17" ht="15.75" x14ac:dyDescent="0.25">
      <c r="A824" s="10" t="s">
        <v>1548</v>
      </c>
      <c r="B824" s="7" t="str">
        <f>VLOOKUP($A824,'Customer Names'!$A$1:$E$2336,4,FALSE)</f>
        <v xml:space="preserve">  Robert</v>
      </c>
      <c r="C824" s="7">
        <f>VLOOKUP($A824,'Medical Examinations'!$A$1:$P$2336,2,FALSE)</f>
        <v>52.54</v>
      </c>
      <c r="D824" s="7">
        <f>VLOOKUP($A824,'Medical Examinations'!$A$1:$P$2336,3,FALSE)</f>
        <v>5.12</v>
      </c>
      <c r="E824" s="7" t="str">
        <f>VLOOKUP($A824,'Medical Examinations'!$A$1:$P$2336,13,FALSE)</f>
        <v>No</v>
      </c>
      <c r="F824" s="7" t="str">
        <f>VLOOKUP($A824,'Medical Examinations'!$A$1:$P$2336,5,FALSE)</f>
        <v>No</v>
      </c>
      <c r="G824" s="7" t="str">
        <f>VLOOKUP($A824,'Medical Examinations'!$A$1:$P$2336,6,FALSE)</f>
        <v>Yes</v>
      </c>
      <c r="H824" s="7">
        <f>VLOOKUP($A824,'Medical Examinations'!$A$1:$P$2336,12,FALSE)</f>
        <v>1</v>
      </c>
      <c r="I824" s="7" t="str">
        <f>VLOOKUP($A824,'Medical Examinations'!$A$1:$P$2336,14,FALSE)</f>
        <v>No</v>
      </c>
      <c r="J824" s="7" t="str">
        <f>VLOOKUP($A824,'Medical Examinations'!$A$1:$P$2336,15,FALSE)</f>
        <v>Obesity</v>
      </c>
      <c r="K824" s="7" t="str">
        <f>VLOOKUP($A824,'Medical Examinations'!$A$1:$P$2336,16,FALSE)</f>
        <v>Normal</v>
      </c>
      <c r="L824" s="12">
        <f>VLOOKUP($A824,'Hospitalisation Details'!$A$1:$U$2344,18,FALSE)</f>
        <v>34239</v>
      </c>
      <c r="M824" s="21">
        <f>VLOOKUP($A824,'Hospitalisation Details'!$A$1:$U$2344,21,FALSE)</f>
        <v>12847.24</v>
      </c>
      <c r="N824" s="9" t="str">
        <f>VLOOKUP($A824,'Hospitalisation Details'!$A$1:$U$2344,14,FALSE)</f>
        <v>tier - 3</v>
      </c>
      <c r="O824" s="9" t="str">
        <f>VLOOKUP($A824,'Hospitalisation Details'!$A$1:$U$2344,15,FALSE)</f>
        <v>tier - 2</v>
      </c>
      <c r="P824" s="9" t="str">
        <f>VLOOKUP($A824,'Hospitalisation Details'!$A$1:$U$2344,16,FALSE)</f>
        <v>R1012</v>
      </c>
      <c r="Q824" s="9">
        <f>VLOOKUP($A824,'Hospitalisation Details'!$A$1:$U$2344,20,FALSE)</f>
        <v>29</v>
      </c>
    </row>
    <row r="825" spans="1:17" ht="15.75" x14ac:dyDescent="0.25">
      <c r="A825" s="10" t="s">
        <v>1547</v>
      </c>
      <c r="B825" s="7" t="str">
        <f>VLOOKUP($A825,'Customer Names'!$A$1:$E$2336,4,FALSE)</f>
        <v xml:space="preserve">  Geoff</v>
      </c>
      <c r="C825" s="7">
        <f>VLOOKUP($A825,'Medical Examinations'!$A$1:$P$2336,2,FALSE)</f>
        <v>17.29</v>
      </c>
      <c r="D825" s="7">
        <f>VLOOKUP($A825,'Medical Examinations'!$A$1:$P$2336,3,FALSE)</f>
        <v>4.62</v>
      </c>
      <c r="E825" s="7" t="str">
        <f>VLOOKUP($A825,'Medical Examinations'!$A$1:$P$2336,13,FALSE)</f>
        <v>No</v>
      </c>
      <c r="F825" s="7" t="str">
        <f>VLOOKUP($A825,'Medical Examinations'!$A$1:$P$2336,5,FALSE)</f>
        <v>yes</v>
      </c>
      <c r="G825" s="7" t="str">
        <f>VLOOKUP($A825,'Medical Examinations'!$A$1:$P$2336,6,FALSE)</f>
        <v>No</v>
      </c>
      <c r="H825" s="7">
        <f>VLOOKUP($A825,'Medical Examinations'!$A$1:$P$2336,12,FALSE)</f>
        <v>1</v>
      </c>
      <c r="I825" s="7" t="str">
        <f>VLOOKUP($A825,'Medical Examinations'!$A$1:$P$2336,14,FALSE)</f>
        <v>Yes</v>
      </c>
      <c r="J825" s="7" t="str">
        <f>VLOOKUP($A825,'Medical Examinations'!$A$1:$P$2336,15,FALSE)</f>
        <v>Underweight</v>
      </c>
      <c r="K825" s="7" t="str">
        <f>VLOOKUP($A825,'Medical Examinations'!$A$1:$P$2336,16,FALSE)</f>
        <v>Normal</v>
      </c>
      <c r="L825" s="12">
        <f>VLOOKUP($A825,'Hospitalisation Details'!$A$1:$U$2344,18,FALSE)</f>
        <v>38300</v>
      </c>
      <c r="M825" s="21">
        <f>VLOOKUP($A825,'Hospitalisation Details'!$A$1:$U$2344,21,FALSE)</f>
        <v>12829.46</v>
      </c>
      <c r="N825" s="9" t="str">
        <f>VLOOKUP($A825,'Hospitalisation Details'!$A$1:$U$2344,14,FALSE)</f>
        <v>tier - 3</v>
      </c>
      <c r="O825" s="9" t="str">
        <f>VLOOKUP($A825,'Hospitalisation Details'!$A$1:$U$2344,15,FALSE)</f>
        <v>tier - 3</v>
      </c>
      <c r="P825" s="9" t="str">
        <f>VLOOKUP($A825,'Hospitalisation Details'!$A$1:$U$2344,16,FALSE)</f>
        <v>R1016</v>
      </c>
      <c r="Q825" s="9">
        <f>VLOOKUP($A825,'Hospitalisation Details'!$A$1:$U$2344,20,FALSE)</f>
        <v>18</v>
      </c>
    </row>
    <row r="826" spans="1:17" ht="15.75" x14ac:dyDescent="0.25">
      <c r="A826" s="10" t="s">
        <v>1546</v>
      </c>
      <c r="B826" s="7" t="str">
        <f>VLOOKUP($A826,'Customer Names'!$A$1:$E$2336,4,FALSE)</f>
        <v xml:space="preserve">  Chris J</v>
      </c>
      <c r="C826" s="7">
        <f>VLOOKUP($A826,'Medical Examinations'!$A$1:$P$2336,2,FALSE)</f>
        <v>31.74</v>
      </c>
      <c r="D826" s="7">
        <f>VLOOKUP($A826,'Medical Examinations'!$A$1:$P$2336,3,FALSE)</f>
        <v>7.68</v>
      </c>
      <c r="E826" s="7" t="str">
        <f>VLOOKUP($A826,'Medical Examinations'!$A$1:$P$2336,13,FALSE)</f>
        <v>Yes</v>
      </c>
      <c r="F826" s="7" t="str">
        <f>VLOOKUP($A826,'Medical Examinations'!$A$1:$P$2336,5,FALSE)</f>
        <v>No</v>
      </c>
      <c r="G826" s="7" t="str">
        <f>VLOOKUP($A826,'Medical Examinations'!$A$1:$P$2336,6,FALSE)</f>
        <v>No</v>
      </c>
      <c r="H826" s="7" t="str">
        <f>VLOOKUP($A826,'Medical Examinations'!$A$1:$P$2336,12,FALSE)</f>
        <v>0</v>
      </c>
      <c r="I826" s="7" t="str">
        <f>VLOOKUP($A826,'Medical Examinations'!$A$1:$P$2336,14,FALSE)</f>
        <v>No</v>
      </c>
      <c r="J826" s="7" t="str">
        <f>VLOOKUP($A826,'Medical Examinations'!$A$1:$P$2336,15,FALSE)</f>
        <v>Obesity</v>
      </c>
      <c r="K826" s="7" t="str">
        <f>VLOOKUP($A826,'Medical Examinations'!$A$1:$P$2336,16,FALSE)</f>
        <v>Diabetes</v>
      </c>
      <c r="L826" s="12">
        <f>VLOOKUP($A826,'Hospitalisation Details'!$A$1:$U$2344,18,FALSE)</f>
        <v>24740</v>
      </c>
      <c r="M826" s="21">
        <f>VLOOKUP($A826,'Hospitalisation Details'!$A$1:$U$2344,21,FALSE)</f>
        <v>12823.25</v>
      </c>
      <c r="N826" s="9" t="str">
        <f>VLOOKUP($A826,'Hospitalisation Details'!$A$1:$U$2344,14,FALSE)</f>
        <v>tier - 3</v>
      </c>
      <c r="O826" s="9" t="str">
        <f>VLOOKUP($A826,'Hospitalisation Details'!$A$1:$U$2344,15,FALSE)</f>
        <v>tier - 3</v>
      </c>
      <c r="P826" s="9" t="str">
        <f>VLOOKUP($A826,'Hospitalisation Details'!$A$1:$U$2344,16,FALSE)</f>
        <v>R1021</v>
      </c>
      <c r="Q826" s="9">
        <f>VLOOKUP($A826,'Hospitalisation Details'!$A$1:$U$2344,20,FALSE)</f>
        <v>55</v>
      </c>
    </row>
    <row r="827" spans="1:17" ht="15.75" x14ac:dyDescent="0.25">
      <c r="A827" s="10" t="s">
        <v>1545</v>
      </c>
      <c r="B827" s="7" t="str">
        <f>VLOOKUP($A827,'Customer Names'!$A$1:$E$2336,4,FALSE)</f>
        <v xml:space="preserve">  Kate A</v>
      </c>
      <c r="C827" s="7">
        <f>VLOOKUP($A827,'Medical Examinations'!$A$1:$P$2336,2,FALSE)</f>
        <v>26.504999999999999</v>
      </c>
      <c r="D827" s="7">
        <f>VLOOKUP($A827,'Medical Examinations'!$A$1:$P$2336,3,FALSE)</f>
        <v>6.79</v>
      </c>
      <c r="E827" s="7" t="str">
        <f>VLOOKUP($A827,'Medical Examinations'!$A$1:$P$2336,13,FALSE)</f>
        <v>Yes</v>
      </c>
      <c r="F827" s="7" t="str">
        <f>VLOOKUP($A827,'Medical Examinations'!$A$1:$P$2336,5,FALSE)</f>
        <v>No</v>
      </c>
      <c r="G827" s="7" t="str">
        <f>VLOOKUP($A827,'Medical Examinations'!$A$1:$P$2336,6,FALSE)</f>
        <v>Yes</v>
      </c>
      <c r="H827" s="7">
        <f>VLOOKUP($A827,'Medical Examinations'!$A$1:$P$2336,12,FALSE)</f>
        <v>1</v>
      </c>
      <c r="I827" s="7" t="str">
        <f>VLOOKUP($A827,'Medical Examinations'!$A$1:$P$2336,14,FALSE)</f>
        <v>No</v>
      </c>
      <c r="J827" s="7" t="str">
        <f>VLOOKUP($A827,'Medical Examinations'!$A$1:$P$2336,15,FALSE)</f>
        <v>Over weight</v>
      </c>
      <c r="K827" s="7" t="str">
        <f>VLOOKUP($A827,'Medical Examinations'!$A$1:$P$2336,16,FALSE)</f>
        <v>Diabetes</v>
      </c>
      <c r="L827" s="12">
        <f>VLOOKUP($A827,'Hospitalisation Details'!$A$1:$U$2344,18,FALSE)</f>
        <v>23212</v>
      </c>
      <c r="M827" s="21">
        <f>VLOOKUP($A827,'Hospitalisation Details'!$A$1:$U$2344,21,FALSE)</f>
        <v>12815.44</v>
      </c>
      <c r="N827" s="9" t="str">
        <f>VLOOKUP($A827,'Hospitalisation Details'!$A$1:$U$2344,14,FALSE)</f>
        <v>tier - 3</v>
      </c>
      <c r="O827" s="9" t="str">
        <f>VLOOKUP($A827,'Hospitalisation Details'!$A$1:$U$2344,15,FALSE)</f>
        <v>tier - 3</v>
      </c>
      <c r="P827" s="9" t="str">
        <f>VLOOKUP($A827,'Hospitalisation Details'!$A$1:$U$2344,16,FALSE)</f>
        <v>R1024</v>
      </c>
      <c r="Q827" s="9">
        <f>VLOOKUP($A827,'Hospitalisation Details'!$A$1:$U$2344,20,FALSE)</f>
        <v>59</v>
      </c>
    </row>
    <row r="828" spans="1:17" ht="15.75" x14ac:dyDescent="0.25">
      <c r="A828" s="10" t="s">
        <v>1544</v>
      </c>
      <c r="B828" s="7" t="str">
        <f>VLOOKUP($A828,'Customer Names'!$A$1:$E$2336,4,FALSE)</f>
        <v xml:space="preserve">  Kelli</v>
      </c>
      <c r="C828" s="7">
        <f>VLOOKUP($A828,'Medical Examinations'!$A$1:$P$2336,2,FALSE)</f>
        <v>36.479999999999997</v>
      </c>
      <c r="D828" s="7">
        <f>VLOOKUP($A828,'Medical Examinations'!$A$1:$P$2336,3,FALSE)</f>
        <v>11.09</v>
      </c>
      <c r="E828" s="7" t="str">
        <f>VLOOKUP($A828,'Medical Examinations'!$A$1:$P$2336,13,FALSE)</f>
        <v>No</v>
      </c>
      <c r="F828" s="7" t="str">
        <f>VLOOKUP($A828,'Medical Examinations'!$A$1:$P$2336,5,FALSE)</f>
        <v>No</v>
      </c>
      <c r="G828" s="7" t="str">
        <f>VLOOKUP($A828,'Medical Examinations'!$A$1:$P$2336,6,FALSE)</f>
        <v>No</v>
      </c>
      <c r="H828" s="7" t="str">
        <f>VLOOKUP($A828,'Medical Examinations'!$A$1:$P$2336,12,FALSE)</f>
        <v>0</v>
      </c>
      <c r="I828" s="7" t="str">
        <f>VLOOKUP($A828,'Medical Examinations'!$A$1:$P$2336,14,FALSE)</f>
        <v>No</v>
      </c>
      <c r="J828" s="7" t="str">
        <f>VLOOKUP($A828,'Medical Examinations'!$A$1:$P$2336,15,FALSE)</f>
        <v>Obesity</v>
      </c>
      <c r="K828" s="7" t="str">
        <f>VLOOKUP($A828,'Medical Examinations'!$A$1:$P$2336,16,FALSE)</f>
        <v>Diabetes</v>
      </c>
      <c r="L828" s="12">
        <f>VLOOKUP($A828,'Hospitalisation Details'!$A$1:$U$2344,18,FALSE)</f>
        <v>28695</v>
      </c>
      <c r="M828" s="21">
        <f>VLOOKUP($A828,'Hospitalisation Details'!$A$1:$U$2344,21,FALSE)</f>
        <v>12797.21</v>
      </c>
      <c r="N828" s="9" t="str">
        <f>VLOOKUP($A828,'Hospitalisation Details'!$A$1:$U$2344,14,FALSE)</f>
        <v>tier - 3</v>
      </c>
      <c r="O828" s="9" t="str">
        <f>VLOOKUP($A828,'Hospitalisation Details'!$A$1:$U$2344,15,FALSE)</f>
        <v>tier - 1</v>
      </c>
      <c r="P828" s="9" t="str">
        <f>VLOOKUP($A828,'Hospitalisation Details'!$A$1:$U$2344,16,FALSE)</f>
        <v>R1024</v>
      </c>
      <c r="Q828" s="9">
        <f>VLOOKUP($A828,'Hospitalisation Details'!$A$1:$U$2344,20,FALSE)</f>
        <v>44</v>
      </c>
    </row>
    <row r="829" spans="1:17" ht="15.75" x14ac:dyDescent="0.25">
      <c r="A829" s="10" t="s">
        <v>1543</v>
      </c>
      <c r="B829" s="7" t="str">
        <f>VLOOKUP($A829,'Customer Names'!$A$1:$E$2336,4,FALSE)</f>
        <v xml:space="preserve">  Maggie M</v>
      </c>
      <c r="C829" s="7">
        <f>VLOOKUP($A829,'Medical Examinations'!$A$1:$P$2336,2,FALSE)</f>
        <v>39.159999999999997</v>
      </c>
      <c r="D829" s="7">
        <f>VLOOKUP($A829,'Medical Examinations'!$A$1:$P$2336,3,FALSE)</f>
        <v>5.24</v>
      </c>
      <c r="E829" s="7" t="str">
        <f>VLOOKUP($A829,'Medical Examinations'!$A$1:$P$2336,13,FALSE)</f>
        <v>Yes</v>
      </c>
      <c r="F829" s="7" t="str">
        <f>VLOOKUP($A829,'Medical Examinations'!$A$1:$P$2336,5,FALSE)</f>
        <v>No</v>
      </c>
      <c r="G829" s="7" t="str">
        <f>VLOOKUP($A829,'Medical Examinations'!$A$1:$P$2336,6,FALSE)</f>
        <v>Yes</v>
      </c>
      <c r="H829" s="7">
        <f>VLOOKUP($A829,'Medical Examinations'!$A$1:$P$2336,12,FALSE)</f>
        <v>1</v>
      </c>
      <c r="I829" s="7" t="str">
        <f>VLOOKUP($A829,'Medical Examinations'!$A$1:$P$2336,14,FALSE)</f>
        <v>No</v>
      </c>
      <c r="J829" s="7" t="str">
        <f>VLOOKUP($A829,'Medical Examinations'!$A$1:$P$2336,15,FALSE)</f>
        <v>Obesity</v>
      </c>
      <c r="K829" s="7" t="str">
        <f>VLOOKUP($A829,'Medical Examinations'!$A$1:$P$2336,16,FALSE)</f>
        <v>Normal</v>
      </c>
      <c r="L829" s="12">
        <f>VLOOKUP($A829,'Hospitalisation Details'!$A$1:$U$2344,18,FALSE)</f>
        <v>30618</v>
      </c>
      <c r="M829" s="21">
        <f>VLOOKUP($A829,'Hospitalisation Details'!$A$1:$U$2344,21,FALSE)</f>
        <v>12788.18</v>
      </c>
      <c r="N829" s="9" t="str">
        <f>VLOOKUP($A829,'Hospitalisation Details'!$A$1:$U$2344,14,FALSE)</f>
        <v>tier - 3</v>
      </c>
      <c r="O829" s="9" t="str">
        <f>VLOOKUP($A829,'Hospitalisation Details'!$A$1:$U$2344,15,FALSE)</f>
        <v>tier - 1</v>
      </c>
      <c r="P829" s="9" t="str">
        <f>VLOOKUP($A829,'Hospitalisation Details'!$A$1:$U$2344,16,FALSE)</f>
        <v>R1026</v>
      </c>
      <c r="Q829" s="9">
        <f>VLOOKUP($A829,'Hospitalisation Details'!$A$1:$U$2344,20,FALSE)</f>
        <v>39</v>
      </c>
    </row>
    <row r="830" spans="1:17" ht="15.75" x14ac:dyDescent="0.25">
      <c r="A830" s="10" t="s">
        <v>1542</v>
      </c>
      <c r="B830" s="7" t="str">
        <f>VLOOKUP($A830,'Customer Names'!$A$1:$E$2336,4,FALSE)</f>
        <v xml:space="preserve">  Michelle L</v>
      </c>
      <c r="C830" s="7">
        <f>VLOOKUP($A830,'Medical Examinations'!$A$1:$P$2336,2,FALSE)</f>
        <v>28.22</v>
      </c>
      <c r="D830" s="7">
        <f>VLOOKUP($A830,'Medical Examinations'!$A$1:$P$2336,3,FALSE)</f>
        <v>7.51</v>
      </c>
      <c r="E830" s="7" t="str">
        <f>VLOOKUP($A830,'Medical Examinations'!$A$1:$P$2336,13,FALSE)</f>
        <v>Yes</v>
      </c>
      <c r="F830" s="7" t="str">
        <f>VLOOKUP($A830,'Medical Examinations'!$A$1:$P$2336,5,FALSE)</f>
        <v>No</v>
      </c>
      <c r="G830" s="7" t="str">
        <f>VLOOKUP($A830,'Medical Examinations'!$A$1:$P$2336,6,FALSE)</f>
        <v>Yes</v>
      </c>
      <c r="H830" s="7">
        <f>VLOOKUP($A830,'Medical Examinations'!$A$1:$P$2336,12,FALSE)</f>
        <v>1</v>
      </c>
      <c r="I830" s="7" t="str">
        <f>VLOOKUP($A830,'Medical Examinations'!$A$1:$P$2336,14,FALSE)</f>
        <v>No</v>
      </c>
      <c r="J830" s="7" t="str">
        <f>VLOOKUP($A830,'Medical Examinations'!$A$1:$P$2336,15,FALSE)</f>
        <v>Over weight</v>
      </c>
      <c r="K830" s="7" t="str">
        <f>VLOOKUP($A830,'Medical Examinations'!$A$1:$P$2336,16,FALSE)</f>
        <v>Diabetes</v>
      </c>
      <c r="L830" s="12">
        <f>VLOOKUP($A830,'Hospitalisation Details'!$A$1:$U$2344,18,FALSE)</f>
        <v>23350</v>
      </c>
      <c r="M830" s="21">
        <f>VLOOKUP($A830,'Hospitalisation Details'!$A$1:$U$2344,21,FALSE)</f>
        <v>12788.03</v>
      </c>
      <c r="N830" s="9" t="str">
        <f>VLOOKUP($A830,'Hospitalisation Details'!$A$1:$U$2344,14,FALSE)</f>
        <v>tier - 3</v>
      </c>
      <c r="O830" s="9" t="str">
        <f>VLOOKUP($A830,'Hospitalisation Details'!$A$1:$U$2344,15,FALSE)</f>
        <v>tier - 3</v>
      </c>
      <c r="P830" s="9" t="str">
        <f>VLOOKUP($A830,'Hospitalisation Details'!$A$1:$U$2344,16,FALSE)</f>
        <v>R1025</v>
      </c>
      <c r="Q830" s="9">
        <f>VLOOKUP($A830,'Hospitalisation Details'!$A$1:$U$2344,20,FALSE)</f>
        <v>59</v>
      </c>
    </row>
    <row r="831" spans="1:17" ht="15.75" x14ac:dyDescent="0.25">
      <c r="A831" s="10" t="s">
        <v>1541</v>
      </c>
      <c r="B831" s="7" t="str">
        <f>VLOOKUP($A831,'Customer Names'!$A$1:$E$2336,4,FALSE)</f>
        <v xml:space="preserve">  Ashley K</v>
      </c>
      <c r="C831" s="7">
        <f>VLOOKUP($A831,'Medical Examinations'!$A$1:$P$2336,2,FALSE)</f>
        <v>35</v>
      </c>
      <c r="D831" s="7">
        <f>VLOOKUP($A831,'Medical Examinations'!$A$1:$P$2336,3,FALSE)</f>
        <v>4.13</v>
      </c>
      <c r="E831" s="7" t="str">
        <f>VLOOKUP($A831,'Medical Examinations'!$A$1:$P$2336,13,FALSE)</f>
        <v>No</v>
      </c>
      <c r="F831" s="7" t="str">
        <f>VLOOKUP($A831,'Medical Examinations'!$A$1:$P$2336,5,FALSE)</f>
        <v>No</v>
      </c>
      <c r="G831" s="7" t="str">
        <f>VLOOKUP($A831,'Medical Examinations'!$A$1:$P$2336,6,FALSE)</f>
        <v>No</v>
      </c>
      <c r="H831" s="7">
        <f>VLOOKUP($A831,'Medical Examinations'!$A$1:$P$2336,12,FALSE)</f>
        <v>2</v>
      </c>
      <c r="I831" s="7" t="str">
        <f>VLOOKUP($A831,'Medical Examinations'!$A$1:$P$2336,14,FALSE)</f>
        <v>No</v>
      </c>
      <c r="J831" s="7" t="str">
        <f>VLOOKUP($A831,'Medical Examinations'!$A$1:$P$2336,15,FALSE)</f>
        <v>Obesity</v>
      </c>
      <c r="K831" s="7" t="str">
        <f>VLOOKUP($A831,'Medical Examinations'!$A$1:$P$2336,16,FALSE)</f>
        <v>Normal</v>
      </c>
      <c r="L831" s="12">
        <f>VLOOKUP($A831,'Hospitalisation Details'!$A$1:$U$2344,18,FALSE)</f>
        <v>26579</v>
      </c>
      <c r="M831" s="21">
        <f>VLOOKUP($A831,'Hospitalisation Details'!$A$1:$U$2344,21,FALSE)</f>
        <v>12776.05</v>
      </c>
      <c r="N831" s="9" t="str">
        <f>VLOOKUP($A831,'Hospitalisation Details'!$A$1:$U$2344,14,FALSE)</f>
        <v>tier - 3</v>
      </c>
      <c r="O831" s="9" t="str">
        <f>VLOOKUP($A831,'Hospitalisation Details'!$A$1:$U$2344,15,FALSE)</f>
        <v>tier - 3</v>
      </c>
      <c r="P831" s="9" t="str">
        <f>VLOOKUP($A831,'Hospitalisation Details'!$A$1:$U$2344,16,FALSE)</f>
        <v>R1026</v>
      </c>
      <c r="Q831" s="9">
        <f>VLOOKUP($A831,'Hospitalisation Details'!$A$1:$U$2344,20,FALSE)</f>
        <v>50</v>
      </c>
    </row>
    <row r="832" spans="1:17" ht="15.75" x14ac:dyDescent="0.25">
      <c r="A832" s="10" t="s">
        <v>1540</v>
      </c>
      <c r="B832" s="7" t="str">
        <f>VLOOKUP($A832,'Customer Names'!$A$1:$E$2336,4,FALSE)</f>
        <v xml:space="preserve">  Michael</v>
      </c>
      <c r="C832" s="7">
        <f>VLOOKUP($A832,'Medical Examinations'!$A$1:$P$2336,2,FALSE)</f>
        <v>36.24</v>
      </c>
      <c r="D832" s="7">
        <f>VLOOKUP($A832,'Medical Examinations'!$A$1:$P$2336,3,FALSE)</f>
        <v>8.3800000000000008</v>
      </c>
      <c r="E832" s="7" t="str">
        <f>VLOOKUP($A832,'Medical Examinations'!$A$1:$P$2336,13,FALSE)</f>
        <v>Yes</v>
      </c>
      <c r="F832" s="7" t="str">
        <f>VLOOKUP($A832,'Medical Examinations'!$A$1:$P$2336,5,FALSE)</f>
        <v>No</v>
      </c>
      <c r="G832" s="7" t="str">
        <f>VLOOKUP($A832,'Medical Examinations'!$A$1:$P$2336,6,FALSE)</f>
        <v>No</v>
      </c>
      <c r="H832" s="7">
        <f>VLOOKUP($A832,'Medical Examinations'!$A$1:$P$2336,12,FALSE)</f>
        <v>1</v>
      </c>
      <c r="I832" s="7" t="str">
        <f>VLOOKUP($A832,'Medical Examinations'!$A$1:$P$2336,14,FALSE)</f>
        <v>No</v>
      </c>
      <c r="J832" s="7" t="str">
        <f>VLOOKUP($A832,'Medical Examinations'!$A$1:$P$2336,15,FALSE)</f>
        <v>Obesity</v>
      </c>
      <c r="K832" s="7" t="str">
        <f>VLOOKUP($A832,'Medical Examinations'!$A$1:$P$2336,16,FALSE)</f>
        <v>Diabetes</v>
      </c>
      <c r="L832" s="12">
        <f>VLOOKUP($A832,'Hospitalisation Details'!$A$1:$U$2344,18,FALSE)</f>
        <v>27662</v>
      </c>
      <c r="M832" s="21">
        <f>VLOOKUP($A832,'Hospitalisation Details'!$A$1:$U$2344,21,FALSE)</f>
        <v>12770.27</v>
      </c>
      <c r="N832" s="9" t="str">
        <f>VLOOKUP($A832,'Hospitalisation Details'!$A$1:$U$2344,14,FALSE)</f>
        <v>tier - 3</v>
      </c>
      <c r="O832" s="9" t="str">
        <f>VLOOKUP($A832,'Hospitalisation Details'!$A$1:$U$2344,15,FALSE)</f>
        <v>tier - 3</v>
      </c>
      <c r="P832" s="9" t="str">
        <f>VLOOKUP($A832,'Hospitalisation Details'!$A$1:$U$2344,16,FALSE)</f>
        <v>R1021</v>
      </c>
      <c r="Q832" s="9">
        <f>VLOOKUP($A832,'Hospitalisation Details'!$A$1:$U$2344,20,FALSE)</f>
        <v>47</v>
      </c>
    </row>
    <row r="833" spans="1:17" ht="15.75" x14ac:dyDescent="0.25">
      <c r="A833" s="10" t="s">
        <v>1539</v>
      </c>
      <c r="B833" s="7" t="str">
        <f>VLOOKUP($A833,'Customer Names'!$A$1:$E$2336,4,FALSE)</f>
        <v xml:space="preserve">  Ryan K</v>
      </c>
      <c r="C833" s="7">
        <f>VLOOKUP($A833,'Medical Examinations'!$A$1:$P$2336,2,FALSE)</f>
        <v>36.954999999999998</v>
      </c>
      <c r="D833" s="7">
        <f>VLOOKUP($A833,'Medical Examinations'!$A$1:$P$2336,3,FALSE)</f>
        <v>8.07</v>
      </c>
      <c r="E833" s="7" t="str">
        <f>VLOOKUP($A833,'Medical Examinations'!$A$1:$P$2336,13,FALSE)</f>
        <v>No</v>
      </c>
      <c r="F833" s="7" t="str">
        <f>VLOOKUP($A833,'Medical Examinations'!$A$1:$P$2336,5,FALSE)</f>
        <v>No</v>
      </c>
      <c r="G833" s="7" t="str">
        <f>VLOOKUP($A833,'Medical Examinations'!$A$1:$P$2336,6,FALSE)</f>
        <v>No</v>
      </c>
      <c r="H833" s="7" t="str">
        <f>VLOOKUP($A833,'Medical Examinations'!$A$1:$P$2336,12,FALSE)</f>
        <v>0</v>
      </c>
      <c r="I833" s="7" t="str">
        <f>VLOOKUP($A833,'Medical Examinations'!$A$1:$P$2336,14,FALSE)</f>
        <v>No</v>
      </c>
      <c r="J833" s="7" t="str">
        <f>VLOOKUP($A833,'Medical Examinations'!$A$1:$P$2336,15,FALSE)</f>
        <v>Obesity</v>
      </c>
      <c r="K833" s="7" t="str">
        <f>VLOOKUP($A833,'Medical Examinations'!$A$1:$P$2336,16,FALSE)</f>
        <v>Diabetes</v>
      </c>
      <c r="L833" s="12">
        <f>VLOOKUP($A833,'Hospitalisation Details'!$A$1:$U$2344,18,FALSE)</f>
        <v>22920</v>
      </c>
      <c r="M833" s="21">
        <f>VLOOKUP($A833,'Hospitalisation Details'!$A$1:$U$2344,21,FALSE)</f>
        <v>12741.17</v>
      </c>
      <c r="N833" s="9" t="str">
        <f>VLOOKUP($A833,'Hospitalisation Details'!$A$1:$U$2344,14,FALSE)</f>
        <v>tier - 3</v>
      </c>
      <c r="O833" s="9" t="str">
        <f>VLOOKUP($A833,'Hospitalisation Details'!$A$1:$U$2344,15,FALSE)</f>
        <v>tier - 1</v>
      </c>
      <c r="P833" s="9" t="str">
        <f>VLOOKUP($A833,'Hospitalisation Details'!$A$1:$U$2344,16,FALSE)</f>
        <v>R1017</v>
      </c>
      <c r="Q833" s="9">
        <f>VLOOKUP($A833,'Hospitalisation Details'!$A$1:$U$2344,20,FALSE)</f>
        <v>60</v>
      </c>
    </row>
    <row r="834" spans="1:17" ht="15.75" x14ac:dyDescent="0.25">
      <c r="A834" s="10" t="s">
        <v>1538</v>
      </c>
      <c r="B834" s="7" t="str">
        <f>VLOOKUP($A834,'Customer Names'!$A$1:$E$2336,4,FALSE)</f>
        <v xml:space="preserve">  Matthew J</v>
      </c>
      <c r="C834" s="7">
        <f>VLOOKUP($A834,'Medical Examinations'!$A$1:$P$2336,2,FALSE)</f>
        <v>29.64</v>
      </c>
      <c r="D834" s="7">
        <f>VLOOKUP($A834,'Medical Examinations'!$A$1:$P$2336,3,FALSE)</f>
        <v>8.9499999999999993</v>
      </c>
      <c r="E834" s="7" t="str">
        <f>VLOOKUP($A834,'Medical Examinations'!$A$1:$P$2336,13,FALSE)</f>
        <v>No</v>
      </c>
      <c r="F834" s="7" t="str">
        <f>VLOOKUP($A834,'Medical Examinations'!$A$1:$P$2336,5,FALSE)</f>
        <v>No</v>
      </c>
      <c r="G834" s="7" t="str">
        <f>VLOOKUP($A834,'Medical Examinations'!$A$1:$P$2336,6,FALSE)</f>
        <v>No</v>
      </c>
      <c r="H834" s="7" t="str">
        <f>VLOOKUP($A834,'Medical Examinations'!$A$1:$P$2336,12,FALSE)</f>
        <v>0</v>
      </c>
      <c r="I834" s="7" t="str">
        <f>VLOOKUP($A834,'Medical Examinations'!$A$1:$P$2336,14,FALSE)</f>
        <v>No</v>
      </c>
      <c r="J834" s="7" t="str">
        <f>VLOOKUP($A834,'Medical Examinations'!$A$1:$P$2336,15,FALSE)</f>
        <v>Over weight</v>
      </c>
      <c r="K834" s="7" t="str">
        <f>VLOOKUP($A834,'Medical Examinations'!$A$1:$P$2336,16,FALSE)</f>
        <v>Diabetes</v>
      </c>
      <c r="L834" s="12">
        <f>VLOOKUP($A834,'Hospitalisation Details'!$A$1:$U$2344,18,FALSE)</f>
        <v>22891</v>
      </c>
      <c r="M834" s="21">
        <f>VLOOKUP($A834,'Hospitalisation Details'!$A$1:$U$2344,21,FALSE)</f>
        <v>12731</v>
      </c>
      <c r="N834" s="9" t="str">
        <f>VLOOKUP($A834,'Hospitalisation Details'!$A$1:$U$2344,14,FALSE)</f>
        <v>tier - 3</v>
      </c>
      <c r="O834" s="9" t="str">
        <f>VLOOKUP($A834,'Hospitalisation Details'!$A$1:$U$2344,15,FALSE)</f>
        <v>tier - 3</v>
      </c>
      <c r="P834" s="9" t="str">
        <f>VLOOKUP($A834,'Hospitalisation Details'!$A$1:$U$2344,16,FALSE)</f>
        <v>R1016</v>
      </c>
      <c r="Q834" s="9">
        <f>VLOOKUP($A834,'Hospitalisation Details'!$A$1:$U$2344,20,FALSE)</f>
        <v>60</v>
      </c>
    </row>
    <row r="835" spans="1:17" ht="15.75" x14ac:dyDescent="0.25">
      <c r="A835" s="10" t="s">
        <v>1537</v>
      </c>
      <c r="B835" s="7" t="str">
        <f>VLOOKUP($A835,'Customer Names'!$A$1:$E$2336,4,FALSE)</f>
        <v xml:space="preserve">  Karine</v>
      </c>
      <c r="C835" s="7">
        <f>VLOOKUP($A835,'Medical Examinations'!$A$1:$P$2336,2,FALSE)</f>
        <v>42.74</v>
      </c>
      <c r="D835" s="7">
        <f>VLOOKUP($A835,'Medical Examinations'!$A$1:$P$2336,3,FALSE)</f>
        <v>6.31</v>
      </c>
      <c r="E835" s="7" t="str">
        <f>VLOOKUP($A835,'Medical Examinations'!$A$1:$P$2336,13,FALSE)</f>
        <v>Yes</v>
      </c>
      <c r="F835" s="7" t="str">
        <f>VLOOKUP($A835,'Medical Examinations'!$A$1:$P$2336,5,FALSE)</f>
        <v>No</v>
      </c>
      <c r="G835" s="7" t="str">
        <f>VLOOKUP($A835,'Medical Examinations'!$A$1:$P$2336,6,FALSE)</f>
        <v>No</v>
      </c>
      <c r="H835" s="7">
        <f>VLOOKUP($A835,'Medical Examinations'!$A$1:$P$2336,12,FALSE)</f>
        <v>1</v>
      </c>
      <c r="I835" s="7" t="str">
        <f>VLOOKUP($A835,'Medical Examinations'!$A$1:$P$2336,14,FALSE)</f>
        <v>No</v>
      </c>
      <c r="J835" s="7" t="str">
        <f>VLOOKUP($A835,'Medical Examinations'!$A$1:$P$2336,15,FALSE)</f>
        <v>Obesity</v>
      </c>
      <c r="K835" s="7" t="str">
        <f>VLOOKUP($A835,'Medical Examinations'!$A$1:$P$2336,16,FALSE)</f>
        <v>Prediabetes</v>
      </c>
      <c r="L835" s="12">
        <f>VLOOKUP($A835,'Hospitalisation Details'!$A$1:$U$2344,18,FALSE)</f>
        <v>32341</v>
      </c>
      <c r="M835" s="21">
        <f>VLOOKUP($A835,'Hospitalisation Details'!$A$1:$U$2344,21,FALSE)</f>
        <v>12718.21</v>
      </c>
      <c r="N835" s="9" t="str">
        <f>VLOOKUP($A835,'Hospitalisation Details'!$A$1:$U$2344,14,FALSE)</f>
        <v>tier - 3</v>
      </c>
      <c r="O835" s="9" t="str">
        <f>VLOOKUP($A835,'Hospitalisation Details'!$A$1:$U$2344,15,FALSE)</f>
        <v>tier - 1</v>
      </c>
      <c r="P835" s="9" t="str">
        <f>VLOOKUP($A835,'Hospitalisation Details'!$A$1:$U$2344,16,FALSE)</f>
        <v>R1026</v>
      </c>
      <c r="Q835" s="9">
        <f>VLOOKUP($A835,'Hospitalisation Details'!$A$1:$U$2344,20,FALSE)</f>
        <v>34</v>
      </c>
    </row>
    <row r="836" spans="1:17" ht="15.75" x14ac:dyDescent="0.25">
      <c r="A836" s="10" t="s">
        <v>1536</v>
      </c>
      <c r="B836" s="7" t="str">
        <f>VLOOKUP($A836,'Customer Names'!$A$1:$E$2336,4,FALSE)</f>
        <v xml:space="preserve">  Antonia G</v>
      </c>
      <c r="C836" s="7">
        <f>VLOOKUP($A836,'Medical Examinations'!$A$1:$P$2336,2,FALSE)</f>
        <v>36.130000000000003</v>
      </c>
      <c r="D836" s="7">
        <f>VLOOKUP($A836,'Medical Examinations'!$A$1:$P$2336,3,FALSE)</f>
        <v>7.19</v>
      </c>
      <c r="E836" s="7" t="str">
        <f>VLOOKUP($A836,'Medical Examinations'!$A$1:$P$2336,13,FALSE)</f>
        <v>Yes</v>
      </c>
      <c r="F836" s="7" t="str">
        <f>VLOOKUP($A836,'Medical Examinations'!$A$1:$P$2336,5,FALSE)</f>
        <v>No</v>
      </c>
      <c r="G836" s="7" t="str">
        <f>VLOOKUP($A836,'Medical Examinations'!$A$1:$P$2336,6,FALSE)</f>
        <v>No</v>
      </c>
      <c r="H836" s="7">
        <f>VLOOKUP($A836,'Medical Examinations'!$A$1:$P$2336,12,FALSE)</f>
        <v>2</v>
      </c>
      <c r="I836" s="7" t="str">
        <f>VLOOKUP($A836,'Medical Examinations'!$A$1:$P$2336,14,FALSE)</f>
        <v>No</v>
      </c>
      <c r="J836" s="7" t="str">
        <f>VLOOKUP($A836,'Medical Examinations'!$A$1:$P$2336,15,FALSE)</f>
        <v>Obesity</v>
      </c>
      <c r="K836" s="7" t="str">
        <f>VLOOKUP($A836,'Medical Examinations'!$A$1:$P$2336,16,FALSE)</f>
        <v>Diabetes</v>
      </c>
      <c r="L836" s="12">
        <f>VLOOKUP($A836,'Hospitalisation Details'!$A$1:$U$2344,18,FALSE)</f>
        <v>25757</v>
      </c>
      <c r="M836" s="21">
        <f>VLOOKUP($A836,'Hospitalisation Details'!$A$1:$U$2344,21,FALSE)</f>
        <v>12713</v>
      </c>
      <c r="N836" s="9" t="str">
        <f>VLOOKUP($A836,'Hospitalisation Details'!$A$1:$U$2344,14,FALSE)</f>
        <v>tier - 3</v>
      </c>
      <c r="O836" s="9" t="str">
        <f>VLOOKUP($A836,'Hospitalisation Details'!$A$1:$U$2344,15,FALSE)</f>
        <v>tier - 1</v>
      </c>
      <c r="P836" s="9" t="str">
        <f>VLOOKUP($A836,'Hospitalisation Details'!$A$1:$U$2344,16,FALSE)</f>
        <v>R1011</v>
      </c>
      <c r="Q836" s="9">
        <f>VLOOKUP($A836,'Hospitalisation Details'!$A$1:$U$2344,20,FALSE)</f>
        <v>52</v>
      </c>
    </row>
    <row r="837" spans="1:17" ht="15.75" x14ac:dyDescent="0.25">
      <c r="A837" s="10" t="s">
        <v>1535</v>
      </c>
      <c r="B837" s="7" t="str">
        <f>VLOOKUP($A837,'Customer Names'!$A$1:$E$2336,4,FALSE)</f>
        <v xml:space="preserve">  Casondra L</v>
      </c>
      <c r="C837" s="7">
        <f>VLOOKUP($A837,'Medical Examinations'!$A$1:$P$2336,2,FALSE)</f>
        <v>31.55</v>
      </c>
      <c r="D837" s="7">
        <f>VLOOKUP($A837,'Medical Examinations'!$A$1:$P$2336,3,FALSE)</f>
        <v>6.11</v>
      </c>
      <c r="E837" s="7" t="str">
        <f>VLOOKUP($A837,'Medical Examinations'!$A$1:$P$2336,13,FALSE)</f>
        <v>Yes</v>
      </c>
      <c r="F837" s="7" t="str">
        <f>VLOOKUP($A837,'Medical Examinations'!$A$1:$P$2336,5,FALSE)</f>
        <v>No</v>
      </c>
      <c r="G837" s="7" t="str">
        <f>VLOOKUP($A837,'Medical Examinations'!$A$1:$P$2336,6,FALSE)</f>
        <v>No</v>
      </c>
      <c r="H837" s="7">
        <f>VLOOKUP($A837,'Medical Examinations'!$A$1:$P$2336,12,FALSE)</f>
        <v>1</v>
      </c>
      <c r="I837" s="7" t="str">
        <f>VLOOKUP($A837,'Medical Examinations'!$A$1:$P$2336,14,FALSE)</f>
        <v>No</v>
      </c>
      <c r="J837" s="7" t="str">
        <f>VLOOKUP($A837,'Medical Examinations'!$A$1:$P$2336,15,FALSE)</f>
        <v>Obesity</v>
      </c>
      <c r="K837" s="7" t="str">
        <f>VLOOKUP($A837,'Medical Examinations'!$A$1:$P$2336,16,FALSE)</f>
        <v>Prediabetes</v>
      </c>
      <c r="L837" s="12">
        <f>VLOOKUP($A837,'Hospitalisation Details'!$A$1:$U$2344,18,FALSE)</f>
        <v>23709</v>
      </c>
      <c r="M837" s="21">
        <f>VLOOKUP($A837,'Hospitalisation Details'!$A$1:$U$2344,21,FALSE)</f>
        <v>12700.63</v>
      </c>
      <c r="N837" s="9" t="str">
        <f>VLOOKUP($A837,'Hospitalisation Details'!$A$1:$U$2344,14,FALSE)</f>
        <v>tier - 3</v>
      </c>
      <c r="O837" s="9" t="str">
        <f>VLOOKUP($A837,'Hospitalisation Details'!$A$1:$U$2344,15,FALSE)</f>
        <v>tier - 3</v>
      </c>
      <c r="P837" s="9" t="str">
        <f>VLOOKUP($A837,'Hospitalisation Details'!$A$1:$U$2344,16,FALSE)</f>
        <v>R1011</v>
      </c>
      <c r="Q837" s="9">
        <f>VLOOKUP($A837,'Hospitalisation Details'!$A$1:$U$2344,20,FALSE)</f>
        <v>58</v>
      </c>
    </row>
    <row r="838" spans="1:17" ht="15.75" x14ac:dyDescent="0.25">
      <c r="A838" s="10" t="s">
        <v>1534</v>
      </c>
      <c r="B838" s="7" t="str">
        <f>VLOOKUP($A838,'Customer Names'!$A$1:$E$2336,4,FALSE)</f>
        <v xml:space="preserve">  Wendy</v>
      </c>
      <c r="C838" s="7">
        <f>VLOOKUP($A838,'Medical Examinations'!$A$1:$P$2336,2,FALSE)</f>
        <v>52.75</v>
      </c>
      <c r="D838" s="7">
        <f>VLOOKUP($A838,'Medical Examinations'!$A$1:$P$2336,3,FALSE)</f>
        <v>6.02</v>
      </c>
      <c r="E838" s="7" t="str">
        <f>VLOOKUP($A838,'Medical Examinations'!$A$1:$P$2336,13,FALSE)</f>
        <v>No</v>
      </c>
      <c r="F838" s="7" t="str">
        <f>VLOOKUP($A838,'Medical Examinations'!$A$1:$P$2336,5,FALSE)</f>
        <v>No</v>
      </c>
      <c r="G838" s="7" t="str">
        <f>VLOOKUP($A838,'Medical Examinations'!$A$1:$P$2336,6,FALSE)</f>
        <v>No</v>
      </c>
      <c r="H838" s="7">
        <f>VLOOKUP($A838,'Medical Examinations'!$A$1:$P$2336,12,FALSE)</f>
        <v>1</v>
      </c>
      <c r="I838" s="7" t="str">
        <f>VLOOKUP($A838,'Medical Examinations'!$A$1:$P$2336,14,FALSE)</f>
        <v>No</v>
      </c>
      <c r="J838" s="7" t="str">
        <f>VLOOKUP($A838,'Medical Examinations'!$A$1:$P$2336,15,FALSE)</f>
        <v>Obesity</v>
      </c>
      <c r="K838" s="7" t="str">
        <f>VLOOKUP($A838,'Medical Examinations'!$A$1:$P$2336,16,FALSE)</f>
        <v>Prediabetes</v>
      </c>
      <c r="L838" s="12">
        <f>VLOOKUP($A838,'Hospitalisation Details'!$A$1:$U$2344,18,FALSE)</f>
        <v>33792</v>
      </c>
      <c r="M838" s="21">
        <f>VLOOKUP($A838,'Hospitalisation Details'!$A$1:$U$2344,21,FALSE)</f>
        <v>12699.56</v>
      </c>
      <c r="N838" s="9" t="str">
        <f>VLOOKUP($A838,'Hospitalisation Details'!$A$1:$U$2344,14,FALSE)</f>
        <v>tier - 3</v>
      </c>
      <c r="O838" s="9" t="str">
        <f>VLOOKUP($A838,'Hospitalisation Details'!$A$1:$U$2344,15,FALSE)</f>
        <v>tier - 2</v>
      </c>
      <c r="P838" s="9" t="str">
        <f>VLOOKUP($A838,'Hospitalisation Details'!$A$1:$U$2344,16,FALSE)</f>
        <v>R1011</v>
      </c>
      <c r="Q838" s="9">
        <f>VLOOKUP($A838,'Hospitalisation Details'!$A$1:$U$2344,20,FALSE)</f>
        <v>30</v>
      </c>
    </row>
    <row r="839" spans="1:17" ht="15.75" x14ac:dyDescent="0.25">
      <c r="A839" s="10" t="s">
        <v>1533</v>
      </c>
      <c r="B839" s="7" t="str">
        <f>VLOOKUP($A839,'Customer Names'!$A$1:$E$2336,4,FALSE)</f>
        <v xml:space="preserve">  Eric D</v>
      </c>
      <c r="C839" s="7">
        <f>VLOOKUP($A839,'Medical Examinations'!$A$1:$P$2336,2,FALSE)</f>
        <v>36.67</v>
      </c>
      <c r="D839" s="7">
        <f>VLOOKUP($A839,'Medical Examinations'!$A$1:$P$2336,3,FALSE)</f>
        <v>11.86</v>
      </c>
      <c r="E839" s="7" t="str">
        <f>VLOOKUP($A839,'Medical Examinations'!$A$1:$P$2336,13,FALSE)</f>
        <v>No</v>
      </c>
      <c r="F839" s="7" t="str">
        <f>VLOOKUP($A839,'Medical Examinations'!$A$1:$P$2336,5,FALSE)</f>
        <v>No</v>
      </c>
      <c r="G839" s="7" t="str">
        <f>VLOOKUP($A839,'Medical Examinations'!$A$1:$P$2336,6,FALSE)</f>
        <v>No</v>
      </c>
      <c r="H839" s="7" t="str">
        <f>VLOOKUP($A839,'Medical Examinations'!$A$1:$P$2336,12,FALSE)</f>
        <v>0</v>
      </c>
      <c r="I839" s="7" t="str">
        <f>VLOOKUP($A839,'Medical Examinations'!$A$1:$P$2336,14,FALSE)</f>
        <v>No</v>
      </c>
      <c r="J839" s="7" t="str">
        <f>VLOOKUP($A839,'Medical Examinations'!$A$1:$P$2336,15,FALSE)</f>
        <v>Obesity</v>
      </c>
      <c r="K839" s="7" t="str">
        <f>VLOOKUP($A839,'Medical Examinations'!$A$1:$P$2336,16,FALSE)</f>
        <v>Diabetes</v>
      </c>
      <c r="L839" s="12">
        <f>VLOOKUP($A839,'Hospitalisation Details'!$A$1:$U$2344,18,FALSE)</f>
        <v>27296</v>
      </c>
      <c r="M839" s="21">
        <f>VLOOKUP($A839,'Hospitalisation Details'!$A$1:$U$2344,21,FALSE)</f>
        <v>12697.48</v>
      </c>
      <c r="N839" s="9" t="str">
        <f>VLOOKUP($A839,'Hospitalisation Details'!$A$1:$U$2344,14,FALSE)</f>
        <v>tier - 3</v>
      </c>
      <c r="O839" s="9" t="str">
        <f>VLOOKUP($A839,'Hospitalisation Details'!$A$1:$U$2344,15,FALSE)</f>
        <v>tier - 3</v>
      </c>
      <c r="P839" s="9" t="str">
        <f>VLOOKUP($A839,'Hospitalisation Details'!$A$1:$U$2344,16,FALSE)</f>
        <v>R1021</v>
      </c>
      <c r="Q839" s="9">
        <f>VLOOKUP($A839,'Hospitalisation Details'!$A$1:$U$2344,20,FALSE)</f>
        <v>48</v>
      </c>
    </row>
    <row r="840" spans="1:17" ht="15.75" x14ac:dyDescent="0.25">
      <c r="A840" s="10" t="s">
        <v>1532</v>
      </c>
      <c r="B840" s="7" t="str">
        <f>VLOOKUP($A840,'Customer Names'!$A$1:$E$2336,4,FALSE)</f>
        <v xml:space="preserve">  Elizabeth</v>
      </c>
      <c r="C840" s="7">
        <f>VLOOKUP($A840,'Medical Examinations'!$A$1:$P$2336,2,FALSE)</f>
        <v>38.06</v>
      </c>
      <c r="D840" s="7">
        <f>VLOOKUP($A840,'Medical Examinations'!$A$1:$P$2336,3,FALSE)</f>
        <v>8.25</v>
      </c>
      <c r="E840" s="7" t="str">
        <f>VLOOKUP($A840,'Medical Examinations'!$A$1:$P$2336,13,FALSE)</f>
        <v>No</v>
      </c>
      <c r="F840" s="7" t="str">
        <f>VLOOKUP($A840,'Medical Examinations'!$A$1:$P$2336,5,FALSE)</f>
        <v>No</v>
      </c>
      <c r="G840" s="7" t="str">
        <f>VLOOKUP($A840,'Medical Examinations'!$A$1:$P$2336,6,FALSE)</f>
        <v>No</v>
      </c>
      <c r="H840" s="7" t="str">
        <f>VLOOKUP($A840,'Medical Examinations'!$A$1:$P$2336,12,FALSE)</f>
        <v>0</v>
      </c>
      <c r="I840" s="7" t="str">
        <f>VLOOKUP($A840,'Medical Examinations'!$A$1:$P$2336,14,FALSE)</f>
        <v>No</v>
      </c>
      <c r="J840" s="7" t="str">
        <f>VLOOKUP($A840,'Medical Examinations'!$A$1:$P$2336,15,FALSE)</f>
        <v>Obesity</v>
      </c>
      <c r="K840" s="7" t="str">
        <f>VLOOKUP($A840,'Medical Examinations'!$A$1:$P$2336,16,FALSE)</f>
        <v>Diabetes</v>
      </c>
      <c r="L840" s="12">
        <f>VLOOKUP($A840,'Hospitalisation Details'!$A$1:$U$2344,18,FALSE)</f>
        <v>22885</v>
      </c>
      <c r="M840" s="21">
        <f>VLOOKUP($A840,'Hospitalisation Details'!$A$1:$U$2344,21,FALSE)</f>
        <v>12648.7</v>
      </c>
      <c r="N840" s="9" t="str">
        <f>VLOOKUP($A840,'Hospitalisation Details'!$A$1:$U$2344,14,FALSE)</f>
        <v>tier - 3</v>
      </c>
      <c r="O840" s="9" t="str">
        <f>VLOOKUP($A840,'Hospitalisation Details'!$A$1:$U$2344,15,FALSE)</f>
        <v>tier - 2</v>
      </c>
      <c r="P840" s="9" t="str">
        <f>VLOOKUP($A840,'Hospitalisation Details'!$A$1:$U$2344,16,FALSE)</f>
        <v>R1013</v>
      </c>
      <c r="Q840" s="9">
        <f>VLOOKUP($A840,'Hospitalisation Details'!$A$1:$U$2344,20,FALSE)</f>
        <v>60</v>
      </c>
    </row>
    <row r="841" spans="1:17" ht="15.75" x14ac:dyDescent="0.25">
      <c r="A841" s="10" t="s">
        <v>1531</v>
      </c>
      <c r="B841" s="7" t="str">
        <f>VLOOKUP($A841,'Customer Names'!$A$1:$E$2336,4,FALSE)</f>
        <v xml:space="preserve">  Laura F</v>
      </c>
      <c r="C841" s="7">
        <f>VLOOKUP($A841,'Medical Examinations'!$A$1:$P$2336,2,FALSE)</f>
        <v>38</v>
      </c>
      <c r="D841" s="7">
        <f>VLOOKUP($A841,'Medical Examinations'!$A$1:$P$2336,3,FALSE)</f>
        <v>8.1300000000000008</v>
      </c>
      <c r="E841" s="7" t="str">
        <f>VLOOKUP($A841,'Medical Examinations'!$A$1:$P$2336,13,FALSE)</f>
        <v>No</v>
      </c>
      <c r="F841" s="7" t="str">
        <f>VLOOKUP($A841,'Medical Examinations'!$A$1:$P$2336,5,FALSE)</f>
        <v>No</v>
      </c>
      <c r="G841" s="7" t="str">
        <f>VLOOKUP($A841,'Medical Examinations'!$A$1:$P$2336,6,FALSE)</f>
        <v>No</v>
      </c>
      <c r="H841" s="7" t="str">
        <f>VLOOKUP($A841,'Medical Examinations'!$A$1:$P$2336,12,FALSE)</f>
        <v>0</v>
      </c>
      <c r="I841" s="7" t="str">
        <f>VLOOKUP($A841,'Medical Examinations'!$A$1:$P$2336,14,FALSE)</f>
        <v>No</v>
      </c>
      <c r="J841" s="7" t="str">
        <f>VLOOKUP($A841,'Medical Examinations'!$A$1:$P$2336,15,FALSE)</f>
        <v>Obesity</v>
      </c>
      <c r="K841" s="7" t="str">
        <f>VLOOKUP($A841,'Medical Examinations'!$A$1:$P$2336,16,FALSE)</f>
        <v>Diabetes</v>
      </c>
      <c r="L841" s="12">
        <f>VLOOKUP($A841,'Hospitalisation Details'!$A$1:$U$2344,18,FALSE)</f>
        <v>23999</v>
      </c>
      <c r="M841" s="21">
        <f>VLOOKUP($A841,'Hospitalisation Details'!$A$1:$U$2344,21,FALSE)</f>
        <v>12646.21</v>
      </c>
      <c r="N841" s="9" t="str">
        <f>VLOOKUP($A841,'Hospitalisation Details'!$A$1:$U$2344,14,FALSE)</f>
        <v>tier - 3</v>
      </c>
      <c r="O841" s="9" t="str">
        <f>VLOOKUP($A841,'Hospitalisation Details'!$A$1:$U$2344,15,FALSE)</f>
        <v>tier - 2</v>
      </c>
      <c r="P841" s="9" t="str">
        <f>VLOOKUP($A841,'Hospitalisation Details'!$A$1:$U$2344,16,FALSE)</f>
        <v>R1011</v>
      </c>
      <c r="Q841" s="9">
        <f>VLOOKUP($A841,'Hospitalisation Details'!$A$1:$U$2344,20,FALSE)</f>
        <v>57</v>
      </c>
    </row>
    <row r="842" spans="1:17" ht="15.75" x14ac:dyDescent="0.25">
      <c r="A842" s="10" t="s">
        <v>1530</v>
      </c>
      <c r="B842" s="7" t="str">
        <f>VLOOKUP($A842,'Customer Names'!$A$1:$E$2336,4,FALSE)</f>
        <v xml:space="preserve">  Amelia F</v>
      </c>
      <c r="C842" s="7">
        <f>VLOOKUP($A842,'Medical Examinations'!$A$1:$P$2336,2,FALSE)</f>
        <v>35.1</v>
      </c>
      <c r="D842" s="7">
        <f>VLOOKUP($A842,'Medical Examinations'!$A$1:$P$2336,3,FALSE)</f>
        <v>10.1</v>
      </c>
      <c r="E842" s="7" t="str">
        <f>VLOOKUP($A842,'Medical Examinations'!$A$1:$P$2336,13,FALSE)</f>
        <v>No</v>
      </c>
      <c r="F842" s="7" t="str">
        <f>VLOOKUP($A842,'Medical Examinations'!$A$1:$P$2336,5,FALSE)</f>
        <v>No</v>
      </c>
      <c r="G842" s="7" t="str">
        <f>VLOOKUP($A842,'Medical Examinations'!$A$1:$P$2336,6,FALSE)</f>
        <v>No</v>
      </c>
      <c r="H842" s="7" t="str">
        <f>VLOOKUP($A842,'Medical Examinations'!$A$1:$P$2336,12,FALSE)</f>
        <v>0</v>
      </c>
      <c r="I842" s="7" t="str">
        <f>VLOOKUP($A842,'Medical Examinations'!$A$1:$P$2336,14,FALSE)</f>
        <v>No</v>
      </c>
      <c r="J842" s="7" t="str">
        <f>VLOOKUP($A842,'Medical Examinations'!$A$1:$P$2336,15,FALSE)</f>
        <v>Obesity</v>
      </c>
      <c r="K842" s="7" t="str">
        <f>VLOOKUP($A842,'Medical Examinations'!$A$1:$P$2336,16,FALSE)</f>
        <v>Diabetes</v>
      </c>
      <c r="L842" s="12">
        <f>VLOOKUP($A842,'Hospitalisation Details'!$A$1:$U$2344,18,FALSE)</f>
        <v>22838</v>
      </c>
      <c r="M842" s="21">
        <f>VLOOKUP($A842,'Hospitalisation Details'!$A$1:$U$2344,21,FALSE)</f>
        <v>12644.59</v>
      </c>
      <c r="N842" s="9" t="str">
        <f>VLOOKUP($A842,'Hospitalisation Details'!$A$1:$U$2344,14,FALSE)</f>
        <v>tier - 3</v>
      </c>
      <c r="O842" s="9" t="str">
        <f>VLOOKUP($A842,'Hospitalisation Details'!$A$1:$U$2344,15,FALSE)</f>
        <v>tier - 2</v>
      </c>
      <c r="P842" s="9" t="str">
        <f>VLOOKUP($A842,'Hospitalisation Details'!$A$1:$U$2344,16,FALSE)</f>
        <v>R1011</v>
      </c>
      <c r="Q842" s="9">
        <f>VLOOKUP($A842,'Hospitalisation Details'!$A$1:$U$2344,20,FALSE)</f>
        <v>60</v>
      </c>
    </row>
    <row r="843" spans="1:17" ht="15.75" x14ac:dyDescent="0.25">
      <c r="A843" s="10" t="s">
        <v>1529</v>
      </c>
      <c r="B843" s="7" t="str">
        <f>VLOOKUP($A843,'Customer Names'!$A$1:$E$2336,4,FALSE)</f>
        <v xml:space="preserve">  Amy L</v>
      </c>
      <c r="C843" s="7">
        <f>VLOOKUP($A843,'Medical Examinations'!$A$1:$P$2336,2,FALSE)</f>
        <v>33.82</v>
      </c>
      <c r="D843" s="7">
        <f>VLOOKUP($A843,'Medical Examinations'!$A$1:$P$2336,3,FALSE)</f>
        <v>5.89</v>
      </c>
      <c r="E843" s="7" t="str">
        <f>VLOOKUP($A843,'Medical Examinations'!$A$1:$P$2336,13,FALSE)</f>
        <v>Yes</v>
      </c>
      <c r="F843" s="7" t="str">
        <f>VLOOKUP($A843,'Medical Examinations'!$A$1:$P$2336,5,FALSE)</f>
        <v>No</v>
      </c>
      <c r="G843" s="7" t="str">
        <f>VLOOKUP($A843,'Medical Examinations'!$A$1:$P$2336,6,FALSE)</f>
        <v>No</v>
      </c>
      <c r="H843" s="7">
        <f>VLOOKUP($A843,'Medical Examinations'!$A$1:$P$2336,12,FALSE)</f>
        <v>2</v>
      </c>
      <c r="I843" s="7" t="str">
        <f>VLOOKUP($A843,'Medical Examinations'!$A$1:$P$2336,14,FALSE)</f>
        <v>No</v>
      </c>
      <c r="J843" s="7" t="str">
        <f>VLOOKUP($A843,'Medical Examinations'!$A$1:$P$2336,15,FALSE)</f>
        <v>Obesity</v>
      </c>
      <c r="K843" s="7" t="str">
        <f>VLOOKUP($A843,'Medical Examinations'!$A$1:$P$2336,16,FALSE)</f>
        <v>Prediabetes</v>
      </c>
      <c r="L843" s="12">
        <f>VLOOKUP($A843,'Hospitalisation Details'!$A$1:$U$2344,18,FALSE)</f>
        <v>24458</v>
      </c>
      <c r="M843" s="21">
        <f>VLOOKUP($A843,'Hospitalisation Details'!$A$1:$U$2344,21,FALSE)</f>
        <v>12643.38</v>
      </c>
      <c r="N843" s="9" t="str">
        <f>VLOOKUP($A843,'Hospitalisation Details'!$A$1:$U$2344,14,FALSE)</f>
        <v>tier - 3</v>
      </c>
      <c r="O843" s="9" t="str">
        <f>VLOOKUP($A843,'Hospitalisation Details'!$A$1:$U$2344,15,FALSE)</f>
        <v>tier - 1</v>
      </c>
      <c r="P843" s="9" t="str">
        <f>VLOOKUP($A843,'Hospitalisation Details'!$A$1:$U$2344,16,FALSE)</f>
        <v>R1012</v>
      </c>
      <c r="Q843" s="9">
        <f>VLOOKUP($A843,'Hospitalisation Details'!$A$1:$U$2344,20,FALSE)</f>
        <v>56</v>
      </c>
    </row>
    <row r="844" spans="1:17" ht="15.75" x14ac:dyDescent="0.25">
      <c r="A844" s="10" t="s">
        <v>1528</v>
      </c>
      <c r="B844" s="7" t="str">
        <f>VLOOKUP($A844,'Customer Names'!$A$1:$E$2336,4,FALSE)</f>
        <v xml:space="preserve">  Katie J</v>
      </c>
      <c r="C844" s="7">
        <f>VLOOKUP($A844,'Medical Examinations'!$A$1:$P$2336,2,FALSE)</f>
        <v>37.43</v>
      </c>
      <c r="D844" s="7">
        <f>VLOOKUP($A844,'Medical Examinations'!$A$1:$P$2336,3,FALSE)</f>
        <v>4.97</v>
      </c>
      <c r="E844" s="7" t="str">
        <f>VLOOKUP($A844,'Medical Examinations'!$A$1:$P$2336,13,FALSE)</f>
        <v>No</v>
      </c>
      <c r="F844" s="7" t="str">
        <f>VLOOKUP($A844,'Medical Examinations'!$A$1:$P$2336,5,FALSE)</f>
        <v>No</v>
      </c>
      <c r="G844" s="7" t="str">
        <f>VLOOKUP($A844,'Medical Examinations'!$A$1:$P$2336,6,FALSE)</f>
        <v>No</v>
      </c>
      <c r="H844" s="7">
        <f>VLOOKUP($A844,'Medical Examinations'!$A$1:$P$2336,12,FALSE)</f>
        <v>2</v>
      </c>
      <c r="I844" s="7" t="str">
        <f>VLOOKUP($A844,'Medical Examinations'!$A$1:$P$2336,14,FALSE)</f>
        <v>No</v>
      </c>
      <c r="J844" s="7" t="str">
        <f>VLOOKUP($A844,'Medical Examinations'!$A$1:$P$2336,15,FALSE)</f>
        <v>Obesity</v>
      </c>
      <c r="K844" s="7" t="str">
        <f>VLOOKUP($A844,'Medical Examinations'!$A$1:$P$2336,16,FALSE)</f>
        <v>Normal</v>
      </c>
      <c r="L844" s="12">
        <f>VLOOKUP($A844,'Hospitalisation Details'!$A$1:$U$2344,18,FALSE)</f>
        <v>26547</v>
      </c>
      <c r="M844" s="21">
        <f>VLOOKUP($A844,'Hospitalisation Details'!$A$1:$U$2344,21,FALSE)</f>
        <v>12640.24</v>
      </c>
      <c r="N844" s="9" t="str">
        <f>VLOOKUP($A844,'Hospitalisation Details'!$A$1:$U$2344,14,FALSE)</f>
        <v>tier - 3</v>
      </c>
      <c r="O844" s="9" t="str">
        <f>VLOOKUP($A844,'Hospitalisation Details'!$A$1:$U$2344,15,FALSE)</f>
        <v>tier - 1</v>
      </c>
      <c r="P844" s="9" t="str">
        <f>VLOOKUP($A844,'Hospitalisation Details'!$A$1:$U$2344,16,FALSE)</f>
        <v>R1011</v>
      </c>
      <c r="Q844" s="9">
        <f>VLOOKUP($A844,'Hospitalisation Details'!$A$1:$U$2344,20,FALSE)</f>
        <v>50</v>
      </c>
    </row>
    <row r="845" spans="1:17" ht="15.75" x14ac:dyDescent="0.25">
      <c r="A845" s="10" t="s">
        <v>1527</v>
      </c>
      <c r="B845" s="7" t="str">
        <f>VLOOKUP($A845,'Customer Names'!$A$1:$E$2336,4,FALSE)</f>
        <v xml:space="preserve">  Laura E</v>
      </c>
      <c r="C845" s="7">
        <f>VLOOKUP($A845,'Medical Examinations'!$A$1:$P$2336,2,FALSE)</f>
        <v>30.5</v>
      </c>
      <c r="D845" s="7">
        <f>VLOOKUP($A845,'Medical Examinations'!$A$1:$P$2336,3,FALSE)</f>
        <v>9.9</v>
      </c>
      <c r="E845" s="7" t="str">
        <f>VLOOKUP($A845,'Medical Examinations'!$A$1:$P$2336,13,FALSE)</f>
        <v>No</v>
      </c>
      <c r="F845" s="7" t="str">
        <f>VLOOKUP($A845,'Medical Examinations'!$A$1:$P$2336,5,FALSE)</f>
        <v>No</v>
      </c>
      <c r="G845" s="7" t="str">
        <f>VLOOKUP($A845,'Medical Examinations'!$A$1:$P$2336,6,FALSE)</f>
        <v>No</v>
      </c>
      <c r="H845" s="7" t="str">
        <f>VLOOKUP($A845,'Medical Examinations'!$A$1:$P$2336,12,FALSE)</f>
        <v>0</v>
      </c>
      <c r="I845" s="7" t="str">
        <f>VLOOKUP($A845,'Medical Examinations'!$A$1:$P$2336,14,FALSE)</f>
        <v>No</v>
      </c>
      <c r="J845" s="7" t="str">
        <f>VLOOKUP($A845,'Medical Examinations'!$A$1:$P$2336,15,FALSE)</f>
        <v>Obesity</v>
      </c>
      <c r="K845" s="7" t="str">
        <f>VLOOKUP($A845,'Medical Examinations'!$A$1:$P$2336,16,FALSE)</f>
        <v>Diabetes</v>
      </c>
      <c r="L845" s="12">
        <f>VLOOKUP($A845,'Hospitalisation Details'!$A$1:$U$2344,18,FALSE)</f>
        <v>22849</v>
      </c>
      <c r="M845" s="21">
        <f>VLOOKUP($A845,'Hospitalisation Details'!$A$1:$U$2344,21,FALSE)</f>
        <v>12638.2</v>
      </c>
      <c r="N845" s="9" t="str">
        <f>VLOOKUP($A845,'Hospitalisation Details'!$A$1:$U$2344,14,FALSE)</f>
        <v>tier - 3</v>
      </c>
      <c r="O845" s="9" t="str">
        <f>VLOOKUP($A845,'Hospitalisation Details'!$A$1:$U$2344,15,FALSE)</f>
        <v>tier - 1</v>
      </c>
      <c r="P845" s="9" t="str">
        <f>VLOOKUP($A845,'Hospitalisation Details'!$A$1:$U$2344,16,FALSE)</f>
        <v>R1011</v>
      </c>
      <c r="Q845" s="9">
        <f>VLOOKUP($A845,'Hospitalisation Details'!$A$1:$U$2344,20,FALSE)</f>
        <v>60</v>
      </c>
    </row>
    <row r="846" spans="1:17" ht="15.75" x14ac:dyDescent="0.25">
      <c r="A846" s="10" t="s">
        <v>1526</v>
      </c>
      <c r="B846" s="7" t="str">
        <f>VLOOKUP($A846,'Customer Names'!$A$1:$E$2336,4,FALSE)</f>
        <v xml:space="preserve">  Mayumi</v>
      </c>
      <c r="C846" s="7">
        <f>VLOOKUP($A846,'Medical Examinations'!$A$1:$P$2336,2,FALSE)</f>
        <v>24.53</v>
      </c>
      <c r="D846" s="7">
        <f>VLOOKUP($A846,'Medical Examinations'!$A$1:$P$2336,3,FALSE)</f>
        <v>9.0500000000000007</v>
      </c>
      <c r="E846" s="7" t="str">
        <f>VLOOKUP($A846,'Medical Examinations'!$A$1:$P$2336,13,FALSE)</f>
        <v>No</v>
      </c>
      <c r="F846" s="7" t="str">
        <f>VLOOKUP($A846,'Medical Examinations'!$A$1:$P$2336,5,FALSE)</f>
        <v>No</v>
      </c>
      <c r="G846" s="7" t="str">
        <f>VLOOKUP($A846,'Medical Examinations'!$A$1:$P$2336,6,FALSE)</f>
        <v>No</v>
      </c>
      <c r="H846" s="7" t="str">
        <f>VLOOKUP($A846,'Medical Examinations'!$A$1:$P$2336,12,FALSE)</f>
        <v>0</v>
      </c>
      <c r="I846" s="7" t="str">
        <f>VLOOKUP($A846,'Medical Examinations'!$A$1:$P$2336,14,FALSE)</f>
        <v>No</v>
      </c>
      <c r="J846" s="7" t="str">
        <f>VLOOKUP($A846,'Medical Examinations'!$A$1:$P$2336,15,FALSE)</f>
        <v>Normal weight</v>
      </c>
      <c r="K846" s="7" t="str">
        <f>VLOOKUP($A846,'Medical Examinations'!$A$1:$P$2336,16,FALSE)</f>
        <v>Diabetes</v>
      </c>
      <c r="L846" s="12">
        <f>VLOOKUP($A846,'Hospitalisation Details'!$A$1:$U$2344,18,FALSE)</f>
        <v>22972</v>
      </c>
      <c r="M846" s="21">
        <f>VLOOKUP($A846,'Hospitalisation Details'!$A$1:$U$2344,21,FALSE)</f>
        <v>12629.9</v>
      </c>
      <c r="N846" s="9" t="str">
        <f>VLOOKUP($A846,'Hospitalisation Details'!$A$1:$U$2344,14,FALSE)</f>
        <v>tier - 3</v>
      </c>
      <c r="O846" s="9" t="str">
        <f>VLOOKUP($A846,'Hospitalisation Details'!$A$1:$U$2344,15,FALSE)</f>
        <v>tier - 3</v>
      </c>
      <c r="P846" s="9" t="str">
        <f>VLOOKUP($A846,'Hospitalisation Details'!$A$1:$U$2344,16,FALSE)</f>
        <v>R1013</v>
      </c>
      <c r="Q846" s="9">
        <f>VLOOKUP($A846,'Hospitalisation Details'!$A$1:$U$2344,20,FALSE)</f>
        <v>60</v>
      </c>
    </row>
    <row r="847" spans="1:17" ht="15.75" x14ac:dyDescent="0.25">
      <c r="A847" s="10" t="s">
        <v>1525</v>
      </c>
      <c r="B847" s="7" t="str">
        <f>VLOOKUP($A847,'Customer Names'!$A$1:$E$2336,4,FALSE)</f>
        <v xml:space="preserve">  Vanessa</v>
      </c>
      <c r="C847" s="7">
        <f>VLOOKUP($A847,'Medical Examinations'!$A$1:$P$2336,2,FALSE)</f>
        <v>25.74</v>
      </c>
      <c r="D847" s="7">
        <f>VLOOKUP($A847,'Medical Examinations'!$A$1:$P$2336,3,FALSE)</f>
        <v>10.93</v>
      </c>
      <c r="E847" s="7" t="str">
        <f>VLOOKUP($A847,'Medical Examinations'!$A$1:$P$2336,13,FALSE)</f>
        <v>No</v>
      </c>
      <c r="F847" s="7" t="str">
        <f>VLOOKUP($A847,'Medical Examinations'!$A$1:$P$2336,5,FALSE)</f>
        <v>No</v>
      </c>
      <c r="G847" s="7" t="str">
        <f>VLOOKUP($A847,'Medical Examinations'!$A$1:$P$2336,6,FALSE)</f>
        <v>No</v>
      </c>
      <c r="H847" s="7" t="str">
        <f>VLOOKUP($A847,'Medical Examinations'!$A$1:$P$2336,12,FALSE)</f>
        <v>0</v>
      </c>
      <c r="I847" s="7" t="str">
        <f>VLOOKUP($A847,'Medical Examinations'!$A$1:$P$2336,14,FALSE)</f>
        <v>No</v>
      </c>
      <c r="J847" s="7" t="str">
        <f>VLOOKUP($A847,'Medical Examinations'!$A$1:$P$2336,15,FALSE)</f>
        <v>Over weight</v>
      </c>
      <c r="K847" s="7" t="str">
        <f>VLOOKUP($A847,'Medical Examinations'!$A$1:$P$2336,16,FALSE)</f>
        <v>Diabetes</v>
      </c>
      <c r="L847" s="12">
        <f>VLOOKUP($A847,'Hospitalisation Details'!$A$1:$U$2344,18,FALSE)</f>
        <v>24019</v>
      </c>
      <c r="M847" s="21">
        <f>VLOOKUP($A847,'Hospitalisation Details'!$A$1:$U$2344,21,FALSE)</f>
        <v>12629.17</v>
      </c>
      <c r="N847" s="9" t="str">
        <f>VLOOKUP($A847,'Hospitalisation Details'!$A$1:$U$2344,14,FALSE)</f>
        <v>tier - 3</v>
      </c>
      <c r="O847" s="9" t="str">
        <f>VLOOKUP($A847,'Hospitalisation Details'!$A$1:$U$2344,15,FALSE)</f>
        <v>tier - 1</v>
      </c>
      <c r="P847" s="9" t="str">
        <f>VLOOKUP($A847,'Hospitalisation Details'!$A$1:$U$2344,16,FALSE)</f>
        <v>R1013</v>
      </c>
      <c r="Q847" s="9">
        <f>VLOOKUP($A847,'Hospitalisation Details'!$A$1:$U$2344,20,FALSE)</f>
        <v>57</v>
      </c>
    </row>
    <row r="848" spans="1:17" ht="15.75" x14ac:dyDescent="0.25">
      <c r="A848" s="10" t="s">
        <v>1524</v>
      </c>
      <c r="B848" s="7" t="str">
        <f>VLOOKUP($A848,'Customer Names'!$A$1:$E$2336,4,FALSE)</f>
        <v xml:space="preserve">  Natali N</v>
      </c>
      <c r="C848" s="7">
        <f>VLOOKUP($A848,'Medical Examinations'!$A$1:$P$2336,2,FALSE)</f>
        <v>34.08</v>
      </c>
      <c r="D848" s="7">
        <f>VLOOKUP($A848,'Medical Examinations'!$A$1:$P$2336,3,FALSE)</f>
        <v>7.58</v>
      </c>
      <c r="E848" s="7" t="str">
        <f>VLOOKUP($A848,'Medical Examinations'!$A$1:$P$2336,13,FALSE)</f>
        <v>Yes</v>
      </c>
      <c r="F848" s="7" t="str">
        <f>VLOOKUP($A848,'Medical Examinations'!$A$1:$P$2336,5,FALSE)</f>
        <v>No</v>
      </c>
      <c r="G848" s="7" t="str">
        <f>VLOOKUP($A848,'Medical Examinations'!$A$1:$P$2336,6,FALSE)</f>
        <v>No</v>
      </c>
      <c r="H848" s="7">
        <f>VLOOKUP($A848,'Medical Examinations'!$A$1:$P$2336,12,FALSE)</f>
        <v>2</v>
      </c>
      <c r="I848" s="7" t="str">
        <f>VLOOKUP($A848,'Medical Examinations'!$A$1:$P$2336,14,FALSE)</f>
        <v>No</v>
      </c>
      <c r="J848" s="7" t="str">
        <f>VLOOKUP($A848,'Medical Examinations'!$A$1:$P$2336,15,FALSE)</f>
        <v>Obesity</v>
      </c>
      <c r="K848" s="7" t="str">
        <f>VLOOKUP($A848,'Medical Examinations'!$A$1:$P$2336,16,FALSE)</f>
        <v>Diabetes</v>
      </c>
      <c r="L848" s="12">
        <f>VLOOKUP($A848,'Hospitalisation Details'!$A$1:$U$2344,18,FALSE)</f>
        <v>25930</v>
      </c>
      <c r="M848" s="21">
        <f>VLOOKUP($A848,'Hospitalisation Details'!$A$1:$U$2344,21,FALSE)</f>
        <v>12624.74</v>
      </c>
      <c r="N848" s="9" t="str">
        <f>VLOOKUP($A848,'Hospitalisation Details'!$A$1:$U$2344,14,FALSE)</f>
        <v>tier - 3</v>
      </c>
      <c r="O848" s="9" t="str">
        <f>VLOOKUP($A848,'Hospitalisation Details'!$A$1:$U$2344,15,FALSE)</f>
        <v>tier - 1</v>
      </c>
      <c r="P848" s="9" t="str">
        <f>VLOOKUP($A848,'Hospitalisation Details'!$A$1:$U$2344,16,FALSE)</f>
        <v>R1012</v>
      </c>
      <c r="Q848" s="9">
        <f>VLOOKUP($A848,'Hospitalisation Details'!$A$1:$U$2344,20,FALSE)</f>
        <v>52</v>
      </c>
    </row>
    <row r="849" spans="1:17" ht="15.75" x14ac:dyDescent="0.25">
      <c r="A849" s="10" t="s">
        <v>1523</v>
      </c>
      <c r="B849" s="7" t="str">
        <f>VLOOKUP($A849,'Customer Names'!$A$1:$E$2336,4,FALSE)</f>
        <v xml:space="preserve">  Beth</v>
      </c>
      <c r="C849" s="7">
        <f>VLOOKUP($A849,'Medical Examinations'!$A$1:$P$2336,2,FALSE)</f>
        <v>31.35</v>
      </c>
      <c r="D849" s="7">
        <f>VLOOKUP($A849,'Medical Examinations'!$A$1:$P$2336,3,FALSE)</f>
        <v>11</v>
      </c>
      <c r="E849" s="7" t="str">
        <f>VLOOKUP($A849,'Medical Examinations'!$A$1:$P$2336,13,FALSE)</f>
        <v>Yes</v>
      </c>
      <c r="F849" s="7" t="str">
        <f>VLOOKUP($A849,'Medical Examinations'!$A$1:$P$2336,5,FALSE)</f>
        <v>No</v>
      </c>
      <c r="G849" s="7" t="str">
        <f>VLOOKUP($A849,'Medical Examinations'!$A$1:$P$2336,6,FALSE)</f>
        <v>Yes</v>
      </c>
      <c r="H849" s="7">
        <f>VLOOKUP($A849,'Medical Examinations'!$A$1:$P$2336,12,FALSE)</f>
        <v>1</v>
      </c>
      <c r="I849" s="7" t="str">
        <f>VLOOKUP($A849,'Medical Examinations'!$A$1:$P$2336,14,FALSE)</f>
        <v>No</v>
      </c>
      <c r="J849" s="7" t="str">
        <f>VLOOKUP($A849,'Medical Examinations'!$A$1:$P$2336,15,FALSE)</f>
        <v>Obesity</v>
      </c>
      <c r="K849" s="7" t="str">
        <f>VLOOKUP($A849,'Medical Examinations'!$A$1:$P$2336,16,FALSE)</f>
        <v>Diabetes</v>
      </c>
      <c r="L849" s="12">
        <f>VLOOKUP($A849,'Hospitalisation Details'!$A$1:$U$2344,18,FALSE)</f>
        <v>23242</v>
      </c>
      <c r="M849" s="21">
        <f>VLOOKUP($A849,'Hospitalisation Details'!$A$1:$U$2344,21,FALSE)</f>
        <v>12622.18</v>
      </c>
      <c r="N849" s="9" t="str">
        <f>VLOOKUP($A849,'Hospitalisation Details'!$A$1:$U$2344,14,FALSE)</f>
        <v>tier - 3</v>
      </c>
      <c r="O849" s="9" t="str">
        <f>VLOOKUP($A849,'Hospitalisation Details'!$A$1:$U$2344,15,FALSE)</f>
        <v>tier - 1</v>
      </c>
      <c r="P849" s="9" t="str">
        <f>VLOOKUP($A849,'Hospitalisation Details'!$A$1:$U$2344,16,FALSE)</f>
        <v>R1012</v>
      </c>
      <c r="Q849" s="9">
        <f>VLOOKUP($A849,'Hospitalisation Details'!$A$1:$U$2344,20,FALSE)</f>
        <v>59</v>
      </c>
    </row>
    <row r="850" spans="1:17" ht="15.75" x14ac:dyDescent="0.25">
      <c r="A850" s="10" t="s">
        <v>1522</v>
      </c>
      <c r="B850" s="7" t="str">
        <f>VLOOKUP($A850,'Customer Names'!$A$1:$E$2336,4,FALSE)</f>
        <v xml:space="preserve">  Alex</v>
      </c>
      <c r="C850" s="7">
        <f>VLOOKUP($A850,'Medical Examinations'!$A$1:$P$2336,2,FALSE)</f>
        <v>26.79</v>
      </c>
      <c r="D850" s="7">
        <f>VLOOKUP($A850,'Medical Examinations'!$A$1:$P$2336,3,FALSE)</f>
        <v>5.0599999999999996</v>
      </c>
      <c r="E850" s="7" t="str">
        <f>VLOOKUP($A850,'Medical Examinations'!$A$1:$P$2336,13,FALSE)</f>
        <v>No</v>
      </c>
      <c r="F850" s="7" t="str">
        <f>VLOOKUP($A850,'Medical Examinations'!$A$1:$P$2336,5,FALSE)</f>
        <v>No</v>
      </c>
      <c r="G850" s="7" t="str">
        <f>VLOOKUP($A850,'Medical Examinations'!$A$1:$P$2336,6,FALSE)</f>
        <v>No</v>
      </c>
      <c r="H850" s="7">
        <f>VLOOKUP($A850,'Medical Examinations'!$A$1:$P$2336,12,FALSE)</f>
        <v>1</v>
      </c>
      <c r="I850" s="7" t="str">
        <f>VLOOKUP($A850,'Medical Examinations'!$A$1:$P$2336,14,FALSE)</f>
        <v>No</v>
      </c>
      <c r="J850" s="7" t="str">
        <f>VLOOKUP($A850,'Medical Examinations'!$A$1:$P$2336,15,FALSE)</f>
        <v>Over weight</v>
      </c>
      <c r="K850" s="7" t="str">
        <f>VLOOKUP($A850,'Medical Examinations'!$A$1:$P$2336,16,FALSE)</f>
        <v>Normal</v>
      </c>
      <c r="L850" s="12">
        <f>VLOOKUP($A850,'Hospitalisation Details'!$A$1:$U$2344,18,FALSE)</f>
        <v>36117</v>
      </c>
      <c r="M850" s="21">
        <f>VLOOKUP($A850,'Hospitalisation Details'!$A$1:$U$2344,21,FALSE)</f>
        <v>12609.89</v>
      </c>
      <c r="N850" s="9" t="str">
        <f>VLOOKUP($A850,'Hospitalisation Details'!$A$1:$U$2344,14,FALSE)</f>
        <v>tier - 3</v>
      </c>
      <c r="O850" s="9" t="str">
        <f>VLOOKUP($A850,'Hospitalisation Details'!$A$1:$U$2344,15,FALSE)</f>
        <v>tier - 3</v>
      </c>
      <c r="P850" s="9" t="str">
        <f>VLOOKUP($A850,'Hospitalisation Details'!$A$1:$U$2344,16,FALSE)</f>
        <v>R1012</v>
      </c>
      <c r="Q850" s="9">
        <f>VLOOKUP($A850,'Hospitalisation Details'!$A$1:$U$2344,20,FALSE)</f>
        <v>24</v>
      </c>
    </row>
    <row r="851" spans="1:17" ht="15.75" x14ac:dyDescent="0.25">
      <c r="A851" s="10" t="s">
        <v>1521</v>
      </c>
      <c r="B851" s="7" t="str">
        <f>VLOOKUP($A851,'Customer Names'!$A$1:$E$2336,4,FALSE)</f>
        <v xml:space="preserve">  Spencer</v>
      </c>
      <c r="C851" s="7">
        <f>VLOOKUP($A851,'Medical Examinations'!$A$1:$P$2336,2,FALSE)</f>
        <v>42.78</v>
      </c>
      <c r="D851" s="7">
        <f>VLOOKUP($A851,'Medical Examinations'!$A$1:$P$2336,3,FALSE)</f>
        <v>6.11</v>
      </c>
      <c r="E851" s="7" t="str">
        <f>VLOOKUP($A851,'Medical Examinations'!$A$1:$P$2336,13,FALSE)</f>
        <v>Yes</v>
      </c>
      <c r="F851" s="7" t="str">
        <f>VLOOKUP($A851,'Medical Examinations'!$A$1:$P$2336,5,FALSE)</f>
        <v>No</v>
      </c>
      <c r="G851" s="7" t="str">
        <f>VLOOKUP($A851,'Medical Examinations'!$A$1:$P$2336,6,FALSE)</f>
        <v>No</v>
      </c>
      <c r="H851" s="7">
        <f>VLOOKUP($A851,'Medical Examinations'!$A$1:$P$2336,12,FALSE)</f>
        <v>1</v>
      </c>
      <c r="I851" s="7" t="str">
        <f>VLOOKUP($A851,'Medical Examinations'!$A$1:$P$2336,14,FALSE)</f>
        <v>No</v>
      </c>
      <c r="J851" s="7" t="str">
        <f>VLOOKUP($A851,'Medical Examinations'!$A$1:$P$2336,15,FALSE)</f>
        <v>Obesity</v>
      </c>
      <c r="K851" s="7" t="str">
        <f>VLOOKUP($A851,'Medical Examinations'!$A$1:$P$2336,16,FALSE)</f>
        <v>Prediabetes</v>
      </c>
      <c r="L851" s="12">
        <f>VLOOKUP($A851,'Hospitalisation Details'!$A$1:$U$2344,18,FALSE)</f>
        <v>32366</v>
      </c>
      <c r="M851" s="21">
        <f>VLOOKUP($A851,'Hospitalisation Details'!$A$1:$U$2344,21,FALSE)</f>
        <v>12600.46</v>
      </c>
      <c r="N851" s="9" t="str">
        <f>VLOOKUP($A851,'Hospitalisation Details'!$A$1:$U$2344,14,FALSE)</f>
        <v>tier - 3</v>
      </c>
      <c r="O851" s="9" t="str">
        <f>VLOOKUP($A851,'Hospitalisation Details'!$A$1:$U$2344,15,FALSE)</f>
        <v>tier - 1</v>
      </c>
      <c r="P851" s="9" t="str">
        <f>VLOOKUP($A851,'Hospitalisation Details'!$A$1:$U$2344,16,FALSE)</f>
        <v>R1023</v>
      </c>
      <c r="Q851" s="9">
        <f>VLOOKUP($A851,'Hospitalisation Details'!$A$1:$U$2344,20,FALSE)</f>
        <v>34</v>
      </c>
    </row>
    <row r="852" spans="1:17" ht="15.75" x14ac:dyDescent="0.25">
      <c r="A852" s="10" t="s">
        <v>1520</v>
      </c>
      <c r="B852" s="7" t="str">
        <f>VLOOKUP($A852,'Customer Names'!$A$1:$E$2336,4,FALSE)</f>
        <v xml:space="preserve">  Andee W</v>
      </c>
      <c r="C852" s="7">
        <f>VLOOKUP($A852,'Medical Examinations'!$A$1:$P$2336,2,FALSE)</f>
        <v>46.75</v>
      </c>
      <c r="D852" s="7">
        <f>VLOOKUP($A852,'Medical Examinations'!$A$1:$P$2336,3,FALSE)</f>
        <v>6.66</v>
      </c>
      <c r="E852" s="7" t="str">
        <f>VLOOKUP($A852,'Medical Examinations'!$A$1:$P$2336,13,FALSE)</f>
        <v>Yes</v>
      </c>
      <c r="F852" s="7" t="str">
        <f>VLOOKUP($A852,'Medical Examinations'!$A$1:$P$2336,5,FALSE)</f>
        <v>No</v>
      </c>
      <c r="G852" s="7" t="str">
        <f>VLOOKUP($A852,'Medical Examinations'!$A$1:$P$2336,6,FALSE)</f>
        <v>No</v>
      </c>
      <c r="H852" s="7">
        <f>VLOOKUP($A852,'Medical Examinations'!$A$1:$P$2336,12,FALSE)</f>
        <v>2</v>
      </c>
      <c r="I852" s="7" t="str">
        <f>VLOOKUP($A852,'Medical Examinations'!$A$1:$P$2336,14,FALSE)</f>
        <v>No</v>
      </c>
      <c r="J852" s="7" t="str">
        <f>VLOOKUP($A852,'Medical Examinations'!$A$1:$P$2336,15,FALSE)</f>
        <v>Obesity</v>
      </c>
      <c r="K852" s="7" t="str">
        <f>VLOOKUP($A852,'Medical Examinations'!$A$1:$P$2336,16,FALSE)</f>
        <v>Diabetes</v>
      </c>
      <c r="L852" s="12">
        <f>VLOOKUP($A852,'Hospitalisation Details'!$A$1:$U$2344,18,FALSE)</f>
        <v>25737</v>
      </c>
      <c r="M852" s="21">
        <f>VLOOKUP($A852,'Hospitalisation Details'!$A$1:$U$2344,21,FALSE)</f>
        <v>12592.53</v>
      </c>
      <c r="N852" s="9" t="str">
        <f>VLOOKUP($A852,'Hospitalisation Details'!$A$1:$U$2344,14,FALSE)</f>
        <v>tier - 3</v>
      </c>
      <c r="O852" s="9" t="str">
        <f>VLOOKUP($A852,'Hospitalisation Details'!$A$1:$U$2344,15,FALSE)</f>
        <v>tier - 2</v>
      </c>
      <c r="P852" s="9" t="str">
        <f>VLOOKUP($A852,'Hospitalisation Details'!$A$1:$U$2344,16,FALSE)</f>
        <v>R1013</v>
      </c>
      <c r="Q852" s="9">
        <f>VLOOKUP($A852,'Hospitalisation Details'!$A$1:$U$2344,20,FALSE)</f>
        <v>52</v>
      </c>
    </row>
    <row r="853" spans="1:17" ht="15.75" x14ac:dyDescent="0.25">
      <c r="A853" s="10" t="s">
        <v>1519</v>
      </c>
      <c r="B853" s="7" t="str">
        <f>VLOOKUP($A853,'Customer Names'!$A$1:$E$2336,4,FALSE)</f>
        <v xml:space="preserve">  Amy</v>
      </c>
      <c r="C853" s="7">
        <f>VLOOKUP($A853,'Medical Examinations'!$A$1:$P$2336,2,FALSE)</f>
        <v>32.15</v>
      </c>
      <c r="D853" s="7">
        <f>VLOOKUP($A853,'Medical Examinations'!$A$1:$P$2336,3,FALSE)</f>
        <v>4.0199999999999996</v>
      </c>
      <c r="E853" s="7" t="str">
        <f>VLOOKUP($A853,'Medical Examinations'!$A$1:$P$2336,13,FALSE)</f>
        <v>Yes</v>
      </c>
      <c r="F853" s="7" t="str">
        <f>VLOOKUP($A853,'Medical Examinations'!$A$1:$P$2336,5,FALSE)</f>
        <v>No</v>
      </c>
      <c r="G853" s="7" t="str">
        <f>VLOOKUP($A853,'Medical Examinations'!$A$1:$P$2336,6,FALSE)</f>
        <v>Yes</v>
      </c>
      <c r="H853" s="7">
        <f>VLOOKUP($A853,'Medical Examinations'!$A$1:$P$2336,12,FALSE)</f>
        <v>1</v>
      </c>
      <c r="I853" s="7" t="str">
        <f>VLOOKUP($A853,'Medical Examinations'!$A$1:$P$2336,14,FALSE)</f>
        <v>No</v>
      </c>
      <c r="J853" s="7" t="str">
        <f>VLOOKUP($A853,'Medical Examinations'!$A$1:$P$2336,15,FALSE)</f>
        <v>Obesity</v>
      </c>
      <c r="K853" s="7" t="str">
        <f>VLOOKUP($A853,'Medical Examinations'!$A$1:$P$2336,16,FALSE)</f>
        <v>Normal</v>
      </c>
      <c r="L853" s="12">
        <f>VLOOKUP($A853,'Hospitalisation Details'!$A$1:$U$2344,18,FALSE)</f>
        <v>25533</v>
      </c>
      <c r="M853" s="21">
        <f>VLOOKUP($A853,'Hospitalisation Details'!$A$1:$U$2344,21,FALSE)</f>
        <v>12579.92</v>
      </c>
      <c r="N853" s="9" t="str">
        <f>VLOOKUP($A853,'Hospitalisation Details'!$A$1:$U$2344,14,FALSE)</f>
        <v>tier - 3</v>
      </c>
      <c r="O853" s="9" t="str">
        <f>VLOOKUP($A853,'Hospitalisation Details'!$A$1:$U$2344,15,FALSE)</f>
        <v>tier - 1</v>
      </c>
      <c r="P853" s="9" t="str">
        <f>VLOOKUP($A853,'Hospitalisation Details'!$A$1:$U$2344,16,FALSE)</f>
        <v>R1025</v>
      </c>
      <c r="Q853" s="9">
        <f>VLOOKUP($A853,'Hospitalisation Details'!$A$1:$U$2344,20,FALSE)</f>
        <v>53</v>
      </c>
    </row>
    <row r="854" spans="1:17" ht="15.75" x14ac:dyDescent="0.25">
      <c r="A854" s="10" t="s">
        <v>1518</v>
      </c>
      <c r="B854" s="7" t="str">
        <f>VLOOKUP($A854,'Customer Names'!$A$1:$E$2336,4,FALSE)</f>
        <v xml:space="preserve">  Joshua</v>
      </c>
      <c r="C854" s="7">
        <f>VLOOKUP($A854,'Medical Examinations'!$A$1:$P$2336,2,FALSE)</f>
        <v>43.4</v>
      </c>
      <c r="D854" s="7">
        <f>VLOOKUP($A854,'Medical Examinations'!$A$1:$P$2336,3,FALSE)</f>
        <v>8.81</v>
      </c>
      <c r="E854" s="7" t="str">
        <f>VLOOKUP($A854,'Medical Examinations'!$A$1:$P$2336,13,FALSE)</f>
        <v>Yes</v>
      </c>
      <c r="F854" s="7" t="str">
        <f>VLOOKUP($A854,'Medical Examinations'!$A$1:$P$2336,5,FALSE)</f>
        <v>No</v>
      </c>
      <c r="G854" s="7" t="str">
        <f>VLOOKUP($A854,'Medical Examinations'!$A$1:$P$2336,6,FALSE)</f>
        <v>No</v>
      </c>
      <c r="H854" s="7">
        <f>VLOOKUP($A854,'Medical Examinations'!$A$1:$P$2336,12,FALSE)</f>
        <v>2</v>
      </c>
      <c r="I854" s="7" t="str">
        <f>VLOOKUP($A854,'Medical Examinations'!$A$1:$P$2336,14,FALSE)</f>
        <v>No</v>
      </c>
      <c r="J854" s="7" t="str">
        <f>VLOOKUP($A854,'Medical Examinations'!$A$1:$P$2336,15,FALSE)</f>
        <v>Obesity</v>
      </c>
      <c r="K854" s="7" t="str">
        <f>VLOOKUP($A854,'Medical Examinations'!$A$1:$P$2336,16,FALSE)</f>
        <v>Diabetes</v>
      </c>
      <c r="L854" s="12">
        <f>VLOOKUP($A854,'Hospitalisation Details'!$A$1:$U$2344,18,FALSE)</f>
        <v>22613</v>
      </c>
      <c r="M854" s="21">
        <f>VLOOKUP($A854,'Hospitalisation Details'!$A$1:$U$2344,21,FALSE)</f>
        <v>12574.05</v>
      </c>
      <c r="N854" s="9" t="str">
        <f>VLOOKUP($A854,'Hospitalisation Details'!$A$1:$U$2344,14,FALSE)</f>
        <v>tier - 3</v>
      </c>
      <c r="O854" s="9" t="str">
        <f>VLOOKUP($A854,'Hospitalisation Details'!$A$1:$U$2344,15,FALSE)</f>
        <v>tier - 1</v>
      </c>
      <c r="P854" s="9" t="str">
        <f>VLOOKUP($A854,'Hospitalisation Details'!$A$1:$U$2344,16,FALSE)</f>
        <v>R1011</v>
      </c>
      <c r="Q854" s="9">
        <f>VLOOKUP($A854,'Hospitalisation Details'!$A$1:$U$2344,20,FALSE)</f>
        <v>61</v>
      </c>
    </row>
    <row r="855" spans="1:17" ht="15.75" x14ac:dyDescent="0.25">
      <c r="A855" s="10" t="s">
        <v>1517</v>
      </c>
      <c r="B855" s="7" t="str">
        <f>VLOOKUP($A855,'Customer Names'!$A$1:$E$2336,4,FALSE)</f>
        <v xml:space="preserve">  C Fred</v>
      </c>
      <c r="C855" s="7">
        <f>VLOOKUP($A855,'Medical Examinations'!$A$1:$P$2336,2,FALSE)</f>
        <v>31.57</v>
      </c>
      <c r="D855" s="7">
        <f>VLOOKUP($A855,'Medical Examinations'!$A$1:$P$2336,3,FALSE)</f>
        <v>7.92</v>
      </c>
      <c r="E855" s="7" t="str">
        <f>VLOOKUP($A855,'Medical Examinations'!$A$1:$P$2336,13,FALSE)</f>
        <v>Yes</v>
      </c>
      <c r="F855" s="7" t="str">
        <f>VLOOKUP($A855,'Medical Examinations'!$A$1:$P$2336,5,FALSE)</f>
        <v>No</v>
      </c>
      <c r="G855" s="7" t="str">
        <f>VLOOKUP($A855,'Medical Examinations'!$A$1:$P$2336,6,FALSE)</f>
        <v>No</v>
      </c>
      <c r="H855" s="7">
        <f>VLOOKUP($A855,'Medical Examinations'!$A$1:$P$2336,12,FALSE)</f>
        <v>2</v>
      </c>
      <c r="I855" s="7" t="str">
        <f>VLOOKUP($A855,'Medical Examinations'!$A$1:$P$2336,14,FALSE)</f>
        <v>No</v>
      </c>
      <c r="J855" s="7" t="str">
        <f>VLOOKUP($A855,'Medical Examinations'!$A$1:$P$2336,15,FALSE)</f>
        <v>Obesity</v>
      </c>
      <c r="K855" s="7" t="str">
        <f>VLOOKUP($A855,'Medical Examinations'!$A$1:$P$2336,16,FALSE)</f>
        <v>Diabetes</v>
      </c>
      <c r="L855" s="12">
        <f>VLOOKUP($A855,'Hospitalisation Details'!$A$1:$U$2344,18,FALSE)</f>
        <v>22613</v>
      </c>
      <c r="M855" s="21">
        <f>VLOOKUP($A855,'Hospitalisation Details'!$A$1:$U$2344,21,FALSE)</f>
        <v>12557.61</v>
      </c>
      <c r="N855" s="9" t="str">
        <f>VLOOKUP($A855,'Hospitalisation Details'!$A$1:$U$2344,14,FALSE)</f>
        <v>tier - 3</v>
      </c>
      <c r="O855" s="9" t="str">
        <f>VLOOKUP($A855,'Hospitalisation Details'!$A$1:$U$2344,15,FALSE)</f>
        <v>tier - 3</v>
      </c>
      <c r="P855" s="9" t="str">
        <f>VLOOKUP($A855,'Hospitalisation Details'!$A$1:$U$2344,16,FALSE)</f>
        <v>R1013</v>
      </c>
      <c r="Q855" s="9">
        <f>VLOOKUP($A855,'Hospitalisation Details'!$A$1:$U$2344,20,FALSE)</f>
        <v>61</v>
      </c>
    </row>
    <row r="856" spans="1:17" ht="15.75" x14ac:dyDescent="0.25">
      <c r="A856" s="10" t="s">
        <v>1516</v>
      </c>
      <c r="B856" s="7" t="str">
        <f>VLOOKUP($A856,'Customer Names'!$A$1:$E$2336,4,FALSE)</f>
        <v xml:space="preserve">  Jeremy</v>
      </c>
      <c r="C856" s="7">
        <f>VLOOKUP($A856,'Medical Examinations'!$A$1:$P$2336,2,FALSE)</f>
        <v>24.32</v>
      </c>
      <c r="D856" s="7">
        <f>VLOOKUP($A856,'Medical Examinations'!$A$1:$P$2336,3,FALSE)</f>
        <v>7.48</v>
      </c>
      <c r="E856" s="7" t="str">
        <f>VLOOKUP($A856,'Medical Examinations'!$A$1:$P$2336,13,FALSE)</f>
        <v>No</v>
      </c>
      <c r="F856" s="7" t="str">
        <f>VLOOKUP($A856,'Medical Examinations'!$A$1:$P$2336,5,FALSE)</f>
        <v>No</v>
      </c>
      <c r="G856" s="7" t="str">
        <f>VLOOKUP($A856,'Medical Examinations'!$A$1:$P$2336,6,FALSE)</f>
        <v>No</v>
      </c>
      <c r="H856" s="7" t="str">
        <f>VLOOKUP($A856,'Medical Examinations'!$A$1:$P$2336,12,FALSE)</f>
        <v>0</v>
      </c>
      <c r="I856" s="7" t="str">
        <f>VLOOKUP($A856,'Medical Examinations'!$A$1:$P$2336,14,FALSE)</f>
        <v>No</v>
      </c>
      <c r="J856" s="7" t="str">
        <f>VLOOKUP($A856,'Medical Examinations'!$A$1:$P$2336,15,FALSE)</f>
        <v>Normal weight</v>
      </c>
      <c r="K856" s="7" t="str">
        <f>VLOOKUP($A856,'Medical Examinations'!$A$1:$P$2336,16,FALSE)</f>
        <v>Diabetes</v>
      </c>
      <c r="L856" s="12">
        <f>VLOOKUP($A856,'Hospitalisation Details'!$A$1:$U$2344,18,FALSE)</f>
        <v>22935</v>
      </c>
      <c r="M856" s="21">
        <f>VLOOKUP($A856,'Hospitalisation Details'!$A$1:$U$2344,21,FALSE)</f>
        <v>12523.6</v>
      </c>
      <c r="N856" s="9" t="str">
        <f>VLOOKUP($A856,'Hospitalisation Details'!$A$1:$U$2344,14,FALSE)</f>
        <v>tier - 3</v>
      </c>
      <c r="O856" s="9" t="str">
        <f>VLOOKUP($A856,'Hospitalisation Details'!$A$1:$U$2344,15,FALSE)</f>
        <v>tier - 3</v>
      </c>
      <c r="P856" s="9" t="str">
        <f>VLOOKUP($A856,'Hospitalisation Details'!$A$1:$U$2344,16,FALSE)</f>
        <v>R1012</v>
      </c>
      <c r="Q856" s="9">
        <f>VLOOKUP($A856,'Hospitalisation Details'!$A$1:$U$2344,20,FALSE)</f>
        <v>60</v>
      </c>
    </row>
    <row r="857" spans="1:17" ht="15.75" x14ac:dyDescent="0.25">
      <c r="A857" s="10" t="s">
        <v>1515</v>
      </c>
      <c r="B857" s="7" t="str">
        <f>VLOOKUP($A857,'Customer Names'!$A$1:$E$2336,4,FALSE)</f>
        <v xml:space="preserve">  Patrick Sr</v>
      </c>
      <c r="C857" s="7">
        <f>VLOOKUP($A857,'Medical Examinations'!$A$1:$P$2336,2,FALSE)</f>
        <v>31.07</v>
      </c>
      <c r="D857" s="7">
        <f>VLOOKUP($A857,'Medical Examinations'!$A$1:$P$2336,3,FALSE)</f>
        <v>4.62</v>
      </c>
      <c r="E857" s="7" t="str">
        <f>VLOOKUP($A857,'Medical Examinations'!$A$1:$P$2336,13,FALSE)</f>
        <v>Yes</v>
      </c>
      <c r="F857" s="7" t="str">
        <f>VLOOKUP($A857,'Medical Examinations'!$A$1:$P$2336,5,FALSE)</f>
        <v>No</v>
      </c>
      <c r="G857" s="7" t="str">
        <f>VLOOKUP($A857,'Medical Examinations'!$A$1:$P$2336,6,FALSE)</f>
        <v>No</v>
      </c>
      <c r="H857" s="7">
        <f>VLOOKUP($A857,'Medical Examinations'!$A$1:$P$2336,12,FALSE)</f>
        <v>2</v>
      </c>
      <c r="I857" s="7" t="str">
        <f>VLOOKUP($A857,'Medical Examinations'!$A$1:$P$2336,14,FALSE)</f>
        <v>No</v>
      </c>
      <c r="J857" s="7" t="str">
        <f>VLOOKUP($A857,'Medical Examinations'!$A$1:$P$2336,15,FALSE)</f>
        <v>Obesity</v>
      </c>
      <c r="K857" s="7" t="str">
        <f>VLOOKUP($A857,'Medical Examinations'!$A$1:$P$2336,16,FALSE)</f>
        <v>Normal</v>
      </c>
      <c r="L857" s="12">
        <f>VLOOKUP($A857,'Hospitalisation Details'!$A$1:$U$2344,18,FALSE)</f>
        <v>24300</v>
      </c>
      <c r="M857" s="21">
        <f>VLOOKUP($A857,'Hospitalisation Details'!$A$1:$U$2344,21,FALSE)</f>
        <v>12499.88</v>
      </c>
      <c r="N857" s="9" t="str">
        <f>VLOOKUP($A857,'Hospitalisation Details'!$A$1:$U$2344,14,FALSE)</f>
        <v>tier - 3</v>
      </c>
      <c r="O857" s="9" t="str">
        <f>VLOOKUP($A857,'Hospitalisation Details'!$A$1:$U$2344,15,FALSE)</f>
        <v>tier - 2</v>
      </c>
      <c r="P857" s="9" t="str">
        <f>VLOOKUP($A857,'Hospitalisation Details'!$A$1:$U$2344,16,FALSE)</f>
        <v>R1012</v>
      </c>
      <c r="Q857" s="9">
        <f>VLOOKUP($A857,'Hospitalisation Details'!$A$1:$U$2344,20,FALSE)</f>
        <v>56</v>
      </c>
    </row>
    <row r="858" spans="1:17" ht="15.75" x14ac:dyDescent="0.25">
      <c r="A858" s="10" t="s">
        <v>1514</v>
      </c>
      <c r="B858" s="7" t="str">
        <f>VLOOKUP($A858,'Customer Names'!$A$1:$E$2336,4,FALSE)</f>
        <v xml:space="preserve">  Kelly M</v>
      </c>
      <c r="C858" s="7">
        <f>VLOOKUP($A858,'Medical Examinations'!$A$1:$P$2336,2,FALSE)</f>
        <v>35.814999999999998</v>
      </c>
      <c r="D858" s="7">
        <f>VLOOKUP($A858,'Medical Examinations'!$A$1:$P$2336,3,FALSE)</f>
        <v>8.4700000000000006</v>
      </c>
      <c r="E858" s="7" t="str">
        <f>VLOOKUP($A858,'Medical Examinations'!$A$1:$P$2336,13,FALSE)</f>
        <v>No</v>
      </c>
      <c r="F858" s="7" t="str">
        <f>VLOOKUP($A858,'Medical Examinations'!$A$1:$P$2336,5,FALSE)</f>
        <v>No</v>
      </c>
      <c r="G858" s="7" t="str">
        <f>VLOOKUP($A858,'Medical Examinations'!$A$1:$P$2336,6,FALSE)</f>
        <v>No</v>
      </c>
      <c r="H858" s="7" t="str">
        <f>VLOOKUP($A858,'Medical Examinations'!$A$1:$P$2336,12,FALSE)</f>
        <v>0</v>
      </c>
      <c r="I858" s="7" t="str">
        <f>VLOOKUP($A858,'Medical Examinations'!$A$1:$P$2336,14,FALSE)</f>
        <v>No</v>
      </c>
      <c r="J858" s="7" t="str">
        <f>VLOOKUP($A858,'Medical Examinations'!$A$1:$P$2336,15,FALSE)</f>
        <v>Obesity</v>
      </c>
      <c r="K858" s="7" t="str">
        <f>VLOOKUP($A858,'Medical Examinations'!$A$1:$P$2336,16,FALSE)</f>
        <v>Diabetes</v>
      </c>
      <c r="L858" s="12">
        <f>VLOOKUP($A858,'Hospitalisation Details'!$A$1:$U$2344,18,FALSE)</f>
        <v>25175</v>
      </c>
      <c r="M858" s="21">
        <f>VLOOKUP($A858,'Hospitalisation Details'!$A$1:$U$2344,21,FALSE)</f>
        <v>12495.29</v>
      </c>
      <c r="N858" s="9" t="str">
        <f>VLOOKUP($A858,'Hospitalisation Details'!$A$1:$U$2344,14,FALSE)</f>
        <v>tier - 3</v>
      </c>
      <c r="O858" s="9" t="str">
        <f>VLOOKUP($A858,'Hospitalisation Details'!$A$1:$U$2344,15,FALSE)</f>
        <v>tier - 3</v>
      </c>
      <c r="P858" s="9" t="str">
        <f>VLOOKUP($A858,'Hospitalisation Details'!$A$1:$U$2344,16,FALSE)</f>
        <v>R1012</v>
      </c>
      <c r="Q858" s="9">
        <f>VLOOKUP($A858,'Hospitalisation Details'!$A$1:$U$2344,20,FALSE)</f>
        <v>54</v>
      </c>
    </row>
    <row r="859" spans="1:17" ht="15.75" x14ac:dyDescent="0.25">
      <c r="A859" s="10" t="s">
        <v>1513</v>
      </c>
      <c r="B859" s="7" t="str">
        <f>VLOOKUP($A859,'Customer Names'!$A$1:$E$2336,4,FALSE)</f>
        <v xml:space="preserve">  Katherine</v>
      </c>
      <c r="C859" s="7">
        <f>VLOOKUP($A859,'Medical Examinations'!$A$1:$P$2336,2,FALSE)</f>
        <v>40.81</v>
      </c>
      <c r="D859" s="7">
        <f>VLOOKUP($A859,'Medical Examinations'!$A$1:$P$2336,3,FALSE)</f>
        <v>10.58</v>
      </c>
      <c r="E859" s="7" t="str">
        <f>VLOOKUP($A859,'Medical Examinations'!$A$1:$P$2336,13,FALSE)</f>
        <v>Yes</v>
      </c>
      <c r="F859" s="7" t="str">
        <f>VLOOKUP($A859,'Medical Examinations'!$A$1:$P$2336,5,FALSE)</f>
        <v>No</v>
      </c>
      <c r="G859" s="7" t="str">
        <f>VLOOKUP($A859,'Medical Examinations'!$A$1:$P$2336,6,FALSE)</f>
        <v>No</v>
      </c>
      <c r="H859" s="7" t="str">
        <f>VLOOKUP($A859,'Medical Examinations'!$A$1:$P$2336,12,FALSE)</f>
        <v>0</v>
      </c>
      <c r="I859" s="7" t="str">
        <f>VLOOKUP($A859,'Medical Examinations'!$A$1:$P$2336,14,FALSE)</f>
        <v>No</v>
      </c>
      <c r="J859" s="7" t="str">
        <f>VLOOKUP($A859,'Medical Examinations'!$A$1:$P$2336,15,FALSE)</f>
        <v>Obesity</v>
      </c>
      <c r="K859" s="7" t="str">
        <f>VLOOKUP($A859,'Medical Examinations'!$A$1:$P$2336,16,FALSE)</f>
        <v>Diabetes</v>
      </c>
      <c r="L859" s="12">
        <f>VLOOKUP($A859,'Hospitalisation Details'!$A$1:$U$2344,18,FALSE)</f>
        <v>24716</v>
      </c>
      <c r="M859" s="21">
        <f>VLOOKUP($A859,'Hospitalisation Details'!$A$1:$U$2344,21,FALSE)</f>
        <v>12485.8</v>
      </c>
      <c r="N859" s="9" t="str">
        <f>VLOOKUP($A859,'Hospitalisation Details'!$A$1:$U$2344,14,FALSE)</f>
        <v>tier - 3</v>
      </c>
      <c r="O859" s="9" t="str">
        <f>VLOOKUP($A859,'Hospitalisation Details'!$A$1:$U$2344,15,FALSE)</f>
        <v>tier - 3</v>
      </c>
      <c r="P859" s="9" t="str">
        <f>VLOOKUP($A859,'Hospitalisation Details'!$A$1:$U$2344,16,FALSE)</f>
        <v>R1013</v>
      </c>
      <c r="Q859" s="9">
        <f>VLOOKUP($A859,'Hospitalisation Details'!$A$1:$U$2344,20,FALSE)</f>
        <v>55</v>
      </c>
    </row>
    <row r="860" spans="1:17" ht="15.75" x14ac:dyDescent="0.25">
      <c r="A860" s="10" t="s">
        <v>1512</v>
      </c>
      <c r="B860" s="7" t="str">
        <f>VLOOKUP($A860,'Customer Names'!$A$1:$E$2336,4,FALSE)</f>
        <v xml:space="preserve">  Keila L</v>
      </c>
      <c r="C860" s="7">
        <f>VLOOKUP($A860,'Medical Examinations'!$A$1:$P$2336,2,FALSE)</f>
        <v>24.605</v>
      </c>
      <c r="D860" s="7">
        <f>VLOOKUP($A860,'Medical Examinations'!$A$1:$P$2336,3,FALSE)</f>
        <v>7.48</v>
      </c>
      <c r="E860" s="7" t="str">
        <f>VLOOKUP($A860,'Medical Examinations'!$A$1:$P$2336,13,FALSE)</f>
        <v>No</v>
      </c>
      <c r="F860" s="7" t="str">
        <f>VLOOKUP($A860,'Medical Examinations'!$A$1:$P$2336,5,FALSE)</f>
        <v>No</v>
      </c>
      <c r="G860" s="7" t="str">
        <f>VLOOKUP($A860,'Medical Examinations'!$A$1:$P$2336,6,FALSE)</f>
        <v>No</v>
      </c>
      <c r="H860" s="7" t="str">
        <f>VLOOKUP($A860,'Medical Examinations'!$A$1:$P$2336,12,FALSE)</f>
        <v>0</v>
      </c>
      <c r="I860" s="7" t="str">
        <f>VLOOKUP($A860,'Medical Examinations'!$A$1:$P$2336,14,FALSE)</f>
        <v>No</v>
      </c>
      <c r="J860" s="7" t="str">
        <f>VLOOKUP($A860,'Medical Examinations'!$A$1:$P$2336,15,FALSE)</f>
        <v>Normal weight</v>
      </c>
      <c r="K860" s="7" t="str">
        <f>VLOOKUP($A860,'Medical Examinations'!$A$1:$P$2336,16,FALSE)</f>
        <v>Diabetes</v>
      </c>
      <c r="L860" s="12">
        <f>VLOOKUP($A860,'Hospitalisation Details'!$A$1:$U$2344,18,FALSE)</f>
        <v>25154</v>
      </c>
      <c r="M860" s="21">
        <f>VLOOKUP($A860,'Hospitalisation Details'!$A$1:$U$2344,21,FALSE)</f>
        <v>12479.71</v>
      </c>
      <c r="N860" s="9" t="str">
        <f>VLOOKUP($A860,'Hospitalisation Details'!$A$1:$U$2344,14,FALSE)</f>
        <v>tier - 3</v>
      </c>
      <c r="O860" s="9" t="str">
        <f>VLOOKUP($A860,'Hospitalisation Details'!$A$1:$U$2344,15,FALSE)</f>
        <v>tier - 3</v>
      </c>
      <c r="P860" s="9" t="str">
        <f>VLOOKUP($A860,'Hospitalisation Details'!$A$1:$U$2344,16,FALSE)</f>
        <v>R1012</v>
      </c>
      <c r="Q860" s="9">
        <f>VLOOKUP($A860,'Hospitalisation Details'!$A$1:$U$2344,20,FALSE)</f>
        <v>54</v>
      </c>
    </row>
    <row r="861" spans="1:17" ht="15.75" x14ac:dyDescent="0.25">
      <c r="A861" s="10" t="s">
        <v>1511</v>
      </c>
      <c r="B861" s="7" t="str">
        <f>VLOOKUP($A861,'Customer Names'!$A$1:$E$2336,4,FALSE)</f>
        <v xml:space="preserve">  Zanae E</v>
      </c>
      <c r="C861" s="7">
        <f>VLOOKUP($A861,'Medical Examinations'!$A$1:$P$2336,2,FALSE)</f>
        <v>21.47</v>
      </c>
      <c r="D861" s="7">
        <f>VLOOKUP($A861,'Medical Examinations'!$A$1:$P$2336,3,FALSE)</f>
        <v>7.82</v>
      </c>
      <c r="E861" s="7" t="str">
        <f>VLOOKUP($A861,'Medical Examinations'!$A$1:$P$2336,13,FALSE)</f>
        <v>No</v>
      </c>
      <c r="F861" s="7" t="str">
        <f>VLOOKUP($A861,'Medical Examinations'!$A$1:$P$2336,5,FALSE)</f>
        <v>No</v>
      </c>
      <c r="G861" s="7" t="str">
        <f>VLOOKUP($A861,'Medical Examinations'!$A$1:$P$2336,6,FALSE)</f>
        <v>No</v>
      </c>
      <c r="H861" s="7" t="str">
        <f>VLOOKUP($A861,'Medical Examinations'!$A$1:$P$2336,12,FALSE)</f>
        <v>0</v>
      </c>
      <c r="I861" s="7" t="str">
        <f>VLOOKUP($A861,'Medical Examinations'!$A$1:$P$2336,14,FALSE)</f>
        <v>No</v>
      </c>
      <c r="J861" s="7" t="str">
        <f>VLOOKUP($A861,'Medical Examinations'!$A$1:$P$2336,15,FALSE)</f>
        <v>Normal weight</v>
      </c>
      <c r="K861" s="7" t="str">
        <f>VLOOKUP($A861,'Medical Examinations'!$A$1:$P$2336,16,FALSE)</f>
        <v>Diabetes</v>
      </c>
      <c r="L861" s="12">
        <f>VLOOKUP($A861,'Hospitalisation Details'!$A$1:$U$2344,18,FALSE)</f>
        <v>25168</v>
      </c>
      <c r="M861" s="21">
        <f>VLOOKUP($A861,'Hospitalisation Details'!$A$1:$U$2344,21,FALSE)</f>
        <v>12475.35</v>
      </c>
      <c r="N861" s="9" t="str">
        <f>VLOOKUP($A861,'Hospitalisation Details'!$A$1:$U$2344,14,FALSE)</f>
        <v>tier - 3</v>
      </c>
      <c r="O861" s="9" t="str">
        <f>VLOOKUP($A861,'Hospitalisation Details'!$A$1:$U$2344,15,FALSE)</f>
        <v>tier - 1</v>
      </c>
      <c r="P861" s="9" t="str">
        <f>VLOOKUP($A861,'Hospitalisation Details'!$A$1:$U$2344,16,FALSE)</f>
        <v>R1012</v>
      </c>
      <c r="Q861" s="9">
        <f>VLOOKUP($A861,'Hospitalisation Details'!$A$1:$U$2344,20,FALSE)</f>
        <v>54</v>
      </c>
    </row>
    <row r="862" spans="1:17" ht="15.75" x14ac:dyDescent="0.25">
      <c r="A862" s="10" t="s">
        <v>1510</v>
      </c>
      <c r="B862" s="7" t="str">
        <f>VLOOKUP($A862,'Customer Names'!$A$1:$E$2336,4,FALSE)</f>
        <v xml:space="preserve">  Alex</v>
      </c>
      <c r="C862" s="7">
        <f>VLOOKUP($A862,'Medical Examinations'!$A$1:$P$2336,2,FALSE)</f>
        <v>52.89</v>
      </c>
      <c r="D862" s="7">
        <f>VLOOKUP($A862,'Medical Examinations'!$A$1:$P$2336,3,FALSE)</f>
        <v>4.96</v>
      </c>
      <c r="E862" s="7" t="str">
        <f>VLOOKUP($A862,'Medical Examinations'!$A$1:$P$2336,13,FALSE)</f>
        <v>Yes</v>
      </c>
      <c r="F862" s="7" t="str">
        <f>VLOOKUP($A862,'Medical Examinations'!$A$1:$P$2336,5,FALSE)</f>
        <v>No</v>
      </c>
      <c r="G862" s="7" t="str">
        <f>VLOOKUP($A862,'Medical Examinations'!$A$1:$P$2336,6,FALSE)</f>
        <v>No</v>
      </c>
      <c r="H862" s="7">
        <f>VLOOKUP($A862,'Medical Examinations'!$A$1:$P$2336,12,FALSE)</f>
        <v>1</v>
      </c>
      <c r="I862" s="7" t="str">
        <f>VLOOKUP($A862,'Medical Examinations'!$A$1:$P$2336,14,FALSE)</f>
        <v>No</v>
      </c>
      <c r="J862" s="7" t="str">
        <f>VLOOKUP($A862,'Medical Examinations'!$A$1:$P$2336,15,FALSE)</f>
        <v>Obesity</v>
      </c>
      <c r="K862" s="7" t="str">
        <f>VLOOKUP($A862,'Medical Examinations'!$A$1:$P$2336,16,FALSE)</f>
        <v>Normal</v>
      </c>
      <c r="L862" s="12">
        <f>VLOOKUP($A862,'Hospitalisation Details'!$A$1:$U$2344,18,FALSE)</f>
        <v>34920</v>
      </c>
      <c r="M862" s="21">
        <f>VLOOKUP($A862,'Hospitalisation Details'!$A$1:$U$2344,21,FALSE)</f>
        <v>12452.25</v>
      </c>
      <c r="N862" s="9" t="str">
        <f>VLOOKUP($A862,'Hospitalisation Details'!$A$1:$U$2344,14,FALSE)</f>
        <v>tier - 3</v>
      </c>
      <c r="O862" s="9" t="str">
        <f>VLOOKUP($A862,'Hospitalisation Details'!$A$1:$U$2344,15,FALSE)</f>
        <v>tier - 3</v>
      </c>
      <c r="P862" s="9" t="str">
        <f>VLOOKUP($A862,'Hospitalisation Details'!$A$1:$U$2344,16,FALSE)</f>
        <v>R1012</v>
      </c>
      <c r="Q862" s="9">
        <f>VLOOKUP($A862,'Hospitalisation Details'!$A$1:$U$2344,20,FALSE)</f>
        <v>27</v>
      </c>
    </row>
    <row r="863" spans="1:17" ht="15.75" x14ac:dyDescent="0.25">
      <c r="A863" s="10" t="s">
        <v>1509</v>
      </c>
      <c r="B863" s="7" t="str">
        <f>VLOOKUP($A863,'Customer Names'!$A$1:$E$2336,4,FALSE)</f>
        <v xml:space="preserve">  Kathryn</v>
      </c>
      <c r="C863" s="7">
        <f>VLOOKUP($A863,'Medical Examinations'!$A$1:$P$2336,2,FALSE)</f>
        <v>32.965000000000003</v>
      </c>
      <c r="D863" s="7">
        <f>VLOOKUP($A863,'Medical Examinations'!$A$1:$P$2336,3,FALSE)</f>
        <v>6.15</v>
      </c>
      <c r="E863" s="7" t="str">
        <f>VLOOKUP($A863,'Medical Examinations'!$A$1:$P$2336,13,FALSE)</f>
        <v>Yes</v>
      </c>
      <c r="F863" s="7" t="str">
        <f>VLOOKUP($A863,'Medical Examinations'!$A$1:$P$2336,5,FALSE)</f>
        <v>No</v>
      </c>
      <c r="G863" s="7" t="str">
        <f>VLOOKUP($A863,'Medical Examinations'!$A$1:$P$2336,6,FALSE)</f>
        <v>No</v>
      </c>
      <c r="H863" s="7">
        <f>VLOOKUP($A863,'Medical Examinations'!$A$1:$P$2336,12,FALSE)</f>
        <v>1</v>
      </c>
      <c r="I863" s="7" t="str">
        <f>VLOOKUP($A863,'Medical Examinations'!$A$1:$P$2336,14,FALSE)</f>
        <v>No</v>
      </c>
      <c r="J863" s="7" t="str">
        <f>VLOOKUP($A863,'Medical Examinations'!$A$1:$P$2336,15,FALSE)</f>
        <v>Obesity</v>
      </c>
      <c r="K863" s="7" t="str">
        <f>VLOOKUP($A863,'Medical Examinations'!$A$1:$P$2336,16,FALSE)</f>
        <v>Prediabetes</v>
      </c>
      <c r="L863" s="12">
        <f>VLOOKUP($A863,'Hospitalisation Details'!$A$1:$U$2344,18,FALSE)</f>
        <v>23593</v>
      </c>
      <c r="M863" s="21">
        <f>VLOOKUP($A863,'Hospitalisation Details'!$A$1:$U$2344,21,FALSE)</f>
        <v>12430.95</v>
      </c>
      <c r="N863" s="9" t="str">
        <f>VLOOKUP($A863,'Hospitalisation Details'!$A$1:$U$2344,14,FALSE)</f>
        <v>tier - 3</v>
      </c>
      <c r="O863" s="9" t="str">
        <f>VLOOKUP($A863,'Hospitalisation Details'!$A$1:$U$2344,15,FALSE)</f>
        <v>tier - 3</v>
      </c>
      <c r="P863" s="9" t="str">
        <f>VLOOKUP($A863,'Hospitalisation Details'!$A$1:$U$2344,16,FALSE)</f>
        <v>R1024</v>
      </c>
      <c r="Q863" s="9">
        <f>VLOOKUP($A863,'Hospitalisation Details'!$A$1:$U$2344,20,FALSE)</f>
        <v>58</v>
      </c>
    </row>
    <row r="864" spans="1:17" ht="15.75" x14ac:dyDescent="0.25">
      <c r="A864" s="10" t="s">
        <v>1508</v>
      </c>
      <c r="B864" s="7" t="str">
        <f>VLOOKUP($A864,'Customer Names'!$A$1:$E$2336,4,FALSE)</f>
        <v xml:space="preserve">  Jason L</v>
      </c>
      <c r="C864" s="7">
        <f>VLOOKUP($A864,'Medical Examinations'!$A$1:$P$2336,2,FALSE)</f>
        <v>36.799999999999997</v>
      </c>
      <c r="D864" s="7">
        <f>VLOOKUP($A864,'Medical Examinations'!$A$1:$P$2336,3,FALSE)</f>
        <v>4.62</v>
      </c>
      <c r="E864" s="7" t="str">
        <f>VLOOKUP($A864,'Medical Examinations'!$A$1:$P$2336,13,FALSE)</f>
        <v>No</v>
      </c>
      <c r="F864" s="7" t="str">
        <f>VLOOKUP($A864,'Medical Examinations'!$A$1:$P$2336,5,FALSE)</f>
        <v>No</v>
      </c>
      <c r="G864" s="7" t="str">
        <f>VLOOKUP($A864,'Medical Examinations'!$A$1:$P$2336,6,FALSE)</f>
        <v>Yes</v>
      </c>
      <c r="H864" s="7">
        <f>VLOOKUP($A864,'Medical Examinations'!$A$1:$P$2336,12,FALSE)</f>
        <v>1</v>
      </c>
      <c r="I864" s="7" t="str">
        <f>VLOOKUP($A864,'Medical Examinations'!$A$1:$P$2336,14,FALSE)</f>
        <v>No</v>
      </c>
      <c r="J864" s="7" t="str">
        <f>VLOOKUP($A864,'Medical Examinations'!$A$1:$P$2336,15,FALSE)</f>
        <v>Obesity</v>
      </c>
      <c r="K864" s="7" t="str">
        <f>VLOOKUP($A864,'Medical Examinations'!$A$1:$P$2336,16,FALSE)</f>
        <v>Normal</v>
      </c>
      <c r="L864" s="12">
        <f>VLOOKUP($A864,'Hospitalisation Details'!$A$1:$U$2344,18,FALSE)</f>
        <v>29050</v>
      </c>
      <c r="M864" s="21">
        <f>VLOOKUP($A864,'Hospitalisation Details'!$A$1:$U$2344,21,FALSE)</f>
        <v>12408.29</v>
      </c>
      <c r="N864" s="9" t="str">
        <f>VLOOKUP($A864,'Hospitalisation Details'!$A$1:$U$2344,14,FALSE)</f>
        <v>tier - 3</v>
      </c>
      <c r="O864" s="9" t="str">
        <f>VLOOKUP($A864,'Hospitalisation Details'!$A$1:$U$2344,15,FALSE)</f>
        <v>tier - 1</v>
      </c>
      <c r="P864" s="9" t="str">
        <f>VLOOKUP($A864,'Hospitalisation Details'!$A$1:$U$2344,16,FALSE)</f>
        <v>R1022</v>
      </c>
      <c r="Q864" s="9">
        <f>VLOOKUP($A864,'Hospitalisation Details'!$A$1:$U$2344,20,FALSE)</f>
        <v>43</v>
      </c>
    </row>
    <row r="865" spans="1:17" ht="15.75" x14ac:dyDescent="0.25">
      <c r="A865" s="10" t="s">
        <v>1507</v>
      </c>
      <c r="B865" s="7" t="str">
        <f>VLOOKUP($A865,'Customer Names'!$A$1:$E$2336,4,FALSE)</f>
        <v xml:space="preserve">  Benjamin J</v>
      </c>
      <c r="C865" s="7">
        <f>VLOOKUP($A865,'Medical Examinations'!$A$1:$P$2336,2,FALSE)</f>
        <v>34.299999999999997</v>
      </c>
      <c r="D865" s="7">
        <f>VLOOKUP($A865,'Medical Examinations'!$A$1:$P$2336,3,FALSE)</f>
        <v>4.87</v>
      </c>
      <c r="E865" s="7" t="str">
        <f>VLOOKUP($A865,'Medical Examinations'!$A$1:$P$2336,13,FALSE)</f>
        <v>No</v>
      </c>
      <c r="F865" s="7" t="str">
        <f>VLOOKUP($A865,'Medical Examinations'!$A$1:$P$2336,5,FALSE)</f>
        <v>No</v>
      </c>
      <c r="G865" s="7" t="str">
        <f>VLOOKUP($A865,'Medical Examinations'!$A$1:$P$2336,6,FALSE)</f>
        <v>No</v>
      </c>
      <c r="H865" s="7">
        <f>VLOOKUP($A865,'Medical Examinations'!$A$1:$P$2336,12,FALSE)</f>
        <v>2</v>
      </c>
      <c r="I865" s="7" t="str">
        <f>VLOOKUP($A865,'Medical Examinations'!$A$1:$P$2336,14,FALSE)</f>
        <v>No</v>
      </c>
      <c r="J865" s="7" t="str">
        <f>VLOOKUP($A865,'Medical Examinations'!$A$1:$P$2336,15,FALSE)</f>
        <v>Obesity</v>
      </c>
      <c r="K865" s="7" t="str">
        <f>VLOOKUP($A865,'Medical Examinations'!$A$1:$P$2336,16,FALSE)</f>
        <v>Normal</v>
      </c>
      <c r="L865" s="12">
        <f>VLOOKUP($A865,'Hospitalisation Details'!$A$1:$U$2344,18,FALSE)</f>
        <v>26532</v>
      </c>
      <c r="M865" s="21">
        <f>VLOOKUP($A865,'Hospitalisation Details'!$A$1:$U$2344,21,FALSE)</f>
        <v>12407.3</v>
      </c>
      <c r="N865" s="9" t="str">
        <f>VLOOKUP($A865,'Hospitalisation Details'!$A$1:$U$2344,14,FALSE)</f>
        <v>tier - 3</v>
      </c>
      <c r="O865" s="9" t="str">
        <f>VLOOKUP($A865,'Hospitalisation Details'!$A$1:$U$2344,15,FALSE)</f>
        <v>tier - 2</v>
      </c>
      <c r="P865" s="9" t="str">
        <f>VLOOKUP($A865,'Hospitalisation Details'!$A$1:$U$2344,16,FALSE)</f>
        <v>R1021</v>
      </c>
      <c r="Q865" s="9">
        <f>VLOOKUP($A865,'Hospitalisation Details'!$A$1:$U$2344,20,FALSE)</f>
        <v>50</v>
      </c>
    </row>
    <row r="866" spans="1:17" ht="15.75" x14ac:dyDescent="0.25">
      <c r="A866" s="10" t="s">
        <v>1506</v>
      </c>
      <c r="B866" s="7" t="str">
        <f>VLOOKUP($A866,'Customer Names'!$A$1:$E$2336,4,FALSE)</f>
        <v xml:space="preserve">  Steven M</v>
      </c>
      <c r="C866" s="7">
        <f>VLOOKUP($A866,'Medical Examinations'!$A$1:$P$2336,2,FALSE)</f>
        <v>35.244999999999997</v>
      </c>
      <c r="D866" s="7">
        <f>VLOOKUP($A866,'Medical Examinations'!$A$1:$P$2336,3,FALSE)</f>
        <v>4.63</v>
      </c>
      <c r="E866" s="7" t="str">
        <f>VLOOKUP($A866,'Medical Examinations'!$A$1:$P$2336,13,FALSE)</f>
        <v>No</v>
      </c>
      <c r="F866" s="7" t="str">
        <f>VLOOKUP($A866,'Medical Examinations'!$A$1:$P$2336,5,FALSE)</f>
        <v>No</v>
      </c>
      <c r="G866" s="7" t="str">
        <f>VLOOKUP($A866,'Medical Examinations'!$A$1:$P$2336,6,FALSE)</f>
        <v>No</v>
      </c>
      <c r="H866" s="7" t="str">
        <f>VLOOKUP($A866,'Medical Examinations'!$A$1:$P$2336,12,FALSE)</f>
        <v>0</v>
      </c>
      <c r="I866" s="7" t="str">
        <f>VLOOKUP($A866,'Medical Examinations'!$A$1:$P$2336,14,FALSE)</f>
        <v>No</v>
      </c>
      <c r="J866" s="7" t="str">
        <f>VLOOKUP($A866,'Medical Examinations'!$A$1:$P$2336,15,FALSE)</f>
        <v>Obesity</v>
      </c>
      <c r="K866" s="7" t="str">
        <f>VLOOKUP($A866,'Medical Examinations'!$A$1:$P$2336,16,FALSE)</f>
        <v>Normal</v>
      </c>
      <c r="L866" s="12">
        <f>VLOOKUP($A866,'Hospitalisation Details'!$A$1:$U$2344,18,FALSE)</f>
        <v>32871</v>
      </c>
      <c r="M866" s="21">
        <f>VLOOKUP($A866,'Hospitalisation Details'!$A$1:$U$2344,21,FALSE)</f>
        <v>12404.88</v>
      </c>
      <c r="N866" s="9" t="str">
        <f>VLOOKUP($A866,'Hospitalisation Details'!$A$1:$U$2344,14,FALSE)</f>
        <v>tier - 3</v>
      </c>
      <c r="O866" s="9" t="str">
        <f>VLOOKUP($A866,'Hospitalisation Details'!$A$1:$U$2344,15,FALSE)</f>
        <v>tier - 3</v>
      </c>
      <c r="P866" s="9" t="str">
        <f>VLOOKUP($A866,'Hospitalisation Details'!$A$1:$U$2344,16,FALSE)</f>
        <v>R1016</v>
      </c>
      <c r="Q866" s="9">
        <f>VLOOKUP($A866,'Hospitalisation Details'!$A$1:$U$2344,20,FALSE)</f>
        <v>33</v>
      </c>
    </row>
    <row r="867" spans="1:17" ht="15.75" x14ac:dyDescent="0.25">
      <c r="A867" s="10" t="s">
        <v>1505</v>
      </c>
      <c r="B867" s="7" t="str">
        <f>VLOOKUP($A867,'Customer Names'!$A$1:$E$2336,4,FALSE)</f>
        <v xml:space="preserve">  Erika</v>
      </c>
      <c r="C867" s="7">
        <f>VLOOKUP($A867,'Medical Examinations'!$A$1:$P$2336,2,FALSE)</f>
        <v>26.23</v>
      </c>
      <c r="D867" s="7">
        <f>VLOOKUP($A867,'Medical Examinations'!$A$1:$P$2336,3,FALSE)</f>
        <v>11.93</v>
      </c>
      <c r="E867" s="7" t="str">
        <f>VLOOKUP($A867,'Medical Examinations'!$A$1:$P$2336,13,FALSE)</f>
        <v>No</v>
      </c>
      <c r="F867" s="7" t="str">
        <f>VLOOKUP($A867,'Medical Examinations'!$A$1:$P$2336,5,FALSE)</f>
        <v>No</v>
      </c>
      <c r="G867" s="7" t="str">
        <f>VLOOKUP($A867,'Medical Examinations'!$A$1:$P$2336,6,FALSE)</f>
        <v>No</v>
      </c>
      <c r="H867" s="7" t="str">
        <f>VLOOKUP($A867,'Medical Examinations'!$A$1:$P$2336,12,FALSE)</f>
        <v>0</v>
      </c>
      <c r="I867" s="7" t="str">
        <f>VLOOKUP($A867,'Medical Examinations'!$A$1:$P$2336,14,FALSE)</f>
        <v>No</v>
      </c>
      <c r="J867" s="7" t="str">
        <f>VLOOKUP($A867,'Medical Examinations'!$A$1:$P$2336,15,FALSE)</f>
        <v>Over weight</v>
      </c>
      <c r="K867" s="7" t="str">
        <f>VLOOKUP($A867,'Medical Examinations'!$A$1:$P$2336,16,FALSE)</f>
        <v>Diabetes</v>
      </c>
      <c r="L867" s="12">
        <f>VLOOKUP($A867,'Hospitalisation Details'!$A$1:$U$2344,18,FALSE)</f>
        <v>22915</v>
      </c>
      <c r="M867" s="21">
        <f>VLOOKUP($A867,'Hospitalisation Details'!$A$1:$U$2344,21,FALSE)</f>
        <v>12369.89</v>
      </c>
      <c r="N867" s="9" t="str">
        <f>VLOOKUP($A867,'Hospitalisation Details'!$A$1:$U$2344,14,FALSE)</f>
        <v>tier - 3</v>
      </c>
      <c r="O867" s="9" t="str">
        <f>VLOOKUP($A867,'Hospitalisation Details'!$A$1:$U$2344,15,FALSE)</f>
        <v>tier - 2</v>
      </c>
      <c r="P867" s="9" t="str">
        <f>VLOOKUP($A867,'Hospitalisation Details'!$A$1:$U$2344,16,FALSE)</f>
        <v>R1024</v>
      </c>
      <c r="Q867" s="9">
        <f>VLOOKUP($A867,'Hospitalisation Details'!$A$1:$U$2344,20,FALSE)</f>
        <v>60</v>
      </c>
    </row>
    <row r="868" spans="1:17" ht="15.75" x14ac:dyDescent="0.25">
      <c r="A868" s="10" t="s">
        <v>1504</v>
      </c>
      <c r="B868" s="7" t="str">
        <f>VLOOKUP($A868,'Customer Names'!$A$1:$E$2336,4,FALSE)</f>
        <v xml:space="preserve">  Chad</v>
      </c>
      <c r="C868" s="7">
        <f>VLOOKUP($A868,'Medical Examinations'!$A$1:$P$2336,2,FALSE)</f>
        <v>36.1</v>
      </c>
      <c r="D868" s="7">
        <f>VLOOKUP($A868,'Medical Examinations'!$A$1:$P$2336,3,FALSE)</f>
        <v>5.65</v>
      </c>
      <c r="E868" s="7" t="str">
        <f>VLOOKUP($A868,'Medical Examinations'!$A$1:$P$2336,13,FALSE)</f>
        <v>Yes</v>
      </c>
      <c r="F868" s="7" t="str">
        <f>VLOOKUP($A868,'Medical Examinations'!$A$1:$P$2336,5,FALSE)</f>
        <v>No</v>
      </c>
      <c r="G868" s="7" t="str">
        <f>VLOOKUP($A868,'Medical Examinations'!$A$1:$P$2336,6,FALSE)</f>
        <v>No</v>
      </c>
      <c r="H868" s="7">
        <f>VLOOKUP($A868,'Medical Examinations'!$A$1:$P$2336,12,FALSE)</f>
        <v>2</v>
      </c>
      <c r="I868" s="7" t="str">
        <f>VLOOKUP($A868,'Medical Examinations'!$A$1:$P$2336,14,FALSE)</f>
        <v>No</v>
      </c>
      <c r="J868" s="7" t="str">
        <f>VLOOKUP($A868,'Medical Examinations'!$A$1:$P$2336,15,FALSE)</f>
        <v>Obesity</v>
      </c>
      <c r="K868" s="7" t="str">
        <f>VLOOKUP($A868,'Medical Examinations'!$A$1:$P$2336,16,FALSE)</f>
        <v>Normal</v>
      </c>
      <c r="L868" s="12">
        <f>VLOOKUP($A868,'Hospitalisation Details'!$A$1:$U$2344,18,FALSE)</f>
        <v>24470</v>
      </c>
      <c r="M868" s="21">
        <f>VLOOKUP($A868,'Hospitalisation Details'!$A$1:$U$2344,21,FALSE)</f>
        <v>12363.55</v>
      </c>
      <c r="N868" s="9" t="str">
        <f>VLOOKUP($A868,'Hospitalisation Details'!$A$1:$U$2344,14,FALSE)</f>
        <v>tier - 3</v>
      </c>
      <c r="O868" s="9" t="str">
        <f>VLOOKUP($A868,'Hospitalisation Details'!$A$1:$U$2344,15,FALSE)</f>
        <v>tier - 3</v>
      </c>
      <c r="P868" s="9" t="str">
        <f>VLOOKUP($A868,'Hospitalisation Details'!$A$1:$U$2344,16,FALSE)</f>
        <v>R1011</v>
      </c>
      <c r="Q868" s="9">
        <f>VLOOKUP($A868,'Hospitalisation Details'!$A$1:$U$2344,20,FALSE)</f>
        <v>56</v>
      </c>
    </row>
    <row r="869" spans="1:17" ht="15.75" x14ac:dyDescent="0.25">
      <c r="A869" s="10" t="s">
        <v>1503</v>
      </c>
      <c r="B869" s="7" t="str">
        <f>VLOOKUP($A869,'Customer Names'!$A$1:$E$2336,4,FALSE)</f>
        <v xml:space="preserve">  Mark</v>
      </c>
      <c r="C869" s="7">
        <f>VLOOKUP($A869,'Medical Examinations'!$A$1:$P$2336,2,FALSE)</f>
        <v>37.1</v>
      </c>
      <c r="D869" s="7">
        <f>VLOOKUP($A869,'Medical Examinations'!$A$1:$P$2336,3,FALSE)</f>
        <v>11.21</v>
      </c>
      <c r="E869" s="7" t="str">
        <f>VLOOKUP($A869,'Medical Examinations'!$A$1:$P$2336,13,FALSE)</f>
        <v>Yes</v>
      </c>
      <c r="F869" s="7" t="str">
        <f>VLOOKUP($A869,'Medical Examinations'!$A$1:$P$2336,5,FALSE)</f>
        <v>No</v>
      </c>
      <c r="G869" s="7" t="str">
        <f>VLOOKUP($A869,'Medical Examinations'!$A$1:$P$2336,6,FALSE)</f>
        <v>Yes</v>
      </c>
      <c r="H869" s="7">
        <f>VLOOKUP($A869,'Medical Examinations'!$A$1:$P$2336,12,FALSE)</f>
        <v>1</v>
      </c>
      <c r="I869" s="7" t="str">
        <f>VLOOKUP($A869,'Medical Examinations'!$A$1:$P$2336,14,FALSE)</f>
        <v>No</v>
      </c>
      <c r="J869" s="7" t="str">
        <f>VLOOKUP($A869,'Medical Examinations'!$A$1:$P$2336,15,FALSE)</f>
        <v>Obesity</v>
      </c>
      <c r="K869" s="7" t="str">
        <f>VLOOKUP($A869,'Medical Examinations'!$A$1:$P$2336,16,FALSE)</f>
        <v>Diabetes</v>
      </c>
      <c r="L869" s="12">
        <f>VLOOKUP($A869,'Hospitalisation Details'!$A$1:$U$2344,18,FALSE)</f>
        <v>23276</v>
      </c>
      <c r="M869" s="21">
        <f>VLOOKUP($A869,'Hospitalisation Details'!$A$1:$U$2344,21,FALSE)</f>
        <v>12347.17</v>
      </c>
      <c r="N869" s="9" t="str">
        <f>VLOOKUP($A869,'Hospitalisation Details'!$A$1:$U$2344,14,FALSE)</f>
        <v>tier - 3</v>
      </c>
      <c r="O869" s="9" t="str">
        <f>VLOOKUP($A869,'Hospitalisation Details'!$A$1:$U$2344,15,FALSE)</f>
        <v>tier - 3</v>
      </c>
      <c r="P869" s="9" t="str">
        <f>VLOOKUP($A869,'Hospitalisation Details'!$A$1:$U$2344,16,FALSE)</f>
        <v>R1011</v>
      </c>
      <c r="Q869" s="9">
        <f>VLOOKUP($A869,'Hospitalisation Details'!$A$1:$U$2344,20,FALSE)</f>
        <v>59</v>
      </c>
    </row>
    <row r="870" spans="1:17" ht="15.75" x14ac:dyDescent="0.25">
      <c r="A870" s="10" t="s">
        <v>1502</v>
      </c>
      <c r="B870" s="7" t="str">
        <f>VLOOKUP($A870,'Customer Names'!$A$1:$E$2336,4,FALSE)</f>
        <v xml:space="preserve">  David</v>
      </c>
      <c r="C870" s="7">
        <f>VLOOKUP($A870,'Medical Examinations'!$A$1:$P$2336,2,FALSE)</f>
        <v>27.5</v>
      </c>
      <c r="D870" s="7">
        <f>VLOOKUP($A870,'Medical Examinations'!$A$1:$P$2336,3,FALSE)</f>
        <v>10.62</v>
      </c>
      <c r="E870" s="7" t="str">
        <f>VLOOKUP($A870,'Medical Examinations'!$A$1:$P$2336,13,FALSE)</f>
        <v>Yes</v>
      </c>
      <c r="F870" s="7" t="str">
        <f>VLOOKUP($A870,'Medical Examinations'!$A$1:$P$2336,5,FALSE)</f>
        <v>No</v>
      </c>
      <c r="G870" s="7" t="str">
        <f>VLOOKUP($A870,'Medical Examinations'!$A$1:$P$2336,6,FALSE)</f>
        <v>Yes</v>
      </c>
      <c r="H870" s="7">
        <f>VLOOKUP($A870,'Medical Examinations'!$A$1:$P$2336,12,FALSE)</f>
        <v>1</v>
      </c>
      <c r="I870" s="7" t="str">
        <f>VLOOKUP($A870,'Medical Examinations'!$A$1:$P$2336,14,FALSE)</f>
        <v>No</v>
      </c>
      <c r="J870" s="7" t="str">
        <f>VLOOKUP($A870,'Medical Examinations'!$A$1:$P$2336,15,FALSE)</f>
        <v>Over weight</v>
      </c>
      <c r="K870" s="7" t="str">
        <f>VLOOKUP($A870,'Medical Examinations'!$A$1:$P$2336,16,FALSE)</f>
        <v>Diabetes</v>
      </c>
      <c r="L870" s="12">
        <f>VLOOKUP($A870,'Hospitalisation Details'!$A$1:$U$2344,18,FALSE)</f>
        <v>23225</v>
      </c>
      <c r="M870" s="21">
        <f>VLOOKUP($A870,'Hospitalisation Details'!$A$1:$U$2344,21,FALSE)</f>
        <v>12333.83</v>
      </c>
      <c r="N870" s="9" t="str">
        <f>VLOOKUP($A870,'Hospitalisation Details'!$A$1:$U$2344,14,FALSE)</f>
        <v>tier - 3</v>
      </c>
      <c r="O870" s="9" t="str">
        <f>VLOOKUP($A870,'Hospitalisation Details'!$A$1:$U$2344,15,FALSE)</f>
        <v>tier - 2</v>
      </c>
      <c r="P870" s="9" t="str">
        <f>VLOOKUP($A870,'Hospitalisation Details'!$A$1:$U$2344,16,FALSE)</f>
        <v>R1011</v>
      </c>
      <c r="Q870" s="9">
        <f>VLOOKUP($A870,'Hospitalisation Details'!$A$1:$U$2344,20,FALSE)</f>
        <v>59</v>
      </c>
    </row>
    <row r="871" spans="1:17" ht="15.75" x14ac:dyDescent="0.25">
      <c r="A871" s="10" t="s">
        <v>1501</v>
      </c>
      <c r="B871" s="7" t="str">
        <f>VLOOKUP($A871,'Customer Names'!$A$1:$E$2336,4,FALSE)</f>
        <v xml:space="preserve">  Matthew R</v>
      </c>
      <c r="C871" s="7">
        <f>VLOOKUP($A871,'Medical Examinations'!$A$1:$P$2336,2,FALSE)</f>
        <v>24.7</v>
      </c>
      <c r="D871" s="7">
        <f>VLOOKUP($A871,'Medical Examinations'!$A$1:$P$2336,3,FALSE)</f>
        <v>10.7</v>
      </c>
      <c r="E871" s="7" t="str">
        <f>VLOOKUP($A871,'Medical Examinations'!$A$1:$P$2336,13,FALSE)</f>
        <v>Yes</v>
      </c>
      <c r="F871" s="7" t="str">
        <f>VLOOKUP($A871,'Medical Examinations'!$A$1:$P$2336,5,FALSE)</f>
        <v>No</v>
      </c>
      <c r="G871" s="7" t="str">
        <f>VLOOKUP($A871,'Medical Examinations'!$A$1:$P$2336,6,FALSE)</f>
        <v>Yes</v>
      </c>
      <c r="H871" s="7">
        <f>VLOOKUP($A871,'Medical Examinations'!$A$1:$P$2336,12,FALSE)</f>
        <v>1</v>
      </c>
      <c r="I871" s="7" t="str">
        <f>VLOOKUP($A871,'Medical Examinations'!$A$1:$P$2336,14,FALSE)</f>
        <v>No</v>
      </c>
      <c r="J871" s="7" t="str">
        <f>VLOOKUP($A871,'Medical Examinations'!$A$1:$P$2336,15,FALSE)</f>
        <v>Normal weight</v>
      </c>
      <c r="K871" s="7" t="str">
        <f>VLOOKUP($A871,'Medical Examinations'!$A$1:$P$2336,16,FALSE)</f>
        <v>Diabetes</v>
      </c>
      <c r="L871" s="12">
        <f>VLOOKUP($A871,'Hospitalisation Details'!$A$1:$U$2344,18,FALSE)</f>
        <v>23252</v>
      </c>
      <c r="M871" s="21">
        <f>VLOOKUP($A871,'Hospitalisation Details'!$A$1:$U$2344,21,FALSE)</f>
        <v>12323.94</v>
      </c>
      <c r="N871" s="9" t="str">
        <f>VLOOKUP($A871,'Hospitalisation Details'!$A$1:$U$2344,14,FALSE)</f>
        <v>tier - 3</v>
      </c>
      <c r="O871" s="9" t="str">
        <f>VLOOKUP($A871,'Hospitalisation Details'!$A$1:$U$2344,15,FALSE)</f>
        <v>tier - 3</v>
      </c>
      <c r="P871" s="9" t="str">
        <f>VLOOKUP($A871,'Hospitalisation Details'!$A$1:$U$2344,16,FALSE)</f>
        <v>R1017</v>
      </c>
      <c r="Q871" s="9">
        <f>VLOOKUP($A871,'Hospitalisation Details'!$A$1:$U$2344,20,FALSE)</f>
        <v>59</v>
      </c>
    </row>
    <row r="872" spans="1:17" ht="15.75" x14ac:dyDescent="0.25">
      <c r="A872" s="10" t="s">
        <v>1500</v>
      </c>
      <c r="B872" s="7" t="str">
        <f>VLOOKUP($A872,'Customer Names'!$A$1:$E$2336,4,FALSE)</f>
        <v xml:space="preserve">  Orla</v>
      </c>
      <c r="C872" s="7">
        <f>VLOOKUP($A872,'Medical Examinations'!$A$1:$P$2336,2,FALSE)</f>
        <v>26.78</v>
      </c>
      <c r="D872" s="7">
        <f>VLOOKUP($A872,'Medical Examinations'!$A$1:$P$2336,3,FALSE)</f>
        <v>10.02</v>
      </c>
      <c r="E872" s="7" t="str">
        <f>VLOOKUP($A872,'Medical Examinations'!$A$1:$P$2336,13,FALSE)</f>
        <v>Yes</v>
      </c>
      <c r="F872" s="7" t="str">
        <f>VLOOKUP($A872,'Medical Examinations'!$A$1:$P$2336,5,FALSE)</f>
        <v>No</v>
      </c>
      <c r="G872" s="7" t="str">
        <f>VLOOKUP($A872,'Medical Examinations'!$A$1:$P$2336,6,FALSE)</f>
        <v>Yes</v>
      </c>
      <c r="H872" s="7">
        <f>VLOOKUP($A872,'Medical Examinations'!$A$1:$P$2336,12,FALSE)</f>
        <v>1</v>
      </c>
      <c r="I872" s="7" t="str">
        <f>VLOOKUP($A872,'Medical Examinations'!$A$1:$P$2336,14,FALSE)</f>
        <v>No</v>
      </c>
      <c r="J872" s="7" t="str">
        <f>VLOOKUP($A872,'Medical Examinations'!$A$1:$P$2336,15,FALSE)</f>
        <v>Over weight</v>
      </c>
      <c r="K872" s="7" t="str">
        <f>VLOOKUP($A872,'Medical Examinations'!$A$1:$P$2336,16,FALSE)</f>
        <v>Diabetes</v>
      </c>
      <c r="L872" s="12">
        <f>VLOOKUP($A872,'Hospitalisation Details'!$A$1:$U$2344,18,FALSE)</f>
        <v>23312</v>
      </c>
      <c r="M872" s="21">
        <f>VLOOKUP($A872,'Hospitalisation Details'!$A$1:$U$2344,21,FALSE)</f>
        <v>12299.59</v>
      </c>
      <c r="N872" s="9" t="str">
        <f>VLOOKUP($A872,'Hospitalisation Details'!$A$1:$U$2344,14,FALSE)</f>
        <v>tier - 3</v>
      </c>
      <c r="O872" s="9" t="str">
        <f>VLOOKUP($A872,'Hospitalisation Details'!$A$1:$U$2344,15,FALSE)</f>
        <v>tier - 1</v>
      </c>
      <c r="P872" s="9" t="str">
        <f>VLOOKUP($A872,'Hospitalisation Details'!$A$1:$U$2344,16,FALSE)</f>
        <v>R1025</v>
      </c>
      <c r="Q872" s="9">
        <f>VLOOKUP($A872,'Hospitalisation Details'!$A$1:$U$2344,20,FALSE)</f>
        <v>59</v>
      </c>
    </row>
    <row r="873" spans="1:17" ht="15.75" x14ac:dyDescent="0.25">
      <c r="A873" s="10" t="s">
        <v>1499</v>
      </c>
      <c r="B873" s="7" t="str">
        <f>VLOOKUP($A873,'Customer Names'!$A$1:$E$2336,4,FALSE)</f>
        <v xml:space="preserve">  Shaista S</v>
      </c>
      <c r="C873" s="7">
        <f>VLOOKUP($A873,'Medical Examinations'!$A$1:$P$2336,2,FALSE)</f>
        <v>45.8</v>
      </c>
      <c r="D873" s="7">
        <f>VLOOKUP($A873,'Medical Examinations'!$A$1:$P$2336,3,FALSE)</f>
        <v>4.8499999999999996</v>
      </c>
      <c r="E873" s="7" t="str">
        <f>VLOOKUP($A873,'Medical Examinations'!$A$1:$P$2336,13,FALSE)</f>
        <v>No</v>
      </c>
      <c r="F873" s="7" t="str">
        <f>VLOOKUP($A873,'Medical Examinations'!$A$1:$P$2336,5,FALSE)</f>
        <v>No</v>
      </c>
      <c r="G873" s="7" t="str">
        <f>VLOOKUP($A873,'Medical Examinations'!$A$1:$P$2336,6,FALSE)</f>
        <v>No</v>
      </c>
      <c r="H873" s="7" t="str">
        <f>VLOOKUP($A873,'Medical Examinations'!$A$1:$P$2336,12,FALSE)</f>
        <v>0</v>
      </c>
      <c r="I873" s="7" t="str">
        <f>VLOOKUP($A873,'Medical Examinations'!$A$1:$P$2336,14,FALSE)</f>
        <v>No</v>
      </c>
      <c r="J873" s="7" t="str">
        <f>VLOOKUP($A873,'Medical Examinations'!$A$1:$P$2336,15,FALSE)</f>
        <v>Obesity</v>
      </c>
      <c r="K873" s="7" t="str">
        <f>VLOOKUP($A873,'Medical Examinations'!$A$1:$P$2336,16,FALSE)</f>
        <v>Normal</v>
      </c>
      <c r="L873" s="12">
        <f>VLOOKUP($A873,'Hospitalisation Details'!$A$1:$U$2344,18,FALSE)</f>
        <v>33175</v>
      </c>
      <c r="M873" s="21">
        <f>VLOOKUP($A873,'Hospitalisation Details'!$A$1:$U$2344,21,FALSE)</f>
        <v>12282.38</v>
      </c>
      <c r="N873" s="9" t="str">
        <f>VLOOKUP($A873,'Hospitalisation Details'!$A$1:$U$2344,14,FALSE)</f>
        <v>tier - 3</v>
      </c>
      <c r="O873" s="9" t="str">
        <f>VLOOKUP($A873,'Hospitalisation Details'!$A$1:$U$2344,15,FALSE)</f>
        <v>tier - 1</v>
      </c>
      <c r="P873" s="9" t="str">
        <f>VLOOKUP($A873,'Hospitalisation Details'!$A$1:$U$2344,16,FALSE)</f>
        <v>R1011</v>
      </c>
      <c r="Q873" s="9">
        <f>VLOOKUP($A873,'Hospitalisation Details'!$A$1:$U$2344,20,FALSE)</f>
        <v>32</v>
      </c>
    </row>
    <row r="874" spans="1:17" ht="15.75" x14ac:dyDescent="0.25">
      <c r="A874" s="10" t="s">
        <v>1498</v>
      </c>
      <c r="B874" s="7" t="str">
        <f>VLOOKUP($A874,'Customer Names'!$A$1:$E$2336,4,FALSE)</f>
        <v xml:space="preserve">  Emily</v>
      </c>
      <c r="C874" s="7">
        <f>VLOOKUP($A874,'Medical Examinations'!$A$1:$P$2336,2,FALSE)</f>
        <v>29</v>
      </c>
      <c r="D874" s="7">
        <f>VLOOKUP($A874,'Medical Examinations'!$A$1:$P$2336,3,FALSE)</f>
        <v>4.3899999999999997</v>
      </c>
      <c r="E874" s="7" t="str">
        <f>VLOOKUP($A874,'Medical Examinations'!$A$1:$P$2336,13,FALSE)</f>
        <v>Yes</v>
      </c>
      <c r="F874" s="7" t="str">
        <f>VLOOKUP($A874,'Medical Examinations'!$A$1:$P$2336,5,FALSE)</f>
        <v>No</v>
      </c>
      <c r="G874" s="7" t="str">
        <f>VLOOKUP($A874,'Medical Examinations'!$A$1:$P$2336,6,FALSE)</f>
        <v>No</v>
      </c>
      <c r="H874" s="7">
        <f>VLOOKUP($A874,'Medical Examinations'!$A$1:$P$2336,12,FALSE)</f>
        <v>2</v>
      </c>
      <c r="I874" s="7" t="str">
        <f>VLOOKUP($A874,'Medical Examinations'!$A$1:$P$2336,14,FALSE)</f>
        <v>No</v>
      </c>
      <c r="J874" s="7" t="str">
        <f>VLOOKUP($A874,'Medical Examinations'!$A$1:$P$2336,15,FALSE)</f>
        <v>Over weight</v>
      </c>
      <c r="K874" s="7" t="str">
        <f>VLOOKUP($A874,'Medical Examinations'!$A$1:$P$2336,16,FALSE)</f>
        <v>Normal</v>
      </c>
      <c r="L874" s="12">
        <f>VLOOKUP($A874,'Hospitalisation Details'!$A$1:$U$2344,18,FALSE)</f>
        <v>24427</v>
      </c>
      <c r="M874" s="21">
        <f>VLOOKUP($A874,'Hospitalisation Details'!$A$1:$U$2344,21,FALSE)</f>
        <v>12282.03</v>
      </c>
      <c r="N874" s="9" t="str">
        <f>VLOOKUP($A874,'Hospitalisation Details'!$A$1:$U$2344,14,FALSE)</f>
        <v>tier - 3</v>
      </c>
      <c r="O874" s="9" t="str">
        <f>VLOOKUP($A874,'Hospitalisation Details'!$A$1:$U$2344,15,FALSE)</f>
        <v>tier - 1</v>
      </c>
      <c r="P874" s="9" t="str">
        <f>VLOOKUP($A874,'Hospitalisation Details'!$A$1:$U$2344,16,FALSE)</f>
        <v>R1025</v>
      </c>
      <c r="Q874" s="9">
        <f>VLOOKUP($A874,'Hospitalisation Details'!$A$1:$U$2344,20,FALSE)</f>
        <v>56</v>
      </c>
    </row>
    <row r="875" spans="1:17" ht="15.75" x14ac:dyDescent="0.25">
      <c r="A875" s="10" t="s">
        <v>1497</v>
      </c>
      <c r="B875" s="7" t="str">
        <f>VLOOKUP($A875,'Customer Names'!$A$1:$E$2336,4,FALSE)</f>
        <v xml:space="preserve">  Julie A</v>
      </c>
      <c r="C875" s="7">
        <f>VLOOKUP($A875,'Medical Examinations'!$A$1:$P$2336,2,FALSE)</f>
        <v>33.534999999999997</v>
      </c>
      <c r="D875" s="7">
        <f>VLOOKUP($A875,'Medical Examinations'!$A$1:$P$2336,3,FALSE)</f>
        <v>8.24</v>
      </c>
      <c r="E875" s="7" t="str">
        <f>VLOOKUP($A875,'Medical Examinations'!$A$1:$P$2336,13,FALSE)</f>
        <v>Yes</v>
      </c>
      <c r="F875" s="7" t="str">
        <f>VLOOKUP($A875,'Medical Examinations'!$A$1:$P$2336,5,FALSE)</f>
        <v>No</v>
      </c>
      <c r="G875" s="7" t="str">
        <f>VLOOKUP($A875,'Medical Examinations'!$A$1:$P$2336,6,FALSE)</f>
        <v>No</v>
      </c>
      <c r="H875" s="7" t="str">
        <f>VLOOKUP($A875,'Medical Examinations'!$A$1:$P$2336,12,FALSE)</f>
        <v>0</v>
      </c>
      <c r="I875" s="7" t="str">
        <f>VLOOKUP($A875,'Medical Examinations'!$A$1:$P$2336,14,FALSE)</f>
        <v>No</v>
      </c>
      <c r="J875" s="7" t="str">
        <f>VLOOKUP($A875,'Medical Examinations'!$A$1:$P$2336,15,FALSE)</f>
        <v>Obesity</v>
      </c>
      <c r="K875" s="7" t="str">
        <f>VLOOKUP($A875,'Medical Examinations'!$A$1:$P$2336,16,FALSE)</f>
        <v>Diabetes</v>
      </c>
      <c r="L875" s="12">
        <f>VLOOKUP($A875,'Hospitalisation Details'!$A$1:$U$2344,18,FALSE)</f>
        <v>24712</v>
      </c>
      <c r="M875" s="21">
        <f>VLOOKUP($A875,'Hospitalisation Details'!$A$1:$U$2344,21,FALSE)</f>
        <v>12269.69</v>
      </c>
      <c r="N875" s="9" t="str">
        <f>VLOOKUP($A875,'Hospitalisation Details'!$A$1:$U$2344,14,FALSE)</f>
        <v>tier - 3</v>
      </c>
      <c r="O875" s="9" t="str">
        <f>VLOOKUP($A875,'Hospitalisation Details'!$A$1:$U$2344,15,FALSE)</f>
        <v>tier - 2</v>
      </c>
      <c r="P875" s="9" t="str">
        <f>VLOOKUP($A875,'Hospitalisation Details'!$A$1:$U$2344,16,FALSE)</f>
        <v>R1012</v>
      </c>
      <c r="Q875" s="9">
        <f>VLOOKUP($A875,'Hospitalisation Details'!$A$1:$U$2344,20,FALSE)</f>
        <v>55</v>
      </c>
    </row>
    <row r="876" spans="1:17" ht="15.75" x14ac:dyDescent="0.25">
      <c r="A876" s="10" t="s">
        <v>1496</v>
      </c>
      <c r="B876" s="7" t="str">
        <f>VLOOKUP($A876,'Customer Names'!$A$1:$E$2336,4,FALSE)</f>
        <v xml:space="preserve">  Megumi</v>
      </c>
      <c r="C876" s="7">
        <f>VLOOKUP($A876,'Medical Examinations'!$A$1:$P$2336,2,FALSE)</f>
        <v>32.774999999999999</v>
      </c>
      <c r="D876" s="7">
        <f>VLOOKUP($A876,'Medical Examinations'!$A$1:$P$2336,3,FALSE)</f>
        <v>9.77</v>
      </c>
      <c r="E876" s="7" t="str">
        <f>VLOOKUP($A876,'Medical Examinations'!$A$1:$P$2336,13,FALSE)</f>
        <v>Yes</v>
      </c>
      <c r="F876" s="7" t="str">
        <f>VLOOKUP($A876,'Medical Examinations'!$A$1:$P$2336,5,FALSE)</f>
        <v>No</v>
      </c>
      <c r="G876" s="7" t="str">
        <f>VLOOKUP($A876,'Medical Examinations'!$A$1:$P$2336,6,FALSE)</f>
        <v>No</v>
      </c>
      <c r="H876" s="7" t="str">
        <f>VLOOKUP($A876,'Medical Examinations'!$A$1:$P$2336,12,FALSE)</f>
        <v>0</v>
      </c>
      <c r="I876" s="7" t="str">
        <f>VLOOKUP($A876,'Medical Examinations'!$A$1:$P$2336,14,FALSE)</f>
        <v>No</v>
      </c>
      <c r="J876" s="7" t="str">
        <f>VLOOKUP($A876,'Medical Examinations'!$A$1:$P$2336,15,FALSE)</f>
        <v>Obesity</v>
      </c>
      <c r="K876" s="7" t="str">
        <f>VLOOKUP($A876,'Medical Examinations'!$A$1:$P$2336,16,FALSE)</f>
        <v>Diabetes</v>
      </c>
      <c r="L876" s="12">
        <f>VLOOKUP($A876,'Hospitalisation Details'!$A$1:$U$2344,18,FALSE)</f>
        <v>24836</v>
      </c>
      <c r="M876" s="21">
        <f>VLOOKUP($A876,'Hospitalisation Details'!$A$1:$U$2344,21,FALSE)</f>
        <v>12268.63</v>
      </c>
      <c r="N876" s="9" t="str">
        <f>VLOOKUP($A876,'Hospitalisation Details'!$A$1:$U$2344,14,FALSE)</f>
        <v>tier - 3</v>
      </c>
      <c r="O876" s="9" t="str">
        <f>VLOOKUP($A876,'Hospitalisation Details'!$A$1:$U$2344,15,FALSE)</f>
        <v>tier - 1</v>
      </c>
      <c r="P876" s="9" t="str">
        <f>VLOOKUP($A876,'Hospitalisation Details'!$A$1:$U$2344,16,FALSE)</f>
        <v>R1012</v>
      </c>
      <c r="Q876" s="9">
        <f>VLOOKUP($A876,'Hospitalisation Details'!$A$1:$U$2344,20,FALSE)</f>
        <v>55</v>
      </c>
    </row>
    <row r="877" spans="1:17" ht="15.75" x14ac:dyDescent="0.25">
      <c r="A877" s="10" t="s">
        <v>1495</v>
      </c>
      <c r="B877" s="7" t="str">
        <f>VLOOKUP($A877,'Customer Names'!$A$1:$E$2336,4,FALSE)</f>
        <v xml:space="preserve">  Skylar</v>
      </c>
      <c r="C877" s="7">
        <f>VLOOKUP($A877,'Medical Examinations'!$A$1:$P$2336,2,FALSE)</f>
        <v>37.51</v>
      </c>
      <c r="D877" s="7">
        <f>VLOOKUP($A877,'Medical Examinations'!$A$1:$P$2336,3,FALSE)</f>
        <v>5.5</v>
      </c>
      <c r="E877" s="7" t="str">
        <f>VLOOKUP($A877,'Medical Examinations'!$A$1:$P$2336,13,FALSE)</f>
        <v>Yes</v>
      </c>
      <c r="F877" s="7" t="str">
        <f>VLOOKUP($A877,'Medical Examinations'!$A$1:$P$2336,5,FALSE)</f>
        <v>No</v>
      </c>
      <c r="G877" s="7" t="str">
        <f>VLOOKUP($A877,'Medical Examinations'!$A$1:$P$2336,6,FALSE)</f>
        <v>No</v>
      </c>
      <c r="H877" s="7">
        <f>VLOOKUP($A877,'Medical Examinations'!$A$1:$P$2336,12,FALSE)</f>
        <v>2</v>
      </c>
      <c r="I877" s="7" t="str">
        <f>VLOOKUP($A877,'Medical Examinations'!$A$1:$P$2336,14,FALSE)</f>
        <v>No</v>
      </c>
      <c r="J877" s="7" t="str">
        <f>VLOOKUP($A877,'Medical Examinations'!$A$1:$P$2336,15,FALSE)</f>
        <v>Obesity</v>
      </c>
      <c r="K877" s="7" t="str">
        <f>VLOOKUP($A877,'Medical Examinations'!$A$1:$P$2336,16,FALSE)</f>
        <v>Normal</v>
      </c>
      <c r="L877" s="12">
        <f>VLOOKUP($A877,'Hospitalisation Details'!$A$1:$U$2344,18,FALSE)</f>
        <v>24447</v>
      </c>
      <c r="M877" s="21">
        <f>VLOOKUP($A877,'Hospitalisation Details'!$A$1:$U$2344,21,FALSE)</f>
        <v>12265.51</v>
      </c>
      <c r="N877" s="9" t="str">
        <f>VLOOKUP($A877,'Hospitalisation Details'!$A$1:$U$2344,14,FALSE)</f>
        <v>tier - 3</v>
      </c>
      <c r="O877" s="9" t="str">
        <f>VLOOKUP($A877,'Hospitalisation Details'!$A$1:$U$2344,15,FALSE)</f>
        <v>tier - 3</v>
      </c>
      <c r="P877" s="9" t="str">
        <f>VLOOKUP($A877,'Hospitalisation Details'!$A$1:$U$2344,16,FALSE)</f>
        <v>R1013</v>
      </c>
      <c r="Q877" s="9">
        <f>VLOOKUP($A877,'Hospitalisation Details'!$A$1:$U$2344,20,FALSE)</f>
        <v>56</v>
      </c>
    </row>
    <row r="878" spans="1:17" ht="15.75" x14ac:dyDescent="0.25">
      <c r="A878" s="10" t="s">
        <v>1494</v>
      </c>
      <c r="B878" s="7" t="str">
        <f>VLOOKUP($A878,'Customer Names'!$A$1:$E$2336,4,FALSE)</f>
        <v xml:space="preserve">  Victoria</v>
      </c>
      <c r="C878" s="7">
        <f>VLOOKUP($A878,'Medical Examinations'!$A$1:$P$2336,2,FALSE)</f>
        <v>39.86</v>
      </c>
      <c r="D878" s="7">
        <f>VLOOKUP($A878,'Medical Examinations'!$A$1:$P$2336,3,FALSE)</f>
        <v>11.84</v>
      </c>
      <c r="E878" s="7" t="str">
        <f>VLOOKUP($A878,'Medical Examinations'!$A$1:$P$2336,13,FALSE)</f>
        <v>Yes</v>
      </c>
      <c r="F878" s="7" t="str">
        <f>VLOOKUP($A878,'Medical Examinations'!$A$1:$P$2336,5,FALSE)</f>
        <v>No</v>
      </c>
      <c r="G878" s="7" t="str">
        <f>VLOOKUP($A878,'Medical Examinations'!$A$1:$P$2336,6,FALSE)</f>
        <v>No</v>
      </c>
      <c r="H878" s="7">
        <f>VLOOKUP($A878,'Medical Examinations'!$A$1:$P$2336,12,FALSE)</f>
        <v>1</v>
      </c>
      <c r="I878" s="7" t="str">
        <f>VLOOKUP($A878,'Medical Examinations'!$A$1:$P$2336,14,FALSE)</f>
        <v>No</v>
      </c>
      <c r="J878" s="7" t="str">
        <f>VLOOKUP($A878,'Medical Examinations'!$A$1:$P$2336,15,FALSE)</f>
        <v>Obesity</v>
      </c>
      <c r="K878" s="7" t="str">
        <f>VLOOKUP($A878,'Medical Examinations'!$A$1:$P$2336,16,FALSE)</f>
        <v>Diabetes</v>
      </c>
      <c r="L878" s="12">
        <f>VLOOKUP($A878,'Hospitalisation Details'!$A$1:$U$2344,18,FALSE)</f>
        <v>31637</v>
      </c>
      <c r="M878" s="21">
        <f>VLOOKUP($A878,'Hospitalisation Details'!$A$1:$U$2344,21,FALSE)</f>
        <v>12255.04</v>
      </c>
      <c r="N878" s="9" t="str">
        <f>VLOOKUP($A878,'Hospitalisation Details'!$A$1:$U$2344,14,FALSE)</f>
        <v>tier - 3</v>
      </c>
      <c r="O878" s="9" t="str">
        <f>VLOOKUP($A878,'Hospitalisation Details'!$A$1:$U$2344,15,FALSE)</f>
        <v>tier - 2</v>
      </c>
      <c r="P878" s="9" t="str">
        <f>VLOOKUP($A878,'Hospitalisation Details'!$A$1:$U$2344,16,FALSE)</f>
        <v>R1026</v>
      </c>
      <c r="Q878" s="9">
        <f>VLOOKUP($A878,'Hospitalisation Details'!$A$1:$U$2344,20,FALSE)</f>
        <v>36</v>
      </c>
    </row>
    <row r="879" spans="1:17" ht="15.75" x14ac:dyDescent="0.25">
      <c r="A879" s="10" t="s">
        <v>1493</v>
      </c>
      <c r="B879" s="7" t="str">
        <f>VLOOKUP($A879,'Customer Names'!$A$1:$E$2336,4,FALSE)</f>
        <v xml:space="preserve">  Amanda L</v>
      </c>
      <c r="C879" s="7">
        <f>VLOOKUP($A879,'Medical Examinations'!$A$1:$P$2336,2,FALSE)</f>
        <v>42.13</v>
      </c>
      <c r="D879" s="7">
        <f>VLOOKUP($A879,'Medical Examinations'!$A$1:$P$2336,3,FALSE)</f>
        <v>4.66</v>
      </c>
      <c r="E879" s="7" t="str">
        <f>VLOOKUP($A879,'Medical Examinations'!$A$1:$P$2336,13,FALSE)</f>
        <v>No</v>
      </c>
      <c r="F879" s="7" t="str">
        <f>VLOOKUP($A879,'Medical Examinations'!$A$1:$P$2336,5,FALSE)</f>
        <v>No</v>
      </c>
      <c r="G879" s="7" t="str">
        <f>VLOOKUP($A879,'Medical Examinations'!$A$1:$P$2336,6,FALSE)</f>
        <v>No</v>
      </c>
      <c r="H879" s="7" t="str">
        <f>VLOOKUP($A879,'Medical Examinations'!$A$1:$P$2336,12,FALSE)</f>
        <v>0</v>
      </c>
      <c r="I879" s="7" t="str">
        <f>VLOOKUP($A879,'Medical Examinations'!$A$1:$P$2336,14,FALSE)</f>
        <v>No</v>
      </c>
      <c r="J879" s="7" t="str">
        <f>VLOOKUP($A879,'Medical Examinations'!$A$1:$P$2336,15,FALSE)</f>
        <v>Obesity</v>
      </c>
      <c r="K879" s="7" t="str">
        <f>VLOOKUP($A879,'Medical Examinations'!$A$1:$P$2336,16,FALSE)</f>
        <v>Normal</v>
      </c>
      <c r="L879" s="12">
        <f>VLOOKUP($A879,'Hospitalisation Details'!$A$1:$U$2344,18,FALSE)</f>
        <v>32835</v>
      </c>
      <c r="M879" s="21">
        <f>VLOOKUP($A879,'Hospitalisation Details'!$A$1:$U$2344,21,FALSE)</f>
        <v>12254.44</v>
      </c>
      <c r="N879" s="9" t="str">
        <f>VLOOKUP($A879,'Hospitalisation Details'!$A$1:$U$2344,14,FALSE)</f>
        <v>tier - 3</v>
      </c>
      <c r="O879" s="9" t="str">
        <f>VLOOKUP($A879,'Hospitalisation Details'!$A$1:$U$2344,15,FALSE)</f>
        <v>tier - 3</v>
      </c>
      <c r="P879" s="9" t="str">
        <f>VLOOKUP($A879,'Hospitalisation Details'!$A$1:$U$2344,16,FALSE)</f>
        <v>R1026</v>
      </c>
      <c r="Q879" s="9">
        <f>VLOOKUP($A879,'Hospitalisation Details'!$A$1:$U$2344,20,FALSE)</f>
        <v>33</v>
      </c>
    </row>
    <row r="880" spans="1:17" ht="15.75" x14ac:dyDescent="0.25">
      <c r="A880" s="10" t="s">
        <v>1492</v>
      </c>
      <c r="B880" s="7" t="str">
        <f>VLOOKUP($A880,'Customer Names'!$A$1:$E$2336,4,FALSE)</f>
        <v xml:space="preserve">  Renee</v>
      </c>
      <c r="C880" s="7">
        <f>VLOOKUP($A880,'Medical Examinations'!$A$1:$P$2336,2,FALSE)</f>
        <v>35.99</v>
      </c>
      <c r="D880" s="7">
        <f>VLOOKUP($A880,'Medical Examinations'!$A$1:$P$2336,3,FALSE)</f>
        <v>11.11</v>
      </c>
      <c r="E880" s="7" t="str">
        <f>VLOOKUP($A880,'Medical Examinations'!$A$1:$P$2336,13,FALSE)</f>
        <v>No</v>
      </c>
      <c r="F880" s="7" t="str">
        <f>VLOOKUP($A880,'Medical Examinations'!$A$1:$P$2336,5,FALSE)</f>
        <v>No</v>
      </c>
      <c r="G880" s="7" t="str">
        <f>VLOOKUP($A880,'Medical Examinations'!$A$1:$P$2336,6,FALSE)</f>
        <v>No</v>
      </c>
      <c r="H880" s="7" t="str">
        <f>VLOOKUP($A880,'Medical Examinations'!$A$1:$P$2336,12,FALSE)</f>
        <v>0</v>
      </c>
      <c r="I880" s="7" t="str">
        <f>VLOOKUP($A880,'Medical Examinations'!$A$1:$P$2336,14,FALSE)</f>
        <v>No</v>
      </c>
      <c r="J880" s="7" t="str">
        <f>VLOOKUP($A880,'Medical Examinations'!$A$1:$P$2336,15,FALSE)</f>
        <v>Obesity</v>
      </c>
      <c r="K880" s="7" t="str">
        <f>VLOOKUP($A880,'Medical Examinations'!$A$1:$P$2336,16,FALSE)</f>
        <v>Diabetes</v>
      </c>
      <c r="L880" s="12">
        <f>VLOOKUP($A880,'Hospitalisation Details'!$A$1:$U$2344,18,FALSE)</f>
        <v>27203</v>
      </c>
      <c r="M880" s="21">
        <f>VLOOKUP($A880,'Hospitalisation Details'!$A$1:$U$2344,21,FALSE)</f>
        <v>12245.17</v>
      </c>
      <c r="N880" s="9" t="str">
        <f>VLOOKUP($A880,'Hospitalisation Details'!$A$1:$U$2344,14,FALSE)</f>
        <v>tier - 3</v>
      </c>
      <c r="O880" s="9" t="str">
        <f>VLOOKUP($A880,'Hospitalisation Details'!$A$1:$U$2344,15,FALSE)</f>
        <v>tier - 1</v>
      </c>
      <c r="P880" s="9" t="str">
        <f>VLOOKUP($A880,'Hospitalisation Details'!$A$1:$U$2344,16,FALSE)</f>
        <v>R1012</v>
      </c>
      <c r="Q880" s="9">
        <f>VLOOKUP($A880,'Hospitalisation Details'!$A$1:$U$2344,20,FALSE)</f>
        <v>48</v>
      </c>
    </row>
    <row r="881" spans="1:17" ht="15.75" x14ac:dyDescent="0.25">
      <c r="A881" s="10" t="s">
        <v>1491</v>
      </c>
      <c r="B881" s="7" t="str">
        <f>VLOOKUP($A881,'Customer Names'!$A$1:$E$2336,4,FALSE)</f>
        <v xml:space="preserve">  Nellie A</v>
      </c>
      <c r="C881" s="7">
        <f>VLOOKUP($A881,'Medical Examinations'!$A$1:$P$2336,2,FALSE)</f>
        <v>35.200000000000003</v>
      </c>
      <c r="D881" s="7">
        <f>VLOOKUP($A881,'Medical Examinations'!$A$1:$P$2336,3,FALSE)</f>
        <v>7.72</v>
      </c>
      <c r="E881" s="7" t="str">
        <f>VLOOKUP($A881,'Medical Examinations'!$A$1:$P$2336,13,FALSE)</f>
        <v>Yes</v>
      </c>
      <c r="F881" s="7" t="str">
        <f>VLOOKUP($A881,'Medical Examinations'!$A$1:$P$2336,5,FALSE)</f>
        <v>No</v>
      </c>
      <c r="G881" s="7" t="str">
        <f>VLOOKUP($A881,'Medical Examinations'!$A$1:$P$2336,6,FALSE)</f>
        <v>Yes</v>
      </c>
      <c r="H881" s="7">
        <f>VLOOKUP($A881,'Medical Examinations'!$A$1:$P$2336,12,FALSE)</f>
        <v>1</v>
      </c>
      <c r="I881" s="7" t="str">
        <f>VLOOKUP($A881,'Medical Examinations'!$A$1:$P$2336,14,FALSE)</f>
        <v>No</v>
      </c>
      <c r="J881" s="7" t="str">
        <f>VLOOKUP($A881,'Medical Examinations'!$A$1:$P$2336,15,FALSE)</f>
        <v>Obesity</v>
      </c>
      <c r="K881" s="7" t="str">
        <f>VLOOKUP($A881,'Medical Examinations'!$A$1:$P$2336,16,FALSE)</f>
        <v>Diabetes</v>
      </c>
      <c r="L881" s="12">
        <f>VLOOKUP($A881,'Hospitalisation Details'!$A$1:$U$2344,18,FALSE)</f>
        <v>23209</v>
      </c>
      <c r="M881" s="21">
        <f>VLOOKUP($A881,'Hospitalisation Details'!$A$1:$U$2344,21,FALSE)</f>
        <v>12244.53</v>
      </c>
      <c r="N881" s="9" t="str">
        <f>VLOOKUP($A881,'Hospitalisation Details'!$A$1:$U$2344,14,FALSE)</f>
        <v>tier - 3</v>
      </c>
      <c r="O881" s="9" t="str">
        <f>VLOOKUP($A881,'Hospitalisation Details'!$A$1:$U$2344,15,FALSE)</f>
        <v>tier - 1</v>
      </c>
      <c r="P881" s="9" t="str">
        <f>VLOOKUP($A881,'Hospitalisation Details'!$A$1:$U$2344,16,FALSE)</f>
        <v>R1013</v>
      </c>
      <c r="Q881" s="9">
        <f>VLOOKUP($A881,'Hospitalisation Details'!$A$1:$U$2344,20,FALSE)</f>
        <v>59</v>
      </c>
    </row>
    <row r="882" spans="1:17" ht="15.75" x14ac:dyDescent="0.25">
      <c r="A882" s="10" t="s">
        <v>1490</v>
      </c>
      <c r="B882" s="7" t="str">
        <f>VLOOKUP($A882,'Customer Names'!$A$1:$E$2336,4,FALSE)</f>
        <v xml:space="preserve">  Tamara</v>
      </c>
      <c r="C882" s="7">
        <f>VLOOKUP($A882,'Medical Examinations'!$A$1:$P$2336,2,FALSE)</f>
        <v>29.91</v>
      </c>
      <c r="D882" s="7">
        <f>VLOOKUP($A882,'Medical Examinations'!$A$1:$P$2336,3,FALSE)</f>
        <v>5.55</v>
      </c>
      <c r="E882" s="7" t="str">
        <f>VLOOKUP($A882,'Medical Examinations'!$A$1:$P$2336,13,FALSE)</f>
        <v>Yes</v>
      </c>
      <c r="F882" s="7" t="str">
        <f>VLOOKUP($A882,'Medical Examinations'!$A$1:$P$2336,5,FALSE)</f>
        <v>No</v>
      </c>
      <c r="G882" s="7" t="str">
        <f>VLOOKUP($A882,'Medical Examinations'!$A$1:$P$2336,6,FALSE)</f>
        <v>No</v>
      </c>
      <c r="H882" s="7">
        <f>VLOOKUP($A882,'Medical Examinations'!$A$1:$P$2336,12,FALSE)</f>
        <v>2</v>
      </c>
      <c r="I882" s="7" t="str">
        <f>VLOOKUP($A882,'Medical Examinations'!$A$1:$P$2336,14,FALSE)</f>
        <v>No</v>
      </c>
      <c r="J882" s="7" t="str">
        <f>VLOOKUP($A882,'Medical Examinations'!$A$1:$P$2336,15,FALSE)</f>
        <v>Over weight</v>
      </c>
      <c r="K882" s="7" t="str">
        <f>VLOOKUP($A882,'Medical Examinations'!$A$1:$P$2336,16,FALSE)</f>
        <v>Normal</v>
      </c>
      <c r="L882" s="12">
        <f>VLOOKUP($A882,'Hospitalisation Details'!$A$1:$U$2344,18,FALSE)</f>
        <v>24317</v>
      </c>
      <c r="M882" s="21">
        <f>VLOOKUP($A882,'Hospitalisation Details'!$A$1:$U$2344,21,FALSE)</f>
        <v>12237.73</v>
      </c>
      <c r="N882" s="9" t="str">
        <f>VLOOKUP($A882,'Hospitalisation Details'!$A$1:$U$2344,14,FALSE)</f>
        <v>tier - 3</v>
      </c>
      <c r="O882" s="9" t="str">
        <f>VLOOKUP($A882,'Hospitalisation Details'!$A$1:$U$2344,15,FALSE)</f>
        <v>tier - 3</v>
      </c>
      <c r="P882" s="9" t="str">
        <f>VLOOKUP($A882,'Hospitalisation Details'!$A$1:$U$2344,16,FALSE)</f>
        <v>R1012</v>
      </c>
      <c r="Q882" s="9">
        <f>VLOOKUP($A882,'Hospitalisation Details'!$A$1:$U$2344,20,FALSE)</f>
        <v>56</v>
      </c>
    </row>
    <row r="883" spans="1:17" ht="15.75" x14ac:dyDescent="0.25">
      <c r="A883" s="10" t="s">
        <v>1489</v>
      </c>
      <c r="B883" s="7" t="str">
        <f>VLOOKUP($A883,'Customer Names'!$A$1:$E$2336,4,FALSE)</f>
        <v xml:space="preserve">  Joan</v>
      </c>
      <c r="C883" s="7">
        <f>VLOOKUP($A883,'Medical Examinations'!$A$1:$P$2336,2,FALSE)</f>
        <v>36.479999999999997</v>
      </c>
      <c r="D883" s="7">
        <f>VLOOKUP($A883,'Medical Examinations'!$A$1:$P$2336,3,FALSE)</f>
        <v>5.05</v>
      </c>
      <c r="E883" s="7" t="str">
        <f>VLOOKUP($A883,'Medical Examinations'!$A$1:$P$2336,13,FALSE)</f>
        <v>Yes</v>
      </c>
      <c r="F883" s="7" t="str">
        <f>VLOOKUP($A883,'Medical Examinations'!$A$1:$P$2336,5,FALSE)</f>
        <v>No</v>
      </c>
      <c r="G883" s="7" t="str">
        <f>VLOOKUP($A883,'Medical Examinations'!$A$1:$P$2336,6,FALSE)</f>
        <v>No</v>
      </c>
      <c r="H883" s="7">
        <f>VLOOKUP($A883,'Medical Examinations'!$A$1:$P$2336,12,FALSE)</f>
        <v>1</v>
      </c>
      <c r="I883" s="7" t="str">
        <f>VLOOKUP($A883,'Medical Examinations'!$A$1:$P$2336,14,FALSE)</f>
        <v>No</v>
      </c>
      <c r="J883" s="7" t="str">
        <f>VLOOKUP($A883,'Medical Examinations'!$A$1:$P$2336,15,FALSE)</f>
        <v>Obesity</v>
      </c>
      <c r="K883" s="7" t="str">
        <f>VLOOKUP($A883,'Medical Examinations'!$A$1:$P$2336,16,FALSE)</f>
        <v>Normal</v>
      </c>
      <c r="L883" s="12">
        <f>VLOOKUP($A883,'Hospitalisation Details'!$A$1:$U$2344,18,FALSE)</f>
        <v>23665</v>
      </c>
      <c r="M883" s="21">
        <f>VLOOKUP($A883,'Hospitalisation Details'!$A$1:$U$2344,21,FALSE)</f>
        <v>12235.84</v>
      </c>
      <c r="N883" s="9" t="str">
        <f>VLOOKUP($A883,'Hospitalisation Details'!$A$1:$U$2344,14,FALSE)</f>
        <v>tier - 3</v>
      </c>
      <c r="O883" s="9" t="str">
        <f>VLOOKUP($A883,'Hospitalisation Details'!$A$1:$U$2344,15,FALSE)</f>
        <v>tier - 3</v>
      </c>
      <c r="P883" s="9" t="str">
        <f>VLOOKUP($A883,'Hospitalisation Details'!$A$1:$U$2344,16,FALSE)</f>
        <v>R1012</v>
      </c>
      <c r="Q883" s="9">
        <f>VLOOKUP($A883,'Hospitalisation Details'!$A$1:$U$2344,20,FALSE)</f>
        <v>58</v>
      </c>
    </row>
    <row r="884" spans="1:17" ht="15.75" x14ac:dyDescent="0.25">
      <c r="A884" s="10" t="s">
        <v>1488</v>
      </c>
      <c r="B884" s="7" t="str">
        <f>VLOOKUP($A884,'Customer Names'!$A$1:$E$2336,4,FALSE)</f>
        <v xml:space="preserve">  Aimee J</v>
      </c>
      <c r="C884" s="7">
        <f>VLOOKUP($A884,'Medical Examinations'!$A$1:$P$2336,2,FALSE)</f>
        <v>27.5</v>
      </c>
      <c r="D884" s="7">
        <f>VLOOKUP($A884,'Medical Examinations'!$A$1:$P$2336,3,FALSE)</f>
        <v>8.69</v>
      </c>
      <c r="E884" s="7" t="str">
        <f>VLOOKUP($A884,'Medical Examinations'!$A$1:$P$2336,13,FALSE)</f>
        <v>Yes</v>
      </c>
      <c r="F884" s="7" t="str">
        <f>VLOOKUP($A884,'Medical Examinations'!$A$1:$P$2336,5,FALSE)</f>
        <v>No</v>
      </c>
      <c r="G884" s="7" t="str">
        <f>VLOOKUP($A884,'Medical Examinations'!$A$1:$P$2336,6,FALSE)</f>
        <v>Yes</v>
      </c>
      <c r="H884" s="7">
        <f>VLOOKUP($A884,'Medical Examinations'!$A$1:$P$2336,12,FALSE)</f>
        <v>1</v>
      </c>
      <c r="I884" s="7" t="str">
        <f>VLOOKUP($A884,'Medical Examinations'!$A$1:$P$2336,14,FALSE)</f>
        <v>No</v>
      </c>
      <c r="J884" s="7" t="str">
        <f>VLOOKUP($A884,'Medical Examinations'!$A$1:$P$2336,15,FALSE)</f>
        <v>Over weight</v>
      </c>
      <c r="K884" s="7" t="str">
        <f>VLOOKUP($A884,'Medical Examinations'!$A$1:$P$2336,16,FALSE)</f>
        <v>Diabetes</v>
      </c>
      <c r="L884" s="12">
        <f>VLOOKUP($A884,'Hospitalisation Details'!$A$1:$U$2344,18,FALSE)</f>
        <v>23211</v>
      </c>
      <c r="M884" s="21">
        <f>VLOOKUP($A884,'Hospitalisation Details'!$A$1:$U$2344,21,FALSE)</f>
        <v>12233.83</v>
      </c>
      <c r="N884" s="9" t="str">
        <f>VLOOKUP($A884,'Hospitalisation Details'!$A$1:$U$2344,14,FALSE)</f>
        <v>tier - 3</v>
      </c>
      <c r="O884" s="9" t="str">
        <f>VLOOKUP($A884,'Hospitalisation Details'!$A$1:$U$2344,15,FALSE)</f>
        <v>tier - 1</v>
      </c>
      <c r="P884" s="9" t="str">
        <f>VLOOKUP($A884,'Hospitalisation Details'!$A$1:$U$2344,16,FALSE)</f>
        <v>R1011</v>
      </c>
      <c r="Q884" s="9">
        <f>VLOOKUP($A884,'Hospitalisation Details'!$A$1:$U$2344,20,FALSE)</f>
        <v>59</v>
      </c>
    </row>
    <row r="885" spans="1:17" ht="15.75" x14ac:dyDescent="0.25">
      <c r="A885" s="10" t="s">
        <v>1487</v>
      </c>
      <c r="B885" s="7" t="str">
        <f>VLOOKUP($A885,'Customer Names'!$A$1:$E$2336,4,FALSE)</f>
        <v xml:space="preserve">  Suzanne</v>
      </c>
      <c r="C885" s="7">
        <f>VLOOKUP($A885,'Medical Examinations'!$A$1:$P$2336,2,FALSE)</f>
        <v>33.44</v>
      </c>
      <c r="D885" s="7">
        <f>VLOOKUP($A885,'Medical Examinations'!$A$1:$P$2336,3,FALSE)</f>
        <v>5.9</v>
      </c>
      <c r="E885" s="7" t="str">
        <f>VLOOKUP($A885,'Medical Examinations'!$A$1:$P$2336,13,FALSE)</f>
        <v>Yes</v>
      </c>
      <c r="F885" s="7" t="str">
        <f>VLOOKUP($A885,'Medical Examinations'!$A$1:$P$2336,5,FALSE)</f>
        <v>No</v>
      </c>
      <c r="G885" s="7" t="str">
        <f>VLOOKUP($A885,'Medical Examinations'!$A$1:$P$2336,6,FALSE)</f>
        <v>No</v>
      </c>
      <c r="H885" s="7">
        <f>VLOOKUP($A885,'Medical Examinations'!$A$1:$P$2336,12,FALSE)</f>
        <v>1</v>
      </c>
      <c r="I885" s="7" t="str">
        <f>VLOOKUP($A885,'Medical Examinations'!$A$1:$P$2336,14,FALSE)</f>
        <v>No</v>
      </c>
      <c r="J885" s="7" t="str">
        <f>VLOOKUP($A885,'Medical Examinations'!$A$1:$P$2336,15,FALSE)</f>
        <v>Obesity</v>
      </c>
      <c r="K885" s="7" t="str">
        <f>VLOOKUP($A885,'Medical Examinations'!$A$1:$P$2336,16,FALSE)</f>
        <v>Prediabetes</v>
      </c>
      <c r="L885" s="12">
        <f>VLOOKUP($A885,'Hospitalisation Details'!$A$1:$U$2344,18,FALSE)</f>
        <v>23552</v>
      </c>
      <c r="M885" s="21">
        <f>VLOOKUP($A885,'Hospitalisation Details'!$A$1:$U$2344,21,FALSE)</f>
        <v>12231.61</v>
      </c>
      <c r="N885" s="9" t="str">
        <f>VLOOKUP($A885,'Hospitalisation Details'!$A$1:$U$2344,14,FALSE)</f>
        <v>tier - 3</v>
      </c>
      <c r="O885" s="9" t="str">
        <f>VLOOKUP($A885,'Hospitalisation Details'!$A$1:$U$2344,15,FALSE)</f>
        <v>tier - 3</v>
      </c>
      <c r="P885" s="9" t="str">
        <f>VLOOKUP($A885,'Hospitalisation Details'!$A$1:$U$2344,16,FALSE)</f>
        <v>R1012</v>
      </c>
      <c r="Q885" s="9">
        <f>VLOOKUP($A885,'Hospitalisation Details'!$A$1:$U$2344,20,FALSE)</f>
        <v>58</v>
      </c>
    </row>
    <row r="886" spans="1:17" ht="15.75" x14ac:dyDescent="0.25">
      <c r="A886" s="10" t="s">
        <v>1486</v>
      </c>
      <c r="B886" s="7" t="str">
        <f>VLOOKUP($A886,'Customer Names'!$A$1:$E$2336,4,FALSE)</f>
        <v xml:space="preserve">  Kristin A</v>
      </c>
      <c r="C886" s="7">
        <f>VLOOKUP($A886,'Medical Examinations'!$A$1:$P$2336,2,FALSE)</f>
        <v>28.215</v>
      </c>
      <c r="D886" s="7">
        <f>VLOOKUP($A886,'Medical Examinations'!$A$1:$P$2336,3,FALSE)</f>
        <v>6.29</v>
      </c>
      <c r="E886" s="7" t="str">
        <f>VLOOKUP($A886,'Medical Examinations'!$A$1:$P$2336,13,FALSE)</f>
        <v>Yes</v>
      </c>
      <c r="F886" s="7" t="str">
        <f>VLOOKUP($A886,'Medical Examinations'!$A$1:$P$2336,5,FALSE)</f>
        <v>No</v>
      </c>
      <c r="G886" s="7" t="str">
        <f>VLOOKUP($A886,'Medical Examinations'!$A$1:$P$2336,6,FALSE)</f>
        <v>No</v>
      </c>
      <c r="H886" s="7">
        <f>VLOOKUP($A886,'Medical Examinations'!$A$1:$P$2336,12,FALSE)</f>
        <v>1</v>
      </c>
      <c r="I886" s="7" t="str">
        <f>VLOOKUP($A886,'Medical Examinations'!$A$1:$P$2336,14,FALSE)</f>
        <v>No</v>
      </c>
      <c r="J886" s="7" t="str">
        <f>VLOOKUP($A886,'Medical Examinations'!$A$1:$P$2336,15,FALSE)</f>
        <v>Over weight</v>
      </c>
      <c r="K886" s="7" t="str">
        <f>VLOOKUP($A886,'Medical Examinations'!$A$1:$P$2336,16,FALSE)</f>
        <v>Prediabetes</v>
      </c>
      <c r="L886" s="12">
        <f>VLOOKUP($A886,'Hospitalisation Details'!$A$1:$U$2344,18,FALSE)</f>
        <v>23560</v>
      </c>
      <c r="M886" s="21">
        <f>VLOOKUP($A886,'Hospitalisation Details'!$A$1:$U$2344,21,FALSE)</f>
        <v>12224.35</v>
      </c>
      <c r="N886" s="9" t="str">
        <f>VLOOKUP($A886,'Hospitalisation Details'!$A$1:$U$2344,14,FALSE)</f>
        <v>tier - 3</v>
      </c>
      <c r="O886" s="9" t="str">
        <f>VLOOKUP($A886,'Hospitalisation Details'!$A$1:$U$2344,15,FALSE)</f>
        <v>tier - 1</v>
      </c>
      <c r="P886" s="9" t="str">
        <f>VLOOKUP($A886,'Hospitalisation Details'!$A$1:$U$2344,16,FALSE)</f>
        <v>R1012</v>
      </c>
      <c r="Q886" s="9">
        <f>VLOOKUP($A886,'Hospitalisation Details'!$A$1:$U$2344,20,FALSE)</f>
        <v>58</v>
      </c>
    </row>
    <row r="887" spans="1:17" ht="15.75" x14ac:dyDescent="0.25">
      <c r="A887" s="10" t="s">
        <v>1485</v>
      </c>
      <c r="B887" s="7" t="str">
        <f>VLOOKUP($A887,'Customer Names'!$A$1:$E$2336,4,FALSE)</f>
        <v xml:space="preserve">  Bronwyn</v>
      </c>
      <c r="C887" s="7">
        <f>VLOOKUP($A887,'Medical Examinations'!$A$1:$P$2336,2,FALSE)</f>
        <v>27.17</v>
      </c>
      <c r="D887" s="7">
        <f>VLOOKUP($A887,'Medical Examinations'!$A$1:$P$2336,3,FALSE)</f>
        <v>5.84</v>
      </c>
      <c r="E887" s="7" t="str">
        <f>VLOOKUP($A887,'Medical Examinations'!$A$1:$P$2336,13,FALSE)</f>
        <v>Yes</v>
      </c>
      <c r="F887" s="7" t="str">
        <f>VLOOKUP($A887,'Medical Examinations'!$A$1:$P$2336,5,FALSE)</f>
        <v>No</v>
      </c>
      <c r="G887" s="7" t="str">
        <f>VLOOKUP($A887,'Medical Examinations'!$A$1:$P$2336,6,FALSE)</f>
        <v>No</v>
      </c>
      <c r="H887" s="7">
        <f>VLOOKUP($A887,'Medical Examinations'!$A$1:$P$2336,12,FALSE)</f>
        <v>1</v>
      </c>
      <c r="I887" s="7" t="str">
        <f>VLOOKUP($A887,'Medical Examinations'!$A$1:$P$2336,14,FALSE)</f>
        <v>No</v>
      </c>
      <c r="J887" s="7" t="str">
        <f>VLOOKUP($A887,'Medical Examinations'!$A$1:$P$2336,15,FALSE)</f>
        <v>Over weight</v>
      </c>
      <c r="K887" s="7" t="str">
        <f>VLOOKUP($A887,'Medical Examinations'!$A$1:$P$2336,16,FALSE)</f>
        <v>Prediabetes</v>
      </c>
      <c r="L887" s="12">
        <f>VLOOKUP($A887,'Hospitalisation Details'!$A$1:$U$2344,18,FALSE)</f>
        <v>23578</v>
      </c>
      <c r="M887" s="21">
        <f>VLOOKUP($A887,'Hospitalisation Details'!$A$1:$U$2344,21,FALSE)</f>
        <v>12222.9</v>
      </c>
      <c r="N887" s="9" t="str">
        <f>VLOOKUP($A887,'Hospitalisation Details'!$A$1:$U$2344,14,FALSE)</f>
        <v>tier - 3</v>
      </c>
      <c r="O887" s="9" t="str">
        <f>VLOOKUP($A887,'Hospitalisation Details'!$A$1:$U$2344,15,FALSE)</f>
        <v>tier - 2</v>
      </c>
      <c r="P887" s="9" t="str">
        <f>VLOOKUP($A887,'Hospitalisation Details'!$A$1:$U$2344,16,FALSE)</f>
        <v>R1012</v>
      </c>
      <c r="Q887" s="9">
        <f>VLOOKUP($A887,'Hospitalisation Details'!$A$1:$U$2344,20,FALSE)</f>
        <v>58</v>
      </c>
    </row>
    <row r="888" spans="1:17" ht="15.75" x14ac:dyDescent="0.25">
      <c r="A888" s="10" t="s">
        <v>1484</v>
      </c>
      <c r="B888" s="7" t="str">
        <f>VLOOKUP($A888,'Customer Names'!$A$1:$E$2336,4,FALSE)</f>
        <v xml:space="preserve">  Taylor J</v>
      </c>
      <c r="C888" s="7">
        <f>VLOOKUP($A888,'Medical Examinations'!$A$1:$P$2336,2,FALSE)</f>
        <v>35.380000000000003</v>
      </c>
      <c r="D888" s="7">
        <f>VLOOKUP($A888,'Medical Examinations'!$A$1:$P$2336,3,FALSE)</f>
        <v>6.12</v>
      </c>
      <c r="E888" s="7" t="str">
        <f>VLOOKUP($A888,'Medical Examinations'!$A$1:$P$2336,13,FALSE)</f>
        <v>No</v>
      </c>
      <c r="F888" s="7" t="str">
        <f>VLOOKUP($A888,'Medical Examinations'!$A$1:$P$2336,5,FALSE)</f>
        <v>No</v>
      </c>
      <c r="G888" s="7" t="str">
        <f>VLOOKUP($A888,'Medical Examinations'!$A$1:$P$2336,6,FALSE)</f>
        <v>No</v>
      </c>
      <c r="H888" s="7" t="str">
        <f>VLOOKUP($A888,'Medical Examinations'!$A$1:$P$2336,12,FALSE)</f>
        <v>0</v>
      </c>
      <c r="I888" s="7" t="str">
        <f>VLOOKUP($A888,'Medical Examinations'!$A$1:$P$2336,14,FALSE)</f>
        <v>No</v>
      </c>
      <c r="J888" s="7" t="str">
        <f>VLOOKUP($A888,'Medical Examinations'!$A$1:$P$2336,15,FALSE)</f>
        <v>Obesity</v>
      </c>
      <c r="K888" s="7" t="str">
        <f>VLOOKUP($A888,'Medical Examinations'!$A$1:$P$2336,16,FALSE)</f>
        <v>Prediabetes</v>
      </c>
      <c r="L888" s="12">
        <f>VLOOKUP($A888,'Hospitalisation Details'!$A$1:$U$2344,18,FALSE)</f>
        <v>28351</v>
      </c>
      <c r="M888" s="21">
        <f>VLOOKUP($A888,'Hospitalisation Details'!$A$1:$U$2344,21,FALSE)</f>
        <v>12218.7</v>
      </c>
      <c r="N888" s="9" t="str">
        <f>VLOOKUP($A888,'Hospitalisation Details'!$A$1:$U$2344,14,FALSE)</f>
        <v>tier - 3</v>
      </c>
      <c r="O888" s="9" t="str">
        <f>VLOOKUP($A888,'Hospitalisation Details'!$A$1:$U$2344,15,FALSE)</f>
        <v>tier - 1</v>
      </c>
      <c r="P888" s="9" t="str">
        <f>VLOOKUP($A888,'Hospitalisation Details'!$A$1:$U$2344,16,FALSE)</f>
        <v>R1012</v>
      </c>
      <c r="Q888" s="9">
        <f>VLOOKUP($A888,'Hospitalisation Details'!$A$1:$U$2344,20,FALSE)</f>
        <v>45</v>
      </c>
    </row>
    <row r="889" spans="1:17" ht="15.75" x14ac:dyDescent="0.25">
      <c r="A889" s="10" t="s">
        <v>1483</v>
      </c>
      <c r="B889" s="7" t="str">
        <f>VLOOKUP($A889,'Customer Names'!$A$1:$E$2336,4,FALSE)</f>
        <v xml:space="preserve">  Kimberly M</v>
      </c>
      <c r="C889" s="7">
        <f>VLOOKUP($A889,'Medical Examinations'!$A$1:$P$2336,2,FALSE)</f>
        <v>43.48</v>
      </c>
      <c r="D889" s="7">
        <f>VLOOKUP($A889,'Medical Examinations'!$A$1:$P$2336,3,FALSE)</f>
        <v>6.24</v>
      </c>
      <c r="E889" s="7" t="str">
        <f>VLOOKUP($A889,'Medical Examinations'!$A$1:$P$2336,13,FALSE)</f>
        <v>No</v>
      </c>
      <c r="F889" s="7" t="str">
        <f>VLOOKUP($A889,'Medical Examinations'!$A$1:$P$2336,5,FALSE)</f>
        <v>No</v>
      </c>
      <c r="G889" s="7" t="str">
        <f>VLOOKUP($A889,'Medical Examinations'!$A$1:$P$2336,6,FALSE)</f>
        <v>No</v>
      </c>
      <c r="H889" s="7" t="str">
        <f>VLOOKUP($A889,'Medical Examinations'!$A$1:$P$2336,12,FALSE)</f>
        <v>0</v>
      </c>
      <c r="I889" s="7" t="str">
        <f>VLOOKUP($A889,'Medical Examinations'!$A$1:$P$2336,14,FALSE)</f>
        <v>No</v>
      </c>
      <c r="J889" s="7" t="str">
        <f>VLOOKUP($A889,'Medical Examinations'!$A$1:$P$2336,15,FALSE)</f>
        <v>Obesity</v>
      </c>
      <c r="K889" s="7" t="str">
        <f>VLOOKUP($A889,'Medical Examinations'!$A$1:$P$2336,16,FALSE)</f>
        <v>Prediabetes</v>
      </c>
      <c r="L889" s="12">
        <f>VLOOKUP($A889,'Hospitalisation Details'!$A$1:$U$2344,18,FALSE)</f>
        <v>33479</v>
      </c>
      <c r="M889" s="21">
        <f>VLOOKUP($A889,'Hospitalisation Details'!$A$1:$U$2344,21,FALSE)</f>
        <v>12198.64</v>
      </c>
      <c r="N889" s="9" t="str">
        <f>VLOOKUP($A889,'Hospitalisation Details'!$A$1:$U$2344,14,FALSE)</f>
        <v>tier - 3</v>
      </c>
      <c r="O889" s="9" t="str">
        <f>VLOOKUP($A889,'Hospitalisation Details'!$A$1:$U$2344,15,FALSE)</f>
        <v>tier - 3</v>
      </c>
      <c r="P889" s="9" t="str">
        <f>VLOOKUP($A889,'Hospitalisation Details'!$A$1:$U$2344,16,FALSE)</f>
        <v>R1026</v>
      </c>
      <c r="Q889" s="9">
        <f>VLOOKUP($A889,'Hospitalisation Details'!$A$1:$U$2344,20,FALSE)</f>
        <v>31</v>
      </c>
    </row>
    <row r="890" spans="1:17" ht="15.75" x14ac:dyDescent="0.25">
      <c r="A890" s="10" t="s">
        <v>1482</v>
      </c>
      <c r="B890" s="7" t="str">
        <f>VLOOKUP($A890,'Customer Names'!$A$1:$E$2336,4,FALSE)</f>
        <v xml:space="preserve">  Joshua E</v>
      </c>
      <c r="C890" s="7">
        <f>VLOOKUP($A890,'Medical Examinations'!$A$1:$P$2336,2,FALSE)</f>
        <v>41.73</v>
      </c>
      <c r="D890" s="7">
        <f>VLOOKUP($A890,'Medical Examinations'!$A$1:$P$2336,3,FALSE)</f>
        <v>6.25</v>
      </c>
      <c r="E890" s="7" t="str">
        <f>VLOOKUP($A890,'Medical Examinations'!$A$1:$P$2336,13,FALSE)</f>
        <v>No</v>
      </c>
      <c r="F890" s="7" t="str">
        <f>VLOOKUP($A890,'Medical Examinations'!$A$1:$P$2336,5,FALSE)</f>
        <v>No</v>
      </c>
      <c r="G890" s="7" t="str">
        <f>VLOOKUP($A890,'Medical Examinations'!$A$1:$P$2336,6,FALSE)</f>
        <v>No</v>
      </c>
      <c r="H890" s="7">
        <f>VLOOKUP($A890,'Medical Examinations'!$A$1:$P$2336,12,FALSE)</f>
        <v>1</v>
      </c>
      <c r="I890" s="7" t="str">
        <f>VLOOKUP($A890,'Medical Examinations'!$A$1:$P$2336,14,FALSE)</f>
        <v>No</v>
      </c>
      <c r="J890" s="7" t="str">
        <f>VLOOKUP($A890,'Medical Examinations'!$A$1:$P$2336,15,FALSE)</f>
        <v>Obesity</v>
      </c>
      <c r="K890" s="7" t="str">
        <f>VLOOKUP($A890,'Medical Examinations'!$A$1:$P$2336,16,FALSE)</f>
        <v>Prediabetes</v>
      </c>
      <c r="L890" s="12">
        <f>VLOOKUP($A890,'Hospitalisation Details'!$A$1:$U$2344,18,FALSE)</f>
        <v>32055</v>
      </c>
      <c r="M890" s="21">
        <f>VLOOKUP($A890,'Hospitalisation Details'!$A$1:$U$2344,21,FALSE)</f>
        <v>12148.2</v>
      </c>
      <c r="N890" s="9" t="str">
        <f>VLOOKUP($A890,'Hospitalisation Details'!$A$1:$U$2344,14,FALSE)</f>
        <v>tier - 3</v>
      </c>
      <c r="O890" s="9" t="str">
        <f>VLOOKUP($A890,'Hospitalisation Details'!$A$1:$U$2344,15,FALSE)</f>
        <v>tier - 3</v>
      </c>
      <c r="P890" s="9" t="str">
        <f>VLOOKUP($A890,'Hospitalisation Details'!$A$1:$U$2344,16,FALSE)</f>
        <v>R1012</v>
      </c>
      <c r="Q890" s="9">
        <f>VLOOKUP($A890,'Hospitalisation Details'!$A$1:$U$2344,20,FALSE)</f>
        <v>35</v>
      </c>
    </row>
    <row r="891" spans="1:17" ht="15.75" x14ac:dyDescent="0.25">
      <c r="A891" s="10" t="s">
        <v>1481</v>
      </c>
      <c r="B891" s="7" t="str">
        <f>VLOOKUP($A891,'Customer Names'!$A$1:$E$2336,4,FALSE)</f>
        <v xml:space="preserve">  Jeffrey</v>
      </c>
      <c r="C891" s="7">
        <f>VLOOKUP($A891,'Medical Examinations'!$A$1:$P$2336,2,FALSE)</f>
        <v>28.9</v>
      </c>
      <c r="D891" s="7">
        <f>VLOOKUP($A891,'Medical Examinations'!$A$1:$P$2336,3,FALSE)</f>
        <v>11.96</v>
      </c>
      <c r="E891" s="7" t="str">
        <f>VLOOKUP($A891,'Medical Examinations'!$A$1:$P$2336,13,FALSE)</f>
        <v>No</v>
      </c>
      <c r="F891" s="7" t="str">
        <f>VLOOKUP($A891,'Medical Examinations'!$A$1:$P$2336,5,FALSE)</f>
        <v>No</v>
      </c>
      <c r="G891" s="7" t="str">
        <f>VLOOKUP($A891,'Medical Examinations'!$A$1:$P$2336,6,FALSE)</f>
        <v>No</v>
      </c>
      <c r="H891" s="7" t="str">
        <f>VLOOKUP($A891,'Medical Examinations'!$A$1:$P$2336,12,FALSE)</f>
        <v>0</v>
      </c>
      <c r="I891" s="7" t="str">
        <f>VLOOKUP($A891,'Medical Examinations'!$A$1:$P$2336,14,FALSE)</f>
        <v>No</v>
      </c>
      <c r="J891" s="7" t="str">
        <f>VLOOKUP($A891,'Medical Examinations'!$A$1:$P$2336,15,FALSE)</f>
        <v>Over weight</v>
      </c>
      <c r="K891" s="7" t="str">
        <f>VLOOKUP($A891,'Medical Examinations'!$A$1:$P$2336,16,FALSE)</f>
        <v>Diabetes</v>
      </c>
      <c r="L891" s="12">
        <f>VLOOKUP($A891,'Hospitalisation Details'!$A$1:$U$2344,18,FALSE)</f>
        <v>22904</v>
      </c>
      <c r="M891" s="21">
        <f>VLOOKUP($A891,'Hospitalisation Details'!$A$1:$U$2344,21,FALSE)</f>
        <v>12146.97</v>
      </c>
      <c r="N891" s="9" t="str">
        <f>VLOOKUP($A891,'Hospitalisation Details'!$A$1:$U$2344,14,FALSE)</f>
        <v>tier - 3</v>
      </c>
      <c r="O891" s="9" t="str">
        <f>VLOOKUP($A891,'Hospitalisation Details'!$A$1:$U$2344,15,FALSE)</f>
        <v>tier - 3</v>
      </c>
      <c r="P891" s="9" t="str">
        <f>VLOOKUP($A891,'Hospitalisation Details'!$A$1:$U$2344,16,FALSE)</f>
        <v>R1011</v>
      </c>
      <c r="Q891" s="9">
        <f>VLOOKUP($A891,'Hospitalisation Details'!$A$1:$U$2344,20,FALSE)</f>
        <v>60</v>
      </c>
    </row>
    <row r="892" spans="1:17" ht="15.75" x14ac:dyDescent="0.25">
      <c r="A892" s="10" t="s">
        <v>1480</v>
      </c>
      <c r="B892" s="7" t="str">
        <f>VLOOKUP($A892,'Customer Names'!$A$1:$E$2336,4,FALSE)</f>
        <v xml:space="preserve">  Andrew R</v>
      </c>
      <c r="C892" s="7">
        <f>VLOOKUP($A892,'Medical Examinations'!$A$1:$P$2336,2,FALSE)</f>
        <v>25.74</v>
      </c>
      <c r="D892" s="7">
        <f>VLOOKUP($A892,'Medical Examinations'!$A$1:$P$2336,3,FALSE)</f>
        <v>7.69</v>
      </c>
      <c r="E892" s="7" t="str">
        <f>VLOOKUP($A892,'Medical Examinations'!$A$1:$P$2336,13,FALSE)</f>
        <v>No</v>
      </c>
      <c r="F892" s="7" t="str">
        <f>VLOOKUP($A892,'Medical Examinations'!$A$1:$P$2336,5,FALSE)</f>
        <v>No</v>
      </c>
      <c r="G892" s="7" t="str">
        <f>VLOOKUP($A892,'Medical Examinations'!$A$1:$P$2336,6,FALSE)</f>
        <v>No</v>
      </c>
      <c r="H892" s="7" t="str">
        <f>VLOOKUP($A892,'Medical Examinations'!$A$1:$P$2336,12,FALSE)</f>
        <v>0</v>
      </c>
      <c r="I892" s="7" t="str">
        <f>VLOOKUP($A892,'Medical Examinations'!$A$1:$P$2336,14,FALSE)</f>
        <v>No</v>
      </c>
      <c r="J892" s="7" t="str">
        <f>VLOOKUP($A892,'Medical Examinations'!$A$1:$P$2336,15,FALSE)</f>
        <v>Over weight</v>
      </c>
      <c r="K892" s="7" t="str">
        <f>VLOOKUP($A892,'Medical Examinations'!$A$1:$P$2336,16,FALSE)</f>
        <v>Diabetes</v>
      </c>
      <c r="L892" s="12">
        <f>VLOOKUP($A892,'Hospitalisation Details'!$A$1:$U$2344,18,FALSE)</f>
        <v>22954</v>
      </c>
      <c r="M892" s="21">
        <f>VLOOKUP($A892,'Hospitalisation Details'!$A$1:$U$2344,21,FALSE)</f>
        <v>12142.58</v>
      </c>
      <c r="N892" s="9" t="str">
        <f>VLOOKUP($A892,'Hospitalisation Details'!$A$1:$U$2344,14,FALSE)</f>
        <v>tier - 3</v>
      </c>
      <c r="O892" s="9" t="str">
        <f>VLOOKUP($A892,'Hospitalisation Details'!$A$1:$U$2344,15,FALSE)</f>
        <v>tier - 2</v>
      </c>
      <c r="P892" s="9" t="str">
        <f>VLOOKUP($A892,'Hospitalisation Details'!$A$1:$U$2344,16,FALSE)</f>
        <v>R1013</v>
      </c>
      <c r="Q892" s="9">
        <f>VLOOKUP($A892,'Hospitalisation Details'!$A$1:$U$2344,20,FALSE)</f>
        <v>60</v>
      </c>
    </row>
    <row r="893" spans="1:17" ht="15.75" x14ac:dyDescent="0.25">
      <c r="A893" s="10" t="s">
        <v>1479</v>
      </c>
      <c r="B893" s="7" t="str">
        <f>VLOOKUP($A893,'Customer Names'!$A$1:$E$2336,4,FALSE)</f>
        <v xml:space="preserve">  Francisco J</v>
      </c>
      <c r="C893" s="7">
        <f>VLOOKUP($A893,'Medical Examinations'!$A$1:$P$2336,2,FALSE)</f>
        <v>36.06</v>
      </c>
      <c r="D893" s="7">
        <f>VLOOKUP($A893,'Medical Examinations'!$A$1:$P$2336,3,FALSE)</f>
        <v>8.83</v>
      </c>
      <c r="E893" s="7" t="str">
        <f>VLOOKUP($A893,'Medical Examinations'!$A$1:$P$2336,13,FALSE)</f>
        <v>No</v>
      </c>
      <c r="F893" s="7" t="str">
        <f>VLOOKUP($A893,'Medical Examinations'!$A$1:$P$2336,5,FALSE)</f>
        <v>No</v>
      </c>
      <c r="G893" s="7" t="str">
        <f>VLOOKUP($A893,'Medical Examinations'!$A$1:$P$2336,6,FALSE)</f>
        <v>No</v>
      </c>
      <c r="H893" s="7" t="str">
        <f>VLOOKUP($A893,'Medical Examinations'!$A$1:$P$2336,12,FALSE)</f>
        <v>0</v>
      </c>
      <c r="I893" s="7" t="str">
        <f>VLOOKUP($A893,'Medical Examinations'!$A$1:$P$2336,14,FALSE)</f>
        <v>No</v>
      </c>
      <c r="J893" s="7" t="str">
        <f>VLOOKUP($A893,'Medical Examinations'!$A$1:$P$2336,15,FALSE)</f>
        <v>Obesity</v>
      </c>
      <c r="K893" s="7" t="str">
        <f>VLOOKUP($A893,'Medical Examinations'!$A$1:$P$2336,16,FALSE)</f>
        <v>Diabetes</v>
      </c>
      <c r="L893" s="12">
        <f>VLOOKUP($A893,'Hospitalisation Details'!$A$1:$U$2344,18,FALSE)</f>
        <v>27288</v>
      </c>
      <c r="M893" s="21">
        <f>VLOOKUP($A893,'Hospitalisation Details'!$A$1:$U$2344,21,FALSE)</f>
        <v>12137.6</v>
      </c>
      <c r="N893" s="9" t="str">
        <f>VLOOKUP($A893,'Hospitalisation Details'!$A$1:$U$2344,14,FALSE)</f>
        <v>tier - 3</v>
      </c>
      <c r="O893" s="9" t="str">
        <f>VLOOKUP($A893,'Hospitalisation Details'!$A$1:$U$2344,15,FALSE)</f>
        <v>tier - 3</v>
      </c>
      <c r="P893" s="9" t="str">
        <f>VLOOKUP($A893,'Hospitalisation Details'!$A$1:$U$2344,16,FALSE)</f>
        <v>R1012</v>
      </c>
      <c r="Q893" s="9">
        <f>VLOOKUP($A893,'Hospitalisation Details'!$A$1:$U$2344,20,FALSE)</f>
        <v>48</v>
      </c>
    </row>
    <row r="894" spans="1:17" ht="15.75" x14ac:dyDescent="0.25">
      <c r="A894" s="10" t="s">
        <v>1478</v>
      </c>
      <c r="B894" s="7" t="str">
        <f>VLOOKUP($A894,'Customer Names'!$A$1:$E$2336,4,FALSE)</f>
        <v xml:space="preserve">  Rhonda</v>
      </c>
      <c r="C894" s="7">
        <f>VLOOKUP($A894,'Medical Examinations'!$A$1:$P$2336,2,FALSE)</f>
        <v>43.28</v>
      </c>
      <c r="D894" s="7">
        <f>VLOOKUP($A894,'Medical Examinations'!$A$1:$P$2336,3,FALSE)</f>
        <v>4.41</v>
      </c>
      <c r="E894" s="7" t="str">
        <f>VLOOKUP($A894,'Medical Examinations'!$A$1:$P$2336,13,FALSE)</f>
        <v>No</v>
      </c>
      <c r="F894" s="7" t="str">
        <f>VLOOKUP($A894,'Medical Examinations'!$A$1:$P$2336,5,FALSE)</f>
        <v>No</v>
      </c>
      <c r="G894" s="7" t="str">
        <f>VLOOKUP($A894,'Medical Examinations'!$A$1:$P$2336,6,FALSE)</f>
        <v>No</v>
      </c>
      <c r="H894" s="7" t="str">
        <f>VLOOKUP($A894,'Medical Examinations'!$A$1:$P$2336,12,FALSE)</f>
        <v>0</v>
      </c>
      <c r="I894" s="7" t="str">
        <f>VLOOKUP($A894,'Medical Examinations'!$A$1:$P$2336,14,FALSE)</f>
        <v>No</v>
      </c>
      <c r="J894" s="7" t="str">
        <f>VLOOKUP($A894,'Medical Examinations'!$A$1:$P$2336,15,FALSE)</f>
        <v>Obesity</v>
      </c>
      <c r="K894" s="7" t="str">
        <f>VLOOKUP($A894,'Medical Examinations'!$A$1:$P$2336,16,FALSE)</f>
        <v>Normal</v>
      </c>
      <c r="L894" s="12">
        <f>VLOOKUP($A894,'Hospitalisation Details'!$A$1:$U$2344,18,FALSE)</f>
        <v>33548</v>
      </c>
      <c r="M894" s="21">
        <f>VLOOKUP($A894,'Hospitalisation Details'!$A$1:$U$2344,21,FALSE)</f>
        <v>12130.8</v>
      </c>
      <c r="N894" s="9" t="str">
        <f>VLOOKUP($A894,'Hospitalisation Details'!$A$1:$U$2344,14,FALSE)</f>
        <v>tier - 3</v>
      </c>
      <c r="O894" s="9" t="str">
        <f>VLOOKUP($A894,'Hospitalisation Details'!$A$1:$U$2344,15,FALSE)</f>
        <v>tier - 3</v>
      </c>
      <c r="P894" s="9" t="str">
        <f>VLOOKUP($A894,'Hospitalisation Details'!$A$1:$U$2344,16,FALSE)</f>
        <v>R1026</v>
      </c>
      <c r="Q894" s="9">
        <f>VLOOKUP($A894,'Hospitalisation Details'!$A$1:$U$2344,20,FALSE)</f>
        <v>31</v>
      </c>
    </row>
    <row r="895" spans="1:17" ht="15.75" x14ac:dyDescent="0.25">
      <c r="A895" s="10" t="s">
        <v>1477</v>
      </c>
      <c r="B895" s="7" t="str">
        <f>VLOOKUP($A895,'Customer Names'!$A$1:$E$2336,4,FALSE)</f>
        <v xml:space="preserve">  John</v>
      </c>
      <c r="C895" s="7">
        <f>VLOOKUP($A895,'Medical Examinations'!$A$1:$P$2336,2,FALSE)</f>
        <v>28.785</v>
      </c>
      <c r="D895" s="7">
        <f>VLOOKUP($A895,'Medical Examinations'!$A$1:$P$2336,3,FALSE)</f>
        <v>9.1</v>
      </c>
      <c r="E895" s="7" t="str">
        <f>VLOOKUP($A895,'Medical Examinations'!$A$1:$P$2336,13,FALSE)</f>
        <v>Yes</v>
      </c>
      <c r="F895" s="7" t="str">
        <f>VLOOKUP($A895,'Medical Examinations'!$A$1:$P$2336,5,FALSE)</f>
        <v>No</v>
      </c>
      <c r="G895" s="7" t="str">
        <f>VLOOKUP($A895,'Medical Examinations'!$A$1:$P$2336,6,FALSE)</f>
        <v>Yes</v>
      </c>
      <c r="H895" s="7">
        <f>VLOOKUP($A895,'Medical Examinations'!$A$1:$P$2336,12,FALSE)</f>
        <v>1</v>
      </c>
      <c r="I895" s="7" t="str">
        <f>VLOOKUP($A895,'Medical Examinations'!$A$1:$P$2336,14,FALSE)</f>
        <v>No</v>
      </c>
      <c r="J895" s="7" t="str">
        <f>VLOOKUP($A895,'Medical Examinations'!$A$1:$P$2336,15,FALSE)</f>
        <v>Over weight</v>
      </c>
      <c r="K895" s="7" t="str">
        <f>VLOOKUP($A895,'Medical Examinations'!$A$1:$P$2336,16,FALSE)</f>
        <v>Diabetes</v>
      </c>
      <c r="L895" s="12">
        <f>VLOOKUP($A895,'Hospitalisation Details'!$A$1:$U$2344,18,FALSE)</f>
        <v>23166</v>
      </c>
      <c r="M895" s="21">
        <f>VLOOKUP($A895,'Hospitalisation Details'!$A$1:$U$2344,21,FALSE)</f>
        <v>12129.61</v>
      </c>
      <c r="N895" s="9" t="str">
        <f>VLOOKUP($A895,'Hospitalisation Details'!$A$1:$U$2344,14,FALSE)</f>
        <v>tier - 3</v>
      </c>
      <c r="O895" s="9" t="str">
        <f>VLOOKUP($A895,'Hospitalisation Details'!$A$1:$U$2344,15,FALSE)</f>
        <v>tier - 1</v>
      </c>
      <c r="P895" s="9" t="str">
        <f>VLOOKUP($A895,'Hospitalisation Details'!$A$1:$U$2344,16,FALSE)</f>
        <v>R1012</v>
      </c>
      <c r="Q895" s="9">
        <f>VLOOKUP($A895,'Hospitalisation Details'!$A$1:$U$2344,20,FALSE)</f>
        <v>60</v>
      </c>
    </row>
    <row r="896" spans="1:17" ht="15.75" x14ac:dyDescent="0.25">
      <c r="A896" s="10" t="s">
        <v>1476</v>
      </c>
      <c r="B896" s="7" t="str">
        <f>VLOOKUP($A896,'Customer Names'!$A$1:$E$2336,4,FALSE)</f>
        <v xml:space="preserve">  Miles J</v>
      </c>
      <c r="C896" s="7">
        <f>VLOOKUP($A896,'Medical Examinations'!$A$1:$P$2336,2,FALSE)</f>
        <v>25.46</v>
      </c>
      <c r="D896" s="7">
        <f>VLOOKUP($A896,'Medical Examinations'!$A$1:$P$2336,3,FALSE)</f>
        <v>11.52</v>
      </c>
      <c r="E896" s="7" t="str">
        <f>VLOOKUP($A896,'Medical Examinations'!$A$1:$P$2336,13,FALSE)</f>
        <v>Yes</v>
      </c>
      <c r="F896" s="7" t="str">
        <f>VLOOKUP($A896,'Medical Examinations'!$A$1:$P$2336,5,FALSE)</f>
        <v>No</v>
      </c>
      <c r="G896" s="7" t="str">
        <f>VLOOKUP($A896,'Medical Examinations'!$A$1:$P$2336,6,FALSE)</f>
        <v>Yes</v>
      </c>
      <c r="H896" s="7">
        <f>VLOOKUP($A896,'Medical Examinations'!$A$1:$P$2336,12,FALSE)</f>
        <v>1</v>
      </c>
      <c r="I896" s="7" t="str">
        <f>VLOOKUP($A896,'Medical Examinations'!$A$1:$P$2336,14,FALSE)</f>
        <v>No</v>
      </c>
      <c r="J896" s="7" t="str">
        <f>VLOOKUP($A896,'Medical Examinations'!$A$1:$P$2336,15,FALSE)</f>
        <v>Over weight</v>
      </c>
      <c r="K896" s="7" t="str">
        <f>VLOOKUP($A896,'Medical Examinations'!$A$1:$P$2336,16,FALSE)</f>
        <v>Diabetes</v>
      </c>
      <c r="L896" s="12">
        <f>VLOOKUP($A896,'Hospitalisation Details'!$A$1:$U$2344,18,FALSE)</f>
        <v>23212</v>
      </c>
      <c r="M896" s="21">
        <f>VLOOKUP($A896,'Hospitalisation Details'!$A$1:$U$2344,21,FALSE)</f>
        <v>12124.99</v>
      </c>
      <c r="N896" s="9" t="str">
        <f>VLOOKUP($A896,'Hospitalisation Details'!$A$1:$U$2344,14,FALSE)</f>
        <v>tier - 3</v>
      </c>
      <c r="O896" s="9" t="str">
        <f>VLOOKUP($A896,'Hospitalisation Details'!$A$1:$U$2344,15,FALSE)</f>
        <v>tier - 1</v>
      </c>
      <c r="P896" s="9" t="str">
        <f>VLOOKUP($A896,'Hospitalisation Details'!$A$1:$U$2344,16,FALSE)</f>
        <v>R1012</v>
      </c>
      <c r="Q896" s="9">
        <f>VLOOKUP($A896,'Hospitalisation Details'!$A$1:$U$2344,20,FALSE)</f>
        <v>59</v>
      </c>
    </row>
    <row r="897" spans="1:17" ht="15.75" x14ac:dyDescent="0.25">
      <c r="A897" s="10" t="s">
        <v>1475</v>
      </c>
      <c r="B897" s="7" t="str">
        <f>VLOOKUP($A897,'Customer Names'!$A$1:$E$2336,4,FALSE)</f>
        <v xml:space="preserve">  Justyna I</v>
      </c>
      <c r="C897" s="7">
        <f>VLOOKUP($A897,'Medical Examinations'!$A$1:$P$2336,2,FALSE)</f>
        <v>30.8</v>
      </c>
      <c r="D897" s="7">
        <f>VLOOKUP($A897,'Medical Examinations'!$A$1:$P$2336,3,FALSE)</f>
        <v>10.95</v>
      </c>
      <c r="E897" s="7" t="str">
        <f>VLOOKUP($A897,'Medical Examinations'!$A$1:$P$2336,13,FALSE)</f>
        <v>No</v>
      </c>
      <c r="F897" s="7" t="str">
        <f>VLOOKUP($A897,'Medical Examinations'!$A$1:$P$2336,5,FALSE)</f>
        <v>No</v>
      </c>
      <c r="G897" s="7" t="str">
        <f>VLOOKUP($A897,'Medical Examinations'!$A$1:$P$2336,6,FALSE)</f>
        <v>No</v>
      </c>
      <c r="H897" s="7" t="str">
        <f>VLOOKUP($A897,'Medical Examinations'!$A$1:$P$2336,12,FALSE)</f>
        <v>0</v>
      </c>
      <c r="I897" s="7" t="str">
        <f>VLOOKUP($A897,'Medical Examinations'!$A$1:$P$2336,14,FALSE)</f>
        <v>No</v>
      </c>
      <c r="J897" s="7" t="str">
        <f>VLOOKUP($A897,'Medical Examinations'!$A$1:$P$2336,15,FALSE)</f>
        <v>Obesity</v>
      </c>
      <c r="K897" s="7" t="str">
        <f>VLOOKUP($A897,'Medical Examinations'!$A$1:$P$2336,16,FALSE)</f>
        <v>Diabetes</v>
      </c>
      <c r="L897" s="12">
        <f>VLOOKUP($A897,'Hospitalisation Details'!$A$1:$U$2344,18,FALSE)</f>
        <v>25136</v>
      </c>
      <c r="M897" s="21">
        <f>VLOOKUP($A897,'Hospitalisation Details'!$A$1:$U$2344,21,FALSE)</f>
        <v>12105.32</v>
      </c>
      <c r="N897" s="9" t="str">
        <f>VLOOKUP($A897,'Hospitalisation Details'!$A$1:$U$2344,14,FALSE)</f>
        <v>tier - 3</v>
      </c>
      <c r="O897" s="9" t="str">
        <f>VLOOKUP($A897,'Hospitalisation Details'!$A$1:$U$2344,15,FALSE)</f>
        <v>tier - 3</v>
      </c>
      <c r="P897" s="9" t="str">
        <f>VLOOKUP($A897,'Hospitalisation Details'!$A$1:$U$2344,16,FALSE)</f>
        <v>R1011</v>
      </c>
      <c r="Q897" s="9">
        <f>VLOOKUP($A897,'Hospitalisation Details'!$A$1:$U$2344,20,FALSE)</f>
        <v>54</v>
      </c>
    </row>
    <row r="898" spans="1:17" ht="15.75" x14ac:dyDescent="0.25">
      <c r="A898" s="10" t="s">
        <v>1474</v>
      </c>
      <c r="B898" s="7" t="str">
        <f>VLOOKUP($A898,'Customer Names'!$A$1:$E$2336,4,FALSE)</f>
        <v xml:space="preserve">  Lucille</v>
      </c>
      <c r="C898" s="7">
        <f>VLOOKUP($A898,'Medical Examinations'!$A$1:$P$2336,2,FALSE)</f>
        <v>28.88</v>
      </c>
      <c r="D898" s="7">
        <f>VLOOKUP($A898,'Medical Examinations'!$A$1:$P$2336,3,FALSE)</f>
        <v>11.5</v>
      </c>
      <c r="E898" s="7" t="str">
        <f>VLOOKUP($A898,'Medical Examinations'!$A$1:$P$2336,13,FALSE)</f>
        <v>No</v>
      </c>
      <c r="F898" s="7" t="str">
        <f>VLOOKUP($A898,'Medical Examinations'!$A$1:$P$2336,5,FALSE)</f>
        <v>No</v>
      </c>
      <c r="G898" s="7" t="str">
        <f>VLOOKUP($A898,'Medical Examinations'!$A$1:$P$2336,6,FALSE)</f>
        <v>No</v>
      </c>
      <c r="H898" s="7" t="str">
        <f>VLOOKUP($A898,'Medical Examinations'!$A$1:$P$2336,12,FALSE)</f>
        <v>0</v>
      </c>
      <c r="I898" s="7" t="str">
        <f>VLOOKUP($A898,'Medical Examinations'!$A$1:$P$2336,14,FALSE)</f>
        <v>No</v>
      </c>
      <c r="J898" s="7" t="str">
        <f>VLOOKUP($A898,'Medical Examinations'!$A$1:$P$2336,15,FALSE)</f>
        <v>Over weight</v>
      </c>
      <c r="K898" s="7" t="str">
        <f>VLOOKUP($A898,'Medical Examinations'!$A$1:$P$2336,16,FALSE)</f>
        <v>Diabetes</v>
      </c>
      <c r="L898" s="12">
        <f>VLOOKUP($A898,'Hospitalisation Details'!$A$1:$U$2344,18,FALSE)</f>
        <v>25181</v>
      </c>
      <c r="M898" s="21">
        <f>VLOOKUP($A898,'Hospitalisation Details'!$A$1:$U$2344,21,FALSE)</f>
        <v>12096.65</v>
      </c>
      <c r="N898" s="9" t="str">
        <f>VLOOKUP($A898,'Hospitalisation Details'!$A$1:$U$2344,14,FALSE)</f>
        <v>tier - 3</v>
      </c>
      <c r="O898" s="9" t="str">
        <f>VLOOKUP($A898,'Hospitalisation Details'!$A$1:$U$2344,15,FALSE)</f>
        <v>tier - 1</v>
      </c>
      <c r="P898" s="9" t="str">
        <f>VLOOKUP($A898,'Hospitalisation Details'!$A$1:$U$2344,16,FALSE)</f>
        <v>R1024</v>
      </c>
      <c r="Q898" s="9">
        <f>VLOOKUP($A898,'Hospitalisation Details'!$A$1:$U$2344,20,FALSE)</f>
        <v>54</v>
      </c>
    </row>
    <row r="899" spans="1:17" ht="15.75" x14ac:dyDescent="0.25">
      <c r="A899" s="10" t="s">
        <v>1473</v>
      </c>
      <c r="B899" s="7" t="str">
        <f>VLOOKUP($A899,'Customer Names'!$A$1:$E$2336,4,FALSE)</f>
        <v xml:space="preserve">  April</v>
      </c>
      <c r="C899" s="7">
        <f>VLOOKUP($A899,'Medical Examinations'!$A$1:$P$2336,2,FALSE)</f>
        <v>23</v>
      </c>
      <c r="D899" s="7">
        <f>VLOOKUP($A899,'Medical Examinations'!$A$1:$P$2336,3,FALSE)</f>
        <v>9.8800000000000008</v>
      </c>
      <c r="E899" s="7" t="str">
        <f>VLOOKUP($A899,'Medical Examinations'!$A$1:$P$2336,13,FALSE)</f>
        <v>No</v>
      </c>
      <c r="F899" s="7" t="str">
        <f>VLOOKUP($A899,'Medical Examinations'!$A$1:$P$2336,5,FALSE)</f>
        <v>No</v>
      </c>
      <c r="G899" s="7" t="str">
        <f>VLOOKUP($A899,'Medical Examinations'!$A$1:$P$2336,6,FALSE)</f>
        <v>No</v>
      </c>
      <c r="H899" s="7" t="str">
        <f>VLOOKUP($A899,'Medical Examinations'!$A$1:$P$2336,12,FALSE)</f>
        <v>0</v>
      </c>
      <c r="I899" s="7" t="str">
        <f>VLOOKUP($A899,'Medical Examinations'!$A$1:$P$2336,14,FALSE)</f>
        <v>No</v>
      </c>
      <c r="J899" s="7" t="str">
        <f>VLOOKUP($A899,'Medical Examinations'!$A$1:$P$2336,15,FALSE)</f>
        <v>Normal weight</v>
      </c>
      <c r="K899" s="7" t="str">
        <f>VLOOKUP($A899,'Medical Examinations'!$A$1:$P$2336,16,FALSE)</f>
        <v>Diabetes</v>
      </c>
      <c r="L899" s="12">
        <f>VLOOKUP($A899,'Hospitalisation Details'!$A$1:$U$2344,18,FALSE)</f>
        <v>25010</v>
      </c>
      <c r="M899" s="21">
        <f>VLOOKUP($A899,'Hospitalisation Details'!$A$1:$U$2344,21,FALSE)</f>
        <v>12094.48</v>
      </c>
      <c r="N899" s="9" t="str">
        <f>VLOOKUP($A899,'Hospitalisation Details'!$A$1:$U$2344,14,FALSE)</f>
        <v>tier - 3</v>
      </c>
      <c r="O899" s="9" t="str">
        <f>VLOOKUP($A899,'Hospitalisation Details'!$A$1:$U$2344,15,FALSE)</f>
        <v>tier - 3</v>
      </c>
      <c r="P899" s="9" t="str">
        <f>VLOOKUP($A899,'Hospitalisation Details'!$A$1:$U$2344,16,FALSE)</f>
        <v>R1011</v>
      </c>
      <c r="Q899" s="9">
        <f>VLOOKUP($A899,'Hospitalisation Details'!$A$1:$U$2344,20,FALSE)</f>
        <v>54</v>
      </c>
    </row>
    <row r="900" spans="1:17" ht="15.75" x14ac:dyDescent="0.25">
      <c r="A900" s="10" t="s">
        <v>1472</v>
      </c>
      <c r="B900" s="7" t="str">
        <f>VLOOKUP($A900,'Customer Names'!$A$1:$E$2336,4,FALSE)</f>
        <v xml:space="preserve">  Robert</v>
      </c>
      <c r="C900" s="7">
        <f>VLOOKUP($A900,'Medical Examinations'!$A$1:$P$2336,2,FALSE)</f>
        <v>38.25</v>
      </c>
      <c r="D900" s="7">
        <f>VLOOKUP($A900,'Medical Examinations'!$A$1:$P$2336,3,FALSE)</f>
        <v>6.2</v>
      </c>
      <c r="E900" s="7" t="str">
        <f>VLOOKUP($A900,'Medical Examinations'!$A$1:$P$2336,13,FALSE)</f>
        <v>No</v>
      </c>
      <c r="F900" s="7" t="str">
        <f>VLOOKUP($A900,'Medical Examinations'!$A$1:$P$2336,5,FALSE)</f>
        <v>No</v>
      </c>
      <c r="G900" s="7" t="str">
        <f>VLOOKUP($A900,'Medical Examinations'!$A$1:$P$2336,6,FALSE)</f>
        <v>No</v>
      </c>
      <c r="H900" s="7">
        <f>VLOOKUP($A900,'Medical Examinations'!$A$1:$P$2336,12,FALSE)</f>
        <v>1</v>
      </c>
      <c r="I900" s="7" t="str">
        <f>VLOOKUP($A900,'Medical Examinations'!$A$1:$P$2336,14,FALSE)</f>
        <v>No</v>
      </c>
      <c r="J900" s="7" t="str">
        <f>VLOOKUP($A900,'Medical Examinations'!$A$1:$P$2336,15,FALSE)</f>
        <v>Obesity</v>
      </c>
      <c r="K900" s="7" t="str">
        <f>VLOOKUP($A900,'Medical Examinations'!$A$1:$P$2336,16,FALSE)</f>
        <v>Prediabetes</v>
      </c>
      <c r="L900" s="12">
        <f>VLOOKUP($A900,'Hospitalisation Details'!$A$1:$U$2344,18,FALSE)</f>
        <v>30927</v>
      </c>
      <c r="M900" s="21">
        <f>VLOOKUP($A900,'Hospitalisation Details'!$A$1:$U$2344,21,FALSE)</f>
        <v>12091.34</v>
      </c>
      <c r="N900" s="9" t="str">
        <f>VLOOKUP($A900,'Hospitalisation Details'!$A$1:$U$2344,14,FALSE)</f>
        <v>tier - 3</v>
      </c>
      <c r="O900" s="9" t="str">
        <f>VLOOKUP($A900,'Hospitalisation Details'!$A$1:$U$2344,15,FALSE)</f>
        <v>tier - 2</v>
      </c>
      <c r="P900" s="9" t="str">
        <f>VLOOKUP($A900,'Hospitalisation Details'!$A$1:$U$2344,16,FALSE)</f>
        <v>R1022</v>
      </c>
      <c r="Q900" s="9">
        <f>VLOOKUP($A900,'Hospitalisation Details'!$A$1:$U$2344,20,FALSE)</f>
        <v>38</v>
      </c>
    </row>
    <row r="901" spans="1:17" ht="15.75" x14ac:dyDescent="0.25">
      <c r="A901" s="10" t="s">
        <v>1471</v>
      </c>
      <c r="B901" s="7" t="str">
        <f>VLOOKUP($A901,'Customer Names'!$A$1:$E$2336,4,FALSE)</f>
        <v xml:space="preserve">  Alyssa</v>
      </c>
      <c r="C901" s="7">
        <f>VLOOKUP($A901,'Medical Examinations'!$A$1:$P$2336,2,FALSE)</f>
        <v>39.25</v>
      </c>
      <c r="D901" s="7">
        <f>VLOOKUP($A901,'Medical Examinations'!$A$1:$P$2336,3,FALSE)</f>
        <v>8.41</v>
      </c>
      <c r="E901" s="7" t="str">
        <f>VLOOKUP($A901,'Medical Examinations'!$A$1:$P$2336,13,FALSE)</f>
        <v>Yes</v>
      </c>
      <c r="F901" s="7" t="str">
        <f>VLOOKUP($A901,'Medical Examinations'!$A$1:$P$2336,5,FALSE)</f>
        <v>No</v>
      </c>
      <c r="G901" s="7" t="str">
        <f>VLOOKUP($A901,'Medical Examinations'!$A$1:$P$2336,6,FALSE)</f>
        <v>No</v>
      </c>
      <c r="H901" s="7">
        <f>VLOOKUP($A901,'Medical Examinations'!$A$1:$P$2336,12,FALSE)</f>
        <v>1</v>
      </c>
      <c r="I901" s="7" t="str">
        <f>VLOOKUP($A901,'Medical Examinations'!$A$1:$P$2336,14,FALSE)</f>
        <v>No</v>
      </c>
      <c r="J901" s="7" t="str">
        <f>VLOOKUP($A901,'Medical Examinations'!$A$1:$P$2336,15,FALSE)</f>
        <v>Obesity</v>
      </c>
      <c r="K901" s="7" t="str">
        <f>VLOOKUP($A901,'Medical Examinations'!$A$1:$P$2336,16,FALSE)</f>
        <v>Diabetes</v>
      </c>
      <c r="L901" s="12">
        <f>VLOOKUP($A901,'Hospitalisation Details'!$A$1:$U$2344,18,FALSE)</f>
        <v>31662</v>
      </c>
      <c r="M901" s="21">
        <f>VLOOKUP($A901,'Hospitalisation Details'!$A$1:$U$2344,21,FALSE)</f>
        <v>12048.13</v>
      </c>
      <c r="N901" s="9" t="str">
        <f>VLOOKUP($A901,'Hospitalisation Details'!$A$1:$U$2344,14,FALSE)</f>
        <v>tier - 3</v>
      </c>
      <c r="O901" s="9" t="str">
        <f>VLOOKUP($A901,'Hospitalisation Details'!$A$1:$U$2344,15,FALSE)</f>
        <v>tier - 2</v>
      </c>
      <c r="P901" s="9" t="str">
        <f>VLOOKUP($A901,'Hospitalisation Details'!$A$1:$U$2344,16,FALSE)</f>
        <v>R1026</v>
      </c>
      <c r="Q901" s="9">
        <f>VLOOKUP($A901,'Hospitalisation Details'!$A$1:$U$2344,20,FALSE)</f>
        <v>36</v>
      </c>
    </row>
    <row r="902" spans="1:17" ht="15.75" x14ac:dyDescent="0.25">
      <c r="A902" s="10" t="s">
        <v>1470</v>
      </c>
      <c r="B902" s="7" t="str">
        <f>VLOOKUP($A902,'Customer Names'!$A$1:$E$2336,4,FALSE)</f>
        <v xml:space="preserve">  Jessica E</v>
      </c>
      <c r="C902" s="7">
        <f>VLOOKUP($A902,'Medical Examinations'!$A$1:$P$2336,2,FALSE)</f>
        <v>26.6</v>
      </c>
      <c r="D902" s="7">
        <f>VLOOKUP($A902,'Medical Examinations'!$A$1:$P$2336,3,FALSE)</f>
        <v>5.07</v>
      </c>
      <c r="E902" s="7" t="str">
        <f>VLOOKUP($A902,'Medical Examinations'!$A$1:$P$2336,13,FALSE)</f>
        <v>Yes</v>
      </c>
      <c r="F902" s="7" t="str">
        <f>VLOOKUP($A902,'Medical Examinations'!$A$1:$P$2336,5,FALSE)</f>
        <v>No</v>
      </c>
      <c r="G902" s="7" t="str">
        <f>VLOOKUP($A902,'Medical Examinations'!$A$1:$P$2336,6,FALSE)</f>
        <v>No</v>
      </c>
      <c r="H902" s="7">
        <f>VLOOKUP($A902,'Medical Examinations'!$A$1:$P$2336,12,FALSE)</f>
        <v>2</v>
      </c>
      <c r="I902" s="7" t="str">
        <f>VLOOKUP($A902,'Medical Examinations'!$A$1:$P$2336,14,FALSE)</f>
        <v>No</v>
      </c>
      <c r="J902" s="7" t="str">
        <f>VLOOKUP($A902,'Medical Examinations'!$A$1:$P$2336,15,FALSE)</f>
        <v>Over weight</v>
      </c>
      <c r="K902" s="7" t="str">
        <f>VLOOKUP($A902,'Medical Examinations'!$A$1:$P$2336,16,FALSE)</f>
        <v>Normal</v>
      </c>
      <c r="L902" s="12">
        <f>VLOOKUP($A902,'Hospitalisation Details'!$A$1:$U$2344,18,FALSE)</f>
        <v>24435</v>
      </c>
      <c r="M902" s="21">
        <f>VLOOKUP($A902,'Hospitalisation Details'!$A$1:$U$2344,21,FALSE)</f>
        <v>12044.34</v>
      </c>
      <c r="N902" s="9" t="str">
        <f>VLOOKUP($A902,'Hospitalisation Details'!$A$1:$U$2344,14,FALSE)</f>
        <v>tier - 3</v>
      </c>
      <c r="O902" s="9" t="str">
        <f>VLOOKUP($A902,'Hospitalisation Details'!$A$1:$U$2344,15,FALSE)</f>
        <v>tier - 1</v>
      </c>
      <c r="P902" s="9" t="str">
        <f>VLOOKUP($A902,'Hospitalisation Details'!$A$1:$U$2344,16,FALSE)</f>
        <v>R1012</v>
      </c>
      <c r="Q902" s="9">
        <f>VLOOKUP($A902,'Hospitalisation Details'!$A$1:$U$2344,20,FALSE)</f>
        <v>56</v>
      </c>
    </row>
    <row r="903" spans="1:17" ht="15.75" x14ac:dyDescent="0.25">
      <c r="A903" s="10" t="s">
        <v>1469</v>
      </c>
      <c r="B903" s="7" t="str">
        <f>VLOOKUP($A903,'Customer Names'!$A$1:$E$2336,4,FALSE)</f>
        <v xml:space="preserve">  Patrick J</v>
      </c>
      <c r="C903" s="7">
        <f>VLOOKUP($A903,'Medical Examinations'!$A$1:$P$2336,2,FALSE)</f>
        <v>35.700000000000003</v>
      </c>
      <c r="D903" s="7">
        <f>VLOOKUP($A903,'Medical Examinations'!$A$1:$P$2336,3,FALSE)</f>
        <v>4.0599999999999996</v>
      </c>
      <c r="E903" s="7" t="str">
        <f>VLOOKUP($A903,'Medical Examinations'!$A$1:$P$2336,13,FALSE)</f>
        <v>No</v>
      </c>
      <c r="F903" s="7" t="str">
        <f>VLOOKUP($A903,'Medical Examinations'!$A$1:$P$2336,5,FALSE)</f>
        <v>No</v>
      </c>
      <c r="G903" s="7" t="str">
        <f>VLOOKUP($A903,'Medical Examinations'!$A$1:$P$2336,6,FALSE)</f>
        <v>Yes</v>
      </c>
      <c r="H903" s="7">
        <f>VLOOKUP($A903,'Medical Examinations'!$A$1:$P$2336,12,FALSE)</f>
        <v>1</v>
      </c>
      <c r="I903" s="7" t="str">
        <f>VLOOKUP($A903,'Medical Examinations'!$A$1:$P$2336,14,FALSE)</f>
        <v>No</v>
      </c>
      <c r="J903" s="7" t="str">
        <f>VLOOKUP($A903,'Medical Examinations'!$A$1:$P$2336,15,FALSE)</f>
        <v>Obesity</v>
      </c>
      <c r="K903" s="7" t="str">
        <f>VLOOKUP($A903,'Medical Examinations'!$A$1:$P$2336,16,FALSE)</f>
        <v>Normal</v>
      </c>
      <c r="L903" s="12">
        <f>VLOOKUP($A903,'Hospitalisation Details'!$A$1:$U$2344,18,FALSE)</f>
        <v>29144</v>
      </c>
      <c r="M903" s="21">
        <f>VLOOKUP($A903,'Hospitalisation Details'!$A$1:$U$2344,21,FALSE)</f>
        <v>12035.18</v>
      </c>
      <c r="N903" s="9" t="str">
        <f>VLOOKUP($A903,'Hospitalisation Details'!$A$1:$U$2344,14,FALSE)</f>
        <v>tier - 3</v>
      </c>
      <c r="O903" s="9" t="str">
        <f>VLOOKUP($A903,'Hospitalisation Details'!$A$1:$U$2344,15,FALSE)</f>
        <v>tier - 3</v>
      </c>
      <c r="P903" s="9" t="str">
        <f>VLOOKUP($A903,'Hospitalisation Details'!$A$1:$U$2344,16,FALSE)</f>
        <v>R1021</v>
      </c>
      <c r="Q903" s="9">
        <f>VLOOKUP($A903,'Hospitalisation Details'!$A$1:$U$2344,20,FALSE)</f>
        <v>43</v>
      </c>
    </row>
    <row r="904" spans="1:17" ht="15.75" x14ac:dyDescent="0.25">
      <c r="A904" s="10" t="s">
        <v>1468</v>
      </c>
      <c r="B904" s="7" t="str">
        <f>VLOOKUP($A904,'Customer Names'!$A$1:$E$2336,4,FALSE)</f>
        <v xml:space="preserve">  Emilie</v>
      </c>
      <c r="C904" s="7">
        <f>VLOOKUP($A904,'Medical Examinations'!$A$1:$P$2336,2,FALSE)</f>
        <v>20.100000000000001</v>
      </c>
      <c r="D904" s="7">
        <f>VLOOKUP($A904,'Medical Examinations'!$A$1:$P$2336,3,FALSE)</f>
        <v>10.52</v>
      </c>
      <c r="E904" s="7" t="str">
        <f>VLOOKUP($A904,'Medical Examinations'!$A$1:$P$2336,13,FALSE)</f>
        <v>No</v>
      </c>
      <c r="F904" s="7" t="str">
        <f>VLOOKUP($A904,'Medical Examinations'!$A$1:$P$2336,5,FALSE)</f>
        <v>No</v>
      </c>
      <c r="G904" s="7" t="str">
        <f>VLOOKUP($A904,'Medical Examinations'!$A$1:$P$2336,6,FALSE)</f>
        <v>No</v>
      </c>
      <c r="H904" s="7" t="str">
        <f>VLOOKUP($A904,'Medical Examinations'!$A$1:$P$2336,12,FALSE)</f>
        <v>0</v>
      </c>
      <c r="I904" s="7" t="str">
        <f>VLOOKUP($A904,'Medical Examinations'!$A$1:$P$2336,14,FALSE)</f>
        <v>No</v>
      </c>
      <c r="J904" s="7" t="str">
        <f>VLOOKUP($A904,'Medical Examinations'!$A$1:$P$2336,15,FALSE)</f>
        <v>Normal weight</v>
      </c>
      <c r="K904" s="7" t="str">
        <f>VLOOKUP($A904,'Medical Examinations'!$A$1:$P$2336,16,FALSE)</f>
        <v>Diabetes</v>
      </c>
      <c r="L904" s="12">
        <f>VLOOKUP($A904,'Hospitalisation Details'!$A$1:$U$2344,18,FALSE)</f>
        <v>24044</v>
      </c>
      <c r="M904" s="21">
        <f>VLOOKUP($A904,'Hospitalisation Details'!$A$1:$U$2344,21,FALSE)</f>
        <v>12032.33</v>
      </c>
      <c r="N904" s="9" t="str">
        <f>VLOOKUP($A904,'Hospitalisation Details'!$A$1:$U$2344,14,FALSE)</f>
        <v>tier - 3</v>
      </c>
      <c r="O904" s="9" t="str">
        <f>VLOOKUP($A904,'Hospitalisation Details'!$A$1:$U$2344,15,FALSE)</f>
        <v>tier - 1</v>
      </c>
      <c r="P904" s="9" t="str">
        <f>VLOOKUP($A904,'Hospitalisation Details'!$A$1:$U$2344,16,FALSE)</f>
        <v>R1011</v>
      </c>
      <c r="Q904" s="9">
        <f>VLOOKUP($A904,'Hospitalisation Details'!$A$1:$U$2344,20,FALSE)</f>
        <v>57</v>
      </c>
    </row>
    <row r="905" spans="1:17" ht="15.75" x14ac:dyDescent="0.25">
      <c r="A905" s="10" t="s">
        <v>1467</v>
      </c>
      <c r="B905" s="7" t="str">
        <f>VLOOKUP($A905,'Customer Names'!$A$1:$E$2336,4,FALSE)</f>
        <v xml:space="preserve">  Caitlin B</v>
      </c>
      <c r="C905" s="7">
        <f>VLOOKUP($A905,'Medical Examinations'!$A$1:$P$2336,2,FALSE)</f>
        <v>22.23</v>
      </c>
      <c r="D905" s="7">
        <f>VLOOKUP($A905,'Medical Examinations'!$A$1:$P$2336,3,FALSE)</f>
        <v>9.65</v>
      </c>
      <c r="E905" s="7" t="str">
        <f>VLOOKUP($A905,'Medical Examinations'!$A$1:$P$2336,13,FALSE)</f>
        <v>No</v>
      </c>
      <c r="F905" s="7" t="str">
        <f>VLOOKUP($A905,'Medical Examinations'!$A$1:$P$2336,5,FALSE)</f>
        <v>No</v>
      </c>
      <c r="G905" s="7" t="str">
        <f>VLOOKUP($A905,'Medical Examinations'!$A$1:$P$2336,6,FALSE)</f>
        <v>No</v>
      </c>
      <c r="H905" s="7" t="str">
        <f>VLOOKUP($A905,'Medical Examinations'!$A$1:$P$2336,12,FALSE)</f>
        <v>0</v>
      </c>
      <c r="I905" s="7" t="str">
        <f>VLOOKUP($A905,'Medical Examinations'!$A$1:$P$2336,14,FALSE)</f>
        <v>No</v>
      </c>
      <c r="J905" s="7" t="str">
        <f>VLOOKUP($A905,'Medical Examinations'!$A$1:$P$2336,15,FALSE)</f>
        <v>Normal weight</v>
      </c>
      <c r="K905" s="7" t="str">
        <f>VLOOKUP($A905,'Medical Examinations'!$A$1:$P$2336,16,FALSE)</f>
        <v>Diabetes</v>
      </c>
      <c r="L905" s="12">
        <f>VLOOKUP($A905,'Hospitalisation Details'!$A$1:$U$2344,18,FALSE)</f>
        <v>23902</v>
      </c>
      <c r="M905" s="21">
        <f>VLOOKUP($A905,'Hospitalisation Details'!$A$1:$U$2344,21,FALSE)</f>
        <v>12029.29</v>
      </c>
      <c r="N905" s="9" t="str">
        <f>VLOOKUP($A905,'Hospitalisation Details'!$A$1:$U$2344,14,FALSE)</f>
        <v>tier - 3</v>
      </c>
      <c r="O905" s="9" t="str">
        <f>VLOOKUP($A905,'Hospitalisation Details'!$A$1:$U$2344,15,FALSE)</f>
        <v>tier - 2</v>
      </c>
      <c r="P905" s="9" t="str">
        <f>VLOOKUP($A905,'Hospitalisation Details'!$A$1:$U$2344,16,FALSE)</f>
        <v>R1024</v>
      </c>
      <c r="Q905" s="9">
        <f>VLOOKUP($A905,'Hospitalisation Details'!$A$1:$U$2344,20,FALSE)</f>
        <v>57</v>
      </c>
    </row>
    <row r="906" spans="1:17" ht="15.75" x14ac:dyDescent="0.25">
      <c r="A906" s="10" t="s">
        <v>1466</v>
      </c>
      <c r="B906" s="7" t="str">
        <f>VLOOKUP($A906,'Customer Names'!$A$1:$E$2336,4,FALSE)</f>
        <v xml:space="preserve">  Joseph W</v>
      </c>
      <c r="C906" s="7">
        <f>VLOOKUP($A906,'Medical Examinations'!$A$1:$P$2336,2,FALSE)</f>
        <v>36.47</v>
      </c>
      <c r="D906" s="7">
        <f>VLOOKUP($A906,'Medical Examinations'!$A$1:$P$2336,3,FALSE)</f>
        <v>6.21</v>
      </c>
      <c r="E906" s="7" t="str">
        <f>VLOOKUP($A906,'Medical Examinations'!$A$1:$P$2336,13,FALSE)</f>
        <v>No</v>
      </c>
      <c r="F906" s="7" t="str">
        <f>VLOOKUP($A906,'Medical Examinations'!$A$1:$P$2336,5,FALSE)</f>
        <v>No</v>
      </c>
      <c r="G906" s="7" t="str">
        <f>VLOOKUP($A906,'Medical Examinations'!$A$1:$P$2336,6,FALSE)</f>
        <v>No</v>
      </c>
      <c r="H906" s="7" t="str">
        <f>VLOOKUP($A906,'Medical Examinations'!$A$1:$P$2336,12,FALSE)</f>
        <v>0</v>
      </c>
      <c r="I906" s="7" t="str">
        <f>VLOOKUP($A906,'Medical Examinations'!$A$1:$P$2336,14,FALSE)</f>
        <v>No</v>
      </c>
      <c r="J906" s="7" t="str">
        <f>VLOOKUP($A906,'Medical Examinations'!$A$1:$P$2336,15,FALSE)</f>
        <v>Obesity</v>
      </c>
      <c r="K906" s="7" t="str">
        <f>VLOOKUP($A906,'Medical Examinations'!$A$1:$P$2336,16,FALSE)</f>
        <v>Prediabetes</v>
      </c>
      <c r="L906" s="12">
        <f>VLOOKUP($A906,'Hospitalisation Details'!$A$1:$U$2344,18,FALSE)</f>
        <v>30241</v>
      </c>
      <c r="M906" s="21">
        <f>VLOOKUP($A906,'Hospitalisation Details'!$A$1:$U$2344,21,FALSE)</f>
        <v>12001.29</v>
      </c>
      <c r="N906" s="9" t="str">
        <f>VLOOKUP($A906,'Hospitalisation Details'!$A$1:$U$2344,14,FALSE)</f>
        <v>tier - 3</v>
      </c>
      <c r="O906" s="9" t="str">
        <f>VLOOKUP($A906,'Hospitalisation Details'!$A$1:$U$2344,15,FALSE)</f>
        <v>tier - 3</v>
      </c>
      <c r="P906" s="9" t="str">
        <f>VLOOKUP($A906,'Hospitalisation Details'!$A$1:$U$2344,16,FALSE)</f>
        <v>R1021</v>
      </c>
      <c r="Q906" s="9">
        <f>VLOOKUP($A906,'Hospitalisation Details'!$A$1:$U$2344,20,FALSE)</f>
        <v>40</v>
      </c>
    </row>
    <row r="907" spans="1:17" ht="15.75" x14ac:dyDescent="0.25">
      <c r="A907" s="10" t="s">
        <v>1465</v>
      </c>
      <c r="B907" s="7" t="str">
        <f>VLOOKUP($A907,'Customer Names'!$A$1:$E$2336,4,FALSE)</f>
        <v xml:space="preserve">  Wendy</v>
      </c>
      <c r="C907" s="7">
        <f>VLOOKUP($A907,'Medical Examinations'!$A$1:$P$2336,2,FALSE)</f>
        <v>49.64</v>
      </c>
      <c r="D907" s="7">
        <f>VLOOKUP($A907,'Medical Examinations'!$A$1:$P$2336,3,FALSE)</f>
        <v>4.76</v>
      </c>
      <c r="E907" s="7" t="str">
        <f>VLOOKUP($A907,'Medical Examinations'!$A$1:$P$2336,13,FALSE)</f>
        <v>No</v>
      </c>
      <c r="F907" s="7" t="str">
        <f>VLOOKUP($A907,'Medical Examinations'!$A$1:$P$2336,5,FALSE)</f>
        <v>No</v>
      </c>
      <c r="G907" s="7" t="str">
        <f>VLOOKUP($A907,'Medical Examinations'!$A$1:$P$2336,6,FALSE)</f>
        <v>Yes</v>
      </c>
      <c r="H907" s="7">
        <f>VLOOKUP($A907,'Medical Examinations'!$A$1:$P$2336,12,FALSE)</f>
        <v>1</v>
      </c>
      <c r="I907" s="7" t="str">
        <f>VLOOKUP($A907,'Medical Examinations'!$A$1:$P$2336,14,FALSE)</f>
        <v>No</v>
      </c>
      <c r="J907" s="7" t="str">
        <f>VLOOKUP($A907,'Medical Examinations'!$A$1:$P$2336,15,FALSE)</f>
        <v>Obesity</v>
      </c>
      <c r="K907" s="7" t="str">
        <f>VLOOKUP($A907,'Medical Examinations'!$A$1:$P$2336,16,FALSE)</f>
        <v>Normal</v>
      </c>
      <c r="L907" s="12">
        <f>VLOOKUP($A907,'Hospitalisation Details'!$A$1:$U$2344,18,FALSE)</f>
        <v>34315</v>
      </c>
      <c r="M907" s="21">
        <f>VLOOKUP($A907,'Hospitalisation Details'!$A$1:$U$2344,21,FALSE)</f>
        <v>11994.89</v>
      </c>
      <c r="N907" s="9" t="str">
        <f>VLOOKUP($A907,'Hospitalisation Details'!$A$1:$U$2344,14,FALSE)</f>
        <v>tier - 3</v>
      </c>
      <c r="O907" s="9" t="str">
        <f>VLOOKUP($A907,'Hospitalisation Details'!$A$1:$U$2344,15,FALSE)</f>
        <v>tier - 2</v>
      </c>
      <c r="P907" s="9" t="str">
        <f>VLOOKUP($A907,'Hospitalisation Details'!$A$1:$U$2344,16,FALSE)</f>
        <v>R1012</v>
      </c>
      <c r="Q907" s="9">
        <f>VLOOKUP($A907,'Hospitalisation Details'!$A$1:$U$2344,20,FALSE)</f>
        <v>29</v>
      </c>
    </row>
    <row r="908" spans="1:17" ht="15.75" x14ac:dyDescent="0.25">
      <c r="A908" s="10" t="s">
        <v>1464</v>
      </c>
      <c r="B908" s="7" t="str">
        <f>VLOOKUP($A908,'Customer Names'!$A$1:$E$2336,4,FALSE)</f>
        <v xml:space="preserve">  Leah L</v>
      </c>
      <c r="C908" s="7">
        <f>VLOOKUP($A908,'Medical Examinations'!$A$1:$P$2336,2,FALSE)</f>
        <v>36.799999999999997</v>
      </c>
      <c r="D908" s="7">
        <f>VLOOKUP($A908,'Medical Examinations'!$A$1:$P$2336,3,FALSE)</f>
        <v>5.73</v>
      </c>
      <c r="E908" s="7" t="str">
        <f>VLOOKUP($A908,'Medical Examinations'!$A$1:$P$2336,13,FALSE)</f>
        <v>Yes</v>
      </c>
      <c r="F908" s="7" t="str">
        <f>VLOOKUP($A908,'Medical Examinations'!$A$1:$P$2336,5,FALSE)</f>
        <v>No</v>
      </c>
      <c r="G908" s="7" t="str">
        <f>VLOOKUP($A908,'Medical Examinations'!$A$1:$P$2336,6,FALSE)</f>
        <v>Yes</v>
      </c>
      <c r="H908" s="7">
        <f>VLOOKUP($A908,'Medical Examinations'!$A$1:$P$2336,12,FALSE)</f>
        <v>1</v>
      </c>
      <c r="I908" s="7" t="str">
        <f>VLOOKUP($A908,'Medical Examinations'!$A$1:$P$2336,14,FALSE)</f>
        <v>No</v>
      </c>
      <c r="J908" s="7" t="str">
        <f>VLOOKUP($A908,'Medical Examinations'!$A$1:$P$2336,15,FALSE)</f>
        <v>Obesity</v>
      </c>
      <c r="K908" s="7" t="str">
        <f>VLOOKUP($A908,'Medical Examinations'!$A$1:$P$2336,16,FALSE)</f>
        <v>Prediabetes</v>
      </c>
      <c r="L908" s="12">
        <f>VLOOKUP($A908,'Hospitalisation Details'!$A$1:$U$2344,18,FALSE)</f>
        <v>30501</v>
      </c>
      <c r="M908" s="21">
        <f>VLOOKUP($A908,'Hospitalisation Details'!$A$1:$U$2344,21,FALSE)</f>
        <v>11987.68</v>
      </c>
      <c r="N908" s="9" t="str">
        <f>VLOOKUP($A908,'Hospitalisation Details'!$A$1:$U$2344,14,FALSE)</f>
        <v>tier - 3</v>
      </c>
      <c r="O908" s="9" t="str">
        <f>VLOOKUP($A908,'Hospitalisation Details'!$A$1:$U$2344,15,FALSE)</f>
        <v>tier - 2</v>
      </c>
      <c r="P908" s="9" t="str">
        <f>VLOOKUP($A908,'Hospitalisation Details'!$A$1:$U$2344,16,FALSE)</f>
        <v>R1026</v>
      </c>
      <c r="Q908" s="9">
        <f>VLOOKUP($A908,'Hospitalisation Details'!$A$1:$U$2344,20,FALSE)</f>
        <v>39</v>
      </c>
    </row>
    <row r="909" spans="1:17" ht="15.75" x14ac:dyDescent="0.25">
      <c r="A909" s="10" t="s">
        <v>1463</v>
      </c>
      <c r="B909" s="7" t="str">
        <f>VLOOKUP($A909,'Customer Names'!$A$1:$E$2336,4,FALSE)</f>
        <v xml:space="preserve">  Wayne L</v>
      </c>
      <c r="C909" s="7">
        <f>VLOOKUP($A909,'Medical Examinations'!$A$1:$P$2336,2,FALSE)</f>
        <v>33.880000000000003</v>
      </c>
      <c r="D909" s="7">
        <f>VLOOKUP($A909,'Medical Examinations'!$A$1:$P$2336,3,FALSE)</f>
        <v>10.78</v>
      </c>
      <c r="E909" s="7" t="str">
        <f>VLOOKUP($A909,'Medical Examinations'!$A$1:$P$2336,13,FALSE)</f>
        <v>Yes</v>
      </c>
      <c r="F909" s="7" t="str">
        <f>VLOOKUP($A909,'Medical Examinations'!$A$1:$P$2336,5,FALSE)</f>
        <v>No</v>
      </c>
      <c r="G909" s="7" t="str">
        <f>VLOOKUP($A909,'Medical Examinations'!$A$1:$P$2336,6,FALSE)</f>
        <v>No</v>
      </c>
      <c r="H909" s="7" t="str">
        <f>VLOOKUP($A909,'Medical Examinations'!$A$1:$P$2336,12,FALSE)</f>
        <v>0</v>
      </c>
      <c r="I909" s="7" t="str">
        <f>VLOOKUP($A909,'Medical Examinations'!$A$1:$P$2336,14,FALSE)</f>
        <v>No</v>
      </c>
      <c r="J909" s="7" t="str">
        <f>VLOOKUP($A909,'Medical Examinations'!$A$1:$P$2336,15,FALSE)</f>
        <v>Obesity</v>
      </c>
      <c r="K909" s="7" t="str">
        <f>VLOOKUP($A909,'Medical Examinations'!$A$1:$P$2336,16,FALSE)</f>
        <v>Diabetes</v>
      </c>
      <c r="L909" s="12">
        <f>VLOOKUP($A909,'Hospitalisation Details'!$A$1:$U$2344,18,FALSE)</f>
        <v>24828</v>
      </c>
      <c r="M909" s="21">
        <f>VLOOKUP($A909,'Hospitalisation Details'!$A$1:$U$2344,21,FALSE)</f>
        <v>11987.17</v>
      </c>
      <c r="N909" s="9" t="str">
        <f>VLOOKUP($A909,'Hospitalisation Details'!$A$1:$U$2344,14,FALSE)</f>
        <v>tier - 3</v>
      </c>
      <c r="O909" s="9" t="str">
        <f>VLOOKUP($A909,'Hospitalisation Details'!$A$1:$U$2344,15,FALSE)</f>
        <v>tier - 3</v>
      </c>
      <c r="P909" s="9" t="str">
        <f>VLOOKUP($A909,'Hospitalisation Details'!$A$1:$U$2344,16,FALSE)</f>
        <v>R1013</v>
      </c>
      <c r="Q909" s="9">
        <f>VLOOKUP($A909,'Hospitalisation Details'!$A$1:$U$2344,20,FALSE)</f>
        <v>55</v>
      </c>
    </row>
    <row r="910" spans="1:17" ht="15.75" x14ac:dyDescent="0.25">
      <c r="A910" s="10" t="s">
        <v>1462</v>
      </c>
      <c r="B910" s="7" t="str">
        <f>VLOOKUP($A910,'Customer Names'!$A$1:$E$2336,4,FALSE)</f>
        <v xml:space="preserve">  Jason M</v>
      </c>
      <c r="C910" s="7">
        <f>VLOOKUP($A910,'Medical Examinations'!$A$1:$P$2336,2,FALSE)</f>
        <v>32.01</v>
      </c>
      <c r="D910" s="7">
        <f>VLOOKUP($A910,'Medical Examinations'!$A$1:$P$2336,3,FALSE)</f>
        <v>5.08</v>
      </c>
      <c r="E910" s="7" t="str">
        <f>VLOOKUP($A910,'Medical Examinations'!$A$1:$P$2336,13,FALSE)</f>
        <v>Yes</v>
      </c>
      <c r="F910" s="7" t="str">
        <f>VLOOKUP($A910,'Medical Examinations'!$A$1:$P$2336,5,FALSE)</f>
        <v>No</v>
      </c>
      <c r="G910" s="7" t="str">
        <f>VLOOKUP($A910,'Medical Examinations'!$A$1:$P$2336,6,FALSE)</f>
        <v>No</v>
      </c>
      <c r="H910" s="7">
        <f>VLOOKUP($A910,'Medical Examinations'!$A$1:$P$2336,12,FALSE)</f>
        <v>1</v>
      </c>
      <c r="I910" s="7" t="str">
        <f>VLOOKUP($A910,'Medical Examinations'!$A$1:$P$2336,14,FALSE)</f>
        <v>No</v>
      </c>
      <c r="J910" s="7" t="str">
        <f>VLOOKUP($A910,'Medical Examinations'!$A$1:$P$2336,15,FALSE)</f>
        <v>Obesity</v>
      </c>
      <c r="K910" s="7" t="str">
        <f>VLOOKUP($A910,'Medical Examinations'!$A$1:$P$2336,16,FALSE)</f>
        <v>Normal</v>
      </c>
      <c r="L910" s="12">
        <f>VLOOKUP($A910,'Hospitalisation Details'!$A$1:$U$2344,18,FALSE)</f>
        <v>23649</v>
      </c>
      <c r="M910" s="21">
        <f>VLOOKUP($A910,'Hospitalisation Details'!$A$1:$U$2344,21,FALSE)</f>
        <v>11946.63</v>
      </c>
      <c r="N910" s="9" t="str">
        <f>VLOOKUP($A910,'Hospitalisation Details'!$A$1:$U$2344,14,FALSE)</f>
        <v>tier - 3</v>
      </c>
      <c r="O910" s="9" t="str">
        <f>VLOOKUP($A910,'Hospitalisation Details'!$A$1:$U$2344,15,FALSE)</f>
        <v>tier - 2</v>
      </c>
      <c r="P910" s="9" t="str">
        <f>VLOOKUP($A910,'Hospitalisation Details'!$A$1:$U$2344,16,FALSE)</f>
        <v>R1013</v>
      </c>
      <c r="Q910" s="9">
        <f>VLOOKUP($A910,'Hospitalisation Details'!$A$1:$U$2344,20,FALSE)</f>
        <v>58</v>
      </c>
    </row>
    <row r="911" spans="1:17" ht="15.75" x14ac:dyDescent="0.25">
      <c r="A911" s="10" t="s">
        <v>1461</v>
      </c>
      <c r="B911" s="7" t="str">
        <f>VLOOKUP($A911,'Customer Names'!$A$1:$E$2336,4,FALSE)</f>
        <v xml:space="preserve">  Floris</v>
      </c>
      <c r="C911" s="7">
        <f>VLOOKUP($A911,'Medical Examinations'!$A$1:$P$2336,2,FALSE)</f>
        <v>33.630000000000003</v>
      </c>
      <c r="D911" s="7">
        <f>VLOOKUP($A911,'Medical Examinations'!$A$1:$P$2336,3,FALSE)</f>
        <v>11.39</v>
      </c>
      <c r="E911" s="7" t="str">
        <f>VLOOKUP($A911,'Medical Examinations'!$A$1:$P$2336,13,FALSE)</f>
        <v>No</v>
      </c>
      <c r="F911" s="7" t="str">
        <f>VLOOKUP($A911,'Medical Examinations'!$A$1:$P$2336,5,FALSE)</f>
        <v>No</v>
      </c>
      <c r="G911" s="7" t="str">
        <f>VLOOKUP($A911,'Medical Examinations'!$A$1:$P$2336,6,FALSE)</f>
        <v>No</v>
      </c>
      <c r="H911" s="7" t="str">
        <f>VLOOKUP($A911,'Medical Examinations'!$A$1:$P$2336,12,FALSE)</f>
        <v>0</v>
      </c>
      <c r="I911" s="7" t="str">
        <f>VLOOKUP($A911,'Medical Examinations'!$A$1:$P$2336,14,FALSE)</f>
        <v>No</v>
      </c>
      <c r="J911" s="7" t="str">
        <f>VLOOKUP($A911,'Medical Examinations'!$A$1:$P$2336,15,FALSE)</f>
        <v>Obesity</v>
      </c>
      <c r="K911" s="7" t="str">
        <f>VLOOKUP($A911,'Medical Examinations'!$A$1:$P$2336,16,FALSE)</f>
        <v>Diabetes</v>
      </c>
      <c r="L911" s="12">
        <f>VLOOKUP($A911,'Hospitalisation Details'!$A$1:$U$2344,18,FALSE)</f>
        <v>24047</v>
      </c>
      <c r="M911" s="21">
        <f>VLOOKUP($A911,'Hospitalisation Details'!$A$1:$U$2344,21,FALSE)</f>
        <v>11945.13</v>
      </c>
      <c r="N911" s="9" t="str">
        <f>VLOOKUP($A911,'Hospitalisation Details'!$A$1:$U$2344,14,FALSE)</f>
        <v>tier - 3</v>
      </c>
      <c r="O911" s="9" t="str">
        <f>VLOOKUP($A911,'Hospitalisation Details'!$A$1:$U$2344,15,FALSE)</f>
        <v>tier - 2</v>
      </c>
      <c r="P911" s="9" t="str">
        <f>VLOOKUP($A911,'Hospitalisation Details'!$A$1:$U$2344,16,FALSE)</f>
        <v>R1012</v>
      </c>
      <c r="Q911" s="9">
        <f>VLOOKUP($A911,'Hospitalisation Details'!$A$1:$U$2344,20,FALSE)</f>
        <v>57</v>
      </c>
    </row>
    <row r="912" spans="1:17" ht="15.75" x14ac:dyDescent="0.25">
      <c r="A912" s="10" t="s">
        <v>1460</v>
      </c>
      <c r="B912" s="7" t="str">
        <f>VLOOKUP($A912,'Customer Names'!$A$1:$E$2336,4,FALSE)</f>
        <v xml:space="preserve">  Marc</v>
      </c>
      <c r="C912" s="7">
        <f>VLOOKUP($A912,'Medical Examinations'!$A$1:$P$2336,2,FALSE)</f>
        <v>34.865000000000002</v>
      </c>
      <c r="D912" s="7">
        <f>VLOOKUP($A912,'Medical Examinations'!$A$1:$P$2336,3,FALSE)</f>
        <v>5.35</v>
      </c>
      <c r="E912" s="7" t="str">
        <f>VLOOKUP($A912,'Medical Examinations'!$A$1:$P$2336,13,FALSE)</f>
        <v>Yes</v>
      </c>
      <c r="F912" s="7" t="str">
        <f>VLOOKUP($A912,'Medical Examinations'!$A$1:$P$2336,5,FALSE)</f>
        <v>No</v>
      </c>
      <c r="G912" s="7" t="str">
        <f>VLOOKUP($A912,'Medical Examinations'!$A$1:$P$2336,6,FALSE)</f>
        <v>No</v>
      </c>
      <c r="H912" s="7">
        <f>VLOOKUP($A912,'Medical Examinations'!$A$1:$P$2336,12,FALSE)</f>
        <v>1</v>
      </c>
      <c r="I912" s="7" t="str">
        <f>VLOOKUP($A912,'Medical Examinations'!$A$1:$P$2336,14,FALSE)</f>
        <v>No</v>
      </c>
      <c r="J912" s="7" t="str">
        <f>VLOOKUP($A912,'Medical Examinations'!$A$1:$P$2336,15,FALSE)</f>
        <v>Obesity</v>
      </c>
      <c r="K912" s="7" t="str">
        <f>VLOOKUP($A912,'Medical Examinations'!$A$1:$P$2336,16,FALSE)</f>
        <v>Normal</v>
      </c>
      <c r="L912" s="12">
        <f>VLOOKUP($A912,'Hospitalisation Details'!$A$1:$U$2344,18,FALSE)</f>
        <v>23736</v>
      </c>
      <c r="M912" s="21">
        <f>VLOOKUP($A912,'Hospitalisation Details'!$A$1:$U$2344,21,FALSE)</f>
        <v>11944.59</v>
      </c>
      <c r="N912" s="9" t="str">
        <f>VLOOKUP($A912,'Hospitalisation Details'!$A$1:$U$2344,14,FALSE)</f>
        <v>tier - 3</v>
      </c>
      <c r="O912" s="9" t="str">
        <f>VLOOKUP($A912,'Hospitalisation Details'!$A$1:$U$2344,15,FALSE)</f>
        <v>tier - 2</v>
      </c>
      <c r="P912" s="9" t="str">
        <f>VLOOKUP($A912,'Hospitalisation Details'!$A$1:$U$2344,16,FALSE)</f>
        <v>R1016</v>
      </c>
      <c r="Q912" s="9">
        <f>VLOOKUP($A912,'Hospitalisation Details'!$A$1:$U$2344,20,FALSE)</f>
        <v>58</v>
      </c>
    </row>
    <row r="913" spans="1:17" ht="15.75" x14ac:dyDescent="0.25">
      <c r="A913" s="10" t="s">
        <v>1459</v>
      </c>
      <c r="B913" s="7" t="str">
        <f>VLOOKUP($A913,'Customer Names'!$A$1:$E$2336,4,FALSE)</f>
        <v xml:space="preserve">  Christopher</v>
      </c>
      <c r="C913" s="7">
        <f>VLOOKUP($A913,'Medical Examinations'!$A$1:$P$2336,2,FALSE)</f>
        <v>43.11</v>
      </c>
      <c r="D913" s="7">
        <f>VLOOKUP($A913,'Medical Examinations'!$A$1:$P$2336,3,FALSE)</f>
        <v>5.6</v>
      </c>
      <c r="E913" s="7" t="str">
        <f>VLOOKUP($A913,'Medical Examinations'!$A$1:$P$2336,13,FALSE)</f>
        <v>No</v>
      </c>
      <c r="F913" s="7" t="str">
        <f>VLOOKUP($A913,'Medical Examinations'!$A$1:$P$2336,5,FALSE)</f>
        <v>No</v>
      </c>
      <c r="G913" s="7" t="str">
        <f>VLOOKUP($A913,'Medical Examinations'!$A$1:$P$2336,6,FALSE)</f>
        <v>No</v>
      </c>
      <c r="H913" s="7" t="str">
        <f>VLOOKUP($A913,'Medical Examinations'!$A$1:$P$2336,12,FALSE)</f>
        <v>0</v>
      </c>
      <c r="I913" s="7" t="str">
        <f>VLOOKUP($A913,'Medical Examinations'!$A$1:$P$2336,14,FALSE)</f>
        <v>No</v>
      </c>
      <c r="J913" s="7" t="str">
        <f>VLOOKUP($A913,'Medical Examinations'!$A$1:$P$2336,15,FALSE)</f>
        <v>Obesity</v>
      </c>
      <c r="K913" s="7" t="str">
        <f>VLOOKUP($A913,'Medical Examinations'!$A$1:$P$2336,16,FALSE)</f>
        <v>Normal</v>
      </c>
      <c r="L913" s="12">
        <f>VLOOKUP($A913,'Hospitalisation Details'!$A$1:$U$2344,18,FALSE)</f>
        <v>33530</v>
      </c>
      <c r="M913" s="21">
        <f>VLOOKUP($A913,'Hospitalisation Details'!$A$1:$U$2344,21,FALSE)</f>
        <v>11941.83</v>
      </c>
      <c r="N913" s="9" t="str">
        <f>VLOOKUP($A913,'Hospitalisation Details'!$A$1:$U$2344,14,FALSE)</f>
        <v>tier - 3</v>
      </c>
      <c r="O913" s="9" t="str">
        <f>VLOOKUP($A913,'Hospitalisation Details'!$A$1:$U$2344,15,FALSE)</f>
        <v>tier - 1</v>
      </c>
      <c r="P913" s="9" t="str">
        <f>VLOOKUP($A913,'Hospitalisation Details'!$A$1:$U$2344,16,FALSE)</f>
        <v>R1023</v>
      </c>
      <c r="Q913" s="9">
        <f>VLOOKUP($A913,'Hospitalisation Details'!$A$1:$U$2344,20,FALSE)</f>
        <v>31</v>
      </c>
    </row>
    <row r="914" spans="1:17" ht="15.75" x14ac:dyDescent="0.25">
      <c r="A914" s="10" t="s">
        <v>1458</v>
      </c>
      <c r="B914" s="7" t="str">
        <f>VLOOKUP($A914,'Customer Names'!$A$1:$E$2336,4,FALSE)</f>
        <v xml:space="preserve">  Kevin</v>
      </c>
      <c r="C914" s="7">
        <f>VLOOKUP($A914,'Medical Examinations'!$A$1:$P$2336,2,FALSE)</f>
        <v>30.305</v>
      </c>
      <c r="D914" s="7">
        <f>VLOOKUP($A914,'Medical Examinations'!$A$1:$P$2336,3,FALSE)</f>
        <v>4.2699999999999996</v>
      </c>
      <c r="E914" s="7" t="str">
        <f>VLOOKUP($A914,'Medical Examinations'!$A$1:$P$2336,13,FALSE)</f>
        <v>Yes</v>
      </c>
      <c r="F914" s="7" t="str">
        <f>VLOOKUP($A914,'Medical Examinations'!$A$1:$P$2336,5,FALSE)</f>
        <v>No</v>
      </c>
      <c r="G914" s="7" t="str">
        <f>VLOOKUP($A914,'Medical Examinations'!$A$1:$P$2336,6,FALSE)</f>
        <v>No</v>
      </c>
      <c r="H914" s="7">
        <f>VLOOKUP($A914,'Medical Examinations'!$A$1:$P$2336,12,FALSE)</f>
        <v>1</v>
      </c>
      <c r="I914" s="7" t="str">
        <f>VLOOKUP($A914,'Medical Examinations'!$A$1:$P$2336,14,FALSE)</f>
        <v>No</v>
      </c>
      <c r="J914" s="7" t="str">
        <f>VLOOKUP($A914,'Medical Examinations'!$A$1:$P$2336,15,FALSE)</f>
        <v>Obesity</v>
      </c>
      <c r="K914" s="7" t="str">
        <f>VLOOKUP($A914,'Medical Examinations'!$A$1:$P$2336,16,FALSE)</f>
        <v>Normal</v>
      </c>
      <c r="L914" s="12">
        <f>VLOOKUP($A914,'Hospitalisation Details'!$A$1:$U$2344,18,FALSE)</f>
        <v>23591</v>
      </c>
      <c r="M914" s="21">
        <f>VLOOKUP($A914,'Hospitalisation Details'!$A$1:$U$2344,21,FALSE)</f>
        <v>11938.26</v>
      </c>
      <c r="N914" s="9" t="str">
        <f>VLOOKUP($A914,'Hospitalisation Details'!$A$1:$U$2344,14,FALSE)</f>
        <v>tier - 3</v>
      </c>
      <c r="O914" s="9" t="str">
        <f>VLOOKUP($A914,'Hospitalisation Details'!$A$1:$U$2344,15,FALSE)</f>
        <v>tier - 3</v>
      </c>
      <c r="P914" s="9" t="str">
        <f>VLOOKUP($A914,'Hospitalisation Details'!$A$1:$U$2344,16,FALSE)</f>
        <v>R1019</v>
      </c>
      <c r="Q914" s="9">
        <f>VLOOKUP($A914,'Hospitalisation Details'!$A$1:$U$2344,20,FALSE)</f>
        <v>58</v>
      </c>
    </row>
    <row r="915" spans="1:17" ht="15.75" x14ac:dyDescent="0.25">
      <c r="A915" s="10" t="s">
        <v>1457</v>
      </c>
      <c r="B915" s="7" t="str">
        <f>VLOOKUP($A915,'Customer Names'!$A$1:$E$2336,4,FALSE)</f>
        <v xml:space="preserve">  Aharon N</v>
      </c>
      <c r="C915" s="7">
        <f>VLOOKUP($A915,'Medical Examinations'!$A$1:$P$2336,2,FALSE)</f>
        <v>25.175000000000001</v>
      </c>
      <c r="D915" s="7">
        <f>VLOOKUP($A915,'Medical Examinations'!$A$1:$P$2336,3,FALSE)</f>
        <v>5.57</v>
      </c>
      <c r="E915" s="7" t="str">
        <f>VLOOKUP($A915,'Medical Examinations'!$A$1:$P$2336,13,FALSE)</f>
        <v>Yes</v>
      </c>
      <c r="F915" s="7" t="str">
        <f>VLOOKUP($A915,'Medical Examinations'!$A$1:$P$2336,5,FALSE)</f>
        <v>No</v>
      </c>
      <c r="G915" s="7" t="str">
        <f>VLOOKUP($A915,'Medical Examinations'!$A$1:$P$2336,6,FALSE)</f>
        <v>No</v>
      </c>
      <c r="H915" s="7">
        <f>VLOOKUP($A915,'Medical Examinations'!$A$1:$P$2336,12,FALSE)</f>
        <v>1</v>
      </c>
      <c r="I915" s="7" t="str">
        <f>VLOOKUP($A915,'Medical Examinations'!$A$1:$P$2336,14,FALSE)</f>
        <v>No</v>
      </c>
      <c r="J915" s="7" t="str">
        <f>VLOOKUP($A915,'Medical Examinations'!$A$1:$P$2336,15,FALSE)</f>
        <v>Over weight</v>
      </c>
      <c r="K915" s="7" t="str">
        <f>VLOOKUP($A915,'Medical Examinations'!$A$1:$P$2336,16,FALSE)</f>
        <v>Normal</v>
      </c>
      <c r="L915" s="12">
        <f>VLOOKUP($A915,'Hospitalisation Details'!$A$1:$U$2344,18,FALSE)</f>
        <v>23731</v>
      </c>
      <c r="M915" s="21">
        <f>VLOOKUP($A915,'Hospitalisation Details'!$A$1:$U$2344,21,FALSE)</f>
        <v>11931.13</v>
      </c>
      <c r="N915" s="9" t="str">
        <f>VLOOKUP($A915,'Hospitalisation Details'!$A$1:$U$2344,14,FALSE)</f>
        <v>tier - 3</v>
      </c>
      <c r="O915" s="9" t="str">
        <f>VLOOKUP($A915,'Hospitalisation Details'!$A$1:$U$2344,15,FALSE)</f>
        <v>tier - 1</v>
      </c>
      <c r="P915" s="9" t="str">
        <f>VLOOKUP($A915,'Hospitalisation Details'!$A$1:$U$2344,16,FALSE)</f>
        <v>R1019</v>
      </c>
      <c r="Q915" s="9">
        <f>VLOOKUP($A915,'Hospitalisation Details'!$A$1:$U$2344,20,FALSE)</f>
        <v>58</v>
      </c>
    </row>
    <row r="916" spans="1:17" ht="15.75" x14ac:dyDescent="0.25">
      <c r="A916" s="10" t="s">
        <v>1456</v>
      </c>
      <c r="B916" s="7" t="str">
        <f>VLOOKUP($A916,'Customer Names'!$A$1:$E$2336,4,FALSE)</f>
        <v xml:space="preserve">  Lawrence D</v>
      </c>
      <c r="C916" s="7">
        <f>VLOOKUP($A916,'Medical Examinations'!$A$1:$P$2336,2,FALSE)</f>
        <v>26.8</v>
      </c>
      <c r="D916" s="7">
        <f>VLOOKUP($A916,'Medical Examinations'!$A$1:$P$2336,3,FALSE)</f>
        <v>5.68</v>
      </c>
      <c r="E916" s="7" t="str">
        <f>VLOOKUP($A916,'Medical Examinations'!$A$1:$P$2336,13,FALSE)</f>
        <v>Yes</v>
      </c>
      <c r="F916" s="7" t="str">
        <f>VLOOKUP($A916,'Medical Examinations'!$A$1:$P$2336,5,FALSE)</f>
        <v>No</v>
      </c>
      <c r="G916" s="7" t="str">
        <f>VLOOKUP($A916,'Medical Examinations'!$A$1:$P$2336,6,FALSE)</f>
        <v>No</v>
      </c>
      <c r="H916" s="7">
        <f>VLOOKUP($A916,'Medical Examinations'!$A$1:$P$2336,12,FALSE)</f>
        <v>1</v>
      </c>
      <c r="I916" s="7" t="str">
        <f>VLOOKUP($A916,'Medical Examinations'!$A$1:$P$2336,14,FALSE)</f>
        <v>No</v>
      </c>
      <c r="J916" s="7" t="str">
        <f>VLOOKUP($A916,'Medical Examinations'!$A$1:$P$2336,15,FALSE)</f>
        <v>Over weight</v>
      </c>
      <c r="K916" s="7" t="str">
        <f>VLOOKUP($A916,'Medical Examinations'!$A$1:$P$2336,16,FALSE)</f>
        <v>Normal</v>
      </c>
      <c r="L916" s="12">
        <f>VLOOKUP($A916,'Hospitalisation Details'!$A$1:$U$2344,18,FALSE)</f>
        <v>23700</v>
      </c>
      <c r="M916" s="21">
        <f>VLOOKUP($A916,'Hospitalisation Details'!$A$1:$U$2344,21,FALSE)</f>
        <v>11918.2</v>
      </c>
      <c r="N916" s="9" t="str">
        <f>VLOOKUP($A916,'Hospitalisation Details'!$A$1:$U$2344,14,FALSE)</f>
        <v>tier - 3</v>
      </c>
      <c r="O916" s="9" t="str">
        <f>VLOOKUP($A916,'Hospitalisation Details'!$A$1:$U$2344,15,FALSE)</f>
        <v>tier - 1</v>
      </c>
      <c r="P916" s="9" t="str">
        <f>VLOOKUP($A916,'Hospitalisation Details'!$A$1:$U$2344,16,FALSE)</f>
        <v>R1021</v>
      </c>
      <c r="Q916" s="9">
        <f>VLOOKUP($A916,'Hospitalisation Details'!$A$1:$U$2344,20,FALSE)</f>
        <v>58</v>
      </c>
    </row>
    <row r="917" spans="1:17" ht="15.75" x14ac:dyDescent="0.25">
      <c r="A917" s="10" t="s">
        <v>1455</v>
      </c>
      <c r="B917" s="7" t="str">
        <f>VLOOKUP($A917,'Customer Names'!$A$1:$E$2336,4,FALSE)</f>
        <v xml:space="preserve">  Malcolm</v>
      </c>
      <c r="C917" s="7">
        <f>VLOOKUP($A917,'Medical Examinations'!$A$1:$P$2336,2,FALSE)</f>
        <v>21.78</v>
      </c>
      <c r="D917" s="7">
        <f>VLOOKUP($A917,'Medical Examinations'!$A$1:$P$2336,3,FALSE)</f>
        <v>5.3</v>
      </c>
      <c r="E917" s="7" t="str">
        <f>VLOOKUP($A917,'Medical Examinations'!$A$1:$P$2336,13,FALSE)</f>
        <v>No</v>
      </c>
      <c r="F917" s="7" t="str">
        <f>VLOOKUP($A917,'Medical Examinations'!$A$1:$P$2336,5,FALSE)</f>
        <v>yes</v>
      </c>
      <c r="G917" s="7" t="str">
        <f>VLOOKUP($A917,'Medical Examinations'!$A$1:$P$2336,6,FALSE)</f>
        <v>No</v>
      </c>
      <c r="H917" s="7">
        <f>VLOOKUP($A917,'Medical Examinations'!$A$1:$P$2336,12,FALSE)</f>
        <v>1</v>
      </c>
      <c r="I917" s="7" t="str">
        <f>VLOOKUP($A917,'Medical Examinations'!$A$1:$P$2336,14,FALSE)</f>
        <v>No</v>
      </c>
      <c r="J917" s="7" t="str">
        <f>VLOOKUP($A917,'Medical Examinations'!$A$1:$P$2336,15,FALSE)</f>
        <v>Normal weight</v>
      </c>
      <c r="K917" s="7" t="str">
        <f>VLOOKUP($A917,'Medical Examinations'!$A$1:$P$2336,16,FALSE)</f>
        <v>Normal</v>
      </c>
      <c r="L917" s="12">
        <f>VLOOKUP($A917,'Hospitalisation Details'!$A$1:$U$2344,18,FALSE)</f>
        <v>38140</v>
      </c>
      <c r="M917" s="21">
        <f>VLOOKUP($A917,'Hospitalisation Details'!$A$1:$U$2344,21,FALSE)</f>
        <v>11884.05</v>
      </c>
      <c r="N917" s="9" t="str">
        <f>VLOOKUP($A917,'Hospitalisation Details'!$A$1:$U$2344,14,FALSE)</f>
        <v>tier - 3</v>
      </c>
      <c r="O917" s="9" t="str">
        <f>VLOOKUP($A917,'Hospitalisation Details'!$A$1:$U$2344,15,FALSE)</f>
        <v>tier - 3</v>
      </c>
      <c r="P917" s="9" t="str">
        <f>VLOOKUP($A917,'Hospitalisation Details'!$A$1:$U$2344,16,FALSE)</f>
        <v>R1013</v>
      </c>
      <c r="Q917" s="9">
        <f>VLOOKUP($A917,'Hospitalisation Details'!$A$1:$U$2344,20,FALSE)</f>
        <v>19</v>
      </c>
    </row>
    <row r="918" spans="1:17" ht="15.75" x14ac:dyDescent="0.25">
      <c r="A918" s="10" t="s">
        <v>1454</v>
      </c>
      <c r="B918" s="7" t="str">
        <f>VLOOKUP($A918,'Customer Names'!$A$1:$E$2336,4,FALSE)</f>
        <v xml:space="preserve">  Anna E</v>
      </c>
      <c r="C918" s="7">
        <f>VLOOKUP($A918,'Medical Examinations'!$A$1:$P$2336,2,FALSE)</f>
        <v>30.14</v>
      </c>
      <c r="D918" s="7">
        <f>VLOOKUP($A918,'Medical Examinations'!$A$1:$P$2336,3,FALSE)</f>
        <v>9.4499999999999993</v>
      </c>
      <c r="E918" s="7" t="str">
        <f>VLOOKUP($A918,'Medical Examinations'!$A$1:$P$2336,13,FALSE)</f>
        <v>Yes</v>
      </c>
      <c r="F918" s="7" t="str">
        <f>VLOOKUP($A918,'Medical Examinations'!$A$1:$P$2336,5,FALSE)</f>
        <v>No</v>
      </c>
      <c r="G918" s="7" t="str">
        <f>VLOOKUP($A918,'Medical Examinations'!$A$1:$P$2336,6,FALSE)</f>
        <v>No</v>
      </c>
      <c r="H918" s="7" t="str">
        <f>VLOOKUP($A918,'Medical Examinations'!$A$1:$P$2336,12,FALSE)</f>
        <v>0</v>
      </c>
      <c r="I918" s="7" t="str">
        <f>VLOOKUP($A918,'Medical Examinations'!$A$1:$P$2336,14,FALSE)</f>
        <v>No</v>
      </c>
      <c r="J918" s="7" t="str">
        <f>VLOOKUP($A918,'Medical Examinations'!$A$1:$P$2336,15,FALSE)</f>
        <v>Obesity</v>
      </c>
      <c r="K918" s="7" t="str">
        <f>VLOOKUP($A918,'Medical Examinations'!$A$1:$P$2336,16,FALSE)</f>
        <v>Diabetes</v>
      </c>
      <c r="L918" s="12">
        <f>VLOOKUP($A918,'Hospitalisation Details'!$A$1:$U$2344,18,FALSE)</f>
        <v>24774</v>
      </c>
      <c r="M918" s="21">
        <f>VLOOKUP($A918,'Hospitalisation Details'!$A$1:$U$2344,21,FALSE)</f>
        <v>11881.97</v>
      </c>
      <c r="N918" s="9" t="str">
        <f>VLOOKUP($A918,'Hospitalisation Details'!$A$1:$U$2344,14,FALSE)</f>
        <v>tier - 3</v>
      </c>
      <c r="O918" s="9" t="str">
        <f>VLOOKUP($A918,'Hospitalisation Details'!$A$1:$U$2344,15,FALSE)</f>
        <v>tier - 1</v>
      </c>
      <c r="P918" s="9" t="str">
        <f>VLOOKUP($A918,'Hospitalisation Details'!$A$1:$U$2344,16,FALSE)</f>
        <v>R1013</v>
      </c>
      <c r="Q918" s="9">
        <f>VLOOKUP($A918,'Hospitalisation Details'!$A$1:$U$2344,20,FALSE)</f>
        <v>55</v>
      </c>
    </row>
    <row r="919" spans="1:17" ht="15.75" x14ac:dyDescent="0.25">
      <c r="A919" s="10" t="s">
        <v>1453</v>
      </c>
      <c r="B919" s="7" t="str">
        <f>VLOOKUP($A919,'Customer Names'!$A$1:$E$2336,4,FALSE)</f>
        <v xml:space="preserve">  Jenny</v>
      </c>
      <c r="C919" s="7">
        <f>VLOOKUP($A919,'Medical Examinations'!$A$1:$P$2336,2,FALSE)</f>
        <v>29.7</v>
      </c>
      <c r="D919" s="7">
        <f>VLOOKUP($A919,'Medical Examinations'!$A$1:$P$2336,3,FALSE)</f>
        <v>6.79</v>
      </c>
      <c r="E919" s="7" t="str">
        <f>VLOOKUP($A919,'Medical Examinations'!$A$1:$P$2336,13,FALSE)</f>
        <v>Yes</v>
      </c>
      <c r="F919" s="7" t="str">
        <f>VLOOKUP($A919,'Medical Examinations'!$A$1:$P$2336,5,FALSE)</f>
        <v>No</v>
      </c>
      <c r="G919" s="7" t="str">
        <f>VLOOKUP($A919,'Medical Examinations'!$A$1:$P$2336,6,FALSE)</f>
        <v>No</v>
      </c>
      <c r="H919" s="7" t="str">
        <f>VLOOKUP($A919,'Medical Examinations'!$A$1:$P$2336,12,FALSE)</f>
        <v>0</v>
      </c>
      <c r="I919" s="7" t="str">
        <f>VLOOKUP($A919,'Medical Examinations'!$A$1:$P$2336,14,FALSE)</f>
        <v>No</v>
      </c>
      <c r="J919" s="7" t="str">
        <f>VLOOKUP($A919,'Medical Examinations'!$A$1:$P$2336,15,FALSE)</f>
        <v>Over weight</v>
      </c>
      <c r="K919" s="7" t="str">
        <f>VLOOKUP($A919,'Medical Examinations'!$A$1:$P$2336,16,FALSE)</f>
        <v>Diabetes</v>
      </c>
      <c r="L919" s="12">
        <f>VLOOKUP($A919,'Hospitalisation Details'!$A$1:$U$2344,18,FALSE)</f>
        <v>24667</v>
      </c>
      <c r="M919" s="21">
        <f>VLOOKUP($A919,'Hospitalisation Details'!$A$1:$U$2344,21,FALSE)</f>
        <v>11881.36</v>
      </c>
      <c r="N919" s="9" t="str">
        <f>VLOOKUP($A919,'Hospitalisation Details'!$A$1:$U$2344,14,FALSE)</f>
        <v>tier - 3</v>
      </c>
      <c r="O919" s="9" t="str">
        <f>VLOOKUP($A919,'Hospitalisation Details'!$A$1:$U$2344,15,FALSE)</f>
        <v>tier - 2</v>
      </c>
      <c r="P919" s="9" t="str">
        <f>VLOOKUP($A919,'Hospitalisation Details'!$A$1:$U$2344,16,FALSE)</f>
        <v>R1011</v>
      </c>
      <c r="Q919" s="9">
        <f>VLOOKUP($A919,'Hospitalisation Details'!$A$1:$U$2344,20,FALSE)</f>
        <v>55</v>
      </c>
    </row>
    <row r="920" spans="1:17" ht="15.75" x14ac:dyDescent="0.25">
      <c r="A920" s="10" t="s">
        <v>1452</v>
      </c>
      <c r="B920" s="7" t="str">
        <f>VLOOKUP($A920,'Customer Names'!$A$1:$E$2336,4,FALSE)</f>
        <v xml:space="preserve">  Melissa L</v>
      </c>
      <c r="C920" s="7">
        <f>VLOOKUP($A920,'Medical Examinations'!$A$1:$P$2336,2,FALSE)</f>
        <v>32.395000000000003</v>
      </c>
      <c r="D920" s="7">
        <f>VLOOKUP($A920,'Medical Examinations'!$A$1:$P$2336,3,FALSE)</f>
        <v>11.1</v>
      </c>
      <c r="E920" s="7" t="str">
        <f>VLOOKUP($A920,'Medical Examinations'!$A$1:$P$2336,13,FALSE)</f>
        <v>Yes</v>
      </c>
      <c r="F920" s="7" t="str">
        <f>VLOOKUP($A920,'Medical Examinations'!$A$1:$P$2336,5,FALSE)</f>
        <v>No</v>
      </c>
      <c r="G920" s="7" t="str">
        <f>VLOOKUP($A920,'Medical Examinations'!$A$1:$P$2336,6,FALSE)</f>
        <v>No</v>
      </c>
      <c r="H920" s="7" t="str">
        <f>VLOOKUP($A920,'Medical Examinations'!$A$1:$P$2336,12,FALSE)</f>
        <v>0</v>
      </c>
      <c r="I920" s="7" t="str">
        <f>VLOOKUP($A920,'Medical Examinations'!$A$1:$P$2336,14,FALSE)</f>
        <v>No</v>
      </c>
      <c r="J920" s="7" t="str">
        <f>VLOOKUP($A920,'Medical Examinations'!$A$1:$P$2336,15,FALSE)</f>
        <v>Obesity</v>
      </c>
      <c r="K920" s="7" t="str">
        <f>VLOOKUP($A920,'Medical Examinations'!$A$1:$P$2336,16,FALSE)</f>
        <v>Diabetes</v>
      </c>
      <c r="L920" s="12">
        <f>VLOOKUP($A920,'Hospitalisation Details'!$A$1:$U$2344,18,FALSE)</f>
        <v>24708</v>
      </c>
      <c r="M920" s="21">
        <f>VLOOKUP($A920,'Hospitalisation Details'!$A$1:$U$2344,21,FALSE)</f>
        <v>11879.1</v>
      </c>
      <c r="N920" s="9" t="str">
        <f>VLOOKUP($A920,'Hospitalisation Details'!$A$1:$U$2344,14,FALSE)</f>
        <v>tier - 3</v>
      </c>
      <c r="O920" s="9" t="str">
        <f>VLOOKUP($A920,'Hospitalisation Details'!$A$1:$U$2344,15,FALSE)</f>
        <v>tier - 3</v>
      </c>
      <c r="P920" s="9" t="str">
        <f>VLOOKUP($A920,'Hospitalisation Details'!$A$1:$U$2344,16,FALSE)</f>
        <v>R1024</v>
      </c>
      <c r="Q920" s="9">
        <f>VLOOKUP($A920,'Hospitalisation Details'!$A$1:$U$2344,20,FALSE)</f>
        <v>55</v>
      </c>
    </row>
    <row r="921" spans="1:17" ht="15.75" x14ac:dyDescent="0.25">
      <c r="A921" s="10" t="s">
        <v>1451</v>
      </c>
      <c r="B921" s="7" t="str">
        <f>VLOOKUP($A921,'Customer Names'!$A$1:$E$2336,4,FALSE)</f>
        <v xml:space="preserve">  Chia J</v>
      </c>
      <c r="C921" s="7">
        <f>VLOOKUP($A921,'Medical Examinations'!$A$1:$P$2336,2,FALSE)</f>
        <v>36.64</v>
      </c>
      <c r="D921" s="7">
        <f>VLOOKUP($A921,'Medical Examinations'!$A$1:$P$2336,3,FALSE)</f>
        <v>7.26</v>
      </c>
      <c r="E921" s="7" t="str">
        <f>VLOOKUP($A921,'Medical Examinations'!$A$1:$P$2336,13,FALSE)</f>
        <v>No</v>
      </c>
      <c r="F921" s="7" t="str">
        <f>VLOOKUP($A921,'Medical Examinations'!$A$1:$P$2336,5,FALSE)</f>
        <v>No</v>
      </c>
      <c r="G921" s="7" t="str">
        <f>VLOOKUP($A921,'Medical Examinations'!$A$1:$P$2336,6,FALSE)</f>
        <v>No</v>
      </c>
      <c r="H921" s="7" t="str">
        <f>VLOOKUP($A921,'Medical Examinations'!$A$1:$P$2336,12,FALSE)</f>
        <v>0</v>
      </c>
      <c r="I921" s="7" t="str">
        <f>VLOOKUP($A921,'Medical Examinations'!$A$1:$P$2336,14,FALSE)</f>
        <v>No</v>
      </c>
      <c r="J921" s="7" t="str">
        <f>VLOOKUP($A921,'Medical Examinations'!$A$1:$P$2336,15,FALSE)</f>
        <v>Obesity</v>
      </c>
      <c r="K921" s="7" t="str">
        <f>VLOOKUP($A921,'Medical Examinations'!$A$1:$P$2336,16,FALSE)</f>
        <v>Diabetes</v>
      </c>
      <c r="L921" s="12">
        <f>VLOOKUP($A921,'Hospitalisation Details'!$A$1:$U$2344,18,FALSE)</f>
        <v>27217</v>
      </c>
      <c r="M921" s="21">
        <f>VLOOKUP($A921,'Hospitalisation Details'!$A$1:$U$2344,21,FALSE)</f>
        <v>11858.56</v>
      </c>
      <c r="N921" s="9" t="str">
        <f>VLOOKUP($A921,'Hospitalisation Details'!$A$1:$U$2344,14,FALSE)</f>
        <v>tier - 3</v>
      </c>
      <c r="O921" s="9" t="str">
        <f>VLOOKUP($A921,'Hospitalisation Details'!$A$1:$U$2344,15,FALSE)</f>
        <v>tier - 3</v>
      </c>
      <c r="P921" s="9" t="str">
        <f>VLOOKUP($A921,'Hospitalisation Details'!$A$1:$U$2344,16,FALSE)</f>
        <v>R1011</v>
      </c>
      <c r="Q921" s="9">
        <f>VLOOKUP($A921,'Hospitalisation Details'!$A$1:$U$2344,20,FALSE)</f>
        <v>48</v>
      </c>
    </row>
    <row r="922" spans="1:17" ht="15.75" x14ac:dyDescent="0.25">
      <c r="A922" s="10" t="s">
        <v>1450</v>
      </c>
      <c r="B922" s="7" t="str">
        <f>VLOOKUP($A922,'Customer Names'!$A$1:$E$2336,4,FALSE)</f>
        <v xml:space="preserve">  Laura A</v>
      </c>
      <c r="C922" s="7">
        <f>VLOOKUP($A922,'Medical Examinations'!$A$1:$P$2336,2,FALSE)</f>
        <v>39.049999999999997</v>
      </c>
      <c r="D922" s="7">
        <f>VLOOKUP($A922,'Medical Examinations'!$A$1:$P$2336,3,FALSE)</f>
        <v>5.27</v>
      </c>
      <c r="E922" s="7" t="str">
        <f>VLOOKUP($A922,'Medical Examinations'!$A$1:$P$2336,13,FALSE)</f>
        <v>Yes</v>
      </c>
      <c r="F922" s="7" t="str">
        <f>VLOOKUP($A922,'Medical Examinations'!$A$1:$P$2336,5,FALSE)</f>
        <v>No</v>
      </c>
      <c r="G922" s="7" t="str">
        <f>VLOOKUP($A922,'Medical Examinations'!$A$1:$P$2336,6,FALSE)</f>
        <v>No</v>
      </c>
      <c r="H922" s="7">
        <f>VLOOKUP($A922,'Medical Examinations'!$A$1:$P$2336,12,FALSE)</f>
        <v>1</v>
      </c>
      <c r="I922" s="7" t="str">
        <f>VLOOKUP($A922,'Medical Examinations'!$A$1:$P$2336,14,FALSE)</f>
        <v>No</v>
      </c>
      <c r="J922" s="7" t="str">
        <f>VLOOKUP($A922,'Medical Examinations'!$A$1:$P$2336,15,FALSE)</f>
        <v>Obesity</v>
      </c>
      <c r="K922" s="7" t="str">
        <f>VLOOKUP($A922,'Medical Examinations'!$A$1:$P$2336,16,FALSE)</f>
        <v>Normal</v>
      </c>
      <c r="L922" s="12">
        <f>VLOOKUP($A922,'Hospitalisation Details'!$A$1:$U$2344,18,FALSE)</f>
        <v>23649</v>
      </c>
      <c r="M922" s="21">
        <f>VLOOKUP($A922,'Hospitalisation Details'!$A$1:$U$2344,21,FALSE)</f>
        <v>11856.41</v>
      </c>
      <c r="N922" s="9" t="str">
        <f>VLOOKUP($A922,'Hospitalisation Details'!$A$1:$U$2344,14,FALSE)</f>
        <v>tier - 3</v>
      </c>
      <c r="O922" s="9" t="str">
        <f>VLOOKUP($A922,'Hospitalisation Details'!$A$1:$U$2344,15,FALSE)</f>
        <v>tier - 2</v>
      </c>
      <c r="P922" s="9" t="str">
        <f>VLOOKUP($A922,'Hospitalisation Details'!$A$1:$U$2344,16,FALSE)</f>
        <v>R1013</v>
      </c>
      <c r="Q922" s="9">
        <f>VLOOKUP($A922,'Hospitalisation Details'!$A$1:$U$2344,20,FALSE)</f>
        <v>58</v>
      </c>
    </row>
    <row r="923" spans="1:17" ht="15.75" x14ac:dyDescent="0.25">
      <c r="A923" s="10" t="s">
        <v>1449</v>
      </c>
      <c r="B923" s="7" t="str">
        <f>VLOOKUP($A923,'Customer Names'!$A$1:$E$2336,4,FALSE)</f>
        <v xml:space="preserve">  Aditi</v>
      </c>
      <c r="C923" s="7">
        <f>VLOOKUP($A923,'Medical Examinations'!$A$1:$P$2336,2,FALSE)</f>
        <v>33.1</v>
      </c>
      <c r="D923" s="7">
        <f>VLOOKUP($A923,'Medical Examinations'!$A$1:$P$2336,3,FALSE)</f>
        <v>5.46</v>
      </c>
      <c r="E923" s="7" t="str">
        <f>VLOOKUP($A923,'Medical Examinations'!$A$1:$P$2336,13,FALSE)</f>
        <v>Yes</v>
      </c>
      <c r="F923" s="7" t="str">
        <f>VLOOKUP($A923,'Medical Examinations'!$A$1:$P$2336,5,FALSE)</f>
        <v>No</v>
      </c>
      <c r="G923" s="7" t="str">
        <f>VLOOKUP($A923,'Medical Examinations'!$A$1:$P$2336,6,FALSE)</f>
        <v>No</v>
      </c>
      <c r="H923" s="7">
        <f>VLOOKUP($A923,'Medical Examinations'!$A$1:$P$2336,12,FALSE)</f>
        <v>1</v>
      </c>
      <c r="I923" s="7" t="str">
        <f>VLOOKUP($A923,'Medical Examinations'!$A$1:$P$2336,14,FALSE)</f>
        <v>No</v>
      </c>
      <c r="J923" s="7" t="str">
        <f>VLOOKUP($A923,'Medical Examinations'!$A$1:$P$2336,15,FALSE)</f>
        <v>Obesity</v>
      </c>
      <c r="K923" s="7" t="str">
        <f>VLOOKUP($A923,'Medical Examinations'!$A$1:$P$2336,16,FALSE)</f>
        <v>Normal</v>
      </c>
      <c r="L923" s="12">
        <f>VLOOKUP($A923,'Hospitalisation Details'!$A$1:$U$2344,18,FALSE)</f>
        <v>23555</v>
      </c>
      <c r="M923" s="21">
        <f>VLOOKUP($A923,'Hospitalisation Details'!$A$1:$U$2344,21,FALSE)</f>
        <v>11848.14</v>
      </c>
      <c r="N923" s="9" t="str">
        <f>VLOOKUP($A923,'Hospitalisation Details'!$A$1:$U$2344,14,FALSE)</f>
        <v>tier - 3</v>
      </c>
      <c r="O923" s="9" t="str">
        <f>VLOOKUP($A923,'Hospitalisation Details'!$A$1:$U$2344,15,FALSE)</f>
        <v>tier - 2</v>
      </c>
      <c r="P923" s="9" t="str">
        <f>VLOOKUP($A923,'Hospitalisation Details'!$A$1:$U$2344,16,FALSE)</f>
        <v>R1011</v>
      </c>
      <c r="Q923" s="9">
        <f>VLOOKUP($A923,'Hospitalisation Details'!$A$1:$U$2344,20,FALSE)</f>
        <v>58</v>
      </c>
    </row>
    <row r="924" spans="1:17" ht="15.75" x14ac:dyDescent="0.25">
      <c r="A924" s="10" t="s">
        <v>1448</v>
      </c>
      <c r="B924" s="7" t="str">
        <f>VLOOKUP($A924,'Customer Names'!$A$1:$E$2336,4,FALSE)</f>
        <v xml:space="preserve">  Leah A</v>
      </c>
      <c r="C924" s="7">
        <f>VLOOKUP($A924,'Medical Examinations'!$A$1:$P$2336,2,FALSE)</f>
        <v>31.824999999999999</v>
      </c>
      <c r="D924" s="7">
        <f>VLOOKUP($A924,'Medical Examinations'!$A$1:$P$2336,3,FALSE)</f>
        <v>8.1300000000000008</v>
      </c>
      <c r="E924" s="7" t="str">
        <f>VLOOKUP($A924,'Medical Examinations'!$A$1:$P$2336,13,FALSE)</f>
        <v>No</v>
      </c>
      <c r="F924" s="7" t="str">
        <f>VLOOKUP($A924,'Medical Examinations'!$A$1:$P$2336,5,FALSE)</f>
        <v>No</v>
      </c>
      <c r="G924" s="7" t="str">
        <f>VLOOKUP($A924,'Medical Examinations'!$A$1:$P$2336,6,FALSE)</f>
        <v>No</v>
      </c>
      <c r="H924" s="7" t="str">
        <f>VLOOKUP($A924,'Medical Examinations'!$A$1:$P$2336,12,FALSE)</f>
        <v>0</v>
      </c>
      <c r="I924" s="7" t="str">
        <f>VLOOKUP($A924,'Medical Examinations'!$A$1:$P$2336,14,FALSE)</f>
        <v>No</v>
      </c>
      <c r="J924" s="7" t="str">
        <f>VLOOKUP($A924,'Medical Examinations'!$A$1:$P$2336,15,FALSE)</f>
        <v>Obesity</v>
      </c>
      <c r="K924" s="7" t="str">
        <f>VLOOKUP($A924,'Medical Examinations'!$A$1:$P$2336,16,FALSE)</f>
        <v>Diabetes</v>
      </c>
      <c r="L924" s="12">
        <f>VLOOKUP($A924,'Hospitalisation Details'!$A$1:$U$2344,18,FALSE)</f>
        <v>24056</v>
      </c>
      <c r="M924" s="21">
        <f>VLOOKUP($A924,'Hospitalisation Details'!$A$1:$U$2344,21,FALSE)</f>
        <v>11842.62</v>
      </c>
      <c r="N924" s="9" t="str">
        <f>VLOOKUP($A924,'Hospitalisation Details'!$A$1:$U$2344,14,FALSE)</f>
        <v>tier - 3</v>
      </c>
      <c r="O924" s="9" t="str">
        <f>VLOOKUP($A924,'Hospitalisation Details'!$A$1:$U$2344,15,FALSE)</f>
        <v>tier - 3</v>
      </c>
      <c r="P924" s="9" t="str">
        <f>VLOOKUP($A924,'Hospitalisation Details'!$A$1:$U$2344,16,FALSE)</f>
        <v>R1012</v>
      </c>
      <c r="Q924" s="9">
        <f>VLOOKUP($A924,'Hospitalisation Details'!$A$1:$U$2344,20,FALSE)</f>
        <v>57</v>
      </c>
    </row>
    <row r="925" spans="1:17" ht="15.75" x14ac:dyDescent="0.25">
      <c r="A925" s="10" t="s">
        <v>1447</v>
      </c>
      <c r="B925" s="7" t="str">
        <f>VLOOKUP($A925,'Customer Names'!$A$1:$E$2336,4,FALSE)</f>
        <v xml:space="preserve">  Marianne</v>
      </c>
      <c r="C925" s="7">
        <f>VLOOKUP($A925,'Medical Examinations'!$A$1:$P$2336,2,FALSE)</f>
        <v>29</v>
      </c>
      <c r="D925" s="7">
        <f>VLOOKUP($A925,'Medical Examinations'!$A$1:$P$2336,3,FALSE)</f>
        <v>4.25</v>
      </c>
      <c r="E925" s="7" t="str">
        <f>VLOOKUP($A925,'Medical Examinations'!$A$1:$P$2336,13,FALSE)</f>
        <v>Yes</v>
      </c>
      <c r="F925" s="7" t="str">
        <f>VLOOKUP($A925,'Medical Examinations'!$A$1:$P$2336,5,FALSE)</f>
        <v>No</v>
      </c>
      <c r="G925" s="7" t="str">
        <f>VLOOKUP($A925,'Medical Examinations'!$A$1:$P$2336,6,FALSE)</f>
        <v>No</v>
      </c>
      <c r="H925" s="7">
        <f>VLOOKUP($A925,'Medical Examinations'!$A$1:$P$2336,12,FALSE)</f>
        <v>1</v>
      </c>
      <c r="I925" s="7" t="str">
        <f>VLOOKUP($A925,'Medical Examinations'!$A$1:$P$2336,14,FALSE)</f>
        <v>No</v>
      </c>
      <c r="J925" s="7" t="str">
        <f>VLOOKUP($A925,'Medical Examinations'!$A$1:$P$2336,15,FALSE)</f>
        <v>Over weight</v>
      </c>
      <c r="K925" s="7" t="str">
        <f>VLOOKUP($A925,'Medical Examinations'!$A$1:$P$2336,16,FALSE)</f>
        <v>Normal</v>
      </c>
      <c r="L925" s="12">
        <f>VLOOKUP($A925,'Hospitalisation Details'!$A$1:$U$2344,18,FALSE)</f>
        <v>23569</v>
      </c>
      <c r="M925" s="21">
        <f>VLOOKUP($A925,'Hospitalisation Details'!$A$1:$U$2344,21,FALSE)</f>
        <v>11842.44</v>
      </c>
      <c r="N925" s="9" t="str">
        <f>VLOOKUP($A925,'Hospitalisation Details'!$A$1:$U$2344,14,FALSE)</f>
        <v>tier - 3</v>
      </c>
      <c r="O925" s="9" t="str">
        <f>VLOOKUP($A925,'Hospitalisation Details'!$A$1:$U$2344,15,FALSE)</f>
        <v>tier - 2</v>
      </c>
      <c r="P925" s="9" t="str">
        <f>VLOOKUP($A925,'Hospitalisation Details'!$A$1:$U$2344,16,FALSE)</f>
        <v>R1011</v>
      </c>
      <c r="Q925" s="9">
        <f>VLOOKUP($A925,'Hospitalisation Details'!$A$1:$U$2344,20,FALSE)</f>
        <v>58</v>
      </c>
    </row>
    <row r="926" spans="1:17" ht="15.75" x14ac:dyDescent="0.25">
      <c r="A926" s="10" t="s">
        <v>1446</v>
      </c>
      <c r="B926" s="7" t="str">
        <f>VLOOKUP($A926,'Customer Names'!$A$1:$E$2336,4,FALSE)</f>
        <v xml:space="preserve">  Carla</v>
      </c>
      <c r="C926" s="7">
        <f>VLOOKUP($A926,'Medical Examinations'!$A$1:$P$2336,2,FALSE)</f>
        <v>30.495000000000001</v>
      </c>
      <c r="D926" s="7">
        <f>VLOOKUP($A926,'Medical Examinations'!$A$1:$P$2336,3,FALSE)</f>
        <v>8.68</v>
      </c>
      <c r="E926" s="7" t="str">
        <f>VLOOKUP($A926,'Medical Examinations'!$A$1:$P$2336,13,FALSE)</f>
        <v>No</v>
      </c>
      <c r="F926" s="7" t="str">
        <f>VLOOKUP($A926,'Medical Examinations'!$A$1:$P$2336,5,FALSE)</f>
        <v>No</v>
      </c>
      <c r="G926" s="7" t="str">
        <f>VLOOKUP($A926,'Medical Examinations'!$A$1:$P$2336,6,FALSE)</f>
        <v>No</v>
      </c>
      <c r="H926" s="7" t="str">
        <f>VLOOKUP($A926,'Medical Examinations'!$A$1:$P$2336,12,FALSE)</f>
        <v>0</v>
      </c>
      <c r="I926" s="7" t="str">
        <f>VLOOKUP($A926,'Medical Examinations'!$A$1:$P$2336,14,FALSE)</f>
        <v>No</v>
      </c>
      <c r="J926" s="7" t="str">
        <f>VLOOKUP($A926,'Medical Examinations'!$A$1:$P$2336,15,FALSE)</f>
        <v>Obesity</v>
      </c>
      <c r="K926" s="7" t="str">
        <f>VLOOKUP($A926,'Medical Examinations'!$A$1:$P$2336,16,FALSE)</f>
        <v>Diabetes</v>
      </c>
      <c r="L926" s="12">
        <f>VLOOKUP($A926,'Hospitalisation Details'!$A$1:$U$2344,18,FALSE)</f>
        <v>24010</v>
      </c>
      <c r="M926" s="21">
        <f>VLOOKUP($A926,'Hospitalisation Details'!$A$1:$U$2344,21,FALSE)</f>
        <v>11840.78</v>
      </c>
      <c r="N926" s="9" t="str">
        <f>VLOOKUP($A926,'Hospitalisation Details'!$A$1:$U$2344,14,FALSE)</f>
        <v>tier - 3</v>
      </c>
      <c r="O926" s="9" t="str">
        <f>VLOOKUP($A926,'Hospitalisation Details'!$A$1:$U$2344,15,FALSE)</f>
        <v>tier - 2</v>
      </c>
      <c r="P926" s="9" t="str">
        <f>VLOOKUP($A926,'Hospitalisation Details'!$A$1:$U$2344,16,FALSE)</f>
        <v>R1012</v>
      </c>
      <c r="Q926" s="9">
        <f>VLOOKUP($A926,'Hospitalisation Details'!$A$1:$U$2344,20,FALSE)</f>
        <v>57</v>
      </c>
    </row>
    <row r="927" spans="1:17" ht="15.75" x14ac:dyDescent="0.25">
      <c r="A927" s="10" t="s">
        <v>1445</v>
      </c>
      <c r="B927" s="7" t="str">
        <f>VLOOKUP($A927,'Customer Names'!$A$1:$E$2336,4,FALSE)</f>
        <v xml:space="preserve">  Oksana</v>
      </c>
      <c r="C927" s="7">
        <f>VLOOKUP($A927,'Medical Examinations'!$A$1:$P$2336,2,FALSE)</f>
        <v>25.2</v>
      </c>
      <c r="D927" s="7">
        <f>VLOOKUP($A927,'Medical Examinations'!$A$1:$P$2336,3,FALSE)</f>
        <v>6.25</v>
      </c>
      <c r="E927" s="7" t="str">
        <f>VLOOKUP($A927,'Medical Examinations'!$A$1:$P$2336,13,FALSE)</f>
        <v>Yes</v>
      </c>
      <c r="F927" s="7" t="str">
        <f>VLOOKUP($A927,'Medical Examinations'!$A$1:$P$2336,5,FALSE)</f>
        <v>No</v>
      </c>
      <c r="G927" s="7" t="str">
        <f>VLOOKUP($A927,'Medical Examinations'!$A$1:$P$2336,6,FALSE)</f>
        <v>No</v>
      </c>
      <c r="H927" s="7">
        <f>VLOOKUP($A927,'Medical Examinations'!$A$1:$P$2336,12,FALSE)</f>
        <v>1</v>
      </c>
      <c r="I927" s="7" t="str">
        <f>VLOOKUP($A927,'Medical Examinations'!$A$1:$P$2336,14,FALSE)</f>
        <v>No</v>
      </c>
      <c r="J927" s="7" t="str">
        <f>VLOOKUP($A927,'Medical Examinations'!$A$1:$P$2336,15,FALSE)</f>
        <v>Over weight</v>
      </c>
      <c r="K927" s="7" t="str">
        <f>VLOOKUP($A927,'Medical Examinations'!$A$1:$P$2336,16,FALSE)</f>
        <v>Prediabetes</v>
      </c>
      <c r="L927" s="12">
        <f>VLOOKUP($A927,'Hospitalisation Details'!$A$1:$U$2344,18,FALSE)</f>
        <v>23631</v>
      </c>
      <c r="M927" s="21">
        <f>VLOOKUP($A927,'Hospitalisation Details'!$A$1:$U$2344,21,FALSE)</f>
        <v>11837.16</v>
      </c>
      <c r="N927" s="9" t="str">
        <f>VLOOKUP($A927,'Hospitalisation Details'!$A$1:$U$2344,14,FALSE)</f>
        <v>tier - 3</v>
      </c>
      <c r="O927" s="9" t="str">
        <f>VLOOKUP($A927,'Hospitalisation Details'!$A$1:$U$2344,15,FALSE)</f>
        <v>tier - 3</v>
      </c>
      <c r="P927" s="9" t="str">
        <f>VLOOKUP($A927,'Hospitalisation Details'!$A$1:$U$2344,16,FALSE)</f>
        <v>R1011</v>
      </c>
      <c r="Q927" s="9">
        <f>VLOOKUP($A927,'Hospitalisation Details'!$A$1:$U$2344,20,FALSE)</f>
        <v>58</v>
      </c>
    </row>
    <row r="928" spans="1:17" ht="15.75" x14ac:dyDescent="0.25">
      <c r="A928" s="10" t="s">
        <v>1444</v>
      </c>
      <c r="B928" s="7" t="str">
        <f>VLOOKUP($A928,'Customer Names'!$A$1:$E$2336,4,FALSE)</f>
        <v xml:space="preserve">  Rebecca B</v>
      </c>
      <c r="C928" s="7">
        <f>VLOOKUP($A928,'Medical Examinations'!$A$1:$P$2336,2,FALSE)</f>
        <v>22.77</v>
      </c>
      <c r="D928" s="7">
        <f>VLOOKUP($A928,'Medical Examinations'!$A$1:$P$2336,3,FALSE)</f>
        <v>4.47</v>
      </c>
      <c r="E928" s="7" t="str">
        <f>VLOOKUP($A928,'Medical Examinations'!$A$1:$P$2336,13,FALSE)</f>
        <v>Yes</v>
      </c>
      <c r="F928" s="7" t="str">
        <f>VLOOKUP($A928,'Medical Examinations'!$A$1:$P$2336,5,FALSE)</f>
        <v>No</v>
      </c>
      <c r="G928" s="7" t="str">
        <f>VLOOKUP($A928,'Medical Examinations'!$A$1:$P$2336,6,FALSE)</f>
        <v>No</v>
      </c>
      <c r="H928" s="7">
        <f>VLOOKUP($A928,'Medical Examinations'!$A$1:$P$2336,12,FALSE)</f>
        <v>1</v>
      </c>
      <c r="I928" s="7" t="str">
        <f>VLOOKUP($A928,'Medical Examinations'!$A$1:$P$2336,14,FALSE)</f>
        <v>No</v>
      </c>
      <c r="J928" s="7" t="str">
        <f>VLOOKUP($A928,'Medical Examinations'!$A$1:$P$2336,15,FALSE)</f>
        <v>Normal weight</v>
      </c>
      <c r="K928" s="7" t="str">
        <f>VLOOKUP($A928,'Medical Examinations'!$A$1:$P$2336,16,FALSE)</f>
        <v>Normal</v>
      </c>
      <c r="L928" s="12">
        <f>VLOOKUP($A928,'Hospitalisation Details'!$A$1:$U$2344,18,FALSE)</f>
        <v>23555</v>
      </c>
      <c r="M928" s="21">
        <f>VLOOKUP($A928,'Hospitalisation Details'!$A$1:$U$2344,21,FALSE)</f>
        <v>11833.78</v>
      </c>
      <c r="N928" s="9" t="str">
        <f>VLOOKUP($A928,'Hospitalisation Details'!$A$1:$U$2344,14,FALSE)</f>
        <v>tier - 3</v>
      </c>
      <c r="O928" s="9" t="str">
        <f>VLOOKUP($A928,'Hospitalisation Details'!$A$1:$U$2344,15,FALSE)</f>
        <v>tier - 3</v>
      </c>
      <c r="P928" s="9" t="str">
        <f>VLOOKUP($A928,'Hospitalisation Details'!$A$1:$U$2344,16,FALSE)</f>
        <v>R1013</v>
      </c>
      <c r="Q928" s="9">
        <f>VLOOKUP($A928,'Hospitalisation Details'!$A$1:$U$2344,20,FALSE)</f>
        <v>58</v>
      </c>
    </row>
    <row r="929" spans="1:17" ht="15.75" x14ac:dyDescent="0.25">
      <c r="A929" s="10" t="s">
        <v>1443</v>
      </c>
      <c r="B929" s="7" t="str">
        <f>VLOOKUP($A929,'Customer Names'!$A$1:$E$2336,4,FALSE)</f>
        <v xml:space="preserve">  Maria A</v>
      </c>
      <c r="C929" s="7">
        <f>VLOOKUP($A929,'Medical Examinations'!$A$1:$P$2336,2,FALSE)</f>
        <v>23.18</v>
      </c>
      <c r="D929" s="7">
        <f>VLOOKUP($A929,'Medical Examinations'!$A$1:$P$2336,3,FALSE)</f>
        <v>8.31</v>
      </c>
      <c r="E929" s="7" t="str">
        <f>VLOOKUP($A929,'Medical Examinations'!$A$1:$P$2336,13,FALSE)</f>
        <v>No</v>
      </c>
      <c r="F929" s="7" t="str">
        <f>VLOOKUP($A929,'Medical Examinations'!$A$1:$P$2336,5,FALSE)</f>
        <v>No</v>
      </c>
      <c r="G929" s="7" t="str">
        <f>VLOOKUP($A929,'Medical Examinations'!$A$1:$P$2336,6,FALSE)</f>
        <v>No</v>
      </c>
      <c r="H929" s="7" t="str">
        <f>VLOOKUP($A929,'Medical Examinations'!$A$1:$P$2336,12,FALSE)</f>
        <v>0</v>
      </c>
      <c r="I929" s="7" t="str">
        <f>VLOOKUP($A929,'Medical Examinations'!$A$1:$P$2336,14,FALSE)</f>
        <v>No</v>
      </c>
      <c r="J929" s="7" t="str">
        <f>VLOOKUP($A929,'Medical Examinations'!$A$1:$P$2336,15,FALSE)</f>
        <v>Normal weight</v>
      </c>
      <c r="K929" s="7" t="str">
        <f>VLOOKUP($A929,'Medical Examinations'!$A$1:$P$2336,16,FALSE)</f>
        <v>Diabetes</v>
      </c>
      <c r="L929" s="12">
        <f>VLOOKUP($A929,'Hospitalisation Details'!$A$1:$U$2344,18,FALSE)</f>
        <v>24018</v>
      </c>
      <c r="M929" s="21">
        <f>VLOOKUP($A929,'Hospitalisation Details'!$A$1:$U$2344,21,FALSE)</f>
        <v>11830.61</v>
      </c>
      <c r="N929" s="9" t="str">
        <f>VLOOKUP($A929,'Hospitalisation Details'!$A$1:$U$2344,14,FALSE)</f>
        <v>tier - 3</v>
      </c>
      <c r="O929" s="9" t="str">
        <f>VLOOKUP($A929,'Hospitalisation Details'!$A$1:$U$2344,15,FALSE)</f>
        <v>tier - 1</v>
      </c>
      <c r="P929" s="9" t="str">
        <f>VLOOKUP($A929,'Hospitalisation Details'!$A$1:$U$2344,16,FALSE)</f>
        <v>R1012</v>
      </c>
      <c r="Q929" s="9">
        <f>VLOOKUP($A929,'Hospitalisation Details'!$A$1:$U$2344,20,FALSE)</f>
        <v>57</v>
      </c>
    </row>
    <row r="930" spans="1:17" ht="15.75" x14ac:dyDescent="0.25">
      <c r="A930" s="10" t="s">
        <v>1442</v>
      </c>
      <c r="B930" s="7" t="str">
        <f>VLOOKUP($A930,'Customer Names'!$A$1:$E$2336,4,FALSE)</f>
        <v xml:space="preserve">  Lisa M</v>
      </c>
      <c r="C930" s="7">
        <f>VLOOKUP($A930,'Medical Examinations'!$A$1:$P$2336,2,FALSE)</f>
        <v>35.409999999999997</v>
      </c>
      <c r="D930" s="7">
        <f>VLOOKUP($A930,'Medical Examinations'!$A$1:$P$2336,3,FALSE)</f>
        <v>5.68</v>
      </c>
      <c r="E930" s="7" t="str">
        <f>VLOOKUP($A930,'Medical Examinations'!$A$1:$P$2336,13,FALSE)</f>
        <v>No</v>
      </c>
      <c r="F930" s="7" t="str">
        <f>VLOOKUP($A930,'Medical Examinations'!$A$1:$P$2336,5,FALSE)</f>
        <v>No</v>
      </c>
      <c r="G930" s="7" t="str">
        <f>VLOOKUP($A930,'Medical Examinations'!$A$1:$P$2336,6,FALSE)</f>
        <v>No</v>
      </c>
      <c r="H930" s="7" t="str">
        <f>VLOOKUP($A930,'Medical Examinations'!$A$1:$P$2336,12,FALSE)</f>
        <v>0</v>
      </c>
      <c r="I930" s="7" t="str">
        <f>VLOOKUP($A930,'Medical Examinations'!$A$1:$P$2336,14,FALSE)</f>
        <v>No</v>
      </c>
      <c r="J930" s="7" t="str">
        <f>VLOOKUP($A930,'Medical Examinations'!$A$1:$P$2336,15,FALSE)</f>
        <v>Obesity</v>
      </c>
      <c r="K930" s="7" t="str">
        <f>VLOOKUP($A930,'Medical Examinations'!$A$1:$P$2336,16,FALSE)</f>
        <v>Normal</v>
      </c>
      <c r="L930" s="12">
        <f>VLOOKUP($A930,'Hospitalisation Details'!$A$1:$U$2344,18,FALSE)</f>
        <v>30275</v>
      </c>
      <c r="M930" s="21">
        <f>VLOOKUP($A930,'Hospitalisation Details'!$A$1:$U$2344,21,FALSE)</f>
        <v>11773.06</v>
      </c>
      <c r="N930" s="9" t="str">
        <f>VLOOKUP($A930,'Hospitalisation Details'!$A$1:$U$2344,14,FALSE)</f>
        <v>tier - 3</v>
      </c>
      <c r="O930" s="9" t="str">
        <f>VLOOKUP($A930,'Hospitalisation Details'!$A$1:$U$2344,15,FALSE)</f>
        <v>tier - 3</v>
      </c>
      <c r="P930" s="9" t="str">
        <f>VLOOKUP($A930,'Hospitalisation Details'!$A$1:$U$2344,16,FALSE)</f>
        <v>R1026</v>
      </c>
      <c r="Q930" s="9">
        <f>VLOOKUP($A930,'Hospitalisation Details'!$A$1:$U$2344,20,FALSE)</f>
        <v>40</v>
      </c>
    </row>
    <row r="931" spans="1:17" ht="15.75" x14ac:dyDescent="0.25">
      <c r="A931" s="10" t="s">
        <v>1441</v>
      </c>
      <c r="B931" s="7" t="str">
        <f>VLOOKUP($A931,'Customer Names'!$A$1:$E$2336,4,FALSE)</f>
        <v xml:space="preserve">  Steve Jr</v>
      </c>
      <c r="C931" s="7">
        <f>VLOOKUP($A931,'Medical Examinations'!$A$1:$P$2336,2,FALSE)</f>
        <v>32.11</v>
      </c>
      <c r="D931" s="7">
        <f>VLOOKUP($A931,'Medical Examinations'!$A$1:$P$2336,3,FALSE)</f>
        <v>4.75</v>
      </c>
      <c r="E931" s="7" t="str">
        <f>VLOOKUP($A931,'Medical Examinations'!$A$1:$P$2336,13,FALSE)</f>
        <v>Yes</v>
      </c>
      <c r="F931" s="7" t="str">
        <f>VLOOKUP($A931,'Medical Examinations'!$A$1:$P$2336,5,FALSE)</f>
        <v>No</v>
      </c>
      <c r="G931" s="7" t="str">
        <f>VLOOKUP($A931,'Medical Examinations'!$A$1:$P$2336,6,FALSE)</f>
        <v>No</v>
      </c>
      <c r="H931" s="7">
        <f>VLOOKUP($A931,'Medical Examinations'!$A$1:$P$2336,12,FALSE)</f>
        <v>2</v>
      </c>
      <c r="I931" s="7" t="str">
        <f>VLOOKUP($A931,'Medical Examinations'!$A$1:$P$2336,14,FALSE)</f>
        <v>No</v>
      </c>
      <c r="J931" s="7" t="str">
        <f>VLOOKUP($A931,'Medical Examinations'!$A$1:$P$2336,15,FALSE)</f>
        <v>Obesity</v>
      </c>
      <c r="K931" s="7" t="str">
        <f>VLOOKUP($A931,'Medical Examinations'!$A$1:$P$2336,16,FALSE)</f>
        <v>Normal</v>
      </c>
      <c r="L931" s="12">
        <f>VLOOKUP($A931,'Hospitalisation Details'!$A$1:$U$2344,18,FALSE)</f>
        <v>24313</v>
      </c>
      <c r="M931" s="21">
        <f>VLOOKUP($A931,'Hospitalisation Details'!$A$1:$U$2344,21,FALSE)</f>
        <v>11763</v>
      </c>
      <c r="N931" s="9" t="str">
        <f>VLOOKUP($A931,'Hospitalisation Details'!$A$1:$U$2344,14,FALSE)</f>
        <v>tier - 3</v>
      </c>
      <c r="O931" s="9" t="str">
        <f>VLOOKUP($A931,'Hospitalisation Details'!$A$1:$U$2344,15,FALSE)</f>
        <v>tier - 3</v>
      </c>
      <c r="P931" s="9" t="str">
        <f>VLOOKUP($A931,'Hospitalisation Details'!$A$1:$U$2344,16,FALSE)</f>
        <v>R1016</v>
      </c>
      <c r="Q931" s="9">
        <f>VLOOKUP($A931,'Hospitalisation Details'!$A$1:$U$2344,20,FALSE)</f>
        <v>56</v>
      </c>
    </row>
    <row r="932" spans="1:17" ht="15.75" x14ac:dyDescent="0.25">
      <c r="A932" s="10" t="s">
        <v>1440</v>
      </c>
      <c r="B932" s="7" t="str">
        <f>VLOOKUP($A932,'Customer Names'!$A$1:$E$2336,4,FALSE)</f>
        <v xml:space="preserve">  Tiffany</v>
      </c>
      <c r="C932" s="7">
        <f>VLOOKUP($A932,'Medical Examinations'!$A$1:$P$2336,2,FALSE)</f>
        <v>34.479999999999997</v>
      </c>
      <c r="D932" s="7">
        <f>VLOOKUP($A932,'Medical Examinations'!$A$1:$P$2336,3,FALSE)</f>
        <v>6.31</v>
      </c>
      <c r="E932" s="7" t="str">
        <f>VLOOKUP($A932,'Medical Examinations'!$A$1:$P$2336,13,FALSE)</f>
        <v>No</v>
      </c>
      <c r="F932" s="7" t="str">
        <f>VLOOKUP($A932,'Medical Examinations'!$A$1:$P$2336,5,FALSE)</f>
        <v>No</v>
      </c>
      <c r="G932" s="7" t="str">
        <f>VLOOKUP($A932,'Medical Examinations'!$A$1:$P$2336,6,FALSE)</f>
        <v>Yes</v>
      </c>
      <c r="H932" s="7">
        <f>VLOOKUP($A932,'Medical Examinations'!$A$1:$P$2336,12,FALSE)</f>
        <v>1</v>
      </c>
      <c r="I932" s="7" t="str">
        <f>VLOOKUP($A932,'Medical Examinations'!$A$1:$P$2336,14,FALSE)</f>
        <v>No</v>
      </c>
      <c r="J932" s="7" t="str">
        <f>VLOOKUP($A932,'Medical Examinations'!$A$1:$P$2336,15,FALSE)</f>
        <v>Obesity</v>
      </c>
      <c r="K932" s="7" t="str">
        <f>VLOOKUP($A932,'Medical Examinations'!$A$1:$P$2336,16,FALSE)</f>
        <v>Prediabetes</v>
      </c>
      <c r="L932" s="12">
        <f>VLOOKUP($A932,'Hospitalisation Details'!$A$1:$U$2344,18,FALSE)</f>
        <v>29165</v>
      </c>
      <c r="M932" s="21">
        <f>VLOOKUP($A932,'Hospitalisation Details'!$A$1:$U$2344,21,FALSE)</f>
        <v>11752.68</v>
      </c>
      <c r="N932" s="9" t="str">
        <f>VLOOKUP($A932,'Hospitalisation Details'!$A$1:$U$2344,14,FALSE)</f>
        <v>tier - 3</v>
      </c>
      <c r="O932" s="9" t="str">
        <f>VLOOKUP($A932,'Hospitalisation Details'!$A$1:$U$2344,15,FALSE)</f>
        <v>tier - 1</v>
      </c>
      <c r="P932" s="9" t="str">
        <f>VLOOKUP($A932,'Hospitalisation Details'!$A$1:$U$2344,16,FALSE)</f>
        <v>R1026</v>
      </c>
      <c r="Q932" s="9">
        <f>VLOOKUP($A932,'Hospitalisation Details'!$A$1:$U$2344,20,FALSE)</f>
        <v>43</v>
      </c>
    </row>
    <row r="933" spans="1:17" ht="15.75" x14ac:dyDescent="0.25">
      <c r="A933" s="10" t="s">
        <v>1439</v>
      </c>
      <c r="B933" s="7" t="str">
        <f>VLOOKUP($A933,'Customer Names'!$A$1:$E$2336,4,FALSE)</f>
        <v xml:space="preserve">  Greg</v>
      </c>
      <c r="C933" s="7">
        <f>VLOOKUP($A933,'Medical Examinations'!$A$1:$P$2336,2,FALSE)</f>
        <v>34.39</v>
      </c>
      <c r="D933" s="7">
        <f>VLOOKUP($A933,'Medical Examinations'!$A$1:$P$2336,3,FALSE)</f>
        <v>6.28</v>
      </c>
      <c r="E933" s="7" t="str">
        <f>VLOOKUP($A933,'Medical Examinations'!$A$1:$P$2336,13,FALSE)</f>
        <v>Yes</v>
      </c>
      <c r="F933" s="7" t="str">
        <f>VLOOKUP($A933,'Medical Examinations'!$A$1:$P$2336,5,FALSE)</f>
        <v>No</v>
      </c>
      <c r="G933" s="7" t="str">
        <f>VLOOKUP($A933,'Medical Examinations'!$A$1:$P$2336,6,FALSE)</f>
        <v>No</v>
      </c>
      <c r="H933" s="7">
        <f>VLOOKUP($A933,'Medical Examinations'!$A$1:$P$2336,12,FALSE)</f>
        <v>1</v>
      </c>
      <c r="I933" s="7" t="str">
        <f>VLOOKUP($A933,'Medical Examinations'!$A$1:$P$2336,14,FALSE)</f>
        <v>No</v>
      </c>
      <c r="J933" s="7" t="str">
        <f>VLOOKUP($A933,'Medical Examinations'!$A$1:$P$2336,15,FALSE)</f>
        <v>Obesity</v>
      </c>
      <c r="K933" s="7" t="str">
        <f>VLOOKUP($A933,'Medical Examinations'!$A$1:$P$2336,16,FALSE)</f>
        <v>Prediabetes</v>
      </c>
      <c r="L933" s="12">
        <f>VLOOKUP($A933,'Hospitalisation Details'!$A$1:$U$2344,18,FALSE)</f>
        <v>23713</v>
      </c>
      <c r="M933" s="21">
        <f>VLOOKUP($A933,'Hospitalisation Details'!$A$1:$U$2344,21,FALSE)</f>
        <v>11743.93</v>
      </c>
      <c r="N933" s="9" t="str">
        <f>VLOOKUP($A933,'Hospitalisation Details'!$A$1:$U$2344,14,FALSE)</f>
        <v>tier - 3</v>
      </c>
      <c r="O933" s="9" t="str">
        <f>VLOOKUP($A933,'Hospitalisation Details'!$A$1:$U$2344,15,FALSE)</f>
        <v>tier - 1</v>
      </c>
      <c r="P933" s="9" t="str">
        <f>VLOOKUP($A933,'Hospitalisation Details'!$A$1:$U$2344,16,FALSE)</f>
        <v>R1012</v>
      </c>
      <c r="Q933" s="9">
        <f>VLOOKUP($A933,'Hospitalisation Details'!$A$1:$U$2344,20,FALSE)</f>
        <v>58</v>
      </c>
    </row>
    <row r="934" spans="1:17" ht="15.75" x14ac:dyDescent="0.25">
      <c r="A934" s="10" t="s">
        <v>1438</v>
      </c>
      <c r="B934" s="7" t="str">
        <f>VLOOKUP($A934,'Customer Names'!$A$1:$E$2336,4,FALSE)</f>
        <v xml:space="preserve">  Dale</v>
      </c>
      <c r="C934" s="7">
        <f>VLOOKUP($A934,'Medical Examinations'!$A$1:$P$2336,2,FALSE)</f>
        <v>26.4</v>
      </c>
      <c r="D934" s="7">
        <f>VLOOKUP($A934,'Medical Examinations'!$A$1:$P$2336,3,FALSE)</f>
        <v>9.2899999999999991</v>
      </c>
      <c r="E934" s="7" t="str">
        <f>VLOOKUP($A934,'Medical Examinations'!$A$1:$P$2336,13,FALSE)</f>
        <v>Yes</v>
      </c>
      <c r="F934" s="7" t="str">
        <f>VLOOKUP($A934,'Medical Examinations'!$A$1:$P$2336,5,FALSE)</f>
        <v>No</v>
      </c>
      <c r="G934" s="7" t="str">
        <f>VLOOKUP($A934,'Medical Examinations'!$A$1:$P$2336,6,FALSE)</f>
        <v>Yes</v>
      </c>
      <c r="H934" s="7">
        <f>VLOOKUP($A934,'Medical Examinations'!$A$1:$P$2336,12,FALSE)</f>
        <v>1</v>
      </c>
      <c r="I934" s="7" t="str">
        <f>VLOOKUP($A934,'Medical Examinations'!$A$1:$P$2336,14,FALSE)</f>
        <v>No</v>
      </c>
      <c r="J934" s="7" t="str">
        <f>VLOOKUP($A934,'Medical Examinations'!$A$1:$P$2336,15,FALSE)</f>
        <v>Over weight</v>
      </c>
      <c r="K934" s="7" t="str">
        <f>VLOOKUP($A934,'Medical Examinations'!$A$1:$P$2336,16,FALSE)</f>
        <v>Diabetes</v>
      </c>
      <c r="L934" s="12">
        <f>VLOOKUP($A934,'Hospitalisation Details'!$A$1:$U$2344,18,FALSE)</f>
        <v>23171</v>
      </c>
      <c r="M934" s="21">
        <f>VLOOKUP($A934,'Hospitalisation Details'!$A$1:$U$2344,21,FALSE)</f>
        <v>11743.3</v>
      </c>
      <c r="N934" s="9" t="str">
        <f>VLOOKUP($A934,'Hospitalisation Details'!$A$1:$U$2344,14,FALSE)</f>
        <v>tier - 3</v>
      </c>
      <c r="O934" s="9" t="str">
        <f>VLOOKUP($A934,'Hospitalisation Details'!$A$1:$U$2344,15,FALSE)</f>
        <v>tier - 3</v>
      </c>
      <c r="P934" s="9" t="str">
        <f>VLOOKUP($A934,'Hospitalisation Details'!$A$1:$U$2344,16,FALSE)</f>
        <v>R1013</v>
      </c>
      <c r="Q934" s="9">
        <f>VLOOKUP($A934,'Hospitalisation Details'!$A$1:$U$2344,20,FALSE)</f>
        <v>59</v>
      </c>
    </row>
    <row r="935" spans="1:17" ht="15.75" x14ac:dyDescent="0.25">
      <c r="A935" s="10" t="s">
        <v>1437</v>
      </c>
      <c r="B935" s="7" t="str">
        <f>VLOOKUP($A935,'Customer Names'!$A$1:$E$2336,4,FALSE)</f>
        <v xml:space="preserve">  Brittany A</v>
      </c>
      <c r="C935" s="7">
        <f>VLOOKUP($A935,'Medical Examinations'!$A$1:$P$2336,2,FALSE)</f>
        <v>28.1</v>
      </c>
      <c r="D935" s="7">
        <f>VLOOKUP($A935,'Medical Examinations'!$A$1:$P$2336,3,FALSE)</f>
        <v>5.79</v>
      </c>
      <c r="E935" s="7" t="str">
        <f>VLOOKUP($A935,'Medical Examinations'!$A$1:$P$2336,13,FALSE)</f>
        <v>Yes</v>
      </c>
      <c r="F935" s="7" t="str">
        <f>VLOOKUP($A935,'Medical Examinations'!$A$1:$P$2336,5,FALSE)</f>
        <v>No</v>
      </c>
      <c r="G935" s="7" t="str">
        <f>VLOOKUP($A935,'Medical Examinations'!$A$1:$P$2336,6,FALSE)</f>
        <v>Yes</v>
      </c>
      <c r="H935" s="7">
        <f>VLOOKUP($A935,'Medical Examinations'!$A$1:$P$2336,12,FALSE)</f>
        <v>1</v>
      </c>
      <c r="I935" s="7" t="str">
        <f>VLOOKUP($A935,'Medical Examinations'!$A$1:$P$2336,14,FALSE)</f>
        <v>No</v>
      </c>
      <c r="J935" s="7" t="str">
        <f>VLOOKUP($A935,'Medical Examinations'!$A$1:$P$2336,15,FALSE)</f>
        <v>Over weight</v>
      </c>
      <c r="K935" s="7" t="str">
        <f>VLOOKUP($A935,'Medical Examinations'!$A$1:$P$2336,16,FALSE)</f>
        <v>Prediabetes</v>
      </c>
      <c r="L935" s="12">
        <f>VLOOKUP($A935,'Hospitalisation Details'!$A$1:$U$2344,18,FALSE)</f>
        <v>25519</v>
      </c>
      <c r="M935" s="21">
        <f>VLOOKUP($A935,'Hospitalisation Details'!$A$1:$U$2344,21,FALSE)</f>
        <v>11741.73</v>
      </c>
      <c r="N935" s="9" t="str">
        <f>VLOOKUP($A935,'Hospitalisation Details'!$A$1:$U$2344,14,FALSE)</f>
        <v>tier - 3</v>
      </c>
      <c r="O935" s="9" t="str">
        <f>VLOOKUP($A935,'Hospitalisation Details'!$A$1:$U$2344,15,FALSE)</f>
        <v>tier - 1</v>
      </c>
      <c r="P935" s="9" t="str">
        <f>VLOOKUP($A935,'Hospitalisation Details'!$A$1:$U$2344,16,FALSE)</f>
        <v>R1011</v>
      </c>
      <c r="Q935" s="9">
        <f>VLOOKUP($A935,'Hospitalisation Details'!$A$1:$U$2344,20,FALSE)</f>
        <v>53</v>
      </c>
    </row>
    <row r="936" spans="1:17" ht="15.75" x14ac:dyDescent="0.25">
      <c r="A936" s="10" t="s">
        <v>1436</v>
      </c>
      <c r="B936" s="7" t="str">
        <f>VLOOKUP($A936,'Customer Names'!$A$1:$E$2336,4,FALSE)</f>
        <v xml:space="preserve">  Robert S</v>
      </c>
      <c r="C936" s="7">
        <f>VLOOKUP($A936,'Medical Examinations'!$A$1:$P$2336,2,FALSE)</f>
        <v>27</v>
      </c>
      <c r="D936" s="7">
        <f>VLOOKUP($A936,'Medical Examinations'!$A$1:$P$2336,3,FALSE)</f>
        <v>4.54</v>
      </c>
      <c r="E936" s="7" t="str">
        <f>VLOOKUP($A936,'Medical Examinations'!$A$1:$P$2336,13,FALSE)</f>
        <v>Yes</v>
      </c>
      <c r="F936" s="7" t="str">
        <f>VLOOKUP($A936,'Medical Examinations'!$A$1:$P$2336,5,FALSE)</f>
        <v>No</v>
      </c>
      <c r="G936" s="7" t="str">
        <f>VLOOKUP($A936,'Medical Examinations'!$A$1:$P$2336,6,FALSE)</f>
        <v>No</v>
      </c>
      <c r="H936" s="7">
        <f>VLOOKUP($A936,'Medical Examinations'!$A$1:$P$2336,12,FALSE)</f>
        <v>1</v>
      </c>
      <c r="I936" s="7" t="str">
        <f>VLOOKUP($A936,'Medical Examinations'!$A$1:$P$2336,14,FALSE)</f>
        <v>No</v>
      </c>
      <c r="J936" s="7" t="str">
        <f>VLOOKUP($A936,'Medical Examinations'!$A$1:$P$2336,15,FALSE)</f>
        <v>Over weight</v>
      </c>
      <c r="K936" s="7" t="str">
        <f>VLOOKUP($A936,'Medical Examinations'!$A$1:$P$2336,16,FALSE)</f>
        <v>Normal</v>
      </c>
      <c r="L936" s="12">
        <f>VLOOKUP($A936,'Hospitalisation Details'!$A$1:$U$2344,18,FALSE)</f>
        <v>32391</v>
      </c>
      <c r="M936" s="21">
        <f>VLOOKUP($A936,'Hospitalisation Details'!$A$1:$U$2344,21,FALSE)</f>
        <v>11737.85</v>
      </c>
      <c r="N936" s="9" t="str">
        <f>VLOOKUP($A936,'Hospitalisation Details'!$A$1:$U$2344,14,FALSE)</f>
        <v>tier - 3</v>
      </c>
      <c r="O936" s="9" t="str">
        <f>VLOOKUP($A936,'Hospitalisation Details'!$A$1:$U$2344,15,FALSE)</f>
        <v>tier - 1</v>
      </c>
      <c r="P936" s="9" t="str">
        <f>VLOOKUP($A936,'Hospitalisation Details'!$A$1:$U$2344,16,FALSE)</f>
        <v>R1011</v>
      </c>
      <c r="Q936" s="9">
        <f>VLOOKUP($A936,'Hospitalisation Details'!$A$1:$U$2344,20,FALSE)</f>
        <v>34</v>
      </c>
    </row>
    <row r="937" spans="1:17" ht="15.75" x14ac:dyDescent="0.25">
      <c r="A937" s="10" t="s">
        <v>1435</v>
      </c>
      <c r="B937" s="7" t="str">
        <f>VLOOKUP($A937,'Customer Names'!$A$1:$E$2336,4,FALSE)</f>
        <v xml:space="preserve">  Cameron</v>
      </c>
      <c r="C937" s="7">
        <f>VLOOKUP($A937,'Medical Examinations'!$A$1:$P$2336,2,FALSE)</f>
        <v>28.594999999999999</v>
      </c>
      <c r="D937" s="7">
        <f>VLOOKUP($A937,'Medical Examinations'!$A$1:$P$2336,3,FALSE)</f>
        <v>4.68</v>
      </c>
      <c r="E937" s="7" t="str">
        <f>VLOOKUP($A937,'Medical Examinations'!$A$1:$P$2336,13,FALSE)</f>
        <v>Yes</v>
      </c>
      <c r="F937" s="7" t="str">
        <f>VLOOKUP($A937,'Medical Examinations'!$A$1:$P$2336,5,FALSE)</f>
        <v>No</v>
      </c>
      <c r="G937" s="7" t="str">
        <f>VLOOKUP($A937,'Medical Examinations'!$A$1:$P$2336,6,FALSE)</f>
        <v>No</v>
      </c>
      <c r="H937" s="7">
        <f>VLOOKUP($A937,'Medical Examinations'!$A$1:$P$2336,12,FALSE)</f>
        <v>1</v>
      </c>
      <c r="I937" s="7" t="str">
        <f>VLOOKUP($A937,'Medical Examinations'!$A$1:$P$2336,14,FALSE)</f>
        <v>No</v>
      </c>
      <c r="J937" s="7" t="str">
        <f>VLOOKUP($A937,'Medical Examinations'!$A$1:$P$2336,15,FALSE)</f>
        <v>Over weight</v>
      </c>
      <c r="K937" s="7" t="str">
        <f>VLOOKUP($A937,'Medical Examinations'!$A$1:$P$2336,16,FALSE)</f>
        <v>Normal</v>
      </c>
      <c r="L937" s="12">
        <f>VLOOKUP($A937,'Hospitalisation Details'!$A$1:$U$2344,18,FALSE)</f>
        <v>23690</v>
      </c>
      <c r="M937" s="21">
        <f>VLOOKUP($A937,'Hospitalisation Details'!$A$1:$U$2344,21,FALSE)</f>
        <v>11735.88</v>
      </c>
      <c r="N937" s="9" t="str">
        <f>VLOOKUP($A937,'Hospitalisation Details'!$A$1:$U$2344,14,FALSE)</f>
        <v>tier - 3</v>
      </c>
      <c r="O937" s="9" t="str">
        <f>VLOOKUP($A937,'Hospitalisation Details'!$A$1:$U$2344,15,FALSE)</f>
        <v>tier - 1</v>
      </c>
      <c r="P937" s="9" t="str">
        <f>VLOOKUP($A937,'Hospitalisation Details'!$A$1:$U$2344,16,FALSE)</f>
        <v>R1012</v>
      </c>
      <c r="Q937" s="9">
        <f>VLOOKUP($A937,'Hospitalisation Details'!$A$1:$U$2344,20,FALSE)</f>
        <v>58</v>
      </c>
    </row>
    <row r="938" spans="1:17" ht="15.75" x14ac:dyDescent="0.25">
      <c r="A938" s="10" t="s">
        <v>1434</v>
      </c>
      <c r="B938" s="7" t="str">
        <f>VLOOKUP($A938,'Customer Names'!$A$1:$E$2336,4,FALSE)</f>
        <v xml:space="preserve">  Ulrike</v>
      </c>
      <c r="C938" s="7">
        <f>VLOOKUP($A938,'Medical Examinations'!$A$1:$P$2336,2,FALSE)</f>
        <v>36.799999999999997</v>
      </c>
      <c r="D938" s="7">
        <f>VLOOKUP($A938,'Medical Examinations'!$A$1:$P$2336,3,FALSE)</f>
        <v>5.88</v>
      </c>
      <c r="E938" s="7" t="str">
        <f>VLOOKUP($A938,'Medical Examinations'!$A$1:$P$2336,13,FALSE)</f>
        <v>No</v>
      </c>
      <c r="F938" s="7" t="str">
        <f>VLOOKUP($A938,'Medical Examinations'!$A$1:$P$2336,5,FALSE)</f>
        <v>No</v>
      </c>
      <c r="G938" s="7" t="str">
        <f>VLOOKUP($A938,'Medical Examinations'!$A$1:$P$2336,6,FALSE)</f>
        <v>No</v>
      </c>
      <c r="H938" s="7">
        <f>VLOOKUP($A938,'Medical Examinations'!$A$1:$P$2336,12,FALSE)</f>
        <v>1</v>
      </c>
      <c r="I938" s="7" t="str">
        <f>VLOOKUP($A938,'Medical Examinations'!$A$1:$P$2336,14,FALSE)</f>
        <v>No</v>
      </c>
      <c r="J938" s="7" t="str">
        <f>VLOOKUP($A938,'Medical Examinations'!$A$1:$P$2336,15,FALSE)</f>
        <v>Obesity</v>
      </c>
      <c r="K938" s="7" t="str">
        <f>VLOOKUP($A938,'Medical Examinations'!$A$1:$P$2336,16,FALSE)</f>
        <v>Prediabetes</v>
      </c>
      <c r="L938" s="12">
        <f>VLOOKUP($A938,'Hospitalisation Details'!$A$1:$U$2344,18,FALSE)</f>
        <v>31012</v>
      </c>
      <c r="M938" s="21">
        <f>VLOOKUP($A938,'Hospitalisation Details'!$A$1:$U$2344,21,FALSE)</f>
        <v>11730.82</v>
      </c>
      <c r="N938" s="9" t="str">
        <f>VLOOKUP($A938,'Hospitalisation Details'!$A$1:$U$2344,14,FALSE)</f>
        <v>tier - 3</v>
      </c>
      <c r="O938" s="9" t="str">
        <f>VLOOKUP($A938,'Hospitalisation Details'!$A$1:$U$2344,15,FALSE)</f>
        <v>tier - 3</v>
      </c>
      <c r="P938" s="9" t="str">
        <f>VLOOKUP($A938,'Hospitalisation Details'!$A$1:$U$2344,16,FALSE)</f>
        <v>R1026</v>
      </c>
      <c r="Q938" s="9">
        <f>VLOOKUP($A938,'Hospitalisation Details'!$A$1:$U$2344,20,FALSE)</f>
        <v>38</v>
      </c>
    </row>
    <row r="939" spans="1:17" ht="15.75" x14ac:dyDescent="0.25">
      <c r="A939" s="10" t="s">
        <v>1433</v>
      </c>
      <c r="B939" s="7" t="str">
        <f>VLOOKUP($A939,'Customer Names'!$A$1:$E$2336,4,FALSE)</f>
        <v xml:space="preserve">  Katlyn A</v>
      </c>
      <c r="C939" s="7">
        <f>VLOOKUP($A939,'Medical Examinations'!$A$1:$P$2336,2,FALSE)</f>
        <v>23.75</v>
      </c>
      <c r="D939" s="7">
        <f>VLOOKUP($A939,'Medical Examinations'!$A$1:$P$2336,3,FALSE)</f>
        <v>5.42</v>
      </c>
      <c r="E939" s="7" t="str">
        <f>VLOOKUP($A939,'Medical Examinations'!$A$1:$P$2336,13,FALSE)</f>
        <v>Yes</v>
      </c>
      <c r="F939" s="7" t="str">
        <f>VLOOKUP($A939,'Medical Examinations'!$A$1:$P$2336,5,FALSE)</f>
        <v>No</v>
      </c>
      <c r="G939" s="7" t="str">
        <f>VLOOKUP($A939,'Medical Examinations'!$A$1:$P$2336,6,FALSE)</f>
        <v>Yes</v>
      </c>
      <c r="H939" s="7">
        <f>VLOOKUP($A939,'Medical Examinations'!$A$1:$P$2336,12,FALSE)</f>
        <v>1</v>
      </c>
      <c r="I939" s="7" t="str">
        <f>VLOOKUP($A939,'Medical Examinations'!$A$1:$P$2336,14,FALSE)</f>
        <v>No</v>
      </c>
      <c r="J939" s="7" t="str">
        <f>VLOOKUP($A939,'Medical Examinations'!$A$1:$P$2336,15,FALSE)</f>
        <v>Normal weight</v>
      </c>
      <c r="K939" s="7" t="str">
        <f>VLOOKUP($A939,'Medical Examinations'!$A$1:$P$2336,16,FALSE)</f>
        <v>Normal</v>
      </c>
      <c r="L939" s="12">
        <f>VLOOKUP($A939,'Hospitalisation Details'!$A$1:$U$2344,18,FALSE)</f>
        <v>25488</v>
      </c>
      <c r="M939" s="21">
        <f>VLOOKUP($A939,'Hospitalisation Details'!$A$1:$U$2344,21,FALSE)</f>
        <v>11729.68</v>
      </c>
      <c r="N939" s="9" t="str">
        <f>VLOOKUP($A939,'Hospitalisation Details'!$A$1:$U$2344,14,FALSE)</f>
        <v>tier - 3</v>
      </c>
      <c r="O939" s="9" t="str">
        <f>VLOOKUP($A939,'Hospitalisation Details'!$A$1:$U$2344,15,FALSE)</f>
        <v>tier - 1</v>
      </c>
      <c r="P939" s="9" t="str">
        <f>VLOOKUP($A939,'Hospitalisation Details'!$A$1:$U$2344,16,FALSE)</f>
        <v>R1024</v>
      </c>
      <c r="Q939" s="9">
        <f>VLOOKUP($A939,'Hospitalisation Details'!$A$1:$U$2344,20,FALSE)</f>
        <v>53</v>
      </c>
    </row>
    <row r="940" spans="1:17" ht="15.75" x14ac:dyDescent="0.25">
      <c r="A940" s="10" t="s">
        <v>1432</v>
      </c>
      <c r="B940" s="7" t="str">
        <f>VLOOKUP($A940,'Customer Names'!$A$1:$E$2336,4,FALSE)</f>
        <v xml:space="preserve">  Morgan B</v>
      </c>
      <c r="C940" s="7">
        <f>VLOOKUP($A940,'Medical Examinations'!$A$1:$P$2336,2,FALSE)</f>
        <v>35.619999999999997</v>
      </c>
      <c r="D940" s="7">
        <f>VLOOKUP($A940,'Medical Examinations'!$A$1:$P$2336,3,FALSE)</f>
        <v>4.16</v>
      </c>
      <c r="E940" s="7" t="str">
        <f>VLOOKUP($A940,'Medical Examinations'!$A$1:$P$2336,13,FALSE)</f>
        <v>No</v>
      </c>
      <c r="F940" s="7" t="str">
        <f>VLOOKUP($A940,'Medical Examinations'!$A$1:$P$2336,5,FALSE)</f>
        <v>No</v>
      </c>
      <c r="G940" s="7" t="str">
        <f>VLOOKUP($A940,'Medical Examinations'!$A$1:$P$2336,6,FALSE)</f>
        <v>No</v>
      </c>
      <c r="H940" s="7" t="str">
        <f>VLOOKUP($A940,'Medical Examinations'!$A$1:$P$2336,12,FALSE)</f>
        <v>0</v>
      </c>
      <c r="I940" s="7" t="str">
        <f>VLOOKUP($A940,'Medical Examinations'!$A$1:$P$2336,14,FALSE)</f>
        <v>No</v>
      </c>
      <c r="J940" s="7" t="str">
        <f>VLOOKUP($A940,'Medical Examinations'!$A$1:$P$2336,15,FALSE)</f>
        <v>Obesity</v>
      </c>
      <c r="K940" s="7" t="str">
        <f>VLOOKUP($A940,'Medical Examinations'!$A$1:$P$2336,16,FALSE)</f>
        <v>Normal</v>
      </c>
      <c r="L940" s="12">
        <f>VLOOKUP($A940,'Hospitalisation Details'!$A$1:$U$2344,18,FALSE)</f>
        <v>30245</v>
      </c>
      <c r="M940" s="21">
        <f>VLOOKUP($A940,'Hospitalisation Details'!$A$1:$U$2344,21,FALSE)</f>
        <v>11712.97</v>
      </c>
      <c r="N940" s="9" t="str">
        <f>VLOOKUP($A940,'Hospitalisation Details'!$A$1:$U$2344,14,FALSE)</f>
        <v>tier - 3</v>
      </c>
      <c r="O940" s="9" t="str">
        <f>VLOOKUP($A940,'Hospitalisation Details'!$A$1:$U$2344,15,FALSE)</f>
        <v>tier - 2</v>
      </c>
      <c r="P940" s="9" t="str">
        <f>VLOOKUP($A940,'Hospitalisation Details'!$A$1:$U$2344,16,FALSE)</f>
        <v>R1021</v>
      </c>
      <c r="Q940" s="9">
        <f>VLOOKUP($A940,'Hospitalisation Details'!$A$1:$U$2344,20,FALSE)</f>
        <v>40</v>
      </c>
    </row>
    <row r="941" spans="1:17" ht="15.75" x14ac:dyDescent="0.25">
      <c r="A941" s="10" t="s">
        <v>1431</v>
      </c>
      <c r="B941" s="7" t="str">
        <f>VLOOKUP($A941,'Customer Names'!$A$1:$E$2336,4,FALSE)</f>
        <v xml:space="preserve">  Peter</v>
      </c>
      <c r="C941" s="7">
        <f>VLOOKUP($A941,'Medical Examinations'!$A$1:$P$2336,2,FALSE)</f>
        <v>30.69</v>
      </c>
      <c r="D941" s="7">
        <f>VLOOKUP($A941,'Medical Examinations'!$A$1:$P$2336,3,FALSE)</f>
        <v>7.05</v>
      </c>
      <c r="E941" s="7" t="str">
        <f>VLOOKUP($A941,'Medical Examinations'!$A$1:$P$2336,13,FALSE)</f>
        <v>Yes</v>
      </c>
      <c r="F941" s="7" t="str">
        <f>VLOOKUP($A941,'Medical Examinations'!$A$1:$P$2336,5,FALSE)</f>
        <v>No</v>
      </c>
      <c r="G941" s="7" t="str">
        <f>VLOOKUP($A941,'Medical Examinations'!$A$1:$P$2336,6,FALSE)</f>
        <v>No</v>
      </c>
      <c r="H941" s="7">
        <f>VLOOKUP($A941,'Medical Examinations'!$A$1:$P$2336,12,FALSE)</f>
        <v>2</v>
      </c>
      <c r="I941" s="7" t="str">
        <f>VLOOKUP($A941,'Medical Examinations'!$A$1:$P$2336,14,FALSE)</f>
        <v>No</v>
      </c>
      <c r="J941" s="7" t="str">
        <f>VLOOKUP($A941,'Medical Examinations'!$A$1:$P$2336,15,FALSE)</f>
        <v>Obesity</v>
      </c>
      <c r="K941" s="7" t="str">
        <f>VLOOKUP($A941,'Medical Examinations'!$A$1:$P$2336,16,FALSE)</f>
        <v>Diabetes</v>
      </c>
      <c r="L941" s="12">
        <f>VLOOKUP($A941,'Hospitalisation Details'!$A$1:$U$2344,18,FALSE)</f>
        <v>25903</v>
      </c>
      <c r="M941" s="21">
        <f>VLOOKUP($A941,'Hospitalisation Details'!$A$1:$U$2344,21,FALSE)</f>
        <v>11696.52</v>
      </c>
      <c r="N941" s="9" t="str">
        <f>VLOOKUP($A941,'Hospitalisation Details'!$A$1:$U$2344,14,FALSE)</f>
        <v>tier - 3</v>
      </c>
      <c r="O941" s="9" t="str">
        <f>VLOOKUP($A941,'Hospitalisation Details'!$A$1:$U$2344,15,FALSE)</f>
        <v>tier - 1</v>
      </c>
      <c r="P941" s="9" t="str">
        <f>VLOOKUP($A941,'Hospitalisation Details'!$A$1:$U$2344,16,FALSE)</f>
        <v>R1021</v>
      </c>
      <c r="Q941" s="9">
        <f>VLOOKUP($A941,'Hospitalisation Details'!$A$1:$U$2344,20,FALSE)</f>
        <v>52</v>
      </c>
    </row>
    <row r="942" spans="1:17" ht="15.75" x14ac:dyDescent="0.25">
      <c r="A942" s="10" t="s">
        <v>1430</v>
      </c>
      <c r="B942" s="7" t="str">
        <f>VLOOKUP($A942,'Customer Names'!$A$1:$E$2336,4,FALSE)</f>
        <v xml:space="preserve">  Chandler</v>
      </c>
      <c r="C942" s="7">
        <f>VLOOKUP($A942,'Medical Examinations'!$A$1:$P$2336,2,FALSE)</f>
        <v>35.799999999999997</v>
      </c>
      <c r="D942" s="7">
        <f>VLOOKUP($A942,'Medical Examinations'!$A$1:$P$2336,3,FALSE)</f>
        <v>5.63</v>
      </c>
      <c r="E942" s="7" t="str">
        <f>VLOOKUP($A942,'Medical Examinations'!$A$1:$P$2336,13,FALSE)</f>
        <v>Yes</v>
      </c>
      <c r="F942" s="7" t="str">
        <f>VLOOKUP($A942,'Medical Examinations'!$A$1:$P$2336,5,FALSE)</f>
        <v>No</v>
      </c>
      <c r="G942" s="7" t="str">
        <f>VLOOKUP($A942,'Medical Examinations'!$A$1:$P$2336,6,FALSE)</f>
        <v>No</v>
      </c>
      <c r="H942" s="7">
        <f>VLOOKUP($A942,'Medical Examinations'!$A$1:$P$2336,12,FALSE)</f>
        <v>2</v>
      </c>
      <c r="I942" s="7" t="str">
        <f>VLOOKUP($A942,'Medical Examinations'!$A$1:$P$2336,14,FALSE)</f>
        <v>No</v>
      </c>
      <c r="J942" s="7" t="str">
        <f>VLOOKUP($A942,'Medical Examinations'!$A$1:$P$2336,15,FALSE)</f>
        <v>Obesity</v>
      </c>
      <c r="K942" s="7" t="str">
        <f>VLOOKUP($A942,'Medical Examinations'!$A$1:$P$2336,16,FALSE)</f>
        <v>Normal</v>
      </c>
      <c r="L942" s="12">
        <f>VLOOKUP($A942,'Hospitalisation Details'!$A$1:$U$2344,18,FALSE)</f>
        <v>24420</v>
      </c>
      <c r="M942" s="21">
        <f>VLOOKUP($A942,'Hospitalisation Details'!$A$1:$U$2344,21,FALSE)</f>
        <v>11674.13</v>
      </c>
      <c r="N942" s="9" t="str">
        <f>VLOOKUP($A942,'Hospitalisation Details'!$A$1:$U$2344,14,FALSE)</f>
        <v>tier - 3</v>
      </c>
      <c r="O942" s="9" t="str">
        <f>VLOOKUP($A942,'Hospitalisation Details'!$A$1:$U$2344,15,FALSE)</f>
        <v>tier - 1</v>
      </c>
      <c r="P942" s="9" t="str">
        <f>VLOOKUP($A942,'Hospitalisation Details'!$A$1:$U$2344,16,FALSE)</f>
        <v>R1011</v>
      </c>
      <c r="Q942" s="9">
        <f>VLOOKUP($A942,'Hospitalisation Details'!$A$1:$U$2344,20,FALSE)</f>
        <v>56</v>
      </c>
    </row>
    <row r="943" spans="1:17" ht="15.75" x14ac:dyDescent="0.25">
      <c r="A943" s="10" t="s">
        <v>1429</v>
      </c>
      <c r="B943" s="7" t="str">
        <f>VLOOKUP($A943,'Customer Names'!$A$1:$E$2336,4,FALSE)</f>
        <v xml:space="preserve">  Silvana M</v>
      </c>
      <c r="C943" s="7">
        <f>VLOOKUP($A943,'Medical Examinations'!$A$1:$P$2336,2,FALSE)</f>
        <v>28.785</v>
      </c>
      <c r="D943" s="7">
        <f>VLOOKUP($A943,'Medical Examinations'!$A$1:$P$2336,3,FALSE)</f>
        <v>4.24</v>
      </c>
      <c r="E943" s="7" t="str">
        <f>VLOOKUP($A943,'Medical Examinations'!$A$1:$P$2336,13,FALSE)</f>
        <v>Yes</v>
      </c>
      <c r="F943" s="7" t="str">
        <f>VLOOKUP($A943,'Medical Examinations'!$A$1:$P$2336,5,FALSE)</f>
        <v>No</v>
      </c>
      <c r="G943" s="7" t="str">
        <f>VLOOKUP($A943,'Medical Examinations'!$A$1:$P$2336,6,FALSE)</f>
        <v>No</v>
      </c>
      <c r="H943" s="7">
        <f>VLOOKUP($A943,'Medical Examinations'!$A$1:$P$2336,12,FALSE)</f>
        <v>2</v>
      </c>
      <c r="I943" s="7" t="str">
        <f>VLOOKUP($A943,'Medical Examinations'!$A$1:$P$2336,14,FALSE)</f>
        <v>No</v>
      </c>
      <c r="J943" s="7" t="str">
        <f>VLOOKUP($A943,'Medical Examinations'!$A$1:$P$2336,15,FALSE)</f>
        <v>Over weight</v>
      </c>
      <c r="K943" s="7" t="str">
        <f>VLOOKUP($A943,'Medical Examinations'!$A$1:$P$2336,16,FALSE)</f>
        <v>Normal</v>
      </c>
      <c r="L943" s="12">
        <f>VLOOKUP($A943,'Hospitalisation Details'!$A$1:$U$2344,18,FALSE)</f>
        <v>24342</v>
      </c>
      <c r="M943" s="21">
        <f>VLOOKUP($A943,'Hospitalisation Details'!$A$1:$U$2344,21,FALSE)</f>
        <v>11658.38</v>
      </c>
      <c r="N943" s="9" t="str">
        <f>VLOOKUP($A943,'Hospitalisation Details'!$A$1:$U$2344,14,FALSE)</f>
        <v>tier - 3</v>
      </c>
      <c r="O943" s="9" t="str">
        <f>VLOOKUP($A943,'Hospitalisation Details'!$A$1:$U$2344,15,FALSE)</f>
        <v>tier - 3</v>
      </c>
      <c r="P943" s="9" t="str">
        <f>VLOOKUP($A943,'Hospitalisation Details'!$A$1:$U$2344,16,FALSE)</f>
        <v>R1024</v>
      </c>
      <c r="Q943" s="9">
        <f>VLOOKUP($A943,'Hospitalisation Details'!$A$1:$U$2344,20,FALSE)</f>
        <v>56</v>
      </c>
    </row>
    <row r="944" spans="1:17" ht="15.75" x14ac:dyDescent="0.25">
      <c r="A944" s="10" t="s">
        <v>1428</v>
      </c>
      <c r="B944" s="7" t="str">
        <f>VLOOKUP($A944,'Customer Names'!$A$1:$E$2336,4,FALSE)</f>
        <v xml:space="preserve">  Natty</v>
      </c>
      <c r="C944" s="7">
        <f>VLOOKUP($A944,'Medical Examinations'!$A$1:$P$2336,2,FALSE)</f>
        <v>28.594999999999999</v>
      </c>
      <c r="D944" s="7">
        <f>VLOOKUP($A944,'Medical Examinations'!$A$1:$P$2336,3,FALSE)</f>
        <v>4.96</v>
      </c>
      <c r="E944" s="7" t="str">
        <f>VLOOKUP($A944,'Medical Examinations'!$A$1:$P$2336,13,FALSE)</f>
        <v>Yes</v>
      </c>
      <c r="F944" s="7" t="str">
        <f>VLOOKUP($A944,'Medical Examinations'!$A$1:$P$2336,5,FALSE)</f>
        <v>No</v>
      </c>
      <c r="G944" s="7" t="str">
        <f>VLOOKUP($A944,'Medical Examinations'!$A$1:$P$2336,6,FALSE)</f>
        <v>No</v>
      </c>
      <c r="H944" s="7">
        <f>VLOOKUP($A944,'Medical Examinations'!$A$1:$P$2336,12,FALSE)</f>
        <v>2</v>
      </c>
      <c r="I944" s="7" t="str">
        <f>VLOOKUP($A944,'Medical Examinations'!$A$1:$P$2336,14,FALSE)</f>
        <v>No</v>
      </c>
      <c r="J944" s="7" t="str">
        <f>VLOOKUP($A944,'Medical Examinations'!$A$1:$P$2336,15,FALSE)</f>
        <v>Over weight</v>
      </c>
      <c r="K944" s="7" t="str">
        <f>VLOOKUP($A944,'Medical Examinations'!$A$1:$P$2336,16,FALSE)</f>
        <v>Normal</v>
      </c>
      <c r="L944" s="12">
        <f>VLOOKUP($A944,'Hospitalisation Details'!$A$1:$U$2344,18,FALSE)</f>
        <v>24294</v>
      </c>
      <c r="M944" s="21">
        <f>VLOOKUP($A944,'Hospitalisation Details'!$A$1:$U$2344,21,FALSE)</f>
        <v>11658.12</v>
      </c>
      <c r="N944" s="9" t="str">
        <f>VLOOKUP($A944,'Hospitalisation Details'!$A$1:$U$2344,14,FALSE)</f>
        <v>tier - 3</v>
      </c>
      <c r="O944" s="9" t="str">
        <f>VLOOKUP($A944,'Hospitalisation Details'!$A$1:$U$2344,15,FALSE)</f>
        <v>tier - 1</v>
      </c>
      <c r="P944" s="9" t="str">
        <f>VLOOKUP($A944,'Hospitalisation Details'!$A$1:$U$2344,16,FALSE)</f>
        <v>R1024</v>
      </c>
      <c r="Q944" s="9">
        <f>VLOOKUP($A944,'Hospitalisation Details'!$A$1:$U$2344,20,FALSE)</f>
        <v>56</v>
      </c>
    </row>
    <row r="945" spans="1:17" ht="15.75" x14ac:dyDescent="0.25">
      <c r="A945" s="10" t="s">
        <v>1427</v>
      </c>
      <c r="B945" s="7" t="str">
        <f>VLOOKUP($A945,'Customer Names'!$A$1:$E$2336,4,FALSE)</f>
        <v xml:space="preserve">  Nicholas T</v>
      </c>
      <c r="C945" s="7">
        <f>VLOOKUP($A945,'Medical Examinations'!$A$1:$P$2336,2,FALSE)</f>
        <v>48.75</v>
      </c>
      <c r="D945" s="7">
        <f>VLOOKUP($A945,'Medical Examinations'!$A$1:$P$2336,3,FALSE)</f>
        <v>4.34</v>
      </c>
      <c r="E945" s="7" t="str">
        <f>VLOOKUP($A945,'Medical Examinations'!$A$1:$P$2336,13,FALSE)</f>
        <v>No</v>
      </c>
      <c r="F945" s="7" t="str">
        <f>VLOOKUP($A945,'Medical Examinations'!$A$1:$P$2336,5,FALSE)</f>
        <v>No</v>
      </c>
      <c r="G945" s="7" t="str">
        <f>VLOOKUP($A945,'Medical Examinations'!$A$1:$P$2336,6,FALSE)</f>
        <v>No</v>
      </c>
      <c r="H945" s="7" t="str">
        <f>VLOOKUP($A945,'Medical Examinations'!$A$1:$P$2336,12,FALSE)</f>
        <v>0</v>
      </c>
      <c r="I945" s="7" t="str">
        <f>VLOOKUP($A945,'Medical Examinations'!$A$1:$P$2336,14,FALSE)</f>
        <v>No</v>
      </c>
      <c r="J945" s="7" t="str">
        <f>VLOOKUP($A945,'Medical Examinations'!$A$1:$P$2336,15,FALSE)</f>
        <v>Obesity</v>
      </c>
      <c r="K945" s="7" t="str">
        <f>VLOOKUP($A945,'Medical Examinations'!$A$1:$P$2336,16,FALSE)</f>
        <v>Normal</v>
      </c>
      <c r="L945" s="12">
        <f>VLOOKUP($A945,'Hospitalisation Details'!$A$1:$U$2344,18,FALSE)</f>
        <v>34535</v>
      </c>
      <c r="M945" s="21">
        <f>VLOOKUP($A945,'Hospitalisation Details'!$A$1:$U$2344,21,FALSE)</f>
        <v>11657.81</v>
      </c>
      <c r="N945" s="9" t="str">
        <f>VLOOKUP($A945,'Hospitalisation Details'!$A$1:$U$2344,14,FALSE)</f>
        <v>tier - 3</v>
      </c>
      <c r="O945" s="9" t="str">
        <f>VLOOKUP($A945,'Hospitalisation Details'!$A$1:$U$2344,15,FALSE)</f>
        <v>tier - 2</v>
      </c>
      <c r="P945" s="9" t="str">
        <f>VLOOKUP($A945,'Hospitalisation Details'!$A$1:$U$2344,16,FALSE)</f>
        <v>R1023</v>
      </c>
      <c r="Q945" s="9">
        <f>VLOOKUP($A945,'Hospitalisation Details'!$A$1:$U$2344,20,FALSE)</f>
        <v>28</v>
      </c>
    </row>
    <row r="946" spans="1:17" ht="15.75" x14ac:dyDescent="0.25">
      <c r="A946" s="10" t="s">
        <v>1426</v>
      </c>
      <c r="B946" s="7" t="str">
        <f>VLOOKUP($A946,'Customer Names'!$A$1:$E$2336,4,FALSE)</f>
        <v xml:space="preserve">  Rebecca</v>
      </c>
      <c r="C946" s="7">
        <f>VLOOKUP($A946,'Medical Examinations'!$A$1:$P$2336,2,FALSE)</f>
        <v>28.31</v>
      </c>
      <c r="D946" s="7">
        <f>VLOOKUP($A946,'Medical Examinations'!$A$1:$P$2336,3,FALSE)</f>
        <v>5.43</v>
      </c>
      <c r="E946" s="7" t="str">
        <f>VLOOKUP($A946,'Medical Examinations'!$A$1:$P$2336,13,FALSE)</f>
        <v>Yes</v>
      </c>
      <c r="F946" s="7" t="str">
        <f>VLOOKUP($A946,'Medical Examinations'!$A$1:$P$2336,5,FALSE)</f>
        <v>No</v>
      </c>
      <c r="G946" s="7" t="str">
        <f>VLOOKUP($A946,'Medical Examinations'!$A$1:$P$2336,6,FALSE)</f>
        <v>No</v>
      </c>
      <c r="H946" s="7">
        <f>VLOOKUP($A946,'Medical Examinations'!$A$1:$P$2336,12,FALSE)</f>
        <v>2</v>
      </c>
      <c r="I946" s="7" t="str">
        <f>VLOOKUP($A946,'Medical Examinations'!$A$1:$P$2336,14,FALSE)</f>
        <v>No</v>
      </c>
      <c r="J946" s="7" t="str">
        <f>VLOOKUP($A946,'Medical Examinations'!$A$1:$P$2336,15,FALSE)</f>
        <v>Over weight</v>
      </c>
      <c r="K946" s="7" t="str">
        <f>VLOOKUP($A946,'Medical Examinations'!$A$1:$P$2336,16,FALSE)</f>
        <v>Normal</v>
      </c>
      <c r="L946" s="12">
        <f>VLOOKUP($A946,'Hospitalisation Details'!$A$1:$U$2344,18,FALSE)</f>
        <v>24384</v>
      </c>
      <c r="M946" s="21">
        <f>VLOOKUP($A946,'Hospitalisation Details'!$A$1:$U$2344,21,FALSE)</f>
        <v>11657.72</v>
      </c>
      <c r="N946" s="9" t="str">
        <f>VLOOKUP($A946,'Hospitalisation Details'!$A$1:$U$2344,14,FALSE)</f>
        <v>tier - 3</v>
      </c>
      <c r="O946" s="9" t="str">
        <f>VLOOKUP($A946,'Hospitalisation Details'!$A$1:$U$2344,15,FALSE)</f>
        <v>tier - 2</v>
      </c>
      <c r="P946" s="9" t="str">
        <f>VLOOKUP($A946,'Hospitalisation Details'!$A$1:$U$2344,16,FALSE)</f>
        <v>R1024</v>
      </c>
      <c r="Q946" s="9">
        <f>VLOOKUP($A946,'Hospitalisation Details'!$A$1:$U$2344,20,FALSE)</f>
        <v>56</v>
      </c>
    </row>
    <row r="947" spans="1:17" ht="15.75" x14ac:dyDescent="0.25">
      <c r="A947" s="10" t="s">
        <v>1425</v>
      </c>
      <c r="B947" s="7" t="str">
        <f>VLOOKUP($A947,'Customer Names'!$A$1:$E$2336,4,FALSE)</f>
        <v xml:space="preserve">  John</v>
      </c>
      <c r="C947" s="7">
        <f>VLOOKUP($A947,'Medical Examinations'!$A$1:$P$2336,2,FALSE)</f>
        <v>38.39</v>
      </c>
      <c r="D947" s="7">
        <f>VLOOKUP($A947,'Medical Examinations'!$A$1:$P$2336,3,FALSE)</f>
        <v>8.33</v>
      </c>
      <c r="E947" s="7" t="str">
        <f>VLOOKUP($A947,'Medical Examinations'!$A$1:$P$2336,13,FALSE)</f>
        <v>Yes</v>
      </c>
      <c r="F947" s="7" t="str">
        <f>VLOOKUP($A947,'Medical Examinations'!$A$1:$P$2336,5,FALSE)</f>
        <v>No</v>
      </c>
      <c r="G947" s="7" t="str">
        <f>VLOOKUP($A947,'Medical Examinations'!$A$1:$P$2336,6,FALSE)</f>
        <v>No</v>
      </c>
      <c r="H947" s="7">
        <f>VLOOKUP($A947,'Medical Examinations'!$A$1:$P$2336,12,FALSE)</f>
        <v>1</v>
      </c>
      <c r="I947" s="7" t="str">
        <f>VLOOKUP($A947,'Medical Examinations'!$A$1:$P$2336,14,FALSE)</f>
        <v>No</v>
      </c>
      <c r="J947" s="7" t="str">
        <f>VLOOKUP($A947,'Medical Examinations'!$A$1:$P$2336,15,FALSE)</f>
        <v>Obesity</v>
      </c>
      <c r="K947" s="7" t="str">
        <f>VLOOKUP($A947,'Medical Examinations'!$A$1:$P$2336,16,FALSE)</f>
        <v>Diabetes</v>
      </c>
      <c r="L947" s="12">
        <f>VLOOKUP($A947,'Hospitalisation Details'!$A$1:$U$2344,18,FALSE)</f>
        <v>31610</v>
      </c>
      <c r="M947" s="21">
        <f>VLOOKUP($A947,'Hospitalisation Details'!$A$1:$U$2344,21,FALSE)</f>
        <v>11625.11</v>
      </c>
      <c r="N947" s="9" t="str">
        <f>VLOOKUP($A947,'Hospitalisation Details'!$A$1:$U$2344,14,FALSE)</f>
        <v>tier - 3</v>
      </c>
      <c r="O947" s="9" t="str">
        <f>VLOOKUP($A947,'Hospitalisation Details'!$A$1:$U$2344,15,FALSE)</f>
        <v>tier - 3</v>
      </c>
      <c r="P947" s="9" t="str">
        <f>VLOOKUP($A947,'Hospitalisation Details'!$A$1:$U$2344,16,FALSE)</f>
        <v>R1022</v>
      </c>
      <c r="Q947" s="9">
        <f>VLOOKUP($A947,'Hospitalisation Details'!$A$1:$U$2344,20,FALSE)</f>
        <v>36</v>
      </c>
    </row>
    <row r="948" spans="1:17" ht="15.75" x14ac:dyDescent="0.25">
      <c r="A948" s="10" t="s">
        <v>1424</v>
      </c>
      <c r="B948" s="7" t="str">
        <f>VLOOKUP($A948,'Customer Names'!$A$1:$E$2336,4,FALSE)</f>
        <v xml:space="preserve">  Antony G</v>
      </c>
      <c r="C948" s="7">
        <f>VLOOKUP($A948,'Medical Examinations'!$A$1:$P$2336,2,FALSE)</f>
        <v>25.87</v>
      </c>
      <c r="D948" s="7">
        <f>VLOOKUP($A948,'Medical Examinations'!$A$1:$P$2336,3,FALSE)</f>
        <v>5.63</v>
      </c>
      <c r="E948" s="7" t="str">
        <f>VLOOKUP($A948,'Medical Examinations'!$A$1:$P$2336,13,FALSE)</f>
        <v>Yes</v>
      </c>
      <c r="F948" s="7" t="str">
        <f>VLOOKUP($A948,'Medical Examinations'!$A$1:$P$2336,5,FALSE)</f>
        <v>No</v>
      </c>
      <c r="G948" s="7" t="str">
        <f>VLOOKUP($A948,'Medical Examinations'!$A$1:$P$2336,6,FALSE)</f>
        <v>No</v>
      </c>
      <c r="H948" s="7">
        <f>VLOOKUP($A948,'Medical Examinations'!$A$1:$P$2336,12,FALSE)</f>
        <v>1</v>
      </c>
      <c r="I948" s="7" t="str">
        <f>VLOOKUP($A948,'Medical Examinations'!$A$1:$P$2336,14,FALSE)</f>
        <v>No</v>
      </c>
      <c r="J948" s="7" t="str">
        <f>VLOOKUP($A948,'Medical Examinations'!$A$1:$P$2336,15,FALSE)</f>
        <v>Over weight</v>
      </c>
      <c r="K948" s="7" t="str">
        <f>VLOOKUP($A948,'Medical Examinations'!$A$1:$P$2336,16,FALSE)</f>
        <v>Normal</v>
      </c>
      <c r="L948" s="12">
        <f>VLOOKUP($A948,'Hospitalisation Details'!$A$1:$U$2344,18,FALSE)</f>
        <v>23548</v>
      </c>
      <c r="M948" s="21">
        <f>VLOOKUP($A948,'Hospitalisation Details'!$A$1:$U$2344,21,FALSE)</f>
        <v>11602.75</v>
      </c>
      <c r="N948" s="9" t="str">
        <f>VLOOKUP($A948,'Hospitalisation Details'!$A$1:$U$2344,14,FALSE)</f>
        <v>tier - 3</v>
      </c>
      <c r="O948" s="9" t="str">
        <f>VLOOKUP($A948,'Hospitalisation Details'!$A$1:$U$2344,15,FALSE)</f>
        <v>tier - 1</v>
      </c>
      <c r="P948" s="9" t="str">
        <f>VLOOKUP($A948,'Hospitalisation Details'!$A$1:$U$2344,16,FALSE)</f>
        <v>R1020</v>
      </c>
      <c r="Q948" s="9">
        <f>VLOOKUP($A948,'Hospitalisation Details'!$A$1:$U$2344,20,FALSE)</f>
        <v>58</v>
      </c>
    </row>
    <row r="949" spans="1:17" ht="15.75" x14ac:dyDescent="0.25">
      <c r="A949" s="10" t="s">
        <v>1423</v>
      </c>
      <c r="B949" s="7" t="str">
        <f>VLOOKUP($A949,'Customer Names'!$A$1:$E$2336,4,FALSE)</f>
        <v xml:space="preserve">  Eric</v>
      </c>
      <c r="C949" s="7">
        <f>VLOOKUP($A949,'Medical Examinations'!$A$1:$P$2336,2,FALSE)</f>
        <v>43.7</v>
      </c>
      <c r="D949" s="7">
        <f>VLOOKUP($A949,'Medical Examinations'!$A$1:$P$2336,3,FALSE)</f>
        <v>7.23</v>
      </c>
      <c r="E949" s="7" t="str">
        <f>VLOOKUP($A949,'Medical Examinations'!$A$1:$P$2336,13,FALSE)</f>
        <v>No</v>
      </c>
      <c r="F949" s="7" t="str">
        <f>VLOOKUP($A949,'Medical Examinations'!$A$1:$P$2336,5,FALSE)</f>
        <v>No</v>
      </c>
      <c r="G949" s="7" t="str">
        <f>VLOOKUP($A949,'Medical Examinations'!$A$1:$P$2336,6,FALSE)</f>
        <v>No</v>
      </c>
      <c r="H949" s="7" t="str">
        <f>VLOOKUP($A949,'Medical Examinations'!$A$1:$P$2336,12,FALSE)</f>
        <v>0</v>
      </c>
      <c r="I949" s="7" t="str">
        <f>VLOOKUP($A949,'Medical Examinations'!$A$1:$P$2336,14,FALSE)</f>
        <v>No</v>
      </c>
      <c r="J949" s="7" t="str">
        <f>VLOOKUP($A949,'Medical Examinations'!$A$1:$P$2336,15,FALSE)</f>
        <v>Obesity</v>
      </c>
      <c r="K949" s="7" t="str">
        <f>VLOOKUP($A949,'Medical Examinations'!$A$1:$P$2336,16,FALSE)</f>
        <v>Diabetes</v>
      </c>
      <c r="L949" s="12">
        <f>VLOOKUP($A949,'Hospitalisation Details'!$A$1:$U$2344,18,FALSE)</f>
        <v>24052</v>
      </c>
      <c r="M949" s="21">
        <f>VLOOKUP($A949,'Hospitalisation Details'!$A$1:$U$2344,21,FALSE)</f>
        <v>11576.13</v>
      </c>
      <c r="N949" s="9" t="str">
        <f>VLOOKUP($A949,'Hospitalisation Details'!$A$1:$U$2344,14,FALSE)</f>
        <v>tier - 3</v>
      </c>
      <c r="O949" s="9" t="str">
        <f>VLOOKUP($A949,'Hospitalisation Details'!$A$1:$U$2344,15,FALSE)</f>
        <v>tier - 3</v>
      </c>
      <c r="P949" s="9" t="str">
        <f>VLOOKUP($A949,'Hospitalisation Details'!$A$1:$U$2344,16,FALSE)</f>
        <v>R1011</v>
      </c>
      <c r="Q949" s="9">
        <f>VLOOKUP($A949,'Hospitalisation Details'!$A$1:$U$2344,20,FALSE)</f>
        <v>57</v>
      </c>
    </row>
    <row r="950" spans="1:17" ht="15.75" x14ac:dyDescent="0.25">
      <c r="A950" s="10" t="s">
        <v>1422</v>
      </c>
      <c r="B950" s="7" t="str">
        <f>VLOOKUP($A950,'Customer Names'!$A$1:$E$2336,4,FALSE)</f>
        <v xml:space="preserve">  Erik</v>
      </c>
      <c r="C950" s="7">
        <f>VLOOKUP($A950,'Medical Examinations'!$A$1:$P$2336,2,FALSE)</f>
        <v>40.945</v>
      </c>
      <c r="D950" s="7">
        <f>VLOOKUP($A950,'Medical Examinations'!$A$1:$P$2336,3,FALSE)</f>
        <v>10.57</v>
      </c>
      <c r="E950" s="7" t="str">
        <f>VLOOKUP($A950,'Medical Examinations'!$A$1:$P$2336,13,FALSE)</f>
        <v>No</v>
      </c>
      <c r="F950" s="7" t="str">
        <f>VLOOKUP($A950,'Medical Examinations'!$A$1:$P$2336,5,FALSE)</f>
        <v>No</v>
      </c>
      <c r="G950" s="7" t="str">
        <f>VLOOKUP($A950,'Medical Examinations'!$A$1:$P$2336,6,FALSE)</f>
        <v>No</v>
      </c>
      <c r="H950" s="7" t="str">
        <f>VLOOKUP($A950,'Medical Examinations'!$A$1:$P$2336,12,FALSE)</f>
        <v>0</v>
      </c>
      <c r="I950" s="7" t="str">
        <f>VLOOKUP($A950,'Medical Examinations'!$A$1:$P$2336,14,FALSE)</f>
        <v>No</v>
      </c>
      <c r="J950" s="7" t="str">
        <f>VLOOKUP($A950,'Medical Examinations'!$A$1:$P$2336,15,FALSE)</f>
        <v>Obesity</v>
      </c>
      <c r="K950" s="7" t="str">
        <f>VLOOKUP($A950,'Medical Examinations'!$A$1:$P$2336,16,FALSE)</f>
        <v>Diabetes</v>
      </c>
      <c r="L950" s="12">
        <f>VLOOKUP($A950,'Hospitalisation Details'!$A$1:$U$2344,18,FALSE)</f>
        <v>24101</v>
      </c>
      <c r="M950" s="21">
        <f>VLOOKUP($A950,'Hospitalisation Details'!$A$1:$U$2344,21,FALSE)</f>
        <v>11566.3</v>
      </c>
      <c r="N950" s="9" t="str">
        <f>VLOOKUP($A950,'Hospitalisation Details'!$A$1:$U$2344,14,FALSE)</f>
        <v>tier - 3</v>
      </c>
      <c r="O950" s="9" t="str">
        <f>VLOOKUP($A950,'Hospitalisation Details'!$A$1:$U$2344,15,FALSE)</f>
        <v>tier - 3</v>
      </c>
      <c r="P950" s="9" t="str">
        <f>VLOOKUP($A950,'Hospitalisation Details'!$A$1:$U$2344,16,FALSE)</f>
        <v>R1016</v>
      </c>
      <c r="Q950" s="9">
        <f>VLOOKUP($A950,'Hospitalisation Details'!$A$1:$U$2344,20,FALSE)</f>
        <v>57</v>
      </c>
    </row>
    <row r="951" spans="1:17" ht="15.75" x14ac:dyDescent="0.25">
      <c r="A951" s="10" t="s">
        <v>1421</v>
      </c>
      <c r="B951" s="7" t="str">
        <f>VLOOKUP($A951,'Customer Names'!$A$1:$E$2336,4,FALSE)</f>
        <v xml:space="preserve">  Matthew T</v>
      </c>
      <c r="C951" s="7">
        <f>VLOOKUP($A951,'Medical Examinations'!$A$1:$P$2336,2,FALSE)</f>
        <v>27.94</v>
      </c>
      <c r="D951" s="7">
        <f>VLOOKUP($A951,'Medical Examinations'!$A$1:$P$2336,3,FALSE)</f>
        <v>7.92</v>
      </c>
      <c r="E951" s="7" t="str">
        <f>VLOOKUP($A951,'Medical Examinations'!$A$1:$P$2336,13,FALSE)</f>
        <v>No</v>
      </c>
      <c r="F951" s="7" t="str">
        <f>VLOOKUP($A951,'Medical Examinations'!$A$1:$P$2336,5,FALSE)</f>
        <v>No</v>
      </c>
      <c r="G951" s="7" t="str">
        <f>VLOOKUP($A951,'Medical Examinations'!$A$1:$P$2336,6,FALSE)</f>
        <v>No</v>
      </c>
      <c r="H951" s="7" t="str">
        <f>VLOOKUP($A951,'Medical Examinations'!$A$1:$P$2336,12,FALSE)</f>
        <v>0</v>
      </c>
      <c r="I951" s="7" t="str">
        <f>VLOOKUP($A951,'Medical Examinations'!$A$1:$P$2336,14,FALSE)</f>
        <v>No</v>
      </c>
      <c r="J951" s="7" t="str">
        <f>VLOOKUP($A951,'Medical Examinations'!$A$1:$P$2336,15,FALSE)</f>
        <v>Over weight</v>
      </c>
      <c r="K951" s="7" t="str">
        <f>VLOOKUP($A951,'Medical Examinations'!$A$1:$P$2336,16,FALSE)</f>
        <v>Diabetes</v>
      </c>
      <c r="L951" s="12">
        <f>VLOOKUP($A951,'Hospitalisation Details'!$A$1:$U$2344,18,FALSE)</f>
        <v>24042</v>
      </c>
      <c r="M951" s="21">
        <f>VLOOKUP($A951,'Hospitalisation Details'!$A$1:$U$2344,21,FALSE)</f>
        <v>11554.22</v>
      </c>
      <c r="N951" s="9" t="str">
        <f>VLOOKUP($A951,'Hospitalisation Details'!$A$1:$U$2344,14,FALSE)</f>
        <v>tier - 3</v>
      </c>
      <c r="O951" s="9" t="str">
        <f>VLOOKUP($A951,'Hospitalisation Details'!$A$1:$U$2344,15,FALSE)</f>
        <v>tier - 1</v>
      </c>
      <c r="P951" s="9" t="str">
        <f>VLOOKUP($A951,'Hospitalisation Details'!$A$1:$U$2344,16,FALSE)</f>
        <v>R1013</v>
      </c>
      <c r="Q951" s="9">
        <f>VLOOKUP($A951,'Hospitalisation Details'!$A$1:$U$2344,20,FALSE)</f>
        <v>57</v>
      </c>
    </row>
    <row r="952" spans="1:17" ht="15.75" x14ac:dyDescent="0.25">
      <c r="A952" s="10" t="s">
        <v>1420</v>
      </c>
      <c r="B952" s="7" t="str">
        <f>VLOOKUP($A952,'Customer Names'!$A$1:$E$2336,4,FALSE)</f>
        <v xml:space="preserve">  Cassandra</v>
      </c>
      <c r="C952" s="7">
        <f>VLOOKUP($A952,'Medical Examinations'!$A$1:$P$2336,2,FALSE)</f>
        <v>31.9</v>
      </c>
      <c r="D952" s="7">
        <f>VLOOKUP($A952,'Medical Examinations'!$A$1:$P$2336,3,FALSE)</f>
        <v>10.119999999999999</v>
      </c>
      <c r="E952" s="7" t="str">
        <f>VLOOKUP($A952,'Medical Examinations'!$A$1:$P$2336,13,FALSE)</f>
        <v>No</v>
      </c>
      <c r="F952" s="7" t="str">
        <f>VLOOKUP($A952,'Medical Examinations'!$A$1:$P$2336,5,FALSE)</f>
        <v>No</v>
      </c>
      <c r="G952" s="7" t="str">
        <f>VLOOKUP($A952,'Medical Examinations'!$A$1:$P$2336,6,FALSE)</f>
        <v>No</v>
      </c>
      <c r="H952" s="7">
        <f>VLOOKUP($A952,'Medical Examinations'!$A$1:$P$2336,12,FALSE)</f>
        <v>2</v>
      </c>
      <c r="I952" s="7" t="str">
        <f>VLOOKUP($A952,'Medical Examinations'!$A$1:$P$2336,14,FALSE)</f>
        <v>No</v>
      </c>
      <c r="J952" s="7" t="str">
        <f>VLOOKUP($A952,'Medical Examinations'!$A$1:$P$2336,15,FALSE)</f>
        <v>Obesity</v>
      </c>
      <c r="K952" s="7" t="str">
        <f>VLOOKUP($A952,'Medical Examinations'!$A$1:$P$2336,16,FALSE)</f>
        <v>Diabetes</v>
      </c>
      <c r="L952" s="12">
        <f>VLOOKUP($A952,'Hospitalisation Details'!$A$1:$U$2344,18,FALSE)</f>
        <v>26868</v>
      </c>
      <c r="M952" s="21">
        <f>VLOOKUP($A952,'Hospitalisation Details'!$A$1:$U$2344,21,FALSE)</f>
        <v>11552.9</v>
      </c>
      <c r="N952" s="9" t="str">
        <f>VLOOKUP($A952,'Hospitalisation Details'!$A$1:$U$2344,14,FALSE)</f>
        <v>tier - 3</v>
      </c>
      <c r="O952" s="9" t="str">
        <f>VLOOKUP($A952,'Hospitalisation Details'!$A$1:$U$2344,15,FALSE)</f>
        <v>tier - 2</v>
      </c>
      <c r="P952" s="9" t="str">
        <f>VLOOKUP($A952,'Hospitalisation Details'!$A$1:$U$2344,16,FALSE)</f>
        <v>R1011</v>
      </c>
      <c r="Q952" s="9">
        <f>VLOOKUP($A952,'Hospitalisation Details'!$A$1:$U$2344,20,FALSE)</f>
        <v>49</v>
      </c>
    </row>
    <row r="953" spans="1:17" ht="15.75" x14ac:dyDescent="0.25">
      <c r="A953" s="10" t="s">
        <v>1419</v>
      </c>
      <c r="B953" s="7" t="str">
        <f>VLOOKUP($A953,'Customer Names'!$A$1:$E$2336,4,FALSE)</f>
        <v xml:space="preserve">  Rosemary C</v>
      </c>
      <c r="C953" s="7">
        <f>VLOOKUP($A953,'Medical Examinations'!$A$1:$P$2336,2,FALSE)</f>
        <v>31.64</v>
      </c>
      <c r="D953" s="7">
        <f>VLOOKUP($A953,'Medical Examinations'!$A$1:$P$2336,3,FALSE)</f>
        <v>7.91</v>
      </c>
      <c r="E953" s="7" t="str">
        <f>VLOOKUP($A953,'Medical Examinations'!$A$1:$P$2336,13,FALSE)</f>
        <v>No</v>
      </c>
      <c r="F953" s="7" t="str">
        <f>VLOOKUP($A953,'Medical Examinations'!$A$1:$P$2336,5,FALSE)</f>
        <v>No</v>
      </c>
      <c r="G953" s="7" t="str">
        <f>VLOOKUP($A953,'Medical Examinations'!$A$1:$P$2336,6,FALSE)</f>
        <v>No</v>
      </c>
      <c r="H953" s="7" t="str">
        <f>VLOOKUP($A953,'Medical Examinations'!$A$1:$P$2336,12,FALSE)</f>
        <v>0</v>
      </c>
      <c r="I953" s="7" t="str">
        <f>VLOOKUP($A953,'Medical Examinations'!$A$1:$P$2336,14,FALSE)</f>
        <v>No</v>
      </c>
      <c r="J953" s="7" t="str">
        <f>VLOOKUP($A953,'Medical Examinations'!$A$1:$P$2336,15,FALSE)</f>
        <v>Obesity</v>
      </c>
      <c r="K953" s="7" t="str">
        <f>VLOOKUP($A953,'Medical Examinations'!$A$1:$P$2336,16,FALSE)</f>
        <v>Diabetes</v>
      </c>
      <c r="L953" s="12">
        <f>VLOOKUP($A953,'Hospitalisation Details'!$A$1:$U$2344,18,FALSE)</f>
        <v>26268</v>
      </c>
      <c r="M953" s="21">
        <f>VLOOKUP($A953,'Hospitalisation Details'!$A$1:$U$2344,21,FALSE)</f>
        <v>11540.25</v>
      </c>
      <c r="N953" s="9" t="str">
        <f>VLOOKUP($A953,'Hospitalisation Details'!$A$1:$U$2344,14,FALSE)</f>
        <v>tier - 3</v>
      </c>
      <c r="O953" s="9" t="str">
        <f>VLOOKUP($A953,'Hospitalisation Details'!$A$1:$U$2344,15,FALSE)</f>
        <v>tier - 1</v>
      </c>
      <c r="P953" s="9" t="str">
        <f>VLOOKUP($A953,'Hospitalisation Details'!$A$1:$U$2344,16,FALSE)</f>
        <v>R1012</v>
      </c>
      <c r="Q953" s="9">
        <f>VLOOKUP($A953,'Hospitalisation Details'!$A$1:$U$2344,20,FALSE)</f>
        <v>51</v>
      </c>
    </row>
    <row r="954" spans="1:17" ht="15.75" x14ac:dyDescent="0.25">
      <c r="A954" s="10" t="s">
        <v>1418</v>
      </c>
      <c r="B954" s="7" t="str">
        <f>VLOOKUP($A954,'Customer Names'!$A$1:$E$2336,4,FALSE)</f>
        <v xml:space="preserve">  Carrie A</v>
      </c>
      <c r="C954" s="7">
        <f>VLOOKUP($A954,'Medical Examinations'!$A$1:$P$2336,2,FALSE)</f>
        <v>46.7</v>
      </c>
      <c r="D954" s="7">
        <f>VLOOKUP($A954,'Medical Examinations'!$A$1:$P$2336,3,FALSE)</f>
        <v>10.9</v>
      </c>
      <c r="E954" s="7" t="str">
        <f>VLOOKUP($A954,'Medical Examinations'!$A$1:$P$2336,13,FALSE)</f>
        <v>No</v>
      </c>
      <c r="F954" s="7" t="str">
        <f>VLOOKUP($A954,'Medical Examinations'!$A$1:$P$2336,5,FALSE)</f>
        <v>No</v>
      </c>
      <c r="G954" s="7" t="str">
        <f>VLOOKUP($A954,'Medical Examinations'!$A$1:$P$2336,6,FALSE)</f>
        <v>No</v>
      </c>
      <c r="H954" s="7" t="str">
        <f>VLOOKUP($A954,'Medical Examinations'!$A$1:$P$2336,12,FALSE)</f>
        <v>0</v>
      </c>
      <c r="I954" s="7" t="str">
        <f>VLOOKUP($A954,'Medical Examinations'!$A$1:$P$2336,14,FALSE)</f>
        <v>No</v>
      </c>
      <c r="J954" s="7" t="str">
        <f>VLOOKUP($A954,'Medical Examinations'!$A$1:$P$2336,15,FALSE)</f>
        <v>Obesity</v>
      </c>
      <c r="K954" s="7" t="str">
        <f>VLOOKUP($A954,'Medical Examinations'!$A$1:$P$2336,16,FALSE)</f>
        <v>Diabetes</v>
      </c>
      <c r="L954" s="12">
        <f>VLOOKUP($A954,'Hospitalisation Details'!$A$1:$U$2344,18,FALSE)</f>
        <v>25156</v>
      </c>
      <c r="M954" s="21">
        <f>VLOOKUP($A954,'Hospitalisation Details'!$A$1:$U$2344,21,FALSE)</f>
        <v>11538.42</v>
      </c>
      <c r="N954" s="9" t="str">
        <f>VLOOKUP($A954,'Hospitalisation Details'!$A$1:$U$2344,14,FALSE)</f>
        <v>tier - 3</v>
      </c>
      <c r="O954" s="9" t="str">
        <f>VLOOKUP($A954,'Hospitalisation Details'!$A$1:$U$2344,15,FALSE)</f>
        <v>tier - 1</v>
      </c>
      <c r="P954" s="9" t="str">
        <f>VLOOKUP($A954,'Hospitalisation Details'!$A$1:$U$2344,16,FALSE)</f>
        <v>R1011</v>
      </c>
      <c r="Q954" s="9">
        <f>VLOOKUP($A954,'Hospitalisation Details'!$A$1:$U$2344,20,FALSE)</f>
        <v>54</v>
      </c>
    </row>
    <row r="955" spans="1:17" ht="15.75" x14ac:dyDescent="0.25">
      <c r="A955" s="10" t="s">
        <v>1417</v>
      </c>
      <c r="B955" s="7" t="str">
        <f>VLOOKUP($A955,'Customer Names'!$A$1:$E$2336,4,FALSE)</f>
        <v xml:space="preserve">  Gerardo Sr</v>
      </c>
      <c r="C955" s="7">
        <f>VLOOKUP($A955,'Medical Examinations'!$A$1:$P$2336,2,FALSE)</f>
        <v>18.335000000000001</v>
      </c>
      <c r="D955" s="7">
        <f>VLOOKUP($A955,'Medical Examinations'!$A$1:$P$2336,3,FALSE)</f>
        <v>11.83</v>
      </c>
      <c r="E955" s="7" t="str">
        <f>VLOOKUP($A955,'Medical Examinations'!$A$1:$P$2336,13,FALSE)</f>
        <v>No</v>
      </c>
      <c r="F955" s="7" t="str">
        <f>VLOOKUP($A955,'Medical Examinations'!$A$1:$P$2336,5,FALSE)</f>
        <v>No</v>
      </c>
      <c r="G955" s="7" t="str">
        <f>VLOOKUP($A955,'Medical Examinations'!$A$1:$P$2336,6,FALSE)</f>
        <v>No</v>
      </c>
      <c r="H955" s="7" t="str">
        <f>VLOOKUP($A955,'Medical Examinations'!$A$1:$P$2336,12,FALSE)</f>
        <v>0</v>
      </c>
      <c r="I955" s="7" t="str">
        <f>VLOOKUP($A955,'Medical Examinations'!$A$1:$P$2336,14,FALSE)</f>
        <v>No</v>
      </c>
      <c r="J955" s="7" t="str">
        <f>VLOOKUP($A955,'Medical Examinations'!$A$1:$P$2336,15,FALSE)</f>
        <v>Underweight</v>
      </c>
      <c r="K955" s="7" t="str">
        <f>VLOOKUP($A955,'Medical Examinations'!$A$1:$P$2336,16,FALSE)</f>
        <v>Diabetes</v>
      </c>
      <c r="L955" s="12">
        <f>VLOOKUP($A955,'Hospitalisation Details'!$A$1:$U$2344,18,FALSE)</f>
        <v>24018</v>
      </c>
      <c r="M955" s="21">
        <f>VLOOKUP($A955,'Hospitalisation Details'!$A$1:$U$2344,21,FALSE)</f>
        <v>11534.87</v>
      </c>
      <c r="N955" s="9" t="str">
        <f>VLOOKUP($A955,'Hospitalisation Details'!$A$1:$U$2344,14,FALSE)</f>
        <v>tier - 3</v>
      </c>
      <c r="O955" s="9" t="str">
        <f>VLOOKUP($A955,'Hospitalisation Details'!$A$1:$U$2344,15,FALSE)</f>
        <v>tier - 1</v>
      </c>
      <c r="P955" s="9" t="str">
        <f>VLOOKUP($A955,'Hospitalisation Details'!$A$1:$U$2344,16,FALSE)</f>
        <v>R1017</v>
      </c>
      <c r="Q955" s="9">
        <f>VLOOKUP($A955,'Hospitalisation Details'!$A$1:$U$2344,20,FALSE)</f>
        <v>57</v>
      </c>
    </row>
    <row r="956" spans="1:17" ht="15.75" x14ac:dyDescent="0.25">
      <c r="A956" s="10" t="s">
        <v>1416</v>
      </c>
      <c r="B956" s="7" t="str">
        <f>VLOOKUP($A956,'Customer Names'!$A$1:$E$2336,4,FALSE)</f>
        <v xml:space="preserve">  Matthew R</v>
      </c>
      <c r="C956" s="7">
        <f>VLOOKUP($A956,'Medical Examinations'!$A$1:$P$2336,2,FALSE)</f>
        <v>31.24</v>
      </c>
      <c r="D956" s="7">
        <f>VLOOKUP($A956,'Medical Examinations'!$A$1:$P$2336,3,FALSE)</f>
        <v>7.42</v>
      </c>
      <c r="E956" s="7" t="str">
        <f>VLOOKUP($A956,'Medical Examinations'!$A$1:$P$2336,13,FALSE)</f>
        <v>Yes</v>
      </c>
      <c r="F956" s="7" t="str">
        <f>VLOOKUP($A956,'Medical Examinations'!$A$1:$P$2336,5,FALSE)</f>
        <v>No</v>
      </c>
      <c r="G956" s="7" t="str">
        <f>VLOOKUP($A956,'Medical Examinations'!$A$1:$P$2336,6,FALSE)</f>
        <v>No</v>
      </c>
      <c r="H956" s="7">
        <f>VLOOKUP($A956,'Medical Examinations'!$A$1:$P$2336,12,FALSE)</f>
        <v>2</v>
      </c>
      <c r="I956" s="7" t="str">
        <f>VLOOKUP($A956,'Medical Examinations'!$A$1:$P$2336,14,FALSE)</f>
        <v>No</v>
      </c>
      <c r="J956" s="7" t="str">
        <f>VLOOKUP($A956,'Medical Examinations'!$A$1:$P$2336,15,FALSE)</f>
        <v>Obesity</v>
      </c>
      <c r="K956" s="7" t="str">
        <f>VLOOKUP($A956,'Medical Examinations'!$A$1:$P$2336,16,FALSE)</f>
        <v>Diabetes</v>
      </c>
      <c r="L956" s="12">
        <f>VLOOKUP($A956,'Hospitalisation Details'!$A$1:$U$2344,18,FALSE)</f>
        <v>25772</v>
      </c>
      <c r="M956" s="21">
        <f>VLOOKUP($A956,'Hospitalisation Details'!$A$1:$U$2344,21,FALSE)</f>
        <v>11530.12</v>
      </c>
      <c r="N956" s="9" t="str">
        <f>VLOOKUP($A956,'Hospitalisation Details'!$A$1:$U$2344,14,FALSE)</f>
        <v>tier - 3</v>
      </c>
      <c r="O956" s="9" t="str">
        <f>VLOOKUP($A956,'Hospitalisation Details'!$A$1:$U$2344,15,FALSE)</f>
        <v>tier - 1</v>
      </c>
      <c r="P956" s="9" t="str">
        <f>VLOOKUP($A956,'Hospitalisation Details'!$A$1:$U$2344,16,FALSE)</f>
        <v>R1012</v>
      </c>
      <c r="Q956" s="9">
        <f>VLOOKUP($A956,'Hospitalisation Details'!$A$1:$U$2344,20,FALSE)</f>
        <v>52</v>
      </c>
    </row>
    <row r="957" spans="1:17" ht="15.75" x14ac:dyDescent="0.25">
      <c r="A957" s="10" t="s">
        <v>1415</v>
      </c>
      <c r="B957" s="7" t="str">
        <f>VLOOKUP($A957,'Customer Names'!$A$1:$E$2336,4,FALSE)</f>
        <v xml:space="preserve">  Meghan E</v>
      </c>
      <c r="C957" s="7">
        <f>VLOOKUP($A957,'Medical Examinations'!$A$1:$P$2336,2,FALSE)</f>
        <v>39.22</v>
      </c>
      <c r="D957" s="7">
        <f>VLOOKUP($A957,'Medical Examinations'!$A$1:$P$2336,3,FALSE)</f>
        <v>5.62</v>
      </c>
      <c r="E957" s="7" t="str">
        <f>VLOOKUP($A957,'Medical Examinations'!$A$1:$P$2336,13,FALSE)</f>
        <v>Yes</v>
      </c>
      <c r="F957" s="7" t="str">
        <f>VLOOKUP($A957,'Medical Examinations'!$A$1:$P$2336,5,FALSE)</f>
        <v>No</v>
      </c>
      <c r="G957" s="7" t="str">
        <f>VLOOKUP($A957,'Medical Examinations'!$A$1:$P$2336,6,FALSE)</f>
        <v>No</v>
      </c>
      <c r="H957" s="7">
        <f>VLOOKUP($A957,'Medical Examinations'!$A$1:$P$2336,12,FALSE)</f>
        <v>1</v>
      </c>
      <c r="I957" s="7" t="str">
        <f>VLOOKUP($A957,'Medical Examinations'!$A$1:$P$2336,14,FALSE)</f>
        <v>No</v>
      </c>
      <c r="J957" s="7" t="str">
        <f>VLOOKUP($A957,'Medical Examinations'!$A$1:$P$2336,15,FALSE)</f>
        <v>Obesity</v>
      </c>
      <c r="K957" s="7" t="str">
        <f>VLOOKUP($A957,'Medical Examinations'!$A$1:$P$2336,16,FALSE)</f>
        <v>Normal</v>
      </c>
      <c r="L957" s="12">
        <f>VLOOKUP($A957,'Hospitalisation Details'!$A$1:$U$2344,18,FALSE)</f>
        <v>32306</v>
      </c>
      <c r="M957" s="21">
        <f>VLOOKUP($A957,'Hospitalisation Details'!$A$1:$U$2344,21,FALSE)</f>
        <v>11524.25</v>
      </c>
      <c r="N957" s="9" t="str">
        <f>VLOOKUP($A957,'Hospitalisation Details'!$A$1:$U$2344,14,FALSE)</f>
        <v>tier - 3</v>
      </c>
      <c r="O957" s="9" t="str">
        <f>VLOOKUP($A957,'Hospitalisation Details'!$A$1:$U$2344,15,FALSE)</f>
        <v>tier - 1</v>
      </c>
      <c r="P957" s="9" t="str">
        <f>VLOOKUP($A957,'Hospitalisation Details'!$A$1:$U$2344,16,FALSE)</f>
        <v>R1026</v>
      </c>
      <c r="Q957" s="9">
        <f>VLOOKUP($A957,'Hospitalisation Details'!$A$1:$U$2344,20,FALSE)</f>
        <v>34</v>
      </c>
    </row>
    <row r="958" spans="1:17" ht="15.75" x14ac:dyDescent="0.25">
      <c r="A958" s="10" t="s">
        <v>1414</v>
      </c>
      <c r="B958" s="7" t="str">
        <f>VLOOKUP($A958,'Customer Names'!$A$1:$E$2336,4,FALSE)</f>
        <v xml:space="preserve">  Eric</v>
      </c>
      <c r="C958" s="7">
        <f>VLOOKUP($A958,'Medical Examinations'!$A$1:$P$2336,2,FALSE)</f>
        <v>24.414999999999999</v>
      </c>
      <c r="D958" s="7">
        <f>VLOOKUP($A958,'Medical Examinations'!$A$1:$P$2336,3,FALSE)</f>
        <v>7.16</v>
      </c>
      <c r="E958" s="7" t="str">
        <f>VLOOKUP($A958,'Medical Examinations'!$A$1:$P$2336,13,FALSE)</f>
        <v>No</v>
      </c>
      <c r="F958" s="7" t="str">
        <f>VLOOKUP($A958,'Medical Examinations'!$A$1:$P$2336,5,FALSE)</f>
        <v>No</v>
      </c>
      <c r="G958" s="7" t="str">
        <f>VLOOKUP($A958,'Medical Examinations'!$A$1:$P$2336,6,FALSE)</f>
        <v>No</v>
      </c>
      <c r="H958" s="7" t="str">
        <f>VLOOKUP($A958,'Medical Examinations'!$A$1:$P$2336,12,FALSE)</f>
        <v>0</v>
      </c>
      <c r="I958" s="7" t="str">
        <f>VLOOKUP($A958,'Medical Examinations'!$A$1:$P$2336,14,FALSE)</f>
        <v>No</v>
      </c>
      <c r="J958" s="7" t="str">
        <f>VLOOKUP($A958,'Medical Examinations'!$A$1:$P$2336,15,FALSE)</f>
        <v>Normal weight</v>
      </c>
      <c r="K958" s="7" t="str">
        <f>VLOOKUP($A958,'Medical Examinations'!$A$1:$P$2336,16,FALSE)</f>
        <v>Diabetes</v>
      </c>
      <c r="L958" s="12">
        <f>VLOOKUP($A958,'Hospitalisation Details'!$A$1:$U$2344,18,FALSE)</f>
        <v>26286</v>
      </c>
      <c r="M958" s="21">
        <f>VLOOKUP($A958,'Hospitalisation Details'!$A$1:$U$2344,21,FALSE)</f>
        <v>11520.1</v>
      </c>
      <c r="N958" s="9" t="str">
        <f>VLOOKUP($A958,'Hospitalisation Details'!$A$1:$U$2344,14,FALSE)</f>
        <v>tier - 3</v>
      </c>
      <c r="O958" s="9" t="str">
        <f>VLOOKUP($A958,'Hospitalisation Details'!$A$1:$U$2344,15,FALSE)</f>
        <v>tier - 1</v>
      </c>
      <c r="P958" s="9" t="str">
        <f>VLOOKUP($A958,'Hospitalisation Details'!$A$1:$U$2344,16,FALSE)</f>
        <v>R1012</v>
      </c>
      <c r="Q958" s="9">
        <f>VLOOKUP($A958,'Hospitalisation Details'!$A$1:$U$2344,20,FALSE)</f>
        <v>51</v>
      </c>
    </row>
    <row r="959" spans="1:17" ht="15.75" x14ac:dyDescent="0.25">
      <c r="A959" s="10" t="s">
        <v>1413</v>
      </c>
      <c r="B959" s="7" t="str">
        <f>VLOOKUP($A959,'Customer Names'!$A$1:$E$2336,4,FALSE)</f>
        <v xml:space="preserve">  Lisa B</v>
      </c>
      <c r="C959" s="7">
        <f>VLOOKUP($A959,'Medical Examinations'!$A$1:$P$2336,2,FALSE)</f>
        <v>32.299999999999997</v>
      </c>
      <c r="D959" s="7">
        <f>VLOOKUP($A959,'Medical Examinations'!$A$1:$P$2336,3,FALSE)</f>
        <v>9.89</v>
      </c>
      <c r="E959" s="7" t="str">
        <f>VLOOKUP($A959,'Medical Examinations'!$A$1:$P$2336,13,FALSE)</f>
        <v>No</v>
      </c>
      <c r="F959" s="7" t="str">
        <f>VLOOKUP($A959,'Medical Examinations'!$A$1:$P$2336,5,FALSE)</f>
        <v>No</v>
      </c>
      <c r="G959" s="7" t="str">
        <f>VLOOKUP($A959,'Medical Examinations'!$A$1:$P$2336,6,FALSE)</f>
        <v>No</v>
      </c>
      <c r="H959" s="7" t="str">
        <f>VLOOKUP($A959,'Medical Examinations'!$A$1:$P$2336,12,FALSE)</f>
        <v>0</v>
      </c>
      <c r="I959" s="7" t="str">
        <f>VLOOKUP($A959,'Medical Examinations'!$A$1:$P$2336,14,FALSE)</f>
        <v>No</v>
      </c>
      <c r="J959" s="7" t="str">
        <f>VLOOKUP($A959,'Medical Examinations'!$A$1:$P$2336,15,FALSE)</f>
        <v>Obesity</v>
      </c>
      <c r="K959" s="7" t="str">
        <f>VLOOKUP($A959,'Medical Examinations'!$A$1:$P$2336,16,FALSE)</f>
        <v>Diabetes</v>
      </c>
      <c r="L959" s="12">
        <f>VLOOKUP($A959,'Hospitalisation Details'!$A$1:$U$2344,18,FALSE)</f>
        <v>25013</v>
      </c>
      <c r="M959" s="21">
        <f>VLOOKUP($A959,'Hospitalisation Details'!$A$1:$U$2344,21,FALSE)</f>
        <v>11512.41</v>
      </c>
      <c r="N959" s="9" t="str">
        <f>VLOOKUP($A959,'Hospitalisation Details'!$A$1:$U$2344,14,FALSE)</f>
        <v>tier - 3</v>
      </c>
      <c r="O959" s="9" t="str">
        <f>VLOOKUP($A959,'Hospitalisation Details'!$A$1:$U$2344,15,FALSE)</f>
        <v>tier - 1</v>
      </c>
      <c r="P959" s="9" t="str">
        <f>VLOOKUP($A959,'Hospitalisation Details'!$A$1:$U$2344,16,FALSE)</f>
        <v>R1024</v>
      </c>
      <c r="Q959" s="9">
        <f>VLOOKUP($A959,'Hospitalisation Details'!$A$1:$U$2344,20,FALSE)</f>
        <v>54</v>
      </c>
    </row>
    <row r="960" spans="1:17" ht="15.75" x14ac:dyDescent="0.25">
      <c r="A960" s="10" t="s">
        <v>1412</v>
      </c>
      <c r="B960" s="7" t="str">
        <f>VLOOKUP($A960,'Customer Names'!$A$1:$E$2336,4,FALSE)</f>
        <v xml:space="preserve">  Jane R</v>
      </c>
      <c r="C960" s="7">
        <f>VLOOKUP($A960,'Medical Examinations'!$A$1:$P$2336,2,FALSE)</f>
        <v>39.94</v>
      </c>
      <c r="D960" s="7">
        <f>VLOOKUP($A960,'Medical Examinations'!$A$1:$P$2336,3,FALSE)</f>
        <v>5.14</v>
      </c>
      <c r="E960" s="7" t="str">
        <f>VLOOKUP($A960,'Medical Examinations'!$A$1:$P$2336,13,FALSE)</f>
        <v>No</v>
      </c>
      <c r="F960" s="7" t="str">
        <f>VLOOKUP($A960,'Medical Examinations'!$A$1:$P$2336,5,FALSE)</f>
        <v>No</v>
      </c>
      <c r="G960" s="7" t="str">
        <f>VLOOKUP($A960,'Medical Examinations'!$A$1:$P$2336,6,FALSE)</f>
        <v>No</v>
      </c>
      <c r="H960" s="7" t="str">
        <f>VLOOKUP($A960,'Medical Examinations'!$A$1:$P$2336,12,FALSE)</f>
        <v>0</v>
      </c>
      <c r="I960" s="7" t="str">
        <f>VLOOKUP($A960,'Medical Examinations'!$A$1:$P$2336,14,FALSE)</f>
        <v>No</v>
      </c>
      <c r="J960" s="7" t="str">
        <f>VLOOKUP($A960,'Medical Examinations'!$A$1:$P$2336,15,FALSE)</f>
        <v>Obesity</v>
      </c>
      <c r="K960" s="7" t="str">
        <f>VLOOKUP($A960,'Medical Examinations'!$A$1:$P$2336,16,FALSE)</f>
        <v>Normal</v>
      </c>
      <c r="L960" s="12">
        <f>VLOOKUP($A960,'Hospitalisation Details'!$A$1:$U$2344,18,FALSE)</f>
        <v>32787</v>
      </c>
      <c r="M960" s="21">
        <f>VLOOKUP($A960,'Hospitalisation Details'!$A$1:$U$2344,21,FALSE)</f>
        <v>11511.61</v>
      </c>
      <c r="N960" s="9" t="str">
        <f>VLOOKUP($A960,'Hospitalisation Details'!$A$1:$U$2344,14,FALSE)</f>
        <v>tier - 3</v>
      </c>
      <c r="O960" s="9" t="str">
        <f>VLOOKUP($A960,'Hospitalisation Details'!$A$1:$U$2344,15,FALSE)</f>
        <v>tier - 3</v>
      </c>
      <c r="P960" s="9" t="str">
        <f>VLOOKUP($A960,'Hospitalisation Details'!$A$1:$U$2344,16,FALSE)</f>
        <v>R1026</v>
      </c>
      <c r="Q960" s="9">
        <f>VLOOKUP($A960,'Hospitalisation Details'!$A$1:$U$2344,20,FALSE)</f>
        <v>33</v>
      </c>
    </row>
    <row r="961" spans="1:17" ht="15.75" x14ac:dyDescent="0.25">
      <c r="A961" s="10" t="s">
        <v>1411</v>
      </c>
      <c r="B961" s="7" t="str">
        <f>VLOOKUP($A961,'Customer Names'!$A$1:$E$2336,4,FALSE)</f>
        <v xml:space="preserve">  Allison M</v>
      </c>
      <c r="C961" s="7">
        <f>VLOOKUP($A961,'Medical Examinations'!$A$1:$P$2336,2,FALSE)</f>
        <v>30</v>
      </c>
      <c r="D961" s="7">
        <f>VLOOKUP($A961,'Medical Examinations'!$A$1:$P$2336,3,FALSE)</f>
        <v>5.61</v>
      </c>
      <c r="E961" s="7" t="str">
        <f>VLOOKUP($A961,'Medical Examinations'!$A$1:$P$2336,13,FALSE)</f>
        <v>Yes</v>
      </c>
      <c r="F961" s="7" t="str">
        <f>VLOOKUP($A961,'Medical Examinations'!$A$1:$P$2336,5,FALSE)</f>
        <v>No</v>
      </c>
      <c r="G961" s="7" t="str">
        <f>VLOOKUP($A961,'Medical Examinations'!$A$1:$P$2336,6,FALSE)</f>
        <v>Yes</v>
      </c>
      <c r="H961" s="7">
        <f>VLOOKUP($A961,'Medical Examinations'!$A$1:$P$2336,12,FALSE)</f>
        <v>1</v>
      </c>
      <c r="I961" s="7" t="str">
        <f>VLOOKUP($A961,'Medical Examinations'!$A$1:$P$2336,14,FALSE)</f>
        <v>No</v>
      </c>
      <c r="J961" s="7" t="str">
        <f>VLOOKUP($A961,'Medical Examinations'!$A$1:$P$2336,15,FALSE)</f>
        <v>Obesity</v>
      </c>
      <c r="K961" s="7" t="str">
        <f>VLOOKUP($A961,'Medical Examinations'!$A$1:$P$2336,16,FALSE)</f>
        <v>Normal</v>
      </c>
      <c r="L961" s="12">
        <f>VLOOKUP($A961,'Hospitalisation Details'!$A$1:$U$2344,18,FALSE)</f>
        <v>25426</v>
      </c>
      <c r="M961" s="21">
        <f>VLOOKUP($A961,'Hospitalisation Details'!$A$1:$U$2344,21,FALSE)</f>
        <v>11497.69</v>
      </c>
      <c r="N961" s="9" t="str">
        <f>VLOOKUP($A961,'Hospitalisation Details'!$A$1:$U$2344,14,FALSE)</f>
        <v>tier - 3</v>
      </c>
      <c r="O961" s="9" t="str">
        <f>VLOOKUP($A961,'Hospitalisation Details'!$A$1:$U$2344,15,FALSE)</f>
        <v>tier - 1</v>
      </c>
      <c r="P961" s="9" t="str">
        <f>VLOOKUP($A961,'Hospitalisation Details'!$A$1:$U$2344,16,FALSE)</f>
        <v>R1012</v>
      </c>
      <c r="Q961" s="9">
        <f>VLOOKUP($A961,'Hospitalisation Details'!$A$1:$U$2344,20,FALSE)</f>
        <v>53</v>
      </c>
    </row>
    <row r="962" spans="1:17" ht="15.75" x14ac:dyDescent="0.25">
      <c r="A962" s="10" t="s">
        <v>1410</v>
      </c>
      <c r="B962" s="7" t="str">
        <f>VLOOKUP($A962,'Customer Names'!$A$1:$E$2336,4,FALSE)</f>
        <v xml:space="preserve">  Sarah E</v>
      </c>
      <c r="C962" s="7">
        <f>VLOOKUP($A962,'Medical Examinations'!$A$1:$P$2336,2,FALSE)</f>
        <v>35.340000000000003</v>
      </c>
      <c r="D962" s="7">
        <f>VLOOKUP($A962,'Medical Examinations'!$A$1:$P$2336,3,FALSE)</f>
        <v>5.51</v>
      </c>
      <c r="E962" s="7" t="str">
        <f>VLOOKUP($A962,'Medical Examinations'!$A$1:$P$2336,13,FALSE)</f>
        <v>Yes</v>
      </c>
      <c r="F962" s="7" t="str">
        <f>VLOOKUP($A962,'Medical Examinations'!$A$1:$P$2336,5,FALSE)</f>
        <v>No</v>
      </c>
      <c r="G962" s="7" t="str">
        <f>VLOOKUP($A962,'Medical Examinations'!$A$1:$P$2336,6,FALSE)</f>
        <v>Yes</v>
      </c>
      <c r="H962" s="7">
        <f>VLOOKUP($A962,'Medical Examinations'!$A$1:$P$2336,12,FALSE)</f>
        <v>1</v>
      </c>
      <c r="I962" s="7" t="str">
        <f>VLOOKUP($A962,'Medical Examinations'!$A$1:$P$2336,14,FALSE)</f>
        <v>No</v>
      </c>
      <c r="J962" s="7" t="str">
        <f>VLOOKUP($A962,'Medical Examinations'!$A$1:$P$2336,15,FALSE)</f>
        <v>Obesity</v>
      </c>
      <c r="K962" s="7" t="str">
        <f>VLOOKUP($A962,'Medical Examinations'!$A$1:$P$2336,16,FALSE)</f>
        <v>Normal</v>
      </c>
      <c r="L962" s="12">
        <f>VLOOKUP($A962,'Hospitalisation Details'!$A$1:$U$2344,18,FALSE)</f>
        <v>30474</v>
      </c>
      <c r="M962" s="21">
        <f>VLOOKUP($A962,'Hospitalisation Details'!$A$1:$U$2344,21,FALSE)</f>
        <v>11492.46</v>
      </c>
      <c r="N962" s="9" t="str">
        <f>VLOOKUP($A962,'Hospitalisation Details'!$A$1:$U$2344,14,FALSE)</f>
        <v>tier - 3</v>
      </c>
      <c r="O962" s="9" t="str">
        <f>VLOOKUP($A962,'Hospitalisation Details'!$A$1:$U$2344,15,FALSE)</f>
        <v>tier - 3</v>
      </c>
      <c r="P962" s="9" t="str">
        <f>VLOOKUP($A962,'Hospitalisation Details'!$A$1:$U$2344,16,FALSE)</f>
        <v>R1026</v>
      </c>
      <c r="Q962" s="9">
        <f>VLOOKUP($A962,'Hospitalisation Details'!$A$1:$U$2344,20,FALSE)</f>
        <v>40</v>
      </c>
    </row>
    <row r="963" spans="1:17" ht="15.75" x14ac:dyDescent="0.25">
      <c r="A963" s="10" t="s">
        <v>1409</v>
      </c>
      <c r="B963" s="7" t="str">
        <f>VLOOKUP($A963,'Customer Names'!$A$1:$E$2336,4,FALSE)</f>
        <v xml:space="preserve">  Philip J</v>
      </c>
      <c r="C963" s="7">
        <f>VLOOKUP($A963,'Medical Examinations'!$A$1:$P$2336,2,FALSE)</f>
        <v>32.204999999999998</v>
      </c>
      <c r="D963" s="7">
        <f>VLOOKUP($A963,'Medical Examinations'!$A$1:$P$2336,3,FALSE)</f>
        <v>8.3800000000000008</v>
      </c>
      <c r="E963" s="7" t="str">
        <f>VLOOKUP($A963,'Medical Examinations'!$A$1:$P$2336,13,FALSE)</f>
        <v>Yes</v>
      </c>
      <c r="F963" s="7" t="str">
        <f>VLOOKUP($A963,'Medical Examinations'!$A$1:$P$2336,5,FALSE)</f>
        <v>No</v>
      </c>
      <c r="G963" s="7" t="str">
        <f>VLOOKUP($A963,'Medical Examinations'!$A$1:$P$2336,6,FALSE)</f>
        <v>No</v>
      </c>
      <c r="H963" s="7">
        <f>VLOOKUP($A963,'Medical Examinations'!$A$1:$P$2336,12,FALSE)</f>
        <v>2</v>
      </c>
      <c r="I963" s="7" t="str">
        <f>VLOOKUP($A963,'Medical Examinations'!$A$1:$P$2336,14,FALSE)</f>
        <v>No</v>
      </c>
      <c r="J963" s="7" t="str">
        <f>VLOOKUP($A963,'Medical Examinations'!$A$1:$P$2336,15,FALSE)</f>
        <v>Obesity</v>
      </c>
      <c r="K963" s="7" t="str">
        <f>VLOOKUP($A963,'Medical Examinations'!$A$1:$P$2336,16,FALSE)</f>
        <v>Diabetes</v>
      </c>
      <c r="L963" s="12">
        <f>VLOOKUP($A963,'Hospitalisation Details'!$A$1:$U$2344,18,FALSE)</f>
        <v>25854</v>
      </c>
      <c r="M963" s="21">
        <f>VLOOKUP($A963,'Hospitalisation Details'!$A$1:$U$2344,21,FALSE)</f>
        <v>11488.32</v>
      </c>
      <c r="N963" s="9" t="str">
        <f>VLOOKUP($A963,'Hospitalisation Details'!$A$1:$U$2344,14,FALSE)</f>
        <v>tier - 3</v>
      </c>
      <c r="O963" s="9" t="str">
        <f>VLOOKUP($A963,'Hospitalisation Details'!$A$1:$U$2344,15,FALSE)</f>
        <v>tier - 1</v>
      </c>
      <c r="P963" s="9" t="str">
        <f>VLOOKUP($A963,'Hospitalisation Details'!$A$1:$U$2344,16,FALSE)</f>
        <v>R1014</v>
      </c>
      <c r="Q963" s="9">
        <f>VLOOKUP($A963,'Hospitalisation Details'!$A$1:$U$2344,20,FALSE)</f>
        <v>52</v>
      </c>
    </row>
    <row r="964" spans="1:17" ht="15.75" x14ac:dyDescent="0.25">
      <c r="A964" s="10" t="s">
        <v>1408</v>
      </c>
      <c r="B964" s="7" t="str">
        <f>VLOOKUP($A964,'Customer Names'!$A$1:$E$2336,4,FALSE)</f>
        <v xml:space="preserve">  Jillian A</v>
      </c>
      <c r="C964" s="7">
        <f>VLOOKUP($A964,'Medical Examinations'!$A$1:$P$2336,2,FALSE)</f>
        <v>33.880000000000003</v>
      </c>
      <c r="D964" s="7">
        <f>VLOOKUP($A964,'Medical Examinations'!$A$1:$P$2336,3,FALSE)</f>
        <v>4.68</v>
      </c>
      <c r="E964" s="7" t="str">
        <f>VLOOKUP($A964,'Medical Examinations'!$A$1:$P$2336,13,FALSE)</f>
        <v>No</v>
      </c>
      <c r="F964" s="7" t="str">
        <f>VLOOKUP($A964,'Medical Examinations'!$A$1:$P$2336,5,FALSE)</f>
        <v>yes</v>
      </c>
      <c r="G964" s="7" t="str">
        <f>VLOOKUP($A964,'Medical Examinations'!$A$1:$P$2336,6,FALSE)</f>
        <v>No</v>
      </c>
      <c r="H964" s="7">
        <f>VLOOKUP($A964,'Medical Examinations'!$A$1:$P$2336,12,FALSE)</f>
        <v>1</v>
      </c>
      <c r="I964" s="7" t="str">
        <f>VLOOKUP($A964,'Medical Examinations'!$A$1:$P$2336,14,FALSE)</f>
        <v>No</v>
      </c>
      <c r="J964" s="7" t="str">
        <f>VLOOKUP($A964,'Medical Examinations'!$A$1:$P$2336,15,FALSE)</f>
        <v>Obesity</v>
      </c>
      <c r="K964" s="7" t="str">
        <f>VLOOKUP($A964,'Medical Examinations'!$A$1:$P$2336,16,FALSE)</f>
        <v>Normal</v>
      </c>
      <c r="L964" s="12">
        <f>VLOOKUP($A964,'Hospitalisation Details'!$A$1:$U$2344,18,FALSE)</f>
        <v>38240</v>
      </c>
      <c r="M964" s="21">
        <f>VLOOKUP($A964,'Hospitalisation Details'!$A$1:$U$2344,21,FALSE)</f>
        <v>11482.63</v>
      </c>
      <c r="N964" s="9" t="str">
        <f>VLOOKUP($A964,'Hospitalisation Details'!$A$1:$U$2344,14,FALSE)</f>
        <v>tier - 3</v>
      </c>
      <c r="O964" s="9" t="str">
        <f>VLOOKUP($A964,'Hospitalisation Details'!$A$1:$U$2344,15,FALSE)</f>
        <v>tier - 2</v>
      </c>
      <c r="P964" s="9" t="str">
        <f>VLOOKUP($A964,'Hospitalisation Details'!$A$1:$U$2344,16,FALSE)</f>
        <v>R1013</v>
      </c>
      <c r="Q964" s="9">
        <f>VLOOKUP($A964,'Hospitalisation Details'!$A$1:$U$2344,20,FALSE)</f>
        <v>18</v>
      </c>
    </row>
    <row r="965" spans="1:17" ht="15.75" x14ac:dyDescent="0.25">
      <c r="A965" s="10" t="s">
        <v>1407</v>
      </c>
      <c r="B965" s="7" t="str">
        <f>VLOOKUP($A965,'Customer Names'!$A$1:$E$2336,4,FALSE)</f>
        <v xml:space="preserve">  Laura D</v>
      </c>
      <c r="C965" s="7">
        <f>VLOOKUP($A965,'Medical Examinations'!$A$1:$P$2336,2,FALSE)</f>
        <v>26.63</v>
      </c>
      <c r="D965" s="7">
        <f>VLOOKUP($A965,'Medical Examinations'!$A$1:$P$2336,3,FALSE)</f>
        <v>4.3600000000000003</v>
      </c>
      <c r="E965" s="7" t="str">
        <f>VLOOKUP($A965,'Medical Examinations'!$A$1:$P$2336,13,FALSE)</f>
        <v>Yes</v>
      </c>
      <c r="F965" s="7" t="str">
        <f>VLOOKUP($A965,'Medical Examinations'!$A$1:$P$2336,5,FALSE)</f>
        <v>No</v>
      </c>
      <c r="G965" s="7" t="str">
        <f>VLOOKUP($A965,'Medical Examinations'!$A$1:$P$2336,6,FALSE)</f>
        <v>No</v>
      </c>
      <c r="H965" s="7">
        <f>VLOOKUP($A965,'Medical Examinations'!$A$1:$P$2336,12,FALSE)</f>
        <v>2</v>
      </c>
      <c r="I965" s="7" t="str">
        <f>VLOOKUP($A965,'Medical Examinations'!$A$1:$P$2336,14,FALSE)</f>
        <v>No</v>
      </c>
      <c r="J965" s="7" t="str">
        <f>VLOOKUP($A965,'Medical Examinations'!$A$1:$P$2336,15,FALSE)</f>
        <v>Over weight</v>
      </c>
      <c r="K965" s="7" t="str">
        <f>VLOOKUP($A965,'Medical Examinations'!$A$1:$P$2336,16,FALSE)</f>
        <v>Normal</v>
      </c>
      <c r="L965" s="12">
        <f>VLOOKUP($A965,'Hospitalisation Details'!$A$1:$U$2344,18,FALSE)</f>
        <v>24357</v>
      </c>
      <c r="M965" s="21">
        <f>VLOOKUP($A965,'Hospitalisation Details'!$A$1:$U$2344,21,FALSE)</f>
        <v>11478.14</v>
      </c>
      <c r="N965" s="9" t="str">
        <f>VLOOKUP($A965,'Hospitalisation Details'!$A$1:$U$2344,14,FALSE)</f>
        <v>tier - 3</v>
      </c>
      <c r="O965" s="9" t="str">
        <f>VLOOKUP($A965,'Hospitalisation Details'!$A$1:$U$2344,15,FALSE)</f>
        <v>tier - 2</v>
      </c>
      <c r="P965" s="9" t="str">
        <f>VLOOKUP($A965,'Hospitalisation Details'!$A$1:$U$2344,16,FALSE)</f>
        <v>R1025</v>
      </c>
      <c r="Q965" s="9">
        <f>VLOOKUP($A965,'Hospitalisation Details'!$A$1:$U$2344,20,FALSE)</f>
        <v>56</v>
      </c>
    </row>
    <row r="966" spans="1:17" ht="15.75" x14ac:dyDescent="0.25">
      <c r="A966" s="10" t="s">
        <v>1406</v>
      </c>
      <c r="B966" s="7" t="str">
        <f>VLOOKUP($A966,'Customer Names'!$A$1:$E$2336,4,FALSE)</f>
        <v xml:space="preserve">  Megan E</v>
      </c>
      <c r="C966" s="7">
        <f>VLOOKUP($A966,'Medical Examinations'!$A$1:$P$2336,2,FALSE)</f>
        <v>28.7</v>
      </c>
      <c r="D966" s="7">
        <f>VLOOKUP($A966,'Medical Examinations'!$A$1:$P$2336,3,FALSE)</f>
        <v>7.74</v>
      </c>
      <c r="E966" s="7" t="str">
        <f>VLOOKUP($A966,'Medical Examinations'!$A$1:$P$2336,13,FALSE)</f>
        <v>No</v>
      </c>
      <c r="F966" s="7" t="str">
        <f>VLOOKUP($A966,'Medical Examinations'!$A$1:$P$2336,5,FALSE)</f>
        <v>No</v>
      </c>
      <c r="G966" s="7" t="str">
        <f>VLOOKUP($A966,'Medical Examinations'!$A$1:$P$2336,6,FALSE)</f>
        <v>No</v>
      </c>
      <c r="H966" s="7" t="str">
        <f>VLOOKUP($A966,'Medical Examinations'!$A$1:$P$2336,12,FALSE)</f>
        <v>0</v>
      </c>
      <c r="I966" s="7" t="str">
        <f>VLOOKUP($A966,'Medical Examinations'!$A$1:$P$2336,14,FALSE)</f>
        <v>No</v>
      </c>
      <c r="J966" s="7" t="str">
        <f>VLOOKUP($A966,'Medical Examinations'!$A$1:$P$2336,15,FALSE)</f>
        <v>Over weight</v>
      </c>
      <c r="K966" s="7" t="str">
        <f>VLOOKUP($A966,'Medical Examinations'!$A$1:$P$2336,16,FALSE)</f>
        <v>Diabetes</v>
      </c>
      <c r="L966" s="12">
        <f>VLOOKUP($A966,'Hospitalisation Details'!$A$1:$U$2344,18,FALSE)</f>
        <v>23916</v>
      </c>
      <c r="M966" s="21">
        <f>VLOOKUP($A966,'Hospitalisation Details'!$A$1:$U$2344,21,FALSE)</f>
        <v>11455.28</v>
      </c>
      <c r="N966" s="9" t="str">
        <f>VLOOKUP($A966,'Hospitalisation Details'!$A$1:$U$2344,14,FALSE)</f>
        <v>tier - 3</v>
      </c>
      <c r="O966" s="9" t="str">
        <f>VLOOKUP($A966,'Hospitalisation Details'!$A$1:$U$2344,15,FALSE)</f>
        <v>tier - 2</v>
      </c>
      <c r="P966" s="9" t="str">
        <f>VLOOKUP($A966,'Hospitalisation Details'!$A$1:$U$2344,16,FALSE)</f>
        <v>R1011</v>
      </c>
      <c r="Q966" s="9">
        <f>VLOOKUP($A966,'Hospitalisation Details'!$A$1:$U$2344,20,FALSE)</f>
        <v>57</v>
      </c>
    </row>
    <row r="967" spans="1:17" ht="15.75" x14ac:dyDescent="0.25">
      <c r="A967" s="10" t="s">
        <v>1405</v>
      </c>
      <c r="B967" s="7" t="str">
        <f>VLOOKUP($A967,'Customer Names'!$A$1:$E$2336,4,FALSE)</f>
        <v xml:space="preserve">  Shannon J</v>
      </c>
      <c r="C967" s="7">
        <f>VLOOKUP($A967,'Medical Examinations'!$A$1:$P$2336,2,FALSE)</f>
        <v>25.65</v>
      </c>
      <c r="D967" s="7">
        <f>VLOOKUP($A967,'Medical Examinations'!$A$1:$P$2336,3,FALSE)</f>
        <v>4.05</v>
      </c>
      <c r="E967" s="7" t="str">
        <f>VLOOKUP($A967,'Medical Examinations'!$A$1:$P$2336,13,FALSE)</f>
        <v>Yes</v>
      </c>
      <c r="F967" s="7" t="str">
        <f>VLOOKUP($A967,'Medical Examinations'!$A$1:$P$2336,5,FALSE)</f>
        <v>No</v>
      </c>
      <c r="G967" s="7" t="str">
        <f>VLOOKUP($A967,'Medical Examinations'!$A$1:$P$2336,6,FALSE)</f>
        <v>No</v>
      </c>
      <c r="H967" s="7">
        <f>VLOOKUP($A967,'Medical Examinations'!$A$1:$P$2336,12,FALSE)</f>
        <v>2</v>
      </c>
      <c r="I967" s="7" t="str">
        <f>VLOOKUP($A967,'Medical Examinations'!$A$1:$P$2336,14,FALSE)</f>
        <v>No</v>
      </c>
      <c r="J967" s="7" t="str">
        <f>VLOOKUP($A967,'Medical Examinations'!$A$1:$P$2336,15,FALSE)</f>
        <v>Over weight</v>
      </c>
      <c r="K967" s="7" t="str">
        <f>VLOOKUP($A967,'Medical Examinations'!$A$1:$P$2336,16,FALSE)</f>
        <v>Normal</v>
      </c>
      <c r="L967" s="12">
        <f>VLOOKUP($A967,'Hospitalisation Details'!$A$1:$U$2344,18,FALSE)</f>
        <v>24272</v>
      </c>
      <c r="M967" s="21">
        <f>VLOOKUP($A967,'Hospitalisation Details'!$A$1:$U$2344,21,FALSE)</f>
        <v>11454.02</v>
      </c>
      <c r="N967" s="9" t="str">
        <f>VLOOKUP($A967,'Hospitalisation Details'!$A$1:$U$2344,14,FALSE)</f>
        <v>tier - 3</v>
      </c>
      <c r="O967" s="9" t="str">
        <f>VLOOKUP($A967,'Hospitalisation Details'!$A$1:$U$2344,15,FALSE)</f>
        <v>tier - 1</v>
      </c>
      <c r="P967" s="9" t="str">
        <f>VLOOKUP($A967,'Hospitalisation Details'!$A$1:$U$2344,16,FALSE)</f>
        <v>R1012</v>
      </c>
      <c r="Q967" s="9">
        <f>VLOOKUP($A967,'Hospitalisation Details'!$A$1:$U$2344,20,FALSE)</f>
        <v>56</v>
      </c>
    </row>
    <row r="968" spans="1:17" ht="15.75" x14ac:dyDescent="0.25">
      <c r="A968" s="10" t="s">
        <v>1404</v>
      </c>
      <c r="B968" s="7" t="str">
        <f>VLOOKUP($A968,'Customer Names'!$A$1:$E$2336,4,FALSE)</f>
        <v xml:space="preserve">  Rachelle M</v>
      </c>
      <c r="C968" s="7">
        <f>VLOOKUP($A968,'Medical Examinations'!$A$1:$P$2336,2,FALSE)</f>
        <v>36.384999999999998</v>
      </c>
      <c r="D968" s="7">
        <f>VLOOKUP($A968,'Medical Examinations'!$A$1:$P$2336,3,FALSE)</f>
        <v>11.49</v>
      </c>
      <c r="E968" s="7" t="str">
        <f>VLOOKUP($A968,'Medical Examinations'!$A$1:$P$2336,13,FALSE)</f>
        <v>No</v>
      </c>
      <c r="F968" s="7" t="str">
        <f>VLOOKUP($A968,'Medical Examinations'!$A$1:$P$2336,5,FALSE)</f>
        <v>No</v>
      </c>
      <c r="G968" s="7" t="str">
        <f>VLOOKUP($A968,'Medical Examinations'!$A$1:$P$2336,6,FALSE)</f>
        <v>No</v>
      </c>
      <c r="H968" s="7" t="str">
        <f>VLOOKUP($A968,'Medical Examinations'!$A$1:$P$2336,12,FALSE)</f>
        <v>0</v>
      </c>
      <c r="I968" s="7" t="str">
        <f>VLOOKUP($A968,'Medical Examinations'!$A$1:$P$2336,14,FALSE)</f>
        <v>No</v>
      </c>
      <c r="J968" s="7" t="str">
        <f>VLOOKUP($A968,'Medical Examinations'!$A$1:$P$2336,15,FALSE)</f>
        <v>Obesity</v>
      </c>
      <c r="K968" s="7" t="str">
        <f>VLOOKUP($A968,'Medical Examinations'!$A$1:$P$2336,16,FALSE)</f>
        <v>Diabetes</v>
      </c>
      <c r="L968" s="12">
        <f>VLOOKUP($A968,'Hospitalisation Details'!$A$1:$U$2344,18,FALSE)</f>
        <v>26188</v>
      </c>
      <c r="M968" s="21">
        <f>VLOOKUP($A968,'Hospitalisation Details'!$A$1:$U$2344,21,FALSE)</f>
        <v>11436.74</v>
      </c>
      <c r="N968" s="9" t="str">
        <f>VLOOKUP($A968,'Hospitalisation Details'!$A$1:$U$2344,14,FALSE)</f>
        <v>tier - 3</v>
      </c>
      <c r="O968" s="9" t="str">
        <f>VLOOKUP($A968,'Hospitalisation Details'!$A$1:$U$2344,15,FALSE)</f>
        <v>tier - 3</v>
      </c>
      <c r="P968" s="9" t="str">
        <f>VLOOKUP($A968,'Hospitalisation Details'!$A$1:$U$2344,16,FALSE)</f>
        <v>R1012</v>
      </c>
      <c r="Q968" s="9">
        <f>VLOOKUP($A968,'Hospitalisation Details'!$A$1:$U$2344,20,FALSE)</f>
        <v>51</v>
      </c>
    </row>
    <row r="969" spans="1:17" ht="15.75" x14ac:dyDescent="0.25">
      <c r="A969" s="10" t="s">
        <v>1403</v>
      </c>
      <c r="B969" s="7" t="str">
        <f>VLOOKUP($A969,'Customer Names'!$A$1:$E$2336,4,FALSE)</f>
        <v xml:space="preserve">  Casey</v>
      </c>
      <c r="C969" s="7">
        <f>VLOOKUP($A969,'Medical Examinations'!$A$1:$P$2336,2,FALSE)</f>
        <v>34.69</v>
      </c>
      <c r="D969" s="7">
        <f>VLOOKUP($A969,'Medical Examinations'!$A$1:$P$2336,3,FALSE)</f>
        <v>5.65</v>
      </c>
      <c r="E969" s="7" t="str">
        <f>VLOOKUP($A969,'Medical Examinations'!$A$1:$P$2336,13,FALSE)</f>
        <v>No</v>
      </c>
      <c r="F969" s="7" t="str">
        <f>VLOOKUP($A969,'Medical Examinations'!$A$1:$P$2336,5,FALSE)</f>
        <v>No</v>
      </c>
      <c r="G969" s="7" t="str">
        <f>VLOOKUP($A969,'Medical Examinations'!$A$1:$P$2336,6,FALSE)</f>
        <v>No</v>
      </c>
      <c r="H969" s="7" t="str">
        <f>VLOOKUP($A969,'Medical Examinations'!$A$1:$P$2336,12,FALSE)</f>
        <v>0</v>
      </c>
      <c r="I969" s="7" t="str">
        <f>VLOOKUP($A969,'Medical Examinations'!$A$1:$P$2336,14,FALSE)</f>
        <v>No</v>
      </c>
      <c r="J969" s="7" t="str">
        <f>VLOOKUP($A969,'Medical Examinations'!$A$1:$P$2336,15,FALSE)</f>
        <v>Obesity</v>
      </c>
      <c r="K969" s="7" t="str">
        <f>VLOOKUP($A969,'Medical Examinations'!$A$1:$P$2336,16,FALSE)</f>
        <v>Normal</v>
      </c>
      <c r="L969" s="12">
        <f>VLOOKUP($A969,'Hospitalisation Details'!$A$1:$U$2344,18,FALSE)</f>
        <v>29419</v>
      </c>
      <c r="M969" s="21">
        <f>VLOOKUP($A969,'Hospitalisation Details'!$A$1:$U$2344,21,FALSE)</f>
        <v>11435.74</v>
      </c>
      <c r="N969" s="9" t="str">
        <f>VLOOKUP($A969,'Hospitalisation Details'!$A$1:$U$2344,14,FALSE)</f>
        <v>tier - 3</v>
      </c>
      <c r="O969" s="9" t="str">
        <f>VLOOKUP($A969,'Hospitalisation Details'!$A$1:$U$2344,15,FALSE)</f>
        <v>tier - 3</v>
      </c>
      <c r="P969" s="9" t="str">
        <f>VLOOKUP($A969,'Hospitalisation Details'!$A$1:$U$2344,16,FALSE)</f>
        <v>R1021</v>
      </c>
      <c r="Q969" s="9">
        <f>VLOOKUP($A969,'Hospitalisation Details'!$A$1:$U$2344,20,FALSE)</f>
        <v>42</v>
      </c>
    </row>
    <row r="970" spans="1:17" ht="15.75" x14ac:dyDescent="0.25">
      <c r="A970" s="10" t="s">
        <v>1402</v>
      </c>
      <c r="B970" s="7" t="str">
        <f>VLOOKUP($A970,'Customer Names'!$A$1:$E$2336,4,FALSE)</f>
        <v xml:space="preserve">  Jessica L</v>
      </c>
      <c r="C970" s="7">
        <f>VLOOKUP($A970,'Medical Examinations'!$A$1:$P$2336,2,FALSE)</f>
        <v>37.68</v>
      </c>
      <c r="D970" s="7">
        <f>VLOOKUP($A970,'Medical Examinations'!$A$1:$P$2336,3,FALSE)</f>
        <v>4.29</v>
      </c>
      <c r="E970" s="7" t="str">
        <f>VLOOKUP($A970,'Medical Examinations'!$A$1:$P$2336,13,FALSE)</f>
        <v>Yes</v>
      </c>
      <c r="F970" s="7" t="str">
        <f>VLOOKUP($A970,'Medical Examinations'!$A$1:$P$2336,5,FALSE)</f>
        <v>No</v>
      </c>
      <c r="G970" s="7" t="str">
        <f>VLOOKUP($A970,'Medical Examinations'!$A$1:$P$2336,6,FALSE)</f>
        <v>No</v>
      </c>
      <c r="H970" s="7" t="str">
        <f>VLOOKUP($A970,'Medical Examinations'!$A$1:$P$2336,12,FALSE)</f>
        <v>0</v>
      </c>
      <c r="I970" s="7" t="str">
        <f>VLOOKUP($A970,'Medical Examinations'!$A$1:$P$2336,14,FALSE)</f>
        <v>No</v>
      </c>
      <c r="J970" s="7" t="str">
        <f>VLOOKUP($A970,'Medical Examinations'!$A$1:$P$2336,15,FALSE)</f>
        <v>Obesity</v>
      </c>
      <c r="K970" s="7" t="str">
        <f>VLOOKUP($A970,'Medical Examinations'!$A$1:$P$2336,16,FALSE)</f>
        <v>Normal</v>
      </c>
      <c r="L970" s="12">
        <f>VLOOKUP($A970,'Hospitalisation Details'!$A$1:$U$2344,18,FALSE)</f>
        <v>31207</v>
      </c>
      <c r="M970" s="21">
        <f>VLOOKUP($A970,'Hospitalisation Details'!$A$1:$U$2344,21,FALSE)</f>
        <v>11419.49</v>
      </c>
      <c r="N970" s="9" t="str">
        <f>VLOOKUP($A970,'Hospitalisation Details'!$A$1:$U$2344,14,FALSE)</f>
        <v>tier - 3</v>
      </c>
      <c r="O970" s="9" t="str">
        <f>VLOOKUP($A970,'Hospitalisation Details'!$A$1:$U$2344,15,FALSE)</f>
        <v>tier - 1</v>
      </c>
      <c r="P970" s="9" t="str">
        <f>VLOOKUP($A970,'Hospitalisation Details'!$A$1:$U$2344,16,FALSE)</f>
        <v>R1012</v>
      </c>
      <c r="Q970" s="9">
        <f>VLOOKUP($A970,'Hospitalisation Details'!$A$1:$U$2344,20,FALSE)</f>
        <v>37</v>
      </c>
    </row>
    <row r="971" spans="1:17" ht="15.75" x14ac:dyDescent="0.25">
      <c r="A971" s="10" t="s">
        <v>1401</v>
      </c>
      <c r="B971" s="7" t="str">
        <f>VLOOKUP($A971,'Customer Names'!$A$1:$E$2336,4,FALSE)</f>
        <v xml:space="preserve">  Brandon F</v>
      </c>
      <c r="C971" s="7">
        <f>VLOOKUP($A971,'Medical Examinations'!$A$1:$P$2336,2,FALSE)</f>
        <v>35.49</v>
      </c>
      <c r="D971" s="7">
        <f>VLOOKUP($A971,'Medical Examinations'!$A$1:$P$2336,3,FALSE)</f>
        <v>4.74</v>
      </c>
      <c r="E971" s="7" t="str">
        <f>VLOOKUP($A971,'Medical Examinations'!$A$1:$P$2336,13,FALSE)</f>
        <v>Yes</v>
      </c>
      <c r="F971" s="7" t="str">
        <f>VLOOKUP($A971,'Medical Examinations'!$A$1:$P$2336,5,FALSE)</f>
        <v>No</v>
      </c>
      <c r="G971" s="7" t="str">
        <f>VLOOKUP($A971,'Medical Examinations'!$A$1:$P$2336,6,FALSE)</f>
        <v>Yes</v>
      </c>
      <c r="H971" s="7">
        <f>VLOOKUP($A971,'Medical Examinations'!$A$1:$P$2336,12,FALSE)</f>
        <v>1</v>
      </c>
      <c r="I971" s="7" t="str">
        <f>VLOOKUP($A971,'Medical Examinations'!$A$1:$P$2336,14,FALSE)</f>
        <v>No</v>
      </c>
      <c r="J971" s="7" t="str">
        <f>VLOOKUP($A971,'Medical Examinations'!$A$1:$P$2336,15,FALSE)</f>
        <v>Obesity</v>
      </c>
      <c r="K971" s="7" t="str">
        <f>VLOOKUP($A971,'Medical Examinations'!$A$1:$P$2336,16,FALSE)</f>
        <v>Normal</v>
      </c>
      <c r="L971" s="12">
        <f>VLOOKUP($A971,'Hospitalisation Details'!$A$1:$U$2344,18,FALSE)</f>
        <v>30612</v>
      </c>
      <c r="M971" s="21">
        <f>VLOOKUP($A971,'Hospitalisation Details'!$A$1:$U$2344,21,FALSE)</f>
        <v>11412.02</v>
      </c>
      <c r="N971" s="9" t="str">
        <f>VLOOKUP($A971,'Hospitalisation Details'!$A$1:$U$2344,14,FALSE)</f>
        <v>tier - 3</v>
      </c>
      <c r="O971" s="9" t="str">
        <f>VLOOKUP($A971,'Hospitalisation Details'!$A$1:$U$2344,15,FALSE)</f>
        <v>tier - 1</v>
      </c>
      <c r="P971" s="9" t="str">
        <f>VLOOKUP($A971,'Hospitalisation Details'!$A$1:$U$2344,16,FALSE)</f>
        <v>R1021</v>
      </c>
      <c r="Q971" s="9">
        <f>VLOOKUP($A971,'Hospitalisation Details'!$A$1:$U$2344,20,FALSE)</f>
        <v>39</v>
      </c>
    </row>
    <row r="972" spans="1:17" ht="15.75" x14ac:dyDescent="0.25">
      <c r="A972" s="10" t="s">
        <v>1400</v>
      </c>
      <c r="B972" s="7" t="str">
        <f>VLOOKUP($A972,'Customer Names'!$A$1:$E$2336,4,FALSE)</f>
        <v xml:space="preserve">  Melissa</v>
      </c>
      <c r="C972" s="7">
        <f>VLOOKUP($A972,'Medical Examinations'!$A$1:$P$2336,2,FALSE)</f>
        <v>44.7</v>
      </c>
      <c r="D972" s="7">
        <f>VLOOKUP($A972,'Medical Examinations'!$A$1:$P$2336,3,FALSE)</f>
        <v>7.6</v>
      </c>
      <c r="E972" s="7" t="str">
        <f>VLOOKUP($A972,'Medical Examinations'!$A$1:$P$2336,13,FALSE)</f>
        <v>Yes</v>
      </c>
      <c r="F972" s="7" t="str">
        <f>VLOOKUP($A972,'Medical Examinations'!$A$1:$P$2336,5,FALSE)</f>
        <v>No</v>
      </c>
      <c r="G972" s="7" t="str">
        <f>VLOOKUP($A972,'Medical Examinations'!$A$1:$P$2336,6,FALSE)</f>
        <v>No</v>
      </c>
      <c r="H972" s="7">
        <f>VLOOKUP($A972,'Medical Examinations'!$A$1:$P$2336,12,FALSE)</f>
        <v>2</v>
      </c>
      <c r="I972" s="7" t="str">
        <f>VLOOKUP($A972,'Medical Examinations'!$A$1:$P$2336,14,FALSE)</f>
        <v>No</v>
      </c>
      <c r="J972" s="7" t="str">
        <f>VLOOKUP($A972,'Medical Examinations'!$A$1:$P$2336,15,FALSE)</f>
        <v>Obesity</v>
      </c>
      <c r="K972" s="7" t="str">
        <f>VLOOKUP($A972,'Medical Examinations'!$A$1:$P$2336,16,FALSE)</f>
        <v>Diabetes</v>
      </c>
      <c r="L972" s="12">
        <f>VLOOKUP($A972,'Hospitalisation Details'!$A$1:$U$2344,18,FALSE)</f>
        <v>25848</v>
      </c>
      <c r="M972" s="21">
        <f>VLOOKUP($A972,'Hospitalisation Details'!$A$1:$U$2344,21,FALSE)</f>
        <v>11411.69</v>
      </c>
      <c r="N972" s="9" t="str">
        <f>VLOOKUP($A972,'Hospitalisation Details'!$A$1:$U$2344,14,FALSE)</f>
        <v>tier - 3</v>
      </c>
      <c r="O972" s="9" t="str">
        <f>VLOOKUP($A972,'Hospitalisation Details'!$A$1:$U$2344,15,FALSE)</f>
        <v>tier - 2</v>
      </c>
      <c r="P972" s="9" t="str">
        <f>VLOOKUP($A972,'Hospitalisation Details'!$A$1:$U$2344,16,FALSE)</f>
        <v>R1011</v>
      </c>
      <c r="Q972" s="9">
        <f>VLOOKUP($A972,'Hospitalisation Details'!$A$1:$U$2344,20,FALSE)</f>
        <v>52</v>
      </c>
    </row>
    <row r="973" spans="1:17" ht="15.75" x14ac:dyDescent="0.25">
      <c r="A973" s="10" t="s">
        <v>1399</v>
      </c>
      <c r="B973" s="7" t="str">
        <f>VLOOKUP($A973,'Customer Names'!$A$1:$E$2336,4,FALSE)</f>
        <v xml:space="preserve">  Danielle N</v>
      </c>
      <c r="C973" s="7">
        <f>VLOOKUP($A973,'Medical Examinations'!$A$1:$P$2336,2,FALSE)</f>
        <v>38.380000000000003</v>
      </c>
      <c r="D973" s="7">
        <f>VLOOKUP($A973,'Medical Examinations'!$A$1:$P$2336,3,FALSE)</f>
        <v>8.5</v>
      </c>
      <c r="E973" s="7" t="str">
        <f>VLOOKUP($A973,'Medical Examinations'!$A$1:$P$2336,13,FALSE)</f>
        <v>Yes</v>
      </c>
      <c r="F973" s="7" t="str">
        <f>VLOOKUP($A973,'Medical Examinations'!$A$1:$P$2336,5,FALSE)</f>
        <v>No</v>
      </c>
      <c r="G973" s="7" t="str">
        <f>VLOOKUP($A973,'Medical Examinations'!$A$1:$P$2336,6,FALSE)</f>
        <v>No</v>
      </c>
      <c r="H973" s="7">
        <f>VLOOKUP($A973,'Medical Examinations'!$A$1:$P$2336,12,FALSE)</f>
        <v>2</v>
      </c>
      <c r="I973" s="7" t="str">
        <f>VLOOKUP($A973,'Medical Examinations'!$A$1:$P$2336,14,FALSE)</f>
        <v>No</v>
      </c>
      <c r="J973" s="7" t="str">
        <f>VLOOKUP($A973,'Medical Examinations'!$A$1:$P$2336,15,FALSE)</f>
        <v>Obesity</v>
      </c>
      <c r="K973" s="7" t="str">
        <f>VLOOKUP($A973,'Medical Examinations'!$A$1:$P$2336,16,FALSE)</f>
        <v>Diabetes</v>
      </c>
      <c r="L973" s="12">
        <f>VLOOKUP($A973,'Hospitalisation Details'!$A$1:$U$2344,18,FALSE)</f>
        <v>25843</v>
      </c>
      <c r="M973" s="21">
        <f>VLOOKUP($A973,'Hospitalisation Details'!$A$1:$U$2344,21,FALSE)</f>
        <v>11396.9</v>
      </c>
      <c r="N973" s="9" t="str">
        <f>VLOOKUP($A973,'Hospitalisation Details'!$A$1:$U$2344,14,FALSE)</f>
        <v>tier - 3</v>
      </c>
      <c r="O973" s="9" t="str">
        <f>VLOOKUP($A973,'Hospitalisation Details'!$A$1:$U$2344,15,FALSE)</f>
        <v>tier - 3</v>
      </c>
      <c r="P973" s="9" t="str">
        <f>VLOOKUP($A973,'Hospitalisation Details'!$A$1:$U$2344,16,FALSE)</f>
        <v>R1024</v>
      </c>
      <c r="Q973" s="9">
        <f>VLOOKUP($A973,'Hospitalisation Details'!$A$1:$U$2344,20,FALSE)</f>
        <v>52</v>
      </c>
    </row>
    <row r="974" spans="1:17" ht="15.75" x14ac:dyDescent="0.25">
      <c r="A974" s="10" t="s">
        <v>1398</v>
      </c>
      <c r="B974" s="7" t="str">
        <f>VLOOKUP($A974,'Customer Names'!$A$1:$E$2336,4,FALSE)</f>
        <v xml:space="preserve">  Matthew</v>
      </c>
      <c r="C974" s="7">
        <f>VLOOKUP($A974,'Medical Examinations'!$A$1:$P$2336,2,FALSE)</f>
        <v>35.244999999999997</v>
      </c>
      <c r="D974" s="7">
        <f>VLOOKUP($A974,'Medical Examinations'!$A$1:$P$2336,3,FALSE)</f>
        <v>11.22</v>
      </c>
      <c r="E974" s="7" t="str">
        <f>VLOOKUP($A974,'Medical Examinations'!$A$1:$P$2336,13,FALSE)</f>
        <v>Yes</v>
      </c>
      <c r="F974" s="7" t="str">
        <f>VLOOKUP($A974,'Medical Examinations'!$A$1:$P$2336,5,FALSE)</f>
        <v>No</v>
      </c>
      <c r="G974" s="7" t="str">
        <f>VLOOKUP($A974,'Medical Examinations'!$A$1:$P$2336,6,FALSE)</f>
        <v>No</v>
      </c>
      <c r="H974" s="7" t="str">
        <f>VLOOKUP($A974,'Medical Examinations'!$A$1:$P$2336,12,FALSE)</f>
        <v>0</v>
      </c>
      <c r="I974" s="7" t="str">
        <f>VLOOKUP($A974,'Medical Examinations'!$A$1:$P$2336,14,FALSE)</f>
        <v>No</v>
      </c>
      <c r="J974" s="7" t="str">
        <f>VLOOKUP($A974,'Medical Examinations'!$A$1:$P$2336,15,FALSE)</f>
        <v>Obesity</v>
      </c>
      <c r="K974" s="7" t="str">
        <f>VLOOKUP($A974,'Medical Examinations'!$A$1:$P$2336,16,FALSE)</f>
        <v>Diabetes</v>
      </c>
      <c r="L974" s="12">
        <f>VLOOKUP($A974,'Hospitalisation Details'!$A$1:$U$2344,18,FALSE)</f>
        <v>24825</v>
      </c>
      <c r="M974" s="21">
        <f>VLOOKUP($A974,'Hospitalisation Details'!$A$1:$U$2344,21,FALSE)</f>
        <v>11394.07</v>
      </c>
      <c r="N974" s="9" t="str">
        <f>VLOOKUP($A974,'Hospitalisation Details'!$A$1:$U$2344,14,FALSE)</f>
        <v>tier - 3</v>
      </c>
      <c r="O974" s="9" t="str">
        <f>VLOOKUP($A974,'Hospitalisation Details'!$A$1:$U$2344,15,FALSE)</f>
        <v>tier - 1</v>
      </c>
      <c r="P974" s="9" t="str">
        <f>VLOOKUP($A974,'Hospitalisation Details'!$A$1:$U$2344,16,FALSE)</f>
        <v>R1018</v>
      </c>
      <c r="Q974" s="9">
        <f>VLOOKUP($A974,'Hospitalisation Details'!$A$1:$U$2344,20,FALSE)</f>
        <v>55</v>
      </c>
    </row>
    <row r="975" spans="1:17" ht="15.75" x14ac:dyDescent="0.25">
      <c r="A975" s="10" t="s">
        <v>1397</v>
      </c>
      <c r="B975" s="7" t="str">
        <f>VLOOKUP($A975,'Customer Names'!$A$1:$E$2336,4,FALSE)</f>
        <v xml:space="preserve">  Bettina</v>
      </c>
      <c r="C975" s="7">
        <f>VLOOKUP($A975,'Medical Examinations'!$A$1:$P$2336,2,FALSE)</f>
        <v>49.84</v>
      </c>
      <c r="D975" s="7">
        <f>VLOOKUP($A975,'Medical Examinations'!$A$1:$P$2336,3,FALSE)</f>
        <v>5.0999999999999996</v>
      </c>
      <c r="E975" s="7" t="str">
        <f>VLOOKUP($A975,'Medical Examinations'!$A$1:$P$2336,13,FALSE)</f>
        <v>Yes</v>
      </c>
      <c r="F975" s="7" t="str">
        <f>VLOOKUP($A975,'Medical Examinations'!$A$1:$P$2336,5,FALSE)</f>
        <v>No</v>
      </c>
      <c r="G975" s="7" t="str">
        <f>VLOOKUP($A975,'Medical Examinations'!$A$1:$P$2336,6,FALSE)</f>
        <v>Yes</v>
      </c>
      <c r="H975" s="7">
        <f>VLOOKUP($A975,'Medical Examinations'!$A$1:$P$2336,12,FALSE)</f>
        <v>1</v>
      </c>
      <c r="I975" s="7" t="str">
        <f>VLOOKUP($A975,'Medical Examinations'!$A$1:$P$2336,14,FALSE)</f>
        <v>No</v>
      </c>
      <c r="J975" s="7" t="str">
        <f>VLOOKUP($A975,'Medical Examinations'!$A$1:$P$2336,15,FALSE)</f>
        <v>Obesity</v>
      </c>
      <c r="K975" s="7" t="str">
        <f>VLOOKUP($A975,'Medical Examinations'!$A$1:$P$2336,16,FALSE)</f>
        <v>Normal</v>
      </c>
      <c r="L975" s="12">
        <f>VLOOKUP($A975,'Hospitalisation Details'!$A$1:$U$2344,18,FALSE)</f>
        <v>35639</v>
      </c>
      <c r="M975" s="21">
        <f>VLOOKUP($A975,'Hospitalisation Details'!$A$1:$U$2344,21,FALSE)</f>
        <v>11388.27</v>
      </c>
      <c r="N975" s="9" t="str">
        <f>VLOOKUP($A975,'Hospitalisation Details'!$A$1:$U$2344,14,FALSE)</f>
        <v>tier - 3</v>
      </c>
      <c r="O975" s="9" t="str">
        <f>VLOOKUP($A975,'Hospitalisation Details'!$A$1:$U$2344,15,FALSE)</f>
        <v>tier - 2</v>
      </c>
      <c r="P975" s="9" t="str">
        <f>VLOOKUP($A975,'Hospitalisation Details'!$A$1:$U$2344,16,FALSE)</f>
        <v>R1026</v>
      </c>
      <c r="Q975" s="9">
        <f>VLOOKUP($A975,'Hospitalisation Details'!$A$1:$U$2344,20,FALSE)</f>
        <v>25</v>
      </c>
    </row>
    <row r="976" spans="1:17" ht="15.75" x14ac:dyDescent="0.25">
      <c r="A976" s="10" t="s">
        <v>1396</v>
      </c>
      <c r="B976" s="7" t="str">
        <f>VLOOKUP($A976,'Customer Names'!$A$1:$E$2336,4,FALSE)</f>
        <v xml:space="preserve">  Alexander</v>
      </c>
      <c r="C976" s="7">
        <f>VLOOKUP($A976,'Medical Examinations'!$A$1:$P$2336,2,FALSE)</f>
        <v>49.06</v>
      </c>
      <c r="D976" s="7">
        <f>VLOOKUP($A976,'Medical Examinations'!$A$1:$P$2336,3,FALSE)</f>
        <v>5.43</v>
      </c>
      <c r="E976" s="7" t="str">
        <f>VLOOKUP($A976,'Medical Examinations'!$A$1:$P$2336,13,FALSE)</f>
        <v>Yes</v>
      </c>
      <c r="F976" s="7" t="str">
        <f>VLOOKUP($A976,'Medical Examinations'!$A$1:$P$2336,5,FALSE)</f>
        <v>No</v>
      </c>
      <c r="G976" s="7" t="str">
        <f>VLOOKUP($A976,'Medical Examinations'!$A$1:$P$2336,6,FALSE)</f>
        <v>No</v>
      </c>
      <c r="H976" s="7">
        <f>VLOOKUP($A976,'Medical Examinations'!$A$1:$P$2336,12,FALSE)</f>
        <v>1</v>
      </c>
      <c r="I976" s="7" t="str">
        <f>VLOOKUP($A976,'Medical Examinations'!$A$1:$P$2336,14,FALSE)</f>
        <v>No</v>
      </c>
      <c r="J976" s="7" t="str">
        <f>VLOOKUP($A976,'Medical Examinations'!$A$1:$P$2336,15,FALSE)</f>
        <v>Obesity</v>
      </c>
      <c r="K976" s="7" t="str">
        <f>VLOOKUP($A976,'Medical Examinations'!$A$1:$P$2336,16,FALSE)</f>
        <v>Normal</v>
      </c>
      <c r="L976" s="12">
        <f>VLOOKUP($A976,'Hospitalisation Details'!$A$1:$U$2344,18,FALSE)</f>
        <v>23541</v>
      </c>
      <c r="M976" s="21">
        <f>VLOOKUP($A976,'Hospitalisation Details'!$A$1:$U$2344,21,FALSE)</f>
        <v>11381.33</v>
      </c>
      <c r="N976" s="9" t="str">
        <f>VLOOKUP($A976,'Hospitalisation Details'!$A$1:$U$2344,14,FALSE)</f>
        <v>tier - 3</v>
      </c>
      <c r="O976" s="9" t="str">
        <f>VLOOKUP($A976,'Hospitalisation Details'!$A$1:$U$2344,15,FALSE)</f>
        <v>tier - 2</v>
      </c>
      <c r="P976" s="9" t="str">
        <f>VLOOKUP($A976,'Hospitalisation Details'!$A$1:$U$2344,16,FALSE)</f>
        <v>R1013</v>
      </c>
      <c r="Q976" s="9">
        <f>VLOOKUP($A976,'Hospitalisation Details'!$A$1:$U$2344,20,FALSE)</f>
        <v>58</v>
      </c>
    </row>
    <row r="977" spans="1:17" ht="15.75" x14ac:dyDescent="0.25">
      <c r="A977" s="10" t="s">
        <v>1395</v>
      </c>
      <c r="B977" s="7" t="str">
        <f>VLOOKUP($A977,'Customer Names'!$A$1:$E$2336,4,FALSE)</f>
        <v xml:space="preserve">  Holli</v>
      </c>
      <c r="C977" s="7">
        <f>VLOOKUP($A977,'Medical Examinations'!$A$1:$P$2336,2,FALSE)</f>
        <v>30.88</v>
      </c>
      <c r="D977" s="7">
        <f>VLOOKUP($A977,'Medical Examinations'!$A$1:$P$2336,3,FALSE)</f>
        <v>5.82</v>
      </c>
      <c r="E977" s="7" t="str">
        <f>VLOOKUP($A977,'Medical Examinations'!$A$1:$P$2336,13,FALSE)</f>
        <v>No</v>
      </c>
      <c r="F977" s="7" t="str">
        <f>VLOOKUP($A977,'Medical Examinations'!$A$1:$P$2336,5,FALSE)</f>
        <v>No</v>
      </c>
      <c r="G977" s="7" t="str">
        <f>VLOOKUP($A977,'Medical Examinations'!$A$1:$P$2336,6,FALSE)</f>
        <v>No</v>
      </c>
      <c r="H977" s="7">
        <f>VLOOKUP($A977,'Medical Examinations'!$A$1:$P$2336,12,FALSE)</f>
        <v>2</v>
      </c>
      <c r="I977" s="7" t="str">
        <f>VLOOKUP($A977,'Medical Examinations'!$A$1:$P$2336,14,FALSE)</f>
        <v>No</v>
      </c>
      <c r="J977" s="7" t="str">
        <f>VLOOKUP($A977,'Medical Examinations'!$A$1:$P$2336,15,FALSE)</f>
        <v>Obesity</v>
      </c>
      <c r="K977" s="7" t="str">
        <f>VLOOKUP($A977,'Medical Examinations'!$A$1:$P$2336,16,FALSE)</f>
        <v>Prediabetes</v>
      </c>
      <c r="L977" s="12">
        <f>VLOOKUP($A977,'Hospitalisation Details'!$A$1:$U$2344,18,FALSE)</f>
        <v>26639</v>
      </c>
      <c r="M977" s="21">
        <f>VLOOKUP($A977,'Hospitalisation Details'!$A$1:$U$2344,21,FALSE)</f>
        <v>11378.57</v>
      </c>
      <c r="N977" s="9" t="str">
        <f>VLOOKUP($A977,'Hospitalisation Details'!$A$1:$U$2344,14,FALSE)</f>
        <v>tier - 3</v>
      </c>
      <c r="O977" s="9" t="str">
        <f>VLOOKUP($A977,'Hospitalisation Details'!$A$1:$U$2344,15,FALSE)</f>
        <v>tier - 2</v>
      </c>
      <c r="P977" s="9" t="str">
        <f>VLOOKUP($A977,'Hospitalisation Details'!$A$1:$U$2344,16,FALSE)</f>
        <v>R1025</v>
      </c>
      <c r="Q977" s="9">
        <f>VLOOKUP($A977,'Hospitalisation Details'!$A$1:$U$2344,20,FALSE)</f>
        <v>50</v>
      </c>
    </row>
    <row r="978" spans="1:17" ht="15.75" x14ac:dyDescent="0.25">
      <c r="A978" s="10" t="s">
        <v>1394</v>
      </c>
      <c r="B978" s="7" t="str">
        <f>VLOOKUP($A978,'Customer Names'!$A$1:$E$2336,4,FALSE)</f>
        <v xml:space="preserve">  Heather C</v>
      </c>
      <c r="C978" s="7">
        <f>VLOOKUP($A978,'Medical Examinations'!$A$1:$P$2336,2,FALSE)</f>
        <v>33.35</v>
      </c>
      <c r="D978" s="7">
        <f>VLOOKUP($A978,'Medical Examinations'!$A$1:$P$2336,3,FALSE)</f>
        <v>6.05</v>
      </c>
      <c r="E978" s="7" t="str">
        <f>VLOOKUP($A978,'Medical Examinations'!$A$1:$P$2336,13,FALSE)</f>
        <v>No</v>
      </c>
      <c r="F978" s="7" t="str">
        <f>VLOOKUP($A978,'Medical Examinations'!$A$1:$P$2336,5,FALSE)</f>
        <v>No</v>
      </c>
      <c r="G978" s="7" t="str">
        <f>VLOOKUP($A978,'Medical Examinations'!$A$1:$P$2336,6,FALSE)</f>
        <v>Yes</v>
      </c>
      <c r="H978" s="7">
        <f>VLOOKUP($A978,'Medical Examinations'!$A$1:$P$2336,12,FALSE)</f>
        <v>1</v>
      </c>
      <c r="I978" s="7" t="str">
        <f>VLOOKUP($A978,'Medical Examinations'!$A$1:$P$2336,14,FALSE)</f>
        <v>No</v>
      </c>
      <c r="J978" s="7" t="str">
        <f>VLOOKUP($A978,'Medical Examinations'!$A$1:$P$2336,15,FALSE)</f>
        <v>Obesity</v>
      </c>
      <c r="K978" s="7" t="str">
        <f>VLOOKUP($A978,'Medical Examinations'!$A$1:$P$2336,16,FALSE)</f>
        <v>Prediabetes</v>
      </c>
      <c r="L978" s="12">
        <f>VLOOKUP($A978,'Hospitalisation Details'!$A$1:$U$2344,18,FALSE)</f>
        <v>29013</v>
      </c>
      <c r="M978" s="21">
        <f>VLOOKUP($A978,'Hospitalisation Details'!$A$1:$U$2344,21,FALSE)</f>
        <v>11369.39</v>
      </c>
      <c r="N978" s="9" t="str">
        <f>VLOOKUP($A978,'Hospitalisation Details'!$A$1:$U$2344,14,FALSE)</f>
        <v>tier - 3</v>
      </c>
      <c r="O978" s="9" t="str">
        <f>VLOOKUP($A978,'Hospitalisation Details'!$A$1:$U$2344,15,FALSE)</f>
        <v>tier - 1</v>
      </c>
      <c r="P978" s="9" t="str">
        <f>VLOOKUP($A978,'Hospitalisation Details'!$A$1:$U$2344,16,FALSE)</f>
        <v>R1026</v>
      </c>
      <c r="Q978" s="9">
        <f>VLOOKUP($A978,'Hospitalisation Details'!$A$1:$U$2344,20,FALSE)</f>
        <v>44</v>
      </c>
    </row>
    <row r="979" spans="1:17" ht="15.75" x14ac:dyDescent="0.25">
      <c r="A979" s="10" t="s">
        <v>1393</v>
      </c>
      <c r="B979" s="7" t="str">
        <f>VLOOKUP($A979,'Customer Names'!$A$1:$E$2336,4,FALSE)</f>
        <v xml:space="preserve">  Kyle</v>
      </c>
      <c r="C979" s="7">
        <f>VLOOKUP($A979,'Medical Examinations'!$A$1:$P$2336,2,FALSE)</f>
        <v>38</v>
      </c>
      <c r="D979" s="7">
        <f>VLOOKUP($A979,'Medical Examinations'!$A$1:$P$2336,3,FALSE)</f>
        <v>6.38</v>
      </c>
      <c r="E979" s="7" t="str">
        <f>VLOOKUP($A979,'Medical Examinations'!$A$1:$P$2336,13,FALSE)</f>
        <v>Yes</v>
      </c>
      <c r="F979" s="7" t="str">
        <f>VLOOKUP($A979,'Medical Examinations'!$A$1:$P$2336,5,FALSE)</f>
        <v>No</v>
      </c>
      <c r="G979" s="7" t="str">
        <f>VLOOKUP($A979,'Medical Examinations'!$A$1:$P$2336,6,FALSE)</f>
        <v>No</v>
      </c>
      <c r="H979" s="7">
        <f>VLOOKUP($A979,'Medical Examinations'!$A$1:$P$2336,12,FALSE)</f>
        <v>1</v>
      </c>
      <c r="I979" s="7" t="str">
        <f>VLOOKUP($A979,'Medical Examinations'!$A$1:$P$2336,14,FALSE)</f>
        <v>No</v>
      </c>
      <c r="J979" s="7" t="str">
        <f>VLOOKUP($A979,'Medical Examinations'!$A$1:$P$2336,15,FALSE)</f>
        <v>Obesity</v>
      </c>
      <c r="K979" s="7" t="str">
        <f>VLOOKUP($A979,'Medical Examinations'!$A$1:$P$2336,16,FALSE)</f>
        <v>Prediabetes</v>
      </c>
      <c r="L979" s="12">
        <f>VLOOKUP($A979,'Hospitalisation Details'!$A$1:$U$2344,18,FALSE)</f>
        <v>23724</v>
      </c>
      <c r="M979" s="21">
        <f>VLOOKUP($A979,'Hospitalisation Details'!$A$1:$U$2344,21,FALSE)</f>
        <v>11365.95</v>
      </c>
      <c r="N979" s="9" t="str">
        <f>VLOOKUP($A979,'Hospitalisation Details'!$A$1:$U$2344,14,FALSE)</f>
        <v>tier - 3</v>
      </c>
      <c r="O979" s="9" t="str">
        <f>VLOOKUP($A979,'Hospitalisation Details'!$A$1:$U$2344,15,FALSE)</f>
        <v>tier - 2</v>
      </c>
      <c r="P979" s="9" t="str">
        <f>VLOOKUP($A979,'Hospitalisation Details'!$A$1:$U$2344,16,FALSE)</f>
        <v>R1011</v>
      </c>
      <c r="Q979" s="9">
        <f>VLOOKUP($A979,'Hospitalisation Details'!$A$1:$U$2344,20,FALSE)</f>
        <v>58</v>
      </c>
    </row>
    <row r="980" spans="1:17" ht="15.75" x14ac:dyDescent="0.25">
      <c r="A980" s="10" t="s">
        <v>1392</v>
      </c>
      <c r="B980" s="7" t="str">
        <f>VLOOKUP($A980,'Customer Names'!$A$1:$E$2336,4,FALSE)</f>
        <v xml:space="preserve">  Thomas J</v>
      </c>
      <c r="C980" s="7">
        <f>VLOOKUP($A980,'Medical Examinations'!$A$1:$P$2336,2,FALSE)</f>
        <v>36.08</v>
      </c>
      <c r="D980" s="7">
        <f>VLOOKUP($A980,'Medical Examinations'!$A$1:$P$2336,3,FALSE)</f>
        <v>5.73</v>
      </c>
      <c r="E980" s="7" t="str">
        <f>VLOOKUP($A980,'Medical Examinations'!$A$1:$P$2336,13,FALSE)</f>
        <v>Yes</v>
      </c>
      <c r="F980" s="7" t="str">
        <f>VLOOKUP($A980,'Medical Examinations'!$A$1:$P$2336,5,FALSE)</f>
        <v>No</v>
      </c>
      <c r="G980" s="7" t="str">
        <f>VLOOKUP($A980,'Medical Examinations'!$A$1:$P$2336,6,FALSE)</f>
        <v>No</v>
      </c>
      <c r="H980" s="7">
        <f>VLOOKUP($A980,'Medical Examinations'!$A$1:$P$2336,12,FALSE)</f>
        <v>1</v>
      </c>
      <c r="I980" s="7" t="str">
        <f>VLOOKUP($A980,'Medical Examinations'!$A$1:$P$2336,14,FALSE)</f>
        <v>No</v>
      </c>
      <c r="J980" s="7" t="str">
        <f>VLOOKUP($A980,'Medical Examinations'!$A$1:$P$2336,15,FALSE)</f>
        <v>Obesity</v>
      </c>
      <c r="K980" s="7" t="str">
        <f>VLOOKUP($A980,'Medical Examinations'!$A$1:$P$2336,16,FALSE)</f>
        <v>Prediabetes</v>
      </c>
      <c r="L980" s="12">
        <f>VLOOKUP($A980,'Hospitalisation Details'!$A$1:$U$2344,18,FALSE)</f>
        <v>23561</v>
      </c>
      <c r="M980" s="21">
        <f>VLOOKUP($A980,'Hospitalisation Details'!$A$1:$U$2344,21,FALSE)</f>
        <v>11363.28</v>
      </c>
      <c r="N980" s="9" t="str">
        <f>VLOOKUP($A980,'Hospitalisation Details'!$A$1:$U$2344,14,FALSE)</f>
        <v>tier - 3</v>
      </c>
      <c r="O980" s="9" t="str">
        <f>VLOOKUP($A980,'Hospitalisation Details'!$A$1:$U$2344,15,FALSE)</f>
        <v>tier - 1</v>
      </c>
      <c r="P980" s="9" t="str">
        <f>VLOOKUP($A980,'Hospitalisation Details'!$A$1:$U$2344,16,FALSE)</f>
        <v>R1013</v>
      </c>
      <c r="Q980" s="9">
        <f>VLOOKUP($A980,'Hospitalisation Details'!$A$1:$U$2344,20,FALSE)</f>
        <v>58</v>
      </c>
    </row>
    <row r="981" spans="1:17" ht="15.75" x14ac:dyDescent="0.25">
      <c r="A981" s="10" t="s">
        <v>1391</v>
      </c>
      <c r="B981" s="7" t="str">
        <f>VLOOKUP($A981,'Customer Names'!$A$1:$E$2336,4,FALSE)</f>
        <v xml:space="preserve">  Chris</v>
      </c>
      <c r="C981" s="7">
        <f>VLOOKUP($A981,'Medical Examinations'!$A$1:$P$2336,2,FALSE)</f>
        <v>35.700000000000003</v>
      </c>
      <c r="D981" s="7">
        <f>VLOOKUP($A981,'Medical Examinations'!$A$1:$P$2336,3,FALSE)</f>
        <v>5.47</v>
      </c>
      <c r="E981" s="7" t="str">
        <f>VLOOKUP($A981,'Medical Examinations'!$A$1:$P$2336,13,FALSE)</f>
        <v>Yes</v>
      </c>
      <c r="F981" s="7" t="str">
        <f>VLOOKUP($A981,'Medical Examinations'!$A$1:$P$2336,5,FALSE)</f>
        <v>No</v>
      </c>
      <c r="G981" s="7" t="str">
        <f>VLOOKUP($A981,'Medical Examinations'!$A$1:$P$2336,6,FALSE)</f>
        <v>No</v>
      </c>
      <c r="H981" s="7">
        <f>VLOOKUP($A981,'Medical Examinations'!$A$1:$P$2336,12,FALSE)</f>
        <v>1</v>
      </c>
      <c r="I981" s="7" t="str">
        <f>VLOOKUP($A981,'Medical Examinations'!$A$1:$P$2336,14,FALSE)</f>
        <v>No</v>
      </c>
      <c r="J981" s="7" t="str">
        <f>VLOOKUP($A981,'Medical Examinations'!$A$1:$P$2336,15,FALSE)</f>
        <v>Obesity</v>
      </c>
      <c r="K981" s="7" t="str">
        <f>VLOOKUP($A981,'Medical Examinations'!$A$1:$P$2336,16,FALSE)</f>
        <v>Normal</v>
      </c>
      <c r="L981" s="12">
        <f>VLOOKUP($A981,'Hospitalisation Details'!$A$1:$U$2344,18,FALSE)</f>
        <v>23562</v>
      </c>
      <c r="M981" s="21">
        <f>VLOOKUP($A981,'Hospitalisation Details'!$A$1:$U$2344,21,FALSE)</f>
        <v>11362.76</v>
      </c>
      <c r="N981" s="9" t="str">
        <f>VLOOKUP($A981,'Hospitalisation Details'!$A$1:$U$2344,14,FALSE)</f>
        <v>tier - 3</v>
      </c>
      <c r="O981" s="9" t="str">
        <f>VLOOKUP($A981,'Hospitalisation Details'!$A$1:$U$2344,15,FALSE)</f>
        <v>tier - 1</v>
      </c>
      <c r="P981" s="9" t="str">
        <f>VLOOKUP($A981,'Hospitalisation Details'!$A$1:$U$2344,16,FALSE)</f>
        <v>R1011</v>
      </c>
      <c r="Q981" s="9">
        <f>VLOOKUP($A981,'Hospitalisation Details'!$A$1:$U$2344,20,FALSE)</f>
        <v>58</v>
      </c>
    </row>
    <row r="982" spans="1:17" ht="15.75" x14ac:dyDescent="0.25">
      <c r="A982" s="10" t="s">
        <v>1390</v>
      </c>
      <c r="B982" s="7" t="str">
        <f>VLOOKUP($A982,'Customer Names'!$A$1:$E$2336,4,FALSE)</f>
        <v xml:space="preserve">  Graham</v>
      </c>
      <c r="C982" s="7">
        <f>VLOOKUP($A982,'Medical Examinations'!$A$1:$P$2336,2,FALSE)</f>
        <v>34.01</v>
      </c>
      <c r="D982" s="7">
        <f>VLOOKUP($A982,'Medical Examinations'!$A$1:$P$2336,3,FALSE)</f>
        <v>11.3</v>
      </c>
      <c r="E982" s="7" t="str">
        <f>VLOOKUP($A982,'Medical Examinations'!$A$1:$P$2336,13,FALSE)</f>
        <v>No</v>
      </c>
      <c r="F982" s="7" t="str">
        <f>VLOOKUP($A982,'Medical Examinations'!$A$1:$P$2336,5,FALSE)</f>
        <v>No</v>
      </c>
      <c r="G982" s="7" t="str">
        <f>VLOOKUP($A982,'Medical Examinations'!$A$1:$P$2336,6,FALSE)</f>
        <v>No</v>
      </c>
      <c r="H982" s="7" t="str">
        <f>VLOOKUP($A982,'Medical Examinations'!$A$1:$P$2336,12,FALSE)</f>
        <v>0</v>
      </c>
      <c r="I982" s="7" t="str">
        <f>VLOOKUP($A982,'Medical Examinations'!$A$1:$P$2336,14,FALSE)</f>
        <v>No</v>
      </c>
      <c r="J982" s="7" t="str">
        <f>VLOOKUP($A982,'Medical Examinations'!$A$1:$P$2336,15,FALSE)</f>
        <v>Obesity</v>
      </c>
      <c r="K982" s="7" t="str">
        <f>VLOOKUP($A982,'Medical Examinations'!$A$1:$P$2336,16,FALSE)</f>
        <v>Diabetes</v>
      </c>
      <c r="L982" s="12">
        <f>VLOOKUP($A982,'Hospitalisation Details'!$A$1:$U$2344,18,FALSE)</f>
        <v>24011</v>
      </c>
      <c r="M982" s="21">
        <f>VLOOKUP($A982,'Hospitalisation Details'!$A$1:$U$2344,21,FALSE)</f>
        <v>11356.66</v>
      </c>
      <c r="N982" s="9" t="str">
        <f>VLOOKUP($A982,'Hospitalisation Details'!$A$1:$U$2344,14,FALSE)</f>
        <v>tier - 3</v>
      </c>
      <c r="O982" s="9" t="str">
        <f>VLOOKUP($A982,'Hospitalisation Details'!$A$1:$U$2344,15,FALSE)</f>
        <v>tier - 3</v>
      </c>
      <c r="P982" s="9" t="str">
        <f>VLOOKUP($A982,'Hospitalisation Details'!$A$1:$U$2344,16,FALSE)</f>
        <v>R1012</v>
      </c>
      <c r="Q982" s="9">
        <f>VLOOKUP($A982,'Hospitalisation Details'!$A$1:$U$2344,20,FALSE)</f>
        <v>57</v>
      </c>
    </row>
    <row r="983" spans="1:17" ht="15.75" x14ac:dyDescent="0.25">
      <c r="A983" s="10" t="s">
        <v>1389</v>
      </c>
      <c r="B983" s="7" t="str">
        <f>VLOOKUP($A983,'Customer Names'!$A$1:$E$2336,4,FALSE)</f>
        <v xml:space="preserve">  Garrett</v>
      </c>
      <c r="C983" s="7">
        <f>VLOOKUP($A983,'Medical Examinations'!$A$1:$P$2336,2,FALSE)</f>
        <v>31.54</v>
      </c>
      <c r="D983" s="7">
        <f>VLOOKUP($A983,'Medical Examinations'!$A$1:$P$2336,3,FALSE)</f>
        <v>6.72</v>
      </c>
      <c r="E983" s="7" t="str">
        <f>VLOOKUP($A983,'Medical Examinations'!$A$1:$P$2336,13,FALSE)</f>
        <v>No</v>
      </c>
      <c r="F983" s="7" t="str">
        <f>VLOOKUP($A983,'Medical Examinations'!$A$1:$P$2336,5,FALSE)</f>
        <v>No</v>
      </c>
      <c r="G983" s="7" t="str">
        <f>VLOOKUP($A983,'Medical Examinations'!$A$1:$P$2336,6,FALSE)</f>
        <v>No</v>
      </c>
      <c r="H983" s="7" t="str">
        <f>VLOOKUP($A983,'Medical Examinations'!$A$1:$P$2336,12,FALSE)</f>
        <v>0</v>
      </c>
      <c r="I983" s="7" t="str">
        <f>VLOOKUP($A983,'Medical Examinations'!$A$1:$P$2336,14,FALSE)</f>
        <v>No</v>
      </c>
      <c r="J983" s="7" t="str">
        <f>VLOOKUP($A983,'Medical Examinations'!$A$1:$P$2336,15,FALSE)</f>
        <v>Obesity</v>
      </c>
      <c r="K983" s="7" t="str">
        <f>VLOOKUP($A983,'Medical Examinations'!$A$1:$P$2336,16,FALSE)</f>
        <v>Diabetes</v>
      </c>
      <c r="L983" s="12">
        <f>VLOOKUP($A983,'Hospitalisation Details'!$A$1:$U$2344,18,FALSE)</f>
        <v>24075</v>
      </c>
      <c r="M983" s="21">
        <f>VLOOKUP($A983,'Hospitalisation Details'!$A$1:$U$2344,21,FALSE)</f>
        <v>11353.23</v>
      </c>
      <c r="N983" s="9" t="str">
        <f>VLOOKUP($A983,'Hospitalisation Details'!$A$1:$U$2344,14,FALSE)</f>
        <v>tier - 3</v>
      </c>
      <c r="O983" s="9" t="str">
        <f>VLOOKUP($A983,'Hospitalisation Details'!$A$1:$U$2344,15,FALSE)</f>
        <v>tier - 1</v>
      </c>
      <c r="P983" s="9" t="str">
        <f>VLOOKUP($A983,'Hospitalisation Details'!$A$1:$U$2344,16,FALSE)</f>
        <v>R1012</v>
      </c>
      <c r="Q983" s="9">
        <f>VLOOKUP($A983,'Hospitalisation Details'!$A$1:$U$2344,20,FALSE)</f>
        <v>57</v>
      </c>
    </row>
    <row r="984" spans="1:17" ht="15.75" x14ac:dyDescent="0.25">
      <c r="A984" s="10" t="s">
        <v>1388</v>
      </c>
      <c r="B984" s="7" t="str">
        <f>VLOOKUP($A984,'Customer Names'!$A$1:$E$2336,4,FALSE)</f>
        <v xml:space="preserve">  Andrew</v>
      </c>
      <c r="C984" s="7">
        <f>VLOOKUP($A984,'Medical Examinations'!$A$1:$P$2336,2,FALSE)</f>
        <v>23.3</v>
      </c>
      <c r="D984" s="7">
        <f>VLOOKUP($A984,'Medical Examinations'!$A$1:$P$2336,3,FALSE)</f>
        <v>5.36</v>
      </c>
      <c r="E984" s="7" t="str">
        <f>VLOOKUP($A984,'Medical Examinations'!$A$1:$P$2336,13,FALSE)</f>
        <v>Yes</v>
      </c>
      <c r="F984" s="7" t="str">
        <f>VLOOKUP($A984,'Medical Examinations'!$A$1:$P$2336,5,FALSE)</f>
        <v>No</v>
      </c>
      <c r="G984" s="7" t="str">
        <f>VLOOKUP($A984,'Medical Examinations'!$A$1:$P$2336,6,FALSE)</f>
        <v>No</v>
      </c>
      <c r="H984" s="7">
        <f>VLOOKUP($A984,'Medical Examinations'!$A$1:$P$2336,12,FALSE)</f>
        <v>1</v>
      </c>
      <c r="I984" s="7" t="str">
        <f>VLOOKUP($A984,'Medical Examinations'!$A$1:$P$2336,14,FALSE)</f>
        <v>No</v>
      </c>
      <c r="J984" s="7" t="str">
        <f>VLOOKUP($A984,'Medical Examinations'!$A$1:$P$2336,15,FALSE)</f>
        <v>Normal weight</v>
      </c>
      <c r="K984" s="7" t="str">
        <f>VLOOKUP($A984,'Medical Examinations'!$A$1:$P$2336,16,FALSE)</f>
        <v>Normal</v>
      </c>
      <c r="L984" s="12">
        <f>VLOOKUP($A984,'Hospitalisation Details'!$A$1:$U$2344,18,FALSE)</f>
        <v>23570</v>
      </c>
      <c r="M984" s="21">
        <f>VLOOKUP($A984,'Hospitalisation Details'!$A$1:$U$2344,21,FALSE)</f>
        <v>11345.52</v>
      </c>
      <c r="N984" s="9" t="str">
        <f>VLOOKUP($A984,'Hospitalisation Details'!$A$1:$U$2344,14,FALSE)</f>
        <v>tier - 3</v>
      </c>
      <c r="O984" s="9" t="str">
        <f>VLOOKUP($A984,'Hospitalisation Details'!$A$1:$U$2344,15,FALSE)</f>
        <v>tier - 3</v>
      </c>
      <c r="P984" s="9" t="str">
        <f>VLOOKUP($A984,'Hospitalisation Details'!$A$1:$U$2344,16,FALSE)</f>
        <v>R1011</v>
      </c>
      <c r="Q984" s="9">
        <f>VLOOKUP($A984,'Hospitalisation Details'!$A$1:$U$2344,20,FALSE)</f>
        <v>58</v>
      </c>
    </row>
    <row r="985" spans="1:17" ht="15.75" x14ac:dyDescent="0.25">
      <c r="A985" s="10" t="s">
        <v>1387</v>
      </c>
      <c r="B985" s="7" t="str">
        <f>VLOOKUP($A985,'Customer Names'!$A$1:$E$2336,4,FALSE)</f>
        <v xml:space="preserve">  Annabelle M</v>
      </c>
      <c r="C985" s="7">
        <f>VLOOKUP($A985,'Medical Examinations'!$A$1:$P$2336,2,FALSE)</f>
        <v>27.75</v>
      </c>
      <c r="D985" s="7">
        <f>VLOOKUP($A985,'Medical Examinations'!$A$1:$P$2336,3,FALSE)</f>
        <v>9.8800000000000008</v>
      </c>
      <c r="E985" s="7" t="str">
        <f>VLOOKUP($A985,'Medical Examinations'!$A$1:$P$2336,13,FALSE)</f>
        <v>No</v>
      </c>
      <c r="F985" s="7" t="str">
        <f>VLOOKUP($A985,'Medical Examinations'!$A$1:$P$2336,5,FALSE)</f>
        <v>No</v>
      </c>
      <c r="G985" s="7" t="str">
        <f>VLOOKUP($A985,'Medical Examinations'!$A$1:$P$2336,6,FALSE)</f>
        <v>No</v>
      </c>
      <c r="H985" s="7" t="str">
        <f>VLOOKUP($A985,'Medical Examinations'!$A$1:$P$2336,12,FALSE)</f>
        <v>0</v>
      </c>
      <c r="I985" s="7" t="str">
        <f>VLOOKUP($A985,'Medical Examinations'!$A$1:$P$2336,14,FALSE)</f>
        <v>No</v>
      </c>
      <c r="J985" s="7" t="str">
        <f>VLOOKUP($A985,'Medical Examinations'!$A$1:$P$2336,15,FALSE)</f>
        <v>Over weight</v>
      </c>
      <c r="K985" s="7" t="str">
        <f>VLOOKUP($A985,'Medical Examinations'!$A$1:$P$2336,16,FALSE)</f>
        <v>Diabetes</v>
      </c>
      <c r="L985" s="12">
        <f>VLOOKUP($A985,'Hospitalisation Details'!$A$1:$U$2344,18,FALSE)</f>
        <v>25144</v>
      </c>
      <c r="M985" s="21">
        <f>VLOOKUP($A985,'Hospitalisation Details'!$A$1:$U$2344,21,FALSE)</f>
        <v>11344.32</v>
      </c>
      <c r="N985" s="9" t="str">
        <f>VLOOKUP($A985,'Hospitalisation Details'!$A$1:$U$2344,14,FALSE)</f>
        <v>tier - 3</v>
      </c>
      <c r="O985" s="9" t="str">
        <f>VLOOKUP($A985,'Hospitalisation Details'!$A$1:$U$2344,15,FALSE)</f>
        <v>tier - 2</v>
      </c>
      <c r="P985" s="9" t="str">
        <f>VLOOKUP($A985,'Hospitalisation Details'!$A$1:$U$2344,16,FALSE)</f>
        <v>R1025</v>
      </c>
      <c r="Q985" s="9">
        <f>VLOOKUP($A985,'Hospitalisation Details'!$A$1:$U$2344,20,FALSE)</f>
        <v>54</v>
      </c>
    </row>
    <row r="986" spans="1:17" ht="15.75" x14ac:dyDescent="0.25">
      <c r="A986" s="10" t="s">
        <v>1386</v>
      </c>
      <c r="B986" s="7" t="str">
        <f>VLOOKUP($A986,'Customer Names'!$A$1:$E$2336,4,FALSE)</f>
        <v xml:space="preserve">  Daniel T</v>
      </c>
      <c r="C986" s="7">
        <f>VLOOKUP($A986,'Medical Examinations'!$A$1:$P$2336,2,FALSE)</f>
        <v>42.46</v>
      </c>
      <c r="D986" s="7">
        <f>VLOOKUP($A986,'Medical Examinations'!$A$1:$P$2336,3,FALSE)</f>
        <v>4.1100000000000003</v>
      </c>
      <c r="E986" s="7" t="str">
        <f>VLOOKUP($A986,'Medical Examinations'!$A$1:$P$2336,13,FALSE)</f>
        <v>No</v>
      </c>
      <c r="F986" s="7" t="str">
        <f>VLOOKUP($A986,'Medical Examinations'!$A$1:$P$2336,5,FALSE)</f>
        <v>No</v>
      </c>
      <c r="G986" s="7" t="str">
        <f>VLOOKUP($A986,'Medical Examinations'!$A$1:$P$2336,6,FALSE)</f>
        <v>No</v>
      </c>
      <c r="H986" s="7" t="str">
        <f>VLOOKUP($A986,'Medical Examinations'!$A$1:$P$2336,12,FALSE)</f>
        <v>0</v>
      </c>
      <c r="I986" s="7" t="str">
        <f>VLOOKUP($A986,'Medical Examinations'!$A$1:$P$2336,14,FALSE)</f>
        <v>No</v>
      </c>
      <c r="J986" s="7" t="str">
        <f>VLOOKUP($A986,'Medical Examinations'!$A$1:$P$2336,15,FALSE)</f>
        <v>Obesity</v>
      </c>
      <c r="K986" s="7" t="str">
        <f>VLOOKUP($A986,'Medical Examinations'!$A$1:$P$2336,16,FALSE)</f>
        <v>Normal</v>
      </c>
      <c r="L986" s="12">
        <f>VLOOKUP($A986,'Hospitalisation Details'!$A$1:$U$2344,18,FALSE)</f>
        <v>32739</v>
      </c>
      <c r="M986" s="21">
        <f>VLOOKUP($A986,'Hospitalisation Details'!$A$1:$U$2344,21,FALSE)</f>
        <v>11326.71</v>
      </c>
      <c r="N986" s="9" t="str">
        <f>VLOOKUP($A986,'Hospitalisation Details'!$A$1:$U$2344,14,FALSE)</f>
        <v>tier - 3</v>
      </c>
      <c r="O986" s="9" t="str">
        <f>VLOOKUP($A986,'Hospitalisation Details'!$A$1:$U$2344,15,FALSE)</f>
        <v>tier - 3</v>
      </c>
      <c r="P986" s="9" t="str">
        <f>VLOOKUP($A986,'Hospitalisation Details'!$A$1:$U$2344,16,FALSE)</f>
        <v>R1013</v>
      </c>
      <c r="Q986" s="9">
        <f>VLOOKUP($A986,'Hospitalisation Details'!$A$1:$U$2344,20,FALSE)</f>
        <v>33</v>
      </c>
    </row>
    <row r="987" spans="1:17" ht="15.75" x14ac:dyDescent="0.25">
      <c r="A987" s="10" t="s">
        <v>1385</v>
      </c>
      <c r="B987" s="7" t="str">
        <f>VLOOKUP($A987,'Customer Names'!$A$1:$E$2336,4,FALSE)</f>
        <v xml:space="preserve">  Deanne</v>
      </c>
      <c r="C987" s="7">
        <f>VLOOKUP($A987,'Medical Examinations'!$A$1:$P$2336,2,FALSE)</f>
        <v>54.47</v>
      </c>
      <c r="D987" s="7">
        <f>VLOOKUP($A987,'Medical Examinations'!$A$1:$P$2336,3,FALSE)</f>
        <v>7.48</v>
      </c>
      <c r="E987" s="7" t="str">
        <f>VLOOKUP($A987,'Medical Examinations'!$A$1:$P$2336,13,FALSE)</f>
        <v>No</v>
      </c>
      <c r="F987" s="7" t="str">
        <f>VLOOKUP($A987,'Medical Examinations'!$A$1:$P$2336,5,FALSE)</f>
        <v>No</v>
      </c>
      <c r="G987" s="7" t="str">
        <f>VLOOKUP($A987,'Medical Examinations'!$A$1:$P$2336,6,FALSE)</f>
        <v>No</v>
      </c>
      <c r="H987" s="7" t="str">
        <f>VLOOKUP($A987,'Medical Examinations'!$A$1:$P$2336,12,FALSE)</f>
        <v>0</v>
      </c>
      <c r="I987" s="7" t="str">
        <f>VLOOKUP($A987,'Medical Examinations'!$A$1:$P$2336,14,FALSE)</f>
        <v>No</v>
      </c>
      <c r="J987" s="7" t="str">
        <f>VLOOKUP($A987,'Medical Examinations'!$A$1:$P$2336,15,FALSE)</f>
        <v>Obesity</v>
      </c>
      <c r="K987" s="7" t="str">
        <f>VLOOKUP($A987,'Medical Examinations'!$A$1:$P$2336,16,FALSE)</f>
        <v>Diabetes</v>
      </c>
      <c r="L987" s="12">
        <f>VLOOKUP($A987,'Hospitalisation Details'!$A$1:$U$2344,18,FALSE)</f>
        <v>37519</v>
      </c>
      <c r="M987" s="21">
        <f>VLOOKUP($A987,'Hospitalisation Details'!$A$1:$U$2344,21,FALSE)</f>
        <v>11321.49</v>
      </c>
      <c r="N987" s="9" t="str">
        <f>VLOOKUP($A987,'Hospitalisation Details'!$A$1:$U$2344,14,FALSE)</f>
        <v>tier - 3</v>
      </c>
      <c r="O987" s="9" t="str">
        <f>VLOOKUP($A987,'Hospitalisation Details'!$A$1:$U$2344,15,FALSE)</f>
        <v>tier - 3</v>
      </c>
      <c r="P987" s="9" t="str">
        <f>VLOOKUP($A987,'Hospitalisation Details'!$A$1:$U$2344,16,FALSE)</f>
        <v>R1012</v>
      </c>
      <c r="Q987" s="9">
        <f>VLOOKUP($A987,'Hospitalisation Details'!$A$1:$U$2344,20,FALSE)</f>
        <v>20</v>
      </c>
    </row>
    <row r="988" spans="1:17" ht="15.75" x14ac:dyDescent="0.25">
      <c r="A988" s="10" t="s">
        <v>1384</v>
      </c>
      <c r="B988" s="7" t="str">
        <f>VLOOKUP($A988,'Customer Names'!$A$1:$E$2336,4,FALSE)</f>
        <v xml:space="preserve">  Carrie</v>
      </c>
      <c r="C988" s="7">
        <f>VLOOKUP($A988,'Medical Examinations'!$A$1:$P$2336,2,FALSE)</f>
        <v>24.93</v>
      </c>
      <c r="D988" s="7">
        <f>VLOOKUP($A988,'Medical Examinations'!$A$1:$P$2336,3,FALSE)</f>
        <v>9.18</v>
      </c>
      <c r="E988" s="7" t="str">
        <f>VLOOKUP($A988,'Medical Examinations'!$A$1:$P$2336,13,FALSE)</f>
        <v>Yes</v>
      </c>
      <c r="F988" s="7" t="str">
        <f>VLOOKUP($A988,'Medical Examinations'!$A$1:$P$2336,5,FALSE)</f>
        <v>No</v>
      </c>
      <c r="G988" s="7" t="str">
        <f>VLOOKUP($A988,'Medical Examinations'!$A$1:$P$2336,6,FALSE)</f>
        <v>Yes</v>
      </c>
      <c r="H988" s="7">
        <f>VLOOKUP($A988,'Medical Examinations'!$A$1:$P$2336,12,FALSE)</f>
        <v>1</v>
      </c>
      <c r="I988" s="7" t="str">
        <f>VLOOKUP($A988,'Medical Examinations'!$A$1:$P$2336,14,FALSE)</f>
        <v>No</v>
      </c>
      <c r="J988" s="7" t="str">
        <f>VLOOKUP($A988,'Medical Examinations'!$A$1:$P$2336,15,FALSE)</f>
        <v>Normal weight</v>
      </c>
      <c r="K988" s="7" t="str">
        <f>VLOOKUP($A988,'Medical Examinations'!$A$1:$P$2336,16,FALSE)</f>
        <v>Diabetes</v>
      </c>
      <c r="L988" s="12">
        <f>VLOOKUP($A988,'Hospitalisation Details'!$A$1:$U$2344,18,FALSE)</f>
        <v>23203</v>
      </c>
      <c r="M988" s="21">
        <f>VLOOKUP($A988,'Hospitalisation Details'!$A$1:$U$2344,21,FALSE)</f>
        <v>11319.12</v>
      </c>
      <c r="N988" s="9" t="str">
        <f>VLOOKUP($A988,'Hospitalisation Details'!$A$1:$U$2344,14,FALSE)</f>
        <v>tier - 3</v>
      </c>
      <c r="O988" s="9" t="str">
        <f>VLOOKUP($A988,'Hospitalisation Details'!$A$1:$U$2344,15,FALSE)</f>
        <v>tier - 1</v>
      </c>
      <c r="P988" s="9" t="str">
        <f>VLOOKUP($A988,'Hospitalisation Details'!$A$1:$U$2344,16,FALSE)</f>
        <v>R1012</v>
      </c>
      <c r="Q988" s="9">
        <f>VLOOKUP($A988,'Hospitalisation Details'!$A$1:$U$2344,20,FALSE)</f>
        <v>59</v>
      </c>
    </row>
    <row r="989" spans="1:17" ht="15.75" x14ac:dyDescent="0.25">
      <c r="A989" s="10" t="s">
        <v>1383</v>
      </c>
      <c r="B989" s="7" t="str">
        <f>VLOOKUP($A989,'Customer Names'!$A$1:$E$2336,4,FALSE)</f>
        <v xml:space="preserve">  Suzanne</v>
      </c>
      <c r="C989" s="7">
        <f>VLOOKUP($A989,'Medical Examinations'!$A$1:$P$2336,2,FALSE)</f>
        <v>48.12</v>
      </c>
      <c r="D989" s="7">
        <f>VLOOKUP($A989,'Medical Examinations'!$A$1:$P$2336,3,FALSE)</f>
        <v>4.51</v>
      </c>
      <c r="E989" s="7" t="str">
        <f>VLOOKUP($A989,'Medical Examinations'!$A$1:$P$2336,13,FALSE)</f>
        <v>Yes</v>
      </c>
      <c r="F989" s="7" t="str">
        <f>VLOOKUP($A989,'Medical Examinations'!$A$1:$P$2336,5,FALSE)</f>
        <v>No</v>
      </c>
      <c r="G989" s="7" t="str">
        <f>VLOOKUP($A989,'Medical Examinations'!$A$1:$P$2336,6,FALSE)</f>
        <v>No</v>
      </c>
      <c r="H989" s="7">
        <f>VLOOKUP($A989,'Medical Examinations'!$A$1:$P$2336,12,FALSE)</f>
        <v>1</v>
      </c>
      <c r="I989" s="7" t="str">
        <f>VLOOKUP($A989,'Medical Examinations'!$A$1:$P$2336,14,FALSE)</f>
        <v>No</v>
      </c>
      <c r="J989" s="7" t="str">
        <f>VLOOKUP($A989,'Medical Examinations'!$A$1:$P$2336,15,FALSE)</f>
        <v>Obesity</v>
      </c>
      <c r="K989" s="7" t="str">
        <f>VLOOKUP($A989,'Medical Examinations'!$A$1:$P$2336,16,FALSE)</f>
        <v>Normal</v>
      </c>
      <c r="L989" s="12">
        <f>VLOOKUP($A989,'Hospitalisation Details'!$A$1:$U$2344,18,FALSE)</f>
        <v>35043</v>
      </c>
      <c r="M989" s="21">
        <f>VLOOKUP($A989,'Hospitalisation Details'!$A$1:$U$2344,21,FALSE)</f>
        <v>11318.57</v>
      </c>
      <c r="N989" s="9" t="str">
        <f>VLOOKUP($A989,'Hospitalisation Details'!$A$1:$U$2344,14,FALSE)</f>
        <v>tier - 3</v>
      </c>
      <c r="O989" s="9" t="str">
        <f>VLOOKUP($A989,'Hospitalisation Details'!$A$1:$U$2344,15,FALSE)</f>
        <v>tier - 2</v>
      </c>
      <c r="P989" s="9" t="str">
        <f>VLOOKUP($A989,'Hospitalisation Details'!$A$1:$U$2344,16,FALSE)</f>
        <v>R1026</v>
      </c>
      <c r="Q989" s="9">
        <f>VLOOKUP($A989,'Hospitalisation Details'!$A$1:$U$2344,20,FALSE)</f>
        <v>27</v>
      </c>
    </row>
    <row r="990" spans="1:17" ht="15.75" x14ac:dyDescent="0.25">
      <c r="A990" s="10" t="s">
        <v>1382</v>
      </c>
      <c r="B990" s="7" t="str">
        <f>VLOOKUP($A990,'Customer Names'!$A$1:$E$2336,4,FALSE)</f>
        <v xml:space="preserve">  Jasmine P</v>
      </c>
      <c r="C990" s="7">
        <f>VLOOKUP($A990,'Medical Examinations'!$A$1:$P$2336,2,FALSE)</f>
        <v>24.91</v>
      </c>
      <c r="D990" s="7">
        <f>VLOOKUP($A990,'Medical Examinations'!$A$1:$P$2336,3,FALSE)</f>
        <v>7.33</v>
      </c>
      <c r="E990" s="7" t="str">
        <f>VLOOKUP($A990,'Medical Examinations'!$A$1:$P$2336,13,FALSE)</f>
        <v>Yes</v>
      </c>
      <c r="F990" s="7" t="str">
        <f>VLOOKUP($A990,'Medical Examinations'!$A$1:$P$2336,5,FALSE)</f>
        <v>No</v>
      </c>
      <c r="G990" s="7" t="str">
        <f>VLOOKUP($A990,'Medical Examinations'!$A$1:$P$2336,6,FALSE)</f>
        <v>Yes</v>
      </c>
      <c r="H990" s="7">
        <f>VLOOKUP($A990,'Medical Examinations'!$A$1:$P$2336,12,FALSE)</f>
        <v>1</v>
      </c>
      <c r="I990" s="7" t="str">
        <f>VLOOKUP($A990,'Medical Examinations'!$A$1:$P$2336,14,FALSE)</f>
        <v>No</v>
      </c>
      <c r="J990" s="7" t="str">
        <f>VLOOKUP($A990,'Medical Examinations'!$A$1:$P$2336,15,FALSE)</f>
        <v>Normal weight</v>
      </c>
      <c r="K990" s="7" t="str">
        <f>VLOOKUP($A990,'Medical Examinations'!$A$1:$P$2336,16,FALSE)</f>
        <v>Diabetes</v>
      </c>
      <c r="L990" s="12">
        <f>VLOOKUP($A990,'Hospitalisation Details'!$A$1:$U$2344,18,FALSE)</f>
        <v>23337</v>
      </c>
      <c r="M990" s="21">
        <f>VLOOKUP($A990,'Hospitalisation Details'!$A$1:$U$2344,21,FALSE)</f>
        <v>11312.33</v>
      </c>
      <c r="N990" s="9" t="str">
        <f>VLOOKUP($A990,'Hospitalisation Details'!$A$1:$U$2344,14,FALSE)</f>
        <v>tier - 3</v>
      </c>
      <c r="O990" s="9" t="str">
        <f>VLOOKUP($A990,'Hospitalisation Details'!$A$1:$U$2344,15,FALSE)</f>
        <v>tier - 3</v>
      </c>
      <c r="P990" s="9" t="str">
        <f>VLOOKUP($A990,'Hospitalisation Details'!$A$1:$U$2344,16,FALSE)</f>
        <v>R1012</v>
      </c>
      <c r="Q990" s="9">
        <f>VLOOKUP($A990,'Hospitalisation Details'!$A$1:$U$2344,20,FALSE)</f>
        <v>59</v>
      </c>
    </row>
    <row r="991" spans="1:17" ht="15.75" x14ac:dyDescent="0.25">
      <c r="A991" s="10" t="s">
        <v>1381</v>
      </c>
      <c r="B991" s="7" t="str">
        <f>VLOOKUP($A991,'Customer Names'!$A$1:$E$2336,4,FALSE)</f>
        <v xml:space="preserve">  Jennifer</v>
      </c>
      <c r="C991" s="7">
        <f>VLOOKUP($A991,'Medical Examinations'!$A$1:$P$2336,2,FALSE)</f>
        <v>27.645</v>
      </c>
      <c r="D991" s="7">
        <f>VLOOKUP($A991,'Medical Examinations'!$A$1:$P$2336,3,FALSE)</f>
        <v>10.56</v>
      </c>
      <c r="E991" s="7" t="str">
        <f>VLOOKUP($A991,'Medical Examinations'!$A$1:$P$2336,13,FALSE)</f>
        <v>No</v>
      </c>
      <c r="F991" s="7" t="str">
        <f>VLOOKUP($A991,'Medical Examinations'!$A$1:$P$2336,5,FALSE)</f>
        <v>No</v>
      </c>
      <c r="G991" s="7" t="str">
        <f>VLOOKUP($A991,'Medical Examinations'!$A$1:$P$2336,6,FALSE)</f>
        <v>No</v>
      </c>
      <c r="H991" s="7" t="str">
        <f>VLOOKUP($A991,'Medical Examinations'!$A$1:$P$2336,12,FALSE)</f>
        <v>0</v>
      </c>
      <c r="I991" s="7" t="str">
        <f>VLOOKUP($A991,'Medical Examinations'!$A$1:$P$2336,14,FALSE)</f>
        <v>No</v>
      </c>
      <c r="J991" s="7" t="str">
        <f>VLOOKUP($A991,'Medical Examinations'!$A$1:$P$2336,15,FALSE)</f>
        <v>Over weight</v>
      </c>
      <c r="K991" s="7" t="str">
        <f>VLOOKUP($A991,'Medical Examinations'!$A$1:$P$2336,16,FALSE)</f>
        <v>Diabetes</v>
      </c>
      <c r="L991" s="12">
        <f>VLOOKUP($A991,'Hospitalisation Details'!$A$1:$U$2344,18,FALSE)</f>
        <v>25117</v>
      </c>
      <c r="M991" s="21">
        <f>VLOOKUP($A991,'Hospitalisation Details'!$A$1:$U$2344,21,FALSE)</f>
        <v>11305.93</v>
      </c>
      <c r="N991" s="9" t="str">
        <f>VLOOKUP($A991,'Hospitalisation Details'!$A$1:$U$2344,14,FALSE)</f>
        <v>tier - 3</v>
      </c>
      <c r="O991" s="9" t="str">
        <f>VLOOKUP($A991,'Hospitalisation Details'!$A$1:$U$2344,15,FALSE)</f>
        <v>tier - 1</v>
      </c>
      <c r="P991" s="9" t="str">
        <f>VLOOKUP($A991,'Hospitalisation Details'!$A$1:$U$2344,16,FALSE)</f>
        <v>R1012</v>
      </c>
      <c r="Q991" s="9">
        <f>VLOOKUP($A991,'Hospitalisation Details'!$A$1:$U$2344,20,FALSE)</f>
        <v>54</v>
      </c>
    </row>
    <row r="992" spans="1:17" ht="15.75" x14ac:dyDescent="0.25">
      <c r="A992" s="10" t="s">
        <v>1380</v>
      </c>
      <c r="B992" s="7" t="str">
        <f>VLOOKUP($A992,'Customer Names'!$A$1:$E$2336,4,FALSE)</f>
        <v xml:space="preserve">  Tracie</v>
      </c>
      <c r="C992" s="7">
        <f>VLOOKUP($A992,'Medical Examinations'!$A$1:$P$2336,2,FALSE)</f>
        <v>33.700000000000003</v>
      </c>
      <c r="D992" s="7">
        <f>VLOOKUP($A992,'Medical Examinations'!$A$1:$P$2336,3,FALSE)</f>
        <v>4.01</v>
      </c>
      <c r="E992" s="7" t="str">
        <f>VLOOKUP($A992,'Medical Examinations'!$A$1:$P$2336,13,FALSE)</f>
        <v>No</v>
      </c>
      <c r="F992" s="7" t="str">
        <f>VLOOKUP($A992,'Medical Examinations'!$A$1:$P$2336,5,FALSE)</f>
        <v>No</v>
      </c>
      <c r="G992" s="7" t="str">
        <f>VLOOKUP($A992,'Medical Examinations'!$A$1:$P$2336,6,FALSE)</f>
        <v>No</v>
      </c>
      <c r="H992" s="7">
        <f>VLOOKUP($A992,'Medical Examinations'!$A$1:$P$2336,12,FALSE)</f>
        <v>2</v>
      </c>
      <c r="I992" s="7" t="str">
        <f>VLOOKUP($A992,'Medical Examinations'!$A$1:$P$2336,14,FALSE)</f>
        <v>No</v>
      </c>
      <c r="J992" s="7" t="str">
        <f>VLOOKUP($A992,'Medical Examinations'!$A$1:$P$2336,15,FALSE)</f>
        <v>Obesity</v>
      </c>
      <c r="K992" s="7" t="str">
        <f>VLOOKUP($A992,'Medical Examinations'!$A$1:$P$2336,16,FALSE)</f>
        <v>Normal</v>
      </c>
      <c r="L992" s="12">
        <f>VLOOKUP($A992,'Hospitalisation Details'!$A$1:$U$2344,18,FALSE)</f>
        <v>26567</v>
      </c>
      <c r="M992" s="21">
        <f>VLOOKUP($A992,'Hospitalisation Details'!$A$1:$U$2344,21,FALSE)</f>
        <v>11299.34</v>
      </c>
      <c r="N992" s="9" t="str">
        <f>VLOOKUP($A992,'Hospitalisation Details'!$A$1:$U$2344,14,FALSE)</f>
        <v>tier - 3</v>
      </c>
      <c r="O992" s="9" t="str">
        <f>VLOOKUP($A992,'Hospitalisation Details'!$A$1:$U$2344,15,FALSE)</f>
        <v>tier - 2</v>
      </c>
      <c r="P992" s="9" t="str">
        <f>VLOOKUP($A992,'Hospitalisation Details'!$A$1:$U$2344,16,FALSE)</f>
        <v>R1011</v>
      </c>
      <c r="Q992" s="9">
        <f>VLOOKUP($A992,'Hospitalisation Details'!$A$1:$U$2344,20,FALSE)</f>
        <v>50</v>
      </c>
    </row>
    <row r="993" spans="1:17" ht="15.75" x14ac:dyDescent="0.25">
      <c r="A993" s="10" t="s">
        <v>1379</v>
      </c>
      <c r="B993" s="7" t="str">
        <f>VLOOKUP($A993,'Customer Names'!$A$1:$E$2336,4,FALSE)</f>
        <v xml:space="preserve">  Tristan D</v>
      </c>
      <c r="C993" s="7">
        <f>VLOOKUP($A993,'Medical Examinations'!$A$1:$P$2336,2,FALSE)</f>
        <v>38.93</v>
      </c>
      <c r="D993" s="7">
        <f>VLOOKUP($A993,'Medical Examinations'!$A$1:$P$2336,3,FALSE)</f>
        <v>5.64</v>
      </c>
      <c r="E993" s="7" t="str">
        <f>VLOOKUP($A993,'Medical Examinations'!$A$1:$P$2336,13,FALSE)</f>
        <v>Yes</v>
      </c>
      <c r="F993" s="7" t="str">
        <f>VLOOKUP($A993,'Medical Examinations'!$A$1:$P$2336,5,FALSE)</f>
        <v>No</v>
      </c>
      <c r="G993" s="7" t="str">
        <f>VLOOKUP($A993,'Medical Examinations'!$A$1:$P$2336,6,FALSE)</f>
        <v>No</v>
      </c>
      <c r="H993" s="7">
        <f>VLOOKUP($A993,'Medical Examinations'!$A$1:$P$2336,12,FALSE)</f>
        <v>1</v>
      </c>
      <c r="I993" s="7" t="str">
        <f>VLOOKUP($A993,'Medical Examinations'!$A$1:$P$2336,14,FALSE)</f>
        <v>No</v>
      </c>
      <c r="J993" s="7" t="str">
        <f>VLOOKUP($A993,'Medical Examinations'!$A$1:$P$2336,15,FALSE)</f>
        <v>Obesity</v>
      </c>
      <c r="K993" s="7" t="str">
        <f>VLOOKUP($A993,'Medical Examinations'!$A$1:$P$2336,16,FALSE)</f>
        <v>Normal</v>
      </c>
      <c r="L993" s="12">
        <f>VLOOKUP($A993,'Hospitalisation Details'!$A$1:$U$2344,18,FALSE)</f>
        <v>32461</v>
      </c>
      <c r="M993" s="21">
        <f>VLOOKUP($A993,'Hospitalisation Details'!$A$1:$U$2344,21,FALSE)</f>
        <v>11294.57</v>
      </c>
      <c r="N993" s="9" t="str">
        <f>VLOOKUP($A993,'Hospitalisation Details'!$A$1:$U$2344,14,FALSE)</f>
        <v>tier - 3</v>
      </c>
      <c r="O993" s="9" t="str">
        <f>VLOOKUP($A993,'Hospitalisation Details'!$A$1:$U$2344,15,FALSE)</f>
        <v>tier - 1</v>
      </c>
      <c r="P993" s="9" t="str">
        <f>VLOOKUP($A993,'Hospitalisation Details'!$A$1:$U$2344,16,FALSE)</f>
        <v>R1022</v>
      </c>
      <c r="Q993" s="9">
        <f>VLOOKUP($A993,'Hospitalisation Details'!$A$1:$U$2344,20,FALSE)</f>
        <v>34</v>
      </c>
    </row>
    <row r="994" spans="1:17" ht="15.75" x14ac:dyDescent="0.25">
      <c r="A994" s="10" t="s">
        <v>1378</v>
      </c>
      <c r="B994" s="7" t="str">
        <f>VLOOKUP($A994,'Customer Names'!$A$1:$E$2336,4,FALSE)</f>
        <v xml:space="preserve">  Peiweng</v>
      </c>
      <c r="C994" s="7">
        <f>VLOOKUP($A994,'Medical Examinations'!$A$1:$P$2336,2,FALSE)</f>
        <v>32.774999999999999</v>
      </c>
      <c r="D994" s="7">
        <f>VLOOKUP($A994,'Medical Examinations'!$A$1:$P$2336,3,FALSE)</f>
        <v>8.02</v>
      </c>
      <c r="E994" s="7" t="str">
        <f>VLOOKUP($A994,'Medical Examinations'!$A$1:$P$2336,13,FALSE)</f>
        <v>Yes</v>
      </c>
      <c r="F994" s="7" t="str">
        <f>VLOOKUP($A994,'Medical Examinations'!$A$1:$P$2336,5,FALSE)</f>
        <v>No</v>
      </c>
      <c r="G994" s="7" t="str">
        <f>VLOOKUP($A994,'Medical Examinations'!$A$1:$P$2336,6,FALSE)</f>
        <v>No</v>
      </c>
      <c r="H994" s="7">
        <f>VLOOKUP($A994,'Medical Examinations'!$A$1:$P$2336,12,FALSE)</f>
        <v>2</v>
      </c>
      <c r="I994" s="7" t="str">
        <f>VLOOKUP($A994,'Medical Examinations'!$A$1:$P$2336,14,FALSE)</f>
        <v>No</v>
      </c>
      <c r="J994" s="7" t="str">
        <f>VLOOKUP($A994,'Medical Examinations'!$A$1:$P$2336,15,FALSE)</f>
        <v>Obesity</v>
      </c>
      <c r="K994" s="7" t="str">
        <f>VLOOKUP($A994,'Medical Examinations'!$A$1:$P$2336,16,FALSE)</f>
        <v>Diabetes</v>
      </c>
      <c r="L994" s="12">
        <f>VLOOKUP($A994,'Hospitalisation Details'!$A$1:$U$2344,18,FALSE)</f>
        <v>25741</v>
      </c>
      <c r="M994" s="21">
        <f>VLOOKUP($A994,'Hospitalisation Details'!$A$1:$U$2344,21,FALSE)</f>
        <v>11289.11</v>
      </c>
      <c r="N994" s="9" t="str">
        <f>VLOOKUP($A994,'Hospitalisation Details'!$A$1:$U$2344,14,FALSE)</f>
        <v>tier - 3</v>
      </c>
      <c r="O994" s="9" t="str">
        <f>VLOOKUP($A994,'Hospitalisation Details'!$A$1:$U$2344,15,FALSE)</f>
        <v>tier - 1</v>
      </c>
      <c r="P994" s="9" t="str">
        <f>VLOOKUP($A994,'Hospitalisation Details'!$A$1:$U$2344,16,FALSE)</f>
        <v>R1012</v>
      </c>
      <c r="Q994" s="9">
        <f>VLOOKUP($A994,'Hospitalisation Details'!$A$1:$U$2344,20,FALSE)</f>
        <v>52</v>
      </c>
    </row>
    <row r="995" spans="1:17" ht="15.75" x14ac:dyDescent="0.25">
      <c r="A995" s="10" t="s">
        <v>1377</v>
      </c>
      <c r="B995" s="7" t="str">
        <f>VLOOKUP($A995,'Customer Names'!$A$1:$E$2336,4,FALSE)</f>
        <v xml:space="preserve">  Theresa M</v>
      </c>
      <c r="C995" s="7">
        <f>VLOOKUP($A995,'Medical Examinations'!$A$1:$P$2336,2,FALSE)</f>
        <v>29.83</v>
      </c>
      <c r="D995" s="7">
        <f>VLOOKUP($A995,'Medical Examinations'!$A$1:$P$2336,3,FALSE)</f>
        <v>7.2</v>
      </c>
      <c r="E995" s="7" t="str">
        <f>VLOOKUP($A995,'Medical Examinations'!$A$1:$P$2336,13,FALSE)</f>
        <v>Yes</v>
      </c>
      <c r="F995" s="7" t="str">
        <f>VLOOKUP($A995,'Medical Examinations'!$A$1:$P$2336,5,FALSE)</f>
        <v>No</v>
      </c>
      <c r="G995" s="7" t="str">
        <f>VLOOKUP($A995,'Medical Examinations'!$A$1:$P$2336,6,FALSE)</f>
        <v>No</v>
      </c>
      <c r="H995" s="7" t="str">
        <f>VLOOKUP($A995,'Medical Examinations'!$A$1:$P$2336,12,FALSE)</f>
        <v>0</v>
      </c>
      <c r="I995" s="7" t="str">
        <f>VLOOKUP($A995,'Medical Examinations'!$A$1:$P$2336,14,FALSE)</f>
        <v>No</v>
      </c>
      <c r="J995" s="7" t="str">
        <f>VLOOKUP($A995,'Medical Examinations'!$A$1:$P$2336,15,FALSE)</f>
        <v>Over weight</v>
      </c>
      <c r="K995" s="7" t="str">
        <f>VLOOKUP($A995,'Medical Examinations'!$A$1:$P$2336,16,FALSE)</f>
        <v>Diabetes</v>
      </c>
      <c r="L995" s="12">
        <f>VLOOKUP($A995,'Hospitalisation Details'!$A$1:$U$2344,18,FALSE)</f>
        <v>24637</v>
      </c>
      <c r="M995" s="21">
        <f>VLOOKUP($A995,'Hospitalisation Details'!$A$1:$U$2344,21,FALSE)</f>
        <v>11286.54</v>
      </c>
      <c r="N995" s="9" t="str">
        <f>VLOOKUP($A995,'Hospitalisation Details'!$A$1:$U$2344,14,FALSE)</f>
        <v>tier - 3</v>
      </c>
      <c r="O995" s="9" t="str">
        <f>VLOOKUP($A995,'Hospitalisation Details'!$A$1:$U$2344,15,FALSE)</f>
        <v>tier - 3</v>
      </c>
      <c r="P995" s="9" t="str">
        <f>VLOOKUP($A995,'Hospitalisation Details'!$A$1:$U$2344,16,FALSE)</f>
        <v>R1024</v>
      </c>
      <c r="Q995" s="9">
        <f>VLOOKUP($A995,'Hospitalisation Details'!$A$1:$U$2344,20,FALSE)</f>
        <v>55</v>
      </c>
    </row>
    <row r="996" spans="1:17" ht="15.75" x14ac:dyDescent="0.25">
      <c r="A996" s="10" t="s">
        <v>1376</v>
      </c>
      <c r="B996" s="7" t="str">
        <f>VLOOKUP($A996,'Customer Names'!$A$1:$E$2336,4,FALSE)</f>
        <v xml:space="preserve">  Daniel J</v>
      </c>
      <c r="C996" s="7">
        <f>VLOOKUP($A996,'Medical Examinations'!$A$1:$P$2336,2,FALSE)</f>
        <v>28.31</v>
      </c>
      <c r="D996" s="7">
        <f>VLOOKUP($A996,'Medical Examinations'!$A$1:$P$2336,3,FALSE)</f>
        <v>4.55</v>
      </c>
      <c r="E996" s="7" t="str">
        <f>VLOOKUP($A996,'Medical Examinations'!$A$1:$P$2336,13,FALSE)</f>
        <v>No</v>
      </c>
      <c r="F996" s="7" t="str">
        <f>VLOOKUP($A996,'Medical Examinations'!$A$1:$P$2336,5,FALSE)</f>
        <v>yes</v>
      </c>
      <c r="G996" s="7" t="str">
        <f>VLOOKUP($A996,'Medical Examinations'!$A$1:$P$2336,6,FALSE)</f>
        <v>No</v>
      </c>
      <c r="H996" s="7">
        <f>VLOOKUP($A996,'Medical Examinations'!$A$1:$P$2336,12,FALSE)</f>
        <v>1</v>
      </c>
      <c r="I996" s="7" t="str">
        <f>VLOOKUP($A996,'Medical Examinations'!$A$1:$P$2336,14,FALSE)</f>
        <v>No</v>
      </c>
      <c r="J996" s="7" t="str">
        <f>VLOOKUP($A996,'Medical Examinations'!$A$1:$P$2336,15,FALSE)</f>
        <v>Over weight</v>
      </c>
      <c r="K996" s="7" t="str">
        <f>VLOOKUP($A996,'Medical Examinations'!$A$1:$P$2336,16,FALSE)</f>
        <v>Normal</v>
      </c>
      <c r="L996" s="12">
        <f>VLOOKUP($A996,'Hospitalisation Details'!$A$1:$U$2344,18,FALSE)</f>
        <v>38264</v>
      </c>
      <c r="M996" s="21">
        <f>VLOOKUP($A996,'Hospitalisation Details'!$A$1:$U$2344,21,FALSE)</f>
        <v>11272.33</v>
      </c>
      <c r="N996" s="9" t="str">
        <f>VLOOKUP($A996,'Hospitalisation Details'!$A$1:$U$2344,14,FALSE)</f>
        <v>tier - 3</v>
      </c>
      <c r="O996" s="9" t="str">
        <f>VLOOKUP($A996,'Hospitalisation Details'!$A$1:$U$2344,15,FALSE)</f>
        <v>tier - 2</v>
      </c>
      <c r="P996" s="9" t="str">
        <f>VLOOKUP($A996,'Hospitalisation Details'!$A$1:$U$2344,16,FALSE)</f>
        <v>R1019</v>
      </c>
      <c r="Q996" s="9">
        <f>VLOOKUP($A996,'Hospitalisation Details'!$A$1:$U$2344,20,FALSE)</f>
        <v>18</v>
      </c>
    </row>
    <row r="997" spans="1:17" ht="15.75" x14ac:dyDescent="0.25">
      <c r="A997" s="10" t="s">
        <v>1375</v>
      </c>
      <c r="B997" s="7" t="str">
        <f>VLOOKUP($A997,'Customer Names'!$A$1:$E$2336,4,FALSE)</f>
        <v xml:space="preserve">  Courtney M</v>
      </c>
      <c r="C997" s="7">
        <f>VLOOKUP($A997,'Medical Examinations'!$A$1:$P$2336,2,FALSE)</f>
        <v>29.79</v>
      </c>
      <c r="D997" s="7">
        <f>VLOOKUP($A997,'Medical Examinations'!$A$1:$P$2336,3,FALSE)</f>
        <v>9.0299999999999994</v>
      </c>
      <c r="E997" s="7" t="str">
        <f>VLOOKUP($A997,'Medical Examinations'!$A$1:$P$2336,13,FALSE)</f>
        <v>No</v>
      </c>
      <c r="F997" s="7" t="str">
        <f>VLOOKUP($A997,'Medical Examinations'!$A$1:$P$2336,5,FALSE)</f>
        <v>No</v>
      </c>
      <c r="G997" s="7" t="str">
        <f>VLOOKUP($A997,'Medical Examinations'!$A$1:$P$2336,6,FALSE)</f>
        <v>No</v>
      </c>
      <c r="H997" s="7" t="str">
        <f>VLOOKUP($A997,'Medical Examinations'!$A$1:$P$2336,12,FALSE)</f>
        <v>0</v>
      </c>
      <c r="I997" s="7" t="str">
        <f>VLOOKUP($A997,'Medical Examinations'!$A$1:$P$2336,14,FALSE)</f>
        <v>No</v>
      </c>
      <c r="J997" s="7" t="str">
        <f>VLOOKUP($A997,'Medical Examinations'!$A$1:$P$2336,15,FALSE)</f>
        <v>Over weight</v>
      </c>
      <c r="K997" s="7" t="str">
        <f>VLOOKUP($A997,'Medical Examinations'!$A$1:$P$2336,16,FALSE)</f>
        <v>Diabetes</v>
      </c>
      <c r="L997" s="12">
        <f>VLOOKUP($A997,'Hospitalisation Details'!$A$1:$U$2344,18,FALSE)</f>
        <v>26293</v>
      </c>
      <c r="M997" s="21">
        <f>VLOOKUP($A997,'Hospitalisation Details'!$A$1:$U$2344,21,FALSE)</f>
        <v>11265.71</v>
      </c>
      <c r="N997" s="9" t="str">
        <f>VLOOKUP($A997,'Hospitalisation Details'!$A$1:$U$2344,14,FALSE)</f>
        <v>tier - 3</v>
      </c>
      <c r="O997" s="9" t="str">
        <f>VLOOKUP($A997,'Hospitalisation Details'!$A$1:$U$2344,15,FALSE)</f>
        <v>tier - 1</v>
      </c>
      <c r="P997" s="9" t="str">
        <f>VLOOKUP($A997,'Hospitalisation Details'!$A$1:$U$2344,16,FALSE)</f>
        <v>R1025</v>
      </c>
      <c r="Q997" s="9">
        <f>VLOOKUP($A997,'Hospitalisation Details'!$A$1:$U$2344,20,FALSE)</f>
        <v>51</v>
      </c>
    </row>
    <row r="998" spans="1:17" ht="15.75" x14ac:dyDescent="0.25">
      <c r="A998" s="10" t="s">
        <v>1374</v>
      </c>
      <c r="B998" s="7" t="str">
        <f>VLOOKUP($A998,'Customer Names'!$A$1:$E$2336,4,FALSE)</f>
        <v xml:space="preserve">  Jose A</v>
      </c>
      <c r="C998" s="7">
        <f>VLOOKUP($A998,'Medical Examinations'!$A$1:$P$2336,2,FALSE)</f>
        <v>36.6</v>
      </c>
      <c r="D998" s="7">
        <f>VLOOKUP($A998,'Medical Examinations'!$A$1:$P$2336,3,FALSE)</f>
        <v>5.2</v>
      </c>
      <c r="E998" s="7" t="str">
        <f>VLOOKUP($A998,'Medical Examinations'!$A$1:$P$2336,13,FALSE)</f>
        <v>Yes</v>
      </c>
      <c r="F998" s="7" t="str">
        <f>VLOOKUP($A998,'Medical Examinations'!$A$1:$P$2336,5,FALSE)</f>
        <v>No</v>
      </c>
      <c r="G998" s="7" t="str">
        <f>VLOOKUP($A998,'Medical Examinations'!$A$1:$P$2336,6,FALSE)</f>
        <v>Yes</v>
      </c>
      <c r="H998" s="7">
        <f>VLOOKUP($A998,'Medical Examinations'!$A$1:$P$2336,12,FALSE)</f>
        <v>1</v>
      </c>
      <c r="I998" s="7" t="str">
        <f>VLOOKUP($A998,'Medical Examinations'!$A$1:$P$2336,14,FALSE)</f>
        <v>No</v>
      </c>
      <c r="J998" s="7" t="str">
        <f>VLOOKUP($A998,'Medical Examinations'!$A$1:$P$2336,15,FALSE)</f>
        <v>Obesity</v>
      </c>
      <c r="K998" s="7" t="str">
        <f>VLOOKUP($A998,'Medical Examinations'!$A$1:$P$2336,16,FALSE)</f>
        <v>Normal</v>
      </c>
      <c r="L998" s="12">
        <f>VLOOKUP($A998,'Hospitalisation Details'!$A$1:$U$2344,18,FALSE)</f>
        <v>25487</v>
      </c>
      <c r="M998" s="21">
        <f>VLOOKUP($A998,'Hospitalisation Details'!$A$1:$U$2344,21,FALSE)</f>
        <v>11264.54</v>
      </c>
      <c r="N998" s="9" t="str">
        <f>VLOOKUP($A998,'Hospitalisation Details'!$A$1:$U$2344,14,FALSE)</f>
        <v>tier - 3</v>
      </c>
      <c r="O998" s="9" t="str">
        <f>VLOOKUP($A998,'Hospitalisation Details'!$A$1:$U$2344,15,FALSE)</f>
        <v>tier - 2</v>
      </c>
      <c r="P998" s="9" t="str">
        <f>VLOOKUP($A998,'Hospitalisation Details'!$A$1:$U$2344,16,FALSE)</f>
        <v>R1011</v>
      </c>
      <c r="Q998" s="9">
        <f>VLOOKUP($A998,'Hospitalisation Details'!$A$1:$U$2344,20,FALSE)</f>
        <v>53</v>
      </c>
    </row>
    <row r="999" spans="1:17" ht="15.75" x14ac:dyDescent="0.25">
      <c r="A999" s="10" t="s">
        <v>1373</v>
      </c>
      <c r="B999" s="7" t="str">
        <f>VLOOKUP($A999,'Customer Names'!$A$1:$E$2336,4,FALSE)</f>
        <v xml:space="preserve">  Lauren</v>
      </c>
      <c r="C999" s="7">
        <f>VLOOKUP($A999,'Medical Examinations'!$A$1:$P$2336,2,FALSE)</f>
        <v>35.93</v>
      </c>
      <c r="D999" s="7">
        <f>VLOOKUP($A999,'Medical Examinations'!$A$1:$P$2336,3,FALSE)</f>
        <v>8.3000000000000007</v>
      </c>
      <c r="E999" s="7" t="str">
        <f>VLOOKUP($A999,'Medical Examinations'!$A$1:$P$2336,13,FALSE)</f>
        <v>Yes</v>
      </c>
      <c r="F999" s="7" t="str">
        <f>VLOOKUP($A999,'Medical Examinations'!$A$1:$P$2336,5,FALSE)</f>
        <v>No</v>
      </c>
      <c r="G999" s="7" t="str">
        <f>VLOOKUP($A999,'Medical Examinations'!$A$1:$P$2336,6,FALSE)</f>
        <v>No</v>
      </c>
      <c r="H999" s="7" t="str">
        <f>VLOOKUP($A999,'Medical Examinations'!$A$1:$P$2336,12,FALSE)</f>
        <v>0</v>
      </c>
      <c r="I999" s="7" t="str">
        <f>VLOOKUP($A999,'Medical Examinations'!$A$1:$P$2336,14,FALSE)</f>
        <v>No</v>
      </c>
      <c r="J999" s="7" t="str">
        <f>VLOOKUP($A999,'Medical Examinations'!$A$1:$P$2336,15,FALSE)</f>
        <v>Obesity</v>
      </c>
      <c r="K999" s="7" t="str">
        <f>VLOOKUP($A999,'Medical Examinations'!$A$1:$P$2336,16,FALSE)</f>
        <v>Diabetes</v>
      </c>
      <c r="L999" s="12">
        <f>VLOOKUP($A999,'Hospitalisation Details'!$A$1:$U$2344,18,FALSE)</f>
        <v>29861</v>
      </c>
      <c r="M999" s="21">
        <f>VLOOKUP($A999,'Hospitalisation Details'!$A$1:$U$2344,21,FALSE)</f>
        <v>11255.29</v>
      </c>
      <c r="N999" s="9" t="str">
        <f>VLOOKUP($A999,'Hospitalisation Details'!$A$1:$U$2344,14,FALSE)</f>
        <v>tier - 3</v>
      </c>
      <c r="O999" s="9" t="str">
        <f>VLOOKUP($A999,'Hospitalisation Details'!$A$1:$U$2344,15,FALSE)</f>
        <v>tier - 1</v>
      </c>
      <c r="P999" s="9" t="str">
        <f>VLOOKUP($A999,'Hospitalisation Details'!$A$1:$U$2344,16,FALSE)</f>
        <v>R1026</v>
      </c>
      <c r="Q999" s="9">
        <f>VLOOKUP($A999,'Hospitalisation Details'!$A$1:$U$2344,20,FALSE)</f>
        <v>41</v>
      </c>
    </row>
    <row r="1000" spans="1:17" ht="15.75" x14ac:dyDescent="0.25">
      <c r="A1000" s="10" t="s">
        <v>1372</v>
      </c>
      <c r="B1000" s="7" t="str">
        <f>VLOOKUP($A1000,'Customer Names'!$A$1:$E$2336,4,FALSE)</f>
        <v xml:space="preserve">  Jonathon M</v>
      </c>
      <c r="C1000" s="7">
        <f>VLOOKUP($A1000,'Medical Examinations'!$A$1:$P$2336,2,FALSE)</f>
        <v>28.6</v>
      </c>
      <c r="D1000" s="7">
        <f>VLOOKUP($A1000,'Medical Examinations'!$A$1:$P$2336,3,FALSE)</f>
        <v>5.56</v>
      </c>
      <c r="E1000" s="7" t="str">
        <f>VLOOKUP($A1000,'Medical Examinations'!$A$1:$P$2336,13,FALSE)</f>
        <v>Yes</v>
      </c>
      <c r="F1000" s="7" t="str">
        <f>VLOOKUP($A1000,'Medical Examinations'!$A$1:$P$2336,5,FALSE)</f>
        <v>No</v>
      </c>
      <c r="G1000" s="7" t="str">
        <f>VLOOKUP($A1000,'Medical Examinations'!$A$1:$P$2336,6,FALSE)</f>
        <v>Yes</v>
      </c>
      <c r="H1000" s="7">
        <f>VLOOKUP($A1000,'Medical Examinations'!$A$1:$P$2336,12,FALSE)</f>
        <v>1</v>
      </c>
      <c r="I1000" s="7" t="str">
        <f>VLOOKUP($A1000,'Medical Examinations'!$A$1:$P$2336,14,FALSE)</f>
        <v>No</v>
      </c>
      <c r="J1000" s="7" t="str">
        <f>VLOOKUP($A1000,'Medical Examinations'!$A$1:$P$2336,15,FALSE)</f>
        <v>Over weight</v>
      </c>
      <c r="K1000" s="7" t="str">
        <f>VLOOKUP($A1000,'Medical Examinations'!$A$1:$P$2336,16,FALSE)</f>
        <v>Normal</v>
      </c>
      <c r="L1000" s="12">
        <f>VLOOKUP($A1000,'Hospitalisation Details'!$A$1:$U$2344,18,FALSE)</f>
        <v>25435</v>
      </c>
      <c r="M1000" s="21">
        <f>VLOOKUP($A1000,'Hospitalisation Details'!$A$1:$U$2344,21,FALSE)</f>
        <v>11253.42</v>
      </c>
      <c r="N1000" s="9" t="str">
        <f>VLOOKUP($A1000,'Hospitalisation Details'!$A$1:$U$2344,14,FALSE)</f>
        <v>tier - 3</v>
      </c>
      <c r="O1000" s="9" t="str">
        <f>VLOOKUP($A1000,'Hospitalisation Details'!$A$1:$U$2344,15,FALSE)</f>
        <v>tier - 1</v>
      </c>
      <c r="P1000" s="9" t="str">
        <f>VLOOKUP($A1000,'Hospitalisation Details'!$A$1:$U$2344,16,FALSE)</f>
        <v>R1011</v>
      </c>
      <c r="Q1000" s="9">
        <f>VLOOKUP($A1000,'Hospitalisation Details'!$A$1:$U$2344,20,FALSE)</f>
        <v>53</v>
      </c>
    </row>
    <row r="1001" spans="1:17" ht="15.75" x14ac:dyDescent="0.25">
      <c r="A1001" s="10" t="s">
        <v>1371</v>
      </c>
      <c r="B1001" s="7" t="str">
        <f>VLOOKUP($A1001,'Customer Names'!$A$1:$E$2336,4,FALSE)</f>
        <v xml:space="preserve">  Stephanie A</v>
      </c>
      <c r="C1001" s="7">
        <f>VLOOKUP($A1001,'Medical Examinations'!$A$1:$P$2336,2,FALSE)</f>
        <v>39.17</v>
      </c>
      <c r="D1001" s="7">
        <f>VLOOKUP($A1001,'Medical Examinations'!$A$1:$P$2336,3,FALSE)</f>
        <v>4.1500000000000004</v>
      </c>
      <c r="E1001" s="7" t="str">
        <f>VLOOKUP($A1001,'Medical Examinations'!$A$1:$P$2336,13,FALSE)</f>
        <v>No</v>
      </c>
      <c r="F1001" s="7" t="str">
        <f>VLOOKUP($A1001,'Medical Examinations'!$A$1:$P$2336,5,FALSE)</f>
        <v>No</v>
      </c>
      <c r="G1001" s="7" t="str">
        <f>VLOOKUP($A1001,'Medical Examinations'!$A$1:$P$2336,6,FALSE)</f>
        <v>No</v>
      </c>
      <c r="H1001" s="7" t="str">
        <f>VLOOKUP($A1001,'Medical Examinations'!$A$1:$P$2336,12,FALSE)</f>
        <v>0</v>
      </c>
      <c r="I1001" s="7" t="str">
        <f>VLOOKUP($A1001,'Medical Examinations'!$A$1:$P$2336,14,FALSE)</f>
        <v>No</v>
      </c>
      <c r="J1001" s="7" t="str">
        <f>VLOOKUP($A1001,'Medical Examinations'!$A$1:$P$2336,15,FALSE)</f>
        <v>Obesity</v>
      </c>
      <c r="K1001" s="7" t="str">
        <f>VLOOKUP($A1001,'Medical Examinations'!$A$1:$P$2336,16,FALSE)</f>
        <v>Normal</v>
      </c>
      <c r="L1001" s="12">
        <f>VLOOKUP($A1001,'Hospitalisation Details'!$A$1:$U$2344,18,FALSE)</f>
        <v>32859</v>
      </c>
      <c r="M1001" s="21">
        <f>VLOOKUP($A1001,'Hospitalisation Details'!$A$1:$U$2344,21,FALSE)</f>
        <v>11250.43</v>
      </c>
      <c r="N1001" s="9" t="str">
        <f>VLOOKUP($A1001,'Hospitalisation Details'!$A$1:$U$2344,14,FALSE)</f>
        <v>tier - 3</v>
      </c>
      <c r="O1001" s="9" t="str">
        <f>VLOOKUP($A1001,'Hospitalisation Details'!$A$1:$U$2344,15,FALSE)</f>
        <v>tier - 2</v>
      </c>
      <c r="P1001" s="9" t="str">
        <f>VLOOKUP($A1001,'Hospitalisation Details'!$A$1:$U$2344,16,FALSE)</f>
        <v>R1026</v>
      </c>
      <c r="Q1001" s="9">
        <f>VLOOKUP($A1001,'Hospitalisation Details'!$A$1:$U$2344,20,FALSE)</f>
        <v>33</v>
      </c>
    </row>
    <row r="1002" spans="1:17" ht="15.75" x14ac:dyDescent="0.25">
      <c r="A1002" s="10" t="s">
        <v>1370</v>
      </c>
      <c r="B1002" s="7" t="str">
        <f>VLOOKUP($A1002,'Customer Names'!$A$1:$E$2336,4,FALSE)</f>
        <v xml:space="preserve">  Patrick</v>
      </c>
      <c r="C1002" s="7">
        <f>VLOOKUP($A1002,'Medical Examinations'!$A$1:$P$2336,2,FALSE)</f>
        <v>26.41</v>
      </c>
      <c r="D1002" s="7">
        <f>VLOOKUP($A1002,'Medical Examinations'!$A$1:$P$2336,3,FALSE)</f>
        <v>5.99</v>
      </c>
      <c r="E1002" s="7" t="str">
        <f>VLOOKUP($A1002,'Medical Examinations'!$A$1:$P$2336,13,FALSE)</f>
        <v>Yes</v>
      </c>
      <c r="F1002" s="7" t="str">
        <f>VLOOKUP($A1002,'Medical Examinations'!$A$1:$P$2336,5,FALSE)</f>
        <v>No</v>
      </c>
      <c r="G1002" s="7" t="str">
        <f>VLOOKUP($A1002,'Medical Examinations'!$A$1:$P$2336,6,FALSE)</f>
        <v>Yes</v>
      </c>
      <c r="H1002" s="7">
        <f>VLOOKUP($A1002,'Medical Examinations'!$A$1:$P$2336,12,FALSE)</f>
        <v>1</v>
      </c>
      <c r="I1002" s="7" t="str">
        <f>VLOOKUP($A1002,'Medical Examinations'!$A$1:$P$2336,14,FALSE)</f>
        <v>No</v>
      </c>
      <c r="J1002" s="7" t="str">
        <f>VLOOKUP($A1002,'Medical Examinations'!$A$1:$P$2336,15,FALSE)</f>
        <v>Over weight</v>
      </c>
      <c r="K1002" s="7" t="str">
        <f>VLOOKUP($A1002,'Medical Examinations'!$A$1:$P$2336,16,FALSE)</f>
        <v>Prediabetes</v>
      </c>
      <c r="L1002" s="12">
        <f>VLOOKUP($A1002,'Hospitalisation Details'!$A$1:$U$2344,18,FALSE)</f>
        <v>25567</v>
      </c>
      <c r="M1002" s="21">
        <f>VLOOKUP($A1002,'Hospitalisation Details'!$A$1:$U$2344,21,FALSE)</f>
        <v>11244.38</v>
      </c>
      <c r="N1002" s="9" t="str">
        <f>VLOOKUP($A1002,'Hospitalisation Details'!$A$1:$U$2344,14,FALSE)</f>
        <v>tier - 3</v>
      </c>
      <c r="O1002" s="9" t="str">
        <f>VLOOKUP($A1002,'Hospitalisation Details'!$A$1:$U$2344,15,FALSE)</f>
        <v>tier - 1</v>
      </c>
      <c r="P1002" s="9" t="str">
        <f>VLOOKUP($A1002,'Hospitalisation Details'!$A$1:$U$2344,16,FALSE)</f>
        <v>R1016</v>
      </c>
      <c r="Q1002" s="9">
        <f>VLOOKUP($A1002,'Hospitalisation Details'!$A$1:$U$2344,20,FALSE)</f>
        <v>53</v>
      </c>
    </row>
    <row r="1003" spans="1:17" ht="15.75" x14ac:dyDescent="0.25">
      <c r="A1003" s="10" t="s">
        <v>1369</v>
      </c>
      <c r="B1003" s="7" t="str">
        <f>VLOOKUP($A1003,'Customer Names'!$A$1:$E$2336,4,FALSE)</f>
        <v xml:space="preserve">  Krista</v>
      </c>
      <c r="C1003" s="7">
        <f>VLOOKUP($A1003,'Medical Examinations'!$A$1:$P$2336,2,FALSE)</f>
        <v>30.63</v>
      </c>
      <c r="D1003" s="7">
        <f>VLOOKUP($A1003,'Medical Examinations'!$A$1:$P$2336,3,FALSE)</f>
        <v>5.8</v>
      </c>
      <c r="E1003" s="7" t="str">
        <f>VLOOKUP($A1003,'Medical Examinations'!$A$1:$P$2336,13,FALSE)</f>
        <v>Yes</v>
      </c>
      <c r="F1003" s="7" t="str">
        <f>VLOOKUP($A1003,'Medical Examinations'!$A$1:$P$2336,5,FALSE)</f>
        <v>No</v>
      </c>
      <c r="G1003" s="7" t="str">
        <f>VLOOKUP($A1003,'Medical Examinations'!$A$1:$P$2336,6,FALSE)</f>
        <v>No</v>
      </c>
      <c r="H1003" s="7" t="str">
        <f>VLOOKUP($A1003,'Medical Examinations'!$A$1:$P$2336,12,FALSE)</f>
        <v>0</v>
      </c>
      <c r="I1003" s="7" t="str">
        <f>VLOOKUP($A1003,'Medical Examinations'!$A$1:$P$2336,14,FALSE)</f>
        <v>No</v>
      </c>
      <c r="J1003" s="7" t="str">
        <f>VLOOKUP($A1003,'Medical Examinations'!$A$1:$P$2336,15,FALSE)</f>
        <v>Obesity</v>
      </c>
      <c r="K1003" s="7" t="str">
        <f>VLOOKUP($A1003,'Medical Examinations'!$A$1:$P$2336,16,FALSE)</f>
        <v>Prediabetes</v>
      </c>
      <c r="L1003" s="12">
        <f>VLOOKUP($A1003,'Hospitalisation Details'!$A$1:$U$2344,18,FALSE)</f>
        <v>27939</v>
      </c>
      <c r="M1003" s="21">
        <f>VLOOKUP($A1003,'Hospitalisation Details'!$A$1:$U$2344,21,FALSE)</f>
        <v>11217.35</v>
      </c>
      <c r="N1003" s="9" t="str">
        <f>VLOOKUP($A1003,'Hospitalisation Details'!$A$1:$U$2344,14,FALSE)</f>
        <v>tier - 3</v>
      </c>
      <c r="O1003" s="9" t="str">
        <f>VLOOKUP($A1003,'Hospitalisation Details'!$A$1:$U$2344,15,FALSE)</f>
        <v>tier - 2</v>
      </c>
      <c r="P1003" s="9" t="str">
        <f>VLOOKUP($A1003,'Hospitalisation Details'!$A$1:$U$2344,16,FALSE)</f>
        <v>R1025</v>
      </c>
      <c r="Q1003" s="9">
        <f>VLOOKUP($A1003,'Hospitalisation Details'!$A$1:$U$2344,20,FALSE)</f>
        <v>46</v>
      </c>
    </row>
    <row r="1004" spans="1:17" ht="15.75" x14ac:dyDescent="0.25">
      <c r="A1004" s="10" t="s">
        <v>1368</v>
      </c>
      <c r="B1004" s="7" t="str">
        <f>VLOOKUP($A1004,'Customer Names'!$A$1:$E$2336,4,FALSE)</f>
        <v xml:space="preserve">  Jenessa</v>
      </c>
      <c r="C1004" s="7">
        <f>VLOOKUP($A1004,'Medical Examinations'!$A$1:$P$2336,2,FALSE)</f>
        <v>31.73</v>
      </c>
      <c r="D1004" s="7">
        <f>VLOOKUP($A1004,'Medical Examinations'!$A$1:$P$2336,3,FALSE)</f>
        <v>7.32</v>
      </c>
      <c r="E1004" s="7" t="str">
        <f>VLOOKUP($A1004,'Medical Examinations'!$A$1:$P$2336,13,FALSE)</f>
        <v>Yes</v>
      </c>
      <c r="F1004" s="7" t="str">
        <f>VLOOKUP($A1004,'Medical Examinations'!$A$1:$P$2336,5,FALSE)</f>
        <v>No</v>
      </c>
      <c r="G1004" s="7" t="str">
        <f>VLOOKUP($A1004,'Medical Examinations'!$A$1:$P$2336,6,FALSE)</f>
        <v>No</v>
      </c>
      <c r="H1004" s="7">
        <f>VLOOKUP($A1004,'Medical Examinations'!$A$1:$P$2336,12,FALSE)</f>
        <v>2</v>
      </c>
      <c r="I1004" s="7" t="str">
        <f>VLOOKUP($A1004,'Medical Examinations'!$A$1:$P$2336,14,FALSE)</f>
        <v>No</v>
      </c>
      <c r="J1004" s="7" t="str">
        <f>VLOOKUP($A1004,'Medical Examinations'!$A$1:$P$2336,15,FALSE)</f>
        <v>Obesity</v>
      </c>
      <c r="K1004" s="7" t="str">
        <f>VLOOKUP($A1004,'Medical Examinations'!$A$1:$P$2336,16,FALSE)</f>
        <v>Diabetes</v>
      </c>
      <c r="L1004" s="12">
        <f>VLOOKUP($A1004,'Hospitalisation Details'!$A$1:$U$2344,18,FALSE)</f>
        <v>25733</v>
      </c>
      <c r="M1004" s="21">
        <f>VLOOKUP($A1004,'Hospitalisation Details'!$A$1:$U$2344,21,FALSE)</f>
        <v>11187.66</v>
      </c>
      <c r="N1004" s="9" t="str">
        <f>VLOOKUP($A1004,'Hospitalisation Details'!$A$1:$U$2344,14,FALSE)</f>
        <v>tier - 3</v>
      </c>
      <c r="O1004" s="9" t="str">
        <f>VLOOKUP($A1004,'Hospitalisation Details'!$A$1:$U$2344,15,FALSE)</f>
        <v>tier - 2</v>
      </c>
      <c r="P1004" s="9" t="str">
        <f>VLOOKUP($A1004,'Hospitalisation Details'!$A$1:$U$2344,16,FALSE)</f>
        <v>R1012</v>
      </c>
      <c r="Q1004" s="9">
        <f>VLOOKUP($A1004,'Hospitalisation Details'!$A$1:$U$2344,20,FALSE)</f>
        <v>52</v>
      </c>
    </row>
    <row r="1005" spans="1:17" ht="15.75" x14ac:dyDescent="0.25">
      <c r="A1005" s="10" t="s">
        <v>1367</v>
      </c>
      <c r="B1005" s="7" t="str">
        <f>VLOOKUP($A1005,'Customer Names'!$A$1:$E$2336,4,FALSE)</f>
        <v xml:space="preserve">  Ryan M</v>
      </c>
      <c r="C1005" s="7">
        <f>VLOOKUP($A1005,'Medical Examinations'!$A$1:$P$2336,2,FALSE)</f>
        <v>30.7</v>
      </c>
      <c r="D1005" s="7">
        <f>VLOOKUP($A1005,'Medical Examinations'!$A$1:$P$2336,3,FALSE)</f>
        <v>5.16</v>
      </c>
      <c r="E1005" s="7" t="str">
        <f>VLOOKUP($A1005,'Medical Examinations'!$A$1:$P$2336,13,FALSE)</f>
        <v>No</v>
      </c>
      <c r="F1005" s="7" t="str">
        <f>VLOOKUP($A1005,'Medical Examinations'!$A$1:$P$2336,5,FALSE)</f>
        <v>No</v>
      </c>
      <c r="G1005" s="7" t="str">
        <f>VLOOKUP($A1005,'Medical Examinations'!$A$1:$P$2336,6,FALSE)</f>
        <v>No</v>
      </c>
      <c r="H1005" s="7">
        <f>VLOOKUP($A1005,'Medical Examinations'!$A$1:$P$2336,12,FALSE)</f>
        <v>2</v>
      </c>
      <c r="I1005" s="7" t="str">
        <f>VLOOKUP($A1005,'Medical Examinations'!$A$1:$P$2336,14,FALSE)</f>
        <v>No</v>
      </c>
      <c r="J1005" s="7" t="str">
        <f>VLOOKUP($A1005,'Medical Examinations'!$A$1:$P$2336,15,FALSE)</f>
        <v>Obesity</v>
      </c>
      <c r="K1005" s="7" t="str">
        <f>VLOOKUP($A1005,'Medical Examinations'!$A$1:$P$2336,16,FALSE)</f>
        <v>Normal</v>
      </c>
      <c r="L1005" s="12">
        <f>VLOOKUP($A1005,'Hospitalisation Details'!$A$1:$U$2344,18,FALSE)</f>
        <v>26545</v>
      </c>
      <c r="M1005" s="21">
        <f>VLOOKUP($A1005,'Hospitalisation Details'!$A$1:$U$2344,21,FALSE)</f>
        <v>11186.2</v>
      </c>
      <c r="N1005" s="9" t="str">
        <f>VLOOKUP($A1005,'Hospitalisation Details'!$A$1:$U$2344,14,FALSE)</f>
        <v>tier - 3</v>
      </c>
      <c r="O1005" s="9" t="str">
        <f>VLOOKUP($A1005,'Hospitalisation Details'!$A$1:$U$2344,15,FALSE)</f>
        <v>tier - 2</v>
      </c>
      <c r="P1005" s="9" t="str">
        <f>VLOOKUP($A1005,'Hospitalisation Details'!$A$1:$U$2344,16,FALSE)</f>
        <v>R1021</v>
      </c>
      <c r="Q1005" s="9">
        <f>VLOOKUP($A1005,'Hospitalisation Details'!$A$1:$U$2344,20,FALSE)</f>
        <v>50</v>
      </c>
    </row>
    <row r="1006" spans="1:17" ht="15.75" x14ac:dyDescent="0.25">
      <c r="A1006" s="10" t="s">
        <v>1366</v>
      </c>
      <c r="B1006" s="7" t="str">
        <f>VLOOKUP($A1006,'Customer Names'!$A$1:$E$2336,4,FALSE)</f>
        <v xml:space="preserve">  Thomas</v>
      </c>
      <c r="C1006" s="7">
        <f>VLOOKUP($A1006,'Medical Examinations'!$A$1:$P$2336,2,FALSE)</f>
        <v>25.934999999999999</v>
      </c>
      <c r="D1006" s="7">
        <f>VLOOKUP($A1006,'Medical Examinations'!$A$1:$P$2336,3,FALSE)</f>
        <v>5.96</v>
      </c>
      <c r="E1006" s="7" t="str">
        <f>VLOOKUP($A1006,'Medical Examinations'!$A$1:$P$2336,13,FALSE)</f>
        <v>Yes</v>
      </c>
      <c r="F1006" s="7" t="str">
        <f>VLOOKUP($A1006,'Medical Examinations'!$A$1:$P$2336,5,FALSE)</f>
        <v>No</v>
      </c>
      <c r="G1006" s="7" t="str">
        <f>VLOOKUP($A1006,'Medical Examinations'!$A$1:$P$2336,6,FALSE)</f>
        <v>No</v>
      </c>
      <c r="H1006" s="7">
        <f>VLOOKUP($A1006,'Medical Examinations'!$A$1:$P$2336,12,FALSE)</f>
        <v>2</v>
      </c>
      <c r="I1006" s="7" t="str">
        <f>VLOOKUP($A1006,'Medical Examinations'!$A$1:$P$2336,14,FALSE)</f>
        <v>No</v>
      </c>
      <c r="J1006" s="7" t="str">
        <f>VLOOKUP($A1006,'Medical Examinations'!$A$1:$P$2336,15,FALSE)</f>
        <v>Over weight</v>
      </c>
      <c r="K1006" s="7" t="str">
        <f>VLOOKUP($A1006,'Medical Examinations'!$A$1:$P$2336,16,FALSE)</f>
        <v>Prediabetes</v>
      </c>
      <c r="L1006" s="12">
        <f>VLOOKUP($A1006,'Hospitalisation Details'!$A$1:$U$2344,18,FALSE)</f>
        <v>24325</v>
      </c>
      <c r="M1006" s="21">
        <f>VLOOKUP($A1006,'Hospitalisation Details'!$A$1:$U$2344,21,FALSE)</f>
        <v>11165.42</v>
      </c>
      <c r="N1006" s="9" t="str">
        <f>VLOOKUP($A1006,'Hospitalisation Details'!$A$1:$U$2344,14,FALSE)</f>
        <v>tier - 3</v>
      </c>
      <c r="O1006" s="9" t="str">
        <f>VLOOKUP($A1006,'Hospitalisation Details'!$A$1:$U$2344,15,FALSE)</f>
        <v>tier - 1</v>
      </c>
      <c r="P1006" s="9" t="str">
        <f>VLOOKUP($A1006,'Hospitalisation Details'!$A$1:$U$2344,16,FALSE)</f>
        <v>R1016</v>
      </c>
      <c r="Q1006" s="9">
        <f>VLOOKUP($A1006,'Hospitalisation Details'!$A$1:$U$2344,20,FALSE)</f>
        <v>56</v>
      </c>
    </row>
    <row r="1007" spans="1:17" ht="15.75" x14ac:dyDescent="0.25">
      <c r="A1007" s="10" t="s">
        <v>1365</v>
      </c>
      <c r="B1007" s="7" t="str">
        <f>VLOOKUP($A1007,'Customer Names'!$A$1:$E$2336,4,FALSE)</f>
        <v xml:space="preserve">  Amanda N</v>
      </c>
      <c r="C1007" s="7">
        <f>VLOOKUP($A1007,'Medical Examinations'!$A$1:$P$2336,2,FALSE)</f>
        <v>35.9</v>
      </c>
      <c r="D1007" s="7">
        <f>VLOOKUP($A1007,'Medical Examinations'!$A$1:$P$2336,3,FALSE)</f>
        <v>4.8499999999999996</v>
      </c>
      <c r="E1007" s="7" t="str">
        <f>VLOOKUP($A1007,'Medical Examinations'!$A$1:$P$2336,13,FALSE)</f>
        <v>Yes</v>
      </c>
      <c r="F1007" s="7" t="str">
        <f>VLOOKUP($A1007,'Medical Examinations'!$A$1:$P$2336,5,FALSE)</f>
        <v>No</v>
      </c>
      <c r="G1007" s="7" t="str">
        <f>VLOOKUP($A1007,'Medical Examinations'!$A$1:$P$2336,6,FALSE)</f>
        <v>Yes</v>
      </c>
      <c r="H1007" s="7">
        <f>VLOOKUP($A1007,'Medical Examinations'!$A$1:$P$2336,12,FALSE)</f>
        <v>1</v>
      </c>
      <c r="I1007" s="7" t="str">
        <f>VLOOKUP($A1007,'Medical Examinations'!$A$1:$P$2336,14,FALSE)</f>
        <v>No</v>
      </c>
      <c r="J1007" s="7" t="str">
        <f>VLOOKUP($A1007,'Medical Examinations'!$A$1:$P$2336,15,FALSE)</f>
        <v>Obesity</v>
      </c>
      <c r="K1007" s="7" t="str">
        <f>VLOOKUP($A1007,'Medical Examinations'!$A$1:$P$2336,16,FALSE)</f>
        <v>Normal</v>
      </c>
      <c r="L1007" s="12">
        <f>VLOOKUP($A1007,'Hospitalisation Details'!$A$1:$U$2344,18,FALSE)</f>
        <v>25379</v>
      </c>
      <c r="M1007" s="21">
        <f>VLOOKUP($A1007,'Hospitalisation Details'!$A$1:$U$2344,21,FALSE)</f>
        <v>11163.57</v>
      </c>
      <c r="N1007" s="9" t="str">
        <f>VLOOKUP($A1007,'Hospitalisation Details'!$A$1:$U$2344,14,FALSE)</f>
        <v>tier - 3</v>
      </c>
      <c r="O1007" s="9" t="str">
        <f>VLOOKUP($A1007,'Hospitalisation Details'!$A$1:$U$2344,15,FALSE)</f>
        <v>tier - 2</v>
      </c>
      <c r="P1007" s="9" t="str">
        <f>VLOOKUP($A1007,'Hospitalisation Details'!$A$1:$U$2344,16,FALSE)</f>
        <v>R1011</v>
      </c>
      <c r="Q1007" s="9">
        <f>VLOOKUP($A1007,'Hospitalisation Details'!$A$1:$U$2344,20,FALSE)</f>
        <v>53</v>
      </c>
    </row>
    <row r="1008" spans="1:17" ht="15.75" x14ac:dyDescent="0.25">
      <c r="A1008" s="10" t="s">
        <v>1364</v>
      </c>
      <c r="B1008" s="7" t="str">
        <f>VLOOKUP($A1008,'Customer Names'!$A$1:$E$2336,4,FALSE)</f>
        <v xml:space="preserve">  Teresa P</v>
      </c>
      <c r="C1008" s="7">
        <f>VLOOKUP($A1008,'Medical Examinations'!$A$1:$P$2336,2,FALSE)</f>
        <v>26.7</v>
      </c>
      <c r="D1008" s="7">
        <f>VLOOKUP($A1008,'Medical Examinations'!$A$1:$P$2336,3,FALSE)</f>
        <v>5.09</v>
      </c>
      <c r="E1008" s="7" t="str">
        <f>VLOOKUP($A1008,'Medical Examinations'!$A$1:$P$2336,13,FALSE)</f>
        <v>Yes</v>
      </c>
      <c r="F1008" s="7" t="str">
        <f>VLOOKUP($A1008,'Medical Examinations'!$A$1:$P$2336,5,FALSE)</f>
        <v>No</v>
      </c>
      <c r="G1008" s="7" t="str">
        <f>VLOOKUP($A1008,'Medical Examinations'!$A$1:$P$2336,6,FALSE)</f>
        <v>Yes</v>
      </c>
      <c r="H1008" s="7">
        <f>VLOOKUP($A1008,'Medical Examinations'!$A$1:$P$2336,12,FALSE)</f>
        <v>1</v>
      </c>
      <c r="I1008" s="7" t="str">
        <f>VLOOKUP($A1008,'Medical Examinations'!$A$1:$P$2336,14,FALSE)</f>
        <v>No</v>
      </c>
      <c r="J1008" s="7" t="str">
        <f>VLOOKUP($A1008,'Medical Examinations'!$A$1:$P$2336,15,FALSE)</f>
        <v>Over weight</v>
      </c>
      <c r="K1008" s="7" t="str">
        <f>VLOOKUP($A1008,'Medical Examinations'!$A$1:$P$2336,16,FALSE)</f>
        <v>Normal</v>
      </c>
      <c r="L1008" s="12">
        <f>VLOOKUP($A1008,'Hospitalisation Details'!$A$1:$U$2344,18,FALSE)</f>
        <v>25537</v>
      </c>
      <c r="M1008" s="21">
        <f>VLOOKUP($A1008,'Hospitalisation Details'!$A$1:$U$2344,21,FALSE)</f>
        <v>11150.78</v>
      </c>
      <c r="N1008" s="9" t="str">
        <f>VLOOKUP($A1008,'Hospitalisation Details'!$A$1:$U$2344,14,FALSE)</f>
        <v>tier - 3</v>
      </c>
      <c r="O1008" s="9" t="str">
        <f>VLOOKUP($A1008,'Hospitalisation Details'!$A$1:$U$2344,15,FALSE)</f>
        <v>tier - 2</v>
      </c>
      <c r="P1008" s="9" t="str">
        <f>VLOOKUP($A1008,'Hospitalisation Details'!$A$1:$U$2344,16,FALSE)</f>
        <v>R1011</v>
      </c>
      <c r="Q1008" s="9">
        <f>VLOOKUP($A1008,'Hospitalisation Details'!$A$1:$U$2344,20,FALSE)</f>
        <v>53</v>
      </c>
    </row>
    <row r="1009" spans="1:17" ht="15.75" x14ac:dyDescent="0.25">
      <c r="A1009" s="10" t="s">
        <v>1363</v>
      </c>
      <c r="B1009" s="7" t="str">
        <f>VLOOKUP($A1009,'Customer Names'!$A$1:$E$2336,4,FALSE)</f>
        <v xml:space="preserve">  Dorian</v>
      </c>
      <c r="C1009" s="7">
        <f>VLOOKUP($A1009,'Medical Examinations'!$A$1:$P$2336,2,FALSE)</f>
        <v>33.71</v>
      </c>
      <c r="D1009" s="7">
        <f>VLOOKUP($A1009,'Medical Examinations'!$A$1:$P$2336,3,FALSE)</f>
        <v>4.9400000000000004</v>
      </c>
      <c r="E1009" s="7" t="str">
        <f>VLOOKUP($A1009,'Medical Examinations'!$A$1:$P$2336,13,FALSE)</f>
        <v>No</v>
      </c>
      <c r="F1009" s="7" t="str">
        <f>VLOOKUP($A1009,'Medical Examinations'!$A$1:$P$2336,5,FALSE)</f>
        <v>No</v>
      </c>
      <c r="G1009" s="7" t="str">
        <f>VLOOKUP($A1009,'Medical Examinations'!$A$1:$P$2336,6,FALSE)</f>
        <v>No</v>
      </c>
      <c r="H1009" s="7" t="str">
        <f>VLOOKUP($A1009,'Medical Examinations'!$A$1:$P$2336,12,FALSE)</f>
        <v>0</v>
      </c>
      <c r="I1009" s="7" t="str">
        <f>VLOOKUP($A1009,'Medical Examinations'!$A$1:$P$2336,14,FALSE)</f>
        <v>No</v>
      </c>
      <c r="J1009" s="7" t="str">
        <f>VLOOKUP($A1009,'Medical Examinations'!$A$1:$P$2336,15,FALSE)</f>
        <v>Obesity</v>
      </c>
      <c r="K1009" s="7" t="str">
        <f>VLOOKUP($A1009,'Medical Examinations'!$A$1:$P$2336,16,FALSE)</f>
        <v>Normal</v>
      </c>
      <c r="L1009" s="12">
        <f>VLOOKUP($A1009,'Hospitalisation Details'!$A$1:$U$2344,18,FALSE)</f>
        <v>29453</v>
      </c>
      <c r="M1009" s="21">
        <f>VLOOKUP($A1009,'Hospitalisation Details'!$A$1:$U$2344,21,FALSE)</f>
        <v>11103.33</v>
      </c>
      <c r="N1009" s="9" t="str">
        <f>VLOOKUP($A1009,'Hospitalisation Details'!$A$1:$U$2344,14,FALSE)</f>
        <v>tier - 3</v>
      </c>
      <c r="O1009" s="9" t="str">
        <f>VLOOKUP($A1009,'Hospitalisation Details'!$A$1:$U$2344,15,FALSE)</f>
        <v>tier - 1</v>
      </c>
      <c r="P1009" s="9" t="str">
        <f>VLOOKUP($A1009,'Hospitalisation Details'!$A$1:$U$2344,16,FALSE)</f>
        <v>R1021</v>
      </c>
      <c r="Q1009" s="9">
        <f>VLOOKUP($A1009,'Hospitalisation Details'!$A$1:$U$2344,20,FALSE)</f>
        <v>42</v>
      </c>
    </row>
    <row r="1010" spans="1:17" ht="15.75" x14ac:dyDescent="0.25">
      <c r="A1010" s="10" t="s">
        <v>1362</v>
      </c>
      <c r="B1010" s="7" t="str">
        <f>VLOOKUP($A1010,'Customer Names'!$A$1:$E$2336,4,FALSE)</f>
        <v xml:space="preserve">  Amy</v>
      </c>
      <c r="C1010" s="7">
        <f>VLOOKUP($A1010,'Medical Examinations'!$A$1:$P$2336,2,FALSE)</f>
        <v>41.91</v>
      </c>
      <c r="D1010" s="7">
        <f>VLOOKUP($A1010,'Medical Examinations'!$A$1:$P$2336,3,FALSE)</f>
        <v>4.92</v>
      </c>
      <c r="E1010" s="7" t="str">
        <f>VLOOKUP($A1010,'Medical Examinations'!$A$1:$P$2336,13,FALSE)</f>
        <v>Yes</v>
      </c>
      <c r="F1010" s="7" t="str">
        <f>VLOOKUP($A1010,'Medical Examinations'!$A$1:$P$2336,5,FALSE)</f>
        <v>No</v>
      </c>
      <c r="G1010" s="7" t="str">
        <f>VLOOKUP($A1010,'Medical Examinations'!$A$1:$P$2336,6,FALSE)</f>
        <v>No</v>
      </c>
      <c r="H1010" s="7">
        <f>VLOOKUP($A1010,'Medical Examinations'!$A$1:$P$2336,12,FALSE)</f>
        <v>2</v>
      </c>
      <c r="I1010" s="7" t="str">
        <f>VLOOKUP($A1010,'Medical Examinations'!$A$1:$P$2336,14,FALSE)</f>
        <v>No</v>
      </c>
      <c r="J1010" s="7" t="str">
        <f>VLOOKUP($A1010,'Medical Examinations'!$A$1:$P$2336,15,FALSE)</f>
        <v>Obesity</v>
      </c>
      <c r="K1010" s="7" t="str">
        <f>VLOOKUP($A1010,'Medical Examinations'!$A$1:$P$2336,16,FALSE)</f>
        <v>Normal</v>
      </c>
      <c r="L1010" s="12">
        <f>VLOOKUP($A1010,'Hospitalisation Details'!$A$1:$U$2344,18,FALSE)</f>
        <v>24293</v>
      </c>
      <c r="M1010" s="21">
        <f>VLOOKUP($A1010,'Hospitalisation Details'!$A$1:$U$2344,21,FALSE)</f>
        <v>11093.62</v>
      </c>
      <c r="N1010" s="9" t="str">
        <f>VLOOKUP($A1010,'Hospitalisation Details'!$A$1:$U$2344,14,FALSE)</f>
        <v>tier - 3</v>
      </c>
      <c r="O1010" s="9" t="str">
        <f>VLOOKUP($A1010,'Hospitalisation Details'!$A$1:$U$2344,15,FALSE)</f>
        <v>tier - 1</v>
      </c>
      <c r="P1010" s="9" t="str">
        <f>VLOOKUP($A1010,'Hospitalisation Details'!$A$1:$U$2344,16,FALSE)</f>
        <v>R1013</v>
      </c>
      <c r="Q1010" s="9">
        <f>VLOOKUP($A1010,'Hospitalisation Details'!$A$1:$U$2344,20,FALSE)</f>
        <v>56</v>
      </c>
    </row>
    <row r="1011" spans="1:17" ht="15.75" x14ac:dyDescent="0.25">
      <c r="A1011" s="10" t="s">
        <v>1361</v>
      </c>
      <c r="B1011" s="7" t="str">
        <f>VLOOKUP($A1011,'Customer Names'!$A$1:$E$2336,4,FALSE)</f>
        <v xml:space="preserve">  Aberu</v>
      </c>
      <c r="C1011" s="7">
        <f>VLOOKUP($A1011,'Medical Examinations'!$A$1:$P$2336,2,FALSE)</f>
        <v>39.82</v>
      </c>
      <c r="D1011" s="7">
        <f>VLOOKUP($A1011,'Medical Examinations'!$A$1:$P$2336,3,FALSE)</f>
        <v>6.05</v>
      </c>
      <c r="E1011" s="7" t="str">
        <f>VLOOKUP($A1011,'Medical Examinations'!$A$1:$P$2336,13,FALSE)</f>
        <v>Yes</v>
      </c>
      <c r="F1011" s="7" t="str">
        <f>VLOOKUP($A1011,'Medical Examinations'!$A$1:$P$2336,5,FALSE)</f>
        <v>No</v>
      </c>
      <c r="G1011" s="7" t="str">
        <f>VLOOKUP($A1011,'Medical Examinations'!$A$1:$P$2336,6,FALSE)</f>
        <v>No</v>
      </c>
      <c r="H1011" s="7">
        <f>VLOOKUP($A1011,'Medical Examinations'!$A$1:$P$2336,12,FALSE)</f>
        <v>2</v>
      </c>
      <c r="I1011" s="7" t="str">
        <f>VLOOKUP($A1011,'Medical Examinations'!$A$1:$P$2336,14,FALSE)</f>
        <v>No</v>
      </c>
      <c r="J1011" s="7" t="str">
        <f>VLOOKUP($A1011,'Medical Examinations'!$A$1:$P$2336,15,FALSE)</f>
        <v>Obesity</v>
      </c>
      <c r="K1011" s="7" t="str">
        <f>VLOOKUP($A1011,'Medical Examinations'!$A$1:$P$2336,16,FALSE)</f>
        <v>Prediabetes</v>
      </c>
      <c r="L1011" s="12">
        <f>VLOOKUP($A1011,'Hospitalisation Details'!$A$1:$U$2344,18,FALSE)</f>
        <v>24359</v>
      </c>
      <c r="M1011" s="21">
        <f>VLOOKUP($A1011,'Hospitalisation Details'!$A$1:$U$2344,21,FALSE)</f>
        <v>11090.72</v>
      </c>
      <c r="N1011" s="9" t="str">
        <f>VLOOKUP($A1011,'Hospitalisation Details'!$A$1:$U$2344,14,FALSE)</f>
        <v>tier - 3</v>
      </c>
      <c r="O1011" s="9" t="str">
        <f>VLOOKUP($A1011,'Hospitalisation Details'!$A$1:$U$2344,15,FALSE)</f>
        <v>tier - 1</v>
      </c>
      <c r="P1011" s="9" t="str">
        <f>VLOOKUP($A1011,'Hospitalisation Details'!$A$1:$U$2344,16,FALSE)</f>
        <v>R1013</v>
      </c>
      <c r="Q1011" s="9">
        <f>VLOOKUP($A1011,'Hospitalisation Details'!$A$1:$U$2344,20,FALSE)</f>
        <v>56</v>
      </c>
    </row>
    <row r="1012" spans="1:17" ht="15.75" x14ac:dyDescent="0.25">
      <c r="A1012" s="10" t="s">
        <v>1360</v>
      </c>
      <c r="B1012" s="7" t="str">
        <f>VLOOKUP($A1012,'Customer Names'!$A$1:$E$2336,4,FALSE)</f>
        <v xml:space="preserve">  Ashley</v>
      </c>
      <c r="C1012" s="7">
        <f>VLOOKUP($A1012,'Medical Examinations'!$A$1:$P$2336,2,FALSE)</f>
        <v>28.12</v>
      </c>
      <c r="D1012" s="7">
        <f>VLOOKUP($A1012,'Medical Examinations'!$A$1:$P$2336,3,FALSE)</f>
        <v>4.67</v>
      </c>
      <c r="E1012" s="7" t="str">
        <f>VLOOKUP($A1012,'Medical Examinations'!$A$1:$P$2336,13,FALSE)</f>
        <v>No</v>
      </c>
      <c r="F1012" s="7" t="str">
        <f>VLOOKUP($A1012,'Medical Examinations'!$A$1:$P$2336,5,FALSE)</f>
        <v>No</v>
      </c>
      <c r="G1012" s="7" t="str">
        <f>VLOOKUP($A1012,'Medical Examinations'!$A$1:$P$2336,6,FALSE)</f>
        <v>No</v>
      </c>
      <c r="H1012" s="7">
        <f>VLOOKUP($A1012,'Medical Examinations'!$A$1:$P$2336,12,FALSE)</f>
        <v>2</v>
      </c>
      <c r="I1012" s="7" t="str">
        <f>VLOOKUP($A1012,'Medical Examinations'!$A$1:$P$2336,14,FALSE)</f>
        <v>No</v>
      </c>
      <c r="J1012" s="7" t="str">
        <f>VLOOKUP($A1012,'Medical Examinations'!$A$1:$P$2336,15,FALSE)</f>
        <v>Over weight</v>
      </c>
      <c r="K1012" s="7" t="str">
        <f>VLOOKUP($A1012,'Medical Examinations'!$A$1:$P$2336,16,FALSE)</f>
        <v>Normal</v>
      </c>
      <c r="L1012" s="12">
        <f>VLOOKUP($A1012,'Hospitalisation Details'!$A$1:$U$2344,18,FALSE)</f>
        <v>26579</v>
      </c>
      <c r="M1012" s="21">
        <f>VLOOKUP($A1012,'Hospitalisation Details'!$A$1:$U$2344,21,FALSE)</f>
        <v>11085.59</v>
      </c>
      <c r="N1012" s="9" t="str">
        <f>VLOOKUP($A1012,'Hospitalisation Details'!$A$1:$U$2344,14,FALSE)</f>
        <v>tier - 3</v>
      </c>
      <c r="O1012" s="9" t="str">
        <f>VLOOKUP($A1012,'Hospitalisation Details'!$A$1:$U$2344,15,FALSE)</f>
        <v>tier - 2</v>
      </c>
      <c r="P1012" s="9" t="str">
        <f>VLOOKUP($A1012,'Hospitalisation Details'!$A$1:$U$2344,16,FALSE)</f>
        <v>R1012</v>
      </c>
      <c r="Q1012" s="9">
        <f>VLOOKUP($A1012,'Hospitalisation Details'!$A$1:$U$2344,20,FALSE)</f>
        <v>50</v>
      </c>
    </row>
    <row r="1013" spans="1:17" ht="15.75" x14ac:dyDescent="0.25">
      <c r="A1013" s="10" t="s">
        <v>1359</v>
      </c>
      <c r="B1013" s="7" t="str">
        <f>VLOOKUP($A1013,'Customer Names'!$A$1:$E$2336,4,FALSE)</f>
        <v xml:space="preserve">  Anna E</v>
      </c>
      <c r="C1013" s="7">
        <f>VLOOKUP($A1013,'Medical Examinations'!$A$1:$P$2336,2,FALSE)</f>
        <v>26.98</v>
      </c>
      <c r="D1013" s="7">
        <f>VLOOKUP($A1013,'Medical Examinations'!$A$1:$P$2336,3,FALSE)</f>
        <v>9.81</v>
      </c>
      <c r="E1013" s="7" t="str">
        <f>VLOOKUP($A1013,'Medical Examinations'!$A$1:$P$2336,13,FALSE)</f>
        <v>Yes</v>
      </c>
      <c r="F1013" s="7" t="str">
        <f>VLOOKUP($A1013,'Medical Examinations'!$A$1:$P$2336,5,FALSE)</f>
        <v>No</v>
      </c>
      <c r="G1013" s="7" t="str">
        <f>VLOOKUP($A1013,'Medical Examinations'!$A$1:$P$2336,6,FALSE)</f>
        <v>No</v>
      </c>
      <c r="H1013" s="7" t="str">
        <f>VLOOKUP($A1013,'Medical Examinations'!$A$1:$P$2336,12,FALSE)</f>
        <v>0</v>
      </c>
      <c r="I1013" s="7" t="str">
        <f>VLOOKUP($A1013,'Medical Examinations'!$A$1:$P$2336,14,FALSE)</f>
        <v>No</v>
      </c>
      <c r="J1013" s="7" t="str">
        <f>VLOOKUP($A1013,'Medical Examinations'!$A$1:$P$2336,15,FALSE)</f>
        <v>Over weight</v>
      </c>
      <c r="K1013" s="7" t="str">
        <f>VLOOKUP($A1013,'Medical Examinations'!$A$1:$P$2336,16,FALSE)</f>
        <v>Diabetes</v>
      </c>
      <c r="L1013" s="12">
        <f>VLOOKUP($A1013,'Hospitalisation Details'!$A$1:$U$2344,18,FALSE)</f>
        <v>24719</v>
      </c>
      <c r="M1013" s="21">
        <f>VLOOKUP($A1013,'Hospitalisation Details'!$A$1:$U$2344,21,FALSE)</f>
        <v>11082.58</v>
      </c>
      <c r="N1013" s="9" t="str">
        <f>VLOOKUP($A1013,'Hospitalisation Details'!$A$1:$U$2344,14,FALSE)</f>
        <v>tier - 3</v>
      </c>
      <c r="O1013" s="9" t="str">
        <f>VLOOKUP($A1013,'Hospitalisation Details'!$A$1:$U$2344,15,FALSE)</f>
        <v>tier - 2</v>
      </c>
      <c r="P1013" s="9" t="str">
        <f>VLOOKUP($A1013,'Hospitalisation Details'!$A$1:$U$2344,16,FALSE)</f>
        <v>R1012</v>
      </c>
      <c r="Q1013" s="9">
        <f>VLOOKUP($A1013,'Hospitalisation Details'!$A$1:$U$2344,20,FALSE)</f>
        <v>55</v>
      </c>
    </row>
    <row r="1014" spans="1:17" ht="15.75" x14ac:dyDescent="0.25">
      <c r="A1014" s="10" t="s">
        <v>1358</v>
      </c>
      <c r="B1014" s="7" t="str">
        <f>VLOOKUP($A1014,'Customer Names'!$A$1:$E$2336,4,FALSE)</f>
        <v xml:space="preserve">  Tania K</v>
      </c>
      <c r="C1014" s="7">
        <f>VLOOKUP($A1014,'Medical Examinations'!$A$1:$P$2336,2,FALSE)</f>
        <v>27.2</v>
      </c>
      <c r="D1014" s="7">
        <f>VLOOKUP($A1014,'Medical Examinations'!$A$1:$P$2336,3,FALSE)</f>
        <v>6.06</v>
      </c>
      <c r="E1014" s="7" t="str">
        <f>VLOOKUP($A1014,'Medical Examinations'!$A$1:$P$2336,13,FALSE)</f>
        <v>Yes</v>
      </c>
      <c r="F1014" s="7" t="str">
        <f>VLOOKUP($A1014,'Medical Examinations'!$A$1:$P$2336,5,FALSE)</f>
        <v>No</v>
      </c>
      <c r="G1014" s="7" t="str">
        <f>VLOOKUP($A1014,'Medical Examinations'!$A$1:$P$2336,6,FALSE)</f>
        <v>No</v>
      </c>
      <c r="H1014" s="7">
        <f>VLOOKUP($A1014,'Medical Examinations'!$A$1:$P$2336,12,FALSE)</f>
        <v>2</v>
      </c>
      <c r="I1014" s="7" t="str">
        <f>VLOOKUP($A1014,'Medical Examinations'!$A$1:$P$2336,14,FALSE)</f>
        <v>No</v>
      </c>
      <c r="J1014" s="7" t="str">
        <f>VLOOKUP($A1014,'Medical Examinations'!$A$1:$P$2336,15,FALSE)</f>
        <v>Over weight</v>
      </c>
      <c r="K1014" s="7" t="str">
        <f>VLOOKUP($A1014,'Medical Examinations'!$A$1:$P$2336,16,FALSE)</f>
        <v>Prediabetes</v>
      </c>
      <c r="L1014" s="12">
        <f>VLOOKUP($A1014,'Hospitalisation Details'!$A$1:$U$2344,18,FALSE)</f>
        <v>24431</v>
      </c>
      <c r="M1014" s="21">
        <f>VLOOKUP($A1014,'Hospitalisation Details'!$A$1:$U$2344,21,FALSE)</f>
        <v>11073.18</v>
      </c>
      <c r="N1014" s="9" t="str">
        <f>VLOOKUP($A1014,'Hospitalisation Details'!$A$1:$U$2344,14,FALSE)</f>
        <v>tier - 3</v>
      </c>
      <c r="O1014" s="9" t="str">
        <f>VLOOKUP($A1014,'Hospitalisation Details'!$A$1:$U$2344,15,FALSE)</f>
        <v>tier - 3</v>
      </c>
      <c r="P1014" s="9" t="str">
        <f>VLOOKUP($A1014,'Hospitalisation Details'!$A$1:$U$2344,16,FALSE)</f>
        <v>R1011</v>
      </c>
      <c r="Q1014" s="9">
        <f>VLOOKUP($A1014,'Hospitalisation Details'!$A$1:$U$2344,20,FALSE)</f>
        <v>56</v>
      </c>
    </row>
    <row r="1015" spans="1:17" ht="15.75" x14ac:dyDescent="0.25">
      <c r="A1015" s="10" t="s">
        <v>1357</v>
      </c>
      <c r="B1015" s="7" t="str">
        <f>VLOOKUP($A1015,'Customer Names'!$A$1:$E$2336,4,FALSE)</f>
        <v xml:space="preserve">  Ashley E</v>
      </c>
      <c r="C1015" s="7">
        <f>VLOOKUP($A1015,'Medical Examinations'!$A$1:$P$2336,2,FALSE)</f>
        <v>25.3</v>
      </c>
      <c r="D1015" s="7">
        <f>VLOOKUP($A1015,'Medical Examinations'!$A$1:$P$2336,3,FALSE)</f>
        <v>5.19</v>
      </c>
      <c r="E1015" s="7" t="str">
        <f>VLOOKUP($A1015,'Medical Examinations'!$A$1:$P$2336,13,FALSE)</f>
        <v>Yes</v>
      </c>
      <c r="F1015" s="7" t="str">
        <f>VLOOKUP($A1015,'Medical Examinations'!$A$1:$P$2336,5,FALSE)</f>
        <v>No</v>
      </c>
      <c r="G1015" s="7" t="str">
        <f>VLOOKUP($A1015,'Medical Examinations'!$A$1:$P$2336,6,FALSE)</f>
        <v>No</v>
      </c>
      <c r="H1015" s="7">
        <f>VLOOKUP($A1015,'Medical Examinations'!$A$1:$P$2336,12,FALSE)</f>
        <v>2</v>
      </c>
      <c r="I1015" s="7" t="str">
        <f>VLOOKUP($A1015,'Medical Examinations'!$A$1:$P$2336,14,FALSE)</f>
        <v>No</v>
      </c>
      <c r="J1015" s="7" t="str">
        <f>VLOOKUP($A1015,'Medical Examinations'!$A$1:$P$2336,15,FALSE)</f>
        <v>Over weight</v>
      </c>
      <c r="K1015" s="7" t="str">
        <f>VLOOKUP($A1015,'Medical Examinations'!$A$1:$P$2336,16,FALSE)</f>
        <v>Normal</v>
      </c>
      <c r="L1015" s="12">
        <f>VLOOKUP($A1015,'Hospitalisation Details'!$A$1:$U$2344,18,FALSE)</f>
        <v>24418</v>
      </c>
      <c r="M1015" s="21">
        <f>VLOOKUP($A1015,'Hospitalisation Details'!$A$1:$U$2344,21,FALSE)</f>
        <v>11070.54</v>
      </c>
      <c r="N1015" s="9" t="str">
        <f>VLOOKUP($A1015,'Hospitalisation Details'!$A$1:$U$2344,14,FALSE)</f>
        <v>tier - 3</v>
      </c>
      <c r="O1015" s="9" t="str">
        <f>VLOOKUP($A1015,'Hospitalisation Details'!$A$1:$U$2344,15,FALSE)</f>
        <v>tier - 3</v>
      </c>
      <c r="P1015" s="9" t="str">
        <f>VLOOKUP($A1015,'Hospitalisation Details'!$A$1:$U$2344,16,FALSE)</f>
        <v>R1011</v>
      </c>
      <c r="Q1015" s="9">
        <f>VLOOKUP($A1015,'Hospitalisation Details'!$A$1:$U$2344,20,FALSE)</f>
        <v>56</v>
      </c>
    </row>
    <row r="1016" spans="1:17" ht="15.75" x14ac:dyDescent="0.25">
      <c r="A1016" s="10" t="s">
        <v>1356</v>
      </c>
      <c r="B1016" s="7" t="str">
        <f>VLOOKUP($A1016,'Customer Names'!$A$1:$E$2336,4,FALSE)</f>
        <v xml:space="preserve">  Aleksandra</v>
      </c>
      <c r="C1016" s="7">
        <f>VLOOKUP($A1016,'Medical Examinations'!$A$1:$P$2336,2,FALSE)</f>
        <v>30.25</v>
      </c>
      <c r="D1016" s="7">
        <f>VLOOKUP($A1016,'Medical Examinations'!$A$1:$P$2336,3,FALSE)</f>
        <v>10.16</v>
      </c>
      <c r="E1016" s="7" t="str">
        <f>VLOOKUP($A1016,'Medical Examinations'!$A$1:$P$2336,13,FALSE)</f>
        <v>No</v>
      </c>
      <c r="F1016" s="7" t="str">
        <f>VLOOKUP($A1016,'Medical Examinations'!$A$1:$P$2336,5,FALSE)</f>
        <v>No</v>
      </c>
      <c r="G1016" s="7" t="str">
        <f>VLOOKUP($A1016,'Medical Examinations'!$A$1:$P$2336,6,FALSE)</f>
        <v>No</v>
      </c>
      <c r="H1016" s="7" t="str">
        <f>VLOOKUP($A1016,'Medical Examinations'!$A$1:$P$2336,12,FALSE)</f>
        <v>0</v>
      </c>
      <c r="I1016" s="7" t="str">
        <f>VLOOKUP($A1016,'Medical Examinations'!$A$1:$P$2336,14,FALSE)</f>
        <v>No</v>
      </c>
      <c r="J1016" s="7" t="str">
        <f>VLOOKUP($A1016,'Medical Examinations'!$A$1:$P$2336,15,FALSE)</f>
        <v>Obesity</v>
      </c>
      <c r="K1016" s="7" t="str">
        <f>VLOOKUP($A1016,'Medical Examinations'!$A$1:$P$2336,16,FALSE)</f>
        <v>Diabetes</v>
      </c>
      <c r="L1016" s="12">
        <f>VLOOKUP($A1016,'Hospitalisation Details'!$A$1:$U$2344,18,FALSE)</f>
        <v>26246</v>
      </c>
      <c r="M1016" s="21">
        <f>VLOOKUP($A1016,'Hospitalisation Details'!$A$1:$U$2344,21,FALSE)</f>
        <v>11068.77</v>
      </c>
      <c r="N1016" s="9" t="str">
        <f>VLOOKUP($A1016,'Hospitalisation Details'!$A$1:$U$2344,14,FALSE)</f>
        <v>tier - 3</v>
      </c>
      <c r="O1016" s="9" t="str">
        <f>VLOOKUP($A1016,'Hospitalisation Details'!$A$1:$U$2344,15,FALSE)</f>
        <v>tier - 2</v>
      </c>
      <c r="P1016" s="9" t="str">
        <f>VLOOKUP($A1016,'Hospitalisation Details'!$A$1:$U$2344,16,FALSE)</f>
        <v>R1012</v>
      </c>
      <c r="Q1016" s="9">
        <f>VLOOKUP($A1016,'Hospitalisation Details'!$A$1:$U$2344,20,FALSE)</f>
        <v>51</v>
      </c>
    </row>
    <row r="1017" spans="1:17" ht="15.75" x14ac:dyDescent="0.25">
      <c r="A1017" s="10" t="s">
        <v>1355</v>
      </c>
      <c r="B1017" s="7" t="str">
        <f>VLOOKUP($A1017,'Customer Names'!$A$1:$E$2336,4,FALSE)</f>
        <v xml:space="preserve">  Valery L</v>
      </c>
      <c r="C1017" s="7">
        <f>VLOOKUP($A1017,'Medical Examinations'!$A$1:$P$2336,2,FALSE)</f>
        <v>54</v>
      </c>
      <c r="D1017" s="7">
        <f>VLOOKUP($A1017,'Medical Examinations'!$A$1:$P$2336,3,FALSE)</f>
        <v>4.68</v>
      </c>
      <c r="E1017" s="7" t="str">
        <f>VLOOKUP($A1017,'Medical Examinations'!$A$1:$P$2336,13,FALSE)</f>
        <v>Yes</v>
      </c>
      <c r="F1017" s="7" t="str">
        <f>VLOOKUP($A1017,'Medical Examinations'!$A$1:$P$2336,5,FALSE)</f>
        <v>yes</v>
      </c>
      <c r="G1017" s="7" t="str">
        <f>VLOOKUP($A1017,'Medical Examinations'!$A$1:$P$2336,6,FALSE)</f>
        <v>No</v>
      </c>
      <c r="H1017" s="7">
        <f>VLOOKUP($A1017,'Medical Examinations'!$A$1:$P$2336,12,FALSE)</f>
        <v>2</v>
      </c>
      <c r="I1017" s="7" t="str">
        <f>VLOOKUP($A1017,'Medical Examinations'!$A$1:$P$2336,14,FALSE)</f>
        <v>No</v>
      </c>
      <c r="J1017" s="7" t="str">
        <f>VLOOKUP($A1017,'Medical Examinations'!$A$1:$P$2336,15,FALSE)</f>
        <v>Obesity</v>
      </c>
      <c r="K1017" s="7" t="str">
        <f>VLOOKUP($A1017,'Medical Examinations'!$A$1:$P$2336,16,FALSE)</f>
        <v>Normal</v>
      </c>
      <c r="L1017" s="12">
        <f>VLOOKUP($A1017,'Hospitalisation Details'!$A$1:$U$2344,18,FALSE)</f>
        <v>36787</v>
      </c>
      <c r="M1017" s="21">
        <f>VLOOKUP($A1017,'Hospitalisation Details'!$A$1:$U$2344,21,FALSE)</f>
        <v>11068.7</v>
      </c>
      <c r="N1017" s="9" t="str">
        <f>VLOOKUP($A1017,'Hospitalisation Details'!$A$1:$U$2344,14,FALSE)</f>
        <v>tier - 3</v>
      </c>
      <c r="O1017" s="9" t="str">
        <f>VLOOKUP($A1017,'Hospitalisation Details'!$A$1:$U$2344,15,FALSE)</f>
        <v>tier - 1</v>
      </c>
      <c r="P1017" s="9" t="str">
        <f>VLOOKUP($A1017,'Hospitalisation Details'!$A$1:$U$2344,16,FALSE)</f>
        <v>R1011</v>
      </c>
      <c r="Q1017" s="9">
        <f>VLOOKUP($A1017,'Hospitalisation Details'!$A$1:$U$2344,20,FALSE)</f>
        <v>22</v>
      </c>
    </row>
    <row r="1018" spans="1:17" ht="15.75" x14ac:dyDescent="0.25">
      <c r="A1018" s="10" t="s">
        <v>1354</v>
      </c>
      <c r="B1018" s="7" t="str">
        <f>VLOOKUP($A1018,'Customer Names'!$A$1:$E$2336,4,FALSE)</f>
        <v xml:space="preserve">  Joanna G</v>
      </c>
      <c r="C1018" s="7">
        <f>VLOOKUP($A1018,'Medical Examinations'!$A$1:$P$2336,2,FALSE)</f>
        <v>51.86</v>
      </c>
      <c r="D1018" s="7">
        <f>VLOOKUP($A1018,'Medical Examinations'!$A$1:$P$2336,3,FALSE)</f>
        <v>5.32</v>
      </c>
      <c r="E1018" s="7" t="str">
        <f>VLOOKUP($A1018,'Medical Examinations'!$A$1:$P$2336,13,FALSE)</f>
        <v>Yes</v>
      </c>
      <c r="F1018" s="7" t="str">
        <f>VLOOKUP($A1018,'Medical Examinations'!$A$1:$P$2336,5,FALSE)</f>
        <v>No</v>
      </c>
      <c r="G1018" s="7" t="str">
        <f>VLOOKUP($A1018,'Medical Examinations'!$A$1:$P$2336,6,FALSE)</f>
        <v>No</v>
      </c>
      <c r="H1018" s="7" t="str">
        <f>VLOOKUP($A1018,'Medical Examinations'!$A$1:$P$2336,12,FALSE)</f>
        <v>0</v>
      </c>
      <c r="I1018" s="7" t="str">
        <f>VLOOKUP($A1018,'Medical Examinations'!$A$1:$P$2336,14,FALSE)</f>
        <v>No</v>
      </c>
      <c r="J1018" s="7" t="str">
        <f>VLOOKUP($A1018,'Medical Examinations'!$A$1:$P$2336,15,FALSE)</f>
        <v>Obesity</v>
      </c>
      <c r="K1018" s="7" t="str">
        <f>VLOOKUP($A1018,'Medical Examinations'!$A$1:$P$2336,16,FALSE)</f>
        <v>Normal</v>
      </c>
      <c r="L1018" s="12">
        <f>VLOOKUP($A1018,'Hospitalisation Details'!$A$1:$U$2344,18,FALSE)</f>
        <v>37242</v>
      </c>
      <c r="M1018" s="21">
        <f>VLOOKUP($A1018,'Hospitalisation Details'!$A$1:$U$2344,21,FALSE)</f>
        <v>11046.02</v>
      </c>
      <c r="N1018" s="9" t="str">
        <f>VLOOKUP($A1018,'Hospitalisation Details'!$A$1:$U$2344,14,FALSE)</f>
        <v>tier - 3</v>
      </c>
      <c r="O1018" s="9" t="str">
        <f>VLOOKUP($A1018,'Hospitalisation Details'!$A$1:$U$2344,15,FALSE)</f>
        <v>tier - 1</v>
      </c>
      <c r="P1018" s="9" t="str">
        <f>VLOOKUP($A1018,'Hospitalisation Details'!$A$1:$U$2344,16,FALSE)</f>
        <v>R1026</v>
      </c>
      <c r="Q1018" s="9">
        <f>VLOOKUP($A1018,'Hospitalisation Details'!$A$1:$U$2344,20,FALSE)</f>
        <v>21</v>
      </c>
    </row>
    <row r="1019" spans="1:17" ht="15.75" x14ac:dyDescent="0.25">
      <c r="A1019" s="10" t="s">
        <v>1353</v>
      </c>
      <c r="B1019" s="7" t="str">
        <f>VLOOKUP($A1019,'Customer Names'!$A$1:$E$2336,4,FALSE)</f>
        <v xml:space="preserve">  Stefanie F</v>
      </c>
      <c r="C1019" s="7">
        <f>VLOOKUP($A1019,'Medical Examinations'!$A$1:$P$2336,2,FALSE)</f>
        <v>31.39</v>
      </c>
      <c r="D1019" s="7">
        <f>VLOOKUP($A1019,'Medical Examinations'!$A$1:$P$2336,3,FALSE)</f>
        <v>6.99</v>
      </c>
      <c r="E1019" s="7" t="str">
        <f>VLOOKUP($A1019,'Medical Examinations'!$A$1:$P$2336,13,FALSE)</f>
        <v>No</v>
      </c>
      <c r="F1019" s="7" t="str">
        <f>VLOOKUP($A1019,'Medical Examinations'!$A$1:$P$2336,5,FALSE)</f>
        <v>No</v>
      </c>
      <c r="G1019" s="7" t="str">
        <f>VLOOKUP($A1019,'Medical Examinations'!$A$1:$P$2336,6,FALSE)</f>
        <v>No</v>
      </c>
      <c r="H1019" s="7" t="str">
        <f>VLOOKUP($A1019,'Medical Examinations'!$A$1:$P$2336,12,FALSE)</f>
        <v>0</v>
      </c>
      <c r="I1019" s="7" t="str">
        <f>VLOOKUP($A1019,'Medical Examinations'!$A$1:$P$2336,14,FALSE)</f>
        <v>No</v>
      </c>
      <c r="J1019" s="7" t="str">
        <f>VLOOKUP($A1019,'Medical Examinations'!$A$1:$P$2336,15,FALSE)</f>
        <v>Obesity</v>
      </c>
      <c r="K1019" s="7" t="str">
        <f>VLOOKUP($A1019,'Medical Examinations'!$A$1:$P$2336,16,FALSE)</f>
        <v>Diabetes</v>
      </c>
      <c r="L1019" s="12">
        <f>VLOOKUP($A1019,'Hospitalisation Details'!$A$1:$U$2344,18,FALSE)</f>
        <v>27271</v>
      </c>
      <c r="M1019" s="21">
        <f>VLOOKUP($A1019,'Hospitalisation Details'!$A$1:$U$2344,21,FALSE)</f>
        <v>11037.85</v>
      </c>
      <c r="N1019" s="9" t="str">
        <f>VLOOKUP($A1019,'Hospitalisation Details'!$A$1:$U$2344,14,FALSE)</f>
        <v>tier - 3</v>
      </c>
      <c r="O1019" s="9" t="str">
        <f>VLOOKUP($A1019,'Hospitalisation Details'!$A$1:$U$2344,15,FALSE)</f>
        <v>tier - 2</v>
      </c>
      <c r="P1019" s="9" t="str">
        <f>VLOOKUP($A1019,'Hospitalisation Details'!$A$1:$U$2344,16,FALSE)</f>
        <v>R1025</v>
      </c>
      <c r="Q1019" s="9">
        <f>VLOOKUP($A1019,'Hospitalisation Details'!$A$1:$U$2344,20,FALSE)</f>
        <v>48</v>
      </c>
    </row>
    <row r="1020" spans="1:17" ht="15.75" x14ac:dyDescent="0.25">
      <c r="A1020" s="10" t="s">
        <v>1352</v>
      </c>
      <c r="B1020" s="7" t="str">
        <f>VLOOKUP($A1020,'Customer Names'!$A$1:$E$2336,4,FALSE)</f>
        <v xml:space="preserve">  Stephen</v>
      </c>
      <c r="C1020" s="7">
        <f>VLOOKUP($A1020,'Medical Examinations'!$A$1:$P$2336,2,FALSE)</f>
        <v>39.97</v>
      </c>
      <c r="D1020" s="7">
        <f>VLOOKUP($A1020,'Medical Examinations'!$A$1:$P$2336,3,FALSE)</f>
        <v>5.55</v>
      </c>
      <c r="E1020" s="7" t="str">
        <f>VLOOKUP($A1020,'Medical Examinations'!$A$1:$P$2336,13,FALSE)</f>
        <v>No</v>
      </c>
      <c r="F1020" s="7" t="str">
        <f>VLOOKUP($A1020,'Medical Examinations'!$A$1:$P$2336,5,FALSE)</f>
        <v>No</v>
      </c>
      <c r="G1020" s="7" t="str">
        <f>VLOOKUP($A1020,'Medical Examinations'!$A$1:$P$2336,6,FALSE)</f>
        <v>No</v>
      </c>
      <c r="H1020" s="7" t="str">
        <f>VLOOKUP($A1020,'Medical Examinations'!$A$1:$P$2336,12,FALSE)</f>
        <v>0</v>
      </c>
      <c r="I1020" s="7" t="str">
        <f>VLOOKUP($A1020,'Medical Examinations'!$A$1:$P$2336,14,FALSE)</f>
        <v>No</v>
      </c>
      <c r="J1020" s="7" t="str">
        <f>VLOOKUP($A1020,'Medical Examinations'!$A$1:$P$2336,15,FALSE)</f>
        <v>Obesity</v>
      </c>
      <c r="K1020" s="7" t="str">
        <f>VLOOKUP($A1020,'Medical Examinations'!$A$1:$P$2336,16,FALSE)</f>
        <v>Normal</v>
      </c>
      <c r="L1020" s="12">
        <f>VLOOKUP($A1020,'Hospitalisation Details'!$A$1:$U$2344,18,FALSE)</f>
        <v>32806</v>
      </c>
      <c r="M1020" s="21">
        <f>VLOOKUP($A1020,'Hospitalisation Details'!$A$1:$U$2344,21,FALSE)</f>
        <v>11037.51</v>
      </c>
      <c r="N1020" s="9" t="str">
        <f>VLOOKUP($A1020,'Hospitalisation Details'!$A$1:$U$2344,14,FALSE)</f>
        <v>tier - 3</v>
      </c>
      <c r="O1020" s="9" t="str">
        <f>VLOOKUP($A1020,'Hospitalisation Details'!$A$1:$U$2344,15,FALSE)</f>
        <v>tier - 1</v>
      </c>
      <c r="P1020" s="9" t="str">
        <f>VLOOKUP($A1020,'Hospitalisation Details'!$A$1:$U$2344,16,FALSE)</f>
        <v>R1012</v>
      </c>
      <c r="Q1020" s="9">
        <f>VLOOKUP($A1020,'Hospitalisation Details'!$A$1:$U$2344,20,FALSE)</f>
        <v>33</v>
      </c>
    </row>
    <row r="1021" spans="1:17" ht="15.75" x14ac:dyDescent="0.25">
      <c r="A1021" s="10" t="s">
        <v>1351</v>
      </c>
      <c r="B1021" s="7" t="str">
        <f>VLOOKUP($A1021,'Customer Names'!$A$1:$E$2336,4,FALSE)</f>
        <v xml:space="preserve">  Liza J</v>
      </c>
      <c r="C1021" s="7">
        <f>VLOOKUP($A1021,'Medical Examinations'!$A$1:$P$2336,2,FALSE)</f>
        <v>41.23</v>
      </c>
      <c r="D1021" s="7">
        <f>VLOOKUP($A1021,'Medical Examinations'!$A$1:$P$2336,3,FALSE)</f>
        <v>6.94</v>
      </c>
      <c r="E1021" s="7" t="str">
        <f>VLOOKUP($A1021,'Medical Examinations'!$A$1:$P$2336,13,FALSE)</f>
        <v>No</v>
      </c>
      <c r="F1021" s="7" t="str">
        <f>VLOOKUP($A1021,'Medical Examinations'!$A$1:$P$2336,5,FALSE)</f>
        <v>No</v>
      </c>
      <c r="G1021" s="7" t="str">
        <f>VLOOKUP($A1021,'Medical Examinations'!$A$1:$P$2336,6,FALSE)</f>
        <v>No</v>
      </c>
      <c r="H1021" s="7" t="str">
        <f>VLOOKUP($A1021,'Medical Examinations'!$A$1:$P$2336,12,FALSE)</f>
        <v>0</v>
      </c>
      <c r="I1021" s="7" t="str">
        <f>VLOOKUP($A1021,'Medical Examinations'!$A$1:$P$2336,14,FALSE)</f>
        <v>No</v>
      </c>
      <c r="J1021" s="7" t="str">
        <f>VLOOKUP($A1021,'Medical Examinations'!$A$1:$P$2336,15,FALSE)</f>
        <v>Obesity</v>
      </c>
      <c r="K1021" s="7" t="str">
        <f>VLOOKUP($A1021,'Medical Examinations'!$A$1:$P$2336,16,FALSE)</f>
        <v>Diabetes</v>
      </c>
      <c r="L1021" s="12">
        <f>VLOOKUP($A1021,'Hospitalisation Details'!$A$1:$U$2344,18,FALSE)</f>
        <v>27373</v>
      </c>
      <c r="M1021" s="21">
        <f>VLOOKUP($A1021,'Hospitalisation Details'!$A$1:$U$2344,21,FALSE)</f>
        <v>11033.66</v>
      </c>
      <c r="N1021" s="9" t="str">
        <f>VLOOKUP($A1021,'Hospitalisation Details'!$A$1:$U$2344,14,FALSE)</f>
        <v>tier - 3</v>
      </c>
      <c r="O1021" s="9" t="str">
        <f>VLOOKUP($A1021,'Hospitalisation Details'!$A$1:$U$2344,15,FALSE)</f>
        <v>tier - 3</v>
      </c>
      <c r="P1021" s="9" t="str">
        <f>VLOOKUP($A1021,'Hospitalisation Details'!$A$1:$U$2344,16,FALSE)</f>
        <v>R1012</v>
      </c>
      <c r="Q1021" s="9">
        <f>VLOOKUP($A1021,'Hospitalisation Details'!$A$1:$U$2344,20,FALSE)</f>
        <v>48</v>
      </c>
    </row>
    <row r="1022" spans="1:17" ht="15.75" x14ac:dyDescent="0.25">
      <c r="A1022" s="10" t="s">
        <v>1350</v>
      </c>
      <c r="B1022" s="7" t="str">
        <f>VLOOKUP($A1022,'Customer Names'!$A$1:$E$2336,4,FALSE)</f>
        <v xml:space="preserve">  Ian M</v>
      </c>
      <c r="C1022" s="7">
        <f>VLOOKUP($A1022,'Medical Examinations'!$A$1:$P$2336,2,FALSE)</f>
        <v>49.45</v>
      </c>
      <c r="D1022" s="7">
        <f>VLOOKUP($A1022,'Medical Examinations'!$A$1:$P$2336,3,FALSE)</f>
        <v>4.2</v>
      </c>
      <c r="E1022" s="7" t="str">
        <f>VLOOKUP($A1022,'Medical Examinations'!$A$1:$P$2336,13,FALSE)</f>
        <v>Yes</v>
      </c>
      <c r="F1022" s="7" t="str">
        <f>VLOOKUP($A1022,'Medical Examinations'!$A$1:$P$2336,5,FALSE)</f>
        <v>No</v>
      </c>
      <c r="G1022" s="7" t="str">
        <f>VLOOKUP($A1022,'Medical Examinations'!$A$1:$P$2336,6,FALSE)</f>
        <v>No</v>
      </c>
      <c r="H1022" s="7" t="str">
        <f>VLOOKUP($A1022,'Medical Examinations'!$A$1:$P$2336,12,FALSE)</f>
        <v>0</v>
      </c>
      <c r="I1022" s="7" t="str">
        <f>VLOOKUP($A1022,'Medical Examinations'!$A$1:$P$2336,14,FALSE)</f>
        <v>No</v>
      </c>
      <c r="J1022" s="7" t="str">
        <f>VLOOKUP($A1022,'Medical Examinations'!$A$1:$P$2336,15,FALSE)</f>
        <v>Obesity</v>
      </c>
      <c r="K1022" s="7" t="str">
        <f>VLOOKUP($A1022,'Medical Examinations'!$A$1:$P$2336,16,FALSE)</f>
        <v>Normal</v>
      </c>
      <c r="L1022" s="12">
        <f>VLOOKUP($A1022,'Hospitalisation Details'!$A$1:$U$2344,18,FALSE)</f>
        <v>35267</v>
      </c>
      <c r="M1022" s="21">
        <f>VLOOKUP($A1022,'Hospitalisation Details'!$A$1:$U$2344,21,FALSE)</f>
        <v>11028.56</v>
      </c>
      <c r="N1022" s="9" t="str">
        <f>VLOOKUP($A1022,'Hospitalisation Details'!$A$1:$U$2344,14,FALSE)</f>
        <v>tier - 3</v>
      </c>
      <c r="O1022" s="9" t="str">
        <f>VLOOKUP($A1022,'Hospitalisation Details'!$A$1:$U$2344,15,FALSE)</f>
        <v>tier - 3</v>
      </c>
      <c r="P1022" s="9" t="str">
        <f>VLOOKUP($A1022,'Hospitalisation Details'!$A$1:$U$2344,16,FALSE)</f>
        <v>R1012</v>
      </c>
      <c r="Q1022" s="9">
        <f>VLOOKUP($A1022,'Hospitalisation Details'!$A$1:$U$2344,20,FALSE)</f>
        <v>26</v>
      </c>
    </row>
    <row r="1023" spans="1:17" ht="15.75" x14ac:dyDescent="0.25">
      <c r="A1023" s="10" t="s">
        <v>1349</v>
      </c>
      <c r="B1023" s="7" t="str">
        <f>VLOOKUP($A1023,'Customer Names'!$A$1:$E$2336,4,FALSE)</f>
        <v xml:space="preserve">  Claudia L</v>
      </c>
      <c r="C1023" s="7">
        <f>VLOOKUP($A1023,'Medical Examinations'!$A$1:$P$2336,2,FALSE)</f>
        <v>41.04</v>
      </c>
      <c r="D1023" s="7">
        <f>VLOOKUP($A1023,'Medical Examinations'!$A$1:$P$2336,3,FALSE)</f>
        <v>5.59</v>
      </c>
      <c r="E1023" s="7" t="str">
        <f>VLOOKUP($A1023,'Medical Examinations'!$A$1:$P$2336,13,FALSE)</f>
        <v>No</v>
      </c>
      <c r="F1023" s="7" t="str">
        <f>VLOOKUP($A1023,'Medical Examinations'!$A$1:$P$2336,5,FALSE)</f>
        <v>No</v>
      </c>
      <c r="G1023" s="7" t="str">
        <f>VLOOKUP($A1023,'Medical Examinations'!$A$1:$P$2336,6,FALSE)</f>
        <v>No</v>
      </c>
      <c r="H1023" s="7" t="str">
        <f>VLOOKUP($A1023,'Medical Examinations'!$A$1:$P$2336,12,FALSE)</f>
        <v>0</v>
      </c>
      <c r="I1023" s="7" t="str">
        <f>VLOOKUP($A1023,'Medical Examinations'!$A$1:$P$2336,14,FALSE)</f>
        <v>No</v>
      </c>
      <c r="J1023" s="7" t="str">
        <f>VLOOKUP($A1023,'Medical Examinations'!$A$1:$P$2336,15,FALSE)</f>
        <v>Obesity</v>
      </c>
      <c r="K1023" s="7" t="str">
        <f>VLOOKUP($A1023,'Medical Examinations'!$A$1:$P$2336,16,FALSE)</f>
        <v>Normal</v>
      </c>
      <c r="L1023" s="12">
        <f>VLOOKUP($A1023,'Hospitalisation Details'!$A$1:$U$2344,18,FALSE)</f>
        <v>33415</v>
      </c>
      <c r="M1023" s="21">
        <f>VLOOKUP($A1023,'Hospitalisation Details'!$A$1:$U$2344,21,FALSE)</f>
        <v>11018.05</v>
      </c>
      <c r="N1023" s="9" t="str">
        <f>VLOOKUP($A1023,'Hospitalisation Details'!$A$1:$U$2344,14,FALSE)</f>
        <v>tier - 3</v>
      </c>
      <c r="O1023" s="9" t="str">
        <f>VLOOKUP($A1023,'Hospitalisation Details'!$A$1:$U$2344,15,FALSE)</f>
        <v>tier - 2</v>
      </c>
      <c r="P1023" s="9" t="str">
        <f>VLOOKUP($A1023,'Hospitalisation Details'!$A$1:$U$2344,16,FALSE)</f>
        <v>R1012</v>
      </c>
      <c r="Q1023" s="9">
        <f>VLOOKUP($A1023,'Hospitalisation Details'!$A$1:$U$2344,20,FALSE)</f>
        <v>31</v>
      </c>
    </row>
    <row r="1024" spans="1:17" ht="15.75" x14ac:dyDescent="0.25">
      <c r="A1024" s="10" t="s">
        <v>1348</v>
      </c>
      <c r="B1024" s="7" t="str">
        <f>VLOOKUP($A1024,'Customer Names'!$A$1:$E$2336,4,FALSE)</f>
        <v xml:space="preserve">  Jessica M</v>
      </c>
      <c r="C1024" s="7">
        <f>VLOOKUP($A1024,'Medical Examinations'!$A$1:$P$2336,2,FALSE)</f>
        <v>27.93</v>
      </c>
      <c r="D1024" s="7">
        <f>VLOOKUP($A1024,'Medical Examinations'!$A$1:$P$2336,3,FALSE)</f>
        <v>9.9600000000000009</v>
      </c>
      <c r="E1024" s="7" t="str">
        <f>VLOOKUP($A1024,'Medical Examinations'!$A$1:$P$2336,13,FALSE)</f>
        <v>No</v>
      </c>
      <c r="F1024" s="7" t="str">
        <f>VLOOKUP($A1024,'Medical Examinations'!$A$1:$P$2336,5,FALSE)</f>
        <v>No</v>
      </c>
      <c r="G1024" s="7" t="str">
        <f>VLOOKUP($A1024,'Medical Examinations'!$A$1:$P$2336,6,FALSE)</f>
        <v>No</v>
      </c>
      <c r="H1024" s="7" t="str">
        <f>VLOOKUP($A1024,'Medical Examinations'!$A$1:$P$2336,12,FALSE)</f>
        <v>0</v>
      </c>
      <c r="I1024" s="7" t="str">
        <f>VLOOKUP($A1024,'Medical Examinations'!$A$1:$P$2336,14,FALSE)</f>
        <v>No</v>
      </c>
      <c r="J1024" s="7" t="str">
        <f>VLOOKUP($A1024,'Medical Examinations'!$A$1:$P$2336,15,FALSE)</f>
        <v>Over weight</v>
      </c>
      <c r="K1024" s="7" t="str">
        <f>VLOOKUP($A1024,'Medical Examinations'!$A$1:$P$2336,16,FALSE)</f>
        <v>Diabetes</v>
      </c>
      <c r="L1024" s="12">
        <f>VLOOKUP($A1024,'Hospitalisation Details'!$A$1:$U$2344,18,FALSE)</f>
        <v>27378</v>
      </c>
      <c r="M1024" s="21">
        <f>VLOOKUP($A1024,'Hospitalisation Details'!$A$1:$U$2344,21,FALSE)</f>
        <v>11015.17</v>
      </c>
      <c r="N1024" s="9" t="str">
        <f>VLOOKUP($A1024,'Hospitalisation Details'!$A$1:$U$2344,14,FALSE)</f>
        <v>tier - 3</v>
      </c>
      <c r="O1024" s="9" t="str">
        <f>VLOOKUP($A1024,'Hospitalisation Details'!$A$1:$U$2344,15,FALSE)</f>
        <v>tier - 1</v>
      </c>
      <c r="P1024" s="9" t="str">
        <f>VLOOKUP($A1024,'Hospitalisation Details'!$A$1:$U$2344,16,FALSE)</f>
        <v>R1012</v>
      </c>
      <c r="Q1024" s="9">
        <f>VLOOKUP($A1024,'Hospitalisation Details'!$A$1:$U$2344,20,FALSE)</f>
        <v>48</v>
      </c>
    </row>
    <row r="1025" spans="1:17" ht="15.75" x14ac:dyDescent="0.25">
      <c r="A1025" s="10" t="s">
        <v>1347</v>
      </c>
      <c r="B1025" s="7" t="str">
        <f>VLOOKUP($A1025,'Customer Names'!$A$1:$E$2336,4,FALSE)</f>
        <v xml:space="preserve">  Billy Jr</v>
      </c>
      <c r="C1025" s="7">
        <f>VLOOKUP($A1025,'Medical Examinations'!$A$1:$P$2336,2,FALSE)</f>
        <v>21.01</v>
      </c>
      <c r="D1025" s="7">
        <f>VLOOKUP($A1025,'Medical Examinations'!$A$1:$P$2336,3,FALSE)</f>
        <v>7.37</v>
      </c>
      <c r="E1025" s="7" t="str">
        <f>VLOOKUP($A1025,'Medical Examinations'!$A$1:$P$2336,13,FALSE)</f>
        <v>No</v>
      </c>
      <c r="F1025" s="7" t="str">
        <f>VLOOKUP($A1025,'Medical Examinations'!$A$1:$P$2336,5,FALSE)</f>
        <v>No</v>
      </c>
      <c r="G1025" s="7" t="str">
        <f>VLOOKUP($A1025,'Medical Examinations'!$A$1:$P$2336,6,FALSE)</f>
        <v>No</v>
      </c>
      <c r="H1025" s="7" t="str">
        <f>VLOOKUP($A1025,'Medical Examinations'!$A$1:$P$2336,12,FALSE)</f>
        <v>0</v>
      </c>
      <c r="I1025" s="7" t="str">
        <f>VLOOKUP($A1025,'Medical Examinations'!$A$1:$P$2336,14,FALSE)</f>
        <v>No</v>
      </c>
      <c r="J1025" s="7" t="str">
        <f>VLOOKUP($A1025,'Medical Examinations'!$A$1:$P$2336,15,FALSE)</f>
        <v>Normal weight</v>
      </c>
      <c r="K1025" s="7" t="str">
        <f>VLOOKUP($A1025,'Medical Examinations'!$A$1:$P$2336,16,FALSE)</f>
        <v>Diabetes</v>
      </c>
      <c r="L1025" s="12">
        <f>VLOOKUP($A1025,'Hospitalisation Details'!$A$1:$U$2344,18,FALSE)</f>
        <v>25135</v>
      </c>
      <c r="M1025" s="21">
        <f>VLOOKUP($A1025,'Hospitalisation Details'!$A$1:$U$2344,21,FALSE)</f>
        <v>11013.71</v>
      </c>
      <c r="N1025" s="9" t="str">
        <f>VLOOKUP($A1025,'Hospitalisation Details'!$A$1:$U$2344,14,FALSE)</f>
        <v>tier - 3</v>
      </c>
      <c r="O1025" s="9" t="str">
        <f>VLOOKUP($A1025,'Hospitalisation Details'!$A$1:$U$2344,15,FALSE)</f>
        <v>tier - 1</v>
      </c>
      <c r="P1025" s="9" t="str">
        <f>VLOOKUP($A1025,'Hospitalisation Details'!$A$1:$U$2344,16,FALSE)</f>
        <v>R1013</v>
      </c>
      <c r="Q1025" s="9">
        <f>VLOOKUP($A1025,'Hospitalisation Details'!$A$1:$U$2344,20,FALSE)</f>
        <v>54</v>
      </c>
    </row>
    <row r="1026" spans="1:17" ht="15.75" x14ac:dyDescent="0.25">
      <c r="A1026" s="10" t="s">
        <v>1346</v>
      </c>
      <c r="B1026" s="7" t="str">
        <f>VLOOKUP($A1026,'Customer Names'!$A$1:$E$2336,4,FALSE)</f>
        <v xml:space="preserve">  David</v>
      </c>
      <c r="C1026" s="7">
        <f>VLOOKUP($A1026,'Medical Examinations'!$A$1:$P$2336,2,FALSE)</f>
        <v>52.37</v>
      </c>
      <c r="D1026" s="7">
        <f>VLOOKUP($A1026,'Medical Examinations'!$A$1:$P$2336,3,FALSE)</f>
        <v>5.0599999999999996</v>
      </c>
      <c r="E1026" s="7" t="str">
        <f>VLOOKUP($A1026,'Medical Examinations'!$A$1:$P$2336,13,FALSE)</f>
        <v>Yes</v>
      </c>
      <c r="F1026" s="7" t="str">
        <f>VLOOKUP($A1026,'Medical Examinations'!$A$1:$P$2336,5,FALSE)</f>
        <v>yes</v>
      </c>
      <c r="G1026" s="7" t="str">
        <f>VLOOKUP($A1026,'Medical Examinations'!$A$1:$P$2336,6,FALSE)</f>
        <v>No</v>
      </c>
      <c r="H1026" s="7">
        <f>VLOOKUP($A1026,'Medical Examinations'!$A$1:$P$2336,12,FALSE)</f>
        <v>2</v>
      </c>
      <c r="I1026" s="7" t="str">
        <f>VLOOKUP($A1026,'Medical Examinations'!$A$1:$P$2336,14,FALSE)</f>
        <v>No</v>
      </c>
      <c r="J1026" s="7" t="str">
        <f>VLOOKUP($A1026,'Medical Examinations'!$A$1:$P$2336,15,FALSE)</f>
        <v>Obesity</v>
      </c>
      <c r="K1026" s="7" t="str">
        <f>VLOOKUP($A1026,'Medical Examinations'!$A$1:$P$2336,16,FALSE)</f>
        <v>Normal</v>
      </c>
      <c r="L1026" s="12">
        <f>VLOOKUP($A1026,'Hospitalisation Details'!$A$1:$U$2344,18,FALSE)</f>
        <v>36786</v>
      </c>
      <c r="M1026" s="21">
        <f>VLOOKUP($A1026,'Hospitalisation Details'!$A$1:$U$2344,21,FALSE)</f>
        <v>10991.58</v>
      </c>
      <c r="N1026" s="9" t="str">
        <f>VLOOKUP($A1026,'Hospitalisation Details'!$A$1:$U$2344,14,FALSE)</f>
        <v>tier - 3</v>
      </c>
      <c r="O1026" s="9" t="str">
        <f>VLOOKUP($A1026,'Hospitalisation Details'!$A$1:$U$2344,15,FALSE)</f>
        <v>tier - 3</v>
      </c>
      <c r="P1026" s="9" t="str">
        <f>VLOOKUP($A1026,'Hospitalisation Details'!$A$1:$U$2344,16,FALSE)</f>
        <v>R1012</v>
      </c>
      <c r="Q1026" s="9">
        <f>VLOOKUP($A1026,'Hospitalisation Details'!$A$1:$U$2344,20,FALSE)</f>
        <v>22</v>
      </c>
    </row>
    <row r="1027" spans="1:17" ht="15.75" x14ac:dyDescent="0.25">
      <c r="A1027" s="10" t="s">
        <v>1345</v>
      </c>
      <c r="B1027" s="7" t="str">
        <f>VLOOKUP($A1027,'Customer Names'!$A$1:$E$2336,4,FALSE)</f>
        <v xml:space="preserve">  Tim</v>
      </c>
      <c r="C1027" s="7">
        <f>VLOOKUP($A1027,'Medical Examinations'!$A$1:$P$2336,2,FALSE)</f>
        <v>40.369999999999997</v>
      </c>
      <c r="D1027" s="7">
        <f>VLOOKUP($A1027,'Medical Examinations'!$A$1:$P$2336,3,FALSE)</f>
        <v>8.2100000000000009</v>
      </c>
      <c r="E1027" s="7" t="str">
        <f>VLOOKUP($A1027,'Medical Examinations'!$A$1:$P$2336,13,FALSE)</f>
        <v>No</v>
      </c>
      <c r="F1027" s="7" t="str">
        <f>VLOOKUP($A1027,'Medical Examinations'!$A$1:$P$2336,5,FALSE)</f>
        <v>No</v>
      </c>
      <c r="G1027" s="7" t="str">
        <f>VLOOKUP($A1027,'Medical Examinations'!$A$1:$P$2336,6,FALSE)</f>
        <v>No</v>
      </c>
      <c r="H1027" s="7" t="str">
        <f>VLOOKUP($A1027,'Medical Examinations'!$A$1:$P$2336,12,FALSE)</f>
        <v>0</v>
      </c>
      <c r="I1027" s="7" t="str">
        <f>VLOOKUP($A1027,'Medical Examinations'!$A$1:$P$2336,14,FALSE)</f>
        <v>No</v>
      </c>
      <c r="J1027" s="7" t="str">
        <f>VLOOKUP($A1027,'Medical Examinations'!$A$1:$P$2336,15,FALSE)</f>
        <v>Obesity</v>
      </c>
      <c r="K1027" s="7" t="str">
        <f>VLOOKUP($A1027,'Medical Examinations'!$A$1:$P$2336,16,FALSE)</f>
        <v>Diabetes</v>
      </c>
      <c r="L1027" s="12">
        <f>VLOOKUP($A1027,'Hospitalisation Details'!$A$1:$U$2344,18,FALSE)</f>
        <v>24094</v>
      </c>
      <c r="M1027" s="21">
        <f>VLOOKUP($A1027,'Hospitalisation Details'!$A$1:$U$2344,21,FALSE)</f>
        <v>10982.5</v>
      </c>
      <c r="N1027" s="9" t="str">
        <f>VLOOKUP($A1027,'Hospitalisation Details'!$A$1:$U$2344,14,FALSE)</f>
        <v>tier - 3</v>
      </c>
      <c r="O1027" s="9" t="str">
        <f>VLOOKUP($A1027,'Hospitalisation Details'!$A$1:$U$2344,15,FALSE)</f>
        <v>tier - 3</v>
      </c>
      <c r="P1027" s="9" t="str">
        <f>VLOOKUP($A1027,'Hospitalisation Details'!$A$1:$U$2344,16,FALSE)</f>
        <v>R1013</v>
      </c>
      <c r="Q1027" s="9">
        <f>VLOOKUP($A1027,'Hospitalisation Details'!$A$1:$U$2344,20,FALSE)</f>
        <v>57</v>
      </c>
    </row>
    <row r="1028" spans="1:17" ht="15.75" x14ac:dyDescent="0.25">
      <c r="A1028" s="10" t="s">
        <v>1344</v>
      </c>
      <c r="B1028" s="7" t="str">
        <f>VLOOKUP($A1028,'Customer Names'!$A$1:$E$2336,4,FALSE)</f>
        <v xml:space="preserve">  Emma M</v>
      </c>
      <c r="C1028" s="7">
        <f>VLOOKUP($A1028,'Medical Examinations'!$A$1:$P$2336,2,FALSE)</f>
        <v>41.47</v>
      </c>
      <c r="D1028" s="7">
        <f>VLOOKUP($A1028,'Medical Examinations'!$A$1:$P$2336,3,FALSE)</f>
        <v>10.34</v>
      </c>
      <c r="E1028" s="7" t="str">
        <f>VLOOKUP($A1028,'Medical Examinations'!$A$1:$P$2336,13,FALSE)</f>
        <v>No</v>
      </c>
      <c r="F1028" s="7" t="str">
        <f>VLOOKUP($A1028,'Medical Examinations'!$A$1:$P$2336,5,FALSE)</f>
        <v>No</v>
      </c>
      <c r="G1028" s="7" t="str">
        <f>VLOOKUP($A1028,'Medical Examinations'!$A$1:$P$2336,6,FALSE)</f>
        <v>No</v>
      </c>
      <c r="H1028" s="7">
        <f>VLOOKUP($A1028,'Medical Examinations'!$A$1:$P$2336,12,FALSE)</f>
        <v>2</v>
      </c>
      <c r="I1028" s="7" t="str">
        <f>VLOOKUP($A1028,'Medical Examinations'!$A$1:$P$2336,14,FALSE)</f>
        <v>No</v>
      </c>
      <c r="J1028" s="7" t="str">
        <f>VLOOKUP($A1028,'Medical Examinations'!$A$1:$P$2336,15,FALSE)</f>
        <v>Obesity</v>
      </c>
      <c r="K1028" s="7" t="str">
        <f>VLOOKUP($A1028,'Medical Examinations'!$A$1:$P$2336,16,FALSE)</f>
        <v>Diabetes</v>
      </c>
      <c r="L1028" s="12">
        <f>VLOOKUP($A1028,'Hospitalisation Details'!$A$1:$U$2344,18,FALSE)</f>
        <v>26958</v>
      </c>
      <c r="M1028" s="21">
        <f>VLOOKUP($A1028,'Hospitalisation Details'!$A$1:$U$2344,21,FALSE)</f>
        <v>10977.21</v>
      </c>
      <c r="N1028" s="9" t="str">
        <f>VLOOKUP($A1028,'Hospitalisation Details'!$A$1:$U$2344,14,FALSE)</f>
        <v>tier - 3</v>
      </c>
      <c r="O1028" s="9" t="str">
        <f>VLOOKUP($A1028,'Hospitalisation Details'!$A$1:$U$2344,15,FALSE)</f>
        <v>tier - 1</v>
      </c>
      <c r="P1028" s="9" t="str">
        <f>VLOOKUP($A1028,'Hospitalisation Details'!$A$1:$U$2344,16,FALSE)</f>
        <v>R1013</v>
      </c>
      <c r="Q1028" s="9">
        <f>VLOOKUP($A1028,'Hospitalisation Details'!$A$1:$U$2344,20,FALSE)</f>
        <v>49</v>
      </c>
    </row>
    <row r="1029" spans="1:17" ht="15.75" x14ac:dyDescent="0.25">
      <c r="A1029" s="10" t="s">
        <v>1343</v>
      </c>
      <c r="B1029" s="7" t="str">
        <f>VLOOKUP($A1029,'Customer Names'!$A$1:$E$2336,4,FALSE)</f>
        <v xml:space="preserve">  Tim</v>
      </c>
      <c r="C1029" s="7">
        <f>VLOOKUP($A1029,'Medical Examinations'!$A$1:$P$2336,2,FALSE)</f>
        <v>33.725000000000001</v>
      </c>
      <c r="D1029" s="7">
        <f>VLOOKUP($A1029,'Medical Examinations'!$A$1:$P$2336,3,FALSE)</f>
        <v>5.51</v>
      </c>
      <c r="E1029" s="7" t="str">
        <f>VLOOKUP($A1029,'Medical Examinations'!$A$1:$P$2336,13,FALSE)</f>
        <v>Yes</v>
      </c>
      <c r="F1029" s="7" t="str">
        <f>VLOOKUP($A1029,'Medical Examinations'!$A$1:$P$2336,5,FALSE)</f>
        <v>No</v>
      </c>
      <c r="G1029" s="7" t="str">
        <f>VLOOKUP($A1029,'Medical Examinations'!$A$1:$P$2336,6,FALSE)</f>
        <v>No</v>
      </c>
      <c r="H1029" s="7">
        <f>VLOOKUP($A1029,'Medical Examinations'!$A$1:$P$2336,12,FALSE)</f>
        <v>2</v>
      </c>
      <c r="I1029" s="7" t="str">
        <f>VLOOKUP($A1029,'Medical Examinations'!$A$1:$P$2336,14,FALSE)</f>
        <v>No</v>
      </c>
      <c r="J1029" s="7" t="str">
        <f>VLOOKUP($A1029,'Medical Examinations'!$A$1:$P$2336,15,FALSE)</f>
        <v>Obesity</v>
      </c>
      <c r="K1029" s="7" t="str">
        <f>VLOOKUP($A1029,'Medical Examinations'!$A$1:$P$2336,16,FALSE)</f>
        <v>Normal</v>
      </c>
      <c r="L1029" s="12">
        <f>VLOOKUP($A1029,'Hospitalisation Details'!$A$1:$U$2344,18,FALSE)</f>
        <v>24297</v>
      </c>
      <c r="M1029" s="21">
        <f>VLOOKUP($A1029,'Hospitalisation Details'!$A$1:$U$2344,21,FALSE)</f>
        <v>10976.25</v>
      </c>
      <c r="N1029" s="9" t="str">
        <f>VLOOKUP($A1029,'Hospitalisation Details'!$A$1:$U$2344,14,FALSE)</f>
        <v>tier - 3</v>
      </c>
      <c r="O1029" s="9" t="str">
        <f>VLOOKUP($A1029,'Hospitalisation Details'!$A$1:$U$2344,15,FALSE)</f>
        <v>tier - 2</v>
      </c>
      <c r="P1029" s="9" t="str">
        <f>VLOOKUP($A1029,'Hospitalisation Details'!$A$1:$U$2344,16,FALSE)</f>
        <v>R1012</v>
      </c>
      <c r="Q1029" s="9">
        <f>VLOOKUP($A1029,'Hospitalisation Details'!$A$1:$U$2344,20,FALSE)</f>
        <v>56</v>
      </c>
    </row>
    <row r="1030" spans="1:17" ht="15.75" x14ac:dyDescent="0.25">
      <c r="A1030" s="10" t="s">
        <v>1342</v>
      </c>
      <c r="B1030" s="7" t="str">
        <f>VLOOKUP($A1030,'Customer Names'!$A$1:$E$2336,4,FALSE)</f>
        <v xml:space="preserve">  Patrick</v>
      </c>
      <c r="C1030" s="7">
        <f>VLOOKUP($A1030,'Medical Examinations'!$A$1:$P$2336,2,FALSE)</f>
        <v>28.1</v>
      </c>
      <c r="D1030" s="7">
        <f>VLOOKUP($A1030,'Medical Examinations'!$A$1:$P$2336,3,FALSE)</f>
        <v>11.2</v>
      </c>
      <c r="E1030" s="7" t="str">
        <f>VLOOKUP($A1030,'Medical Examinations'!$A$1:$P$2336,13,FALSE)</f>
        <v>No</v>
      </c>
      <c r="F1030" s="7" t="str">
        <f>VLOOKUP($A1030,'Medical Examinations'!$A$1:$P$2336,5,FALSE)</f>
        <v>No</v>
      </c>
      <c r="G1030" s="7" t="str">
        <f>VLOOKUP($A1030,'Medical Examinations'!$A$1:$P$2336,6,FALSE)</f>
        <v>No</v>
      </c>
      <c r="H1030" s="7" t="str">
        <f>VLOOKUP($A1030,'Medical Examinations'!$A$1:$P$2336,12,FALSE)</f>
        <v>0</v>
      </c>
      <c r="I1030" s="7" t="str">
        <f>VLOOKUP($A1030,'Medical Examinations'!$A$1:$P$2336,14,FALSE)</f>
        <v>No</v>
      </c>
      <c r="J1030" s="7" t="str">
        <f>VLOOKUP($A1030,'Medical Examinations'!$A$1:$P$2336,15,FALSE)</f>
        <v>Over weight</v>
      </c>
      <c r="K1030" s="7" t="str">
        <f>VLOOKUP($A1030,'Medical Examinations'!$A$1:$P$2336,16,FALSE)</f>
        <v>Diabetes</v>
      </c>
      <c r="L1030" s="12">
        <f>VLOOKUP($A1030,'Hospitalisation Details'!$A$1:$U$2344,18,FALSE)</f>
        <v>23912</v>
      </c>
      <c r="M1030" s="21">
        <f>VLOOKUP($A1030,'Hospitalisation Details'!$A$1:$U$2344,21,FALSE)</f>
        <v>10965.45</v>
      </c>
      <c r="N1030" s="9" t="str">
        <f>VLOOKUP($A1030,'Hospitalisation Details'!$A$1:$U$2344,14,FALSE)</f>
        <v>tier - 3</v>
      </c>
      <c r="O1030" s="9" t="str">
        <f>VLOOKUP($A1030,'Hospitalisation Details'!$A$1:$U$2344,15,FALSE)</f>
        <v>tier - 2</v>
      </c>
      <c r="P1030" s="9" t="str">
        <f>VLOOKUP($A1030,'Hospitalisation Details'!$A$1:$U$2344,16,FALSE)</f>
        <v>R1011</v>
      </c>
      <c r="Q1030" s="9">
        <f>VLOOKUP($A1030,'Hospitalisation Details'!$A$1:$U$2344,20,FALSE)</f>
        <v>57</v>
      </c>
    </row>
    <row r="1031" spans="1:17" ht="15.75" x14ac:dyDescent="0.25">
      <c r="A1031" s="10" t="s">
        <v>1341</v>
      </c>
      <c r="B1031" s="7" t="str">
        <f>VLOOKUP($A1031,'Customer Names'!$A$1:$E$2336,4,FALSE)</f>
        <v xml:space="preserve">  Bridget K</v>
      </c>
      <c r="C1031" s="7">
        <f>VLOOKUP($A1031,'Medical Examinations'!$A$1:$P$2336,2,FALSE)</f>
        <v>37.43</v>
      </c>
      <c r="D1031" s="7">
        <f>VLOOKUP($A1031,'Medical Examinations'!$A$1:$P$2336,3,FALSE)</f>
        <v>4.3499999999999996</v>
      </c>
      <c r="E1031" s="7" t="str">
        <f>VLOOKUP($A1031,'Medical Examinations'!$A$1:$P$2336,13,FALSE)</f>
        <v>Yes</v>
      </c>
      <c r="F1031" s="7" t="str">
        <f>VLOOKUP($A1031,'Medical Examinations'!$A$1:$P$2336,5,FALSE)</f>
        <v>No</v>
      </c>
      <c r="G1031" s="7" t="str">
        <f>VLOOKUP($A1031,'Medical Examinations'!$A$1:$P$2336,6,FALSE)</f>
        <v>Yes</v>
      </c>
      <c r="H1031" s="7">
        <f>VLOOKUP($A1031,'Medical Examinations'!$A$1:$P$2336,12,FALSE)</f>
        <v>1</v>
      </c>
      <c r="I1031" s="7" t="str">
        <f>VLOOKUP($A1031,'Medical Examinations'!$A$1:$P$2336,14,FALSE)</f>
        <v>No</v>
      </c>
      <c r="J1031" s="7" t="str">
        <f>VLOOKUP($A1031,'Medical Examinations'!$A$1:$P$2336,15,FALSE)</f>
        <v>Obesity</v>
      </c>
      <c r="K1031" s="7" t="str">
        <f>VLOOKUP($A1031,'Medical Examinations'!$A$1:$P$2336,16,FALSE)</f>
        <v>Normal</v>
      </c>
      <c r="L1031" s="12">
        <f>VLOOKUP($A1031,'Hospitalisation Details'!$A$1:$U$2344,18,FALSE)</f>
        <v>25429</v>
      </c>
      <c r="M1031" s="21">
        <f>VLOOKUP($A1031,'Hospitalisation Details'!$A$1:$U$2344,21,FALSE)</f>
        <v>10959.69</v>
      </c>
      <c r="N1031" s="9" t="str">
        <f>VLOOKUP($A1031,'Hospitalisation Details'!$A$1:$U$2344,14,FALSE)</f>
        <v>tier - 3</v>
      </c>
      <c r="O1031" s="9" t="str">
        <f>VLOOKUP($A1031,'Hospitalisation Details'!$A$1:$U$2344,15,FALSE)</f>
        <v>tier - 3</v>
      </c>
      <c r="P1031" s="9" t="str">
        <f>VLOOKUP($A1031,'Hospitalisation Details'!$A$1:$U$2344,16,FALSE)</f>
        <v>R1012</v>
      </c>
      <c r="Q1031" s="9">
        <f>VLOOKUP($A1031,'Hospitalisation Details'!$A$1:$U$2344,20,FALSE)</f>
        <v>53</v>
      </c>
    </row>
    <row r="1032" spans="1:17" ht="15.75" x14ac:dyDescent="0.25">
      <c r="A1032" s="10" t="s">
        <v>1340</v>
      </c>
      <c r="B1032" s="7" t="str">
        <f>VLOOKUP($A1032,'Customer Names'!$A$1:$E$2336,4,FALSE)</f>
        <v xml:space="preserve">  Gabriel</v>
      </c>
      <c r="C1032" s="7">
        <f>VLOOKUP($A1032,'Medical Examinations'!$A$1:$P$2336,2,FALSE)</f>
        <v>23.7</v>
      </c>
      <c r="D1032" s="7">
        <f>VLOOKUP($A1032,'Medical Examinations'!$A$1:$P$2336,3,FALSE)</f>
        <v>10.45</v>
      </c>
      <c r="E1032" s="7" t="str">
        <f>VLOOKUP($A1032,'Medical Examinations'!$A$1:$P$2336,13,FALSE)</f>
        <v>No</v>
      </c>
      <c r="F1032" s="7" t="str">
        <f>VLOOKUP($A1032,'Medical Examinations'!$A$1:$P$2336,5,FALSE)</f>
        <v>No</v>
      </c>
      <c r="G1032" s="7" t="str">
        <f>VLOOKUP($A1032,'Medical Examinations'!$A$1:$P$2336,6,FALSE)</f>
        <v>No</v>
      </c>
      <c r="H1032" s="7" t="str">
        <f>VLOOKUP($A1032,'Medical Examinations'!$A$1:$P$2336,12,FALSE)</f>
        <v>0</v>
      </c>
      <c r="I1032" s="7" t="str">
        <f>VLOOKUP($A1032,'Medical Examinations'!$A$1:$P$2336,14,FALSE)</f>
        <v>No</v>
      </c>
      <c r="J1032" s="7" t="str">
        <f>VLOOKUP($A1032,'Medical Examinations'!$A$1:$P$2336,15,FALSE)</f>
        <v>Normal weight</v>
      </c>
      <c r="K1032" s="7" t="str">
        <f>VLOOKUP($A1032,'Medical Examinations'!$A$1:$P$2336,16,FALSE)</f>
        <v>Diabetes</v>
      </c>
      <c r="L1032" s="12">
        <f>VLOOKUP($A1032,'Hospitalisation Details'!$A$1:$U$2344,18,FALSE)</f>
        <v>24080</v>
      </c>
      <c r="M1032" s="21">
        <f>VLOOKUP($A1032,'Hospitalisation Details'!$A$1:$U$2344,21,FALSE)</f>
        <v>10959.33</v>
      </c>
      <c r="N1032" s="9" t="str">
        <f>VLOOKUP($A1032,'Hospitalisation Details'!$A$1:$U$2344,14,FALSE)</f>
        <v>tier - 3</v>
      </c>
      <c r="O1032" s="9" t="str">
        <f>VLOOKUP($A1032,'Hospitalisation Details'!$A$1:$U$2344,15,FALSE)</f>
        <v>tier - 3</v>
      </c>
      <c r="P1032" s="9" t="str">
        <f>VLOOKUP($A1032,'Hospitalisation Details'!$A$1:$U$2344,16,FALSE)</f>
        <v>R1011</v>
      </c>
      <c r="Q1032" s="9">
        <f>VLOOKUP($A1032,'Hospitalisation Details'!$A$1:$U$2344,20,FALSE)</f>
        <v>57</v>
      </c>
    </row>
    <row r="1033" spans="1:17" ht="15.75" x14ac:dyDescent="0.25">
      <c r="A1033" s="10" t="s">
        <v>1339</v>
      </c>
      <c r="B1033" s="7" t="str">
        <f>VLOOKUP($A1033,'Customer Names'!$A$1:$E$2336,4,FALSE)</f>
        <v xml:space="preserve">  Natasha</v>
      </c>
      <c r="C1033" s="7">
        <f>VLOOKUP($A1033,'Medical Examinations'!$A$1:$P$2336,2,FALSE)</f>
        <v>24.795000000000002</v>
      </c>
      <c r="D1033" s="7">
        <f>VLOOKUP($A1033,'Medical Examinations'!$A$1:$P$2336,3,FALSE)</f>
        <v>4.07</v>
      </c>
      <c r="E1033" s="7" t="str">
        <f>VLOOKUP($A1033,'Medical Examinations'!$A$1:$P$2336,13,FALSE)</f>
        <v>Yes</v>
      </c>
      <c r="F1033" s="7" t="str">
        <f>VLOOKUP($A1033,'Medical Examinations'!$A$1:$P$2336,5,FALSE)</f>
        <v>No</v>
      </c>
      <c r="G1033" s="7" t="str">
        <f>VLOOKUP($A1033,'Medical Examinations'!$A$1:$P$2336,6,FALSE)</f>
        <v>Yes</v>
      </c>
      <c r="H1033" s="7">
        <f>VLOOKUP($A1033,'Medical Examinations'!$A$1:$P$2336,12,FALSE)</f>
        <v>1</v>
      </c>
      <c r="I1033" s="7" t="str">
        <f>VLOOKUP($A1033,'Medical Examinations'!$A$1:$P$2336,14,FALSE)</f>
        <v>No</v>
      </c>
      <c r="J1033" s="7" t="str">
        <f>VLOOKUP($A1033,'Medical Examinations'!$A$1:$P$2336,15,FALSE)</f>
        <v>Normal weight</v>
      </c>
      <c r="K1033" s="7" t="str">
        <f>VLOOKUP($A1033,'Medical Examinations'!$A$1:$P$2336,16,FALSE)</f>
        <v>Normal</v>
      </c>
      <c r="L1033" s="12">
        <f>VLOOKUP($A1033,'Hospitalisation Details'!$A$1:$U$2344,18,FALSE)</f>
        <v>25517</v>
      </c>
      <c r="M1033" s="21">
        <f>VLOOKUP($A1033,'Hospitalisation Details'!$A$1:$U$2344,21,FALSE)</f>
        <v>10942.13</v>
      </c>
      <c r="N1033" s="9" t="str">
        <f>VLOOKUP($A1033,'Hospitalisation Details'!$A$1:$U$2344,14,FALSE)</f>
        <v>tier - 3</v>
      </c>
      <c r="O1033" s="9" t="str">
        <f>VLOOKUP($A1033,'Hospitalisation Details'!$A$1:$U$2344,15,FALSE)</f>
        <v>tier - 3</v>
      </c>
      <c r="P1033" s="9" t="str">
        <f>VLOOKUP($A1033,'Hospitalisation Details'!$A$1:$U$2344,16,FALSE)</f>
        <v>R1012</v>
      </c>
      <c r="Q1033" s="9">
        <f>VLOOKUP($A1033,'Hospitalisation Details'!$A$1:$U$2344,20,FALSE)</f>
        <v>53</v>
      </c>
    </row>
    <row r="1034" spans="1:17" ht="15.75" x14ac:dyDescent="0.25">
      <c r="A1034" s="10" t="s">
        <v>1338</v>
      </c>
      <c r="B1034" s="7" t="str">
        <f>VLOOKUP($A1034,'Customer Names'!$A$1:$E$2336,4,FALSE)</f>
        <v xml:space="preserve">  Abby A</v>
      </c>
      <c r="C1034" s="7">
        <f>VLOOKUP($A1034,'Medical Examinations'!$A$1:$P$2336,2,FALSE)</f>
        <v>31.9</v>
      </c>
      <c r="D1034" s="7">
        <f>VLOOKUP($A1034,'Medical Examinations'!$A$1:$P$2336,3,FALSE)</f>
        <v>8.34</v>
      </c>
      <c r="E1034" s="7" t="str">
        <f>VLOOKUP($A1034,'Medical Examinations'!$A$1:$P$2336,13,FALSE)</f>
        <v>No</v>
      </c>
      <c r="F1034" s="7" t="str">
        <f>VLOOKUP($A1034,'Medical Examinations'!$A$1:$P$2336,5,FALSE)</f>
        <v>No</v>
      </c>
      <c r="G1034" s="7" t="str">
        <f>VLOOKUP($A1034,'Medical Examinations'!$A$1:$P$2336,6,FALSE)</f>
        <v>No</v>
      </c>
      <c r="H1034" s="7" t="str">
        <f>VLOOKUP($A1034,'Medical Examinations'!$A$1:$P$2336,12,FALSE)</f>
        <v>0</v>
      </c>
      <c r="I1034" s="7" t="str">
        <f>VLOOKUP($A1034,'Medical Examinations'!$A$1:$P$2336,14,FALSE)</f>
        <v>No</v>
      </c>
      <c r="J1034" s="7" t="str">
        <f>VLOOKUP($A1034,'Medical Examinations'!$A$1:$P$2336,15,FALSE)</f>
        <v>Obesity</v>
      </c>
      <c r="K1034" s="7" t="str">
        <f>VLOOKUP($A1034,'Medical Examinations'!$A$1:$P$2336,16,FALSE)</f>
        <v>Diabetes</v>
      </c>
      <c r="L1034" s="12">
        <f>VLOOKUP($A1034,'Hospitalisation Details'!$A$1:$U$2344,18,FALSE)</f>
        <v>25154</v>
      </c>
      <c r="M1034" s="21">
        <f>VLOOKUP($A1034,'Hospitalisation Details'!$A$1:$U$2344,21,FALSE)</f>
        <v>10928.85</v>
      </c>
      <c r="N1034" s="9" t="str">
        <f>VLOOKUP($A1034,'Hospitalisation Details'!$A$1:$U$2344,14,FALSE)</f>
        <v>tier - 3</v>
      </c>
      <c r="O1034" s="9" t="str">
        <f>VLOOKUP($A1034,'Hospitalisation Details'!$A$1:$U$2344,15,FALSE)</f>
        <v>tier - 3</v>
      </c>
      <c r="P1034" s="9" t="str">
        <f>VLOOKUP($A1034,'Hospitalisation Details'!$A$1:$U$2344,16,FALSE)</f>
        <v>R1013</v>
      </c>
      <c r="Q1034" s="9">
        <f>VLOOKUP($A1034,'Hospitalisation Details'!$A$1:$U$2344,20,FALSE)</f>
        <v>54</v>
      </c>
    </row>
    <row r="1035" spans="1:17" ht="15.75" x14ac:dyDescent="0.25">
      <c r="A1035" s="10" t="s">
        <v>1337</v>
      </c>
      <c r="B1035" s="7" t="str">
        <f>VLOOKUP($A1035,'Customer Names'!$A$1:$E$2336,4,FALSE)</f>
        <v xml:space="preserve">  Michelle</v>
      </c>
      <c r="C1035" s="7">
        <f>VLOOKUP($A1035,'Medical Examinations'!$A$1:$P$2336,2,FALSE)</f>
        <v>32.68</v>
      </c>
      <c r="D1035" s="7">
        <f>VLOOKUP($A1035,'Medical Examinations'!$A$1:$P$2336,3,FALSE)</f>
        <v>7.41</v>
      </c>
      <c r="E1035" s="7" t="str">
        <f>VLOOKUP($A1035,'Medical Examinations'!$A$1:$P$2336,13,FALSE)</f>
        <v>No</v>
      </c>
      <c r="F1035" s="7" t="str">
        <f>VLOOKUP($A1035,'Medical Examinations'!$A$1:$P$2336,5,FALSE)</f>
        <v>No</v>
      </c>
      <c r="G1035" s="7" t="str">
        <f>VLOOKUP($A1035,'Medical Examinations'!$A$1:$P$2336,6,FALSE)</f>
        <v>No</v>
      </c>
      <c r="H1035" s="7" t="str">
        <f>VLOOKUP($A1035,'Medical Examinations'!$A$1:$P$2336,12,FALSE)</f>
        <v>0</v>
      </c>
      <c r="I1035" s="7" t="str">
        <f>VLOOKUP($A1035,'Medical Examinations'!$A$1:$P$2336,14,FALSE)</f>
        <v>No</v>
      </c>
      <c r="J1035" s="7" t="str">
        <f>VLOOKUP($A1035,'Medical Examinations'!$A$1:$P$2336,15,FALSE)</f>
        <v>Obesity</v>
      </c>
      <c r="K1035" s="7" t="str">
        <f>VLOOKUP($A1035,'Medical Examinations'!$A$1:$P$2336,16,FALSE)</f>
        <v>Diabetes</v>
      </c>
      <c r="L1035" s="12">
        <f>VLOOKUP($A1035,'Hospitalisation Details'!$A$1:$U$2344,18,FALSE)</f>
        <v>25155</v>
      </c>
      <c r="M1035" s="21">
        <f>VLOOKUP($A1035,'Hospitalisation Details'!$A$1:$U$2344,21,FALSE)</f>
        <v>10923.93</v>
      </c>
      <c r="N1035" s="9" t="str">
        <f>VLOOKUP($A1035,'Hospitalisation Details'!$A$1:$U$2344,14,FALSE)</f>
        <v>tier - 3</v>
      </c>
      <c r="O1035" s="9" t="str">
        <f>VLOOKUP($A1035,'Hospitalisation Details'!$A$1:$U$2344,15,FALSE)</f>
        <v>tier - 1</v>
      </c>
      <c r="P1035" s="9" t="str">
        <f>VLOOKUP($A1035,'Hospitalisation Details'!$A$1:$U$2344,16,FALSE)</f>
        <v>R1024</v>
      </c>
      <c r="Q1035" s="9">
        <f>VLOOKUP($A1035,'Hospitalisation Details'!$A$1:$U$2344,20,FALSE)</f>
        <v>54</v>
      </c>
    </row>
    <row r="1036" spans="1:17" ht="15.75" x14ac:dyDescent="0.25">
      <c r="A1036" s="10" t="s">
        <v>1336</v>
      </c>
      <c r="B1036" s="7" t="str">
        <f>VLOOKUP($A1036,'Customer Names'!$A$1:$E$2336,4,FALSE)</f>
        <v xml:space="preserve">  Mckendree</v>
      </c>
      <c r="C1036" s="7">
        <f>VLOOKUP($A1036,'Medical Examinations'!$A$1:$P$2336,2,FALSE)</f>
        <v>47.13</v>
      </c>
      <c r="D1036" s="7">
        <f>VLOOKUP($A1036,'Medical Examinations'!$A$1:$P$2336,3,FALSE)</f>
        <v>4.3099999999999996</v>
      </c>
      <c r="E1036" s="7" t="str">
        <f>VLOOKUP($A1036,'Medical Examinations'!$A$1:$P$2336,13,FALSE)</f>
        <v>No</v>
      </c>
      <c r="F1036" s="7" t="str">
        <f>VLOOKUP($A1036,'Medical Examinations'!$A$1:$P$2336,5,FALSE)</f>
        <v>No</v>
      </c>
      <c r="G1036" s="7" t="str">
        <f>VLOOKUP($A1036,'Medical Examinations'!$A$1:$P$2336,6,FALSE)</f>
        <v>No</v>
      </c>
      <c r="H1036" s="7" t="str">
        <f>VLOOKUP($A1036,'Medical Examinations'!$A$1:$P$2336,12,FALSE)</f>
        <v>0</v>
      </c>
      <c r="I1036" s="7" t="str">
        <f>VLOOKUP($A1036,'Medical Examinations'!$A$1:$P$2336,14,FALSE)</f>
        <v>No</v>
      </c>
      <c r="J1036" s="7" t="str">
        <f>VLOOKUP($A1036,'Medical Examinations'!$A$1:$P$2336,15,FALSE)</f>
        <v>Obesity</v>
      </c>
      <c r="K1036" s="7" t="str">
        <f>VLOOKUP($A1036,'Medical Examinations'!$A$1:$P$2336,16,FALSE)</f>
        <v>Normal</v>
      </c>
      <c r="L1036" s="12">
        <f>VLOOKUP($A1036,'Hospitalisation Details'!$A$1:$U$2344,18,FALSE)</f>
        <v>34583</v>
      </c>
      <c r="M1036" s="21">
        <f>VLOOKUP($A1036,'Hospitalisation Details'!$A$1:$U$2344,21,FALSE)</f>
        <v>10886.66</v>
      </c>
      <c r="N1036" s="9" t="str">
        <f>VLOOKUP($A1036,'Hospitalisation Details'!$A$1:$U$2344,14,FALSE)</f>
        <v>tier - 3</v>
      </c>
      <c r="O1036" s="9" t="str">
        <f>VLOOKUP($A1036,'Hospitalisation Details'!$A$1:$U$2344,15,FALSE)</f>
        <v>tier - 3</v>
      </c>
      <c r="P1036" s="9" t="str">
        <f>VLOOKUP($A1036,'Hospitalisation Details'!$A$1:$U$2344,16,FALSE)</f>
        <v>R1012</v>
      </c>
      <c r="Q1036" s="9">
        <f>VLOOKUP($A1036,'Hospitalisation Details'!$A$1:$U$2344,20,FALSE)</f>
        <v>28</v>
      </c>
    </row>
    <row r="1037" spans="1:17" ht="15.75" x14ac:dyDescent="0.25">
      <c r="A1037" s="10" t="s">
        <v>1335</v>
      </c>
      <c r="B1037" s="7" t="str">
        <f>VLOOKUP($A1037,'Customer Names'!$A$1:$E$2336,4,FALSE)</f>
        <v xml:space="preserve">  Tara</v>
      </c>
      <c r="C1037" s="7">
        <f>VLOOKUP($A1037,'Medical Examinations'!$A$1:$P$2336,2,FALSE)</f>
        <v>36.67</v>
      </c>
      <c r="D1037" s="7">
        <f>VLOOKUP($A1037,'Medical Examinations'!$A$1:$P$2336,3,FALSE)</f>
        <v>10.83</v>
      </c>
      <c r="E1037" s="7" t="str">
        <f>VLOOKUP($A1037,'Medical Examinations'!$A$1:$P$2336,13,FALSE)</f>
        <v>No</v>
      </c>
      <c r="F1037" s="7" t="str">
        <f>VLOOKUP($A1037,'Medical Examinations'!$A$1:$P$2336,5,FALSE)</f>
        <v>No</v>
      </c>
      <c r="G1037" s="7" t="str">
        <f>VLOOKUP($A1037,'Medical Examinations'!$A$1:$P$2336,6,FALSE)</f>
        <v>No</v>
      </c>
      <c r="H1037" s="7" t="str">
        <f>VLOOKUP($A1037,'Medical Examinations'!$A$1:$P$2336,12,FALSE)</f>
        <v>0</v>
      </c>
      <c r="I1037" s="7" t="str">
        <f>VLOOKUP($A1037,'Medical Examinations'!$A$1:$P$2336,14,FALSE)</f>
        <v>No</v>
      </c>
      <c r="J1037" s="7" t="str">
        <f>VLOOKUP($A1037,'Medical Examinations'!$A$1:$P$2336,15,FALSE)</f>
        <v>Obesity</v>
      </c>
      <c r="K1037" s="7" t="str">
        <f>VLOOKUP($A1037,'Medical Examinations'!$A$1:$P$2336,16,FALSE)</f>
        <v>Diabetes</v>
      </c>
      <c r="L1037" s="12">
        <f>VLOOKUP($A1037,'Hospitalisation Details'!$A$1:$U$2344,18,FALSE)</f>
        <v>26287</v>
      </c>
      <c r="M1037" s="21">
        <f>VLOOKUP($A1037,'Hospitalisation Details'!$A$1:$U$2344,21,FALSE)</f>
        <v>10848.13</v>
      </c>
      <c r="N1037" s="9" t="str">
        <f>VLOOKUP($A1037,'Hospitalisation Details'!$A$1:$U$2344,14,FALSE)</f>
        <v>tier - 3</v>
      </c>
      <c r="O1037" s="9" t="str">
        <f>VLOOKUP($A1037,'Hospitalisation Details'!$A$1:$U$2344,15,FALSE)</f>
        <v>tier - 3</v>
      </c>
      <c r="P1037" s="9" t="str">
        <f>VLOOKUP($A1037,'Hospitalisation Details'!$A$1:$U$2344,16,FALSE)</f>
        <v>R1012</v>
      </c>
      <c r="Q1037" s="9">
        <f>VLOOKUP($A1037,'Hospitalisation Details'!$A$1:$U$2344,20,FALSE)</f>
        <v>51</v>
      </c>
    </row>
    <row r="1038" spans="1:17" ht="15.75" x14ac:dyDescent="0.25">
      <c r="A1038" s="10" t="s">
        <v>1334</v>
      </c>
      <c r="B1038" s="7" t="str">
        <f>VLOOKUP($A1038,'Customer Names'!$A$1:$E$2336,4,FALSE)</f>
        <v xml:space="preserve">  Daniel</v>
      </c>
      <c r="C1038" s="7">
        <f>VLOOKUP($A1038,'Medical Examinations'!$A$1:$P$2336,2,FALSE)</f>
        <v>33.630000000000003</v>
      </c>
      <c r="D1038" s="7">
        <f>VLOOKUP($A1038,'Medical Examinations'!$A$1:$P$2336,3,FALSE)</f>
        <v>11.31</v>
      </c>
      <c r="E1038" s="7" t="str">
        <f>VLOOKUP($A1038,'Medical Examinations'!$A$1:$P$2336,13,FALSE)</f>
        <v>No</v>
      </c>
      <c r="F1038" s="7" t="str">
        <f>VLOOKUP($A1038,'Medical Examinations'!$A$1:$P$2336,5,FALSE)</f>
        <v>No</v>
      </c>
      <c r="G1038" s="7" t="str">
        <f>VLOOKUP($A1038,'Medical Examinations'!$A$1:$P$2336,6,FALSE)</f>
        <v>No</v>
      </c>
      <c r="H1038" s="7" t="str">
        <f>VLOOKUP($A1038,'Medical Examinations'!$A$1:$P$2336,12,FALSE)</f>
        <v>0</v>
      </c>
      <c r="I1038" s="7" t="str">
        <f>VLOOKUP($A1038,'Medical Examinations'!$A$1:$P$2336,14,FALSE)</f>
        <v>No</v>
      </c>
      <c r="J1038" s="7" t="str">
        <f>VLOOKUP($A1038,'Medical Examinations'!$A$1:$P$2336,15,FALSE)</f>
        <v>Obesity</v>
      </c>
      <c r="K1038" s="7" t="str">
        <f>VLOOKUP($A1038,'Medical Examinations'!$A$1:$P$2336,16,FALSE)</f>
        <v>Diabetes</v>
      </c>
      <c r="L1038" s="12">
        <f>VLOOKUP($A1038,'Hospitalisation Details'!$A$1:$U$2344,18,FALSE)</f>
        <v>25047</v>
      </c>
      <c r="M1038" s="21">
        <f>VLOOKUP($A1038,'Hospitalisation Details'!$A$1:$U$2344,21,FALSE)</f>
        <v>10825.25</v>
      </c>
      <c r="N1038" s="9" t="str">
        <f>VLOOKUP($A1038,'Hospitalisation Details'!$A$1:$U$2344,14,FALSE)</f>
        <v>tier - 3</v>
      </c>
      <c r="O1038" s="9" t="str">
        <f>VLOOKUP($A1038,'Hospitalisation Details'!$A$1:$U$2344,15,FALSE)</f>
        <v>tier - 3</v>
      </c>
      <c r="P1038" s="9" t="str">
        <f>VLOOKUP($A1038,'Hospitalisation Details'!$A$1:$U$2344,16,FALSE)</f>
        <v>R1012</v>
      </c>
      <c r="Q1038" s="9">
        <f>VLOOKUP($A1038,'Hospitalisation Details'!$A$1:$U$2344,20,FALSE)</f>
        <v>54</v>
      </c>
    </row>
    <row r="1039" spans="1:17" ht="15.75" x14ac:dyDescent="0.25">
      <c r="A1039" s="10" t="s">
        <v>1333</v>
      </c>
      <c r="B1039" s="7" t="str">
        <f>VLOOKUP($A1039,'Customer Names'!$A$1:$E$2336,4,FALSE)</f>
        <v xml:space="preserve">  Joshua P</v>
      </c>
      <c r="C1039" s="7">
        <f>VLOOKUP($A1039,'Medical Examinations'!$A$1:$P$2336,2,FALSE)</f>
        <v>32.67</v>
      </c>
      <c r="D1039" s="7">
        <f>VLOOKUP($A1039,'Medical Examinations'!$A$1:$P$2336,3,FALSE)</f>
        <v>11.81</v>
      </c>
      <c r="E1039" s="7" t="str">
        <f>VLOOKUP($A1039,'Medical Examinations'!$A$1:$P$2336,13,FALSE)</f>
        <v>Yes</v>
      </c>
      <c r="F1039" s="7" t="str">
        <f>VLOOKUP($A1039,'Medical Examinations'!$A$1:$P$2336,5,FALSE)</f>
        <v>No</v>
      </c>
      <c r="G1039" s="7" t="str">
        <f>VLOOKUP($A1039,'Medical Examinations'!$A$1:$P$2336,6,FALSE)</f>
        <v>No</v>
      </c>
      <c r="H1039" s="7" t="str">
        <f>VLOOKUP($A1039,'Medical Examinations'!$A$1:$P$2336,12,FALSE)</f>
        <v>0</v>
      </c>
      <c r="I1039" s="7" t="str">
        <f>VLOOKUP($A1039,'Medical Examinations'!$A$1:$P$2336,14,FALSE)</f>
        <v>No</v>
      </c>
      <c r="J1039" s="7" t="str">
        <f>VLOOKUP($A1039,'Medical Examinations'!$A$1:$P$2336,15,FALSE)</f>
        <v>Obesity</v>
      </c>
      <c r="K1039" s="7" t="str">
        <f>VLOOKUP($A1039,'Medical Examinations'!$A$1:$P$2336,16,FALSE)</f>
        <v>Diabetes</v>
      </c>
      <c r="L1039" s="12">
        <f>VLOOKUP($A1039,'Hospitalisation Details'!$A$1:$U$2344,18,FALSE)</f>
        <v>24747</v>
      </c>
      <c r="M1039" s="21">
        <f>VLOOKUP($A1039,'Hospitalisation Details'!$A$1:$U$2344,21,FALSE)</f>
        <v>10807.49</v>
      </c>
      <c r="N1039" s="9" t="str">
        <f>VLOOKUP($A1039,'Hospitalisation Details'!$A$1:$U$2344,14,FALSE)</f>
        <v>tier - 3</v>
      </c>
      <c r="O1039" s="9" t="str">
        <f>VLOOKUP($A1039,'Hospitalisation Details'!$A$1:$U$2344,15,FALSE)</f>
        <v>tier - 2</v>
      </c>
      <c r="P1039" s="9" t="str">
        <f>VLOOKUP($A1039,'Hospitalisation Details'!$A$1:$U$2344,16,FALSE)</f>
        <v>R1013</v>
      </c>
      <c r="Q1039" s="9">
        <f>VLOOKUP($A1039,'Hospitalisation Details'!$A$1:$U$2344,20,FALSE)</f>
        <v>55</v>
      </c>
    </row>
    <row r="1040" spans="1:17" ht="15.75" x14ac:dyDescent="0.25">
      <c r="A1040" s="10" t="s">
        <v>1332</v>
      </c>
      <c r="B1040" s="7" t="str">
        <f>VLOOKUP($A1040,'Customer Names'!$A$1:$E$2336,4,FALSE)</f>
        <v xml:space="preserve">  Erin C</v>
      </c>
      <c r="C1040" s="7">
        <f>VLOOKUP($A1040,'Medical Examinations'!$A$1:$P$2336,2,FALSE)</f>
        <v>33.299999999999997</v>
      </c>
      <c r="D1040" s="7">
        <f>VLOOKUP($A1040,'Medical Examinations'!$A$1:$P$2336,3,FALSE)</f>
        <v>8.26</v>
      </c>
      <c r="E1040" s="7" t="str">
        <f>VLOOKUP($A1040,'Medical Examinations'!$A$1:$P$2336,13,FALSE)</f>
        <v>Yes</v>
      </c>
      <c r="F1040" s="7" t="str">
        <f>VLOOKUP($A1040,'Medical Examinations'!$A$1:$P$2336,5,FALSE)</f>
        <v>No</v>
      </c>
      <c r="G1040" s="7" t="str">
        <f>VLOOKUP($A1040,'Medical Examinations'!$A$1:$P$2336,6,FALSE)</f>
        <v>No</v>
      </c>
      <c r="H1040" s="7">
        <f>VLOOKUP($A1040,'Medical Examinations'!$A$1:$P$2336,12,FALSE)</f>
        <v>2</v>
      </c>
      <c r="I1040" s="7" t="str">
        <f>VLOOKUP($A1040,'Medical Examinations'!$A$1:$P$2336,14,FALSE)</f>
        <v>No</v>
      </c>
      <c r="J1040" s="7" t="str">
        <f>VLOOKUP($A1040,'Medical Examinations'!$A$1:$P$2336,15,FALSE)</f>
        <v>Obesity</v>
      </c>
      <c r="K1040" s="7" t="str">
        <f>VLOOKUP($A1040,'Medical Examinations'!$A$1:$P$2336,16,FALSE)</f>
        <v>Diabetes</v>
      </c>
      <c r="L1040" s="12">
        <f>VLOOKUP($A1040,'Hospitalisation Details'!$A$1:$U$2344,18,FALSE)</f>
        <v>25920</v>
      </c>
      <c r="M1040" s="21">
        <f>VLOOKUP($A1040,'Hospitalisation Details'!$A$1:$U$2344,21,FALSE)</f>
        <v>10806.84</v>
      </c>
      <c r="N1040" s="9" t="str">
        <f>VLOOKUP($A1040,'Hospitalisation Details'!$A$1:$U$2344,14,FALSE)</f>
        <v>tier - 3</v>
      </c>
      <c r="O1040" s="9" t="str">
        <f>VLOOKUP($A1040,'Hospitalisation Details'!$A$1:$U$2344,15,FALSE)</f>
        <v>tier - 2</v>
      </c>
      <c r="P1040" s="9" t="str">
        <f>VLOOKUP($A1040,'Hospitalisation Details'!$A$1:$U$2344,16,FALSE)</f>
        <v>R1011</v>
      </c>
      <c r="Q1040" s="9">
        <f>VLOOKUP($A1040,'Hospitalisation Details'!$A$1:$U$2344,20,FALSE)</f>
        <v>52</v>
      </c>
    </row>
    <row r="1041" spans="1:17" ht="15.75" x14ac:dyDescent="0.25">
      <c r="A1041" s="10" t="s">
        <v>1331</v>
      </c>
      <c r="B1041" s="7" t="str">
        <f>VLOOKUP($A1041,'Customer Names'!$A$1:$E$2336,4,FALSE)</f>
        <v xml:space="preserve">  Shure</v>
      </c>
      <c r="C1041" s="7">
        <f>VLOOKUP($A1041,'Medical Examinations'!$A$1:$P$2336,2,FALSE)</f>
        <v>30.78</v>
      </c>
      <c r="D1041" s="7">
        <f>VLOOKUP($A1041,'Medical Examinations'!$A$1:$P$2336,3,FALSE)</f>
        <v>10.74</v>
      </c>
      <c r="E1041" s="7" t="str">
        <f>VLOOKUP($A1041,'Medical Examinations'!$A$1:$P$2336,13,FALSE)</f>
        <v>Yes</v>
      </c>
      <c r="F1041" s="7" t="str">
        <f>VLOOKUP($A1041,'Medical Examinations'!$A$1:$P$2336,5,FALSE)</f>
        <v>No</v>
      </c>
      <c r="G1041" s="7" t="str">
        <f>VLOOKUP($A1041,'Medical Examinations'!$A$1:$P$2336,6,FALSE)</f>
        <v>No</v>
      </c>
      <c r="H1041" s="7">
        <f>VLOOKUP($A1041,'Medical Examinations'!$A$1:$P$2336,12,FALSE)</f>
        <v>2</v>
      </c>
      <c r="I1041" s="7" t="str">
        <f>VLOOKUP($A1041,'Medical Examinations'!$A$1:$P$2336,14,FALSE)</f>
        <v>No</v>
      </c>
      <c r="J1041" s="7" t="str">
        <f>VLOOKUP($A1041,'Medical Examinations'!$A$1:$P$2336,15,FALSE)</f>
        <v>Obesity</v>
      </c>
      <c r="K1041" s="7" t="str">
        <f>VLOOKUP($A1041,'Medical Examinations'!$A$1:$P$2336,16,FALSE)</f>
        <v>Diabetes</v>
      </c>
      <c r="L1041" s="12">
        <f>VLOOKUP($A1041,'Hospitalisation Details'!$A$1:$U$2344,18,FALSE)</f>
        <v>25869</v>
      </c>
      <c r="M1041" s="21">
        <f>VLOOKUP($A1041,'Hospitalisation Details'!$A$1:$U$2344,21,FALSE)</f>
        <v>10797.34</v>
      </c>
      <c r="N1041" s="9" t="str">
        <f>VLOOKUP($A1041,'Hospitalisation Details'!$A$1:$U$2344,14,FALSE)</f>
        <v>tier - 3</v>
      </c>
      <c r="O1041" s="9" t="str">
        <f>VLOOKUP($A1041,'Hospitalisation Details'!$A$1:$U$2344,15,FALSE)</f>
        <v>tier - 2</v>
      </c>
      <c r="P1041" s="9" t="str">
        <f>VLOOKUP($A1041,'Hospitalisation Details'!$A$1:$U$2344,16,FALSE)</f>
        <v>R1023</v>
      </c>
      <c r="Q1041" s="9">
        <f>VLOOKUP($A1041,'Hospitalisation Details'!$A$1:$U$2344,20,FALSE)</f>
        <v>52</v>
      </c>
    </row>
    <row r="1042" spans="1:17" ht="15.75" x14ac:dyDescent="0.25">
      <c r="A1042" s="10" t="s">
        <v>1330</v>
      </c>
      <c r="B1042" s="7" t="str">
        <f>VLOOKUP($A1042,'Customer Names'!$A$1:$E$2336,4,FALSE)</f>
        <v xml:space="preserve">  Richard</v>
      </c>
      <c r="C1042" s="7">
        <f>VLOOKUP($A1042,'Medical Examinations'!$A$1:$P$2336,2,FALSE)</f>
        <v>28.975000000000001</v>
      </c>
      <c r="D1042" s="7">
        <f>VLOOKUP($A1042,'Medical Examinations'!$A$1:$P$2336,3,FALSE)</f>
        <v>7.69</v>
      </c>
      <c r="E1042" s="7" t="str">
        <f>VLOOKUP($A1042,'Medical Examinations'!$A$1:$P$2336,13,FALSE)</f>
        <v>Yes</v>
      </c>
      <c r="F1042" s="7" t="str">
        <f>VLOOKUP($A1042,'Medical Examinations'!$A$1:$P$2336,5,FALSE)</f>
        <v>No</v>
      </c>
      <c r="G1042" s="7" t="str">
        <f>VLOOKUP($A1042,'Medical Examinations'!$A$1:$P$2336,6,FALSE)</f>
        <v>No</v>
      </c>
      <c r="H1042" s="7" t="str">
        <f>VLOOKUP($A1042,'Medical Examinations'!$A$1:$P$2336,12,FALSE)</f>
        <v>0</v>
      </c>
      <c r="I1042" s="7" t="str">
        <f>VLOOKUP($A1042,'Medical Examinations'!$A$1:$P$2336,14,FALSE)</f>
        <v>No</v>
      </c>
      <c r="J1042" s="7" t="str">
        <f>VLOOKUP($A1042,'Medical Examinations'!$A$1:$P$2336,15,FALSE)</f>
        <v>Over weight</v>
      </c>
      <c r="K1042" s="7" t="str">
        <f>VLOOKUP($A1042,'Medical Examinations'!$A$1:$P$2336,16,FALSE)</f>
        <v>Diabetes</v>
      </c>
      <c r="L1042" s="12">
        <f>VLOOKUP($A1042,'Hospitalisation Details'!$A$1:$U$2344,18,FALSE)</f>
        <v>24768</v>
      </c>
      <c r="M1042" s="21">
        <f>VLOOKUP($A1042,'Hospitalisation Details'!$A$1:$U$2344,21,FALSE)</f>
        <v>10796.35</v>
      </c>
      <c r="N1042" s="9" t="str">
        <f>VLOOKUP($A1042,'Hospitalisation Details'!$A$1:$U$2344,14,FALSE)</f>
        <v>tier - 3</v>
      </c>
      <c r="O1042" s="9" t="str">
        <f>VLOOKUP($A1042,'Hospitalisation Details'!$A$1:$U$2344,15,FALSE)</f>
        <v>tier - 1</v>
      </c>
      <c r="P1042" s="9" t="str">
        <f>VLOOKUP($A1042,'Hospitalisation Details'!$A$1:$U$2344,16,FALSE)</f>
        <v>R1019</v>
      </c>
      <c r="Q1042" s="9">
        <f>VLOOKUP($A1042,'Hospitalisation Details'!$A$1:$U$2344,20,FALSE)</f>
        <v>55</v>
      </c>
    </row>
    <row r="1043" spans="1:17" ht="15.75" x14ac:dyDescent="0.25">
      <c r="A1043" s="10" t="s">
        <v>1329</v>
      </c>
      <c r="B1043" s="7" t="str">
        <f>VLOOKUP($A1043,'Customer Names'!$A$1:$E$2336,4,FALSE)</f>
        <v xml:space="preserve">  Brenda</v>
      </c>
      <c r="C1043" s="7">
        <f>VLOOKUP($A1043,'Medical Examinations'!$A$1:$P$2336,2,FALSE)</f>
        <v>33.4</v>
      </c>
      <c r="D1043" s="7">
        <f>VLOOKUP($A1043,'Medical Examinations'!$A$1:$P$2336,3,FALSE)</f>
        <v>4.84</v>
      </c>
      <c r="E1043" s="7" t="str">
        <f>VLOOKUP($A1043,'Medical Examinations'!$A$1:$P$2336,13,FALSE)</f>
        <v>No</v>
      </c>
      <c r="F1043" s="7" t="str">
        <f>VLOOKUP($A1043,'Medical Examinations'!$A$1:$P$2336,5,FALSE)</f>
        <v>No</v>
      </c>
      <c r="G1043" s="7" t="str">
        <f>VLOOKUP($A1043,'Medical Examinations'!$A$1:$P$2336,6,FALSE)</f>
        <v>No</v>
      </c>
      <c r="H1043" s="7" t="str">
        <f>VLOOKUP($A1043,'Medical Examinations'!$A$1:$P$2336,12,FALSE)</f>
        <v>0</v>
      </c>
      <c r="I1043" s="7" t="str">
        <f>VLOOKUP($A1043,'Medical Examinations'!$A$1:$P$2336,14,FALSE)</f>
        <v>No</v>
      </c>
      <c r="J1043" s="7" t="str">
        <f>VLOOKUP($A1043,'Medical Examinations'!$A$1:$P$2336,15,FALSE)</f>
        <v>Obesity</v>
      </c>
      <c r="K1043" s="7" t="str">
        <f>VLOOKUP($A1043,'Medical Examinations'!$A$1:$P$2336,16,FALSE)</f>
        <v>Normal</v>
      </c>
      <c r="L1043" s="12">
        <f>VLOOKUP($A1043,'Hospitalisation Details'!$A$1:$U$2344,18,FALSE)</f>
        <v>36518</v>
      </c>
      <c r="M1043" s="21">
        <f>VLOOKUP($A1043,'Hospitalisation Details'!$A$1:$U$2344,21,FALSE)</f>
        <v>10795.94</v>
      </c>
      <c r="N1043" s="9" t="str">
        <f>VLOOKUP($A1043,'Hospitalisation Details'!$A$1:$U$2344,14,FALSE)</f>
        <v>tier - 3</v>
      </c>
      <c r="O1043" s="9" t="str">
        <f>VLOOKUP($A1043,'Hospitalisation Details'!$A$1:$U$2344,15,FALSE)</f>
        <v>tier - 1</v>
      </c>
      <c r="P1043" s="9" t="str">
        <f>VLOOKUP($A1043,'Hospitalisation Details'!$A$1:$U$2344,16,FALSE)</f>
        <v>R1011</v>
      </c>
      <c r="Q1043" s="9">
        <f>VLOOKUP($A1043,'Hospitalisation Details'!$A$1:$U$2344,20,FALSE)</f>
        <v>23</v>
      </c>
    </row>
    <row r="1044" spans="1:17" ht="15.75" x14ac:dyDescent="0.25">
      <c r="A1044" s="10" t="s">
        <v>1328</v>
      </c>
      <c r="B1044" s="7" t="str">
        <f>VLOOKUP($A1044,'Customer Names'!$A$1:$E$2336,4,FALSE)</f>
        <v xml:space="preserve">  Joseph M</v>
      </c>
      <c r="C1044" s="7">
        <f>VLOOKUP($A1044,'Medical Examinations'!$A$1:$P$2336,2,FALSE)</f>
        <v>21.5</v>
      </c>
      <c r="D1044" s="7">
        <f>VLOOKUP($A1044,'Medical Examinations'!$A$1:$P$2336,3,FALSE)</f>
        <v>9.77</v>
      </c>
      <c r="E1044" s="7" t="str">
        <f>VLOOKUP($A1044,'Medical Examinations'!$A$1:$P$2336,13,FALSE)</f>
        <v>Yes</v>
      </c>
      <c r="F1044" s="7" t="str">
        <f>VLOOKUP($A1044,'Medical Examinations'!$A$1:$P$2336,5,FALSE)</f>
        <v>No</v>
      </c>
      <c r="G1044" s="7" t="str">
        <f>VLOOKUP($A1044,'Medical Examinations'!$A$1:$P$2336,6,FALSE)</f>
        <v>No</v>
      </c>
      <c r="H1044" s="7" t="str">
        <f>VLOOKUP($A1044,'Medical Examinations'!$A$1:$P$2336,12,FALSE)</f>
        <v>0</v>
      </c>
      <c r="I1044" s="7" t="str">
        <f>VLOOKUP($A1044,'Medical Examinations'!$A$1:$P$2336,14,FALSE)</f>
        <v>No</v>
      </c>
      <c r="J1044" s="7" t="str">
        <f>VLOOKUP($A1044,'Medical Examinations'!$A$1:$P$2336,15,FALSE)</f>
        <v>Normal weight</v>
      </c>
      <c r="K1044" s="7" t="str">
        <f>VLOOKUP($A1044,'Medical Examinations'!$A$1:$P$2336,16,FALSE)</f>
        <v>Diabetes</v>
      </c>
      <c r="L1044" s="12">
        <f>VLOOKUP($A1044,'Hospitalisation Details'!$A$1:$U$2344,18,FALSE)</f>
        <v>24787</v>
      </c>
      <c r="M1044" s="21">
        <f>VLOOKUP($A1044,'Hospitalisation Details'!$A$1:$U$2344,21,FALSE)</f>
        <v>10791.96</v>
      </c>
      <c r="N1044" s="9" t="str">
        <f>VLOOKUP($A1044,'Hospitalisation Details'!$A$1:$U$2344,14,FALSE)</f>
        <v>tier - 3</v>
      </c>
      <c r="O1044" s="9" t="str">
        <f>VLOOKUP($A1044,'Hospitalisation Details'!$A$1:$U$2344,15,FALSE)</f>
        <v>tier - 2</v>
      </c>
      <c r="P1044" s="9" t="str">
        <f>VLOOKUP($A1044,'Hospitalisation Details'!$A$1:$U$2344,16,FALSE)</f>
        <v>R1011</v>
      </c>
      <c r="Q1044" s="9">
        <f>VLOOKUP($A1044,'Hospitalisation Details'!$A$1:$U$2344,20,FALSE)</f>
        <v>55</v>
      </c>
    </row>
    <row r="1045" spans="1:17" ht="15.75" x14ac:dyDescent="0.25">
      <c r="A1045" s="10" t="s">
        <v>1327</v>
      </c>
      <c r="B1045" s="7" t="str">
        <f>VLOOKUP($A1045,'Customer Names'!$A$1:$E$2336,4,FALSE)</f>
        <v xml:space="preserve">  Stephen J</v>
      </c>
      <c r="C1045" s="7">
        <f>VLOOKUP($A1045,'Medical Examinations'!$A$1:$P$2336,2,FALSE)</f>
        <v>38.14</v>
      </c>
      <c r="D1045" s="7">
        <f>VLOOKUP($A1045,'Medical Examinations'!$A$1:$P$2336,3,FALSE)</f>
        <v>5.84</v>
      </c>
      <c r="E1045" s="7" t="str">
        <f>VLOOKUP($A1045,'Medical Examinations'!$A$1:$P$2336,13,FALSE)</f>
        <v>No</v>
      </c>
      <c r="F1045" s="7" t="str">
        <f>VLOOKUP($A1045,'Medical Examinations'!$A$1:$P$2336,5,FALSE)</f>
        <v>No</v>
      </c>
      <c r="G1045" s="7" t="str">
        <f>VLOOKUP($A1045,'Medical Examinations'!$A$1:$P$2336,6,FALSE)</f>
        <v>No</v>
      </c>
      <c r="H1045" s="7" t="str">
        <f>VLOOKUP($A1045,'Medical Examinations'!$A$1:$P$2336,12,FALSE)</f>
        <v>0</v>
      </c>
      <c r="I1045" s="7" t="str">
        <f>VLOOKUP($A1045,'Medical Examinations'!$A$1:$P$2336,14,FALSE)</f>
        <v>No</v>
      </c>
      <c r="J1045" s="7" t="str">
        <f>VLOOKUP($A1045,'Medical Examinations'!$A$1:$P$2336,15,FALSE)</f>
        <v>Obesity</v>
      </c>
      <c r="K1045" s="7" t="str">
        <f>VLOOKUP($A1045,'Medical Examinations'!$A$1:$P$2336,16,FALSE)</f>
        <v>Prediabetes</v>
      </c>
      <c r="L1045" s="12">
        <f>VLOOKUP($A1045,'Hospitalisation Details'!$A$1:$U$2344,18,FALSE)</f>
        <v>32837</v>
      </c>
      <c r="M1045" s="21">
        <f>VLOOKUP($A1045,'Hospitalisation Details'!$A$1:$U$2344,21,FALSE)</f>
        <v>10769.75</v>
      </c>
      <c r="N1045" s="9" t="str">
        <f>VLOOKUP($A1045,'Hospitalisation Details'!$A$1:$U$2344,14,FALSE)</f>
        <v>tier - 3</v>
      </c>
      <c r="O1045" s="9" t="str">
        <f>VLOOKUP($A1045,'Hospitalisation Details'!$A$1:$U$2344,15,FALSE)</f>
        <v>tier - 2</v>
      </c>
      <c r="P1045" s="9" t="str">
        <f>VLOOKUP($A1045,'Hospitalisation Details'!$A$1:$U$2344,16,FALSE)</f>
        <v>R1022</v>
      </c>
      <c r="Q1045" s="9">
        <f>VLOOKUP($A1045,'Hospitalisation Details'!$A$1:$U$2344,20,FALSE)</f>
        <v>33</v>
      </c>
    </row>
    <row r="1046" spans="1:17" ht="15.75" x14ac:dyDescent="0.25">
      <c r="A1046" s="10" t="s">
        <v>1326</v>
      </c>
      <c r="B1046" s="7" t="str">
        <f>VLOOKUP($A1046,'Customer Names'!$A$1:$E$2336,4,FALSE)</f>
        <v xml:space="preserve">  Kathya</v>
      </c>
      <c r="C1046" s="7">
        <f>VLOOKUP($A1046,'Medical Examinations'!$A$1:$P$2336,2,FALSE)</f>
        <v>35.42</v>
      </c>
      <c r="D1046" s="7">
        <f>VLOOKUP($A1046,'Medical Examinations'!$A$1:$P$2336,3,FALSE)</f>
        <v>8.6999999999999993</v>
      </c>
      <c r="E1046" s="7" t="str">
        <f>VLOOKUP($A1046,'Medical Examinations'!$A$1:$P$2336,13,FALSE)</f>
        <v>Yes</v>
      </c>
      <c r="F1046" s="7" t="str">
        <f>VLOOKUP($A1046,'Medical Examinations'!$A$1:$P$2336,5,FALSE)</f>
        <v>No</v>
      </c>
      <c r="G1046" s="7" t="str">
        <f>VLOOKUP($A1046,'Medical Examinations'!$A$1:$P$2336,6,FALSE)</f>
        <v>No</v>
      </c>
      <c r="H1046" s="7">
        <f>VLOOKUP($A1046,'Medical Examinations'!$A$1:$P$2336,12,FALSE)</f>
        <v>1</v>
      </c>
      <c r="I1046" s="7" t="str">
        <f>VLOOKUP($A1046,'Medical Examinations'!$A$1:$P$2336,14,FALSE)</f>
        <v>No</v>
      </c>
      <c r="J1046" s="7" t="str">
        <f>VLOOKUP($A1046,'Medical Examinations'!$A$1:$P$2336,15,FALSE)</f>
        <v>Obesity</v>
      </c>
      <c r="K1046" s="7" t="str">
        <f>VLOOKUP($A1046,'Medical Examinations'!$A$1:$P$2336,16,FALSE)</f>
        <v>Diabetes</v>
      </c>
      <c r="L1046" s="12">
        <f>VLOOKUP($A1046,'Hospitalisation Details'!$A$1:$U$2344,18,FALSE)</f>
        <v>31653</v>
      </c>
      <c r="M1046" s="21">
        <f>VLOOKUP($A1046,'Hospitalisation Details'!$A$1:$U$2344,21,FALSE)</f>
        <v>10749.02</v>
      </c>
      <c r="N1046" s="9" t="str">
        <f>VLOOKUP($A1046,'Hospitalisation Details'!$A$1:$U$2344,14,FALSE)</f>
        <v>tier - 3</v>
      </c>
      <c r="O1046" s="9" t="str">
        <f>VLOOKUP($A1046,'Hospitalisation Details'!$A$1:$U$2344,15,FALSE)</f>
        <v>tier - 1</v>
      </c>
      <c r="P1046" s="9" t="str">
        <f>VLOOKUP($A1046,'Hospitalisation Details'!$A$1:$U$2344,16,FALSE)</f>
        <v>R1026</v>
      </c>
      <c r="Q1046" s="9">
        <f>VLOOKUP($A1046,'Hospitalisation Details'!$A$1:$U$2344,20,FALSE)</f>
        <v>36</v>
      </c>
    </row>
    <row r="1047" spans="1:17" ht="15.75" x14ac:dyDescent="0.25">
      <c r="A1047" s="10" t="s">
        <v>1325</v>
      </c>
      <c r="B1047" s="7" t="str">
        <f>VLOOKUP($A1047,'Customer Names'!$A$1:$E$2336,4,FALSE)</f>
        <v xml:space="preserve">  Wesley</v>
      </c>
      <c r="C1047" s="7">
        <f>VLOOKUP($A1047,'Medical Examinations'!$A$1:$P$2336,2,FALSE)</f>
        <v>35.625</v>
      </c>
      <c r="D1047" s="7">
        <f>VLOOKUP($A1047,'Medical Examinations'!$A$1:$P$2336,3,FALSE)</f>
        <v>10.79</v>
      </c>
      <c r="E1047" s="7" t="str">
        <f>VLOOKUP($A1047,'Medical Examinations'!$A$1:$P$2336,13,FALSE)</f>
        <v>No</v>
      </c>
      <c r="F1047" s="7" t="str">
        <f>VLOOKUP($A1047,'Medical Examinations'!$A$1:$P$2336,5,FALSE)</f>
        <v>No</v>
      </c>
      <c r="G1047" s="7" t="str">
        <f>VLOOKUP($A1047,'Medical Examinations'!$A$1:$P$2336,6,FALSE)</f>
        <v>No</v>
      </c>
      <c r="H1047" s="7" t="str">
        <f>VLOOKUP($A1047,'Medical Examinations'!$A$1:$P$2336,12,FALSE)</f>
        <v>0</v>
      </c>
      <c r="I1047" s="7" t="str">
        <f>VLOOKUP($A1047,'Medical Examinations'!$A$1:$P$2336,14,FALSE)</f>
        <v>No</v>
      </c>
      <c r="J1047" s="7" t="str">
        <f>VLOOKUP($A1047,'Medical Examinations'!$A$1:$P$2336,15,FALSE)</f>
        <v>Obesity</v>
      </c>
      <c r="K1047" s="7" t="str">
        <f>VLOOKUP($A1047,'Medical Examinations'!$A$1:$P$2336,16,FALSE)</f>
        <v>Diabetes</v>
      </c>
      <c r="L1047" s="12">
        <f>VLOOKUP($A1047,'Hospitalisation Details'!$A$1:$U$2344,18,FALSE)</f>
        <v>27372</v>
      </c>
      <c r="M1047" s="21">
        <f>VLOOKUP($A1047,'Hospitalisation Details'!$A$1:$U$2344,21,FALSE)</f>
        <v>10736.87</v>
      </c>
      <c r="N1047" s="9" t="str">
        <f>VLOOKUP($A1047,'Hospitalisation Details'!$A$1:$U$2344,14,FALSE)</f>
        <v>tier - 3</v>
      </c>
      <c r="O1047" s="9" t="str">
        <f>VLOOKUP($A1047,'Hospitalisation Details'!$A$1:$U$2344,15,FALSE)</f>
        <v>tier - 1</v>
      </c>
      <c r="P1047" s="9" t="str">
        <f>VLOOKUP($A1047,'Hospitalisation Details'!$A$1:$U$2344,16,FALSE)</f>
        <v>R1016</v>
      </c>
      <c r="Q1047" s="9">
        <f>VLOOKUP($A1047,'Hospitalisation Details'!$A$1:$U$2344,20,FALSE)</f>
        <v>48</v>
      </c>
    </row>
    <row r="1048" spans="1:17" ht="15.75" x14ac:dyDescent="0.25">
      <c r="A1048" s="10" t="s">
        <v>1324</v>
      </c>
      <c r="B1048" s="7" t="str">
        <f>VLOOKUP($A1048,'Customer Names'!$A$1:$E$2336,4,FALSE)</f>
        <v xml:space="preserve">  Tim</v>
      </c>
      <c r="C1048" s="7">
        <f>VLOOKUP($A1048,'Medical Examinations'!$A$1:$P$2336,2,FALSE)</f>
        <v>45.51</v>
      </c>
      <c r="D1048" s="7">
        <f>VLOOKUP($A1048,'Medical Examinations'!$A$1:$P$2336,3,FALSE)</f>
        <v>4.32</v>
      </c>
      <c r="E1048" s="7" t="str">
        <f>VLOOKUP($A1048,'Medical Examinations'!$A$1:$P$2336,13,FALSE)</f>
        <v>No</v>
      </c>
      <c r="F1048" s="7" t="str">
        <f>VLOOKUP($A1048,'Medical Examinations'!$A$1:$P$2336,5,FALSE)</f>
        <v>No</v>
      </c>
      <c r="G1048" s="7" t="str">
        <f>VLOOKUP($A1048,'Medical Examinations'!$A$1:$P$2336,6,FALSE)</f>
        <v>No</v>
      </c>
      <c r="H1048" s="7">
        <f>VLOOKUP($A1048,'Medical Examinations'!$A$1:$P$2336,12,FALSE)</f>
        <v>1</v>
      </c>
      <c r="I1048" s="7" t="str">
        <f>VLOOKUP($A1048,'Medical Examinations'!$A$1:$P$2336,14,FALSE)</f>
        <v>No</v>
      </c>
      <c r="J1048" s="7" t="str">
        <f>VLOOKUP($A1048,'Medical Examinations'!$A$1:$P$2336,15,FALSE)</f>
        <v>Obesity</v>
      </c>
      <c r="K1048" s="7" t="str">
        <f>VLOOKUP($A1048,'Medical Examinations'!$A$1:$P$2336,16,FALSE)</f>
        <v>Normal</v>
      </c>
      <c r="L1048" s="12">
        <f>VLOOKUP($A1048,'Hospitalisation Details'!$A$1:$U$2344,18,FALSE)</f>
        <v>33780</v>
      </c>
      <c r="M1048" s="21">
        <f>VLOOKUP($A1048,'Hospitalisation Details'!$A$1:$U$2344,21,FALSE)</f>
        <v>10719.57</v>
      </c>
      <c r="N1048" s="9" t="str">
        <f>VLOOKUP($A1048,'Hospitalisation Details'!$A$1:$U$2344,14,FALSE)</f>
        <v>tier - 3</v>
      </c>
      <c r="O1048" s="9" t="str">
        <f>VLOOKUP($A1048,'Hospitalisation Details'!$A$1:$U$2344,15,FALSE)</f>
        <v>tier - 1</v>
      </c>
      <c r="P1048" s="9" t="str">
        <f>VLOOKUP($A1048,'Hospitalisation Details'!$A$1:$U$2344,16,FALSE)</f>
        <v>R1012</v>
      </c>
      <c r="Q1048" s="9">
        <f>VLOOKUP($A1048,'Hospitalisation Details'!$A$1:$U$2344,20,FALSE)</f>
        <v>30</v>
      </c>
    </row>
    <row r="1049" spans="1:17" ht="15.75" x14ac:dyDescent="0.25">
      <c r="A1049" s="10" t="s">
        <v>1323</v>
      </c>
      <c r="B1049" s="7" t="str">
        <f>VLOOKUP($A1049,'Customer Names'!$A$1:$E$2336,4,FALSE)</f>
        <v xml:space="preserve">  Jamie L</v>
      </c>
      <c r="C1049" s="7">
        <f>VLOOKUP($A1049,'Medical Examinations'!$A$1:$P$2336,2,FALSE)</f>
        <v>37.1</v>
      </c>
      <c r="D1049" s="7">
        <f>VLOOKUP($A1049,'Medical Examinations'!$A$1:$P$2336,3,FALSE)</f>
        <v>7.19</v>
      </c>
      <c r="E1049" s="7" t="str">
        <f>VLOOKUP($A1049,'Medical Examinations'!$A$1:$P$2336,13,FALSE)</f>
        <v>Yes</v>
      </c>
      <c r="F1049" s="7" t="str">
        <f>VLOOKUP($A1049,'Medical Examinations'!$A$1:$P$2336,5,FALSE)</f>
        <v>No</v>
      </c>
      <c r="G1049" s="7" t="str">
        <f>VLOOKUP($A1049,'Medical Examinations'!$A$1:$P$2336,6,FALSE)</f>
        <v>No</v>
      </c>
      <c r="H1049" s="7" t="str">
        <f>VLOOKUP($A1049,'Medical Examinations'!$A$1:$P$2336,12,FALSE)</f>
        <v>0</v>
      </c>
      <c r="I1049" s="7" t="str">
        <f>VLOOKUP($A1049,'Medical Examinations'!$A$1:$P$2336,14,FALSE)</f>
        <v>No</v>
      </c>
      <c r="J1049" s="7" t="str">
        <f>VLOOKUP($A1049,'Medical Examinations'!$A$1:$P$2336,15,FALSE)</f>
        <v>Obesity</v>
      </c>
      <c r="K1049" s="7" t="str">
        <f>VLOOKUP($A1049,'Medical Examinations'!$A$1:$P$2336,16,FALSE)</f>
        <v>Diabetes</v>
      </c>
      <c r="L1049" s="12">
        <f>VLOOKUP($A1049,'Hospitalisation Details'!$A$1:$U$2344,18,FALSE)</f>
        <v>24750</v>
      </c>
      <c r="M1049" s="21">
        <f>VLOOKUP($A1049,'Hospitalisation Details'!$A$1:$U$2344,21,FALSE)</f>
        <v>10713.64</v>
      </c>
      <c r="N1049" s="9" t="str">
        <f>VLOOKUP($A1049,'Hospitalisation Details'!$A$1:$U$2344,14,FALSE)</f>
        <v>tier - 3</v>
      </c>
      <c r="O1049" s="9" t="str">
        <f>VLOOKUP($A1049,'Hospitalisation Details'!$A$1:$U$2344,15,FALSE)</f>
        <v>tier - 3</v>
      </c>
      <c r="P1049" s="9" t="str">
        <f>VLOOKUP($A1049,'Hospitalisation Details'!$A$1:$U$2344,16,FALSE)</f>
        <v>R1011</v>
      </c>
      <c r="Q1049" s="9">
        <f>VLOOKUP($A1049,'Hospitalisation Details'!$A$1:$U$2344,20,FALSE)</f>
        <v>55</v>
      </c>
    </row>
    <row r="1050" spans="1:17" ht="15.75" x14ac:dyDescent="0.25">
      <c r="A1050" s="10" t="s">
        <v>1322</v>
      </c>
      <c r="B1050" s="7" t="str">
        <f>VLOOKUP($A1050,'Customer Names'!$A$1:$E$2336,4,FALSE)</f>
        <v xml:space="preserve">  Alexandra</v>
      </c>
      <c r="C1050" s="7">
        <f>VLOOKUP($A1050,'Medical Examinations'!$A$1:$P$2336,2,FALSE)</f>
        <v>30.5</v>
      </c>
      <c r="D1050" s="7">
        <f>VLOOKUP($A1050,'Medical Examinations'!$A$1:$P$2336,3,FALSE)</f>
        <v>11.94</v>
      </c>
      <c r="E1050" s="7" t="str">
        <f>VLOOKUP($A1050,'Medical Examinations'!$A$1:$P$2336,13,FALSE)</f>
        <v>Yes</v>
      </c>
      <c r="F1050" s="7" t="str">
        <f>VLOOKUP($A1050,'Medical Examinations'!$A$1:$P$2336,5,FALSE)</f>
        <v>No</v>
      </c>
      <c r="G1050" s="7" t="str">
        <f>VLOOKUP($A1050,'Medical Examinations'!$A$1:$P$2336,6,FALSE)</f>
        <v>No</v>
      </c>
      <c r="H1050" s="7" t="str">
        <f>VLOOKUP($A1050,'Medical Examinations'!$A$1:$P$2336,12,FALSE)</f>
        <v>0</v>
      </c>
      <c r="I1050" s="7" t="str">
        <f>VLOOKUP($A1050,'Medical Examinations'!$A$1:$P$2336,14,FALSE)</f>
        <v>No</v>
      </c>
      <c r="J1050" s="7" t="str">
        <f>VLOOKUP($A1050,'Medical Examinations'!$A$1:$P$2336,15,FALSE)</f>
        <v>Obesity</v>
      </c>
      <c r="K1050" s="7" t="str">
        <f>VLOOKUP($A1050,'Medical Examinations'!$A$1:$P$2336,16,FALSE)</f>
        <v>Diabetes</v>
      </c>
      <c r="L1050" s="12">
        <f>VLOOKUP($A1050,'Hospitalisation Details'!$A$1:$U$2344,18,FALSE)</f>
        <v>24683</v>
      </c>
      <c r="M1050" s="21">
        <f>VLOOKUP($A1050,'Hospitalisation Details'!$A$1:$U$2344,21,FALSE)</f>
        <v>10704.47</v>
      </c>
      <c r="N1050" s="9" t="str">
        <f>VLOOKUP($A1050,'Hospitalisation Details'!$A$1:$U$2344,14,FALSE)</f>
        <v>tier - 3</v>
      </c>
      <c r="O1050" s="9" t="str">
        <f>VLOOKUP($A1050,'Hospitalisation Details'!$A$1:$U$2344,15,FALSE)</f>
        <v>tier - 2</v>
      </c>
      <c r="P1050" s="9" t="str">
        <f>VLOOKUP($A1050,'Hospitalisation Details'!$A$1:$U$2344,16,FALSE)</f>
        <v>R1011</v>
      </c>
      <c r="Q1050" s="9">
        <f>VLOOKUP($A1050,'Hospitalisation Details'!$A$1:$U$2344,20,FALSE)</f>
        <v>55</v>
      </c>
    </row>
    <row r="1051" spans="1:17" ht="15.75" x14ac:dyDescent="0.25">
      <c r="A1051" s="10" t="s">
        <v>1321</v>
      </c>
      <c r="B1051" s="7" t="str">
        <f>VLOOKUP($A1051,'Customer Names'!$A$1:$E$2336,4,FALSE)</f>
        <v xml:space="preserve">  Tiffany</v>
      </c>
      <c r="C1051" s="7">
        <f>VLOOKUP($A1051,'Medical Examinations'!$A$1:$P$2336,2,FALSE)</f>
        <v>28.16</v>
      </c>
      <c r="D1051" s="7">
        <f>VLOOKUP($A1051,'Medical Examinations'!$A$1:$P$2336,3,FALSE)</f>
        <v>5.56</v>
      </c>
      <c r="E1051" s="7" t="str">
        <f>VLOOKUP($A1051,'Medical Examinations'!$A$1:$P$2336,13,FALSE)</f>
        <v>No</v>
      </c>
      <c r="F1051" s="7" t="str">
        <f>VLOOKUP($A1051,'Medical Examinations'!$A$1:$P$2336,5,FALSE)</f>
        <v>No</v>
      </c>
      <c r="G1051" s="7" t="str">
        <f>VLOOKUP($A1051,'Medical Examinations'!$A$1:$P$2336,6,FALSE)</f>
        <v>No</v>
      </c>
      <c r="H1051" s="7">
        <f>VLOOKUP($A1051,'Medical Examinations'!$A$1:$P$2336,12,FALSE)</f>
        <v>2</v>
      </c>
      <c r="I1051" s="7" t="str">
        <f>VLOOKUP($A1051,'Medical Examinations'!$A$1:$P$2336,14,FALSE)</f>
        <v>No</v>
      </c>
      <c r="J1051" s="7" t="str">
        <f>VLOOKUP($A1051,'Medical Examinations'!$A$1:$P$2336,15,FALSE)</f>
        <v>Over weight</v>
      </c>
      <c r="K1051" s="7" t="str">
        <f>VLOOKUP($A1051,'Medical Examinations'!$A$1:$P$2336,16,FALSE)</f>
        <v>Normal</v>
      </c>
      <c r="L1051" s="12">
        <f>VLOOKUP($A1051,'Hospitalisation Details'!$A$1:$U$2344,18,FALSE)</f>
        <v>26596</v>
      </c>
      <c r="M1051" s="21">
        <f>VLOOKUP($A1051,'Hospitalisation Details'!$A$1:$U$2344,21,FALSE)</f>
        <v>10702.64</v>
      </c>
      <c r="N1051" s="9" t="str">
        <f>VLOOKUP($A1051,'Hospitalisation Details'!$A$1:$U$2344,14,FALSE)</f>
        <v>tier - 3</v>
      </c>
      <c r="O1051" s="9" t="str">
        <f>VLOOKUP($A1051,'Hospitalisation Details'!$A$1:$U$2344,15,FALSE)</f>
        <v>tier - 3</v>
      </c>
      <c r="P1051" s="9" t="str">
        <f>VLOOKUP($A1051,'Hospitalisation Details'!$A$1:$U$2344,16,FALSE)</f>
        <v>R1013</v>
      </c>
      <c r="Q1051" s="9">
        <f>VLOOKUP($A1051,'Hospitalisation Details'!$A$1:$U$2344,20,FALSE)</f>
        <v>50</v>
      </c>
    </row>
    <row r="1052" spans="1:17" ht="15.75" x14ac:dyDescent="0.25">
      <c r="A1052" s="10" t="s">
        <v>1320</v>
      </c>
      <c r="B1052" s="7" t="str">
        <f>VLOOKUP($A1052,'Customer Names'!$A$1:$E$2336,4,FALSE)</f>
        <v xml:space="preserve">  Rebecca J</v>
      </c>
      <c r="C1052" s="7">
        <f>VLOOKUP($A1052,'Medical Examinations'!$A$1:$P$2336,2,FALSE)</f>
        <v>29.1</v>
      </c>
      <c r="D1052" s="7">
        <f>VLOOKUP($A1052,'Medical Examinations'!$A$1:$P$2336,3,FALSE)</f>
        <v>5.64</v>
      </c>
      <c r="E1052" s="7" t="str">
        <f>VLOOKUP($A1052,'Medical Examinations'!$A$1:$P$2336,13,FALSE)</f>
        <v>Yes</v>
      </c>
      <c r="F1052" s="7" t="str">
        <f>VLOOKUP($A1052,'Medical Examinations'!$A$1:$P$2336,5,FALSE)</f>
        <v>No</v>
      </c>
      <c r="G1052" s="7" t="str">
        <f>VLOOKUP($A1052,'Medical Examinations'!$A$1:$P$2336,6,FALSE)</f>
        <v>No</v>
      </c>
      <c r="H1052" s="7" t="str">
        <f>VLOOKUP($A1052,'Medical Examinations'!$A$1:$P$2336,12,FALSE)</f>
        <v>0</v>
      </c>
      <c r="I1052" s="7" t="str">
        <f>VLOOKUP($A1052,'Medical Examinations'!$A$1:$P$2336,14,FALSE)</f>
        <v>No</v>
      </c>
      <c r="J1052" s="7" t="str">
        <f>VLOOKUP($A1052,'Medical Examinations'!$A$1:$P$2336,15,FALSE)</f>
        <v>Over weight</v>
      </c>
      <c r="K1052" s="7" t="str">
        <f>VLOOKUP($A1052,'Medical Examinations'!$A$1:$P$2336,16,FALSE)</f>
        <v>Normal</v>
      </c>
      <c r="L1052" s="12">
        <f>VLOOKUP($A1052,'Hospitalisation Details'!$A$1:$U$2344,18,FALSE)</f>
        <v>28033</v>
      </c>
      <c r="M1052" s="21">
        <f>VLOOKUP($A1052,'Hospitalisation Details'!$A$1:$U$2344,21,FALSE)</f>
        <v>10698.38</v>
      </c>
      <c r="N1052" s="9" t="str">
        <f>VLOOKUP($A1052,'Hospitalisation Details'!$A$1:$U$2344,14,FALSE)</f>
        <v>tier - 3</v>
      </c>
      <c r="O1052" s="9" t="str">
        <f>VLOOKUP($A1052,'Hospitalisation Details'!$A$1:$U$2344,15,FALSE)</f>
        <v>tier - 1</v>
      </c>
      <c r="P1052" s="9" t="str">
        <f>VLOOKUP($A1052,'Hospitalisation Details'!$A$1:$U$2344,16,FALSE)</f>
        <v>R1025</v>
      </c>
      <c r="Q1052" s="9">
        <f>VLOOKUP($A1052,'Hospitalisation Details'!$A$1:$U$2344,20,FALSE)</f>
        <v>46</v>
      </c>
    </row>
    <row r="1053" spans="1:17" ht="15.75" x14ac:dyDescent="0.25">
      <c r="A1053" s="10" t="s">
        <v>1319</v>
      </c>
      <c r="B1053" s="7" t="str">
        <f>VLOOKUP($A1053,'Customer Names'!$A$1:$E$2336,4,FALSE)</f>
        <v xml:space="preserve">  Austin T</v>
      </c>
      <c r="C1053" s="7">
        <f>VLOOKUP($A1053,'Medical Examinations'!$A$1:$P$2336,2,FALSE)</f>
        <v>30.22</v>
      </c>
      <c r="D1053" s="7">
        <f>VLOOKUP($A1053,'Medical Examinations'!$A$1:$P$2336,3,FALSE)</f>
        <v>4.6500000000000004</v>
      </c>
      <c r="E1053" s="7" t="str">
        <f>VLOOKUP($A1053,'Medical Examinations'!$A$1:$P$2336,13,FALSE)</f>
        <v>No</v>
      </c>
      <c r="F1053" s="7" t="str">
        <f>VLOOKUP($A1053,'Medical Examinations'!$A$1:$P$2336,5,FALSE)</f>
        <v>No</v>
      </c>
      <c r="G1053" s="7" t="str">
        <f>VLOOKUP($A1053,'Medical Examinations'!$A$1:$P$2336,6,FALSE)</f>
        <v>No</v>
      </c>
      <c r="H1053" s="7" t="str">
        <f>VLOOKUP($A1053,'Medical Examinations'!$A$1:$P$2336,12,FALSE)</f>
        <v>0</v>
      </c>
      <c r="I1053" s="7" t="str">
        <f>VLOOKUP($A1053,'Medical Examinations'!$A$1:$P$2336,14,FALSE)</f>
        <v>No</v>
      </c>
      <c r="J1053" s="7" t="str">
        <f>VLOOKUP($A1053,'Medical Examinations'!$A$1:$P$2336,15,FALSE)</f>
        <v>Obesity</v>
      </c>
      <c r="K1053" s="7" t="str">
        <f>VLOOKUP($A1053,'Medical Examinations'!$A$1:$P$2336,16,FALSE)</f>
        <v>Normal</v>
      </c>
      <c r="L1053" s="12">
        <f>VLOOKUP($A1053,'Hospitalisation Details'!$A$1:$U$2344,18,FALSE)</f>
        <v>28339</v>
      </c>
      <c r="M1053" s="21">
        <f>VLOOKUP($A1053,'Hospitalisation Details'!$A$1:$U$2344,21,FALSE)</f>
        <v>10690.11</v>
      </c>
      <c r="N1053" s="9" t="str">
        <f>VLOOKUP($A1053,'Hospitalisation Details'!$A$1:$U$2344,14,FALSE)</f>
        <v>tier - 3</v>
      </c>
      <c r="O1053" s="9" t="str">
        <f>VLOOKUP($A1053,'Hospitalisation Details'!$A$1:$U$2344,15,FALSE)</f>
        <v>tier - 2</v>
      </c>
      <c r="P1053" s="9" t="str">
        <f>VLOOKUP($A1053,'Hospitalisation Details'!$A$1:$U$2344,16,FALSE)</f>
        <v>R1021</v>
      </c>
      <c r="Q1053" s="9">
        <f>VLOOKUP($A1053,'Hospitalisation Details'!$A$1:$U$2344,20,FALSE)</f>
        <v>45</v>
      </c>
    </row>
    <row r="1054" spans="1:17" ht="15.75" x14ac:dyDescent="0.25">
      <c r="A1054" s="10" t="s">
        <v>1318</v>
      </c>
      <c r="B1054" s="7" t="str">
        <f>VLOOKUP($A1054,'Customer Names'!$A$1:$E$2336,4,FALSE)</f>
        <v xml:space="preserve">  Jamie T</v>
      </c>
      <c r="C1054" s="7">
        <f>VLOOKUP($A1054,'Medical Examinations'!$A$1:$P$2336,2,FALSE)</f>
        <v>24.29</v>
      </c>
      <c r="D1054" s="7">
        <f>VLOOKUP($A1054,'Medical Examinations'!$A$1:$P$2336,3,FALSE)</f>
        <v>9.0500000000000007</v>
      </c>
      <c r="E1054" s="7" t="str">
        <f>VLOOKUP($A1054,'Medical Examinations'!$A$1:$P$2336,13,FALSE)</f>
        <v>No</v>
      </c>
      <c r="F1054" s="7" t="str">
        <f>VLOOKUP($A1054,'Medical Examinations'!$A$1:$P$2336,5,FALSE)</f>
        <v>No</v>
      </c>
      <c r="G1054" s="7" t="str">
        <f>VLOOKUP($A1054,'Medical Examinations'!$A$1:$P$2336,6,FALSE)</f>
        <v>No</v>
      </c>
      <c r="H1054" s="7" t="str">
        <f>VLOOKUP($A1054,'Medical Examinations'!$A$1:$P$2336,12,FALSE)</f>
        <v>0</v>
      </c>
      <c r="I1054" s="7" t="str">
        <f>VLOOKUP($A1054,'Medical Examinations'!$A$1:$P$2336,14,FALSE)</f>
        <v>No</v>
      </c>
      <c r="J1054" s="7" t="str">
        <f>VLOOKUP($A1054,'Medical Examinations'!$A$1:$P$2336,15,FALSE)</f>
        <v>Normal weight</v>
      </c>
      <c r="K1054" s="7" t="str">
        <f>VLOOKUP($A1054,'Medical Examinations'!$A$1:$P$2336,16,FALSE)</f>
        <v>Diabetes</v>
      </c>
      <c r="L1054" s="12">
        <f>VLOOKUP($A1054,'Hospitalisation Details'!$A$1:$U$2344,18,FALSE)</f>
        <v>22896</v>
      </c>
      <c r="M1054" s="21">
        <f>VLOOKUP($A1054,'Hospitalisation Details'!$A$1:$U$2344,21,FALSE)</f>
        <v>10676.83</v>
      </c>
      <c r="N1054" s="9" t="str">
        <f>VLOOKUP($A1054,'Hospitalisation Details'!$A$1:$U$2344,14,FALSE)</f>
        <v>tier - 3</v>
      </c>
      <c r="O1054" s="9" t="str">
        <f>VLOOKUP($A1054,'Hospitalisation Details'!$A$1:$U$2344,15,FALSE)</f>
        <v>tier - 3</v>
      </c>
      <c r="P1054" s="9" t="str">
        <f>VLOOKUP($A1054,'Hospitalisation Details'!$A$1:$U$2344,16,FALSE)</f>
        <v>R1013</v>
      </c>
      <c r="Q1054" s="9">
        <f>VLOOKUP($A1054,'Hospitalisation Details'!$A$1:$U$2344,20,FALSE)</f>
        <v>60</v>
      </c>
    </row>
    <row r="1055" spans="1:17" ht="15.75" x14ac:dyDescent="0.25">
      <c r="A1055" s="10" t="s">
        <v>1317</v>
      </c>
      <c r="B1055" s="7" t="str">
        <f>VLOOKUP($A1055,'Customer Names'!$A$1:$E$2336,4,FALSE)</f>
        <v xml:space="preserve">  Matthew T</v>
      </c>
      <c r="C1055" s="7">
        <f>VLOOKUP($A1055,'Medical Examinations'!$A$1:$P$2336,2,FALSE)</f>
        <v>29.39</v>
      </c>
      <c r="D1055" s="7">
        <f>VLOOKUP($A1055,'Medical Examinations'!$A$1:$P$2336,3,FALSE)</f>
        <v>4.5199999999999996</v>
      </c>
      <c r="E1055" s="7" t="str">
        <f>VLOOKUP($A1055,'Medical Examinations'!$A$1:$P$2336,13,FALSE)</f>
        <v>Yes</v>
      </c>
      <c r="F1055" s="7" t="str">
        <f>VLOOKUP($A1055,'Medical Examinations'!$A$1:$P$2336,5,FALSE)</f>
        <v>No</v>
      </c>
      <c r="G1055" s="7" t="str">
        <f>VLOOKUP($A1055,'Medical Examinations'!$A$1:$P$2336,6,FALSE)</f>
        <v>No</v>
      </c>
      <c r="H1055" s="7" t="str">
        <f>VLOOKUP($A1055,'Medical Examinations'!$A$1:$P$2336,12,FALSE)</f>
        <v>0</v>
      </c>
      <c r="I1055" s="7" t="str">
        <f>VLOOKUP($A1055,'Medical Examinations'!$A$1:$P$2336,14,FALSE)</f>
        <v>No</v>
      </c>
      <c r="J1055" s="7" t="str">
        <f>VLOOKUP($A1055,'Medical Examinations'!$A$1:$P$2336,15,FALSE)</f>
        <v>Over weight</v>
      </c>
      <c r="K1055" s="7" t="str">
        <f>VLOOKUP($A1055,'Medical Examinations'!$A$1:$P$2336,16,FALSE)</f>
        <v>Normal</v>
      </c>
      <c r="L1055" s="12">
        <f>VLOOKUP($A1055,'Hospitalisation Details'!$A$1:$U$2344,18,FALSE)</f>
        <v>28086</v>
      </c>
      <c r="M1055" s="21">
        <f>VLOOKUP($A1055,'Hospitalisation Details'!$A$1:$U$2344,21,FALSE)</f>
        <v>10665.44</v>
      </c>
      <c r="N1055" s="9" t="str">
        <f>VLOOKUP($A1055,'Hospitalisation Details'!$A$1:$U$2344,14,FALSE)</f>
        <v>tier - 3</v>
      </c>
      <c r="O1055" s="9" t="str">
        <f>VLOOKUP($A1055,'Hospitalisation Details'!$A$1:$U$2344,15,FALSE)</f>
        <v>tier - 2</v>
      </c>
      <c r="P1055" s="9" t="str">
        <f>VLOOKUP($A1055,'Hospitalisation Details'!$A$1:$U$2344,16,FALSE)</f>
        <v>R1021</v>
      </c>
      <c r="Q1055" s="9">
        <f>VLOOKUP($A1055,'Hospitalisation Details'!$A$1:$U$2344,20,FALSE)</f>
        <v>46</v>
      </c>
    </row>
    <row r="1056" spans="1:17" ht="15.75" x14ac:dyDescent="0.25">
      <c r="A1056" s="10" t="s">
        <v>1316</v>
      </c>
      <c r="B1056" s="7" t="str">
        <f>VLOOKUP($A1056,'Customer Names'!$A$1:$E$2336,4,FALSE)</f>
        <v xml:space="preserve">  Emily</v>
      </c>
      <c r="C1056" s="7">
        <f>VLOOKUP($A1056,'Medical Examinations'!$A$1:$P$2336,2,FALSE)</f>
        <v>25.66</v>
      </c>
      <c r="D1056" s="7">
        <f>VLOOKUP($A1056,'Medical Examinations'!$A$1:$P$2336,3,FALSE)</f>
        <v>4.62</v>
      </c>
      <c r="E1056" s="7" t="str">
        <f>VLOOKUP($A1056,'Medical Examinations'!$A$1:$P$2336,13,FALSE)</f>
        <v>Yes</v>
      </c>
      <c r="F1056" s="7" t="str">
        <f>VLOOKUP($A1056,'Medical Examinations'!$A$1:$P$2336,5,FALSE)</f>
        <v>No</v>
      </c>
      <c r="G1056" s="7" t="str">
        <f>VLOOKUP($A1056,'Medical Examinations'!$A$1:$P$2336,6,FALSE)</f>
        <v>No</v>
      </c>
      <c r="H1056" s="7">
        <f>VLOOKUP($A1056,'Medical Examinations'!$A$1:$P$2336,12,FALSE)</f>
        <v>1</v>
      </c>
      <c r="I1056" s="7" t="str">
        <f>VLOOKUP($A1056,'Medical Examinations'!$A$1:$P$2336,14,FALSE)</f>
        <v>No</v>
      </c>
      <c r="J1056" s="7" t="str">
        <f>VLOOKUP($A1056,'Medical Examinations'!$A$1:$P$2336,15,FALSE)</f>
        <v>Over weight</v>
      </c>
      <c r="K1056" s="7" t="str">
        <f>VLOOKUP($A1056,'Medical Examinations'!$A$1:$P$2336,16,FALSE)</f>
        <v>Normal</v>
      </c>
      <c r="L1056" s="12">
        <f>VLOOKUP($A1056,'Hospitalisation Details'!$A$1:$U$2344,18,FALSE)</f>
        <v>23597</v>
      </c>
      <c r="M1056" s="21">
        <f>VLOOKUP($A1056,'Hospitalisation Details'!$A$1:$U$2344,21,FALSE)</f>
        <v>10627.81</v>
      </c>
      <c r="N1056" s="9" t="str">
        <f>VLOOKUP($A1056,'Hospitalisation Details'!$A$1:$U$2344,14,FALSE)</f>
        <v>tier - 3</v>
      </c>
      <c r="O1056" s="9" t="str">
        <f>VLOOKUP($A1056,'Hospitalisation Details'!$A$1:$U$2344,15,FALSE)</f>
        <v>tier - 3</v>
      </c>
      <c r="P1056" s="9" t="str">
        <f>VLOOKUP($A1056,'Hospitalisation Details'!$A$1:$U$2344,16,FALSE)</f>
        <v>R1013</v>
      </c>
      <c r="Q1056" s="9">
        <f>VLOOKUP($A1056,'Hospitalisation Details'!$A$1:$U$2344,20,FALSE)</f>
        <v>58</v>
      </c>
    </row>
    <row r="1057" spans="1:17" ht="15.75" x14ac:dyDescent="0.25">
      <c r="A1057" s="10" t="s">
        <v>1315</v>
      </c>
      <c r="B1057" s="7" t="str">
        <f>VLOOKUP($A1057,'Customer Names'!$A$1:$E$2336,4,FALSE)</f>
        <v xml:space="preserve">  Gillian</v>
      </c>
      <c r="C1057" s="7">
        <f>VLOOKUP($A1057,'Medical Examinations'!$A$1:$P$2336,2,FALSE)</f>
        <v>39.11</v>
      </c>
      <c r="D1057" s="7">
        <f>VLOOKUP($A1057,'Medical Examinations'!$A$1:$P$2336,3,FALSE)</f>
        <v>5.87</v>
      </c>
      <c r="E1057" s="7" t="str">
        <f>VLOOKUP($A1057,'Medical Examinations'!$A$1:$P$2336,13,FALSE)</f>
        <v>No</v>
      </c>
      <c r="F1057" s="7" t="str">
        <f>VLOOKUP($A1057,'Medical Examinations'!$A$1:$P$2336,5,FALSE)</f>
        <v>No</v>
      </c>
      <c r="G1057" s="7" t="str">
        <f>VLOOKUP($A1057,'Medical Examinations'!$A$1:$P$2336,6,FALSE)</f>
        <v>No</v>
      </c>
      <c r="H1057" s="7" t="str">
        <f>VLOOKUP($A1057,'Medical Examinations'!$A$1:$P$2336,12,FALSE)</f>
        <v>0</v>
      </c>
      <c r="I1057" s="7" t="str">
        <f>VLOOKUP($A1057,'Medical Examinations'!$A$1:$P$2336,14,FALSE)</f>
        <v>No</v>
      </c>
      <c r="J1057" s="7" t="str">
        <f>VLOOKUP($A1057,'Medical Examinations'!$A$1:$P$2336,15,FALSE)</f>
        <v>Obesity</v>
      </c>
      <c r="K1057" s="7" t="str">
        <f>VLOOKUP($A1057,'Medical Examinations'!$A$1:$P$2336,16,FALSE)</f>
        <v>Prediabetes</v>
      </c>
      <c r="L1057" s="12">
        <f>VLOOKUP($A1057,'Hospitalisation Details'!$A$1:$U$2344,18,FALSE)</f>
        <v>33060</v>
      </c>
      <c r="M1057" s="21">
        <f>VLOOKUP($A1057,'Hospitalisation Details'!$A$1:$U$2344,21,FALSE)</f>
        <v>10620.26</v>
      </c>
      <c r="N1057" s="9" t="str">
        <f>VLOOKUP($A1057,'Hospitalisation Details'!$A$1:$U$2344,14,FALSE)</f>
        <v>tier - 3</v>
      </c>
      <c r="O1057" s="9" t="str">
        <f>VLOOKUP($A1057,'Hospitalisation Details'!$A$1:$U$2344,15,FALSE)</f>
        <v>tier - 3</v>
      </c>
      <c r="P1057" s="9" t="str">
        <f>VLOOKUP($A1057,'Hospitalisation Details'!$A$1:$U$2344,16,FALSE)</f>
        <v>R1012</v>
      </c>
      <c r="Q1057" s="9">
        <f>VLOOKUP($A1057,'Hospitalisation Details'!$A$1:$U$2344,20,FALSE)</f>
        <v>32</v>
      </c>
    </row>
    <row r="1058" spans="1:17" ht="15.75" x14ac:dyDescent="0.25">
      <c r="A1058" s="10" t="s">
        <v>1314</v>
      </c>
      <c r="B1058" s="7" t="str">
        <f>VLOOKUP($A1058,'Customer Names'!$A$1:$E$2336,4,FALSE)</f>
        <v xml:space="preserve">  Brenn E</v>
      </c>
      <c r="C1058" s="7">
        <f>VLOOKUP($A1058,'Medical Examinations'!$A$1:$P$2336,2,FALSE)</f>
        <v>43.78</v>
      </c>
      <c r="D1058" s="7">
        <f>VLOOKUP($A1058,'Medical Examinations'!$A$1:$P$2336,3,FALSE)</f>
        <v>5.71</v>
      </c>
      <c r="E1058" s="7" t="str">
        <f>VLOOKUP($A1058,'Medical Examinations'!$A$1:$P$2336,13,FALSE)</f>
        <v>No</v>
      </c>
      <c r="F1058" s="7" t="str">
        <f>VLOOKUP($A1058,'Medical Examinations'!$A$1:$P$2336,5,FALSE)</f>
        <v>No</v>
      </c>
      <c r="G1058" s="7" t="str">
        <f>VLOOKUP($A1058,'Medical Examinations'!$A$1:$P$2336,6,FALSE)</f>
        <v>No</v>
      </c>
      <c r="H1058" s="7">
        <f>VLOOKUP($A1058,'Medical Examinations'!$A$1:$P$2336,12,FALSE)</f>
        <v>1</v>
      </c>
      <c r="I1058" s="7" t="str">
        <f>VLOOKUP($A1058,'Medical Examinations'!$A$1:$P$2336,14,FALSE)</f>
        <v>No</v>
      </c>
      <c r="J1058" s="7" t="str">
        <f>VLOOKUP($A1058,'Medical Examinations'!$A$1:$P$2336,15,FALSE)</f>
        <v>Obesity</v>
      </c>
      <c r="K1058" s="7" t="str">
        <f>VLOOKUP($A1058,'Medical Examinations'!$A$1:$P$2336,16,FALSE)</f>
        <v>Prediabetes</v>
      </c>
      <c r="L1058" s="12">
        <f>VLOOKUP($A1058,'Hospitalisation Details'!$A$1:$U$2344,18,FALSE)</f>
        <v>33808</v>
      </c>
      <c r="M1058" s="21">
        <f>VLOOKUP($A1058,'Hospitalisation Details'!$A$1:$U$2344,21,FALSE)</f>
        <v>10617.04</v>
      </c>
      <c r="N1058" s="9" t="str">
        <f>VLOOKUP($A1058,'Hospitalisation Details'!$A$1:$U$2344,14,FALSE)</f>
        <v>tier - 3</v>
      </c>
      <c r="O1058" s="9" t="str">
        <f>VLOOKUP($A1058,'Hospitalisation Details'!$A$1:$U$2344,15,FALSE)</f>
        <v>tier - 3</v>
      </c>
      <c r="P1058" s="9" t="str">
        <f>VLOOKUP($A1058,'Hospitalisation Details'!$A$1:$U$2344,16,FALSE)</f>
        <v>R1026</v>
      </c>
      <c r="Q1058" s="9">
        <f>VLOOKUP($A1058,'Hospitalisation Details'!$A$1:$U$2344,20,FALSE)</f>
        <v>30</v>
      </c>
    </row>
    <row r="1059" spans="1:17" ht="15.75" x14ac:dyDescent="0.25">
      <c r="A1059" s="10" t="s">
        <v>1313</v>
      </c>
      <c r="B1059" s="7" t="str">
        <f>VLOOKUP($A1059,'Customer Names'!$A$1:$E$2336,4,FALSE)</f>
        <v xml:space="preserve">  Lisa M</v>
      </c>
      <c r="C1059" s="7">
        <f>VLOOKUP($A1059,'Medical Examinations'!$A$1:$P$2336,2,FALSE)</f>
        <v>24.35</v>
      </c>
      <c r="D1059" s="7">
        <f>VLOOKUP($A1059,'Medical Examinations'!$A$1:$P$2336,3,FALSE)</f>
        <v>9.08</v>
      </c>
      <c r="E1059" s="7" t="str">
        <f>VLOOKUP($A1059,'Medical Examinations'!$A$1:$P$2336,13,FALSE)</f>
        <v>No</v>
      </c>
      <c r="F1059" s="7" t="str">
        <f>VLOOKUP($A1059,'Medical Examinations'!$A$1:$P$2336,5,FALSE)</f>
        <v>No</v>
      </c>
      <c r="G1059" s="7" t="str">
        <f>VLOOKUP($A1059,'Medical Examinations'!$A$1:$P$2336,6,FALSE)</f>
        <v>No</v>
      </c>
      <c r="H1059" s="7" t="str">
        <f>VLOOKUP($A1059,'Medical Examinations'!$A$1:$P$2336,12,FALSE)</f>
        <v>0</v>
      </c>
      <c r="I1059" s="7" t="str">
        <f>VLOOKUP($A1059,'Medical Examinations'!$A$1:$P$2336,14,FALSE)</f>
        <v>No</v>
      </c>
      <c r="J1059" s="7" t="str">
        <f>VLOOKUP($A1059,'Medical Examinations'!$A$1:$P$2336,15,FALSE)</f>
        <v>Normal weight</v>
      </c>
      <c r="K1059" s="7" t="str">
        <f>VLOOKUP($A1059,'Medical Examinations'!$A$1:$P$2336,16,FALSE)</f>
        <v>Diabetes</v>
      </c>
      <c r="L1059" s="12">
        <f>VLOOKUP($A1059,'Hospitalisation Details'!$A$1:$U$2344,18,FALSE)</f>
        <v>23920</v>
      </c>
      <c r="M1059" s="21">
        <f>VLOOKUP($A1059,'Hospitalisation Details'!$A$1:$U$2344,21,FALSE)</f>
        <v>10608.67</v>
      </c>
      <c r="N1059" s="9" t="str">
        <f>VLOOKUP($A1059,'Hospitalisation Details'!$A$1:$U$2344,14,FALSE)</f>
        <v>tier - 3</v>
      </c>
      <c r="O1059" s="9" t="str">
        <f>VLOOKUP($A1059,'Hospitalisation Details'!$A$1:$U$2344,15,FALSE)</f>
        <v>tier - 3</v>
      </c>
      <c r="P1059" s="9" t="str">
        <f>VLOOKUP($A1059,'Hospitalisation Details'!$A$1:$U$2344,16,FALSE)</f>
        <v>R1012</v>
      </c>
      <c r="Q1059" s="9">
        <f>VLOOKUP($A1059,'Hospitalisation Details'!$A$1:$U$2344,20,FALSE)</f>
        <v>57</v>
      </c>
    </row>
    <row r="1060" spans="1:17" ht="15.75" x14ac:dyDescent="0.25">
      <c r="A1060" s="10" t="s">
        <v>1312</v>
      </c>
      <c r="B1060" s="7" t="str">
        <f>VLOOKUP($A1060,'Customer Names'!$A$1:$E$2336,4,FALSE)</f>
        <v xml:space="preserve">  Matt</v>
      </c>
      <c r="C1060" s="7">
        <f>VLOOKUP($A1060,'Medical Examinations'!$A$1:$P$2336,2,FALSE)</f>
        <v>40.299999999999997</v>
      </c>
      <c r="D1060" s="7">
        <f>VLOOKUP($A1060,'Medical Examinations'!$A$1:$P$2336,3,FALSE)</f>
        <v>5.3</v>
      </c>
      <c r="E1060" s="7" t="str">
        <f>VLOOKUP($A1060,'Medical Examinations'!$A$1:$P$2336,13,FALSE)</f>
        <v>Yes</v>
      </c>
      <c r="F1060" s="7" t="str">
        <f>VLOOKUP($A1060,'Medical Examinations'!$A$1:$P$2336,5,FALSE)</f>
        <v>No</v>
      </c>
      <c r="G1060" s="7" t="str">
        <f>VLOOKUP($A1060,'Medical Examinations'!$A$1:$P$2336,6,FALSE)</f>
        <v>No</v>
      </c>
      <c r="H1060" s="7">
        <f>VLOOKUP($A1060,'Medical Examinations'!$A$1:$P$2336,12,FALSE)</f>
        <v>2</v>
      </c>
      <c r="I1060" s="7" t="str">
        <f>VLOOKUP($A1060,'Medical Examinations'!$A$1:$P$2336,14,FALSE)</f>
        <v>No</v>
      </c>
      <c r="J1060" s="7" t="str">
        <f>VLOOKUP($A1060,'Medical Examinations'!$A$1:$P$2336,15,FALSE)</f>
        <v>Obesity</v>
      </c>
      <c r="K1060" s="7" t="str">
        <f>VLOOKUP($A1060,'Medical Examinations'!$A$1:$P$2336,16,FALSE)</f>
        <v>Normal</v>
      </c>
      <c r="L1060" s="12">
        <f>VLOOKUP($A1060,'Hospitalisation Details'!$A$1:$U$2344,18,FALSE)</f>
        <v>24290</v>
      </c>
      <c r="M1060" s="21">
        <f>VLOOKUP($A1060,'Hospitalisation Details'!$A$1:$U$2344,21,FALSE)</f>
        <v>10602.39</v>
      </c>
      <c r="N1060" s="9" t="str">
        <f>VLOOKUP($A1060,'Hospitalisation Details'!$A$1:$U$2344,14,FALSE)</f>
        <v>tier - 3</v>
      </c>
      <c r="O1060" s="9" t="str">
        <f>VLOOKUP($A1060,'Hospitalisation Details'!$A$1:$U$2344,15,FALSE)</f>
        <v>tier - 3</v>
      </c>
      <c r="P1060" s="9" t="str">
        <f>VLOOKUP($A1060,'Hospitalisation Details'!$A$1:$U$2344,16,FALSE)</f>
        <v>R1011</v>
      </c>
      <c r="Q1060" s="9">
        <f>VLOOKUP($A1060,'Hospitalisation Details'!$A$1:$U$2344,20,FALSE)</f>
        <v>56</v>
      </c>
    </row>
    <row r="1061" spans="1:17" ht="15.75" x14ac:dyDescent="0.25">
      <c r="A1061" s="10" t="s">
        <v>1311</v>
      </c>
      <c r="B1061" s="7" t="str">
        <f>VLOOKUP($A1061,'Customer Names'!$A$1:$E$2336,4,FALSE)</f>
        <v xml:space="preserve">  Thomas A</v>
      </c>
      <c r="C1061" s="7">
        <f>VLOOKUP($A1061,'Medical Examinations'!$A$1:$P$2336,2,FALSE)</f>
        <v>32.774999999999999</v>
      </c>
      <c r="D1061" s="7">
        <f>VLOOKUP($A1061,'Medical Examinations'!$A$1:$P$2336,3,FALSE)</f>
        <v>11.76</v>
      </c>
      <c r="E1061" s="7" t="str">
        <f>VLOOKUP($A1061,'Medical Examinations'!$A$1:$P$2336,13,FALSE)</f>
        <v>Yes</v>
      </c>
      <c r="F1061" s="7" t="str">
        <f>VLOOKUP($A1061,'Medical Examinations'!$A$1:$P$2336,5,FALSE)</f>
        <v>No</v>
      </c>
      <c r="G1061" s="7" t="str">
        <f>VLOOKUP($A1061,'Medical Examinations'!$A$1:$P$2336,6,FALSE)</f>
        <v>No</v>
      </c>
      <c r="H1061" s="7" t="str">
        <f>VLOOKUP($A1061,'Medical Examinations'!$A$1:$P$2336,12,FALSE)</f>
        <v>0</v>
      </c>
      <c r="I1061" s="7" t="str">
        <f>VLOOKUP($A1061,'Medical Examinations'!$A$1:$P$2336,14,FALSE)</f>
        <v>No</v>
      </c>
      <c r="J1061" s="7" t="str">
        <f>VLOOKUP($A1061,'Medical Examinations'!$A$1:$P$2336,15,FALSE)</f>
        <v>Obesity</v>
      </c>
      <c r="K1061" s="7" t="str">
        <f>VLOOKUP($A1061,'Medical Examinations'!$A$1:$P$2336,16,FALSE)</f>
        <v>Diabetes</v>
      </c>
      <c r="L1061" s="12">
        <f>VLOOKUP($A1061,'Hospitalisation Details'!$A$1:$U$2344,18,FALSE)</f>
        <v>24646</v>
      </c>
      <c r="M1061" s="21">
        <f>VLOOKUP($A1061,'Hospitalisation Details'!$A$1:$U$2344,21,FALSE)</f>
        <v>10601.63</v>
      </c>
      <c r="N1061" s="9" t="str">
        <f>VLOOKUP($A1061,'Hospitalisation Details'!$A$1:$U$2344,14,FALSE)</f>
        <v>tier - 3</v>
      </c>
      <c r="O1061" s="9" t="str">
        <f>VLOOKUP($A1061,'Hospitalisation Details'!$A$1:$U$2344,15,FALSE)</f>
        <v>tier - 2</v>
      </c>
      <c r="P1061" s="9" t="str">
        <f>VLOOKUP($A1061,'Hospitalisation Details'!$A$1:$U$2344,16,FALSE)</f>
        <v>R1012</v>
      </c>
      <c r="Q1061" s="9">
        <f>VLOOKUP($A1061,'Hospitalisation Details'!$A$1:$U$2344,20,FALSE)</f>
        <v>55</v>
      </c>
    </row>
    <row r="1062" spans="1:17" ht="15.75" x14ac:dyDescent="0.25">
      <c r="A1062" s="10" t="s">
        <v>1310</v>
      </c>
      <c r="B1062" s="7" t="str">
        <f>VLOOKUP($A1062,'Customer Names'!$A$1:$E$2336,4,FALSE)</f>
        <v xml:space="preserve">  Kevin J</v>
      </c>
      <c r="C1062" s="7">
        <f>VLOOKUP($A1062,'Medical Examinations'!$A$1:$P$2336,2,FALSE)</f>
        <v>39.6</v>
      </c>
      <c r="D1062" s="7">
        <f>VLOOKUP($A1062,'Medical Examinations'!$A$1:$P$2336,3,FALSE)</f>
        <v>5.1100000000000003</v>
      </c>
      <c r="E1062" s="7" t="str">
        <f>VLOOKUP($A1062,'Medical Examinations'!$A$1:$P$2336,13,FALSE)</f>
        <v>Yes</v>
      </c>
      <c r="F1062" s="7" t="str">
        <f>VLOOKUP($A1062,'Medical Examinations'!$A$1:$P$2336,5,FALSE)</f>
        <v>No</v>
      </c>
      <c r="G1062" s="7" t="str">
        <f>VLOOKUP($A1062,'Medical Examinations'!$A$1:$P$2336,6,FALSE)</f>
        <v>No</v>
      </c>
      <c r="H1062" s="7">
        <f>VLOOKUP($A1062,'Medical Examinations'!$A$1:$P$2336,12,FALSE)</f>
        <v>2</v>
      </c>
      <c r="I1062" s="7" t="str">
        <f>VLOOKUP($A1062,'Medical Examinations'!$A$1:$P$2336,14,FALSE)</f>
        <v>No</v>
      </c>
      <c r="J1062" s="7" t="str">
        <f>VLOOKUP($A1062,'Medical Examinations'!$A$1:$P$2336,15,FALSE)</f>
        <v>Obesity</v>
      </c>
      <c r="K1062" s="7" t="str">
        <f>VLOOKUP($A1062,'Medical Examinations'!$A$1:$P$2336,16,FALSE)</f>
        <v>Normal</v>
      </c>
      <c r="L1062" s="12">
        <f>VLOOKUP($A1062,'Hospitalisation Details'!$A$1:$U$2344,18,FALSE)</f>
        <v>24308</v>
      </c>
      <c r="M1062" s="21">
        <f>VLOOKUP($A1062,'Hospitalisation Details'!$A$1:$U$2344,21,FALSE)</f>
        <v>10601.41</v>
      </c>
      <c r="N1062" s="9" t="str">
        <f>VLOOKUP($A1062,'Hospitalisation Details'!$A$1:$U$2344,14,FALSE)</f>
        <v>tier - 3</v>
      </c>
      <c r="O1062" s="9" t="str">
        <f>VLOOKUP($A1062,'Hospitalisation Details'!$A$1:$U$2344,15,FALSE)</f>
        <v>tier - 2</v>
      </c>
      <c r="P1062" s="9" t="str">
        <f>VLOOKUP($A1062,'Hospitalisation Details'!$A$1:$U$2344,16,FALSE)</f>
        <v>R1011</v>
      </c>
      <c r="Q1062" s="9">
        <f>VLOOKUP($A1062,'Hospitalisation Details'!$A$1:$U$2344,20,FALSE)</f>
        <v>56</v>
      </c>
    </row>
    <row r="1063" spans="1:17" ht="15.75" x14ac:dyDescent="0.25">
      <c r="A1063" s="10" t="s">
        <v>1309</v>
      </c>
      <c r="B1063" s="7" t="str">
        <f>VLOOKUP($A1063,'Customer Names'!$A$1:$E$2336,4,FALSE)</f>
        <v xml:space="preserve">  William H</v>
      </c>
      <c r="C1063" s="7">
        <f>VLOOKUP($A1063,'Medical Examinations'!$A$1:$P$2336,2,FALSE)</f>
        <v>30.97</v>
      </c>
      <c r="D1063" s="7">
        <f>VLOOKUP($A1063,'Medical Examinations'!$A$1:$P$2336,3,FALSE)</f>
        <v>5.54</v>
      </c>
      <c r="E1063" s="7" t="str">
        <f>VLOOKUP($A1063,'Medical Examinations'!$A$1:$P$2336,13,FALSE)</f>
        <v>No</v>
      </c>
      <c r="F1063" s="7" t="str">
        <f>VLOOKUP($A1063,'Medical Examinations'!$A$1:$P$2336,5,FALSE)</f>
        <v>No</v>
      </c>
      <c r="G1063" s="7" t="str">
        <f>VLOOKUP($A1063,'Medical Examinations'!$A$1:$P$2336,6,FALSE)</f>
        <v>No</v>
      </c>
      <c r="H1063" s="7">
        <f>VLOOKUP($A1063,'Medical Examinations'!$A$1:$P$2336,12,FALSE)</f>
        <v>2</v>
      </c>
      <c r="I1063" s="7" t="str">
        <f>VLOOKUP($A1063,'Medical Examinations'!$A$1:$P$2336,14,FALSE)</f>
        <v>No</v>
      </c>
      <c r="J1063" s="7" t="str">
        <f>VLOOKUP($A1063,'Medical Examinations'!$A$1:$P$2336,15,FALSE)</f>
        <v>Obesity</v>
      </c>
      <c r="K1063" s="7" t="str">
        <f>VLOOKUP($A1063,'Medical Examinations'!$A$1:$P$2336,16,FALSE)</f>
        <v>Normal</v>
      </c>
      <c r="L1063" s="12">
        <f>VLOOKUP($A1063,'Hospitalisation Details'!$A$1:$U$2344,18,FALSE)</f>
        <v>26647</v>
      </c>
      <c r="M1063" s="21">
        <f>VLOOKUP($A1063,'Hospitalisation Details'!$A$1:$U$2344,21,FALSE)</f>
        <v>10600.55</v>
      </c>
      <c r="N1063" s="9" t="str">
        <f>VLOOKUP($A1063,'Hospitalisation Details'!$A$1:$U$2344,14,FALSE)</f>
        <v>tier - 3</v>
      </c>
      <c r="O1063" s="9" t="str">
        <f>VLOOKUP($A1063,'Hospitalisation Details'!$A$1:$U$2344,15,FALSE)</f>
        <v>tier - 1</v>
      </c>
      <c r="P1063" s="9" t="str">
        <f>VLOOKUP($A1063,'Hospitalisation Details'!$A$1:$U$2344,16,FALSE)</f>
        <v>R1012</v>
      </c>
      <c r="Q1063" s="9">
        <f>VLOOKUP($A1063,'Hospitalisation Details'!$A$1:$U$2344,20,FALSE)</f>
        <v>50</v>
      </c>
    </row>
    <row r="1064" spans="1:17" ht="15.75" x14ac:dyDescent="0.25">
      <c r="A1064" s="10" t="s">
        <v>1308</v>
      </c>
      <c r="B1064" s="7" t="str">
        <f>VLOOKUP($A1064,'Customer Names'!$A$1:$E$2336,4,FALSE)</f>
        <v xml:space="preserve">  Gal</v>
      </c>
      <c r="C1064" s="7">
        <f>VLOOKUP($A1064,'Medical Examinations'!$A$1:$P$2336,2,FALSE)</f>
        <v>27.645</v>
      </c>
      <c r="D1064" s="7">
        <f>VLOOKUP($A1064,'Medical Examinations'!$A$1:$P$2336,3,FALSE)</f>
        <v>8.8699999999999992</v>
      </c>
      <c r="E1064" s="7" t="str">
        <f>VLOOKUP($A1064,'Medical Examinations'!$A$1:$P$2336,13,FALSE)</f>
        <v>Yes</v>
      </c>
      <c r="F1064" s="7" t="str">
        <f>VLOOKUP($A1064,'Medical Examinations'!$A$1:$P$2336,5,FALSE)</f>
        <v>No</v>
      </c>
      <c r="G1064" s="7" t="str">
        <f>VLOOKUP($A1064,'Medical Examinations'!$A$1:$P$2336,6,FALSE)</f>
        <v>No</v>
      </c>
      <c r="H1064" s="7" t="str">
        <f>VLOOKUP($A1064,'Medical Examinations'!$A$1:$P$2336,12,FALSE)</f>
        <v>0</v>
      </c>
      <c r="I1064" s="7" t="str">
        <f>VLOOKUP($A1064,'Medical Examinations'!$A$1:$P$2336,14,FALSE)</f>
        <v>No</v>
      </c>
      <c r="J1064" s="7" t="str">
        <f>VLOOKUP($A1064,'Medical Examinations'!$A$1:$P$2336,15,FALSE)</f>
        <v>Over weight</v>
      </c>
      <c r="K1064" s="7" t="str">
        <f>VLOOKUP($A1064,'Medical Examinations'!$A$1:$P$2336,16,FALSE)</f>
        <v>Diabetes</v>
      </c>
      <c r="L1064" s="12">
        <f>VLOOKUP($A1064,'Hospitalisation Details'!$A$1:$U$2344,18,FALSE)</f>
        <v>24805</v>
      </c>
      <c r="M1064" s="21">
        <f>VLOOKUP($A1064,'Hospitalisation Details'!$A$1:$U$2344,21,FALSE)</f>
        <v>10594.5</v>
      </c>
      <c r="N1064" s="9" t="str">
        <f>VLOOKUP($A1064,'Hospitalisation Details'!$A$1:$U$2344,14,FALSE)</f>
        <v>tier - 3</v>
      </c>
      <c r="O1064" s="9" t="str">
        <f>VLOOKUP($A1064,'Hospitalisation Details'!$A$1:$U$2344,15,FALSE)</f>
        <v>tier - 1</v>
      </c>
      <c r="P1064" s="9" t="str">
        <f>VLOOKUP($A1064,'Hospitalisation Details'!$A$1:$U$2344,16,FALSE)</f>
        <v>R1012</v>
      </c>
      <c r="Q1064" s="9">
        <f>VLOOKUP($A1064,'Hospitalisation Details'!$A$1:$U$2344,20,FALSE)</f>
        <v>55</v>
      </c>
    </row>
    <row r="1065" spans="1:17" ht="15.75" x14ac:dyDescent="0.25">
      <c r="A1065" s="10" t="s">
        <v>1307</v>
      </c>
      <c r="B1065" s="7" t="str">
        <f>VLOOKUP($A1065,'Customer Names'!$A$1:$E$2336,4,FALSE)</f>
        <v xml:space="preserve">  Anton</v>
      </c>
      <c r="C1065" s="7">
        <f>VLOOKUP($A1065,'Medical Examinations'!$A$1:$P$2336,2,FALSE)</f>
        <v>34.43</v>
      </c>
      <c r="D1065" s="7">
        <f>VLOOKUP($A1065,'Medical Examinations'!$A$1:$P$2336,3,FALSE)</f>
        <v>5.96</v>
      </c>
      <c r="E1065" s="7" t="str">
        <f>VLOOKUP($A1065,'Medical Examinations'!$A$1:$P$2336,13,FALSE)</f>
        <v>Yes</v>
      </c>
      <c r="F1065" s="7" t="str">
        <f>VLOOKUP($A1065,'Medical Examinations'!$A$1:$P$2336,5,FALSE)</f>
        <v>No</v>
      </c>
      <c r="G1065" s="7" t="str">
        <f>VLOOKUP($A1065,'Medical Examinations'!$A$1:$P$2336,6,FALSE)</f>
        <v>No</v>
      </c>
      <c r="H1065" s="7">
        <f>VLOOKUP($A1065,'Medical Examinations'!$A$1:$P$2336,12,FALSE)</f>
        <v>2</v>
      </c>
      <c r="I1065" s="7" t="str">
        <f>VLOOKUP($A1065,'Medical Examinations'!$A$1:$P$2336,14,FALSE)</f>
        <v>No</v>
      </c>
      <c r="J1065" s="7" t="str">
        <f>VLOOKUP($A1065,'Medical Examinations'!$A$1:$P$2336,15,FALSE)</f>
        <v>Obesity</v>
      </c>
      <c r="K1065" s="7" t="str">
        <f>VLOOKUP($A1065,'Medical Examinations'!$A$1:$P$2336,16,FALSE)</f>
        <v>Prediabetes</v>
      </c>
      <c r="L1065" s="12">
        <f>VLOOKUP($A1065,'Hospitalisation Details'!$A$1:$U$2344,18,FALSE)</f>
        <v>24414</v>
      </c>
      <c r="M1065" s="21">
        <f>VLOOKUP($A1065,'Hospitalisation Details'!$A$1:$U$2344,21,FALSE)</f>
        <v>10594.23</v>
      </c>
      <c r="N1065" s="9" t="str">
        <f>VLOOKUP($A1065,'Hospitalisation Details'!$A$1:$U$2344,14,FALSE)</f>
        <v>tier - 3</v>
      </c>
      <c r="O1065" s="9" t="str">
        <f>VLOOKUP($A1065,'Hospitalisation Details'!$A$1:$U$2344,15,FALSE)</f>
        <v>tier - 3</v>
      </c>
      <c r="P1065" s="9" t="str">
        <f>VLOOKUP($A1065,'Hospitalisation Details'!$A$1:$U$2344,16,FALSE)</f>
        <v>R1013</v>
      </c>
      <c r="Q1065" s="9">
        <f>VLOOKUP($A1065,'Hospitalisation Details'!$A$1:$U$2344,20,FALSE)</f>
        <v>56</v>
      </c>
    </row>
    <row r="1066" spans="1:17" ht="15.75" x14ac:dyDescent="0.25">
      <c r="A1066" s="10" t="s">
        <v>1306</v>
      </c>
      <c r="B1066" s="7" t="str">
        <f>VLOOKUP($A1066,'Customer Names'!$A$1:$E$2336,4,FALSE)</f>
        <v xml:space="preserve">  Yazmin</v>
      </c>
      <c r="C1066" s="7">
        <f>VLOOKUP($A1066,'Medical Examinations'!$A$1:$P$2336,2,FALSE)</f>
        <v>39.6</v>
      </c>
      <c r="D1066" s="7">
        <f>VLOOKUP($A1066,'Medical Examinations'!$A$1:$P$2336,3,FALSE)</f>
        <v>4.4400000000000004</v>
      </c>
      <c r="E1066" s="7" t="str">
        <f>VLOOKUP($A1066,'Medical Examinations'!$A$1:$P$2336,13,FALSE)</f>
        <v>Yes</v>
      </c>
      <c r="F1066" s="7" t="str">
        <f>VLOOKUP($A1066,'Medical Examinations'!$A$1:$P$2336,5,FALSE)</f>
        <v>No</v>
      </c>
      <c r="G1066" s="7" t="str">
        <f>VLOOKUP($A1066,'Medical Examinations'!$A$1:$P$2336,6,FALSE)</f>
        <v>Yes</v>
      </c>
      <c r="H1066" s="7">
        <f>VLOOKUP($A1066,'Medical Examinations'!$A$1:$P$2336,12,FALSE)</f>
        <v>1</v>
      </c>
      <c r="I1066" s="7" t="str">
        <f>VLOOKUP($A1066,'Medical Examinations'!$A$1:$P$2336,14,FALSE)</f>
        <v>No</v>
      </c>
      <c r="J1066" s="7" t="str">
        <f>VLOOKUP($A1066,'Medical Examinations'!$A$1:$P$2336,15,FALSE)</f>
        <v>Obesity</v>
      </c>
      <c r="K1066" s="7" t="str">
        <f>VLOOKUP($A1066,'Medical Examinations'!$A$1:$P$2336,16,FALSE)</f>
        <v>Normal</v>
      </c>
      <c r="L1066" s="12">
        <f>VLOOKUP($A1066,'Hospitalisation Details'!$A$1:$U$2344,18,FALSE)</f>
        <v>25562</v>
      </c>
      <c r="M1066" s="21">
        <f>VLOOKUP($A1066,'Hospitalisation Details'!$A$1:$U$2344,21,FALSE)</f>
        <v>10579.71</v>
      </c>
      <c r="N1066" s="9" t="str">
        <f>VLOOKUP($A1066,'Hospitalisation Details'!$A$1:$U$2344,14,FALSE)</f>
        <v>tier - 3</v>
      </c>
      <c r="O1066" s="9" t="str">
        <f>VLOOKUP($A1066,'Hospitalisation Details'!$A$1:$U$2344,15,FALSE)</f>
        <v>tier - 3</v>
      </c>
      <c r="P1066" s="9" t="str">
        <f>VLOOKUP($A1066,'Hospitalisation Details'!$A$1:$U$2344,16,FALSE)</f>
        <v>R1013</v>
      </c>
      <c r="Q1066" s="9">
        <f>VLOOKUP($A1066,'Hospitalisation Details'!$A$1:$U$2344,20,FALSE)</f>
        <v>53</v>
      </c>
    </row>
    <row r="1067" spans="1:17" ht="15.75" x14ac:dyDescent="0.25">
      <c r="A1067" s="10" t="s">
        <v>1305</v>
      </c>
      <c r="B1067" s="7" t="str">
        <f>VLOOKUP($A1067,'Customer Names'!$A$1:$E$2336,4,FALSE)</f>
        <v xml:space="preserve">  Florian</v>
      </c>
      <c r="C1067" s="7">
        <f>VLOOKUP($A1067,'Medical Examinations'!$A$1:$P$2336,2,FALSE)</f>
        <v>22.1</v>
      </c>
      <c r="D1067" s="7">
        <f>VLOOKUP($A1067,'Medical Examinations'!$A$1:$P$2336,3,FALSE)</f>
        <v>4.6500000000000004</v>
      </c>
      <c r="E1067" s="7" t="str">
        <f>VLOOKUP($A1067,'Medical Examinations'!$A$1:$P$2336,13,FALSE)</f>
        <v>Yes</v>
      </c>
      <c r="F1067" s="7" t="str">
        <f>VLOOKUP($A1067,'Medical Examinations'!$A$1:$P$2336,5,FALSE)</f>
        <v>No</v>
      </c>
      <c r="G1067" s="7" t="str">
        <f>VLOOKUP($A1067,'Medical Examinations'!$A$1:$P$2336,6,FALSE)</f>
        <v>No</v>
      </c>
      <c r="H1067" s="7">
        <f>VLOOKUP($A1067,'Medical Examinations'!$A$1:$P$2336,12,FALSE)</f>
        <v>2</v>
      </c>
      <c r="I1067" s="7" t="str">
        <f>VLOOKUP($A1067,'Medical Examinations'!$A$1:$P$2336,14,FALSE)</f>
        <v>No</v>
      </c>
      <c r="J1067" s="7" t="str">
        <f>VLOOKUP($A1067,'Medical Examinations'!$A$1:$P$2336,15,FALSE)</f>
        <v>Normal weight</v>
      </c>
      <c r="K1067" s="7" t="str">
        <f>VLOOKUP($A1067,'Medical Examinations'!$A$1:$P$2336,16,FALSE)</f>
        <v>Normal</v>
      </c>
      <c r="L1067" s="12">
        <f>VLOOKUP($A1067,'Hospitalisation Details'!$A$1:$U$2344,18,FALSE)</f>
        <v>24452</v>
      </c>
      <c r="M1067" s="21">
        <f>VLOOKUP($A1067,'Hospitalisation Details'!$A$1:$U$2344,21,FALSE)</f>
        <v>10577.09</v>
      </c>
      <c r="N1067" s="9" t="str">
        <f>VLOOKUP($A1067,'Hospitalisation Details'!$A$1:$U$2344,14,FALSE)</f>
        <v>tier - 3</v>
      </c>
      <c r="O1067" s="9" t="str">
        <f>VLOOKUP($A1067,'Hospitalisation Details'!$A$1:$U$2344,15,FALSE)</f>
        <v>tier - 3</v>
      </c>
      <c r="P1067" s="9" t="str">
        <f>VLOOKUP($A1067,'Hospitalisation Details'!$A$1:$U$2344,16,FALSE)</f>
        <v>R1011</v>
      </c>
      <c r="Q1067" s="9">
        <f>VLOOKUP($A1067,'Hospitalisation Details'!$A$1:$U$2344,20,FALSE)</f>
        <v>56</v>
      </c>
    </row>
    <row r="1068" spans="1:17" ht="15.75" x14ac:dyDescent="0.25">
      <c r="A1068" s="10" t="s">
        <v>1304</v>
      </c>
      <c r="B1068" s="7" t="str">
        <f>VLOOKUP($A1068,'Customer Names'!$A$1:$E$2336,4,FALSE)</f>
        <v xml:space="preserve">  Karen L</v>
      </c>
      <c r="C1068" s="7">
        <f>VLOOKUP($A1068,'Medical Examinations'!$A$1:$P$2336,2,FALSE)</f>
        <v>33.25</v>
      </c>
      <c r="D1068" s="7">
        <f>VLOOKUP($A1068,'Medical Examinations'!$A$1:$P$2336,3,FALSE)</f>
        <v>5.64</v>
      </c>
      <c r="E1068" s="7" t="str">
        <f>VLOOKUP($A1068,'Medical Examinations'!$A$1:$P$2336,13,FALSE)</f>
        <v>Yes</v>
      </c>
      <c r="F1068" s="7" t="str">
        <f>VLOOKUP($A1068,'Medical Examinations'!$A$1:$P$2336,5,FALSE)</f>
        <v>No</v>
      </c>
      <c r="G1068" s="7" t="str">
        <f>VLOOKUP($A1068,'Medical Examinations'!$A$1:$P$2336,6,FALSE)</f>
        <v>Yes</v>
      </c>
      <c r="H1068" s="7">
        <f>VLOOKUP($A1068,'Medical Examinations'!$A$1:$P$2336,12,FALSE)</f>
        <v>1</v>
      </c>
      <c r="I1068" s="7" t="str">
        <f>VLOOKUP($A1068,'Medical Examinations'!$A$1:$P$2336,14,FALSE)</f>
        <v>No</v>
      </c>
      <c r="J1068" s="7" t="str">
        <f>VLOOKUP($A1068,'Medical Examinations'!$A$1:$P$2336,15,FALSE)</f>
        <v>Obesity</v>
      </c>
      <c r="K1068" s="7" t="str">
        <f>VLOOKUP($A1068,'Medical Examinations'!$A$1:$P$2336,16,FALSE)</f>
        <v>Normal</v>
      </c>
      <c r="L1068" s="12">
        <f>VLOOKUP($A1068,'Hospitalisation Details'!$A$1:$U$2344,18,FALSE)</f>
        <v>25401</v>
      </c>
      <c r="M1068" s="21">
        <f>VLOOKUP($A1068,'Hospitalisation Details'!$A$1:$U$2344,21,FALSE)</f>
        <v>10564.88</v>
      </c>
      <c r="N1068" s="9" t="str">
        <f>VLOOKUP($A1068,'Hospitalisation Details'!$A$1:$U$2344,14,FALSE)</f>
        <v>tier - 3</v>
      </c>
      <c r="O1068" s="9" t="str">
        <f>VLOOKUP($A1068,'Hospitalisation Details'!$A$1:$U$2344,15,FALSE)</f>
        <v>tier - 1</v>
      </c>
      <c r="P1068" s="9" t="str">
        <f>VLOOKUP($A1068,'Hospitalisation Details'!$A$1:$U$2344,16,FALSE)</f>
        <v>R1024</v>
      </c>
      <c r="Q1068" s="9">
        <f>VLOOKUP($A1068,'Hospitalisation Details'!$A$1:$U$2344,20,FALSE)</f>
        <v>53</v>
      </c>
    </row>
    <row r="1069" spans="1:17" ht="15.75" x14ac:dyDescent="0.25">
      <c r="A1069" s="10" t="s">
        <v>1303</v>
      </c>
      <c r="B1069" s="7" t="str">
        <f>VLOOKUP($A1069,'Customer Names'!$A$1:$E$2336,4,FALSE)</f>
        <v xml:space="preserve">  Scott</v>
      </c>
      <c r="C1069" s="7">
        <f>VLOOKUP($A1069,'Medical Examinations'!$A$1:$P$2336,2,FALSE)</f>
        <v>33.33</v>
      </c>
      <c r="D1069" s="7">
        <f>VLOOKUP($A1069,'Medical Examinations'!$A$1:$P$2336,3,FALSE)</f>
        <v>10.19</v>
      </c>
      <c r="E1069" s="7" t="str">
        <f>VLOOKUP($A1069,'Medical Examinations'!$A$1:$P$2336,13,FALSE)</f>
        <v>No</v>
      </c>
      <c r="F1069" s="7" t="str">
        <f>VLOOKUP($A1069,'Medical Examinations'!$A$1:$P$2336,5,FALSE)</f>
        <v>No</v>
      </c>
      <c r="G1069" s="7" t="str">
        <f>VLOOKUP($A1069,'Medical Examinations'!$A$1:$P$2336,6,FALSE)</f>
        <v>No</v>
      </c>
      <c r="H1069" s="7" t="str">
        <f>VLOOKUP($A1069,'Medical Examinations'!$A$1:$P$2336,12,FALSE)</f>
        <v>0</v>
      </c>
      <c r="I1069" s="7" t="str">
        <f>VLOOKUP($A1069,'Medical Examinations'!$A$1:$P$2336,14,FALSE)</f>
        <v>No</v>
      </c>
      <c r="J1069" s="7" t="str">
        <f>VLOOKUP($A1069,'Medical Examinations'!$A$1:$P$2336,15,FALSE)</f>
        <v>Obesity</v>
      </c>
      <c r="K1069" s="7" t="str">
        <f>VLOOKUP($A1069,'Medical Examinations'!$A$1:$P$2336,16,FALSE)</f>
        <v>Diabetes</v>
      </c>
      <c r="L1069" s="12">
        <f>VLOOKUP($A1069,'Hospitalisation Details'!$A$1:$U$2344,18,FALSE)</f>
        <v>26113</v>
      </c>
      <c r="M1069" s="21">
        <f>VLOOKUP($A1069,'Hospitalisation Details'!$A$1:$U$2344,21,FALSE)</f>
        <v>10560.49</v>
      </c>
      <c r="N1069" s="9" t="str">
        <f>VLOOKUP($A1069,'Hospitalisation Details'!$A$1:$U$2344,14,FALSE)</f>
        <v>tier - 3</v>
      </c>
      <c r="O1069" s="9" t="str">
        <f>VLOOKUP($A1069,'Hospitalisation Details'!$A$1:$U$2344,15,FALSE)</f>
        <v>tier - 2</v>
      </c>
      <c r="P1069" s="9" t="str">
        <f>VLOOKUP($A1069,'Hospitalisation Details'!$A$1:$U$2344,16,FALSE)</f>
        <v>R1013</v>
      </c>
      <c r="Q1069" s="9">
        <f>VLOOKUP($A1069,'Hospitalisation Details'!$A$1:$U$2344,20,FALSE)</f>
        <v>51</v>
      </c>
    </row>
    <row r="1070" spans="1:17" ht="15.75" x14ac:dyDescent="0.25">
      <c r="A1070" s="10" t="s">
        <v>1302</v>
      </c>
      <c r="B1070" s="7" t="str">
        <f>VLOOKUP($A1070,'Customer Names'!$A$1:$E$2336,4,FALSE)</f>
        <v xml:space="preserve">  Claire</v>
      </c>
      <c r="C1070" s="7">
        <f>VLOOKUP($A1070,'Medical Examinations'!$A$1:$P$2336,2,FALSE)</f>
        <v>30.5</v>
      </c>
      <c r="D1070" s="7">
        <f>VLOOKUP($A1070,'Medical Examinations'!$A$1:$P$2336,3,FALSE)</f>
        <v>10.79</v>
      </c>
      <c r="E1070" s="7" t="str">
        <f>VLOOKUP($A1070,'Medical Examinations'!$A$1:$P$2336,13,FALSE)</f>
        <v>No</v>
      </c>
      <c r="F1070" s="7" t="str">
        <f>VLOOKUP($A1070,'Medical Examinations'!$A$1:$P$2336,5,FALSE)</f>
        <v>No</v>
      </c>
      <c r="G1070" s="7" t="str">
        <f>VLOOKUP($A1070,'Medical Examinations'!$A$1:$P$2336,6,FALSE)</f>
        <v>No</v>
      </c>
      <c r="H1070" s="7" t="str">
        <f>VLOOKUP($A1070,'Medical Examinations'!$A$1:$P$2336,12,FALSE)</f>
        <v>0</v>
      </c>
      <c r="I1070" s="7" t="str">
        <f>VLOOKUP($A1070,'Medical Examinations'!$A$1:$P$2336,14,FALSE)</f>
        <v>No</v>
      </c>
      <c r="J1070" s="7" t="str">
        <f>VLOOKUP($A1070,'Medical Examinations'!$A$1:$P$2336,15,FALSE)</f>
        <v>Obesity</v>
      </c>
      <c r="K1070" s="7" t="str">
        <f>VLOOKUP($A1070,'Medical Examinations'!$A$1:$P$2336,16,FALSE)</f>
        <v>Diabetes</v>
      </c>
      <c r="L1070" s="12">
        <f>VLOOKUP($A1070,'Hospitalisation Details'!$A$1:$U$2344,18,FALSE)</f>
        <v>26202</v>
      </c>
      <c r="M1070" s="21">
        <f>VLOOKUP($A1070,'Hospitalisation Details'!$A$1:$U$2344,21,FALSE)</f>
        <v>10546.48</v>
      </c>
      <c r="N1070" s="9" t="str">
        <f>VLOOKUP($A1070,'Hospitalisation Details'!$A$1:$U$2344,14,FALSE)</f>
        <v>tier - 3</v>
      </c>
      <c r="O1070" s="9" t="str">
        <f>VLOOKUP($A1070,'Hospitalisation Details'!$A$1:$U$2344,15,FALSE)</f>
        <v>tier - 3</v>
      </c>
      <c r="P1070" s="9" t="str">
        <f>VLOOKUP($A1070,'Hospitalisation Details'!$A$1:$U$2344,16,FALSE)</f>
        <v>R1011</v>
      </c>
      <c r="Q1070" s="9">
        <f>VLOOKUP($A1070,'Hospitalisation Details'!$A$1:$U$2344,20,FALSE)</f>
        <v>51</v>
      </c>
    </row>
    <row r="1071" spans="1:17" ht="15.75" x14ac:dyDescent="0.25">
      <c r="A1071" s="10" t="s">
        <v>1301</v>
      </c>
      <c r="B1071" s="7" t="str">
        <f>VLOOKUP($A1071,'Customer Names'!$A$1:$E$2336,4,FALSE)</f>
        <v xml:space="preserve">  Lynn M</v>
      </c>
      <c r="C1071" s="7">
        <f>VLOOKUP($A1071,'Medical Examinations'!$A$1:$P$2336,2,FALSE)</f>
        <v>30.3</v>
      </c>
      <c r="D1071" s="7">
        <f>VLOOKUP($A1071,'Medical Examinations'!$A$1:$P$2336,3,FALSE)</f>
        <v>4.24</v>
      </c>
      <c r="E1071" s="7" t="str">
        <f>VLOOKUP($A1071,'Medical Examinations'!$A$1:$P$2336,13,FALSE)</f>
        <v>No</v>
      </c>
      <c r="F1071" s="7" t="str">
        <f>VLOOKUP($A1071,'Medical Examinations'!$A$1:$P$2336,5,FALSE)</f>
        <v>No</v>
      </c>
      <c r="G1071" s="7" t="str">
        <f>VLOOKUP($A1071,'Medical Examinations'!$A$1:$P$2336,6,FALSE)</f>
        <v>No</v>
      </c>
      <c r="H1071" s="7" t="str">
        <f>VLOOKUP($A1071,'Medical Examinations'!$A$1:$P$2336,12,FALSE)</f>
        <v>0</v>
      </c>
      <c r="I1071" s="7" t="str">
        <f>VLOOKUP($A1071,'Medical Examinations'!$A$1:$P$2336,14,FALSE)</f>
        <v>No</v>
      </c>
      <c r="J1071" s="7" t="str">
        <f>VLOOKUP($A1071,'Medical Examinations'!$A$1:$P$2336,15,FALSE)</f>
        <v>Obesity</v>
      </c>
      <c r="K1071" s="7" t="str">
        <f>VLOOKUP($A1071,'Medical Examinations'!$A$1:$P$2336,16,FALSE)</f>
        <v>Normal</v>
      </c>
      <c r="L1071" s="12">
        <f>VLOOKUP($A1071,'Hospitalisation Details'!$A$1:$U$2344,18,FALSE)</f>
        <v>28423</v>
      </c>
      <c r="M1071" s="21">
        <f>VLOOKUP($A1071,'Hospitalisation Details'!$A$1:$U$2344,21,FALSE)</f>
        <v>10495.6</v>
      </c>
      <c r="N1071" s="9" t="str">
        <f>VLOOKUP($A1071,'Hospitalisation Details'!$A$1:$U$2344,14,FALSE)</f>
        <v>tier - 3</v>
      </c>
      <c r="O1071" s="9" t="str">
        <f>VLOOKUP($A1071,'Hospitalisation Details'!$A$1:$U$2344,15,FALSE)</f>
        <v>tier - 1</v>
      </c>
      <c r="P1071" s="9" t="str">
        <f>VLOOKUP($A1071,'Hospitalisation Details'!$A$1:$U$2344,16,FALSE)</f>
        <v>R1012</v>
      </c>
      <c r="Q1071" s="9">
        <f>VLOOKUP($A1071,'Hospitalisation Details'!$A$1:$U$2344,20,FALSE)</f>
        <v>45</v>
      </c>
    </row>
    <row r="1072" spans="1:17" ht="15.75" x14ac:dyDescent="0.25">
      <c r="A1072" s="10" t="s">
        <v>1300</v>
      </c>
      <c r="B1072" s="7" t="str">
        <f>VLOOKUP($A1072,'Customer Names'!$A$1:$E$2336,4,FALSE)</f>
        <v xml:space="preserve">  Sharon</v>
      </c>
      <c r="C1072" s="7">
        <f>VLOOKUP($A1072,'Medical Examinations'!$A$1:$P$2336,2,FALSE)</f>
        <v>26.22</v>
      </c>
      <c r="D1072" s="7">
        <f>VLOOKUP($A1072,'Medical Examinations'!$A$1:$P$2336,3,FALSE)</f>
        <v>5.83</v>
      </c>
      <c r="E1072" s="7" t="str">
        <f>VLOOKUP($A1072,'Medical Examinations'!$A$1:$P$2336,13,FALSE)</f>
        <v>No</v>
      </c>
      <c r="F1072" s="7" t="str">
        <f>VLOOKUP($A1072,'Medical Examinations'!$A$1:$P$2336,5,FALSE)</f>
        <v>No</v>
      </c>
      <c r="G1072" s="7" t="str">
        <f>VLOOKUP($A1072,'Medical Examinations'!$A$1:$P$2336,6,FALSE)</f>
        <v>No</v>
      </c>
      <c r="H1072" s="7">
        <f>VLOOKUP($A1072,'Medical Examinations'!$A$1:$P$2336,12,FALSE)</f>
        <v>2</v>
      </c>
      <c r="I1072" s="7" t="str">
        <f>VLOOKUP($A1072,'Medical Examinations'!$A$1:$P$2336,14,FALSE)</f>
        <v>No</v>
      </c>
      <c r="J1072" s="7" t="str">
        <f>VLOOKUP($A1072,'Medical Examinations'!$A$1:$P$2336,15,FALSE)</f>
        <v>Over weight</v>
      </c>
      <c r="K1072" s="7" t="str">
        <f>VLOOKUP($A1072,'Medical Examinations'!$A$1:$P$2336,16,FALSE)</f>
        <v>Prediabetes</v>
      </c>
      <c r="L1072" s="12">
        <f>VLOOKUP($A1072,'Hospitalisation Details'!$A$1:$U$2344,18,FALSE)</f>
        <v>26591</v>
      </c>
      <c r="M1072" s="21">
        <f>VLOOKUP($A1072,'Hospitalisation Details'!$A$1:$U$2344,21,FALSE)</f>
        <v>10493.95</v>
      </c>
      <c r="N1072" s="9" t="str">
        <f>VLOOKUP($A1072,'Hospitalisation Details'!$A$1:$U$2344,14,FALSE)</f>
        <v>tier - 3</v>
      </c>
      <c r="O1072" s="9" t="str">
        <f>VLOOKUP($A1072,'Hospitalisation Details'!$A$1:$U$2344,15,FALSE)</f>
        <v>tier - 1</v>
      </c>
      <c r="P1072" s="9" t="str">
        <f>VLOOKUP($A1072,'Hospitalisation Details'!$A$1:$U$2344,16,FALSE)</f>
        <v>R1012</v>
      </c>
      <c r="Q1072" s="9">
        <f>VLOOKUP($A1072,'Hospitalisation Details'!$A$1:$U$2344,20,FALSE)</f>
        <v>50</v>
      </c>
    </row>
    <row r="1073" spans="1:17" ht="15.75" x14ac:dyDescent="0.25">
      <c r="A1073" s="10" t="s">
        <v>1299</v>
      </c>
      <c r="B1073" s="7" t="str">
        <f>VLOOKUP($A1073,'Customer Names'!$A$1:$E$2336,4,FALSE)</f>
        <v xml:space="preserve">  Candice</v>
      </c>
      <c r="C1073" s="7">
        <f>VLOOKUP($A1073,'Medical Examinations'!$A$1:$P$2336,2,FALSE)</f>
        <v>29.99</v>
      </c>
      <c r="D1073" s="7">
        <f>VLOOKUP($A1073,'Medical Examinations'!$A$1:$P$2336,3,FALSE)</f>
        <v>11.85</v>
      </c>
      <c r="E1073" s="7" t="str">
        <f>VLOOKUP($A1073,'Medical Examinations'!$A$1:$P$2336,13,FALSE)</f>
        <v>No</v>
      </c>
      <c r="F1073" s="7" t="str">
        <f>VLOOKUP($A1073,'Medical Examinations'!$A$1:$P$2336,5,FALSE)</f>
        <v>No</v>
      </c>
      <c r="G1073" s="7" t="str">
        <f>VLOOKUP($A1073,'Medical Examinations'!$A$1:$P$2336,6,FALSE)</f>
        <v>No</v>
      </c>
      <c r="H1073" s="7" t="str">
        <f>VLOOKUP($A1073,'Medical Examinations'!$A$1:$P$2336,12,FALSE)</f>
        <v>0</v>
      </c>
      <c r="I1073" s="7" t="str">
        <f>VLOOKUP($A1073,'Medical Examinations'!$A$1:$P$2336,14,FALSE)</f>
        <v>No</v>
      </c>
      <c r="J1073" s="7" t="str">
        <f>VLOOKUP($A1073,'Medical Examinations'!$A$1:$P$2336,15,FALSE)</f>
        <v>Over weight</v>
      </c>
      <c r="K1073" s="7" t="str">
        <f>VLOOKUP($A1073,'Medical Examinations'!$A$1:$P$2336,16,FALSE)</f>
        <v>Diabetes</v>
      </c>
      <c r="L1073" s="12">
        <f>VLOOKUP($A1073,'Hospitalisation Details'!$A$1:$U$2344,18,FALSE)</f>
        <v>28723</v>
      </c>
      <c r="M1073" s="21">
        <f>VLOOKUP($A1073,'Hospitalisation Details'!$A$1:$U$2344,21,FALSE)</f>
        <v>10486.55</v>
      </c>
      <c r="N1073" s="9" t="str">
        <f>VLOOKUP($A1073,'Hospitalisation Details'!$A$1:$U$2344,14,FALSE)</f>
        <v>tier - 3</v>
      </c>
      <c r="O1073" s="9" t="str">
        <f>VLOOKUP($A1073,'Hospitalisation Details'!$A$1:$U$2344,15,FALSE)</f>
        <v>tier - 3</v>
      </c>
      <c r="P1073" s="9" t="str">
        <f>VLOOKUP($A1073,'Hospitalisation Details'!$A$1:$U$2344,16,FALSE)</f>
        <v>R1025</v>
      </c>
      <c r="Q1073" s="9">
        <f>VLOOKUP($A1073,'Hospitalisation Details'!$A$1:$U$2344,20,FALSE)</f>
        <v>44</v>
      </c>
    </row>
    <row r="1074" spans="1:17" ht="15.75" x14ac:dyDescent="0.25">
      <c r="A1074" s="10" t="s">
        <v>1298</v>
      </c>
      <c r="B1074" s="7" t="str">
        <f>VLOOKUP($A1074,'Customer Names'!$A$1:$E$2336,4,FALSE)</f>
        <v xml:space="preserve">  Jennifer D</v>
      </c>
      <c r="C1074" s="7">
        <f>VLOOKUP($A1074,'Medical Examinations'!$A$1:$P$2336,2,FALSE)</f>
        <v>36.380000000000003</v>
      </c>
      <c r="D1074" s="7">
        <f>VLOOKUP($A1074,'Medical Examinations'!$A$1:$P$2336,3,FALSE)</f>
        <v>5.98</v>
      </c>
      <c r="E1074" s="7" t="str">
        <f>VLOOKUP($A1074,'Medical Examinations'!$A$1:$P$2336,13,FALSE)</f>
        <v>No</v>
      </c>
      <c r="F1074" s="7" t="str">
        <f>VLOOKUP($A1074,'Medical Examinations'!$A$1:$P$2336,5,FALSE)</f>
        <v>No</v>
      </c>
      <c r="G1074" s="7" t="str">
        <f>VLOOKUP($A1074,'Medical Examinations'!$A$1:$P$2336,6,FALSE)</f>
        <v>No</v>
      </c>
      <c r="H1074" s="7">
        <f>VLOOKUP($A1074,'Medical Examinations'!$A$1:$P$2336,12,FALSE)</f>
        <v>1</v>
      </c>
      <c r="I1074" s="7" t="str">
        <f>VLOOKUP($A1074,'Medical Examinations'!$A$1:$P$2336,14,FALSE)</f>
        <v>No</v>
      </c>
      <c r="J1074" s="7" t="str">
        <f>VLOOKUP($A1074,'Medical Examinations'!$A$1:$P$2336,15,FALSE)</f>
        <v>Obesity</v>
      </c>
      <c r="K1074" s="7" t="str">
        <f>VLOOKUP($A1074,'Medical Examinations'!$A$1:$P$2336,16,FALSE)</f>
        <v>Prediabetes</v>
      </c>
      <c r="L1074" s="12">
        <f>VLOOKUP($A1074,'Hospitalisation Details'!$A$1:$U$2344,18,FALSE)</f>
        <v>31956</v>
      </c>
      <c r="M1074" s="21">
        <f>VLOOKUP($A1074,'Hospitalisation Details'!$A$1:$U$2344,21,FALSE)</f>
        <v>10464.83</v>
      </c>
      <c r="N1074" s="9" t="str">
        <f>VLOOKUP($A1074,'Hospitalisation Details'!$A$1:$U$2344,14,FALSE)</f>
        <v>tier - 3</v>
      </c>
      <c r="O1074" s="9" t="str">
        <f>VLOOKUP($A1074,'Hospitalisation Details'!$A$1:$U$2344,15,FALSE)</f>
        <v>tier - 1</v>
      </c>
      <c r="P1074" s="9" t="str">
        <f>VLOOKUP($A1074,'Hospitalisation Details'!$A$1:$U$2344,16,FALSE)</f>
        <v>R1012</v>
      </c>
      <c r="Q1074" s="9">
        <f>VLOOKUP($A1074,'Hospitalisation Details'!$A$1:$U$2344,20,FALSE)</f>
        <v>35</v>
      </c>
    </row>
    <row r="1075" spans="1:17" ht="15.75" x14ac:dyDescent="0.25">
      <c r="A1075" s="10" t="s">
        <v>1297</v>
      </c>
      <c r="B1075" s="7" t="str">
        <f>VLOOKUP($A1075,'Customer Names'!$A$1:$E$2336,4,FALSE)</f>
        <v xml:space="preserve">  Eric</v>
      </c>
      <c r="C1075" s="7">
        <f>VLOOKUP($A1075,'Medical Examinations'!$A$1:$P$2336,2,FALSE)</f>
        <v>31.16</v>
      </c>
      <c r="D1075" s="7">
        <f>VLOOKUP($A1075,'Medical Examinations'!$A$1:$P$2336,3,FALSE)</f>
        <v>4.26</v>
      </c>
      <c r="E1075" s="7" t="str">
        <f>VLOOKUP($A1075,'Medical Examinations'!$A$1:$P$2336,13,FALSE)</f>
        <v>Yes</v>
      </c>
      <c r="F1075" s="7" t="str">
        <f>VLOOKUP($A1075,'Medical Examinations'!$A$1:$P$2336,5,FALSE)</f>
        <v>No</v>
      </c>
      <c r="G1075" s="7" t="str">
        <f>VLOOKUP($A1075,'Medical Examinations'!$A$1:$P$2336,6,FALSE)</f>
        <v>Yes</v>
      </c>
      <c r="H1075" s="7">
        <f>VLOOKUP($A1075,'Medical Examinations'!$A$1:$P$2336,12,FALSE)</f>
        <v>1</v>
      </c>
      <c r="I1075" s="7" t="str">
        <f>VLOOKUP($A1075,'Medical Examinations'!$A$1:$P$2336,14,FALSE)</f>
        <v>No</v>
      </c>
      <c r="J1075" s="7" t="str">
        <f>VLOOKUP($A1075,'Medical Examinations'!$A$1:$P$2336,15,FALSE)</f>
        <v>Obesity</v>
      </c>
      <c r="K1075" s="7" t="str">
        <f>VLOOKUP($A1075,'Medical Examinations'!$A$1:$P$2336,16,FALSE)</f>
        <v>Normal</v>
      </c>
      <c r="L1075" s="12">
        <f>VLOOKUP($A1075,'Hospitalisation Details'!$A$1:$U$2344,18,FALSE)</f>
        <v>25468</v>
      </c>
      <c r="M1075" s="21">
        <f>VLOOKUP($A1075,'Hospitalisation Details'!$A$1:$U$2344,21,FALSE)</f>
        <v>10461.98</v>
      </c>
      <c r="N1075" s="9" t="str">
        <f>VLOOKUP($A1075,'Hospitalisation Details'!$A$1:$U$2344,14,FALSE)</f>
        <v>tier - 3</v>
      </c>
      <c r="O1075" s="9" t="str">
        <f>VLOOKUP($A1075,'Hospitalisation Details'!$A$1:$U$2344,15,FALSE)</f>
        <v>tier - 1</v>
      </c>
      <c r="P1075" s="9" t="str">
        <f>VLOOKUP($A1075,'Hospitalisation Details'!$A$1:$U$2344,16,FALSE)</f>
        <v>R1012</v>
      </c>
      <c r="Q1075" s="9">
        <f>VLOOKUP($A1075,'Hospitalisation Details'!$A$1:$U$2344,20,FALSE)</f>
        <v>53</v>
      </c>
    </row>
    <row r="1076" spans="1:17" ht="15.75" x14ac:dyDescent="0.25">
      <c r="A1076" s="10" t="s">
        <v>1296</v>
      </c>
      <c r="B1076" s="7" t="str">
        <f>VLOOKUP($A1076,'Customer Names'!$A$1:$E$2336,4,FALSE)</f>
        <v xml:space="preserve">  Bryan</v>
      </c>
      <c r="C1076" s="7">
        <f>VLOOKUP($A1076,'Medical Examinations'!$A$1:$P$2336,2,FALSE)</f>
        <v>25.55</v>
      </c>
      <c r="D1076" s="7">
        <f>VLOOKUP($A1076,'Medical Examinations'!$A$1:$P$2336,3,FALSE)</f>
        <v>4.96</v>
      </c>
      <c r="E1076" s="7" t="str">
        <f>VLOOKUP($A1076,'Medical Examinations'!$A$1:$P$2336,13,FALSE)</f>
        <v>Yes</v>
      </c>
      <c r="F1076" s="7" t="str">
        <f>VLOOKUP($A1076,'Medical Examinations'!$A$1:$P$2336,5,FALSE)</f>
        <v>No</v>
      </c>
      <c r="G1076" s="7" t="str">
        <f>VLOOKUP($A1076,'Medical Examinations'!$A$1:$P$2336,6,FALSE)</f>
        <v>No</v>
      </c>
      <c r="H1076" s="7">
        <f>VLOOKUP($A1076,'Medical Examinations'!$A$1:$P$2336,12,FALSE)</f>
        <v>1</v>
      </c>
      <c r="I1076" s="7" t="str">
        <f>VLOOKUP($A1076,'Medical Examinations'!$A$1:$P$2336,14,FALSE)</f>
        <v>No</v>
      </c>
      <c r="J1076" s="7" t="str">
        <f>VLOOKUP($A1076,'Medical Examinations'!$A$1:$P$2336,15,FALSE)</f>
        <v>Over weight</v>
      </c>
      <c r="K1076" s="7" t="str">
        <f>VLOOKUP($A1076,'Medical Examinations'!$A$1:$P$2336,16,FALSE)</f>
        <v>Normal</v>
      </c>
      <c r="L1076" s="12">
        <f>VLOOKUP($A1076,'Hospitalisation Details'!$A$1:$U$2344,18,FALSE)</f>
        <v>23585</v>
      </c>
      <c r="M1076" s="21">
        <f>VLOOKUP($A1076,'Hospitalisation Details'!$A$1:$U$2344,21,FALSE)</f>
        <v>10459.19</v>
      </c>
      <c r="N1076" s="9" t="str">
        <f>VLOOKUP($A1076,'Hospitalisation Details'!$A$1:$U$2344,14,FALSE)</f>
        <v>tier - 3</v>
      </c>
      <c r="O1076" s="9" t="str">
        <f>VLOOKUP($A1076,'Hospitalisation Details'!$A$1:$U$2344,15,FALSE)</f>
        <v>tier - 1</v>
      </c>
      <c r="P1076" s="9" t="str">
        <f>VLOOKUP($A1076,'Hospitalisation Details'!$A$1:$U$2344,16,FALSE)</f>
        <v>R1013</v>
      </c>
      <c r="Q1076" s="9">
        <f>VLOOKUP($A1076,'Hospitalisation Details'!$A$1:$U$2344,20,FALSE)</f>
        <v>58</v>
      </c>
    </row>
    <row r="1077" spans="1:17" ht="15.75" x14ac:dyDescent="0.25">
      <c r="A1077" s="10" t="s">
        <v>1295</v>
      </c>
      <c r="B1077" s="7" t="str">
        <f>VLOOKUP($A1077,'Customer Names'!$A$1:$E$2336,4,FALSE)</f>
        <v xml:space="preserve">  Devon R</v>
      </c>
      <c r="C1077" s="7">
        <f>VLOOKUP($A1077,'Medical Examinations'!$A$1:$P$2336,2,FALSE)</f>
        <v>28.77</v>
      </c>
      <c r="D1077" s="7">
        <f>VLOOKUP($A1077,'Medical Examinations'!$A$1:$P$2336,3,FALSE)</f>
        <v>4</v>
      </c>
      <c r="E1077" s="7" t="str">
        <f>VLOOKUP($A1077,'Medical Examinations'!$A$1:$P$2336,13,FALSE)</f>
        <v>Yes</v>
      </c>
      <c r="F1077" s="7" t="str">
        <f>VLOOKUP($A1077,'Medical Examinations'!$A$1:$P$2336,5,FALSE)</f>
        <v>No</v>
      </c>
      <c r="G1077" s="7" t="str">
        <f>VLOOKUP($A1077,'Medical Examinations'!$A$1:$P$2336,6,FALSE)</f>
        <v>No</v>
      </c>
      <c r="H1077" s="7" t="str">
        <f>VLOOKUP($A1077,'Medical Examinations'!$A$1:$P$2336,12,FALSE)</f>
        <v>0</v>
      </c>
      <c r="I1077" s="7" t="str">
        <f>VLOOKUP($A1077,'Medical Examinations'!$A$1:$P$2336,14,FALSE)</f>
        <v>No</v>
      </c>
      <c r="J1077" s="7" t="str">
        <f>VLOOKUP($A1077,'Medical Examinations'!$A$1:$P$2336,15,FALSE)</f>
        <v>Over weight</v>
      </c>
      <c r="K1077" s="7" t="str">
        <f>VLOOKUP($A1077,'Medical Examinations'!$A$1:$P$2336,16,FALSE)</f>
        <v>Normal</v>
      </c>
      <c r="L1077" s="12">
        <f>VLOOKUP($A1077,'Hospitalisation Details'!$A$1:$U$2344,18,FALSE)</f>
        <v>27975</v>
      </c>
      <c r="M1077" s="21">
        <f>VLOOKUP($A1077,'Hospitalisation Details'!$A$1:$U$2344,21,FALSE)</f>
        <v>10455.14</v>
      </c>
      <c r="N1077" s="9" t="str">
        <f>VLOOKUP($A1077,'Hospitalisation Details'!$A$1:$U$2344,14,FALSE)</f>
        <v>tier - 3</v>
      </c>
      <c r="O1077" s="9" t="str">
        <f>VLOOKUP($A1077,'Hospitalisation Details'!$A$1:$U$2344,15,FALSE)</f>
        <v>tier - 2</v>
      </c>
      <c r="P1077" s="9" t="str">
        <f>VLOOKUP($A1077,'Hospitalisation Details'!$A$1:$U$2344,16,FALSE)</f>
        <v>R1021</v>
      </c>
      <c r="Q1077" s="9">
        <f>VLOOKUP($A1077,'Hospitalisation Details'!$A$1:$U$2344,20,FALSE)</f>
        <v>46</v>
      </c>
    </row>
    <row r="1078" spans="1:17" ht="15.75" x14ac:dyDescent="0.25">
      <c r="A1078" s="10" t="s">
        <v>1294</v>
      </c>
      <c r="B1078" s="7" t="str">
        <f>VLOOKUP($A1078,'Customer Names'!$A$1:$E$2336,4,FALSE)</f>
        <v xml:space="preserve">  Elena</v>
      </c>
      <c r="C1078" s="7">
        <f>VLOOKUP($A1078,'Medical Examinations'!$A$1:$P$2336,2,FALSE)</f>
        <v>23.14</v>
      </c>
      <c r="D1078" s="7">
        <f>VLOOKUP($A1078,'Medical Examinations'!$A$1:$P$2336,3,FALSE)</f>
        <v>4.1500000000000004</v>
      </c>
      <c r="E1078" s="7" t="str">
        <f>VLOOKUP($A1078,'Medical Examinations'!$A$1:$P$2336,13,FALSE)</f>
        <v>Yes</v>
      </c>
      <c r="F1078" s="7" t="str">
        <f>VLOOKUP($A1078,'Medical Examinations'!$A$1:$P$2336,5,FALSE)</f>
        <v>No</v>
      </c>
      <c r="G1078" s="7" t="str">
        <f>VLOOKUP($A1078,'Medical Examinations'!$A$1:$P$2336,6,FALSE)</f>
        <v>No</v>
      </c>
      <c r="H1078" s="7">
        <f>VLOOKUP($A1078,'Medical Examinations'!$A$1:$P$2336,12,FALSE)</f>
        <v>1</v>
      </c>
      <c r="I1078" s="7" t="str">
        <f>VLOOKUP($A1078,'Medical Examinations'!$A$1:$P$2336,14,FALSE)</f>
        <v>No</v>
      </c>
      <c r="J1078" s="7" t="str">
        <f>VLOOKUP($A1078,'Medical Examinations'!$A$1:$P$2336,15,FALSE)</f>
        <v>Normal weight</v>
      </c>
      <c r="K1078" s="7" t="str">
        <f>VLOOKUP($A1078,'Medical Examinations'!$A$1:$P$2336,16,FALSE)</f>
        <v>Normal</v>
      </c>
      <c r="L1078" s="12">
        <f>VLOOKUP($A1078,'Hospitalisation Details'!$A$1:$U$2344,18,FALSE)</f>
        <v>23664</v>
      </c>
      <c r="M1078" s="21">
        <f>VLOOKUP($A1078,'Hospitalisation Details'!$A$1:$U$2344,21,FALSE)</f>
        <v>10455.1</v>
      </c>
      <c r="N1078" s="9" t="str">
        <f>VLOOKUP($A1078,'Hospitalisation Details'!$A$1:$U$2344,14,FALSE)</f>
        <v>tier - 3</v>
      </c>
      <c r="O1078" s="9" t="str">
        <f>VLOOKUP($A1078,'Hospitalisation Details'!$A$1:$U$2344,15,FALSE)</f>
        <v>tier - 1</v>
      </c>
      <c r="P1078" s="9" t="str">
        <f>VLOOKUP($A1078,'Hospitalisation Details'!$A$1:$U$2344,16,FALSE)</f>
        <v>R1012</v>
      </c>
      <c r="Q1078" s="9">
        <f>VLOOKUP($A1078,'Hospitalisation Details'!$A$1:$U$2344,20,FALSE)</f>
        <v>58</v>
      </c>
    </row>
    <row r="1079" spans="1:17" ht="15.75" x14ac:dyDescent="0.25">
      <c r="A1079" s="10" t="s">
        <v>1293</v>
      </c>
      <c r="B1079" s="7" t="str">
        <f>VLOOKUP($A1079,'Customer Names'!$A$1:$E$2336,4,FALSE)</f>
        <v xml:space="preserve">  Chris</v>
      </c>
      <c r="C1079" s="7">
        <f>VLOOKUP($A1079,'Medical Examinations'!$A$1:$P$2336,2,FALSE)</f>
        <v>39.6</v>
      </c>
      <c r="D1079" s="7">
        <f>VLOOKUP($A1079,'Medical Examinations'!$A$1:$P$2336,3,FALSE)</f>
        <v>11.36</v>
      </c>
      <c r="E1079" s="7" t="str">
        <f>VLOOKUP($A1079,'Medical Examinations'!$A$1:$P$2336,13,FALSE)</f>
        <v>No</v>
      </c>
      <c r="F1079" s="7" t="str">
        <f>VLOOKUP($A1079,'Medical Examinations'!$A$1:$P$2336,5,FALSE)</f>
        <v>No</v>
      </c>
      <c r="G1079" s="7" t="str">
        <f>VLOOKUP($A1079,'Medical Examinations'!$A$1:$P$2336,6,FALSE)</f>
        <v>No</v>
      </c>
      <c r="H1079" s="7" t="str">
        <f>VLOOKUP($A1079,'Medical Examinations'!$A$1:$P$2336,12,FALSE)</f>
        <v>0</v>
      </c>
      <c r="I1079" s="7" t="str">
        <f>VLOOKUP($A1079,'Medical Examinations'!$A$1:$P$2336,14,FALSE)</f>
        <v>No</v>
      </c>
      <c r="J1079" s="7" t="str">
        <f>VLOOKUP($A1079,'Medical Examinations'!$A$1:$P$2336,15,FALSE)</f>
        <v>Obesity</v>
      </c>
      <c r="K1079" s="7" t="str">
        <f>VLOOKUP($A1079,'Medical Examinations'!$A$1:$P$2336,16,FALSE)</f>
        <v>Diabetes</v>
      </c>
      <c r="L1079" s="12">
        <f>VLOOKUP($A1079,'Hospitalisation Details'!$A$1:$U$2344,18,FALSE)</f>
        <v>25150</v>
      </c>
      <c r="M1079" s="21">
        <f>VLOOKUP($A1079,'Hospitalisation Details'!$A$1:$U$2344,21,FALSE)</f>
        <v>10450.549999999999</v>
      </c>
      <c r="N1079" s="9" t="str">
        <f>VLOOKUP($A1079,'Hospitalisation Details'!$A$1:$U$2344,14,FALSE)</f>
        <v>tier - 3</v>
      </c>
      <c r="O1079" s="9" t="str">
        <f>VLOOKUP($A1079,'Hospitalisation Details'!$A$1:$U$2344,15,FALSE)</f>
        <v>tier - 1</v>
      </c>
      <c r="P1079" s="9" t="str">
        <f>VLOOKUP($A1079,'Hospitalisation Details'!$A$1:$U$2344,16,FALSE)</f>
        <v>R1011</v>
      </c>
      <c r="Q1079" s="9">
        <f>VLOOKUP($A1079,'Hospitalisation Details'!$A$1:$U$2344,20,FALSE)</f>
        <v>54</v>
      </c>
    </row>
    <row r="1080" spans="1:17" ht="15.75" x14ac:dyDescent="0.25">
      <c r="A1080" s="10" t="s">
        <v>1292</v>
      </c>
      <c r="B1080" s="7" t="str">
        <f>VLOOKUP($A1080,'Customer Names'!$A$1:$E$2336,4,FALSE)</f>
        <v xml:space="preserve">  Bert</v>
      </c>
      <c r="C1080" s="7">
        <f>VLOOKUP($A1080,'Medical Examinations'!$A$1:$P$2336,2,FALSE)</f>
        <v>29.2</v>
      </c>
      <c r="D1080" s="7">
        <f>VLOOKUP($A1080,'Medical Examinations'!$A$1:$P$2336,3,FALSE)</f>
        <v>7.53</v>
      </c>
      <c r="E1080" s="7" t="str">
        <f>VLOOKUP($A1080,'Medical Examinations'!$A$1:$P$2336,13,FALSE)</f>
        <v>No</v>
      </c>
      <c r="F1080" s="7" t="str">
        <f>VLOOKUP($A1080,'Medical Examinations'!$A$1:$P$2336,5,FALSE)</f>
        <v>No</v>
      </c>
      <c r="G1080" s="7" t="str">
        <f>VLOOKUP($A1080,'Medical Examinations'!$A$1:$P$2336,6,FALSE)</f>
        <v>No</v>
      </c>
      <c r="H1080" s="7" t="str">
        <f>VLOOKUP($A1080,'Medical Examinations'!$A$1:$P$2336,12,FALSE)</f>
        <v>0</v>
      </c>
      <c r="I1080" s="7" t="str">
        <f>VLOOKUP($A1080,'Medical Examinations'!$A$1:$P$2336,14,FALSE)</f>
        <v>No</v>
      </c>
      <c r="J1080" s="7" t="str">
        <f>VLOOKUP($A1080,'Medical Examinations'!$A$1:$P$2336,15,FALSE)</f>
        <v>Over weight</v>
      </c>
      <c r="K1080" s="7" t="str">
        <f>VLOOKUP($A1080,'Medical Examinations'!$A$1:$P$2336,16,FALSE)</f>
        <v>Diabetes</v>
      </c>
      <c r="L1080" s="12">
        <f>VLOOKUP($A1080,'Hospitalisation Details'!$A$1:$U$2344,18,FALSE)</f>
        <v>25079</v>
      </c>
      <c r="M1080" s="21">
        <f>VLOOKUP($A1080,'Hospitalisation Details'!$A$1:$U$2344,21,FALSE)</f>
        <v>10436.1</v>
      </c>
      <c r="N1080" s="9" t="str">
        <f>VLOOKUP($A1080,'Hospitalisation Details'!$A$1:$U$2344,14,FALSE)</f>
        <v>tier - 3</v>
      </c>
      <c r="O1080" s="9" t="str">
        <f>VLOOKUP($A1080,'Hospitalisation Details'!$A$1:$U$2344,15,FALSE)</f>
        <v>tier - 3</v>
      </c>
      <c r="P1080" s="9" t="str">
        <f>VLOOKUP($A1080,'Hospitalisation Details'!$A$1:$U$2344,16,FALSE)</f>
        <v>R1011</v>
      </c>
      <c r="Q1080" s="9">
        <f>VLOOKUP($A1080,'Hospitalisation Details'!$A$1:$U$2344,20,FALSE)</f>
        <v>54</v>
      </c>
    </row>
    <row r="1081" spans="1:17" ht="15.75" x14ac:dyDescent="0.25">
      <c r="A1081" s="10" t="s">
        <v>1291</v>
      </c>
      <c r="B1081" s="7" t="str">
        <f>VLOOKUP($A1081,'Customer Names'!$A$1:$E$2336,4,FALSE)</f>
        <v xml:space="preserve">  John P</v>
      </c>
      <c r="C1081" s="7">
        <f>VLOOKUP($A1081,'Medical Examinations'!$A$1:$P$2336,2,FALSE)</f>
        <v>32.774999999999999</v>
      </c>
      <c r="D1081" s="7">
        <f>VLOOKUP($A1081,'Medical Examinations'!$A$1:$P$2336,3,FALSE)</f>
        <v>7.95</v>
      </c>
      <c r="E1081" s="7" t="str">
        <f>VLOOKUP($A1081,'Medical Examinations'!$A$1:$P$2336,13,FALSE)</f>
        <v>No</v>
      </c>
      <c r="F1081" s="7" t="str">
        <f>VLOOKUP($A1081,'Medical Examinations'!$A$1:$P$2336,5,FALSE)</f>
        <v>No</v>
      </c>
      <c r="G1081" s="7" t="str">
        <f>VLOOKUP($A1081,'Medical Examinations'!$A$1:$P$2336,6,FALSE)</f>
        <v>No</v>
      </c>
      <c r="H1081" s="7" t="str">
        <f>VLOOKUP($A1081,'Medical Examinations'!$A$1:$P$2336,12,FALSE)</f>
        <v>0</v>
      </c>
      <c r="I1081" s="7" t="str">
        <f>VLOOKUP($A1081,'Medical Examinations'!$A$1:$P$2336,14,FALSE)</f>
        <v>No</v>
      </c>
      <c r="J1081" s="7" t="str">
        <f>VLOOKUP($A1081,'Medical Examinations'!$A$1:$P$2336,15,FALSE)</f>
        <v>Obesity</v>
      </c>
      <c r="K1081" s="7" t="str">
        <f>VLOOKUP($A1081,'Medical Examinations'!$A$1:$P$2336,16,FALSE)</f>
        <v>Diabetes</v>
      </c>
      <c r="L1081" s="12">
        <f>VLOOKUP($A1081,'Hospitalisation Details'!$A$1:$U$2344,18,FALSE)</f>
        <v>25073</v>
      </c>
      <c r="M1081" s="21">
        <f>VLOOKUP($A1081,'Hospitalisation Details'!$A$1:$U$2344,21,FALSE)</f>
        <v>10435.07</v>
      </c>
      <c r="N1081" s="9" t="str">
        <f>VLOOKUP($A1081,'Hospitalisation Details'!$A$1:$U$2344,14,FALSE)</f>
        <v>tier - 3</v>
      </c>
      <c r="O1081" s="9" t="str">
        <f>VLOOKUP($A1081,'Hospitalisation Details'!$A$1:$U$2344,15,FALSE)</f>
        <v>tier - 1</v>
      </c>
      <c r="P1081" s="9" t="str">
        <f>VLOOKUP($A1081,'Hospitalisation Details'!$A$1:$U$2344,16,FALSE)</f>
        <v>R1016</v>
      </c>
      <c r="Q1081" s="9">
        <f>VLOOKUP($A1081,'Hospitalisation Details'!$A$1:$U$2344,20,FALSE)</f>
        <v>54</v>
      </c>
    </row>
    <row r="1082" spans="1:17" ht="15.75" x14ac:dyDescent="0.25">
      <c r="A1082" s="10" t="s">
        <v>1290</v>
      </c>
      <c r="B1082" s="7" t="str">
        <f>VLOOKUP($A1082,'Customer Names'!$A$1:$E$2336,4,FALSE)</f>
        <v xml:space="preserve">  Daniel P</v>
      </c>
      <c r="C1082" s="7">
        <f>VLOOKUP($A1082,'Medical Examinations'!$A$1:$P$2336,2,FALSE)</f>
        <v>24.035</v>
      </c>
      <c r="D1082" s="7">
        <f>VLOOKUP($A1082,'Medical Examinations'!$A$1:$P$2336,3,FALSE)</f>
        <v>8.5</v>
      </c>
      <c r="E1082" s="7" t="str">
        <f>VLOOKUP($A1082,'Medical Examinations'!$A$1:$P$2336,13,FALSE)</f>
        <v>No</v>
      </c>
      <c r="F1082" s="7" t="str">
        <f>VLOOKUP($A1082,'Medical Examinations'!$A$1:$P$2336,5,FALSE)</f>
        <v>No</v>
      </c>
      <c r="G1082" s="7" t="str">
        <f>VLOOKUP($A1082,'Medical Examinations'!$A$1:$P$2336,6,FALSE)</f>
        <v>No</v>
      </c>
      <c r="H1082" s="7" t="str">
        <f>VLOOKUP($A1082,'Medical Examinations'!$A$1:$P$2336,12,FALSE)</f>
        <v>0</v>
      </c>
      <c r="I1082" s="7" t="str">
        <f>VLOOKUP($A1082,'Medical Examinations'!$A$1:$P$2336,14,FALSE)</f>
        <v>No</v>
      </c>
      <c r="J1082" s="7" t="str">
        <f>VLOOKUP($A1082,'Medical Examinations'!$A$1:$P$2336,15,FALSE)</f>
        <v>Normal weight</v>
      </c>
      <c r="K1082" s="7" t="str">
        <f>VLOOKUP($A1082,'Medical Examinations'!$A$1:$P$2336,16,FALSE)</f>
        <v>Diabetes</v>
      </c>
      <c r="L1082" s="12">
        <f>VLOOKUP($A1082,'Hospitalisation Details'!$A$1:$U$2344,18,FALSE)</f>
        <v>25199</v>
      </c>
      <c r="M1082" s="21">
        <f>VLOOKUP($A1082,'Hospitalisation Details'!$A$1:$U$2344,21,FALSE)</f>
        <v>10422.92</v>
      </c>
      <c r="N1082" s="9" t="str">
        <f>VLOOKUP($A1082,'Hospitalisation Details'!$A$1:$U$2344,14,FALSE)</f>
        <v>tier - 3</v>
      </c>
      <c r="O1082" s="9" t="str">
        <f>VLOOKUP($A1082,'Hospitalisation Details'!$A$1:$U$2344,15,FALSE)</f>
        <v>tier - 1</v>
      </c>
      <c r="P1082" s="9" t="str">
        <f>VLOOKUP($A1082,'Hospitalisation Details'!$A$1:$U$2344,16,FALSE)</f>
        <v>R1017</v>
      </c>
      <c r="Q1082" s="9">
        <f>VLOOKUP($A1082,'Hospitalisation Details'!$A$1:$U$2344,20,FALSE)</f>
        <v>54</v>
      </c>
    </row>
    <row r="1083" spans="1:17" ht="15.75" x14ac:dyDescent="0.25">
      <c r="A1083" s="10" t="s">
        <v>1289</v>
      </c>
      <c r="B1083" s="7" t="str">
        <f>VLOOKUP($A1083,'Customer Names'!$A$1:$E$2336,4,FALSE)</f>
        <v xml:space="preserve">  Lisa K</v>
      </c>
      <c r="C1083" s="7">
        <f>VLOOKUP($A1083,'Medical Examinations'!$A$1:$P$2336,2,FALSE)</f>
        <v>30.55</v>
      </c>
      <c r="D1083" s="7">
        <f>VLOOKUP($A1083,'Medical Examinations'!$A$1:$P$2336,3,FALSE)</f>
        <v>5.89</v>
      </c>
      <c r="E1083" s="7" t="str">
        <f>VLOOKUP($A1083,'Medical Examinations'!$A$1:$P$2336,13,FALSE)</f>
        <v>No</v>
      </c>
      <c r="F1083" s="7" t="str">
        <f>VLOOKUP($A1083,'Medical Examinations'!$A$1:$P$2336,5,FALSE)</f>
        <v>No</v>
      </c>
      <c r="G1083" s="7" t="str">
        <f>VLOOKUP($A1083,'Medical Examinations'!$A$1:$P$2336,6,FALSE)</f>
        <v>Yes</v>
      </c>
      <c r="H1083" s="7">
        <f>VLOOKUP($A1083,'Medical Examinations'!$A$1:$P$2336,12,FALSE)</f>
        <v>1</v>
      </c>
      <c r="I1083" s="7" t="str">
        <f>VLOOKUP($A1083,'Medical Examinations'!$A$1:$P$2336,14,FALSE)</f>
        <v>No</v>
      </c>
      <c r="J1083" s="7" t="str">
        <f>VLOOKUP($A1083,'Medical Examinations'!$A$1:$P$2336,15,FALSE)</f>
        <v>Obesity</v>
      </c>
      <c r="K1083" s="7" t="str">
        <f>VLOOKUP($A1083,'Medical Examinations'!$A$1:$P$2336,16,FALSE)</f>
        <v>Prediabetes</v>
      </c>
      <c r="L1083" s="12">
        <f>VLOOKUP($A1083,'Hospitalisation Details'!$A$1:$U$2344,18,FALSE)</f>
        <v>29184</v>
      </c>
      <c r="M1083" s="21">
        <f>VLOOKUP($A1083,'Hospitalisation Details'!$A$1:$U$2344,21,FALSE)</f>
        <v>10419.65</v>
      </c>
      <c r="N1083" s="9" t="str">
        <f>VLOOKUP($A1083,'Hospitalisation Details'!$A$1:$U$2344,14,FALSE)</f>
        <v>tier - 3</v>
      </c>
      <c r="O1083" s="9" t="str">
        <f>VLOOKUP($A1083,'Hospitalisation Details'!$A$1:$U$2344,15,FALSE)</f>
        <v>tier - 2</v>
      </c>
      <c r="P1083" s="9" t="str">
        <f>VLOOKUP($A1083,'Hospitalisation Details'!$A$1:$U$2344,16,FALSE)</f>
        <v>R1025</v>
      </c>
      <c r="Q1083" s="9">
        <f>VLOOKUP($A1083,'Hospitalisation Details'!$A$1:$U$2344,20,FALSE)</f>
        <v>43</v>
      </c>
    </row>
    <row r="1084" spans="1:17" ht="15.75" x14ac:dyDescent="0.25">
      <c r="A1084" s="10" t="s">
        <v>1288</v>
      </c>
      <c r="B1084" s="7" t="str">
        <f>VLOOKUP($A1084,'Customer Names'!$A$1:$E$2336,4,FALSE)</f>
        <v xml:space="preserve">  Kristine</v>
      </c>
      <c r="C1084" s="7">
        <f>VLOOKUP($A1084,'Medical Examinations'!$A$1:$P$2336,2,FALSE)</f>
        <v>28.81</v>
      </c>
      <c r="D1084" s="7">
        <f>VLOOKUP($A1084,'Medical Examinations'!$A$1:$P$2336,3,FALSE)</f>
        <v>8.76</v>
      </c>
      <c r="E1084" s="7" t="str">
        <f>VLOOKUP($A1084,'Medical Examinations'!$A$1:$P$2336,13,FALSE)</f>
        <v>No</v>
      </c>
      <c r="F1084" s="7" t="str">
        <f>VLOOKUP($A1084,'Medical Examinations'!$A$1:$P$2336,5,FALSE)</f>
        <v>No</v>
      </c>
      <c r="G1084" s="7" t="str">
        <f>VLOOKUP($A1084,'Medical Examinations'!$A$1:$P$2336,6,FALSE)</f>
        <v>No</v>
      </c>
      <c r="H1084" s="7">
        <f>VLOOKUP($A1084,'Medical Examinations'!$A$1:$P$2336,12,FALSE)</f>
        <v>2</v>
      </c>
      <c r="I1084" s="7" t="str">
        <f>VLOOKUP($A1084,'Medical Examinations'!$A$1:$P$2336,14,FALSE)</f>
        <v>No</v>
      </c>
      <c r="J1084" s="7" t="str">
        <f>VLOOKUP($A1084,'Medical Examinations'!$A$1:$P$2336,15,FALSE)</f>
        <v>Over weight</v>
      </c>
      <c r="K1084" s="7" t="str">
        <f>VLOOKUP($A1084,'Medical Examinations'!$A$1:$P$2336,16,FALSE)</f>
        <v>Diabetes</v>
      </c>
      <c r="L1084" s="12">
        <f>VLOOKUP($A1084,'Hospitalisation Details'!$A$1:$U$2344,18,FALSE)</f>
        <v>26948</v>
      </c>
      <c r="M1084" s="21">
        <f>VLOOKUP($A1084,'Hospitalisation Details'!$A$1:$U$2344,21,FALSE)</f>
        <v>10419.59</v>
      </c>
      <c r="N1084" s="9" t="str">
        <f>VLOOKUP($A1084,'Hospitalisation Details'!$A$1:$U$2344,14,FALSE)</f>
        <v>tier - 3</v>
      </c>
      <c r="O1084" s="9" t="str">
        <f>VLOOKUP($A1084,'Hospitalisation Details'!$A$1:$U$2344,15,FALSE)</f>
        <v>tier - 2</v>
      </c>
      <c r="P1084" s="9" t="str">
        <f>VLOOKUP($A1084,'Hospitalisation Details'!$A$1:$U$2344,16,FALSE)</f>
        <v>R1025</v>
      </c>
      <c r="Q1084" s="9">
        <f>VLOOKUP($A1084,'Hospitalisation Details'!$A$1:$U$2344,20,FALSE)</f>
        <v>49</v>
      </c>
    </row>
    <row r="1085" spans="1:17" ht="15.75" x14ac:dyDescent="0.25">
      <c r="A1085" s="10" t="s">
        <v>1287</v>
      </c>
      <c r="B1085" s="7" t="str">
        <f>VLOOKUP($A1085,'Customer Names'!$A$1:$E$2336,4,FALSE)</f>
        <v xml:space="preserve">  Paul A</v>
      </c>
      <c r="C1085" s="7">
        <f>VLOOKUP($A1085,'Medical Examinations'!$A$1:$P$2336,2,FALSE)</f>
        <v>31.66</v>
      </c>
      <c r="D1085" s="7">
        <f>VLOOKUP($A1085,'Medical Examinations'!$A$1:$P$2336,3,FALSE)</f>
        <v>4.1100000000000003</v>
      </c>
      <c r="E1085" s="7" t="str">
        <f>VLOOKUP($A1085,'Medical Examinations'!$A$1:$P$2336,13,FALSE)</f>
        <v>No</v>
      </c>
      <c r="F1085" s="7" t="str">
        <f>VLOOKUP($A1085,'Medical Examinations'!$A$1:$P$2336,5,FALSE)</f>
        <v>No</v>
      </c>
      <c r="G1085" s="7" t="str">
        <f>VLOOKUP($A1085,'Medical Examinations'!$A$1:$P$2336,6,FALSE)</f>
        <v>No</v>
      </c>
      <c r="H1085" s="7" t="str">
        <f>VLOOKUP($A1085,'Medical Examinations'!$A$1:$P$2336,12,FALSE)</f>
        <v>0</v>
      </c>
      <c r="I1085" s="7" t="str">
        <f>VLOOKUP($A1085,'Medical Examinations'!$A$1:$P$2336,14,FALSE)</f>
        <v>No</v>
      </c>
      <c r="J1085" s="7" t="str">
        <f>VLOOKUP($A1085,'Medical Examinations'!$A$1:$P$2336,15,FALSE)</f>
        <v>Obesity</v>
      </c>
      <c r="K1085" s="7" t="str">
        <f>VLOOKUP($A1085,'Medical Examinations'!$A$1:$P$2336,16,FALSE)</f>
        <v>Normal</v>
      </c>
      <c r="L1085" s="12">
        <f>VLOOKUP($A1085,'Hospitalisation Details'!$A$1:$U$2344,18,FALSE)</f>
        <v>29518</v>
      </c>
      <c r="M1085" s="21">
        <f>VLOOKUP($A1085,'Hospitalisation Details'!$A$1:$U$2344,21,FALSE)</f>
        <v>10407.98</v>
      </c>
      <c r="N1085" s="9" t="str">
        <f>VLOOKUP($A1085,'Hospitalisation Details'!$A$1:$U$2344,14,FALSE)</f>
        <v>tier - 3</v>
      </c>
      <c r="O1085" s="9" t="str">
        <f>VLOOKUP($A1085,'Hospitalisation Details'!$A$1:$U$2344,15,FALSE)</f>
        <v>tier - 1</v>
      </c>
      <c r="P1085" s="9" t="str">
        <f>VLOOKUP($A1085,'Hospitalisation Details'!$A$1:$U$2344,16,FALSE)</f>
        <v>R1021</v>
      </c>
      <c r="Q1085" s="9">
        <f>VLOOKUP($A1085,'Hospitalisation Details'!$A$1:$U$2344,20,FALSE)</f>
        <v>42</v>
      </c>
    </row>
    <row r="1086" spans="1:17" ht="15.75" x14ac:dyDescent="0.25">
      <c r="A1086" s="10" t="s">
        <v>1286</v>
      </c>
      <c r="B1086" s="7" t="str">
        <f>VLOOKUP($A1086,'Customer Names'!$A$1:$E$2336,4,FALSE)</f>
        <v xml:space="preserve">  Bryan</v>
      </c>
      <c r="C1086" s="7">
        <f>VLOOKUP($A1086,'Medical Examinations'!$A$1:$P$2336,2,FALSE)</f>
        <v>28.215</v>
      </c>
      <c r="D1086" s="7">
        <f>VLOOKUP($A1086,'Medical Examinations'!$A$1:$P$2336,3,FALSE)</f>
        <v>7.56</v>
      </c>
      <c r="E1086" s="7" t="str">
        <f>VLOOKUP($A1086,'Medical Examinations'!$A$1:$P$2336,13,FALSE)</f>
        <v>Yes</v>
      </c>
      <c r="F1086" s="7" t="str">
        <f>VLOOKUP($A1086,'Medical Examinations'!$A$1:$P$2336,5,FALSE)</f>
        <v>No</v>
      </c>
      <c r="G1086" s="7" t="str">
        <f>VLOOKUP($A1086,'Medical Examinations'!$A$1:$P$2336,6,FALSE)</f>
        <v>No</v>
      </c>
      <c r="H1086" s="7">
        <f>VLOOKUP($A1086,'Medical Examinations'!$A$1:$P$2336,12,FALSE)</f>
        <v>1</v>
      </c>
      <c r="I1086" s="7" t="str">
        <f>VLOOKUP($A1086,'Medical Examinations'!$A$1:$P$2336,14,FALSE)</f>
        <v>No</v>
      </c>
      <c r="J1086" s="7" t="str">
        <f>VLOOKUP($A1086,'Medical Examinations'!$A$1:$P$2336,15,FALSE)</f>
        <v>Over weight</v>
      </c>
      <c r="K1086" s="7" t="str">
        <f>VLOOKUP($A1086,'Medical Examinations'!$A$1:$P$2336,16,FALSE)</f>
        <v>Diabetes</v>
      </c>
      <c r="L1086" s="12">
        <f>VLOOKUP($A1086,'Hospitalisation Details'!$A$1:$U$2344,18,FALSE)</f>
        <v>27550</v>
      </c>
      <c r="M1086" s="21">
        <f>VLOOKUP($A1086,'Hospitalisation Details'!$A$1:$U$2344,21,FALSE)</f>
        <v>10407.09</v>
      </c>
      <c r="N1086" s="9" t="str">
        <f>VLOOKUP($A1086,'Hospitalisation Details'!$A$1:$U$2344,14,FALSE)</f>
        <v>tier - 3</v>
      </c>
      <c r="O1086" s="9" t="str">
        <f>VLOOKUP($A1086,'Hospitalisation Details'!$A$1:$U$2344,15,FALSE)</f>
        <v>tier - 1</v>
      </c>
      <c r="P1086" s="9" t="str">
        <f>VLOOKUP($A1086,'Hospitalisation Details'!$A$1:$U$2344,16,FALSE)</f>
        <v>R1015</v>
      </c>
      <c r="Q1086" s="9">
        <f>VLOOKUP($A1086,'Hospitalisation Details'!$A$1:$U$2344,20,FALSE)</f>
        <v>48</v>
      </c>
    </row>
    <row r="1087" spans="1:17" ht="15.75" x14ac:dyDescent="0.25">
      <c r="A1087" s="10" t="s">
        <v>1285</v>
      </c>
      <c r="B1087" s="7" t="str">
        <f>VLOOKUP($A1087,'Customer Names'!$A$1:$E$2336,4,FALSE)</f>
        <v xml:space="preserve">  Chris</v>
      </c>
      <c r="C1087" s="7">
        <f>VLOOKUP($A1087,'Medical Examinations'!$A$1:$P$2336,2,FALSE)</f>
        <v>26.12</v>
      </c>
      <c r="D1087" s="7">
        <f>VLOOKUP($A1087,'Medical Examinations'!$A$1:$P$2336,3,FALSE)</f>
        <v>4.17</v>
      </c>
      <c r="E1087" s="7" t="str">
        <f>VLOOKUP($A1087,'Medical Examinations'!$A$1:$P$2336,13,FALSE)</f>
        <v>Yes</v>
      </c>
      <c r="F1087" s="7" t="str">
        <f>VLOOKUP($A1087,'Medical Examinations'!$A$1:$P$2336,5,FALSE)</f>
        <v>No</v>
      </c>
      <c r="G1087" s="7" t="str">
        <f>VLOOKUP($A1087,'Medical Examinations'!$A$1:$P$2336,6,FALSE)</f>
        <v>Yes</v>
      </c>
      <c r="H1087" s="7">
        <f>VLOOKUP($A1087,'Medical Examinations'!$A$1:$P$2336,12,FALSE)</f>
        <v>1</v>
      </c>
      <c r="I1087" s="7" t="str">
        <f>VLOOKUP($A1087,'Medical Examinations'!$A$1:$P$2336,14,FALSE)</f>
        <v>No</v>
      </c>
      <c r="J1087" s="7" t="str">
        <f>VLOOKUP($A1087,'Medical Examinations'!$A$1:$P$2336,15,FALSE)</f>
        <v>Over weight</v>
      </c>
      <c r="K1087" s="7" t="str">
        <f>VLOOKUP($A1087,'Medical Examinations'!$A$1:$P$2336,16,FALSE)</f>
        <v>Normal</v>
      </c>
      <c r="L1087" s="12">
        <f>VLOOKUP($A1087,'Hospitalisation Details'!$A$1:$U$2344,18,FALSE)</f>
        <v>25391</v>
      </c>
      <c r="M1087" s="21">
        <f>VLOOKUP($A1087,'Hospitalisation Details'!$A$1:$U$2344,21,FALSE)</f>
        <v>10403.27</v>
      </c>
      <c r="N1087" s="9" t="str">
        <f>VLOOKUP($A1087,'Hospitalisation Details'!$A$1:$U$2344,14,FALSE)</f>
        <v>tier - 3</v>
      </c>
      <c r="O1087" s="9" t="str">
        <f>VLOOKUP($A1087,'Hospitalisation Details'!$A$1:$U$2344,15,FALSE)</f>
        <v>tier - 2</v>
      </c>
      <c r="P1087" s="9" t="str">
        <f>VLOOKUP($A1087,'Hospitalisation Details'!$A$1:$U$2344,16,FALSE)</f>
        <v>R1020</v>
      </c>
      <c r="Q1087" s="9">
        <f>VLOOKUP($A1087,'Hospitalisation Details'!$A$1:$U$2344,20,FALSE)</f>
        <v>53</v>
      </c>
    </row>
    <row r="1088" spans="1:17" ht="15.75" x14ac:dyDescent="0.25">
      <c r="A1088" s="10" t="s">
        <v>1284</v>
      </c>
      <c r="B1088" s="7" t="str">
        <f>VLOOKUP($A1088,'Customer Names'!$A$1:$E$2336,4,FALSE)</f>
        <v xml:space="preserve">  Milah B</v>
      </c>
      <c r="C1088" s="7">
        <f>VLOOKUP($A1088,'Medical Examinations'!$A$1:$P$2336,2,FALSE)</f>
        <v>36.630000000000003</v>
      </c>
      <c r="D1088" s="7">
        <f>VLOOKUP($A1088,'Medical Examinations'!$A$1:$P$2336,3,FALSE)</f>
        <v>11.42</v>
      </c>
      <c r="E1088" s="7" t="str">
        <f>VLOOKUP($A1088,'Medical Examinations'!$A$1:$P$2336,13,FALSE)</f>
        <v>No</v>
      </c>
      <c r="F1088" s="7" t="str">
        <f>VLOOKUP($A1088,'Medical Examinations'!$A$1:$P$2336,5,FALSE)</f>
        <v>No</v>
      </c>
      <c r="G1088" s="7" t="str">
        <f>VLOOKUP($A1088,'Medical Examinations'!$A$1:$P$2336,6,FALSE)</f>
        <v>No</v>
      </c>
      <c r="H1088" s="7">
        <f>VLOOKUP($A1088,'Medical Examinations'!$A$1:$P$2336,12,FALSE)</f>
        <v>2</v>
      </c>
      <c r="I1088" s="7" t="str">
        <f>VLOOKUP($A1088,'Medical Examinations'!$A$1:$P$2336,14,FALSE)</f>
        <v>No</v>
      </c>
      <c r="J1088" s="7" t="str">
        <f>VLOOKUP($A1088,'Medical Examinations'!$A$1:$P$2336,15,FALSE)</f>
        <v>Obesity</v>
      </c>
      <c r="K1088" s="7" t="str">
        <f>VLOOKUP($A1088,'Medical Examinations'!$A$1:$P$2336,16,FALSE)</f>
        <v>Diabetes</v>
      </c>
      <c r="L1088" s="12">
        <f>VLOOKUP($A1088,'Hospitalisation Details'!$A$1:$U$2344,18,FALSE)</f>
        <v>26926</v>
      </c>
      <c r="M1088" s="21">
        <f>VLOOKUP($A1088,'Hospitalisation Details'!$A$1:$U$2344,21,FALSE)</f>
        <v>10381.48</v>
      </c>
      <c r="N1088" s="9" t="str">
        <f>VLOOKUP($A1088,'Hospitalisation Details'!$A$1:$U$2344,14,FALSE)</f>
        <v>tier - 3</v>
      </c>
      <c r="O1088" s="9" t="str">
        <f>VLOOKUP($A1088,'Hospitalisation Details'!$A$1:$U$2344,15,FALSE)</f>
        <v>tier - 3</v>
      </c>
      <c r="P1088" s="9" t="str">
        <f>VLOOKUP($A1088,'Hospitalisation Details'!$A$1:$U$2344,16,FALSE)</f>
        <v>R1013</v>
      </c>
      <c r="Q1088" s="9">
        <f>VLOOKUP($A1088,'Hospitalisation Details'!$A$1:$U$2344,20,FALSE)</f>
        <v>49</v>
      </c>
    </row>
    <row r="1089" spans="1:17" ht="15.75" x14ac:dyDescent="0.25">
      <c r="A1089" s="10" t="s">
        <v>1283</v>
      </c>
      <c r="B1089" s="7" t="str">
        <f>VLOOKUP($A1089,'Customer Names'!$A$1:$E$2336,4,FALSE)</f>
        <v xml:space="preserve">  Annette M</v>
      </c>
      <c r="C1089" s="7">
        <f>VLOOKUP($A1089,'Medical Examinations'!$A$1:$P$2336,2,FALSE)</f>
        <v>33.344999999999999</v>
      </c>
      <c r="D1089" s="7">
        <f>VLOOKUP($A1089,'Medical Examinations'!$A$1:$P$2336,3,FALSE)</f>
        <v>7.33</v>
      </c>
      <c r="E1089" s="7" t="str">
        <f>VLOOKUP($A1089,'Medical Examinations'!$A$1:$P$2336,13,FALSE)</f>
        <v>No</v>
      </c>
      <c r="F1089" s="7" t="str">
        <f>VLOOKUP($A1089,'Medical Examinations'!$A$1:$P$2336,5,FALSE)</f>
        <v>No</v>
      </c>
      <c r="G1089" s="7" t="str">
        <f>VLOOKUP($A1089,'Medical Examinations'!$A$1:$P$2336,6,FALSE)</f>
        <v>No</v>
      </c>
      <c r="H1089" s="7">
        <f>VLOOKUP($A1089,'Medical Examinations'!$A$1:$P$2336,12,FALSE)</f>
        <v>2</v>
      </c>
      <c r="I1089" s="7" t="str">
        <f>VLOOKUP($A1089,'Medical Examinations'!$A$1:$P$2336,14,FALSE)</f>
        <v>No</v>
      </c>
      <c r="J1089" s="7" t="str">
        <f>VLOOKUP($A1089,'Medical Examinations'!$A$1:$P$2336,15,FALSE)</f>
        <v>Obesity</v>
      </c>
      <c r="K1089" s="7" t="str">
        <f>VLOOKUP($A1089,'Medical Examinations'!$A$1:$P$2336,16,FALSE)</f>
        <v>Diabetes</v>
      </c>
      <c r="L1089" s="12">
        <f>VLOOKUP($A1089,'Hospitalisation Details'!$A$1:$U$2344,18,FALSE)</f>
        <v>26936</v>
      </c>
      <c r="M1089" s="21">
        <f>VLOOKUP($A1089,'Hospitalisation Details'!$A$1:$U$2344,21,FALSE)</f>
        <v>10370.91</v>
      </c>
      <c r="N1089" s="9" t="str">
        <f>VLOOKUP($A1089,'Hospitalisation Details'!$A$1:$U$2344,14,FALSE)</f>
        <v>tier - 3</v>
      </c>
      <c r="O1089" s="9" t="str">
        <f>VLOOKUP($A1089,'Hospitalisation Details'!$A$1:$U$2344,15,FALSE)</f>
        <v>tier - 3</v>
      </c>
      <c r="P1089" s="9" t="str">
        <f>VLOOKUP($A1089,'Hospitalisation Details'!$A$1:$U$2344,16,FALSE)</f>
        <v>R1024</v>
      </c>
      <c r="Q1089" s="9">
        <f>VLOOKUP($A1089,'Hospitalisation Details'!$A$1:$U$2344,20,FALSE)</f>
        <v>49</v>
      </c>
    </row>
    <row r="1090" spans="1:17" ht="15.75" x14ac:dyDescent="0.25">
      <c r="A1090" s="10" t="s">
        <v>1282</v>
      </c>
      <c r="B1090" s="7" t="str">
        <f>VLOOKUP($A1090,'Customer Names'!$A$1:$E$2336,4,FALSE)</f>
        <v xml:space="preserve">  Yoko</v>
      </c>
      <c r="C1090" s="7">
        <f>VLOOKUP($A1090,'Medical Examinations'!$A$1:$P$2336,2,FALSE)</f>
        <v>27.11</v>
      </c>
      <c r="D1090" s="7">
        <f>VLOOKUP($A1090,'Medical Examinations'!$A$1:$P$2336,3,FALSE)</f>
        <v>6.7</v>
      </c>
      <c r="E1090" s="7" t="str">
        <f>VLOOKUP($A1090,'Medical Examinations'!$A$1:$P$2336,13,FALSE)</f>
        <v>No</v>
      </c>
      <c r="F1090" s="7" t="str">
        <f>VLOOKUP($A1090,'Medical Examinations'!$A$1:$P$2336,5,FALSE)</f>
        <v>No</v>
      </c>
      <c r="G1090" s="7" t="str">
        <f>VLOOKUP($A1090,'Medical Examinations'!$A$1:$P$2336,6,FALSE)</f>
        <v>No</v>
      </c>
      <c r="H1090" s="7" t="str">
        <f>VLOOKUP($A1090,'Medical Examinations'!$A$1:$P$2336,12,FALSE)</f>
        <v>0</v>
      </c>
      <c r="I1090" s="7" t="str">
        <f>VLOOKUP($A1090,'Medical Examinations'!$A$1:$P$2336,14,FALSE)</f>
        <v>No</v>
      </c>
      <c r="J1090" s="7" t="str">
        <f>VLOOKUP($A1090,'Medical Examinations'!$A$1:$P$2336,15,FALSE)</f>
        <v>Over weight</v>
      </c>
      <c r="K1090" s="7" t="str">
        <f>VLOOKUP($A1090,'Medical Examinations'!$A$1:$P$2336,16,FALSE)</f>
        <v>Diabetes</v>
      </c>
      <c r="L1090" s="12">
        <f>VLOOKUP($A1090,'Hospitalisation Details'!$A$1:$U$2344,18,FALSE)</f>
        <v>26182</v>
      </c>
      <c r="M1090" s="21">
        <f>VLOOKUP($A1090,'Hospitalisation Details'!$A$1:$U$2344,21,FALSE)</f>
        <v>10356.67</v>
      </c>
      <c r="N1090" s="9" t="str">
        <f>VLOOKUP($A1090,'Hospitalisation Details'!$A$1:$U$2344,14,FALSE)</f>
        <v>tier - 3</v>
      </c>
      <c r="O1090" s="9" t="str">
        <f>VLOOKUP($A1090,'Hospitalisation Details'!$A$1:$U$2344,15,FALSE)</f>
        <v>tier - 1</v>
      </c>
      <c r="P1090" s="9" t="str">
        <f>VLOOKUP($A1090,'Hospitalisation Details'!$A$1:$U$2344,16,FALSE)</f>
        <v>R1025</v>
      </c>
      <c r="Q1090" s="9">
        <f>VLOOKUP($A1090,'Hospitalisation Details'!$A$1:$U$2344,20,FALSE)</f>
        <v>51</v>
      </c>
    </row>
    <row r="1091" spans="1:17" ht="15.75" x14ac:dyDescent="0.25">
      <c r="A1091" s="10" t="s">
        <v>1281</v>
      </c>
      <c r="B1091" s="7" t="str">
        <f>VLOOKUP($A1091,'Customer Names'!$A$1:$E$2336,4,FALSE)</f>
        <v xml:space="preserve">  Laura</v>
      </c>
      <c r="C1091" s="7">
        <f>VLOOKUP($A1091,'Medical Examinations'!$A$1:$P$2336,2,FALSE)</f>
        <v>26.6</v>
      </c>
      <c r="D1091" s="7">
        <f>VLOOKUP($A1091,'Medical Examinations'!$A$1:$P$2336,3,FALSE)</f>
        <v>5.27</v>
      </c>
      <c r="E1091" s="7" t="str">
        <f>VLOOKUP($A1091,'Medical Examinations'!$A$1:$P$2336,13,FALSE)</f>
        <v>Yes</v>
      </c>
      <c r="F1091" s="7" t="str">
        <f>VLOOKUP($A1091,'Medical Examinations'!$A$1:$P$2336,5,FALSE)</f>
        <v>No</v>
      </c>
      <c r="G1091" s="7" t="str">
        <f>VLOOKUP($A1091,'Medical Examinations'!$A$1:$P$2336,6,FALSE)</f>
        <v>Yes</v>
      </c>
      <c r="H1091" s="7">
        <f>VLOOKUP($A1091,'Medical Examinations'!$A$1:$P$2336,12,FALSE)</f>
        <v>1</v>
      </c>
      <c r="I1091" s="7" t="str">
        <f>VLOOKUP($A1091,'Medical Examinations'!$A$1:$P$2336,14,FALSE)</f>
        <v>No</v>
      </c>
      <c r="J1091" s="7" t="str">
        <f>VLOOKUP($A1091,'Medical Examinations'!$A$1:$P$2336,15,FALSE)</f>
        <v>Over weight</v>
      </c>
      <c r="K1091" s="7" t="str">
        <f>VLOOKUP($A1091,'Medical Examinations'!$A$1:$P$2336,16,FALSE)</f>
        <v>Normal</v>
      </c>
      <c r="L1091" s="12">
        <f>VLOOKUP($A1091,'Hospitalisation Details'!$A$1:$U$2344,18,FALSE)</f>
        <v>25371</v>
      </c>
      <c r="M1091" s="21">
        <f>VLOOKUP($A1091,'Hospitalisation Details'!$A$1:$U$2344,21,FALSE)</f>
        <v>10355.64</v>
      </c>
      <c r="N1091" s="9" t="str">
        <f>VLOOKUP($A1091,'Hospitalisation Details'!$A$1:$U$2344,14,FALSE)</f>
        <v>tier - 3</v>
      </c>
      <c r="O1091" s="9" t="str">
        <f>VLOOKUP($A1091,'Hospitalisation Details'!$A$1:$U$2344,15,FALSE)</f>
        <v>tier - 1</v>
      </c>
      <c r="P1091" s="9" t="str">
        <f>VLOOKUP($A1091,'Hospitalisation Details'!$A$1:$U$2344,16,FALSE)</f>
        <v>R1012</v>
      </c>
      <c r="Q1091" s="9">
        <f>VLOOKUP($A1091,'Hospitalisation Details'!$A$1:$U$2344,20,FALSE)</f>
        <v>53</v>
      </c>
    </row>
    <row r="1092" spans="1:17" ht="15.75" x14ac:dyDescent="0.25">
      <c r="A1092" s="10" t="s">
        <v>1280</v>
      </c>
      <c r="B1092" s="7" t="str">
        <f>VLOOKUP($A1092,'Customer Names'!$A$1:$E$2336,4,FALSE)</f>
        <v xml:space="preserve">  Tess A</v>
      </c>
      <c r="C1092" s="7">
        <f>VLOOKUP($A1092,'Medical Examinations'!$A$1:$P$2336,2,FALSE)</f>
        <v>30.41</v>
      </c>
      <c r="D1092" s="7">
        <f>VLOOKUP($A1092,'Medical Examinations'!$A$1:$P$2336,3,FALSE)</f>
        <v>7.72</v>
      </c>
      <c r="E1092" s="7" t="str">
        <f>VLOOKUP($A1092,'Medical Examinations'!$A$1:$P$2336,13,FALSE)</f>
        <v>No</v>
      </c>
      <c r="F1092" s="7" t="str">
        <f>VLOOKUP($A1092,'Medical Examinations'!$A$1:$P$2336,5,FALSE)</f>
        <v>No</v>
      </c>
      <c r="G1092" s="7" t="str">
        <f>VLOOKUP($A1092,'Medical Examinations'!$A$1:$P$2336,6,FALSE)</f>
        <v>No</v>
      </c>
      <c r="H1092" s="7" t="str">
        <f>VLOOKUP($A1092,'Medical Examinations'!$A$1:$P$2336,12,FALSE)</f>
        <v>0</v>
      </c>
      <c r="I1092" s="7" t="str">
        <f>VLOOKUP($A1092,'Medical Examinations'!$A$1:$P$2336,14,FALSE)</f>
        <v>No</v>
      </c>
      <c r="J1092" s="7" t="str">
        <f>VLOOKUP($A1092,'Medical Examinations'!$A$1:$P$2336,15,FALSE)</f>
        <v>Obesity</v>
      </c>
      <c r="K1092" s="7" t="str">
        <f>VLOOKUP($A1092,'Medical Examinations'!$A$1:$P$2336,16,FALSE)</f>
        <v>Diabetes</v>
      </c>
      <c r="L1092" s="12">
        <f>VLOOKUP($A1092,'Hospitalisation Details'!$A$1:$U$2344,18,FALSE)</f>
        <v>27301</v>
      </c>
      <c r="M1092" s="21">
        <f>VLOOKUP($A1092,'Hospitalisation Details'!$A$1:$U$2344,21,FALSE)</f>
        <v>10352.48</v>
      </c>
      <c r="N1092" s="9" t="str">
        <f>VLOOKUP($A1092,'Hospitalisation Details'!$A$1:$U$2344,14,FALSE)</f>
        <v>tier - 3</v>
      </c>
      <c r="O1092" s="9" t="str">
        <f>VLOOKUP($A1092,'Hospitalisation Details'!$A$1:$U$2344,15,FALSE)</f>
        <v>tier - 1</v>
      </c>
      <c r="P1092" s="9" t="str">
        <f>VLOOKUP($A1092,'Hospitalisation Details'!$A$1:$U$2344,16,FALSE)</f>
        <v>R1012</v>
      </c>
      <c r="Q1092" s="9">
        <f>VLOOKUP($A1092,'Hospitalisation Details'!$A$1:$U$2344,20,FALSE)</f>
        <v>48</v>
      </c>
    </row>
    <row r="1093" spans="1:17" ht="15.75" x14ac:dyDescent="0.25">
      <c r="A1093" s="10" t="s">
        <v>1279</v>
      </c>
      <c r="B1093" s="7" t="str">
        <f>VLOOKUP($A1093,'Customer Names'!$A$1:$E$2336,4,FALSE)</f>
        <v xml:space="preserve">  William G</v>
      </c>
      <c r="C1093" s="7">
        <f>VLOOKUP($A1093,'Medical Examinations'!$A$1:$P$2336,2,FALSE)</f>
        <v>28.98</v>
      </c>
      <c r="D1093" s="7">
        <f>VLOOKUP($A1093,'Medical Examinations'!$A$1:$P$2336,3,FALSE)</f>
        <v>8.68</v>
      </c>
      <c r="E1093" s="7" t="str">
        <f>VLOOKUP($A1093,'Medical Examinations'!$A$1:$P$2336,13,FALSE)</f>
        <v>No</v>
      </c>
      <c r="F1093" s="7" t="str">
        <f>VLOOKUP($A1093,'Medical Examinations'!$A$1:$P$2336,5,FALSE)</f>
        <v>No</v>
      </c>
      <c r="G1093" s="7" t="str">
        <f>VLOOKUP($A1093,'Medical Examinations'!$A$1:$P$2336,6,FALSE)</f>
        <v>No</v>
      </c>
      <c r="H1093" s="7">
        <f>VLOOKUP($A1093,'Medical Examinations'!$A$1:$P$2336,12,FALSE)</f>
        <v>2</v>
      </c>
      <c r="I1093" s="7" t="str">
        <f>VLOOKUP($A1093,'Medical Examinations'!$A$1:$P$2336,14,FALSE)</f>
        <v>No</v>
      </c>
      <c r="J1093" s="7" t="str">
        <f>VLOOKUP($A1093,'Medical Examinations'!$A$1:$P$2336,15,FALSE)</f>
        <v>Over weight</v>
      </c>
      <c r="K1093" s="7" t="str">
        <f>VLOOKUP($A1093,'Medical Examinations'!$A$1:$P$2336,16,FALSE)</f>
        <v>Diabetes</v>
      </c>
      <c r="L1093" s="12">
        <f>VLOOKUP($A1093,'Hospitalisation Details'!$A$1:$U$2344,18,FALSE)</f>
        <v>26884</v>
      </c>
      <c r="M1093" s="21">
        <f>VLOOKUP($A1093,'Hospitalisation Details'!$A$1:$U$2344,21,FALSE)</f>
        <v>10345.93</v>
      </c>
      <c r="N1093" s="9" t="str">
        <f>VLOOKUP($A1093,'Hospitalisation Details'!$A$1:$U$2344,14,FALSE)</f>
        <v>tier - 3</v>
      </c>
      <c r="O1093" s="9" t="str">
        <f>VLOOKUP($A1093,'Hospitalisation Details'!$A$1:$U$2344,15,FALSE)</f>
        <v>tier - 2</v>
      </c>
      <c r="P1093" s="9" t="str">
        <f>VLOOKUP($A1093,'Hospitalisation Details'!$A$1:$U$2344,16,FALSE)</f>
        <v>R1021</v>
      </c>
      <c r="Q1093" s="9">
        <f>VLOOKUP($A1093,'Hospitalisation Details'!$A$1:$U$2344,20,FALSE)</f>
        <v>49</v>
      </c>
    </row>
    <row r="1094" spans="1:17" ht="15.75" x14ac:dyDescent="0.25">
      <c r="A1094" s="10" t="s">
        <v>1278</v>
      </c>
      <c r="B1094" s="7" t="str">
        <f>VLOOKUP($A1094,'Customer Names'!$A$1:$E$2336,4,FALSE)</f>
        <v xml:space="preserve">  Paige</v>
      </c>
      <c r="C1094" s="7">
        <f>VLOOKUP($A1094,'Medical Examinations'!$A$1:$P$2336,2,FALSE)</f>
        <v>31.24</v>
      </c>
      <c r="D1094" s="7">
        <f>VLOOKUP($A1094,'Medical Examinations'!$A$1:$P$2336,3,FALSE)</f>
        <v>9.8000000000000007</v>
      </c>
      <c r="E1094" s="7" t="str">
        <f>VLOOKUP($A1094,'Medical Examinations'!$A$1:$P$2336,13,FALSE)</f>
        <v>No</v>
      </c>
      <c r="F1094" s="7" t="str">
        <f>VLOOKUP($A1094,'Medical Examinations'!$A$1:$P$2336,5,FALSE)</f>
        <v>No</v>
      </c>
      <c r="G1094" s="7" t="str">
        <f>VLOOKUP($A1094,'Medical Examinations'!$A$1:$P$2336,6,FALSE)</f>
        <v>No</v>
      </c>
      <c r="H1094" s="7" t="str">
        <f>VLOOKUP($A1094,'Medical Examinations'!$A$1:$P$2336,12,FALSE)</f>
        <v>0</v>
      </c>
      <c r="I1094" s="7" t="str">
        <f>VLOOKUP($A1094,'Medical Examinations'!$A$1:$P$2336,14,FALSE)</f>
        <v>No</v>
      </c>
      <c r="J1094" s="7" t="str">
        <f>VLOOKUP($A1094,'Medical Examinations'!$A$1:$P$2336,15,FALSE)</f>
        <v>Obesity</v>
      </c>
      <c r="K1094" s="7" t="str">
        <f>VLOOKUP($A1094,'Medical Examinations'!$A$1:$P$2336,16,FALSE)</f>
        <v>Diabetes</v>
      </c>
      <c r="L1094" s="12">
        <f>VLOOKUP($A1094,'Hospitalisation Details'!$A$1:$U$2344,18,FALSE)</f>
        <v>25038</v>
      </c>
      <c r="M1094" s="21">
        <f>VLOOKUP($A1094,'Hospitalisation Details'!$A$1:$U$2344,21,FALSE)</f>
        <v>10338.93</v>
      </c>
      <c r="N1094" s="9" t="str">
        <f>VLOOKUP($A1094,'Hospitalisation Details'!$A$1:$U$2344,14,FALSE)</f>
        <v>tier - 3</v>
      </c>
      <c r="O1094" s="9" t="str">
        <f>VLOOKUP($A1094,'Hospitalisation Details'!$A$1:$U$2344,15,FALSE)</f>
        <v>tier - 1</v>
      </c>
      <c r="P1094" s="9" t="str">
        <f>VLOOKUP($A1094,'Hospitalisation Details'!$A$1:$U$2344,16,FALSE)</f>
        <v>R1013</v>
      </c>
      <c r="Q1094" s="9">
        <f>VLOOKUP($A1094,'Hospitalisation Details'!$A$1:$U$2344,20,FALSE)</f>
        <v>54</v>
      </c>
    </row>
    <row r="1095" spans="1:17" ht="15.75" x14ac:dyDescent="0.25">
      <c r="A1095" s="10" t="s">
        <v>1277</v>
      </c>
      <c r="B1095" s="7" t="str">
        <f>VLOOKUP($A1095,'Customer Names'!$A$1:$E$2336,4,FALSE)</f>
        <v xml:space="preserve">  Matthew J</v>
      </c>
      <c r="C1095" s="7">
        <f>VLOOKUP($A1095,'Medical Examinations'!$A$1:$P$2336,2,FALSE)</f>
        <v>31.54</v>
      </c>
      <c r="D1095" s="7">
        <f>VLOOKUP($A1095,'Medical Examinations'!$A$1:$P$2336,3,FALSE)</f>
        <v>4.4400000000000004</v>
      </c>
      <c r="E1095" s="7" t="str">
        <f>VLOOKUP($A1095,'Medical Examinations'!$A$1:$P$2336,13,FALSE)</f>
        <v>No</v>
      </c>
      <c r="F1095" s="7" t="str">
        <f>VLOOKUP($A1095,'Medical Examinations'!$A$1:$P$2336,5,FALSE)</f>
        <v>No</v>
      </c>
      <c r="G1095" s="7" t="str">
        <f>VLOOKUP($A1095,'Medical Examinations'!$A$1:$P$2336,6,FALSE)</f>
        <v>No</v>
      </c>
      <c r="H1095" s="7" t="str">
        <f>VLOOKUP($A1095,'Medical Examinations'!$A$1:$P$2336,12,FALSE)</f>
        <v>0</v>
      </c>
      <c r="I1095" s="7" t="str">
        <f>VLOOKUP($A1095,'Medical Examinations'!$A$1:$P$2336,14,FALSE)</f>
        <v>No</v>
      </c>
      <c r="J1095" s="7" t="str">
        <f>VLOOKUP($A1095,'Medical Examinations'!$A$1:$P$2336,15,FALSE)</f>
        <v>Obesity</v>
      </c>
      <c r="K1095" s="7" t="str">
        <f>VLOOKUP($A1095,'Medical Examinations'!$A$1:$P$2336,16,FALSE)</f>
        <v>Normal</v>
      </c>
      <c r="L1095" s="12">
        <f>VLOOKUP($A1095,'Hospitalisation Details'!$A$1:$U$2344,18,FALSE)</f>
        <v>30153</v>
      </c>
      <c r="M1095" s="21">
        <f>VLOOKUP($A1095,'Hospitalisation Details'!$A$1:$U$2344,21,FALSE)</f>
        <v>10329.06</v>
      </c>
      <c r="N1095" s="9" t="str">
        <f>VLOOKUP($A1095,'Hospitalisation Details'!$A$1:$U$2344,14,FALSE)</f>
        <v>tier - 3</v>
      </c>
      <c r="O1095" s="9" t="str">
        <f>VLOOKUP($A1095,'Hospitalisation Details'!$A$1:$U$2344,15,FALSE)</f>
        <v>tier - 1</v>
      </c>
      <c r="P1095" s="9" t="str">
        <f>VLOOKUP($A1095,'Hospitalisation Details'!$A$1:$U$2344,16,FALSE)</f>
        <v>R1021</v>
      </c>
      <c r="Q1095" s="9">
        <f>VLOOKUP($A1095,'Hospitalisation Details'!$A$1:$U$2344,20,FALSE)</f>
        <v>40</v>
      </c>
    </row>
    <row r="1096" spans="1:17" ht="15.75" x14ac:dyDescent="0.25">
      <c r="A1096" s="10" t="s">
        <v>1276</v>
      </c>
      <c r="B1096" s="7" t="str">
        <f>VLOOKUP($A1096,'Customer Names'!$A$1:$E$2336,4,FALSE)</f>
        <v xml:space="preserve">  Matthew</v>
      </c>
      <c r="C1096" s="7">
        <f>VLOOKUP($A1096,'Medical Examinations'!$A$1:$P$2336,2,FALSE)</f>
        <v>38.6</v>
      </c>
      <c r="D1096" s="7">
        <f>VLOOKUP($A1096,'Medical Examinations'!$A$1:$P$2336,3,FALSE)</f>
        <v>7.19</v>
      </c>
      <c r="E1096" s="7" t="str">
        <f>VLOOKUP($A1096,'Medical Examinations'!$A$1:$P$2336,13,FALSE)</f>
        <v>Yes</v>
      </c>
      <c r="F1096" s="7" t="str">
        <f>VLOOKUP($A1096,'Medical Examinations'!$A$1:$P$2336,5,FALSE)</f>
        <v>No</v>
      </c>
      <c r="G1096" s="7" t="str">
        <f>VLOOKUP($A1096,'Medical Examinations'!$A$1:$P$2336,6,FALSE)</f>
        <v>No</v>
      </c>
      <c r="H1096" s="7">
        <f>VLOOKUP($A1096,'Medical Examinations'!$A$1:$P$2336,12,FALSE)</f>
        <v>2</v>
      </c>
      <c r="I1096" s="7" t="str">
        <f>VLOOKUP($A1096,'Medical Examinations'!$A$1:$P$2336,14,FALSE)</f>
        <v>No</v>
      </c>
      <c r="J1096" s="7" t="str">
        <f>VLOOKUP($A1096,'Medical Examinations'!$A$1:$P$2336,15,FALSE)</f>
        <v>Obesity</v>
      </c>
      <c r="K1096" s="7" t="str">
        <f>VLOOKUP($A1096,'Medical Examinations'!$A$1:$P$2336,16,FALSE)</f>
        <v>Diabetes</v>
      </c>
      <c r="L1096" s="12">
        <f>VLOOKUP($A1096,'Hospitalisation Details'!$A$1:$U$2344,18,FALSE)</f>
        <v>25903</v>
      </c>
      <c r="M1096" s="21">
        <f>VLOOKUP($A1096,'Hospitalisation Details'!$A$1:$U$2344,21,FALSE)</f>
        <v>10325.209999999999</v>
      </c>
      <c r="N1096" s="9" t="str">
        <f>VLOOKUP($A1096,'Hospitalisation Details'!$A$1:$U$2344,14,FALSE)</f>
        <v>tier - 3</v>
      </c>
      <c r="O1096" s="9" t="str">
        <f>VLOOKUP($A1096,'Hospitalisation Details'!$A$1:$U$2344,15,FALSE)</f>
        <v>tier - 3</v>
      </c>
      <c r="P1096" s="9" t="str">
        <f>VLOOKUP($A1096,'Hospitalisation Details'!$A$1:$U$2344,16,FALSE)</f>
        <v>R1011</v>
      </c>
      <c r="Q1096" s="9">
        <f>VLOOKUP($A1096,'Hospitalisation Details'!$A$1:$U$2344,20,FALSE)</f>
        <v>52</v>
      </c>
    </row>
    <row r="1097" spans="1:17" ht="15.75" x14ac:dyDescent="0.25">
      <c r="A1097" s="10" t="s">
        <v>1275</v>
      </c>
      <c r="B1097" s="7" t="str">
        <f>VLOOKUP($A1097,'Customer Names'!$A$1:$E$2336,4,FALSE)</f>
        <v xml:space="preserve">  Maria</v>
      </c>
      <c r="C1097" s="7">
        <f>VLOOKUP($A1097,'Medical Examinations'!$A$1:$P$2336,2,FALSE)</f>
        <v>37.950000000000003</v>
      </c>
      <c r="D1097" s="7">
        <f>VLOOKUP($A1097,'Medical Examinations'!$A$1:$P$2336,3,FALSE)</f>
        <v>6.06</v>
      </c>
      <c r="E1097" s="7" t="str">
        <f>VLOOKUP($A1097,'Medical Examinations'!$A$1:$P$2336,13,FALSE)</f>
        <v>No</v>
      </c>
      <c r="F1097" s="7" t="str">
        <f>VLOOKUP($A1097,'Medical Examinations'!$A$1:$P$2336,5,FALSE)</f>
        <v>No</v>
      </c>
      <c r="G1097" s="7" t="str">
        <f>VLOOKUP($A1097,'Medical Examinations'!$A$1:$P$2336,6,FALSE)</f>
        <v>No</v>
      </c>
      <c r="H1097" s="7" t="str">
        <f>VLOOKUP($A1097,'Medical Examinations'!$A$1:$P$2336,12,FALSE)</f>
        <v>0</v>
      </c>
      <c r="I1097" s="7" t="str">
        <f>VLOOKUP($A1097,'Medical Examinations'!$A$1:$P$2336,14,FALSE)</f>
        <v>No</v>
      </c>
      <c r="J1097" s="7" t="str">
        <f>VLOOKUP($A1097,'Medical Examinations'!$A$1:$P$2336,15,FALSE)</f>
        <v>Obesity</v>
      </c>
      <c r="K1097" s="7" t="str">
        <f>VLOOKUP($A1097,'Medical Examinations'!$A$1:$P$2336,16,FALSE)</f>
        <v>Prediabetes</v>
      </c>
      <c r="L1097" s="12">
        <f>VLOOKUP($A1097,'Hospitalisation Details'!$A$1:$U$2344,18,FALSE)</f>
        <v>33471</v>
      </c>
      <c r="M1097" s="21">
        <f>VLOOKUP($A1097,'Hospitalisation Details'!$A$1:$U$2344,21,FALSE)</f>
        <v>10322.9</v>
      </c>
      <c r="N1097" s="9" t="str">
        <f>VLOOKUP($A1097,'Hospitalisation Details'!$A$1:$U$2344,14,FALSE)</f>
        <v>tier - 3</v>
      </c>
      <c r="O1097" s="9" t="str">
        <f>VLOOKUP($A1097,'Hospitalisation Details'!$A$1:$U$2344,15,FALSE)</f>
        <v>tier - 1</v>
      </c>
      <c r="P1097" s="9" t="str">
        <f>VLOOKUP($A1097,'Hospitalisation Details'!$A$1:$U$2344,16,FALSE)</f>
        <v>R1026</v>
      </c>
      <c r="Q1097" s="9">
        <f>VLOOKUP($A1097,'Hospitalisation Details'!$A$1:$U$2344,20,FALSE)</f>
        <v>31</v>
      </c>
    </row>
    <row r="1098" spans="1:17" ht="15.75" x14ac:dyDescent="0.25">
      <c r="A1098" s="10" t="s">
        <v>1274</v>
      </c>
      <c r="B1098" s="7" t="str">
        <f>VLOOKUP($A1098,'Customer Names'!$A$1:$E$2336,4,FALSE)</f>
        <v xml:space="preserve">  Stephanie D</v>
      </c>
      <c r="C1098" s="7">
        <f>VLOOKUP($A1098,'Medical Examinations'!$A$1:$P$2336,2,FALSE)</f>
        <v>38.97</v>
      </c>
      <c r="D1098" s="7">
        <f>VLOOKUP($A1098,'Medical Examinations'!$A$1:$P$2336,3,FALSE)</f>
        <v>5.12</v>
      </c>
      <c r="E1098" s="7" t="str">
        <f>VLOOKUP($A1098,'Medical Examinations'!$A$1:$P$2336,13,FALSE)</f>
        <v>No</v>
      </c>
      <c r="F1098" s="7" t="str">
        <f>VLOOKUP($A1098,'Medical Examinations'!$A$1:$P$2336,5,FALSE)</f>
        <v>No</v>
      </c>
      <c r="G1098" s="7" t="str">
        <f>VLOOKUP($A1098,'Medical Examinations'!$A$1:$P$2336,6,FALSE)</f>
        <v>No</v>
      </c>
      <c r="H1098" s="7" t="str">
        <f>VLOOKUP($A1098,'Medical Examinations'!$A$1:$P$2336,12,FALSE)</f>
        <v>0</v>
      </c>
      <c r="I1098" s="7" t="str">
        <f>VLOOKUP($A1098,'Medical Examinations'!$A$1:$P$2336,14,FALSE)</f>
        <v>No</v>
      </c>
      <c r="J1098" s="7" t="str">
        <f>VLOOKUP($A1098,'Medical Examinations'!$A$1:$P$2336,15,FALSE)</f>
        <v>Obesity</v>
      </c>
      <c r="K1098" s="7" t="str">
        <f>VLOOKUP($A1098,'Medical Examinations'!$A$1:$P$2336,16,FALSE)</f>
        <v>Normal</v>
      </c>
      <c r="L1098" s="12">
        <f>VLOOKUP($A1098,'Hospitalisation Details'!$A$1:$U$2344,18,FALSE)</f>
        <v>33559</v>
      </c>
      <c r="M1098" s="21">
        <f>VLOOKUP($A1098,'Hospitalisation Details'!$A$1:$U$2344,21,FALSE)</f>
        <v>10315.91</v>
      </c>
      <c r="N1098" s="9" t="str">
        <f>VLOOKUP($A1098,'Hospitalisation Details'!$A$1:$U$2344,14,FALSE)</f>
        <v>tier - 3</v>
      </c>
      <c r="O1098" s="9" t="str">
        <f>VLOOKUP($A1098,'Hospitalisation Details'!$A$1:$U$2344,15,FALSE)</f>
        <v>tier - 2</v>
      </c>
      <c r="P1098" s="9" t="str">
        <f>VLOOKUP($A1098,'Hospitalisation Details'!$A$1:$U$2344,16,FALSE)</f>
        <v>R1012</v>
      </c>
      <c r="Q1098" s="9">
        <f>VLOOKUP($A1098,'Hospitalisation Details'!$A$1:$U$2344,20,FALSE)</f>
        <v>31</v>
      </c>
    </row>
    <row r="1099" spans="1:17" ht="15.75" x14ac:dyDescent="0.25">
      <c r="A1099" s="10" t="s">
        <v>1273</v>
      </c>
      <c r="B1099" s="7" t="str">
        <f>VLOOKUP($A1099,'Customer Names'!$A$1:$E$2336,4,FALSE)</f>
        <v xml:space="preserve">  Tiffany</v>
      </c>
      <c r="C1099" s="7">
        <f>VLOOKUP($A1099,'Medical Examinations'!$A$1:$P$2336,2,FALSE)</f>
        <v>21.2</v>
      </c>
      <c r="D1099" s="7">
        <f>VLOOKUP($A1099,'Medical Examinations'!$A$1:$P$2336,3,FALSE)</f>
        <v>10.72</v>
      </c>
      <c r="E1099" s="7" t="str">
        <f>VLOOKUP($A1099,'Medical Examinations'!$A$1:$P$2336,13,FALSE)</f>
        <v>No</v>
      </c>
      <c r="F1099" s="7" t="str">
        <f>VLOOKUP($A1099,'Medical Examinations'!$A$1:$P$2336,5,FALSE)</f>
        <v>No</v>
      </c>
      <c r="G1099" s="7" t="str">
        <f>VLOOKUP($A1099,'Medical Examinations'!$A$1:$P$2336,6,FALSE)</f>
        <v>No</v>
      </c>
      <c r="H1099" s="7" t="str">
        <f>VLOOKUP($A1099,'Medical Examinations'!$A$1:$P$2336,12,FALSE)</f>
        <v>0</v>
      </c>
      <c r="I1099" s="7" t="str">
        <f>VLOOKUP($A1099,'Medical Examinations'!$A$1:$P$2336,14,FALSE)</f>
        <v>No</v>
      </c>
      <c r="J1099" s="7" t="str">
        <f>VLOOKUP($A1099,'Medical Examinations'!$A$1:$P$2336,15,FALSE)</f>
        <v>Normal weight</v>
      </c>
      <c r="K1099" s="7" t="str">
        <f>VLOOKUP($A1099,'Medical Examinations'!$A$1:$P$2336,16,FALSE)</f>
        <v>Diabetes</v>
      </c>
      <c r="L1099" s="12">
        <f>VLOOKUP($A1099,'Hospitalisation Details'!$A$1:$U$2344,18,FALSE)</f>
        <v>22839</v>
      </c>
      <c r="M1099" s="21">
        <f>VLOOKUP($A1099,'Hospitalisation Details'!$A$1:$U$2344,21,FALSE)</f>
        <v>10310.780000000001</v>
      </c>
      <c r="N1099" s="9" t="str">
        <f>VLOOKUP($A1099,'Hospitalisation Details'!$A$1:$U$2344,14,FALSE)</f>
        <v>tier - 3</v>
      </c>
      <c r="O1099" s="9" t="str">
        <f>VLOOKUP($A1099,'Hospitalisation Details'!$A$1:$U$2344,15,FALSE)</f>
        <v>tier - 3</v>
      </c>
      <c r="P1099" s="9" t="str">
        <f>VLOOKUP($A1099,'Hospitalisation Details'!$A$1:$U$2344,16,FALSE)</f>
        <v>R1012</v>
      </c>
      <c r="Q1099" s="9">
        <f>VLOOKUP($A1099,'Hospitalisation Details'!$A$1:$U$2344,20,FALSE)</f>
        <v>60</v>
      </c>
    </row>
    <row r="1100" spans="1:17" ht="15.75" x14ac:dyDescent="0.25">
      <c r="A1100" s="10" t="s">
        <v>1272</v>
      </c>
      <c r="B1100" s="7" t="str">
        <f>VLOOKUP($A1100,'Customer Names'!$A$1:$E$2336,4,FALSE)</f>
        <v xml:space="preserve">  Sara M</v>
      </c>
      <c r="C1100" s="7">
        <f>VLOOKUP($A1100,'Medical Examinations'!$A$1:$P$2336,2,FALSE)</f>
        <v>23.96</v>
      </c>
      <c r="D1100" s="7">
        <f>VLOOKUP($A1100,'Medical Examinations'!$A$1:$P$2336,3,FALSE)</f>
        <v>9.58</v>
      </c>
      <c r="E1100" s="7" t="str">
        <f>VLOOKUP($A1100,'Medical Examinations'!$A$1:$P$2336,13,FALSE)</f>
        <v>Yes</v>
      </c>
      <c r="F1100" s="7" t="str">
        <f>VLOOKUP($A1100,'Medical Examinations'!$A$1:$P$2336,5,FALSE)</f>
        <v>No</v>
      </c>
      <c r="G1100" s="7" t="str">
        <f>VLOOKUP($A1100,'Medical Examinations'!$A$1:$P$2336,6,FALSE)</f>
        <v>Yes</v>
      </c>
      <c r="H1100" s="7">
        <f>VLOOKUP($A1100,'Medical Examinations'!$A$1:$P$2336,12,FALSE)</f>
        <v>1</v>
      </c>
      <c r="I1100" s="7" t="str">
        <f>VLOOKUP($A1100,'Medical Examinations'!$A$1:$P$2336,14,FALSE)</f>
        <v>No</v>
      </c>
      <c r="J1100" s="7" t="str">
        <f>VLOOKUP($A1100,'Medical Examinations'!$A$1:$P$2336,15,FALSE)</f>
        <v>Normal weight</v>
      </c>
      <c r="K1100" s="7" t="str">
        <f>VLOOKUP($A1100,'Medical Examinations'!$A$1:$P$2336,16,FALSE)</f>
        <v>Diabetes</v>
      </c>
      <c r="L1100" s="12">
        <f>VLOOKUP($A1100,'Hospitalisation Details'!$A$1:$U$2344,18,FALSE)</f>
        <v>23278</v>
      </c>
      <c r="M1100" s="21">
        <f>VLOOKUP($A1100,'Hospitalisation Details'!$A$1:$U$2344,21,FALSE)</f>
        <v>10308.040000000001</v>
      </c>
      <c r="N1100" s="9" t="str">
        <f>VLOOKUP($A1100,'Hospitalisation Details'!$A$1:$U$2344,14,FALSE)</f>
        <v>tier - 3</v>
      </c>
      <c r="O1100" s="9" t="str">
        <f>VLOOKUP($A1100,'Hospitalisation Details'!$A$1:$U$2344,15,FALSE)</f>
        <v>tier - 1</v>
      </c>
      <c r="P1100" s="9" t="str">
        <f>VLOOKUP($A1100,'Hospitalisation Details'!$A$1:$U$2344,16,FALSE)</f>
        <v>R1013</v>
      </c>
      <c r="Q1100" s="9">
        <f>VLOOKUP($A1100,'Hospitalisation Details'!$A$1:$U$2344,20,FALSE)</f>
        <v>59</v>
      </c>
    </row>
    <row r="1101" spans="1:17" ht="15.75" x14ac:dyDescent="0.25">
      <c r="A1101" s="10" t="s">
        <v>1271</v>
      </c>
      <c r="B1101" s="7" t="str">
        <f>VLOOKUP($A1101,'Customer Names'!$A$1:$E$2336,4,FALSE)</f>
        <v xml:space="preserve">  Scott A</v>
      </c>
      <c r="C1101" s="7">
        <f>VLOOKUP($A1101,'Medical Examinations'!$A$1:$P$2336,2,FALSE)</f>
        <v>35.93</v>
      </c>
      <c r="D1101" s="7">
        <f>VLOOKUP($A1101,'Medical Examinations'!$A$1:$P$2336,3,FALSE)</f>
        <v>6.4</v>
      </c>
      <c r="E1101" s="7" t="str">
        <f>VLOOKUP($A1101,'Medical Examinations'!$A$1:$P$2336,13,FALSE)</f>
        <v>Yes</v>
      </c>
      <c r="F1101" s="7" t="str">
        <f>VLOOKUP($A1101,'Medical Examinations'!$A$1:$P$2336,5,FALSE)</f>
        <v>No</v>
      </c>
      <c r="G1101" s="7" t="str">
        <f>VLOOKUP($A1101,'Medical Examinations'!$A$1:$P$2336,6,FALSE)</f>
        <v>No</v>
      </c>
      <c r="H1101" s="7">
        <f>VLOOKUP($A1101,'Medical Examinations'!$A$1:$P$2336,12,FALSE)</f>
        <v>1</v>
      </c>
      <c r="I1101" s="7" t="str">
        <f>VLOOKUP($A1101,'Medical Examinations'!$A$1:$P$2336,14,FALSE)</f>
        <v>No</v>
      </c>
      <c r="J1101" s="7" t="str">
        <f>VLOOKUP($A1101,'Medical Examinations'!$A$1:$P$2336,15,FALSE)</f>
        <v>Obesity</v>
      </c>
      <c r="K1101" s="7" t="str">
        <f>VLOOKUP($A1101,'Medical Examinations'!$A$1:$P$2336,16,FALSE)</f>
        <v>Prediabetes</v>
      </c>
      <c r="L1101" s="12">
        <f>VLOOKUP($A1101,'Hospitalisation Details'!$A$1:$U$2344,18,FALSE)</f>
        <v>32400</v>
      </c>
      <c r="M1101" s="21">
        <f>VLOOKUP($A1101,'Hospitalisation Details'!$A$1:$U$2344,21,FALSE)</f>
        <v>10276.99</v>
      </c>
      <c r="N1101" s="9" t="str">
        <f>VLOOKUP($A1101,'Hospitalisation Details'!$A$1:$U$2344,14,FALSE)</f>
        <v>tier - 3</v>
      </c>
      <c r="O1101" s="9" t="str">
        <f>VLOOKUP($A1101,'Hospitalisation Details'!$A$1:$U$2344,15,FALSE)</f>
        <v>tier - 1</v>
      </c>
      <c r="P1101" s="9" t="str">
        <f>VLOOKUP($A1101,'Hospitalisation Details'!$A$1:$U$2344,16,FALSE)</f>
        <v>R1021</v>
      </c>
      <c r="Q1101" s="9">
        <f>VLOOKUP($A1101,'Hospitalisation Details'!$A$1:$U$2344,20,FALSE)</f>
        <v>34</v>
      </c>
    </row>
    <row r="1102" spans="1:17" ht="15.75" x14ac:dyDescent="0.25">
      <c r="A1102" s="10" t="s">
        <v>1270</v>
      </c>
      <c r="B1102" s="7" t="str">
        <f>VLOOKUP($A1102,'Customer Names'!$A$1:$E$2336,4,FALSE)</f>
        <v xml:space="preserve">  Lauren</v>
      </c>
      <c r="C1102" s="7">
        <f>VLOOKUP($A1102,'Medical Examinations'!$A$1:$P$2336,2,FALSE)</f>
        <v>26.11</v>
      </c>
      <c r="D1102" s="7">
        <f>VLOOKUP($A1102,'Medical Examinations'!$A$1:$P$2336,3,FALSE)</f>
        <v>6.8</v>
      </c>
      <c r="E1102" s="7" t="str">
        <f>VLOOKUP($A1102,'Medical Examinations'!$A$1:$P$2336,13,FALSE)</f>
        <v>Yes</v>
      </c>
      <c r="F1102" s="7" t="str">
        <f>VLOOKUP($A1102,'Medical Examinations'!$A$1:$P$2336,5,FALSE)</f>
        <v>No</v>
      </c>
      <c r="G1102" s="7" t="str">
        <f>VLOOKUP($A1102,'Medical Examinations'!$A$1:$P$2336,6,FALSE)</f>
        <v>No</v>
      </c>
      <c r="H1102" s="7">
        <f>VLOOKUP($A1102,'Medical Examinations'!$A$1:$P$2336,12,FALSE)</f>
        <v>2</v>
      </c>
      <c r="I1102" s="7" t="str">
        <f>VLOOKUP($A1102,'Medical Examinations'!$A$1:$P$2336,14,FALSE)</f>
        <v>No</v>
      </c>
      <c r="J1102" s="7" t="str">
        <f>VLOOKUP($A1102,'Medical Examinations'!$A$1:$P$2336,15,FALSE)</f>
        <v>Over weight</v>
      </c>
      <c r="K1102" s="7" t="str">
        <f>VLOOKUP($A1102,'Medical Examinations'!$A$1:$P$2336,16,FALSE)</f>
        <v>Diabetes</v>
      </c>
      <c r="L1102" s="12">
        <f>VLOOKUP($A1102,'Hospitalisation Details'!$A$1:$U$2344,18,FALSE)</f>
        <v>25740</v>
      </c>
      <c r="M1102" s="21">
        <f>VLOOKUP($A1102,'Hospitalisation Details'!$A$1:$U$2344,21,FALSE)</f>
        <v>10274.33</v>
      </c>
      <c r="N1102" s="9" t="str">
        <f>VLOOKUP($A1102,'Hospitalisation Details'!$A$1:$U$2344,14,FALSE)</f>
        <v>tier - 3</v>
      </c>
      <c r="O1102" s="9" t="str">
        <f>VLOOKUP($A1102,'Hospitalisation Details'!$A$1:$U$2344,15,FALSE)</f>
        <v>tier - 1</v>
      </c>
      <c r="P1102" s="9" t="str">
        <f>VLOOKUP($A1102,'Hospitalisation Details'!$A$1:$U$2344,16,FALSE)</f>
        <v>R1024</v>
      </c>
      <c r="Q1102" s="9">
        <f>VLOOKUP($A1102,'Hospitalisation Details'!$A$1:$U$2344,20,FALSE)</f>
        <v>52</v>
      </c>
    </row>
    <row r="1103" spans="1:17" ht="15.75" x14ac:dyDescent="0.25">
      <c r="A1103" s="10" t="s">
        <v>1269</v>
      </c>
      <c r="B1103" s="7" t="str">
        <f>VLOOKUP($A1103,'Customer Names'!$A$1:$E$2336,4,FALSE)</f>
        <v xml:space="preserve">  Scott</v>
      </c>
      <c r="C1103" s="7">
        <f>VLOOKUP($A1103,'Medical Examinations'!$A$1:$P$2336,2,FALSE)</f>
        <v>32.299999999999997</v>
      </c>
      <c r="D1103" s="7">
        <f>VLOOKUP($A1103,'Medical Examinations'!$A$1:$P$2336,3,FALSE)</f>
        <v>9.48</v>
      </c>
      <c r="E1103" s="7" t="str">
        <f>VLOOKUP($A1103,'Medical Examinations'!$A$1:$P$2336,13,FALSE)</f>
        <v>No</v>
      </c>
      <c r="F1103" s="7" t="str">
        <f>VLOOKUP($A1103,'Medical Examinations'!$A$1:$P$2336,5,FALSE)</f>
        <v>No</v>
      </c>
      <c r="G1103" s="7" t="str">
        <f>VLOOKUP($A1103,'Medical Examinations'!$A$1:$P$2336,6,FALSE)</f>
        <v>No</v>
      </c>
      <c r="H1103" s="7">
        <f>VLOOKUP($A1103,'Medical Examinations'!$A$1:$P$2336,12,FALSE)</f>
        <v>2</v>
      </c>
      <c r="I1103" s="7" t="str">
        <f>VLOOKUP($A1103,'Medical Examinations'!$A$1:$P$2336,14,FALSE)</f>
        <v>No</v>
      </c>
      <c r="J1103" s="7" t="str">
        <f>VLOOKUP($A1103,'Medical Examinations'!$A$1:$P$2336,15,FALSE)</f>
        <v>Obesity</v>
      </c>
      <c r="K1103" s="7" t="str">
        <f>VLOOKUP($A1103,'Medical Examinations'!$A$1:$P$2336,16,FALSE)</f>
        <v>Diabetes</v>
      </c>
      <c r="L1103" s="12">
        <f>VLOOKUP($A1103,'Hospitalisation Details'!$A$1:$U$2344,18,FALSE)</f>
        <v>26995</v>
      </c>
      <c r="M1103" s="21">
        <f>VLOOKUP($A1103,'Hospitalisation Details'!$A$1:$U$2344,21,FALSE)</f>
        <v>10269.459999999999</v>
      </c>
      <c r="N1103" s="9" t="str">
        <f>VLOOKUP($A1103,'Hospitalisation Details'!$A$1:$U$2344,14,FALSE)</f>
        <v>tier - 3</v>
      </c>
      <c r="O1103" s="9" t="str">
        <f>VLOOKUP($A1103,'Hospitalisation Details'!$A$1:$U$2344,15,FALSE)</f>
        <v>tier - 3</v>
      </c>
      <c r="P1103" s="9" t="str">
        <f>VLOOKUP($A1103,'Hospitalisation Details'!$A$1:$U$2344,16,FALSE)</f>
        <v>R1012</v>
      </c>
      <c r="Q1103" s="9">
        <f>VLOOKUP($A1103,'Hospitalisation Details'!$A$1:$U$2344,20,FALSE)</f>
        <v>49</v>
      </c>
    </row>
    <row r="1104" spans="1:17" ht="15.75" x14ac:dyDescent="0.25">
      <c r="A1104" s="10" t="s">
        <v>1268</v>
      </c>
      <c r="B1104" s="7" t="str">
        <f>VLOOKUP($A1104,'Customer Names'!$A$1:$E$2336,4,FALSE)</f>
        <v xml:space="preserve">  Brian A</v>
      </c>
      <c r="C1104" s="7">
        <f>VLOOKUP($A1104,'Medical Examinations'!$A$1:$P$2336,2,FALSE)</f>
        <v>28.69</v>
      </c>
      <c r="D1104" s="7">
        <f>VLOOKUP($A1104,'Medical Examinations'!$A$1:$P$2336,3,FALSE)</f>
        <v>7.45</v>
      </c>
      <c r="E1104" s="7" t="str">
        <f>VLOOKUP($A1104,'Medical Examinations'!$A$1:$P$2336,13,FALSE)</f>
        <v>No</v>
      </c>
      <c r="F1104" s="7" t="str">
        <f>VLOOKUP($A1104,'Medical Examinations'!$A$1:$P$2336,5,FALSE)</f>
        <v>No</v>
      </c>
      <c r="G1104" s="7" t="str">
        <f>VLOOKUP($A1104,'Medical Examinations'!$A$1:$P$2336,6,FALSE)</f>
        <v>No</v>
      </c>
      <c r="H1104" s="7">
        <f>VLOOKUP($A1104,'Medical Examinations'!$A$1:$P$2336,12,FALSE)</f>
        <v>2</v>
      </c>
      <c r="I1104" s="7" t="str">
        <f>VLOOKUP($A1104,'Medical Examinations'!$A$1:$P$2336,14,FALSE)</f>
        <v>No</v>
      </c>
      <c r="J1104" s="7" t="str">
        <f>VLOOKUP($A1104,'Medical Examinations'!$A$1:$P$2336,15,FALSE)</f>
        <v>Over weight</v>
      </c>
      <c r="K1104" s="7" t="str">
        <f>VLOOKUP($A1104,'Medical Examinations'!$A$1:$P$2336,16,FALSE)</f>
        <v>Diabetes</v>
      </c>
      <c r="L1104" s="12">
        <f>VLOOKUP($A1104,'Hospitalisation Details'!$A$1:$U$2344,18,FALSE)</f>
        <v>26912</v>
      </c>
      <c r="M1104" s="21">
        <f>VLOOKUP($A1104,'Hospitalisation Details'!$A$1:$U$2344,21,FALSE)</f>
        <v>10264.44</v>
      </c>
      <c r="N1104" s="9" t="str">
        <f>VLOOKUP($A1104,'Hospitalisation Details'!$A$1:$U$2344,14,FALSE)</f>
        <v>tier - 3</v>
      </c>
      <c r="O1104" s="9" t="str">
        <f>VLOOKUP($A1104,'Hospitalisation Details'!$A$1:$U$2344,15,FALSE)</f>
        <v>tier - 2</v>
      </c>
      <c r="P1104" s="9" t="str">
        <f>VLOOKUP($A1104,'Hospitalisation Details'!$A$1:$U$2344,16,FALSE)</f>
        <v>R1012</v>
      </c>
      <c r="Q1104" s="9">
        <f>VLOOKUP($A1104,'Hospitalisation Details'!$A$1:$U$2344,20,FALSE)</f>
        <v>49</v>
      </c>
    </row>
    <row r="1105" spans="1:17" ht="15.75" x14ac:dyDescent="0.25">
      <c r="A1105" s="10" t="s">
        <v>1267</v>
      </c>
      <c r="B1105" s="7" t="str">
        <f>VLOOKUP($A1105,'Customer Names'!$A$1:$E$2336,4,FALSE)</f>
        <v xml:space="preserve">  Kaitlin R</v>
      </c>
      <c r="C1105" s="7">
        <f>VLOOKUP($A1105,'Medical Examinations'!$A$1:$P$2336,2,FALSE)</f>
        <v>31.28</v>
      </c>
      <c r="D1105" s="7">
        <f>VLOOKUP($A1105,'Medical Examinations'!$A$1:$P$2336,3,FALSE)</f>
        <v>6.94</v>
      </c>
      <c r="E1105" s="7" t="str">
        <f>VLOOKUP($A1105,'Medical Examinations'!$A$1:$P$2336,13,FALSE)</f>
        <v>Yes</v>
      </c>
      <c r="F1105" s="7" t="str">
        <f>VLOOKUP($A1105,'Medical Examinations'!$A$1:$P$2336,5,FALSE)</f>
        <v>No</v>
      </c>
      <c r="G1105" s="7" t="str">
        <f>VLOOKUP($A1105,'Medical Examinations'!$A$1:$P$2336,6,FALSE)</f>
        <v>No</v>
      </c>
      <c r="H1105" s="7">
        <f>VLOOKUP($A1105,'Medical Examinations'!$A$1:$P$2336,12,FALSE)</f>
        <v>1</v>
      </c>
      <c r="I1105" s="7" t="str">
        <f>VLOOKUP($A1105,'Medical Examinations'!$A$1:$P$2336,14,FALSE)</f>
        <v>No</v>
      </c>
      <c r="J1105" s="7" t="str">
        <f>VLOOKUP($A1105,'Medical Examinations'!$A$1:$P$2336,15,FALSE)</f>
        <v>Obesity</v>
      </c>
      <c r="K1105" s="7" t="str">
        <f>VLOOKUP($A1105,'Medical Examinations'!$A$1:$P$2336,16,FALSE)</f>
        <v>Diabetes</v>
      </c>
      <c r="L1105" s="12">
        <f>VLOOKUP($A1105,'Hospitalisation Details'!$A$1:$U$2344,18,FALSE)</f>
        <v>27621</v>
      </c>
      <c r="M1105" s="21">
        <f>VLOOKUP($A1105,'Hospitalisation Details'!$A$1:$U$2344,21,FALSE)</f>
        <v>10259.129999999999</v>
      </c>
      <c r="N1105" s="9" t="str">
        <f>VLOOKUP($A1105,'Hospitalisation Details'!$A$1:$U$2344,14,FALSE)</f>
        <v>tier - 3</v>
      </c>
      <c r="O1105" s="9" t="str">
        <f>VLOOKUP($A1105,'Hospitalisation Details'!$A$1:$U$2344,15,FALSE)</f>
        <v>tier - 2</v>
      </c>
      <c r="P1105" s="9" t="str">
        <f>VLOOKUP($A1105,'Hospitalisation Details'!$A$1:$U$2344,16,FALSE)</f>
        <v>R1011</v>
      </c>
      <c r="Q1105" s="9">
        <f>VLOOKUP($A1105,'Hospitalisation Details'!$A$1:$U$2344,20,FALSE)</f>
        <v>47</v>
      </c>
    </row>
    <row r="1106" spans="1:17" ht="15.75" x14ac:dyDescent="0.25">
      <c r="A1106" s="10" t="s">
        <v>1266</v>
      </c>
      <c r="B1106" s="7" t="str">
        <f>VLOOKUP($A1106,'Customer Names'!$A$1:$E$2336,4,FALSE)</f>
        <v xml:space="preserve">  Mohammad</v>
      </c>
      <c r="C1106" s="7">
        <f>VLOOKUP($A1106,'Medical Examinations'!$A$1:$P$2336,2,FALSE)</f>
        <v>30.21</v>
      </c>
      <c r="D1106" s="7">
        <f>VLOOKUP($A1106,'Medical Examinations'!$A$1:$P$2336,3,FALSE)</f>
        <v>7.83</v>
      </c>
      <c r="E1106" s="7" t="str">
        <f>VLOOKUP($A1106,'Medical Examinations'!$A$1:$P$2336,13,FALSE)</f>
        <v>No</v>
      </c>
      <c r="F1106" s="7" t="str">
        <f>VLOOKUP($A1106,'Medical Examinations'!$A$1:$P$2336,5,FALSE)</f>
        <v>No</v>
      </c>
      <c r="G1106" s="7" t="str">
        <f>VLOOKUP($A1106,'Medical Examinations'!$A$1:$P$2336,6,FALSE)</f>
        <v>No</v>
      </c>
      <c r="H1106" s="7" t="str">
        <f>VLOOKUP($A1106,'Medical Examinations'!$A$1:$P$2336,12,FALSE)</f>
        <v>0</v>
      </c>
      <c r="I1106" s="7" t="str">
        <f>VLOOKUP($A1106,'Medical Examinations'!$A$1:$P$2336,14,FALSE)</f>
        <v>No</v>
      </c>
      <c r="J1106" s="7" t="str">
        <f>VLOOKUP($A1106,'Medical Examinations'!$A$1:$P$2336,15,FALSE)</f>
        <v>Obesity</v>
      </c>
      <c r="K1106" s="7" t="str">
        <f>VLOOKUP($A1106,'Medical Examinations'!$A$1:$P$2336,16,FALSE)</f>
        <v>Diabetes</v>
      </c>
      <c r="L1106" s="12">
        <f>VLOOKUP($A1106,'Hospitalisation Details'!$A$1:$U$2344,18,FALSE)</f>
        <v>25104</v>
      </c>
      <c r="M1106" s="21">
        <f>VLOOKUP($A1106,'Hospitalisation Details'!$A$1:$U$2344,21,FALSE)</f>
        <v>10231.5</v>
      </c>
      <c r="N1106" s="9" t="str">
        <f>VLOOKUP($A1106,'Hospitalisation Details'!$A$1:$U$2344,14,FALSE)</f>
        <v>tier - 3</v>
      </c>
      <c r="O1106" s="9" t="str">
        <f>VLOOKUP($A1106,'Hospitalisation Details'!$A$1:$U$2344,15,FALSE)</f>
        <v>tier - 1</v>
      </c>
      <c r="P1106" s="9" t="str">
        <f>VLOOKUP($A1106,'Hospitalisation Details'!$A$1:$U$2344,16,FALSE)</f>
        <v>R1012</v>
      </c>
      <c r="Q1106" s="9">
        <f>VLOOKUP($A1106,'Hospitalisation Details'!$A$1:$U$2344,20,FALSE)</f>
        <v>54</v>
      </c>
    </row>
    <row r="1107" spans="1:17" ht="15.75" x14ac:dyDescent="0.25">
      <c r="A1107" s="10" t="s">
        <v>1265</v>
      </c>
      <c r="B1107" s="7" t="str">
        <f>VLOOKUP($A1107,'Customer Names'!$A$1:$E$2336,4,FALSE)</f>
        <v xml:space="preserve">  Charlie</v>
      </c>
      <c r="C1107" s="7">
        <f>VLOOKUP($A1107,'Medical Examinations'!$A$1:$P$2336,2,FALSE)</f>
        <v>38.28</v>
      </c>
      <c r="D1107" s="7">
        <f>VLOOKUP($A1107,'Medical Examinations'!$A$1:$P$2336,3,FALSE)</f>
        <v>10.17</v>
      </c>
      <c r="E1107" s="7" t="str">
        <f>VLOOKUP($A1107,'Medical Examinations'!$A$1:$P$2336,13,FALSE)</f>
        <v>Yes</v>
      </c>
      <c r="F1107" s="7" t="str">
        <f>VLOOKUP($A1107,'Medical Examinations'!$A$1:$P$2336,5,FALSE)</f>
        <v>No</v>
      </c>
      <c r="G1107" s="7" t="str">
        <f>VLOOKUP($A1107,'Medical Examinations'!$A$1:$P$2336,6,FALSE)</f>
        <v>No</v>
      </c>
      <c r="H1107" s="7" t="str">
        <f>VLOOKUP($A1107,'Medical Examinations'!$A$1:$P$2336,12,FALSE)</f>
        <v>0</v>
      </c>
      <c r="I1107" s="7" t="str">
        <f>VLOOKUP($A1107,'Medical Examinations'!$A$1:$P$2336,14,FALSE)</f>
        <v>No</v>
      </c>
      <c r="J1107" s="7" t="str">
        <f>VLOOKUP($A1107,'Medical Examinations'!$A$1:$P$2336,15,FALSE)</f>
        <v>Obesity</v>
      </c>
      <c r="K1107" s="7" t="str">
        <f>VLOOKUP($A1107,'Medical Examinations'!$A$1:$P$2336,16,FALSE)</f>
        <v>Diabetes</v>
      </c>
      <c r="L1107" s="12">
        <f>VLOOKUP($A1107,'Hospitalisation Details'!$A$1:$U$2344,18,FALSE)</f>
        <v>24651</v>
      </c>
      <c r="M1107" s="21">
        <f>VLOOKUP($A1107,'Hospitalisation Details'!$A$1:$U$2344,21,FALSE)</f>
        <v>10226.280000000001</v>
      </c>
      <c r="N1107" s="9" t="str">
        <f>VLOOKUP($A1107,'Hospitalisation Details'!$A$1:$U$2344,14,FALSE)</f>
        <v>tier - 3</v>
      </c>
      <c r="O1107" s="9" t="str">
        <f>VLOOKUP($A1107,'Hospitalisation Details'!$A$1:$U$2344,15,FALSE)</f>
        <v>tier - 3</v>
      </c>
      <c r="P1107" s="9" t="str">
        <f>VLOOKUP($A1107,'Hospitalisation Details'!$A$1:$U$2344,16,FALSE)</f>
        <v>R1013</v>
      </c>
      <c r="Q1107" s="9">
        <f>VLOOKUP($A1107,'Hospitalisation Details'!$A$1:$U$2344,20,FALSE)</f>
        <v>55</v>
      </c>
    </row>
    <row r="1108" spans="1:17" ht="15.75" x14ac:dyDescent="0.25">
      <c r="A1108" s="10" t="s">
        <v>1264</v>
      </c>
      <c r="B1108" s="7" t="str">
        <f>VLOOKUP($A1108,'Customer Names'!$A$1:$E$2336,4,FALSE)</f>
        <v xml:space="preserve">  Brent</v>
      </c>
      <c r="C1108" s="7">
        <f>VLOOKUP($A1108,'Medical Examinations'!$A$1:$P$2336,2,FALSE)</f>
        <v>29.9</v>
      </c>
      <c r="D1108" s="7">
        <f>VLOOKUP($A1108,'Medical Examinations'!$A$1:$P$2336,3,FALSE)</f>
        <v>8.9600000000000009</v>
      </c>
      <c r="E1108" s="7" t="str">
        <f>VLOOKUP($A1108,'Medical Examinations'!$A$1:$P$2336,13,FALSE)</f>
        <v>Yes</v>
      </c>
      <c r="F1108" s="7" t="str">
        <f>VLOOKUP($A1108,'Medical Examinations'!$A$1:$P$2336,5,FALSE)</f>
        <v>No</v>
      </c>
      <c r="G1108" s="7" t="str">
        <f>VLOOKUP($A1108,'Medical Examinations'!$A$1:$P$2336,6,FALSE)</f>
        <v>No</v>
      </c>
      <c r="H1108" s="7" t="str">
        <f>VLOOKUP($A1108,'Medical Examinations'!$A$1:$P$2336,12,FALSE)</f>
        <v>0</v>
      </c>
      <c r="I1108" s="7" t="str">
        <f>VLOOKUP($A1108,'Medical Examinations'!$A$1:$P$2336,14,FALSE)</f>
        <v>No</v>
      </c>
      <c r="J1108" s="7" t="str">
        <f>VLOOKUP($A1108,'Medical Examinations'!$A$1:$P$2336,15,FALSE)</f>
        <v>Over weight</v>
      </c>
      <c r="K1108" s="7" t="str">
        <f>VLOOKUP($A1108,'Medical Examinations'!$A$1:$P$2336,16,FALSE)</f>
        <v>Diabetes</v>
      </c>
      <c r="L1108" s="12">
        <f>VLOOKUP($A1108,'Hospitalisation Details'!$A$1:$U$2344,18,FALSE)</f>
        <v>24741</v>
      </c>
      <c r="M1108" s="21">
        <f>VLOOKUP($A1108,'Hospitalisation Details'!$A$1:$U$2344,21,FALSE)</f>
        <v>10214.64</v>
      </c>
      <c r="N1108" s="9" t="str">
        <f>VLOOKUP($A1108,'Hospitalisation Details'!$A$1:$U$2344,14,FALSE)</f>
        <v>tier - 3</v>
      </c>
      <c r="O1108" s="9" t="str">
        <f>VLOOKUP($A1108,'Hospitalisation Details'!$A$1:$U$2344,15,FALSE)</f>
        <v>tier - 2</v>
      </c>
      <c r="P1108" s="9" t="str">
        <f>VLOOKUP($A1108,'Hospitalisation Details'!$A$1:$U$2344,16,FALSE)</f>
        <v>R1011</v>
      </c>
      <c r="Q1108" s="9">
        <f>VLOOKUP($A1108,'Hospitalisation Details'!$A$1:$U$2344,20,FALSE)</f>
        <v>55</v>
      </c>
    </row>
    <row r="1109" spans="1:17" ht="15.75" x14ac:dyDescent="0.25">
      <c r="A1109" s="10" t="s">
        <v>1263</v>
      </c>
      <c r="B1109" s="7" t="str">
        <f>VLOOKUP($A1109,'Customer Names'!$A$1:$E$2336,4,FALSE)</f>
        <v xml:space="preserve">  Kelli M</v>
      </c>
      <c r="C1109" s="7">
        <f>VLOOKUP($A1109,'Medical Examinations'!$A$1:$P$2336,2,FALSE)</f>
        <v>23.18</v>
      </c>
      <c r="D1109" s="7">
        <f>VLOOKUP($A1109,'Medical Examinations'!$A$1:$P$2336,3,FALSE)</f>
        <v>6.96</v>
      </c>
      <c r="E1109" s="7" t="str">
        <f>VLOOKUP($A1109,'Medical Examinations'!$A$1:$P$2336,13,FALSE)</f>
        <v>Yes</v>
      </c>
      <c r="F1109" s="7" t="str">
        <f>VLOOKUP($A1109,'Medical Examinations'!$A$1:$P$2336,5,FALSE)</f>
        <v>No</v>
      </c>
      <c r="G1109" s="7" t="str">
        <f>VLOOKUP($A1109,'Medical Examinations'!$A$1:$P$2336,6,FALSE)</f>
        <v>No</v>
      </c>
      <c r="H1109" s="7">
        <f>VLOOKUP($A1109,'Medical Examinations'!$A$1:$P$2336,12,FALSE)</f>
        <v>2</v>
      </c>
      <c r="I1109" s="7" t="str">
        <f>VLOOKUP($A1109,'Medical Examinations'!$A$1:$P$2336,14,FALSE)</f>
        <v>No</v>
      </c>
      <c r="J1109" s="7" t="str">
        <f>VLOOKUP($A1109,'Medical Examinations'!$A$1:$P$2336,15,FALSE)</f>
        <v>Normal weight</v>
      </c>
      <c r="K1109" s="7" t="str">
        <f>VLOOKUP($A1109,'Medical Examinations'!$A$1:$P$2336,16,FALSE)</f>
        <v>Diabetes</v>
      </c>
      <c r="L1109" s="12">
        <f>VLOOKUP($A1109,'Hospitalisation Details'!$A$1:$U$2344,18,FALSE)</f>
        <v>25926</v>
      </c>
      <c r="M1109" s="21">
        <f>VLOOKUP($A1109,'Hospitalisation Details'!$A$1:$U$2344,21,FALSE)</f>
        <v>10197.77</v>
      </c>
      <c r="N1109" s="9" t="str">
        <f>VLOOKUP($A1109,'Hospitalisation Details'!$A$1:$U$2344,14,FALSE)</f>
        <v>tier - 3</v>
      </c>
      <c r="O1109" s="9" t="str">
        <f>VLOOKUP($A1109,'Hospitalisation Details'!$A$1:$U$2344,15,FALSE)</f>
        <v>tier - 1</v>
      </c>
      <c r="P1109" s="9" t="str">
        <f>VLOOKUP($A1109,'Hospitalisation Details'!$A$1:$U$2344,16,FALSE)</f>
        <v>R1024</v>
      </c>
      <c r="Q1109" s="9">
        <f>VLOOKUP($A1109,'Hospitalisation Details'!$A$1:$U$2344,20,FALSE)</f>
        <v>52</v>
      </c>
    </row>
    <row r="1110" spans="1:17" ht="15.75" x14ac:dyDescent="0.25">
      <c r="A1110" s="10" t="s">
        <v>1262</v>
      </c>
      <c r="B1110" s="7" t="str">
        <f>VLOOKUP($A1110,'Customer Names'!$A$1:$E$2336,4,FALSE)</f>
        <v xml:space="preserve">  Sheridan H</v>
      </c>
      <c r="C1110" s="7">
        <f>VLOOKUP($A1110,'Medical Examinations'!$A$1:$P$2336,2,FALSE)</f>
        <v>33.020000000000003</v>
      </c>
      <c r="D1110" s="7">
        <f>VLOOKUP($A1110,'Medical Examinations'!$A$1:$P$2336,3,FALSE)</f>
        <v>5.07</v>
      </c>
      <c r="E1110" s="7" t="str">
        <f>VLOOKUP($A1110,'Medical Examinations'!$A$1:$P$2336,13,FALSE)</f>
        <v>Yes</v>
      </c>
      <c r="F1110" s="7" t="str">
        <f>VLOOKUP($A1110,'Medical Examinations'!$A$1:$P$2336,5,FALSE)</f>
        <v>No</v>
      </c>
      <c r="G1110" s="7" t="str">
        <f>VLOOKUP($A1110,'Medical Examinations'!$A$1:$P$2336,6,FALSE)</f>
        <v>No</v>
      </c>
      <c r="H1110" s="7" t="str">
        <f>VLOOKUP($A1110,'Medical Examinations'!$A$1:$P$2336,12,FALSE)</f>
        <v>0</v>
      </c>
      <c r="I1110" s="7" t="str">
        <f>VLOOKUP($A1110,'Medical Examinations'!$A$1:$P$2336,14,FALSE)</f>
        <v>No</v>
      </c>
      <c r="J1110" s="7" t="str">
        <f>VLOOKUP($A1110,'Medical Examinations'!$A$1:$P$2336,15,FALSE)</f>
        <v>Obesity</v>
      </c>
      <c r="K1110" s="7" t="str">
        <f>VLOOKUP($A1110,'Medical Examinations'!$A$1:$P$2336,16,FALSE)</f>
        <v>Normal</v>
      </c>
      <c r="L1110" s="12">
        <f>VLOOKUP($A1110,'Hospitalisation Details'!$A$1:$U$2344,18,FALSE)</f>
        <v>31336</v>
      </c>
      <c r="M1110" s="21">
        <f>VLOOKUP($A1110,'Hospitalisation Details'!$A$1:$U$2344,21,FALSE)</f>
        <v>10191.82</v>
      </c>
      <c r="N1110" s="9" t="str">
        <f>VLOOKUP($A1110,'Hospitalisation Details'!$A$1:$U$2344,14,FALSE)</f>
        <v>tier - 3</v>
      </c>
      <c r="O1110" s="9" t="str">
        <f>VLOOKUP($A1110,'Hospitalisation Details'!$A$1:$U$2344,15,FALSE)</f>
        <v>tier - 2</v>
      </c>
      <c r="P1110" s="9" t="str">
        <f>VLOOKUP($A1110,'Hospitalisation Details'!$A$1:$U$2344,16,FALSE)</f>
        <v>R1026</v>
      </c>
      <c r="Q1110" s="9">
        <f>VLOOKUP($A1110,'Hospitalisation Details'!$A$1:$U$2344,20,FALSE)</f>
        <v>37</v>
      </c>
    </row>
    <row r="1111" spans="1:17" ht="15.75" x14ac:dyDescent="0.25">
      <c r="A1111" s="10" t="s">
        <v>1261</v>
      </c>
      <c r="B1111" s="7" t="str">
        <f>VLOOKUP($A1111,'Customer Names'!$A$1:$E$2336,4,FALSE)</f>
        <v xml:space="preserve">  Sarah M</v>
      </c>
      <c r="C1111" s="7">
        <f>VLOOKUP($A1111,'Medical Examinations'!$A$1:$P$2336,2,FALSE)</f>
        <v>27.29</v>
      </c>
      <c r="D1111" s="7">
        <f>VLOOKUP($A1111,'Medical Examinations'!$A$1:$P$2336,3,FALSE)</f>
        <v>5.85</v>
      </c>
      <c r="E1111" s="7" t="str">
        <f>VLOOKUP($A1111,'Medical Examinations'!$A$1:$P$2336,13,FALSE)</f>
        <v>No</v>
      </c>
      <c r="F1111" s="7" t="str">
        <f>VLOOKUP($A1111,'Medical Examinations'!$A$1:$P$2336,5,FALSE)</f>
        <v>No</v>
      </c>
      <c r="G1111" s="7" t="str">
        <f>VLOOKUP($A1111,'Medical Examinations'!$A$1:$P$2336,6,FALSE)</f>
        <v>No</v>
      </c>
      <c r="H1111" s="7">
        <f>VLOOKUP($A1111,'Medical Examinations'!$A$1:$P$2336,12,FALSE)</f>
        <v>2</v>
      </c>
      <c r="I1111" s="7" t="str">
        <f>VLOOKUP($A1111,'Medical Examinations'!$A$1:$P$2336,14,FALSE)</f>
        <v>No</v>
      </c>
      <c r="J1111" s="7" t="str">
        <f>VLOOKUP($A1111,'Medical Examinations'!$A$1:$P$2336,15,FALSE)</f>
        <v>Over weight</v>
      </c>
      <c r="K1111" s="7" t="str">
        <f>VLOOKUP($A1111,'Medical Examinations'!$A$1:$P$2336,16,FALSE)</f>
        <v>Prediabetes</v>
      </c>
      <c r="L1111" s="12">
        <f>VLOOKUP($A1111,'Hospitalisation Details'!$A$1:$U$2344,18,FALSE)</f>
        <v>26490</v>
      </c>
      <c r="M1111" s="21">
        <f>VLOOKUP($A1111,'Hospitalisation Details'!$A$1:$U$2344,21,FALSE)</f>
        <v>10160.870000000001</v>
      </c>
      <c r="N1111" s="9" t="str">
        <f>VLOOKUP($A1111,'Hospitalisation Details'!$A$1:$U$2344,14,FALSE)</f>
        <v>tier - 3</v>
      </c>
      <c r="O1111" s="9" t="str">
        <f>VLOOKUP($A1111,'Hospitalisation Details'!$A$1:$U$2344,15,FALSE)</f>
        <v>tier - 3</v>
      </c>
      <c r="P1111" s="9" t="str">
        <f>VLOOKUP($A1111,'Hospitalisation Details'!$A$1:$U$2344,16,FALSE)</f>
        <v>R1025</v>
      </c>
      <c r="Q1111" s="9">
        <f>VLOOKUP($A1111,'Hospitalisation Details'!$A$1:$U$2344,20,FALSE)</f>
        <v>50</v>
      </c>
    </row>
    <row r="1112" spans="1:17" ht="15.75" x14ac:dyDescent="0.25">
      <c r="A1112" s="10" t="s">
        <v>1260</v>
      </c>
      <c r="B1112" s="7" t="str">
        <f>VLOOKUP($A1112,'Customer Names'!$A$1:$E$2336,4,FALSE)</f>
        <v xml:space="preserve">  Jennifer</v>
      </c>
      <c r="C1112" s="7">
        <f>VLOOKUP($A1112,'Medical Examinations'!$A$1:$P$2336,2,FALSE)</f>
        <v>23.18</v>
      </c>
      <c r="D1112" s="7">
        <f>VLOOKUP($A1112,'Medical Examinations'!$A$1:$P$2336,3,FALSE)</f>
        <v>10.56</v>
      </c>
      <c r="E1112" s="7" t="str">
        <f>VLOOKUP($A1112,'Medical Examinations'!$A$1:$P$2336,13,FALSE)</f>
        <v>No</v>
      </c>
      <c r="F1112" s="7" t="str">
        <f>VLOOKUP($A1112,'Medical Examinations'!$A$1:$P$2336,5,FALSE)</f>
        <v>No</v>
      </c>
      <c r="G1112" s="7" t="str">
        <f>VLOOKUP($A1112,'Medical Examinations'!$A$1:$P$2336,6,FALSE)</f>
        <v>No</v>
      </c>
      <c r="H1112" s="7">
        <f>VLOOKUP($A1112,'Medical Examinations'!$A$1:$P$2336,12,FALSE)</f>
        <v>2</v>
      </c>
      <c r="I1112" s="7" t="str">
        <f>VLOOKUP($A1112,'Medical Examinations'!$A$1:$P$2336,14,FALSE)</f>
        <v>No</v>
      </c>
      <c r="J1112" s="7" t="str">
        <f>VLOOKUP($A1112,'Medical Examinations'!$A$1:$P$2336,15,FALSE)</f>
        <v>Normal weight</v>
      </c>
      <c r="K1112" s="7" t="str">
        <f>VLOOKUP($A1112,'Medical Examinations'!$A$1:$P$2336,16,FALSE)</f>
        <v>Diabetes</v>
      </c>
      <c r="L1112" s="12">
        <f>VLOOKUP($A1112,'Hospitalisation Details'!$A$1:$U$2344,18,FALSE)</f>
        <v>26950</v>
      </c>
      <c r="M1112" s="21">
        <f>VLOOKUP($A1112,'Hospitalisation Details'!$A$1:$U$2344,21,FALSE)</f>
        <v>10156.780000000001</v>
      </c>
      <c r="N1112" s="9" t="str">
        <f>VLOOKUP($A1112,'Hospitalisation Details'!$A$1:$U$2344,14,FALSE)</f>
        <v>tier - 3</v>
      </c>
      <c r="O1112" s="9" t="str">
        <f>VLOOKUP($A1112,'Hospitalisation Details'!$A$1:$U$2344,15,FALSE)</f>
        <v>tier - 2</v>
      </c>
      <c r="P1112" s="9" t="str">
        <f>VLOOKUP($A1112,'Hospitalisation Details'!$A$1:$U$2344,16,FALSE)</f>
        <v>R1012</v>
      </c>
      <c r="Q1112" s="9">
        <f>VLOOKUP($A1112,'Hospitalisation Details'!$A$1:$U$2344,20,FALSE)</f>
        <v>49</v>
      </c>
    </row>
    <row r="1113" spans="1:17" ht="15.75" x14ac:dyDescent="0.25">
      <c r="A1113" s="10" t="s">
        <v>1259</v>
      </c>
      <c r="B1113" s="7" t="str">
        <f>VLOOKUP($A1113,'Customer Names'!$A$1:$E$2336,4,FALSE)</f>
        <v xml:space="preserve">  Laura J</v>
      </c>
      <c r="C1113" s="7">
        <f>VLOOKUP($A1113,'Medical Examinations'!$A$1:$P$2336,2,FALSE)</f>
        <v>32.659999999999997</v>
      </c>
      <c r="D1113" s="7">
        <f>VLOOKUP($A1113,'Medical Examinations'!$A$1:$P$2336,3,FALSE)</f>
        <v>8.92</v>
      </c>
      <c r="E1113" s="7" t="str">
        <f>VLOOKUP($A1113,'Medical Examinations'!$A$1:$P$2336,13,FALSE)</f>
        <v>Yes</v>
      </c>
      <c r="F1113" s="7" t="str">
        <f>VLOOKUP($A1113,'Medical Examinations'!$A$1:$P$2336,5,FALSE)</f>
        <v>No</v>
      </c>
      <c r="G1113" s="7" t="str">
        <f>VLOOKUP($A1113,'Medical Examinations'!$A$1:$P$2336,6,FALSE)</f>
        <v>No</v>
      </c>
      <c r="H1113" s="7" t="str">
        <f>VLOOKUP($A1113,'Medical Examinations'!$A$1:$P$2336,12,FALSE)</f>
        <v>0</v>
      </c>
      <c r="I1113" s="7" t="str">
        <f>VLOOKUP($A1113,'Medical Examinations'!$A$1:$P$2336,14,FALSE)</f>
        <v>No</v>
      </c>
      <c r="J1113" s="7" t="str">
        <f>VLOOKUP($A1113,'Medical Examinations'!$A$1:$P$2336,15,FALSE)</f>
        <v>Obesity</v>
      </c>
      <c r="K1113" s="7" t="str">
        <f>VLOOKUP($A1113,'Medical Examinations'!$A$1:$P$2336,16,FALSE)</f>
        <v>Diabetes</v>
      </c>
      <c r="L1113" s="12">
        <f>VLOOKUP($A1113,'Hospitalisation Details'!$A$1:$U$2344,18,FALSE)</f>
        <v>29749</v>
      </c>
      <c r="M1113" s="21">
        <f>VLOOKUP($A1113,'Hospitalisation Details'!$A$1:$U$2344,21,FALSE)</f>
        <v>10146.129999999999</v>
      </c>
      <c r="N1113" s="9" t="str">
        <f>VLOOKUP($A1113,'Hospitalisation Details'!$A$1:$U$2344,14,FALSE)</f>
        <v>tier - 3</v>
      </c>
      <c r="O1113" s="9" t="str">
        <f>VLOOKUP($A1113,'Hospitalisation Details'!$A$1:$U$2344,15,FALSE)</f>
        <v>tier - 1</v>
      </c>
      <c r="P1113" s="9" t="str">
        <f>VLOOKUP($A1113,'Hospitalisation Details'!$A$1:$U$2344,16,FALSE)</f>
        <v>R1025</v>
      </c>
      <c r="Q1113" s="9">
        <f>VLOOKUP($A1113,'Hospitalisation Details'!$A$1:$U$2344,20,FALSE)</f>
        <v>41</v>
      </c>
    </row>
    <row r="1114" spans="1:17" ht="15.75" x14ac:dyDescent="0.25">
      <c r="A1114" s="10" t="s">
        <v>1258</v>
      </c>
      <c r="B1114" s="7" t="str">
        <f>VLOOKUP($A1114,'Customer Names'!$A$1:$E$2336,4,FALSE)</f>
        <v xml:space="preserve">  Thomas</v>
      </c>
      <c r="C1114" s="7">
        <f>VLOOKUP($A1114,'Medical Examinations'!$A$1:$P$2336,2,FALSE)</f>
        <v>30.78</v>
      </c>
      <c r="D1114" s="7">
        <f>VLOOKUP($A1114,'Medical Examinations'!$A$1:$P$2336,3,FALSE)</f>
        <v>8.6300000000000008</v>
      </c>
      <c r="E1114" s="7" t="str">
        <f>VLOOKUP($A1114,'Medical Examinations'!$A$1:$P$2336,13,FALSE)</f>
        <v>No</v>
      </c>
      <c r="F1114" s="7" t="str">
        <f>VLOOKUP($A1114,'Medical Examinations'!$A$1:$P$2336,5,FALSE)</f>
        <v>No</v>
      </c>
      <c r="G1114" s="7" t="str">
        <f>VLOOKUP($A1114,'Medical Examinations'!$A$1:$P$2336,6,FALSE)</f>
        <v>No</v>
      </c>
      <c r="H1114" s="7" t="str">
        <f>VLOOKUP($A1114,'Medical Examinations'!$A$1:$P$2336,12,FALSE)</f>
        <v>0</v>
      </c>
      <c r="I1114" s="7" t="str">
        <f>VLOOKUP($A1114,'Medical Examinations'!$A$1:$P$2336,14,FALSE)</f>
        <v>No</v>
      </c>
      <c r="J1114" s="7" t="str">
        <f>VLOOKUP($A1114,'Medical Examinations'!$A$1:$P$2336,15,FALSE)</f>
        <v>Obesity</v>
      </c>
      <c r="K1114" s="7" t="str">
        <f>VLOOKUP($A1114,'Medical Examinations'!$A$1:$P$2336,16,FALSE)</f>
        <v>Diabetes</v>
      </c>
      <c r="L1114" s="12">
        <f>VLOOKUP($A1114,'Hospitalisation Details'!$A$1:$U$2344,18,FALSE)</f>
        <v>27393</v>
      </c>
      <c r="M1114" s="21">
        <f>VLOOKUP($A1114,'Hospitalisation Details'!$A$1:$U$2344,21,FALSE)</f>
        <v>10141.14</v>
      </c>
      <c r="N1114" s="9" t="str">
        <f>VLOOKUP($A1114,'Hospitalisation Details'!$A$1:$U$2344,14,FALSE)</f>
        <v>tier - 3</v>
      </c>
      <c r="O1114" s="9" t="str">
        <f>VLOOKUP($A1114,'Hospitalisation Details'!$A$1:$U$2344,15,FALSE)</f>
        <v>tier - 1</v>
      </c>
      <c r="P1114" s="9" t="str">
        <f>VLOOKUP($A1114,'Hospitalisation Details'!$A$1:$U$2344,16,FALSE)</f>
        <v>R1016</v>
      </c>
      <c r="Q1114" s="9">
        <f>VLOOKUP($A1114,'Hospitalisation Details'!$A$1:$U$2344,20,FALSE)</f>
        <v>48</v>
      </c>
    </row>
    <row r="1115" spans="1:17" ht="15.75" x14ac:dyDescent="0.25">
      <c r="A1115" s="10" t="s">
        <v>1257</v>
      </c>
      <c r="B1115" s="7" t="str">
        <f>VLOOKUP($A1115,'Customer Names'!$A$1:$E$2336,4,FALSE)</f>
        <v xml:space="preserve">  Gisele</v>
      </c>
      <c r="C1115" s="7">
        <f>VLOOKUP($A1115,'Medical Examinations'!$A$1:$P$2336,2,FALSE)</f>
        <v>47.2</v>
      </c>
      <c r="D1115" s="7">
        <f>VLOOKUP($A1115,'Medical Examinations'!$A$1:$P$2336,3,FALSE)</f>
        <v>6.29</v>
      </c>
      <c r="E1115" s="7" t="str">
        <f>VLOOKUP($A1115,'Medical Examinations'!$A$1:$P$2336,13,FALSE)</f>
        <v>Yes</v>
      </c>
      <c r="F1115" s="7" t="str">
        <f>VLOOKUP($A1115,'Medical Examinations'!$A$1:$P$2336,5,FALSE)</f>
        <v>No</v>
      </c>
      <c r="G1115" s="7" t="str">
        <f>VLOOKUP($A1115,'Medical Examinations'!$A$1:$P$2336,6,FALSE)</f>
        <v>Yes</v>
      </c>
      <c r="H1115" s="7">
        <f>VLOOKUP($A1115,'Medical Examinations'!$A$1:$P$2336,12,FALSE)</f>
        <v>1</v>
      </c>
      <c r="I1115" s="7" t="str">
        <f>VLOOKUP($A1115,'Medical Examinations'!$A$1:$P$2336,14,FALSE)</f>
        <v>No</v>
      </c>
      <c r="J1115" s="7" t="str">
        <f>VLOOKUP($A1115,'Medical Examinations'!$A$1:$P$2336,15,FALSE)</f>
        <v>Obesity</v>
      </c>
      <c r="K1115" s="7" t="str">
        <f>VLOOKUP($A1115,'Medical Examinations'!$A$1:$P$2336,16,FALSE)</f>
        <v>Prediabetes</v>
      </c>
      <c r="L1115" s="12">
        <f>VLOOKUP($A1115,'Hospitalisation Details'!$A$1:$U$2344,18,FALSE)</f>
        <v>35678</v>
      </c>
      <c r="M1115" s="21">
        <f>VLOOKUP($A1115,'Hospitalisation Details'!$A$1:$U$2344,21,FALSE)</f>
        <v>10139.84</v>
      </c>
      <c r="N1115" s="9" t="str">
        <f>VLOOKUP($A1115,'Hospitalisation Details'!$A$1:$U$2344,14,FALSE)</f>
        <v>tier - 3</v>
      </c>
      <c r="O1115" s="9" t="str">
        <f>VLOOKUP($A1115,'Hospitalisation Details'!$A$1:$U$2344,15,FALSE)</f>
        <v>tier - 2</v>
      </c>
      <c r="P1115" s="9" t="str">
        <f>VLOOKUP($A1115,'Hospitalisation Details'!$A$1:$U$2344,16,FALSE)</f>
        <v>R1012</v>
      </c>
      <c r="Q1115" s="9">
        <f>VLOOKUP($A1115,'Hospitalisation Details'!$A$1:$U$2344,20,FALSE)</f>
        <v>25</v>
      </c>
    </row>
    <row r="1116" spans="1:17" ht="15.75" x14ac:dyDescent="0.25">
      <c r="A1116" s="10" t="s">
        <v>1256</v>
      </c>
      <c r="B1116" s="7" t="str">
        <f>VLOOKUP($A1116,'Customer Names'!$A$1:$E$2336,4,FALSE)</f>
        <v xml:space="preserve">  Myra L</v>
      </c>
      <c r="C1116" s="7">
        <f>VLOOKUP($A1116,'Medical Examinations'!$A$1:$P$2336,2,FALSE)</f>
        <v>31.6</v>
      </c>
      <c r="D1116" s="7">
        <f>VLOOKUP($A1116,'Medical Examinations'!$A$1:$P$2336,3,FALSE)</f>
        <v>5.75</v>
      </c>
      <c r="E1116" s="7" t="str">
        <f>VLOOKUP($A1116,'Medical Examinations'!$A$1:$P$2336,13,FALSE)</f>
        <v>No</v>
      </c>
      <c r="F1116" s="7" t="str">
        <f>VLOOKUP($A1116,'Medical Examinations'!$A$1:$P$2336,5,FALSE)</f>
        <v>No</v>
      </c>
      <c r="G1116" s="7" t="str">
        <f>VLOOKUP($A1116,'Medical Examinations'!$A$1:$P$2336,6,FALSE)</f>
        <v>No</v>
      </c>
      <c r="H1116" s="7">
        <f>VLOOKUP($A1116,'Medical Examinations'!$A$1:$P$2336,12,FALSE)</f>
        <v>2</v>
      </c>
      <c r="I1116" s="7" t="str">
        <f>VLOOKUP($A1116,'Medical Examinations'!$A$1:$P$2336,14,FALSE)</f>
        <v>No</v>
      </c>
      <c r="J1116" s="7" t="str">
        <f>VLOOKUP($A1116,'Medical Examinations'!$A$1:$P$2336,15,FALSE)</f>
        <v>Obesity</v>
      </c>
      <c r="K1116" s="7" t="str">
        <f>VLOOKUP($A1116,'Medical Examinations'!$A$1:$P$2336,16,FALSE)</f>
        <v>Prediabetes</v>
      </c>
      <c r="L1116" s="12">
        <f>VLOOKUP($A1116,'Hospitalisation Details'!$A$1:$U$2344,18,FALSE)</f>
        <v>26619</v>
      </c>
      <c r="M1116" s="21">
        <f>VLOOKUP($A1116,'Hospitalisation Details'!$A$1:$U$2344,21,FALSE)</f>
        <v>10118.42</v>
      </c>
      <c r="N1116" s="9" t="str">
        <f>VLOOKUP($A1116,'Hospitalisation Details'!$A$1:$U$2344,14,FALSE)</f>
        <v>tier - 3</v>
      </c>
      <c r="O1116" s="9" t="str">
        <f>VLOOKUP($A1116,'Hospitalisation Details'!$A$1:$U$2344,15,FALSE)</f>
        <v>tier - 3</v>
      </c>
      <c r="P1116" s="9" t="str">
        <f>VLOOKUP($A1116,'Hospitalisation Details'!$A$1:$U$2344,16,FALSE)</f>
        <v>R1011</v>
      </c>
      <c r="Q1116" s="9">
        <f>VLOOKUP($A1116,'Hospitalisation Details'!$A$1:$U$2344,20,FALSE)</f>
        <v>50</v>
      </c>
    </row>
    <row r="1117" spans="1:17" ht="15.75" x14ac:dyDescent="0.25">
      <c r="A1117" s="10" t="s">
        <v>1255</v>
      </c>
      <c r="B1117" s="7" t="str">
        <f>VLOOKUP($A1117,'Customer Names'!$A$1:$E$2336,4,FALSE)</f>
        <v xml:space="preserve">  Melissa M</v>
      </c>
      <c r="C1117" s="7">
        <f>VLOOKUP($A1117,'Medical Examinations'!$A$1:$P$2336,2,FALSE)</f>
        <v>33.914999999999999</v>
      </c>
      <c r="D1117" s="7">
        <f>VLOOKUP($A1117,'Medical Examinations'!$A$1:$P$2336,3,FALSE)</f>
        <v>6.66</v>
      </c>
      <c r="E1117" s="7" t="str">
        <f>VLOOKUP($A1117,'Medical Examinations'!$A$1:$P$2336,13,FALSE)</f>
        <v>Yes</v>
      </c>
      <c r="F1117" s="7" t="str">
        <f>VLOOKUP($A1117,'Medical Examinations'!$A$1:$P$2336,5,FALSE)</f>
        <v>No</v>
      </c>
      <c r="G1117" s="7" t="str">
        <f>VLOOKUP($A1117,'Medical Examinations'!$A$1:$P$2336,6,FALSE)</f>
        <v>No</v>
      </c>
      <c r="H1117" s="7">
        <f>VLOOKUP($A1117,'Medical Examinations'!$A$1:$P$2336,12,FALSE)</f>
        <v>1</v>
      </c>
      <c r="I1117" s="7" t="str">
        <f>VLOOKUP($A1117,'Medical Examinations'!$A$1:$P$2336,14,FALSE)</f>
        <v>No</v>
      </c>
      <c r="J1117" s="7" t="str">
        <f>VLOOKUP($A1117,'Medical Examinations'!$A$1:$P$2336,15,FALSE)</f>
        <v>Obesity</v>
      </c>
      <c r="K1117" s="7" t="str">
        <f>VLOOKUP($A1117,'Medical Examinations'!$A$1:$P$2336,16,FALSE)</f>
        <v>Diabetes</v>
      </c>
      <c r="L1117" s="12">
        <f>VLOOKUP($A1117,'Hospitalisation Details'!$A$1:$U$2344,18,FALSE)</f>
        <v>27577</v>
      </c>
      <c r="M1117" s="21">
        <f>VLOOKUP($A1117,'Hospitalisation Details'!$A$1:$U$2344,21,FALSE)</f>
        <v>10115.01</v>
      </c>
      <c r="N1117" s="9" t="str">
        <f>VLOOKUP($A1117,'Hospitalisation Details'!$A$1:$U$2344,14,FALSE)</f>
        <v>tier - 3</v>
      </c>
      <c r="O1117" s="9" t="str">
        <f>VLOOKUP($A1117,'Hospitalisation Details'!$A$1:$U$2344,15,FALSE)</f>
        <v>tier - 3</v>
      </c>
      <c r="P1117" s="9" t="str">
        <f>VLOOKUP($A1117,'Hospitalisation Details'!$A$1:$U$2344,16,FALSE)</f>
        <v>R1012</v>
      </c>
      <c r="Q1117" s="9">
        <f>VLOOKUP($A1117,'Hospitalisation Details'!$A$1:$U$2344,20,FALSE)</f>
        <v>47</v>
      </c>
    </row>
    <row r="1118" spans="1:17" ht="15.75" x14ac:dyDescent="0.25">
      <c r="A1118" s="10" t="s">
        <v>1254</v>
      </c>
      <c r="B1118" s="7" t="str">
        <f>VLOOKUP($A1118,'Customer Names'!$A$1:$E$2336,4,FALSE)</f>
        <v xml:space="preserve">  Eleanor F</v>
      </c>
      <c r="C1118" s="7">
        <f>VLOOKUP($A1118,'Medical Examinations'!$A$1:$P$2336,2,FALSE)</f>
        <v>23.54</v>
      </c>
      <c r="D1118" s="7">
        <f>VLOOKUP($A1118,'Medical Examinations'!$A$1:$P$2336,3,FALSE)</f>
        <v>5.0999999999999996</v>
      </c>
      <c r="E1118" s="7" t="str">
        <f>VLOOKUP($A1118,'Medical Examinations'!$A$1:$P$2336,13,FALSE)</f>
        <v>No</v>
      </c>
      <c r="F1118" s="7" t="str">
        <f>VLOOKUP($A1118,'Medical Examinations'!$A$1:$P$2336,5,FALSE)</f>
        <v>No</v>
      </c>
      <c r="G1118" s="7" t="str">
        <f>VLOOKUP($A1118,'Medical Examinations'!$A$1:$P$2336,6,FALSE)</f>
        <v>No</v>
      </c>
      <c r="H1118" s="7">
        <f>VLOOKUP($A1118,'Medical Examinations'!$A$1:$P$2336,12,FALSE)</f>
        <v>2</v>
      </c>
      <c r="I1118" s="7" t="str">
        <f>VLOOKUP($A1118,'Medical Examinations'!$A$1:$P$2336,14,FALSE)</f>
        <v>No</v>
      </c>
      <c r="J1118" s="7" t="str">
        <f>VLOOKUP($A1118,'Medical Examinations'!$A$1:$P$2336,15,FALSE)</f>
        <v>Normal weight</v>
      </c>
      <c r="K1118" s="7" t="str">
        <f>VLOOKUP($A1118,'Medical Examinations'!$A$1:$P$2336,16,FALSE)</f>
        <v>Normal</v>
      </c>
      <c r="L1118" s="12">
        <f>VLOOKUP($A1118,'Hospitalisation Details'!$A$1:$U$2344,18,FALSE)</f>
        <v>26519</v>
      </c>
      <c r="M1118" s="21">
        <f>VLOOKUP($A1118,'Hospitalisation Details'!$A$1:$U$2344,21,FALSE)</f>
        <v>10107.219999999999</v>
      </c>
      <c r="N1118" s="9" t="str">
        <f>VLOOKUP($A1118,'Hospitalisation Details'!$A$1:$U$2344,14,FALSE)</f>
        <v>tier - 3</v>
      </c>
      <c r="O1118" s="9" t="str">
        <f>VLOOKUP($A1118,'Hospitalisation Details'!$A$1:$U$2344,15,FALSE)</f>
        <v>tier - 1</v>
      </c>
      <c r="P1118" s="9" t="str">
        <f>VLOOKUP($A1118,'Hospitalisation Details'!$A$1:$U$2344,16,FALSE)</f>
        <v>R1013</v>
      </c>
      <c r="Q1118" s="9">
        <f>VLOOKUP($A1118,'Hospitalisation Details'!$A$1:$U$2344,20,FALSE)</f>
        <v>50</v>
      </c>
    </row>
    <row r="1119" spans="1:17" ht="15.75" x14ac:dyDescent="0.25">
      <c r="A1119" s="10" t="s">
        <v>1253</v>
      </c>
      <c r="B1119" s="7" t="str">
        <f>VLOOKUP($A1119,'Customer Names'!$A$1:$E$2336,4,FALSE)</f>
        <v xml:space="preserve">  Elizabeth</v>
      </c>
      <c r="C1119" s="7">
        <f>VLOOKUP($A1119,'Medical Examinations'!$A$1:$P$2336,2,FALSE)</f>
        <v>27.074999999999999</v>
      </c>
      <c r="D1119" s="7">
        <f>VLOOKUP($A1119,'Medical Examinations'!$A$1:$P$2336,3,FALSE)</f>
        <v>4.41</v>
      </c>
      <c r="E1119" s="7" t="str">
        <f>VLOOKUP($A1119,'Medical Examinations'!$A$1:$P$2336,13,FALSE)</f>
        <v>No</v>
      </c>
      <c r="F1119" s="7" t="str">
        <f>VLOOKUP($A1119,'Medical Examinations'!$A$1:$P$2336,5,FALSE)</f>
        <v>No</v>
      </c>
      <c r="G1119" s="7" t="str">
        <f>VLOOKUP($A1119,'Medical Examinations'!$A$1:$P$2336,6,FALSE)</f>
        <v>No</v>
      </c>
      <c r="H1119" s="7">
        <f>VLOOKUP($A1119,'Medical Examinations'!$A$1:$P$2336,12,FALSE)</f>
        <v>2</v>
      </c>
      <c r="I1119" s="7" t="str">
        <f>VLOOKUP($A1119,'Medical Examinations'!$A$1:$P$2336,14,FALSE)</f>
        <v>No</v>
      </c>
      <c r="J1119" s="7" t="str">
        <f>VLOOKUP($A1119,'Medical Examinations'!$A$1:$P$2336,15,FALSE)</f>
        <v>Over weight</v>
      </c>
      <c r="K1119" s="7" t="str">
        <f>VLOOKUP($A1119,'Medical Examinations'!$A$1:$P$2336,16,FALSE)</f>
        <v>Normal</v>
      </c>
      <c r="L1119" s="12">
        <f>VLOOKUP($A1119,'Hospitalisation Details'!$A$1:$U$2344,18,FALSE)</f>
        <v>26591</v>
      </c>
      <c r="M1119" s="21">
        <f>VLOOKUP($A1119,'Hospitalisation Details'!$A$1:$U$2344,21,FALSE)</f>
        <v>10106.129999999999</v>
      </c>
      <c r="N1119" s="9" t="str">
        <f>VLOOKUP($A1119,'Hospitalisation Details'!$A$1:$U$2344,14,FALSE)</f>
        <v>tier - 3</v>
      </c>
      <c r="O1119" s="9" t="str">
        <f>VLOOKUP($A1119,'Hospitalisation Details'!$A$1:$U$2344,15,FALSE)</f>
        <v>tier - 1</v>
      </c>
      <c r="P1119" s="9" t="str">
        <f>VLOOKUP($A1119,'Hospitalisation Details'!$A$1:$U$2344,16,FALSE)</f>
        <v>R1024</v>
      </c>
      <c r="Q1119" s="9">
        <f>VLOOKUP($A1119,'Hospitalisation Details'!$A$1:$U$2344,20,FALSE)</f>
        <v>50</v>
      </c>
    </row>
    <row r="1120" spans="1:17" ht="15.75" x14ac:dyDescent="0.25">
      <c r="A1120" s="10" t="s">
        <v>1252</v>
      </c>
      <c r="B1120" s="7" t="str">
        <f>VLOOKUP($A1120,'Customer Names'!$A$1:$E$2336,4,FALSE)</f>
        <v xml:space="preserve">  Kenneth</v>
      </c>
      <c r="C1120" s="7">
        <f>VLOOKUP($A1120,'Medical Examinations'!$A$1:$P$2336,2,FALSE)</f>
        <v>25.8</v>
      </c>
      <c r="D1120" s="7">
        <f>VLOOKUP($A1120,'Medical Examinations'!$A$1:$P$2336,3,FALSE)</f>
        <v>5.52</v>
      </c>
      <c r="E1120" s="7" t="str">
        <f>VLOOKUP($A1120,'Medical Examinations'!$A$1:$P$2336,13,FALSE)</f>
        <v>Yes</v>
      </c>
      <c r="F1120" s="7" t="str">
        <f>VLOOKUP($A1120,'Medical Examinations'!$A$1:$P$2336,5,FALSE)</f>
        <v>No</v>
      </c>
      <c r="G1120" s="7" t="str">
        <f>VLOOKUP($A1120,'Medical Examinations'!$A$1:$P$2336,6,FALSE)</f>
        <v>No</v>
      </c>
      <c r="H1120" s="7" t="str">
        <f>VLOOKUP($A1120,'Medical Examinations'!$A$1:$P$2336,12,FALSE)</f>
        <v>0</v>
      </c>
      <c r="I1120" s="7" t="str">
        <f>VLOOKUP($A1120,'Medical Examinations'!$A$1:$P$2336,14,FALSE)</f>
        <v>No</v>
      </c>
      <c r="J1120" s="7" t="str">
        <f>VLOOKUP($A1120,'Medical Examinations'!$A$1:$P$2336,15,FALSE)</f>
        <v>Over weight</v>
      </c>
      <c r="K1120" s="7" t="str">
        <f>VLOOKUP($A1120,'Medical Examinations'!$A$1:$P$2336,16,FALSE)</f>
        <v>Normal</v>
      </c>
      <c r="L1120" s="12">
        <f>VLOOKUP($A1120,'Hospitalisation Details'!$A$1:$U$2344,18,FALSE)</f>
        <v>28113</v>
      </c>
      <c r="M1120" s="21">
        <f>VLOOKUP($A1120,'Hospitalisation Details'!$A$1:$U$2344,21,FALSE)</f>
        <v>10096.969999999999</v>
      </c>
      <c r="N1120" s="9" t="str">
        <f>VLOOKUP($A1120,'Hospitalisation Details'!$A$1:$U$2344,14,FALSE)</f>
        <v>tier - 3</v>
      </c>
      <c r="O1120" s="9" t="str">
        <f>VLOOKUP($A1120,'Hospitalisation Details'!$A$1:$U$2344,15,FALSE)</f>
        <v>tier - 2</v>
      </c>
      <c r="P1120" s="9" t="str">
        <f>VLOOKUP($A1120,'Hospitalisation Details'!$A$1:$U$2344,16,FALSE)</f>
        <v>R1011</v>
      </c>
      <c r="Q1120" s="9">
        <f>VLOOKUP($A1120,'Hospitalisation Details'!$A$1:$U$2344,20,FALSE)</f>
        <v>46</v>
      </c>
    </row>
    <row r="1121" spans="1:17" ht="15.75" x14ac:dyDescent="0.25">
      <c r="A1121" s="10" t="s">
        <v>1251</v>
      </c>
      <c r="B1121" s="7" t="str">
        <f>VLOOKUP($A1121,'Customer Names'!$A$1:$E$2336,4,FALSE)</f>
        <v xml:space="preserve">  Robert G</v>
      </c>
      <c r="C1121" s="7">
        <f>VLOOKUP($A1121,'Medical Examinations'!$A$1:$P$2336,2,FALSE)</f>
        <v>36.1</v>
      </c>
      <c r="D1121" s="7">
        <f>VLOOKUP($A1121,'Medical Examinations'!$A$1:$P$2336,3,FALSE)</f>
        <v>4.62</v>
      </c>
      <c r="E1121" s="7" t="str">
        <f>VLOOKUP($A1121,'Medical Examinations'!$A$1:$P$2336,13,FALSE)</f>
        <v>Yes</v>
      </c>
      <c r="F1121" s="7" t="str">
        <f>VLOOKUP($A1121,'Medical Examinations'!$A$1:$P$2336,5,FALSE)</f>
        <v>No</v>
      </c>
      <c r="G1121" s="7" t="str">
        <f>VLOOKUP($A1121,'Medical Examinations'!$A$1:$P$2336,6,FALSE)</f>
        <v>Yes</v>
      </c>
      <c r="H1121" s="7">
        <f>VLOOKUP($A1121,'Medical Examinations'!$A$1:$P$2336,12,FALSE)</f>
        <v>1</v>
      </c>
      <c r="I1121" s="7" t="str">
        <f>VLOOKUP($A1121,'Medical Examinations'!$A$1:$P$2336,14,FALSE)</f>
        <v>No</v>
      </c>
      <c r="J1121" s="7" t="str">
        <f>VLOOKUP($A1121,'Medical Examinations'!$A$1:$P$2336,15,FALSE)</f>
        <v>Obesity</v>
      </c>
      <c r="K1121" s="7" t="str">
        <f>VLOOKUP($A1121,'Medical Examinations'!$A$1:$P$2336,16,FALSE)</f>
        <v>Normal</v>
      </c>
      <c r="L1121" s="12">
        <f>VLOOKUP($A1121,'Hospitalisation Details'!$A$1:$U$2344,18,FALSE)</f>
        <v>25387</v>
      </c>
      <c r="M1121" s="21">
        <f>VLOOKUP($A1121,'Hospitalisation Details'!$A$1:$U$2344,21,FALSE)</f>
        <v>10085.85</v>
      </c>
      <c r="N1121" s="9" t="str">
        <f>VLOOKUP($A1121,'Hospitalisation Details'!$A$1:$U$2344,14,FALSE)</f>
        <v>tier - 3</v>
      </c>
      <c r="O1121" s="9" t="str">
        <f>VLOOKUP($A1121,'Hospitalisation Details'!$A$1:$U$2344,15,FALSE)</f>
        <v>tier - 3</v>
      </c>
      <c r="P1121" s="9" t="str">
        <f>VLOOKUP($A1121,'Hospitalisation Details'!$A$1:$U$2344,16,FALSE)</f>
        <v>R1011</v>
      </c>
      <c r="Q1121" s="9">
        <f>VLOOKUP($A1121,'Hospitalisation Details'!$A$1:$U$2344,20,FALSE)</f>
        <v>53</v>
      </c>
    </row>
    <row r="1122" spans="1:17" ht="15.75" x14ac:dyDescent="0.25">
      <c r="A1122" s="10" t="s">
        <v>1250</v>
      </c>
      <c r="B1122" s="7" t="str">
        <f>VLOOKUP($A1122,'Customer Names'!$A$1:$E$2336,4,FALSE)</f>
        <v xml:space="preserve">  Thomas C</v>
      </c>
      <c r="C1122" s="7">
        <f>VLOOKUP($A1122,'Medical Examinations'!$A$1:$P$2336,2,FALSE)</f>
        <v>30.495000000000001</v>
      </c>
      <c r="D1122" s="7">
        <f>VLOOKUP($A1122,'Medical Examinations'!$A$1:$P$2336,3,FALSE)</f>
        <v>5.74</v>
      </c>
      <c r="E1122" s="7" t="str">
        <f>VLOOKUP($A1122,'Medical Examinations'!$A$1:$P$2336,13,FALSE)</f>
        <v>Yes</v>
      </c>
      <c r="F1122" s="7" t="str">
        <f>VLOOKUP($A1122,'Medical Examinations'!$A$1:$P$2336,5,FALSE)</f>
        <v>No</v>
      </c>
      <c r="G1122" s="7" t="str">
        <f>VLOOKUP($A1122,'Medical Examinations'!$A$1:$P$2336,6,FALSE)</f>
        <v>Yes</v>
      </c>
      <c r="H1122" s="7">
        <f>VLOOKUP($A1122,'Medical Examinations'!$A$1:$P$2336,12,FALSE)</f>
        <v>1</v>
      </c>
      <c r="I1122" s="7" t="str">
        <f>VLOOKUP($A1122,'Medical Examinations'!$A$1:$P$2336,14,FALSE)</f>
        <v>No</v>
      </c>
      <c r="J1122" s="7" t="str">
        <f>VLOOKUP($A1122,'Medical Examinations'!$A$1:$P$2336,15,FALSE)</f>
        <v>Obesity</v>
      </c>
      <c r="K1122" s="7" t="str">
        <f>VLOOKUP($A1122,'Medical Examinations'!$A$1:$P$2336,16,FALSE)</f>
        <v>Prediabetes</v>
      </c>
      <c r="L1122" s="12">
        <f>VLOOKUP($A1122,'Hospitalisation Details'!$A$1:$U$2344,18,FALSE)</f>
        <v>25503</v>
      </c>
      <c r="M1122" s="21">
        <f>VLOOKUP($A1122,'Hospitalisation Details'!$A$1:$U$2344,21,FALSE)</f>
        <v>10072.06</v>
      </c>
      <c r="N1122" s="9" t="str">
        <f>VLOOKUP($A1122,'Hospitalisation Details'!$A$1:$U$2344,14,FALSE)</f>
        <v>tier - 3</v>
      </c>
      <c r="O1122" s="9" t="str">
        <f>VLOOKUP($A1122,'Hospitalisation Details'!$A$1:$U$2344,15,FALSE)</f>
        <v>tier - 1</v>
      </c>
      <c r="P1122" s="9" t="str">
        <f>VLOOKUP($A1122,'Hospitalisation Details'!$A$1:$U$2344,16,FALSE)</f>
        <v>R1017</v>
      </c>
      <c r="Q1122" s="9">
        <f>VLOOKUP($A1122,'Hospitalisation Details'!$A$1:$U$2344,20,FALSE)</f>
        <v>53</v>
      </c>
    </row>
    <row r="1123" spans="1:17" ht="15.75" x14ac:dyDescent="0.25">
      <c r="A1123" s="10" t="s">
        <v>1249</v>
      </c>
      <c r="B1123" s="7" t="str">
        <f>VLOOKUP($A1123,'Customer Names'!$A$1:$E$2336,4,FALSE)</f>
        <v xml:space="preserve">  Matthew J</v>
      </c>
      <c r="C1123" s="7">
        <f>VLOOKUP($A1123,'Medical Examinations'!$A$1:$P$2336,2,FALSE)</f>
        <v>21.4</v>
      </c>
      <c r="D1123" s="7">
        <f>VLOOKUP($A1123,'Medical Examinations'!$A$1:$P$2336,3,FALSE)</f>
        <v>6.3</v>
      </c>
      <c r="E1123" s="7" t="str">
        <f>VLOOKUP($A1123,'Medical Examinations'!$A$1:$P$2336,13,FALSE)</f>
        <v>Yes</v>
      </c>
      <c r="F1123" s="7" t="str">
        <f>VLOOKUP($A1123,'Medical Examinations'!$A$1:$P$2336,5,FALSE)</f>
        <v>No</v>
      </c>
      <c r="G1123" s="7" t="str">
        <f>VLOOKUP($A1123,'Medical Examinations'!$A$1:$P$2336,6,FALSE)</f>
        <v>Yes</v>
      </c>
      <c r="H1123" s="7">
        <f>VLOOKUP($A1123,'Medical Examinations'!$A$1:$P$2336,12,FALSE)</f>
        <v>1</v>
      </c>
      <c r="I1123" s="7" t="str">
        <f>VLOOKUP($A1123,'Medical Examinations'!$A$1:$P$2336,14,FALSE)</f>
        <v>No</v>
      </c>
      <c r="J1123" s="7" t="str">
        <f>VLOOKUP($A1123,'Medical Examinations'!$A$1:$P$2336,15,FALSE)</f>
        <v>Normal weight</v>
      </c>
      <c r="K1123" s="7" t="str">
        <f>VLOOKUP($A1123,'Medical Examinations'!$A$1:$P$2336,16,FALSE)</f>
        <v>Prediabetes</v>
      </c>
      <c r="L1123" s="12">
        <f>VLOOKUP($A1123,'Hospitalisation Details'!$A$1:$U$2344,18,FALSE)</f>
        <v>25437</v>
      </c>
      <c r="M1123" s="21">
        <f>VLOOKUP($A1123,'Hospitalisation Details'!$A$1:$U$2344,21,FALSE)</f>
        <v>10065.41</v>
      </c>
      <c r="N1123" s="9" t="str">
        <f>VLOOKUP($A1123,'Hospitalisation Details'!$A$1:$U$2344,14,FALSE)</f>
        <v>tier - 3</v>
      </c>
      <c r="O1123" s="9" t="str">
        <f>VLOOKUP($A1123,'Hospitalisation Details'!$A$1:$U$2344,15,FALSE)</f>
        <v>tier - 2</v>
      </c>
      <c r="P1123" s="9" t="str">
        <f>VLOOKUP($A1123,'Hospitalisation Details'!$A$1:$U$2344,16,FALSE)</f>
        <v>R1011</v>
      </c>
      <c r="Q1123" s="9">
        <f>VLOOKUP($A1123,'Hospitalisation Details'!$A$1:$U$2344,20,FALSE)</f>
        <v>53</v>
      </c>
    </row>
    <row r="1124" spans="1:17" ht="15.75" x14ac:dyDescent="0.25">
      <c r="A1124" s="10" t="s">
        <v>1248</v>
      </c>
      <c r="B1124" s="7" t="str">
        <f>VLOOKUP($A1124,'Customer Names'!$A$1:$E$2336,4,FALSE)</f>
        <v xml:space="preserve">  Mallory D</v>
      </c>
      <c r="C1124" s="7">
        <f>VLOOKUP($A1124,'Medical Examinations'!$A$1:$P$2336,2,FALSE)</f>
        <v>32.299999999999997</v>
      </c>
      <c r="D1124" s="7">
        <f>VLOOKUP($A1124,'Medical Examinations'!$A$1:$P$2336,3,FALSE)</f>
        <v>10.27</v>
      </c>
      <c r="E1124" s="7" t="str">
        <f>VLOOKUP($A1124,'Medical Examinations'!$A$1:$P$2336,13,FALSE)</f>
        <v>No</v>
      </c>
      <c r="F1124" s="7" t="str">
        <f>VLOOKUP($A1124,'Medical Examinations'!$A$1:$P$2336,5,FALSE)</f>
        <v>No</v>
      </c>
      <c r="G1124" s="7" t="str">
        <f>VLOOKUP($A1124,'Medical Examinations'!$A$1:$P$2336,6,FALSE)</f>
        <v>No</v>
      </c>
      <c r="H1124" s="7" t="str">
        <f>VLOOKUP($A1124,'Medical Examinations'!$A$1:$P$2336,12,FALSE)</f>
        <v>0</v>
      </c>
      <c r="I1124" s="7" t="str">
        <f>VLOOKUP($A1124,'Medical Examinations'!$A$1:$P$2336,14,FALSE)</f>
        <v>No</v>
      </c>
      <c r="J1124" s="7" t="str">
        <f>VLOOKUP($A1124,'Medical Examinations'!$A$1:$P$2336,15,FALSE)</f>
        <v>Obesity</v>
      </c>
      <c r="K1124" s="7" t="str">
        <f>VLOOKUP($A1124,'Medical Examinations'!$A$1:$P$2336,16,FALSE)</f>
        <v>Diabetes</v>
      </c>
      <c r="L1124" s="12">
        <f>VLOOKUP($A1124,'Hospitalisation Details'!$A$1:$U$2344,18,FALSE)</f>
        <v>27271</v>
      </c>
      <c r="M1124" s="21">
        <f>VLOOKUP($A1124,'Hospitalisation Details'!$A$1:$U$2344,21,FALSE)</f>
        <v>10043.25</v>
      </c>
      <c r="N1124" s="9" t="str">
        <f>VLOOKUP($A1124,'Hospitalisation Details'!$A$1:$U$2344,14,FALSE)</f>
        <v>tier - 3</v>
      </c>
      <c r="O1124" s="9" t="str">
        <f>VLOOKUP($A1124,'Hospitalisation Details'!$A$1:$U$2344,15,FALSE)</f>
        <v>tier - 2</v>
      </c>
      <c r="P1124" s="9" t="str">
        <f>VLOOKUP($A1124,'Hospitalisation Details'!$A$1:$U$2344,16,FALSE)</f>
        <v>R1024</v>
      </c>
      <c r="Q1124" s="9">
        <f>VLOOKUP($A1124,'Hospitalisation Details'!$A$1:$U$2344,20,FALSE)</f>
        <v>48</v>
      </c>
    </row>
    <row r="1125" spans="1:17" ht="15.75" x14ac:dyDescent="0.25">
      <c r="A1125" s="10" t="s">
        <v>1247</v>
      </c>
      <c r="B1125" s="7" t="str">
        <f>VLOOKUP($A1125,'Customer Names'!$A$1:$E$2336,4,FALSE)</f>
        <v xml:space="preserve">  Christopher D</v>
      </c>
      <c r="C1125" s="7">
        <f>VLOOKUP($A1125,'Medical Examinations'!$A$1:$P$2336,2,FALSE)</f>
        <v>29.78</v>
      </c>
      <c r="D1125" s="7">
        <f>VLOOKUP($A1125,'Medical Examinations'!$A$1:$P$2336,3,FALSE)</f>
        <v>5.85</v>
      </c>
      <c r="E1125" s="7" t="str">
        <f>VLOOKUP($A1125,'Medical Examinations'!$A$1:$P$2336,13,FALSE)</f>
        <v>No</v>
      </c>
      <c r="F1125" s="7" t="str">
        <f>VLOOKUP($A1125,'Medical Examinations'!$A$1:$P$2336,5,FALSE)</f>
        <v>No</v>
      </c>
      <c r="G1125" s="7" t="str">
        <f>VLOOKUP($A1125,'Medical Examinations'!$A$1:$P$2336,6,FALSE)</f>
        <v>Yes</v>
      </c>
      <c r="H1125" s="7">
        <f>VLOOKUP($A1125,'Medical Examinations'!$A$1:$P$2336,12,FALSE)</f>
        <v>1</v>
      </c>
      <c r="I1125" s="7" t="str">
        <f>VLOOKUP($A1125,'Medical Examinations'!$A$1:$P$2336,14,FALSE)</f>
        <v>No</v>
      </c>
      <c r="J1125" s="7" t="str">
        <f>VLOOKUP($A1125,'Medical Examinations'!$A$1:$P$2336,15,FALSE)</f>
        <v>Over weight</v>
      </c>
      <c r="K1125" s="7" t="str">
        <f>VLOOKUP($A1125,'Medical Examinations'!$A$1:$P$2336,16,FALSE)</f>
        <v>Prediabetes</v>
      </c>
      <c r="L1125" s="12">
        <f>VLOOKUP($A1125,'Hospitalisation Details'!$A$1:$U$2344,18,FALSE)</f>
        <v>29217</v>
      </c>
      <c r="M1125" s="21">
        <f>VLOOKUP($A1125,'Hospitalisation Details'!$A$1:$U$2344,21,FALSE)</f>
        <v>10027.15</v>
      </c>
      <c r="N1125" s="9" t="str">
        <f>VLOOKUP($A1125,'Hospitalisation Details'!$A$1:$U$2344,14,FALSE)</f>
        <v>tier - 3</v>
      </c>
      <c r="O1125" s="9" t="str">
        <f>VLOOKUP($A1125,'Hospitalisation Details'!$A$1:$U$2344,15,FALSE)</f>
        <v>tier - 1</v>
      </c>
      <c r="P1125" s="9" t="str">
        <f>VLOOKUP($A1125,'Hospitalisation Details'!$A$1:$U$2344,16,FALSE)</f>
        <v>R1021</v>
      </c>
      <c r="Q1125" s="9">
        <f>VLOOKUP($A1125,'Hospitalisation Details'!$A$1:$U$2344,20,FALSE)</f>
        <v>43</v>
      </c>
    </row>
    <row r="1126" spans="1:17" ht="15.75" x14ac:dyDescent="0.25">
      <c r="A1126" s="10" t="s">
        <v>1246</v>
      </c>
      <c r="B1126" s="7" t="str">
        <f>VLOOKUP($A1126,'Customer Names'!$A$1:$E$2336,4,FALSE)</f>
        <v xml:space="preserve">  Jamie</v>
      </c>
      <c r="C1126" s="7">
        <f>VLOOKUP($A1126,'Medical Examinations'!$A$1:$P$2336,2,FALSE)</f>
        <v>34.76</v>
      </c>
      <c r="D1126" s="7">
        <f>VLOOKUP($A1126,'Medical Examinations'!$A$1:$P$2336,3,FALSE)</f>
        <v>5.92</v>
      </c>
      <c r="E1126" s="7" t="str">
        <f>VLOOKUP($A1126,'Medical Examinations'!$A$1:$P$2336,13,FALSE)</f>
        <v>Yes</v>
      </c>
      <c r="F1126" s="7" t="str">
        <f>VLOOKUP($A1126,'Medical Examinations'!$A$1:$P$2336,5,FALSE)</f>
        <v>No</v>
      </c>
      <c r="G1126" s="7" t="str">
        <f>VLOOKUP($A1126,'Medical Examinations'!$A$1:$P$2336,6,FALSE)</f>
        <v>No</v>
      </c>
      <c r="H1126" s="7">
        <f>VLOOKUP($A1126,'Medical Examinations'!$A$1:$P$2336,12,FALSE)</f>
        <v>1</v>
      </c>
      <c r="I1126" s="7" t="str">
        <f>VLOOKUP($A1126,'Medical Examinations'!$A$1:$P$2336,14,FALSE)</f>
        <v>No</v>
      </c>
      <c r="J1126" s="7" t="str">
        <f>VLOOKUP($A1126,'Medical Examinations'!$A$1:$P$2336,15,FALSE)</f>
        <v>Obesity</v>
      </c>
      <c r="K1126" s="7" t="str">
        <f>VLOOKUP($A1126,'Medical Examinations'!$A$1:$P$2336,16,FALSE)</f>
        <v>Prediabetes</v>
      </c>
      <c r="L1126" s="12">
        <f>VLOOKUP($A1126,'Hospitalisation Details'!$A$1:$U$2344,18,FALSE)</f>
        <v>32327</v>
      </c>
      <c r="M1126" s="21">
        <f>VLOOKUP($A1126,'Hospitalisation Details'!$A$1:$U$2344,21,FALSE)</f>
        <v>10011.44</v>
      </c>
      <c r="N1126" s="9" t="str">
        <f>VLOOKUP($A1126,'Hospitalisation Details'!$A$1:$U$2344,14,FALSE)</f>
        <v>tier - 3</v>
      </c>
      <c r="O1126" s="9" t="str">
        <f>VLOOKUP($A1126,'Hospitalisation Details'!$A$1:$U$2344,15,FALSE)</f>
        <v>tier - 3</v>
      </c>
      <c r="P1126" s="9" t="str">
        <f>VLOOKUP($A1126,'Hospitalisation Details'!$A$1:$U$2344,16,FALSE)</f>
        <v>R1026</v>
      </c>
      <c r="Q1126" s="9">
        <f>VLOOKUP($A1126,'Hospitalisation Details'!$A$1:$U$2344,20,FALSE)</f>
        <v>34</v>
      </c>
    </row>
    <row r="1127" spans="1:17" ht="15.75" x14ac:dyDescent="0.25">
      <c r="A1127" s="10" t="s">
        <v>1245</v>
      </c>
      <c r="B1127" s="7" t="str">
        <f>VLOOKUP($A1127,'Customer Names'!$A$1:$E$2336,4,FALSE)</f>
        <v xml:space="preserve">  Ariell</v>
      </c>
      <c r="C1127" s="7">
        <f>VLOOKUP($A1127,'Medical Examinations'!$A$1:$P$2336,2,FALSE)</f>
        <v>18.335000000000001</v>
      </c>
      <c r="D1127" s="7">
        <f>VLOOKUP($A1127,'Medical Examinations'!$A$1:$P$2336,3,FALSE)</f>
        <v>10.01</v>
      </c>
      <c r="E1127" s="7" t="str">
        <f>VLOOKUP($A1127,'Medical Examinations'!$A$1:$P$2336,13,FALSE)</f>
        <v>Yes</v>
      </c>
      <c r="F1127" s="7" t="str">
        <f>VLOOKUP($A1127,'Medical Examinations'!$A$1:$P$2336,5,FALSE)</f>
        <v>No</v>
      </c>
      <c r="G1127" s="7" t="str">
        <f>VLOOKUP($A1127,'Medical Examinations'!$A$1:$P$2336,6,FALSE)</f>
        <v>No</v>
      </c>
      <c r="H1127" s="7">
        <f>VLOOKUP($A1127,'Medical Examinations'!$A$1:$P$2336,12,FALSE)</f>
        <v>2</v>
      </c>
      <c r="I1127" s="7" t="str">
        <f>VLOOKUP($A1127,'Medical Examinations'!$A$1:$P$2336,14,FALSE)</f>
        <v>No</v>
      </c>
      <c r="J1127" s="7" t="str">
        <f>VLOOKUP($A1127,'Medical Examinations'!$A$1:$P$2336,15,FALSE)</f>
        <v>Underweight</v>
      </c>
      <c r="K1127" s="7" t="str">
        <f>VLOOKUP($A1127,'Medical Examinations'!$A$1:$P$2336,16,FALSE)</f>
        <v>Diabetes</v>
      </c>
      <c r="L1127" s="12">
        <f>VLOOKUP($A1127,'Hospitalisation Details'!$A$1:$U$2344,18,FALSE)</f>
        <v>25791</v>
      </c>
      <c r="M1127" s="21">
        <f>VLOOKUP($A1127,'Hospitalisation Details'!$A$1:$U$2344,21,FALSE)</f>
        <v>9991.0400000000009</v>
      </c>
      <c r="N1127" s="9" t="str">
        <f>VLOOKUP($A1127,'Hospitalisation Details'!$A$1:$U$2344,14,FALSE)</f>
        <v>tier - 2</v>
      </c>
      <c r="O1127" s="9" t="str">
        <f>VLOOKUP($A1127,'Hospitalisation Details'!$A$1:$U$2344,15,FALSE)</f>
        <v>tier - 3</v>
      </c>
      <c r="P1127" s="9" t="str">
        <f>VLOOKUP($A1127,'Hospitalisation Details'!$A$1:$U$2344,16,FALSE)</f>
        <v>R1012</v>
      </c>
      <c r="Q1127" s="9">
        <f>VLOOKUP($A1127,'Hospitalisation Details'!$A$1:$U$2344,20,FALSE)</f>
        <v>52</v>
      </c>
    </row>
    <row r="1128" spans="1:17" ht="15.75" x14ac:dyDescent="0.25">
      <c r="A1128" s="10" t="s">
        <v>1244</v>
      </c>
      <c r="B1128" s="7" t="str">
        <f>VLOOKUP($A1128,'Customer Names'!$A$1:$E$2336,4,FALSE)</f>
        <v xml:space="preserve">  Christopher</v>
      </c>
      <c r="C1128" s="7">
        <f>VLOOKUP($A1128,'Medical Examinations'!$A$1:$P$2336,2,FALSE)</f>
        <v>32.299999999999997</v>
      </c>
      <c r="D1128" s="7">
        <f>VLOOKUP($A1128,'Medical Examinations'!$A$1:$P$2336,3,FALSE)</f>
        <v>9.59</v>
      </c>
      <c r="E1128" s="7" t="str">
        <f>VLOOKUP($A1128,'Medical Examinations'!$A$1:$P$2336,13,FALSE)</f>
        <v>No</v>
      </c>
      <c r="F1128" s="7" t="str">
        <f>VLOOKUP($A1128,'Medical Examinations'!$A$1:$P$2336,5,FALSE)</f>
        <v>No</v>
      </c>
      <c r="G1128" s="7" t="str">
        <f>VLOOKUP($A1128,'Medical Examinations'!$A$1:$P$2336,6,FALSE)</f>
        <v>No</v>
      </c>
      <c r="H1128" s="7" t="str">
        <f>VLOOKUP($A1128,'Medical Examinations'!$A$1:$P$2336,12,FALSE)</f>
        <v>0</v>
      </c>
      <c r="I1128" s="7" t="str">
        <f>VLOOKUP($A1128,'Medical Examinations'!$A$1:$P$2336,14,FALSE)</f>
        <v>No</v>
      </c>
      <c r="J1128" s="7" t="str">
        <f>VLOOKUP($A1128,'Medical Examinations'!$A$1:$P$2336,15,FALSE)</f>
        <v>Obesity</v>
      </c>
      <c r="K1128" s="7" t="str">
        <f>VLOOKUP($A1128,'Medical Examinations'!$A$1:$P$2336,16,FALSE)</f>
        <v>Diabetes</v>
      </c>
      <c r="L1128" s="12">
        <f>VLOOKUP($A1128,'Hospitalisation Details'!$A$1:$U$2344,18,FALSE)</f>
        <v>26212</v>
      </c>
      <c r="M1128" s="21">
        <f>VLOOKUP($A1128,'Hospitalisation Details'!$A$1:$U$2344,21,FALSE)</f>
        <v>9964.06</v>
      </c>
      <c r="N1128" s="9" t="str">
        <f>VLOOKUP($A1128,'Hospitalisation Details'!$A$1:$U$2344,14,FALSE)</f>
        <v>tier - 2</v>
      </c>
      <c r="O1128" s="9" t="str">
        <f>VLOOKUP($A1128,'Hospitalisation Details'!$A$1:$U$2344,15,FALSE)</f>
        <v>tier - 2</v>
      </c>
      <c r="P1128" s="9" t="str">
        <f>VLOOKUP($A1128,'Hospitalisation Details'!$A$1:$U$2344,16,FALSE)</f>
        <v>R1019</v>
      </c>
      <c r="Q1128" s="9">
        <f>VLOOKUP($A1128,'Hospitalisation Details'!$A$1:$U$2344,20,FALSE)</f>
        <v>51</v>
      </c>
    </row>
    <row r="1129" spans="1:17" ht="15.75" x14ac:dyDescent="0.25">
      <c r="A1129" s="10" t="s">
        <v>1243</v>
      </c>
      <c r="B1129" s="7" t="str">
        <f>VLOOKUP($A1129,'Customer Names'!$A$1:$E$2336,4,FALSE)</f>
        <v xml:space="preserve">  Ryan</v>
      </c>
      <c r="C1129" s="7">
        <f>VLOOKUP($A1129,'Medical Examinations'!$A$1:$P$2336,2,FALSE)</f>
        <v>27.74</v>
      </c>
      <c r="D1129" s="7">
        <f>VLOOKUP($A1129,'Medical Examinations'!$A$1:$P$2336,3,FALSE)</f>
        <v>10.37</v>
      </c>
      <c r="E1129" s="7" t="str">
        <f>VLOOKUP($A1129,'Medical Examinations'!$A$1:$P$2336,13,FALSE)</f>
        <v>No</v>
      </c>
      <c r="F1129" s="7" t="str">
        <f>VLOOKUP($A1129,'Medical Examinations'!$A$1:$P$2336,5,FALSE)</f>
        <v>No</v>
      </c>
      <c r="G1129" s="7" t="str">
        <f>VLOOKUP($A1129,'Medical Examinations'!$A$1:$P$2336,6,FALSE)</f>
        <v>No</v>
      </c>
      <c r="H1129" s="7" t="str">
        <f>VLOOKUP($A1129,'Medical Examinations'!$A$1:$P$2336,12,FALSE)</f>
        <v>0</v>
      </c>
      <c r="I1129" s="7" t="str">
        <f>VLOOKUP($A1129,'Medical Examinations'!$A$1:$P$2336,14,FALSE)</f>
        <v>No</v>
      </c>
      <c r="J1129" s="7" t="str">
        <f>VLOOKUP($A1129,'Medical Examinations'!$A$1:$P$2336,15,FALSE)</f>
        <v>Over weight</v>
      </c>
      <c r="K1129" s="7" t="str">
        <f>VLOOKUP($A1129,'Medical Examinations'!$A$1:$P$2336,16,FALSE)</f>
        <v>Diabetes</v>
      </c>
      <c r="L1129" s="12">
        <f>VLOOKUP($A1129,'Hospitalisation Details'!$A$1:$U$2344,18,FALSE)</f>
        <v>26293</v>
      </c>
      <c r="M1129" s="21">
        <f>VLOOKUP($A1129,'Hospitalisation Details'!$A$1:$U$2344,21,FALSE)</f>
        <v>9957.7199999999993</v>
      </c>
      <c r="N1129" s="9" t="str">
        <f>VLOOKUP($A1129,'Hospitalisation Details'!$A$1:$U$2344,14,FALSE)</f>
        <v>tier - 2</v>
      </c>
      <c r="O1129" s="9" t="str">
        <f>VLOOKUP($A1129,'Hospitalisation Details'!$A$1:$U$2344,15,FALSE)</f>
        <v>tier - 3</v>
      </c>
      <c r="P1129" s="9" t="str">
        <f>VLOOKUP($A1129,'Hospitalisation Details'!$A$1:$U$2344,16,FALSE)</f>
        <v>R1018</v>
      </c>
      <c r="Q1129" s="9">
        <f>VLOOKUP($A1129,'Hospitalisation Details'!$A$1:$U$2344,20,FALSE)</f>
        <v>51</v>
      </c>
    </row>
    <row r="1130" spans="1:17" ht="15.75" x14ac:dyDescent="0.25">
      <c r="A1130" s="10" t="s">
        <v>1242</v>
      </c>
      <c r="B1130" s="7" t="str">
        <f>VLOOKUP($A1130,'Customer Names'!$A$1:$E$2336,4,FALSE)</f>
        <v xml:space="preserve">  Thomas B</v>
      </c>
      <c r="C1130" s="7">
        <f>VLOOKUP($A1130,'Medical Examinations'!$A$1:$P$2336,2,FALSE)</f>
        <v>24</v>
      </c>
      <c r="D1130" s="7">
        <f>VLOOKUP($A1130,'Medical Examinations'!$A$1:$P$2336,3,FALSE)</f>
        <v>4.01</v>
      </c>
      <c r="E1130" s="7" t="str">
        <f>VLOOKUP($A1130,'Medical Examinations'!$A$1:$P$2336,13,FALSE)</f>
        <v>Yes</v>
      </c>
      <c r="F1130" s="7" t="str">
        <f>VLOOKUP($A1130,'Medical Examinations'!$A$1:$P$2336,5,FALSE)</f>
        <v>No</v>
      </c>
      <c r="G1130" s="7" t="str">
        <f>VLOOKUP($A1130,'Medical Examinations'!$A$1:$P$2336,6,FALSE)</f>
        <v>No</v>
      </c>
      <c r="H1130" s="7">
        <f>VLOOKUP($A1130,'Medical Examinations'!$A$1:$P$2336,12,FALSE)</f>
        <v>1</v>
      </c>
      <c r="I1130" s="7" t="str">
        <f>VLOOKUP($A1130,'Medical Examinations'!$A$1:$P$2336,14,FALSE)</f>
        <v>No</v>
      </c>
      <c r="J1130" s="7" t="str">
        <f>VLOOKUP($A1130,'Medical Examinations'!$A$1:$P$2336,15,FALSE)</f>
        <v>Normal weight</v>
      </c>
      <c r="K1130" s="7" t="str">
        <f>VLOOKUP($A1130,'Medical Examinations'!$A$1:$P$2336,16,FALSE)</f>
        <v>Normal</v>
      </c>
      <c r="L1130" s="12">
        <f>VLOOKUP($A1130,'Hospitalisation Details'!$A$1:$U$2344,18,FALSE)</f>
        <v>23631</v>
      </c>
      <c r="M1130" s="21">
        <f>VLOOKUP($A1130,'Hospitalisation Details'!$A$1:$U$2344,21,FALSE)</f>
        <v>9933.44</v>
      </c>
      <c r="N1130" s="9" t="str">
        <f>VLOOKUP($A1130,'Hospitalisation Details'!$A$1:$U$2344,14,FALSE)</f>
        <v>tier - 3</v>
      </c>
      <c r="O1130" s="9" t="str">
        <f>VLOOKUP($A1130,'Hospitalisation Details'!$A$1:$U$2344,15,FALSE)</f>
        <v>tier - 3</v>
      </c>
      <c r="P1130" s="9" t="str">
        <f>VLOOKUP($A1130,'Hospitalisation Details'!$A$1:$U$2344,16,FALSE)</f>
        <v>R1013</v>
      </c>
      <c r="Q1130" s="9">
        <f>VLOOKUP($A1130,'Hospitalisation Details'!$A$1:$U$2344,20,FALSE)</f>
        <v>58</v>
      </c>
    </row>
    <row r="1131" spans="1:17" ht="15.75" x14ac:dyDescent="0.25">
      <c r="A1131" s="10" t="s">
        <v>1241</v>
      </c>
      <c r="B1131" s="7" t="str">
        <f>VLOOKUP($A1131,'Customer Names'!$A$1:$E$2336,4,FALSE)</f>
        <v xml:space="preserve">  Katie</v>
      </c>
      <c r="C1131" s="7">
        <f>VLOOKUP($A1131,'Medical Examinations'!$A$1:$P$2336,2,FALSE)</f>
        <v>31.78</v>
      </c>
      <c r="D1131" s="7">
        <f>VLOOKUP($A1131,'Medical Examinations'!$A$1:$P$2336,3,FALSE)</f>
        <v>4.24</v>
      </c>
      <c r="E1131" s="7" t="str">
        <f>VLOOKUP($A1131,'Medical Examinations'!$A$1:$P$2336,13,FALSE)</f>
        <v>Yes</v>
      </c>
      <c r="F1131" s="7" t="str">
        <f>VLOOKUP($A1131,'Medical Examinations'!$A$1:$P$2336,5,FALSE)</f>
        <v>No</v>
      </c>
      <c r="G1131" s="7" t="str">
        <f>VLOOKUP($A1131,'Medical Examinations'!$A$1:$P$2336,6,FALSE)</f>
        <v>Yes</v>
      </c>
      <c r="H1131" s="7">
        <f>VLOOKUP($A1131,'Medical Examinations'!$A$1:$P$2336,12,FALSE)</f>
        <v>1</v>
      </c>
      <c r="I1131" s="7" t="str">
        <f>VLOOKUP($A1131,'Medical Examinations'!$A$1:$P$2336,14,FALSE)</f>
        <v>No</v>
      </c>
      <c r="J1131" s="7" t="str">
        <f>VLOOKUP($A1131,'Medical Examinations'!$A$1:$P$2336,15,FALSE)</f>
        <v>Obesity</v>
      </c>
      <c r="K1131" s="7" t="str">
        <f>VLOOKUP($A1131,'Medical Examinations'!$A$1:$P$2336,16,FALSE)</f>
        <v>Normal</v>
      </c>
      <c r="L1131" s="12">
        <f>VLOOKUP($A1131,'Hospitalisation Details'!$A$1:$U$2344,18,FALSE)</f>
        <v>30653</v>
      </c>
      <c r="M1131" s="21">
        <f>VLOOKUP($A1131,'Hospitalisation Details'!$A$1:$U$2344,21,FALSE)</f>
        <v>9931.9599999999991</v>
      </c>
      <c r="N1131" s="9" t="str">
        <f>VLOOKUP($A1131,'Hospitalisation Details'!$A$1:$U$2344,14,FALSE)</f>
        <v>tier - 2</v>
      </c>
      <c r="O1131" s="9" t="str">
        <f>VLOOKUP($A1131,'Hospitalisation Details'!$A$1:$U$2344,15,FALSE)</f>
        <v>tier - 2</v>
      </c>
      <c r="P1131" s="9" t="str">
        <f>VLOOKUP($A1131,'Hospitalisation Details'!$A$1:$U$2344,16,FALSE)</f>
        <v>R1012</v>
      </c>
      <c r="Q1131" s="9">
        <f>VLOOKUP($A1131,'Hospitalisation Details'!$A$1:$U$2344,20,FALSE)</f>
        <v>39</v>
      </c>
    </row>
    <row r="1132" spans="1:17" ht="15.75" x14ac:dyDescent="0.25">
      <c r="A1132" s="10" t="s">
        <v>1240</v>
      </c>
      <c r="B1132" s="7" t="str">
        <f>VLOOKUP($A1132,'Customer Names'!$A$1:$E$2336,4,FALSE)</f>
        <v xml:space="preserve">  Rachelle L</v>
      </c>
      <c r="C1132" s="7">
        <f>VLOOKUP($A1132,'Medical Examinations'!$A$1:$P$2336,2,FALSE)</f>
        <v>32.25</v>
      </c>
      <c r="D1132" s="7">
        <f>VLOOKUP($A1132,'Medical Examinations'!$A$1:$P$2336,3,FALSE)</f>
        <v>5.36</v>
      </c>
      <c r="E1132" s="7" t="str">
        <f>VLOOKUP($A1132,'Medical Examinations'!$A$1:$P$2336,13,FALSE)</f>
        <v>Yes</v>
      </c>
      <c r="F1132" s="7" t="str">
        <f>VLOOKUP($A1132,'Medical Examinations'!$A$1:$P$2336,5,FALSE)</f>
        <v>No</v>
      </c>
      <c r="G1132" s="7" t="str">
        <f>VLOOKUP($A1132,'Medical Examinations'!$A$1:$P$2336,6,FALSE)</f>
        <v>No</v>
      </c>
      <c r="H1132" s="7" t="str">
        <f>VLOOKUP($A1132,'Medical Examinations'!$A$1:$P$2336,12,FALSE)</f>
        <v>0</v>
      </c>
      <c r="I1132" s="7" t="str">
        <f>VLOOKUP($A1132,'Medical Examinations'!$A$1:$P$2336,14,FALSE)</f>
        <v>No</v>
      </c>
      <c r="J1132" s="7" t="str">
        <f>VLOOKUP($A1132,'Medical Examinations'!$A$1:$P$2336,15,FALSE)</f>
        <v>Obesity</v>
      </c>
      <c r="K1132" s="7" t="str">
        <f>VLOOKUP($A1132,'Medical Examinations'!$A$1:$P$2336,16,FALSE)</f>
        <v>Normal</v>
      </c>
      <c r="L1132" s="12">
        <f>VLOOKUP($A1132,'Hospitalisation Details'!$A$1:$U$2344,18,FALSE)</f>
        <v>31278</v>
      </c>
      <c r="M1132" s="21">
        <f>VLOOKUP($A1132,'Hospitalisation Details'!$A$1:$U$2344,21,FALSE)</f>
        <v>9930.64</v>
      </c>
      <c r="N1132" s="9" t="str">
        <f>VLOOKUP($A1132,'Hospitalisation Details'!$A$1:$U$2344,14,FALSE)</f>
        <v>tier - 2</v>
      </c>
      <c r="O1132" s="9" t="str">
        <f>VLOOKUP($A1132,'Hospitalisation Details'!$A$1:$U$2344,15,FALSE)</f>
        <v>tier - 3</v>
      </c>
      <c r="P1132" s="9" t="str">
        <f>VLOOKUP($A1132,'Hospitalisation Details'!$A$1:$U$2344,16,FALSE)</f>
        <v>R1025</v>
      </c>
      <c r="Q1132" s="9">
        <f>VLOOKUP($A1132,'Hospitalisation Details'!$A$1:$U$2344,20,FALSE)</f>
        <v>37</v>
      </c>
    </row>
    <row r="1133" spans="1:17" ht="15.75" x14ac:dyDescent="0.25">
      <c r="A1133" s="10" t="s">
        <v>1239</v>
      </c>
      <c r="B1133" s="7" t="str">
        <f>VLOOKUP($A1133,'Customer Names'!$A$1:$E$2336,4,FALSE)</f>
        <v xml:space="preserve">  Colleen</v>
      </c>
      <c r="C1133" s="7">
        <f>VLOOKUP($A1133,'Medical Examinations'!$A$1:$P$2336,2,FALSE)</f>
        <v>30.114999999999998</v>
      </c>
      <c r="D1133" s="7">
        <f>VLOOKUP($A1133,'Medical Examinations'!$A$1:$P$2336,3,FALSE)</f>
        <v>4.99</v>
      </c>
      <c r="E1133" s="7" t="str">
        <f>VLOOKUP($A1133,'Medical Examinations'!$A$1:$P$2336,13,FALSE)</f>
        <v>No</v>
      </c>
      <c r="F1133" s="7" t="str">
        <f>VLOOKUP($A1133,'Medical Examinations'!$A$1:$P$2336,5,FALSE)</f>
        <v>No</v>
      </c>
      <c r="G1133" s="7" t="str">
        <f>VLOOKUP($A1133,'Medical Examinations'!$A$1:$P$2336,6,FALSE)</f>
        <v>No</v>
      </c>
      <c r="H1133" s="7">
        <f>VLOOKUP($A1133,'Medical Examinations'!$A$1:$P$2336,12,FALSE)</f>
        <v>2</v>
      </c>
      <c r="I1133" s="7" t="str">
        <f>VLOOKUP($A1133,'Medical Examinations'!$A$1:$P$2336,14,FALSE)</f>
        <v>No</v>
      </c>
      <c r="J1133" s="7" t="str">
        <f>VLOOKUP($A1133,'Medical Examinations'!$A$1:$P$2336,15,FALSE)</f>
        <v>Obesity</v>
      </c>
      <c r="K1133" s="7" t="str">
        <f>VLOOKUP($A1133,'Medical Examinations'!$A$1:$P$2336,16,FALSE)</f>
        <v>Normal</v>
      </c>
      <c r="L1133" s="12">
        <f>VLOOKUP($A1133,'Hospitalisation Details'!$A$1:$U$2344,18,FALSE)</f>
        <v>26556</v>
      </c>
      <c r="M1133" s="21">
        <f>VLOOKUP($A1133,'Hospitalisation Details'!$A$1:$U$2344,21,FALSE)</f>
        <v>9910.36</v>
      </c>
      <c r="N1133" s="9" t="str">
        <f>VLOOKUP($A1133,'Hospitalisation Details'!$A$1:$U$2344,14,FALSE)</f>
        <v>tier - 2</v>
      </c>
      <c r="O1133" s="9" t="str">
        <f>VLOOKUP($A1133,'Hospitalisation Details'!$A$1:$U$2344,15,FALSE)</f>
        <v>tier - 3</v>
      </c>
      <c r="P1133" s="9" t="str">
        <f>VLOOKUP($A1133,'Hospitalisation Details'!$A$1:$U$2344,16,FALSE)</f>
        <v>R1012</v>
      </c>
      <c r="Q1133" s="9">
        <f>VLOOKUP($A1133,'Hospitalisation Details'!$A$1:$U$2344,20,FALSE)</f>
        <v>50</v>
      </c>
    </row>
    <row r="1134" spans="1:17" ht="15.75" x14ac:dyDescent="0.25">
      <c r="A1134" s="10" t="s">
        <v>1238</v>
      </c>
      <c r="B1134" s="7" t="str">
        <f>VLOOKUP($A1134,'Customer Names'!$A$1:$E$2336,4,FALSE)</f>
        <v xml:space="preserve">  Gregory A</v>
      </c>
      <c r="C1134" s="7">
        <f>VLOOKUP($A1134,'Medical Examinations'!$A$1:$P$2336,2,FALSE)</f>
        <v>22.41</v>
      </c>
      <c r="D1134" s="7">
        <f>VLOOKUP($A1134,'Medical Examinations'!$A$1:$P$2336,3,FALSE)</f>
        <v>8.68</v>
      </c>
      <c r="E1134" s="7" t="str">
        <f>VLOOKUP($A1134,'Medical Examinations'!$A$1:$P$2336,13,FALSE)</f>
        <v>No</v>
      </c>
      <c r="F1134" s="7" t="str">
        <f>VLOOKUP($A1134,'Medical Examinations'!$A$1:$P$2336,5,FALSE)</f>
        <v>No</v>
      </c>
      <c r="G1134" s="7" t="str">
        <f>VLOOKUP($A1134,'Medical Examinations'!$A$1:$P$2336,6,FALSE)</f>
        <v>No</v>
      </c>
      <c r="H1134" s="7" t="str">
        <f>VLOOKUP($A1134,'Medical Examinations'!$A$1:$P$2336,12,FALSE)</f>
        <v>0</v>
      </c>
      <c r="I1134" s="7" t="str">
        <f>VLOOKUP($A1134,'Medical Examinations'!$A$1:$P$2336,14,FALSE)</f>
        <v>No</v>
      </c>
      <c r="J1134" s="7" t="str">
        <f>VLOOKUP($A1134,'Medical Examinations'!$A$1:$P$2336,15,FALSE)</f>
        <v>Normal weight</v>
      </c>
      <c r="K1134" s="7" t="str">
        <f>VLOOKUP($A1134,'Medical Examinations'!$A$1:$P$2336,16,FALSE)</f>
        <v>Diabetes</v>
      </c>
      <c r="L1134" s="12">
        <f>VLOOKUP($A1134,'Hospitalisation Details'!$A$1:$U$2344,18,FALSE)</f>
        <v>22875</v>
      </c>
      <c r="M1134" s="21">
        <f>VLOOKUP($A1134,'Hospitalisation Details'!$A$1:$U$2344,21,FALSE)</f>
        <v>9907.83</v>
      </c>
      <c r="N1134" s="9" t="str">
        <f>VLOOKUP($A1134,'Hospitalisation Details'!$A$1:$U$2344,14,FALSE)</f>
        <v>tier - 3</v>
      </c>
      <c r="O1134" s="9" t="str">
        <f>VLOOKUP($A1134,'Hospitalisation Details'!$A$1:$U$2344,15,FALSE)</f>
        <v>tier - 2</v>
      </c>
      <c r="P1134" s="9" t="str">
        <f>VLOOKUP($A1134,'Hospitalisation Details'!$A$1:$U$2344,16,FALSE)</f>
        <v>R1013</v>
      </c>
      <c r="Q1134" s="9">
        <f>VLOOKUP($A1134,'Hospitalisation Details'!$A$1:$U$2344,20,FALSE)</f>
        <v>60</v>
      </c>
    </row>
    <row r="1135" spans="1:17" ht="15.75" x14ac:dyDescent="0.25">
      <c r="A1135" s="10" t="s">
        <v>1237</v>
      </c>
      <c r="B1135" s="7" t="str">
        <f>VLOOKUP($A1135,'Customer Names'!$A$1:$E$2336,4,FALSE)</f>
        <v xml:space="preserve">  Lara</v>
      </c>
      <c r="C1135" s="7">
        <f>VLOOKUP($A1135,'Medical Examinations'!$A$1:$P$2336,2,FALSE)</f>
        <v>45.72</v>
      </c>
      <c r="D1135" s="7">
        <f>VLOOKUP($A1135,'Medical Examinations'!$A$1:$P$2336,3,FALSE)</f>
        <v>4.2300000000000004</v>
      </c>
      <c r="E1135" s="7" t="str">
        <f>VLOOKUP($A1135,'Medical Examinations'!$A$1:$P$2336,13,FALSE)</f>
        <v>Yes</v>
      </c>
      <c r="F1135" s="7" t="str">
        <f>VLOOKUP($A1135,'Medical Examinations'!$A$1:$P$2336,5,FALSE)</f>
        <v>No</v>
      </c>
      <c r="G1135" s="7" t="str">
        <f>VLOOKUP($A1135,'Medical Examinations'!$A$1:$P$2336,6,FALSE)</f>
        <v>No</v>
      </c>
      <c r="H1135" s="7" t="str">
        <f>VLOOKUP($A1135,'Medical Examinations'!$A$1:$P$2336,12,FALSE)</f>
        <v>0</v>
      </c>
      <c r="I1135" s="7" t="str">
        <f>VLOOKUP($A1135,'Medical Examinations'!$A$1:$P$2336,14,FALSE)</f>
        <v>No</v>
      </c>
      <c r="J1135" s="7" t="str">
        <f>VLOOKUP($A1135,'Medical Examinations'!$A$1:$P$2336,15,FALSE)</f>
        <v>Obesity</v>
      </c>
      <c r="K1135" s="7" t="str">
        <f>VLOOKUP($A1135,'Medical Examinations'!$A$1:$P$2336,16,FALSE)</f>
        <v>Normal</v>
      </c>
      <c r="L1135" s="12">
        <f>VLOOKUP($A1135,'Hospitalisation Details'!$A$1:$U$2344,18,FALSE)</f>
        <v>35254</v>
      </c>
      <c r="M1135" s="21">
        <f>VLOOKUP($A1135,'Hospitalisation Details'!$A$1:$U$2344,21,FALSE)</f>
        <v>9894.69</v>
      </c>
      <c r="N1135" s="9" t="str">
        <f>VLOOKUP($A1135,'Hospitalisation Details'!$A$1:$U$2344,14,FALSE)</f>
        <v>tier - 2</v>
      </c>
      <c r="O1135" s="9" t="str">
        <f>VLOOKUP($A1135,'Hospitalisation Details'!$A$1:$U$2344,15,FALSE)</f>
        <v>tier - 3</v>
      </c>
      <c r="P1135" s="9" t="str">
        <f>VLOOKUP($A1135,'Hospitalisation Details'!$A$1:$U$2344,16,FALSE)</f>
        <v>R1012</v>
      </c>
      <c r="Q1135" s="9">
        <f>VLOOKUP($A1135,'Hospitalisation Details'!$A$1:$U$2344,20,FALSE)</f>
        <v>26</v>
      </c>
    </row>
    <row r="1136" spans="1:17" ht="15.75" x14ac:dyDescent="0.25">
      <c r="A1136" s="10" t="s">
        <v>1236</v>
      </c>
      <c r="B1136" s="7" t="str">
        <f>VLOOKUP($A1136,'Customer Names'!$A$1:$E$2336,4,FALSE)</f>
        <v xml:space="preserve">  Megan</v>
      </c>
      <c r="C1136" s="7">
        <f>VLOOKUP($A1136,'Medical Examinations'!$A$1:$P$2336,2,FALSE)</f>
        <v>25</v>
      </c>
      <c r="D1136" s="7">
        <f>VLOOKUP($A1136,'Medical Examinations'!$A$1:$P$2336,3,FALSE)</f>
        <v>5.32</v>
      </c>
      <c r="E1136" s="7" t="str">
        <f>VLOOKUP($A1136,'Medical Examinations'!$A$1:$P$2336,13,FALSE)</f>
        <v>Yes</v>
      </c>
      <c r="F1136" s="7" t="str">
        <f>VLOOKUP($A1136,'Medical Examinations'!$A$1:$P$2336,5,FALSE)</f>
        <v>No</v>
      </c>
      <c r="G1136" s="7" t="str">
        <f>VLOOKUP($A1136,'Medical Examinations'!$A$1:$P$2336,6,FALSE)</f>
        <v>No</v>
      </c>
      <c r="H1136" s="7">
        <f>VLOOKUP($A1136,'Medical Examinations'!$A$1:$P$2336,12,FALSE)</f>
        <v>2</v>
      </c>
      <c r="I1136" s="7" t="str">
        <f>VLOOKUP($A1136,'Medical Examinations'!$A$1:$P$2336,14,FALSE)</f>
        <v>No</v>
      </c>
      <c r="J1136" s="7" t="str">
        <f>VLOOKUP($A1136,'Medical Examinations'!$A$1:$P$2336,15,FALSE)</f>
        <v>Over weight</v>
      </c>
      <c r="K1136" s="7" t="str">
        <f>VLOOKUP($A1136,'Medical Examinations'!$A$1:$P$2336,16,FALSE)</f>
        <v>Normal</v>
      </c>
      <c r="L1136" s="12">
        <f>VLOOKUP($A1136,'Hospitalisation Details'!$A$1:$U$2344,18,FALSE)</f>
        <v>24416</v>
      </c>
      <c r="M1136" s="21">
        <f>VLOOKUP($A1136,'Hospitalisation Details'!$A$1:$U$2344,21,FALSE)</f>
        <v>9890.23</v>
      </c>
      <c r="N1136" s="9" t="str">
        <f>VLOOKUP($A1136,'Hospitalisation Details'!$A$1:$U$2344,14,FALSE)</f>
        <v>tier - 3</v>
      </c>
      <c r="O1136" s="9" t="str">
        <f>VLOOKUP($A1136,'Hospitalisation Details'!$A$1:$U$2344,15,FALSE)</f>
        <v>tier - 3</v>
      </c>
      <c r="P1136" s="9" t="str">
        <f>VLOOKUP($A1136,'Hospitalisation Details'!$A$1:$U$2344,16,FALSE)</f>
        <v>R1013</v>
      </c>
      <c r="Q1136" s="9">
        <f>VLOOKUP($A1136,'Hospitalisation Details'!$A$1:$U$2344,20,FALSE)</f>
        <v>56</v>
      </c>
    </row>
    <row r="1137" spans="1:17" ht="15.75" x14ac:dyDescent="0.25">
      <c r="A1137" s="10" t="s">
        <v>1235</v>
      </c>
      <c r="B1137" s="7" t="str">
        <f>VLOOKUP($A1137,'Customer Names'!$A$1:$E$2336,4,FALSE)</f>
        <v xml:space="preserve">  Sara</v>
      </c>
      <c r="C1137" s="7">
        <f>VLOOKUP($A1137,'Medical Examinations'!$A$1:$P$2336,2,FALSE)</f>
        <v>39.5</v>
      </c>
      <c r="D1137" s="7">
        <f>VLOOKUP($A1137,'Medical Examinations'!$A$1:$P$2336,3,FALSE)</f>
        <v>6.66</v>
      </c>
      <c r="E1137" s="7" t="str">
        <f>VLOOKUP($A1137,'Medical Examinations'!$A$1:$P$2336,13,FALSE)</f>
        <v>No</v>
      </c>
      <c r="F1137" s="7" t="str">
        <f>VLOOKUP($A1137,'Medical Examinations'!$A$1:$P$2336,5,FALSE)</f>
        <v>No</v>
      </c>
      <c r="G1137" s="7" t="str">
        <f>VLOOKUP($A1137,'Medical Examinations'!$A$1:$P$2336,6,FALSE)</f>
        <v>No</v>
      </c>
      <c r="H1137" s="7" t="str">
        <f>VLOOKUP($A1137,'Medical Examinations'!$A$1:$P$2336,12,FALSE)</f>
        <v>0</v>
      </c>
      <c r="I1137" s="7" t="str">
        <f>VLOOKUP($A1137,'Medical Examinations'!$A$1:$P$2336,14,FALSE)</f>
        <v>No</v>
      </c>
      <c r="J1137" s="7" t="str">
        <f>VLOOKUP($A1137,'Medical Examinations'!$A$1:$P$2336,15,FALSE)</f>
        <v>Obesity</v>
      </c>
      <c r="K1137" s="7" t="str">
        <f>VLOOKUP($A1137,'Medical Examinations'!$A$1:$P$2336,16,FALSE)</f>
        <v>Diabetes</v>
      </c>
      <c r="L1137" s="12">
        <f>VLOOKUP($A1137,'Hospitalisation Details'!$A$1:$U$2344,18,FALSE)</f>
        <v>26245</v>
      </c>
      <c r="M1137" s="21">
        <f>VLOOKUP($A1137,'Hospitalisation Details'!$A$1:$U$2344,21,FALSE)</f>
        <v>9880.07</v>
      </c>
      <c r="N1137" s="9" t="str">
        <f>VLOOKUP($A1137,'Hospitalisation Details'!$A$1:$U$2344,14,FALSE)</f>
        <v>tier - 2</v>
      </c>
      <c r="O1137" s="9" t="str">
        <f>VLOOKUP($A1137,'Hospitalisation Details'!$A$1:$U$2344,15,FALSE)</f>
        <v>tier - 3</v>
      </c>
      <c r="P1137" s="9" t="str">
        <f>VLOOKUP($A1137,'Hospitalisation Details'!$A$1:$U$2344,16,FALSE)</f>
        <v>R1011</v>
      </c>
      <c r="Q1137" s="9">
        <f>VLOOKUP($A1137,'Hospitalisation Details'!$A$1:$U$2344,20,FALSE)</f>
        <v>51</v>
      </c>
    </row>
    <row r="1138" spans="1:17" ht="15.75" x14ac:dyDescent="0.25">
      <c r="A1138" s="10" t="s">
        <v>1234</v>
      </c>
      <c r="B1138" s="7" t="str">
        <f>VLOOKUP($A1138,'Customer Names'!$A$1:$E$2336,4,FALSE)</f>
        <v xml:space="preserve">  Lucie J</v>
      </c>
      <c r="C1138" s="7">
        <f>VLOOKUP($A1138,'Medical Examinations'!$A$1:$P$2336,2,FALSE)</f>
        <v>37.729999999999997</v>
      </c>
      <c r="D1138" s="7">
        <f>VLOOKUP($A1138,'Medical Examinations'!$A$1:$P$2336,3,FALSE)</f>
        <v>7.4</v>
      </c>
      <c r="E1138" s="7" t="str">
        <f>VLOOKUP($A1138,'Medical Examinations'!$A$1:$P$2336,13,FALSE)</f>
        <v>No</v>
      </c>
      <c r="F1138" s="7" t="str">
        <f>VLOOKUP($A1138,'Medical Examinations'!$A$1:$P$2336,5,FALSE)</f>
        <v>No</v>
      </c>
      <c r="G1138" s="7" t="str">
        <f>VLOOKUP($A1138,'Medical Examinations'!$A$1:$P$2336,6,FALSE)</f>
        <v>No</v>
      </c>
      <c r="H1138" s="7" t="str">
        <f>VLOOKUP($A1138,'Medical Examinations'!$A$1:$P$2336,12,FALSE)</f>
        <v>0</v>
      </c>
      <c r="I1138" s="7" t="str">
        <f>VLOOKUP($A1138,'Medical Examinations'!$A$1:$P$2336,14,FALSE)</f>
        <v>No</v>
      </c>
      <c r="J1138" s="7" t="str">
        <f>VLOOKUP($A1138,'Medical Examinations'!$A$1:$P$2336,15,FALSE)</f>
        <v>Obesity</v>
      </c>
      <c r="K1138" s="7" t="str">
        <f>VLOOKUP($A1138,'Medical Examinations'!$A$1:$P$2336,16,FALSE)</f>
        <v>Diabetes</v>
      </c>
      <c r="L1138" s="12">
        <f>VLOOKUP($A1138,'Hospitalisation Details'!$A$1:$U$2344,18,FALSE)</f>
        <v>26209</v>
      </c>
      <c r="M1138" s="21">
        <f>VLOOKUP($A1138,'Hospitalisation Details'!$A$1:$U$2344,21,FALSE)</f>
        <v>9877.61</v>
      </c>
      <c r="N1138" s="9" t="str">
        <f>VLOOKUP($A1138,'Hospitalisation Details'!$A$1:$U$2344,14,FALSE)</f>
        <v>tier - 2</v>
      </c>
      <c r="O1138" s="9" t="str">
        <f>VLOOKUP($A1138,'Hospitalisation Details'!$A$1:$U$2344,15,FALSE)</f>
        <v>tier - 1</v>
      </c>
      <c r="P1138" s="9" t="str">
        <f>VLOOKUP($A1138,'Hospitalisation Details'!$A$1:$U$2344,16,FALSE)</f>
        <v>R1013</v>
      </c>
      <c r="Q1138" s="9">
        <f>VLOOKUP($A1138,'Hospitalisation Details'!$A$1:$U$2344,20,FALSE)</f>
        <v>51</v>
      </c>
    </row>
    <row r="1139" spans="1:17" ht="15.75" x14ac:dyDescent="0.25">
      <c r="A1139" s="10" t="s">
        <v>1233</v>
      </c>
      <c r="B1139" s="7" t="str">
        <f>VLOOKUP($A1139,'Customer Names'!$A$1:$E$2336,4,FALSE)</f>
        <v xml:space="preserve">  Elizabeth S</v>
      </c>
      <c r="C1139" s="7">
        <f>VLOOKUP($A1139,'Medical Examinations'!$A$1:$P$2336,2,FALSE)</f>
        <v>40.659999999999997</v>
      </c>
      <c r="D1139" s="7">
        <f>VLOOKUP($A1139,'Medical Examinations'!$A$1:$P$2336,3,FALSE)</f>
        <v>10.08</v>
      </c>
      <c r="E1139" s="7" t="str">
        <f>VLOOKUP($A1139,'Medical Examinations'!$A$1:$P$2336,13,FALSE)</f>
        <v>No</v>
      </c>
      <c r="F1139" s="7" t="str">
        <f>VLOOKUP($A1139,'Medical Examinations'!$A$1:$P$2336,5,FALSE)</f>
        <v>No</v>
      </c>
      <c r="G1139" s="7" t="str">
        <f>VLOOKUP($A1139,'Medical Examinations'!$A$1:$P$2336,6,FALSE)</f>
        <v>No</v>
      </c>
      <c r="H1139" s="7" t="str">
        <f>VLOOKUP($A1139,'Medical Examinations'!$A$1:$P$2336,12,FALSE)</f>
        <v>0</v>
      </c>
      <c r="I1139" s="7" t="str">
        <f>VLOOKUP($A1139,'Medical Examinations'!$A$1:$P$2336,14,FALSE)</f>
        <v>No</v>
      </c>
      <c r="J1139" s="7" t="str">
        <f>VLOOKUP($A1139,'Medical Examinations'!$A$1:$P$2336,15,FALSE)</f>
        <v>Obesity</v>
      </c>
      <c r="K1139" s="7" t="str">
        <f>VLOOKUP($A1139,'Medical Examinations'!$A$1:$P$2336,16,FALSE)</f>
        <v>Diabetes</v>
      </c>
      <c r="L1139" s="12">
        <f>VLOOKUP($A1139,'Hospitalisation Details'!$A$1:$U$2344,18,FALSE)</f>
        <v>26117</v>
      </c>
      <c r="M1139" s="21">
        <f>VLOOKUP($A1139,'Hospitalisation Details'!$A$1:$U$2344,21,FALSE)</f>
        <v>9875.68</v>
      </c>
      <c r="N1139" s="9" t="str">
        <f>VLOOKUP($A1139,'Hospitalisation Details'!$A$1:$U$2344,14,FALSE)</f>
        <v>tier - 2</v>
      </c>
      <c r="O1139" s="9" t="str">
        <f>VLOOKUP($A1139,'Hospitalisation Details'!$A$1:$U$2344,15,FALSE)</f>
        <v>tier - 3</v>
      </c>
      <c r="P1139" s="9" t="str">
        <f>VLOOKUP($A1139,'Hospitalisation Details'!$A$1:$U$2344,16,FALSE)</f>
        <v>R1024</v>
      </c>
      <c r="Q1139" s="9">
        <f>VLOOKUP($A1139,'Hospitalisation Details'!$A$1:$U$2344,20,FALSE)</f>
        <v>51</v>
      </c>
    </row>
    <row r="1140" spans="1:17" ht="15.75" x14ac:dyDescent="0.25">
      <c r="A1140" s="10" t="s">
        <v>1232</v>
      </c>
      <c r="B1140" s="7" t="str">
        <f>VLOOKUP($A1140,'Customer Names'!$A$1:$E$2336,4,FALSE)</f>
        <v xml:space="preserve">  Carma S</v>
      </c>
      <c r="C1140" s="7">
        <f>VLOOKUP($A1140,'Medical Examinations'!$A$1:$P$2336,2,FALSE)</f>
        <v>34.200000000000003</v>
      </c>
      <c r="D1140" s="7">
        <f>VLOOKUP($A1140,'Medical Examinations'!$A$1:$P$2336,3,FALSE)</f>
        <v>8.58</v>
      </c>
      <c r="E1140" s="7" t="str">
        <f>VLOOKUP($A1140,'Medical Examinations'!$A$1:$P$2336,13,FALSE)</f>
        <v>No</v>
      </c>
      <c r="F1140" s="7" t="str">
        <f>VLOOKUP($A1140,'Medical Examinations'!$A$1:$P$2336,5,FALSE)</f>
        <v>No</v>
      </c>
      <c r="G1140" s="7" t="str">
        <f>VLOOKUP($A1140,'Medical Examinations'!$A$1:$P$2336,6,FALSE)</f>
        <v>No</v>
      </c>
      <c r="H1140" s="7" t="str">
        <f>VLOOKUP($A1140,'Medical Examinations'!$A$1:$P$2336,12,FALSE)</f>
        <v>0</v>
      </c>
      <c r="I1140" s="7" t="str">
        <f>VLOOKUP($A1140,'Medical Examinations'!$A$1:$P$2336,14,FALSE)</f>
        <v>No</v>
      </c>
      <c r="J1140" s="7" t="str">
        <f>VLOOKUP($A1140,'Medical Examinations'!$A$1:$P$2336,15,FALSE)</f>
        <v>Obesity</v>
      </c>
      <c r="K1140" s="7" t="str">
        <f>VLOOKUP($A1140,'Medical Examinations'!$A$1:$P$2336,16,FALSE)</f>
        <v>Diabetes</v>
      </c>
      <c r="L1140" s="12">
        <f>VLOOKUP($A1140,'Hospitalisation Details'!$A$1:$U$2344,18,FALSE)</f>
        <v>26289</v>
      </c>
      <c r="M1140" s="21">
        <f>VLOOKUP($A1140,'Hospitalisation Details'!$A$1:$U$2344,21,FALSE)</f>
        <v>9872.7000000000007</v>
      </c>
      <c r="N1140" s="9" t="str">
        <f>VLOOKUP($A1140,'Hospitalisation Details'!$A$1:$U$2344,14,FALSE)</f>
        <v>tier - 2</v>
      </c>
      <c r="O1140" s="9" t="str">
        <f>VLOOKUP($A1140,'Hospitalisation Details'!$A$1:$U$2344,15,FALSE)</f>
        <v>tier - 2</v>
      </c>
      <c r="P1140" s="9" t="str">
        <f>VLOOKUP($A1140,'Hospitalisation Details'!$A$1:$U$2344,16,FALSE)</f>
        <v>R1011</v>
      </c>
      <c r="Q1140" s="9">
        <f>VLOOKUP($A1140,'Hospitalisation Details'!$A$1:$U$2344,20,FALSE)</f>
        <v>51</v>
      </c>
    </row>
    <row r="1141" spans="1:17" ht="15.75" x14ac:dyDescent="0.25">
      <c r="A1141" s="10" t="s">
        <v>1231</v>
      </c>
      <c r="B1141" s="7" t="str">
        <f>VLOOKUP($A1141,'Customer Names'!$A$1:$E$2336,4,FALSE)</f>
        <v xml:space="preserve">  Ryan</v>
      </c>
      <c r="C1141" s="7">
        <f>VLOOKUP($A1141,'Medical Examinations'!$A$1:$P$2336,2,FALSE)</f>
        <v>46.51</v>
      </c>
      <c r="D1141" s="7">
        <f>VLOOKUP($A1141,'Medical Examinations'!$A$1:$P$2336,3,FALSE)</f>
        <v>5.84</v>
      </c>
      <c r="E1141" s="7" t="str">
        <f>VLOOKUP($A1141,'Medical Examinations'!$A$1:$P$2336,13,FALSE)</f>
        <v>No</v>
      </c>
      <c r="F1141" s="7" t="str">
        <f>VLOOKUP($A1141,'Medical Examinations'!$A$1:$P$2336,5,FALSE)</f>
        <v>No</v>
      </c>
      <c r="G1141" s="7" t="str">
        <f>VLOOKUP($A1141,'Medical Examinations'!$A$1:$P$2336,6,FALSE)</f>
        <v>No</v>
      </c>
      <c r="H1141" s="7">
        <f>VLOOKUP($A1141,'Medical Examinations'!$A$1:$P$2336,12,FALSE)</f>
        <v>1</v>
      </c>
      <c r="I1141" s="7" t="str">
        <f>VLOOKUP($A1141,'Medical Examinations'!$A$1:$P$2336,14,FALSE)</f>
        <v>No</v>
      </c>
      <c r="J1141" s="7" t="str">
        <f>VLOOKUP($A1141,'Medical Examinations'!$A$1:$P$2336,15,FALSE)</f>
        <v>Obesity</v>
      </c>
      <c r="K1141" s="7" t="str">
        <f>VLOOKUP($A1141,'Medical Examinations'!$A$1:$P$2336,16,FALSE)</f>
        <v>Prediabetes</v>
      </c>
      <c r="L1141" s="12">
        <f>VLOOKUP($A1141,'Hospitalisation Details'!$A$1:$U$2344,18,FALSE)</f>
        <v>35982</v>
      </c>
      <c r="M1141" s="21">
        <f>VLOOKUP($A1141,'Hospitalisation Details'!$A$1:$U$2344,21,FALSE)</f>
        <v>9870.59</v>
      </c>
      <c r="N1141" s="9" t="str">
        <f>VLOOKUP($A1141,'Hospitalisation Details'!$A$1:$U$2344,14,FALSE)</f>
        <v>tier - 2</v>
      </c>
      <c r="O1141" s="9" t="str">
        <f>VLOOKUP($A1141,'Hospitalisation Details'!$A$1:$U$2344,15,FALSE)</f>
        <v>tier - 2</v>
      </c>
      <c r="P1141" s="9" t="str">
        <f>VLOOKUP($A1141,'Hospitalisation Details'!$A$1:$U$2344,16,FALSE)</f>
        <v>R1023</v>
      </c>
      <c r="Q1141" s="9">
        <f>VLOOKUP($A1141,'Hospitalisation Details'!$A$1:$U$2344,20,FALSE)</f>
        <v>24</v>
      </c>
    </row>
    <row r="1142" spans="1:17" ht="15.75" x14ac:dyDescent="0.25">
      <c r="A1142" s="10" t="s">
        <v>1230</v>
      </c>
      <c r="B1142" s="7" t="str">
        <f>VLOOKUP($A1142,'Customer Names'!$A$1:$E$2336,4,FALSE)</f>
        <v xml:space="preserve">  Daniel</v>
      </c>
      <c r="C1142" s="7">
        <f>VLOOKUP($A1142,'Medical Examinations'!$A$1:$P$2336,2,FALSE)</f>
        <v>28.88</v>
      </c>
      <c r="D1142" s="7">
        <f>VLOOKUP($A1142,'Medical Examinations'!$A$1:$P$2336,3,FALSE)</f>
        <v>4.8600000000000003</v>
      </c>
      <c r="E1142" s="7" t="str">
        <f>VLOOKUP($A1142,'Medical Examinations'!$A$1:$P$2336,13,FALSE)</f>
        <v>Yes</v>
      </c>
      <c r="F1142" s="7" t="str">
        <f>VLOOKUP($A1142,'Medical Examinations'!$A$1:$P$2336,5,FALSE)</f>
        <v>No</v>
      </c>
      <c r="G1142" s="7" t="str">
        <f>VLOOKUP($A1142,'Medical Examinations'!$A$1:$P$2336,6,FALSE)</f>
        <v>Yes</v>
      </c>
      <c r="H1142" s="7">
        <f>VLOOKUP($A1142,'Medical Examinations'!$A$1:$P$2336,12,FALSE)</f>
        <v>1</v>
      </c>
      <c r="I1142" s="7" t="str">
        <f>VLOOKUP($A1142,'Medical Examinations'!$A$1:$P$2336,14,FALSE)</f>
        <v>No</v>
      </c>
      <c r="J1142" s="7" t="str">
        <f>VLOOKUP($A1142,'Medical Examinations'!$A$1:$P$2336,15,FALSE)</f>
        <v>Over weight</v>
      </c>
      <c r="K1142" s="7" t="str">
        <f>VLOOKUP($A1142,'Medical Examinations'!$A$1:$P$2336,16,FALSE)</f>
        <v>Normal</v>
      </c>
      <c r="L1142" s="12">
        <f>VLOOKUP($A1142,'Hospitalisation Details'!$A$1:$U$2344,18,FALSE)</f>
        <v>25428</v>
      </c>
      <c r="M1142" s="21">
        <f>VLOOKUP($A1142,'Hospitalisation Details'!$A$1:$U$2344,21,FALSE)</f>
        <v>9869.81</v>
      </c>
      <c r="N1142" s="9" t="str">
        <f>VLOOKUP($A1142,'Hospitalisation Details'!$A$1:$U$2344,14,FALSE)</f>
        <v>tier - 3</v>
      </c>
      <c r="O1142" s="9" t="str">
        <f>VLOOKUP($A1142,'Hospitalisation Details'!$A$1:$U$2344,15,FALSE)</f>
        <v>tier - 3</v>
      </c>
      <c r="P1142" s="9" t="str">
        <f>VLOOKUP($A1142,'Hospitalisation Details'!$A$1:$U$2344,16,FALSE)</f>
        <v>R1012</v>
      </c>
      <c r="Q1142" s="9">
        <f>VLOOKUP($A1142,'Hospitalisation Details'!$A$1:$U$2344,20,FALSE)</f>
        <v>53</v>
      </c>
    </row>
    <row r="1143" spans="1:17" ht="15.75" x14ac:dyDescent="0.25">
      <c r="A1143" s="10" t="s">
        <v>1229</v>
      </c>
      <c r="B1143" s="7" t="str">
        <f>VLOOKUP($A1143,'Customer Names'!$A$1:$E$2336,4,FALSE)</f>
        <v xml:space="preserve">  Sarah</v>
      </c>
      <c r="C1143" s="7">
        <f>VLOOKUP($A1143,'Medical Examinations'!$A$1:$P$2336,2,FALSE)</f>
        <v>33.914999999999999</v>
      </c>
      <c r="D1143" s="7">
        <f>VLOOKUP($A1143,'Medical Examinations'!$A$1:$P$2336,3,FALSE)</f>
        <v>11.52</v>
      </c>
      <c r="E1143" s="7" t="str">
        <f>VLOOKUP($A1143,'Medical Examinations'!$A$1:$P$2336,13,FALSE)</f>
        <v>No</v>
      </c>
      <c r="F1143" s="7" t="str">
        <f>VLOOKUP($A1143,'Medical Examinations'!$A$1:$P$2336,5,FALSE)</f>
        <v>No</v>
      </c>
      <c r="G1143" s="7" t="str">
        <f>VLOOKUP($A1143,'Medical Examinations'!$A$1:$P$2336,6,FALSE)</f>
        <v>No</v>
      </c>
      <c r="H1143" s="7" t="str">
        <f>VLOOKUP($A1143,'Medical Examinations'!$A$1:$P$2336,12,FALSE)</f>
        <v>0</v>
      </c>
      <c r="I1143" s="7" t="str">
        <f>VLOOKUP($A1143,'Medical Examinations'!$A$1:$P$2336,14,FALSE)</f>
        <v>No</v>
      </c>
      <c r="J1143" s="7" t="str">
        <f>VLOOKUP($A1143,'Medical Examinations'!$A$1:$P$2336,15,FALSE)</f>
        <v>Obesity</v>
      </c>
      <c r="K1143" s="7" t="str">
        <f>VLOOKUP($A1143,'Medical Examinations'!$A$1:$P$2336,16,FALSE)</f>
        <v>Diabetes</v>
      </c>
      <c r="L1143" s="12">
        <f>VLOOKUP($A1143,'Hospitalisation Details'!$A$1:$U$2344,18,FALSE)</f>
        <v>26246</v>
      </c>
      <c r="M1143" s="21">
        <f>VLOOKUP($A1143,'Hospitalisation Details'!$A$1:$U$2344,21,FALSE)</f>
        <v>9866.2999999999993</v>
      </c>
      <c r="N1143" s="9" t="str">
        <f>VLOOKUP($A1143,'Hospitalisation Details'!$A$1:$U$2344,14,FALSE)</f>
        <v>tier - 2</v>
      </c>
      <c r="O1143" s="9" t="str">
        <f>VLOOKUP($A1143,'Hospitalisation Details'!$A$1:$U$2344,15,FALSE)</f>
        <v>tier - 3</v>
      </c>
      <c r="P1143" s="9" t="str">
        <f>VLOOKUP($A1143,'Hospitalisation Details'!$A$1:$U$2344,16,FALSE)</f>
        <v>R1024</v>
      </c>
      <c r="Q1143" s="9">
        <f>VLOOKUP($A1143,'Hospitalisation Details'!$A$1:$U$2344,20,FALSE)</f>
        <v>51</v>
      </c>
    </row>
    <row r="1144" spans="1:17" ht="15.75" x14ac:dyDescent="0.25">
      <c r="A1144" s="10" t="s">
        <v>1228</v>
      </c>
      <c r="B1144" s="7" t="str">
        <f>VLOOKUP($A1144,'Customer Names'!$A$1:$E$2336,4,FALSE)</f>
        <v xml:space="preserve">  Matthew J</v>
      </c>
      <c r="C1144" s="7">
        <f>VLOOKUP($A1144,'Medical Examinations'!$A$1:$P$2336,2,FALSE)</f>
        <v>24.32</v>
      </c>
      <c r="D1144" s="7">
        <f>VLOOKUP($A1144,'Medical Examinations'!$A$1:$P$2336,3,FALSE)</f>
        <v>6.15</v>
      </c>
      <c r="E1144" s="7" t="str">
        <f>VLOOKUP($A1144,'Medical Examinations'!$A$1:$P$2336,13,FALSE)</f>
        <v>Yes</v>
      </c>
      <c r="F1144" s="7" t="str">
        <f>VLOOKUP($A1144,'Medical Examinations'!$A$1:$P$2336,5,FALSE)</f>
        <v>No</v>
      </c>
      <c r="G1144" s="7" t="str">
        <f>VLOOKUP($A1144,'Medical Examinations'!$A$1:$P$2336,6,FALSE)</f>
        <v>Yes</v>
      </c>
      <c r="H1144" s="7">
        <f>VLOOKUP($A1144,'Medical Examinations'!$A$1:$P$2336,12,FALSE)</f>
        <v>1</v>
      </c>
      <c r="I1144" s="7" t="str">
        <f>VLOOKUP($A1144,'Medical Examinations'!$A$1:$P$2336,14,FALSE)</f>
        <v>No</v>
      </c>
      <c r="J1144" s="7" t="str">
        <f>VLOOKUP($A1144,'Medical Examinations'!$A$1:$P$2336,15,FALSE)</f>
        <v>Normal weight</v>
      </c>
      <c r="K1144" s="7" t="str">
        <f>VLOOKUP($A1144,'Medical Examinations'!$A$1:$P$2336,16,FALSE)</f>
        <v>Prediabetes</v>
      </c>
      <c r="L1144" s="12">
        <f>VLOOKUP($A1144,'Hospitalisation Details'!$A$1:$U$2344,18,FALSE)</f>
        <v>25496</v>
      </c>
      <c r="M1144" s="21">
        <f>VLOOKUP($A1144,'Hospitalisation Details'!$A$1:$U$2344,21,FALSE)</f>
        <v>9863.4699999999993</v>
      </c>
      <c r="N1144" s="9" t="str">
        <f>VLOOKUP($A1144,'Hospitalisation Details'!$A$1:$U$2344,14,FALSE)</f>
        <v>tier - 3</v>
      </c>
      <c r="O1144" s="9" t="str">
        <f>VLOOKUP($A1144,'Hospitalisation Details'!$A$1:$U$2344,15,FALSE)</f>
        <v>tier - 3</v>
      </c>
      <c r="P1144" s="9" t="str">
        <f>VLOOKUP($A1144,'Hospitalisation Details'!$A$1:$U$2344,16,FALSE)</f>
        <v>R1012</v>
      </c>
      <c r="Q1144" s="9">
        <f>VLOOKUP($A1144,'Hospitalisation Details'!$A$1:$U$2344,20,FALSE)</f>
        <v>53</v>
      </c>
    </row>
    <row r="1145" spans="1:17" ht="15.75" x14ac:dyDescent="0.25">
      <c r="A1145" s="10" t="s">
        <v>1227</v>
      </c>
      <c r="B1145" s="7" t="str">
        <f>VLOOKUP($A1145,'Customer Names'!$A$1:$E$2336,4,FALSE)</f>
        <v xml:space="preserve">  Francesca</v>
      </c>
      <c r="C1145" s="7">
        <f>VLOOKUP($A1145,'Medical Examinations'!$A$1:$P$2336,2,FALSE)</f>
        <v>25.8</v>
      </c>
      <c r="D1145" s="7">
        <f>VLOOKUP($A1145,'Medical Examinations'!$A$1:$P$2336,3,FALSE)</f>
        <v>9.94</v>
      </c>
      <c r="E1145" s="7" t="str">
        <f>VLOOKUP($A1145,'Medical Examinations'!$A$1:$P$2336,13,FALSE)</f>
        <v>No</v>
      </c>
      <c r="F1145" s="7" t="str">
        <f>VLOOKUP($A1145,'Medical Examinations'!$A$1:$P$2336,5,FALSE)</f>
        <v>No</v>
      </c>
      <c r="G1145" s="7" t="str">
        <f>VLOOKUP($A1145,'Medical Examinations'!$A$1:$P$2336,6,FALSE)</f>
        <v>No</v>
      </c>
      <c r="H1145" s="7" t="str">
        <f>VLOOKUP($A1145,'Medical Examinations'!$A$1:$P$2336,12,FALSE)</f>
        <v>0</v>
      </c>
      <c r="I1145" s="7" t="str">
        <f>VLOOKUP($A1145,'Medical Examinations'!$A$1:$P$2336,14,FALSE)</f>
        <v>No</v>
      </c>
      <c r="J1145" s="7" t="str">
        <f>VLOOKUP($A1145,'Medical Examinations'!$A$1:$P$2336,15,FALSE)</f>
        <v>Over weight</v>
      </c>
      <c r="K1145" s="7" t="str">
        <f>VLOOKUP($A1145,'Medical Examinations'!$A$1:$P$2336,16,FALSE)</f>
        <v>Diabetes</v>
      </c>
      <c r="L1145" s="12">
        <f>VLOOKUP($A1145,'Hospitalisation Details'!$A$1:$U$2344,18,FALSE)</f>
        <v>26131</v>
      </c>
      <c r="M1145" s="21">
        <f>VLOOKUP($A1145,'Hospitalisation Details'!$A$1:$U$2344,21,FALSE)</f>
        <v>9861.0300000000007</v>
      </c>
      <c r="N1145" s="9" t="str">
        <f>VLOOKUP($A1145,'Hospitalisation Details'!$A$1:$U$2344,14,FALSE)</f>
        <v>tier - 2</v>
      </c>
      <c r="O1145" s="9" t="str">
        <f>VLOOKUP($A1145,'Hospitalisation Details'!$A$1:$U$2344,15,FALSE)</f>
        <v>tier - 2</v>
      </c>
      <c r="P1145" s="9" t="str">
        <f>VLOOKUP($A1145,'Hospitalisation Details'!$A$1:$U$2344,16,FALSE)</f>
        <v>R1011</v>
      </c>
      <c r="Q1145" s="9">
        <f>VLOOKUP($A1145,'Hospitalisation Details'!$A$1:$U$2344,20,FALSE)</f>
        <v>51</v>
      </c>
    </row>
    <row r="1146" spans="1:17" ht="15.75" x14ac:dyDescent="0.25">
      <c r="A1146" s="10" t="s">
        <v>1226</v>
      </c>
      <c r="B1146" s="7" t="str">
        <f>VLOOKUP($A1146,'Customer Names'!$A$1:$E$2336,4,FALSE)</f>
        <v xml:space="preserve">  Nicole</v>
      </c>
      <c r="C1146" s="7">
        <f>VLOOKUP($A1146,'Medical Examinations'!$A$1:$P$2336,2,FALSE)</f>
        <v>21.56</v>
      </c>
      <c r="D1146" s="7">
        <f>VLOOKUP($A1146,'Medical Examinations'!$A$1:$P$2336,3,FALSE)</f>
        <v>10.56</v>
      </c>
      <c r="E1146" s="7" t="str">
        <f>VLOOKUP($A1146,'Medical Examinations'!$A$1:$P$2336,13,FALSE)</f>
        <v>No</v>
      </c>
      <c r="F1146" s="7" t="str">
        <f>VLOOKUP($A1146,'Medical Examinations'!$A$1:$P$2336,5,FALSE)</f>
        <v>No</v>
      </c>
      <c r="G1146" s="7" t="str">
        <f>VLOOKUP($A1146,'Medical Examinations'!$A$1:$P$2336,6,FALSE)</f>
        <v>No</v>
      </c>
      <c r="H1146" s="7" t="str">
        <f>VLOOKUP($A1146,'Medical Examinations'!$A$1:$P$2336,12,FALSE)</f>
        <v>0</v>
      </c>
      <c r="I1146" s="7" t="str">
        <f>VLOOKUP($A1146,'Medical Examinations'!$A$1:$P$2336,14,FALSE)</f>
        <v>No</v>
      </c>
      <c r="J1146" s="7" t="str">
        <f>VLOOKUP($A1146,'Medical Examinations'!$A$1:$P$2336,15,FALSE)</f>
        <v>Normal weight</v>
      </c>
      <c r="K1146" s="7" t="str">
        <f>VLOOKUP($A1146,'Medical Examinations'!$A$1:$P$2336,16,FALSE)</f>
        <v>Diabetes</v>
      </c>
      <c r="L1146" s="12">
        <f>VLOOKUP($A1146,'Hospitalisation Details'!$A$1:$U$2344,18,FALSE)</f>
        <v>26229</v>
      </c>
      <c r="M1146" s="21">
        <f>VLOOKUP($A1146,'Hospitalisation Details'!$A$1:$U$2344,21,FALSE)</f>
        <v>9855.1299999999992</v>
      </c>
      <c r="N1146" s="9" t="str">
        <f>VLOOKUP($A1146,'Hospitalisation Details'!$A$1:$U$2344,14,FALSE)</f>
        <v>tier - 2</v>
      </c>
      <c r="O1146" s="9" t="str">
        <f>VLOOKUP($A1146,'Hospitalisation Details'!$A$1:$U$2344,15,FALSE)</f>
        <v>tier - 3</v>
      </c>
      <c r="P1146" s="9" t="str">
        <f>VLOOKUP($A1146,'Hospitalisation Details'!$A$1:$U$2344,16,FALSE)</f>
        <v>R1013</v>
      </c>
      <c r="Q1146" s="9">
        <f>VLOOKUP($A1146,'Hospitalisation Details'!$A$1:$U$2344,20,FALSE)</f>
        <v>51</v>
      </c>
    </row>
    <row r="1147" spans="1:17" ht="15.75" x14ac:dyDescent="0.25">
      <c r="A1147" s="10" t="s">
        <v>1225</v>
      </c>
      <c r="B1147" s="7" t="str">
        <f>VLOOKUP($A1147,'Customer Names'!$A$1:$E$2336,4,FALSE)</f>
        <v xml:space="preserve">  Toshiyuki</v>
      </c>
      <c r="C1147" s="7">
        <f>VLOOKUP($A1147,'Medical Examinations'!$A$1:$P$2336,2,FALSE)</f>
        <v>31.6</v>
      </c>
      <c r="D1147" s="7">
        <f>VLOOKUP($A1147,'Medical Examinations'!$A$1:$P$2336,3,FALSE)</f>
        <v>6.79</v>
      </c>
      <c r="E1147" s="7" t="str">
        <f>VLOOKUP($A1147,'Medical Examinations'!$A$1:$P$2336,13,FALSE)</f>
        <v>No</v>
      </c>
      <c r="F1147" s="7" t="str">
        <f>VLOOKUP($A1147,'Medical Examinations'!$A$1:$P$2336,5,FALSE)</f>
        <v>No</v>
      </c>
      <c r="G1147" s="7" t="str">
        <f>VLOOKUP($A1147,'Medical Examinations'!$A$1:$P$2336,6,FALSE)</f>
        <v>No</v>
      </c>
      <c r="H1147" s="7" t="str">
        <f>VLOOKUP($A1147,'Medical Examinations'!$A$1:$P$2336,12,FALSE)</f>
        <v>0</v>
      </c>
      <c r="I1147" s="7" t="str">
        <f>VLOOKUP($A1147,'Medical Examinations'!$A$1:$P$2336,14,FALSE)</f>
        <v>No</v>
      </c>
      <c r="J1147" s="7" t="str">
        <f>VLOOKUP($A1147,'Medical Examinations'!$A$1:$P$2336,15,FALSE)</f>
        <v>Obesity</v>
      </c>
      <c r="K1147" s="7" t="str">
        <f>VLOOKUP($A1147,'Medical Examinations'!$A$1:$P$2336,16,FALSE)</f>
        <v>Diabetes</v>
      </c>
      <c r="L1147" s="12">
        <f>VLOOKUP($A1147,'Hospitalisation Details'!$A$1:$U$2344,18,FALSE)</f>
        <v>25146</v>
      </c>
      <c r="M1147" s="21">
        <f>VLOOKUP($A1147,'Hospitalisation Details'!$A$1:$U$2344,21,FALSE)</f>
        <v>9850.43</v>
      </c>
      <c r="N1147" s="9" t="str">
        <f>VLOOKUP($A1147,'Hospitalisation Details'!$A$1:$U$2344,14,FALSE)</f>
        <v>tier - 3</v>
      </c>
      <c r="O1147" s="9" t="str">
        <f>VLOOKUP($A1147,'Hospitalisation Details'!$A$1:$U$2344,15,FALSE)</f>
        <v>tier - 3</v>
      </c>
      <c r="P1147" s="9" t="str">
        <f>VLOOKUP($A1147,'Hospitalisation Details'!$A$1:$U$2344,16,FALSE)</f>
        <v>R1011</v>
      </c>
      <c r="Q1147" s="9">
        <f>VLOOKUP($A1147,'Hospitalisation Details'!$A$1:$U$2344,20,FALSE)</f>
        <v>54</v>
      </c>
    </row>
    <row r="1148" spans="1:17" ht="15.75" x14ac:dyDescent="0.25">
      <c r="A1148" s="10" t="s">
        <v>1224</v>
      </c>
      <c r="B1148" s="7" t="str">
        <f>VLOOKUP($A1148,'Customer Names'!$A$1:$E$2336,4,FALSE)</f>
        <v xml:space="preserve">  Tom L</v>
      </c>
      <c r="C1148" s="7">
        <f>VLOOKUP($A1148,'Medical Examinations'!$A$1:$P$2336,2,FALSE)</f>
        <v>42.93</v>
      </c>
      <c r="D1148" s="7">
        <f>VLOOKUP($A1148,'Medical Examinations'!$A$1:$P$2336,3,FALSE)</f>
        <v>4.8</v>
      </c>
      <c r="E1148" s="7" t="str">
        <f>VLOOKUP($A1148,'Medical Examinations'!$A$1:$P$2336,13,FALSE)</f>
        <v>No</v>
      </c>
      <c r="F1148" s="7" t="str">
        <f>VLOOKUP($A1148,'Medical Examinations'!$A$1:$P$2336,5,FALSE)</f>
        <v>No</v>
      </c>
      <c r="G1148" s="7" t="str">
        <f>VLOOKUP($A1148,'Medical Examinations'!$A$1:$P$2336,6,FALSE)</f>
        <v>No</v>
      </c>
      <c r="H1148" s="7">
        <f>VLOOKUP($A1148,'Medical Examinations'!$A$1:$P$2336,12,FALSE)</f>
        <v>1</v>
      </c>
      <c r="I1148" s="7" t="str">
        <f>VLOOKUP($A1148,'Medical Examinations'!$A$1:$P$2336,14,FALSE)</f>
        <v>No</v>
      </c>
      <c r="J1148" s="7" t="str">
        <f>VLOOKUP($A1148,'Medical Examinations'!$A$1:$P$2336,15,FALSE)</f>
        <v>Obesity</v>
      </c>
      <c r="K1148" s="7" t="str">
        <f>VLOOKUP($A1148,'Medical Examinations'!$A$1:$P$2336,16,FALSE)</f>
        <v>Normal</v>
      </c>
      <c r="L1148" s="12">
        <f>VLOOKUP($A1148,'Hospitalisation Details'!$A$1:$U$2344,18,FALSE)</f>
        <v>33829</v>
      </c>
      <c r="M1148" s="21">
        <f>VLOOKUP($A1148,'Hospitalisation Details'!$A$1:$U$2344,21,FALSE)</f>
        <v>9844.4500000000007</v>
      </c>
      <c r="N1148" s="9" t="str">
        <f>VLOOKUP($A1148,'Hospitalisation Details'!$A$1:$U$2344,14,FALSE)</f>
        <v>tier - 2</v>
      </c>
      <c r="O1148" s="9" t="str">
        <f>VLOOKUP($A1148,'Hospitalisation Details'!$A$1:$U$2344,15,FALSE)</f>
        <v>tier - 1</v>
      </c>
      <c r="P1148" s="9" t="str">
        <f>VLOOKUP($A1148,'Hospitalisation Details'!$A$1:$U$2344,16,FALSE)</f>
        <v>R1012</v>
      </c>
      <c r="Q1148" s="9">
        <f>VLOOKUP($A1148,'Hospitalisation Details'!$A$1:$U$2344,20,FALSE)</f>
        <v>30</v>
      </c>
    </row>
    <row r="1149" spans="1:17" ht="15.75" x14ac:dyDescent="0.25">
      <c r="A1149" s="10" t="s">
        <v>1223</v>
      </c>
      <c r="B1149" s="7" t="str">
        <f>VLOOKUP($A1149,'Customer Names'!$A$1:$E$2336,4,FALSE)</f>
        <v xml:space="preserve">  Brian</v>
      </c>
      <c r="C1149" s="7">
        <f>VLOOKUP($A1149,'Medical Examinations'!$A$1:$P$2336,2,FALSE)</f>
        <v>26.72</v>
      </c>
      <c r="D1149" s="7">
        <f>VLOOKUP($A1149,'Medical Examinations'!$A$1:$P$2336,3,FALSE)</f>
        <v>5.75</v>
      </c>
      <c r="E1149" s="7" t="str">
        <f>VLOOKUP($A1149,'Medical Examinations'!$A$1:$P$2336,13,FALSE)</f>
        <v>No</v>
      </c>
      <c r="F1149" s="7" t="str">
        <f>VLOOKUP($A1149,'Medical Examinations'!$A$1:$P$2336,5,FALSE)</f>
        <v>No</v>
      </c>
      <c r="G1149" s="7" t="str">
        <f>VLOOKUP($A1149,'Medical Examinations'!$A$1:$P$2336,6,FALSE)</f>
        <v>No</v>
      </c>
      <c r="H1149" s="7">
        <f>VLOOKUP($A1149,'Medical Examinations'!$A$1:$P$2336,12,FALSE)</f>
        <v>2</v>
      </c>
      <c r="I1149" s="7" t="str">
        <f>VLOOKUP($A1149,'Medical Examinations'!$A$1:$P$2336,14,FALSE)</f>
        <v>No</v>
      </c>
      <c r="J1149" s="7" t="str">
        <f>VLOOKUP($A1149,'Medical Examinations'!$A$1:$P$2336,15,FALSE)</f>
        <v>Over weight</v>
      </c>
      <c r="K1149" s="7" t="str">
        <f>VLOOKUP($A1149,'Medical Examinations'!$A$1:$P$2336,16,FALSE)</f>
        <v>Prediabetes</v>
      </c>
      <c r="L1149" s="12">
        <f>VLOOKUP($A1149,'Hospitalisation Details'!$A$1:$U$2344,18,FALSE)</f>
        <v>26568</v>
      </c>
      <c r="M1149" s="21">
        <f>VLOOKUP($A1149,'Hospitalisation Details'!$A$1:$U$2344,21,FALSE)</f>
        <v>9836.2099999999991</v>
      </c>
      <c r="N1149" s="9" t="str">
        <f>VLOOKUP($A1149,'Hospitalisation Details'!$A$1:$U$2344,14,FALSE)</f>
        <v>tier - 2</v>
      </c>
      <c r="O1149" s="9" t="str">
        <f>VLOOKUP($A1149,'Hospitalisation Details'!$A$1:$U$2344,15,FALSE)</f>
        <v>tier - 3</v>
      </c>
      <c r="P1149" s="9" t="str">
        <f>VLOOKUP($A1149,'Hospitalisation Details'!$A$1:$U$2344,16,FALSE)</f>
        <v>R1021</v>
      </c>
      <c r="Q1149" s="9">
        <f>VLOOKUP($A1149,'Hospitalisation Details'!$A$1:$U$2344,20,FALSE)</f>
        <v>50</v>
      </c>
    </row>
    <row r="1150" spans="1:17" ht="15.75" x14ac:dyDescent="0.25">
      <c r="A1150" s="10" t="s">
        <v>1222</v>
      </c>
      <c r="B1150" s="7" t="str">
        <f>VLOOKUP($A1150,'Customer Names'!$A$1:$E$2336,4,FALSE)</f>
        <v xml:space="preserve">  Matthew</v>
      </c>
      <c r="C1150" s="7">
        <f>VLOOKUP($A1150,'Medical Examinations'!$A$1:$P$2336,2,FALSE)</f>
        <v>26.67</v>
      </c>
      <c r="D1150" s="7">
        <f>VLOOKUP($A1150,'Medical Examinations'!$A$1:$P$2336,3,FALSE)</f>
        <v>5.81</v>
      </c>
      <c r="E1150" s="7" t="str">
        <f>VLOOKUP($A1150,'Medical Examinations'!$A$1:$P$2336,13,FALSE)</f>
        <v>No</v>
      </c>
      <c r="F1150" s="7" t="str">
        <f>VLOOKUP($A1150,'Medical Examinations'!$A$1:$P$2336,5,FALSE)</f>
        <v>No</v>
      </c>
      <c r="G1150" s="7" t="str">
        <f>VLOOKUP($A1150,'Medical Examinations'!$A$1:$P$2336,6,FALSE)</f>
        <v>No</v>
      </c>
      <c r="H1150" s="7">
        <f>VLOOKUP($A1150,'Medical Examinations'!$A$1:$P$2336,12,FALSE)</f>
        <v>2</v>
      </c>
      <c r="I1150" s="7" t="str">
        <f>VLOOKUP($A1150,'Medical Examinations'!$A$1:$P$2336,14,FALSE)</f>
        <v>No</v>
      </c>
      <c r="J1150" s="7" t="str">
        <f>VLOOKUP($A1150,'Medical Examinations'!$A$1:$P$2336,15,FALSE)</f>
        <v>Over weight</v>
      </c>
      <c r="K1150" s="7" t="str">
        <f>VLOOKUP($A1150,'Medical Examinations'!$A$1:$P$2336,16,FALSE)</f>
        <v>Prediabetes</v>
      </c>
      <c r="L1150" s="12">
        <f>VLOOKUP($A1150,'Hospitalisation Details'!$A$1:$U$2344,18,FALSE)</f>
        <v>26478</v>
      </c>
      <c r="M1150" s="21">
        <f>VLOOKUP($A1150,'Hospitalisation Details'!$A$1:$U$2344,21,FALSE)</f>
        <v>9819.25</v>
      </c>
      <c r="N1150" s="9" t="str">
        <f>VLOOKUP($A1150,'Hospitalisation Details'!$A$1:$U$2344,14,FALSE)</f>
        <v>tier - 2</v>
      </c>
      <c r="O1150" s="9" t="str">
        <f>VLOOKUP($A1150,'Hospitalisation Details'!$A$1:$U$2344,15,FALSE)</f>
        <v>tier - 2</v>
      </c>
      <c r="P1150" s="9" t="str">
        <f>VLOOKUP($A1150,'Hospitalisation Details'!$A$1:$U$2344,16,FALSE)</f>
        <v>R1021</v>
      </c>
      <c r="Q1150" s="9">
        <f>VLOOKUP($A1150,'Hospitalisation Details'!$A$1:$U$2344,20,FALSE)</f>
        <v>50</v>
      </c>
    </row>
    <row r="1151" spans="1:17" ht="15.75" x14ac:dyDescent="0.25">
      <c r="A1151" s="10" t="s">
        <v>1221</v>
      </c>
      <c r="B1151" s="7" t="str">
        <f>VLOOKUP($A1151,'Customer Names'!$A$1:$E$2336,4,FALSE)</f>
        <v xml:space="preserve">  Julee</v>
      </c>
      <c r="C1151" s="7">
        <f>VLOOKUP($A1151,'Medical Examinations'!$A$1:$P$2336,2,FALSE)</f>
        <v>42.68</v>
      </c>
      <c r="D1151" s="7">
        <f>VLOOKUP($A1151,'Medical Examinations'!$A$1:$P$2336,3,FALSE)</f>
        <v>9.2799999999999994</v>
      </c>
      <c r="E1151" s="7" t="str">
        <f>VLOOKUP($A1151,'Medical Examinations'!$A$1:$P$2336,13,FALSE)</f>
        <v>No</v>
      </c>
      <c r="F1151" s="7" t="str">
        <f>VLOOKUP($A1151,'Medical Examinations'!$A$1:$P$2336,5,FALSE)</f>
        <v>No</v>
      </c>
      <c r="G1151" s="7" t="str">
        <f>VLOOKUP($A1151,'Medical Examinations'!$A$1:$P$2336,6,FALSE)</f>
        <v>No</v>
      </c>
      <c r="H1151" s="7">
        <f>VLOOKUP($A1151,'Medical Examinations'!$A$1:$P$2336,12,FALSE)</f>
        <v>2</v>
      </c>
      <c r="I1151" s="7" t="str">
        <f>VLOOKUP($A1151,'Medical Examinations'!$A$1:$P$2336,14,FALSE)</f>
        <v>No</v>
      </c>
      <c r="J1151" s="7" t="str">
        <f>VLOOKUP($A1151,'Medical Examinations'!$A$1:$P$2336,15,FALSE)</f>
        <v>Obesity</v>
      </c>
      <c r="K1151" s="7" t="str">
        <f>VLOOKUP($A1151,'Medical Examinations'!$A$1:$P$2336,16,FALSE)</f>
        <v>Diabetes</v>
      </c>
      <c r="L1151" s="12">
        <f>VLOOKUP($A1151,'Hospitalisation Details'!$A$1:$U$2344,18,FALSE)</f>
        <v>26924</v>
      </c>
      <c r="M1151" s="21">
        <f>VLOOKUP($A1151,'Hospitalisation Details'!$A$1:$U$2344,21,FALSE)</f>
        <v>9800.89</v>
      </c>
      <c r="N1151" s="9" t="str">
        <f>VLOOKUP($A1151,'Hospitalisation Details'!$A$1:$U$2344,14,FALSE)</f>
        <v>tier - 2</v>
      </c>
      <c r="O1151" s="9" t="str">
        <f>VLOOKUP($A1151,'Hospitalisation Details'!$A$1:$U$2344,15,FALSE)</f>
        <v>tier - 1</v>
      </c>
      <c r="P1151" s="9" t="str">
        <f>VLOOKUP($A1151,'Hospitalisation Details'!$A$1:$U$2344,16,FALSE)</f>
        <v>R1013</v>
      </c>
      <c r="Q1151" s="9">
        <f>VLOOKUP($A1151,'Hospitalisation Details'!$A$1:$U$2344,20,FALSE)</f>
        <v>49</v>
      </c>
    </row>
    <row r="1152" spans="1:17" ht="15.75" x14ac:dyDescent="0.25">
      <c r="A1152" s="10" t="s">
        <v>1220</v>
      </c>
      <c r="B1152" s="7" t="str">
        <f>VLOOKUP($A1152,'Customer Names'!$A$1:$E$2336,4,FALSE)</f>
        <v xml:space="preserve">  Christopher M</v>
      </c>
      <c r="C1152" s="7">
        <f>VLOOKUP($A1152,'Medical Examinations'!$A$1:$P$2336,2,FALSE)</f>
        <v>24.31</v>
      </c>
      <c r="D1152" s="7">
        <f>VLOOKUP($A1152,'Medical Examinations'!$A$1:$P$2336,3,FALSE)</f>
        <v>6.37</v>
      </c>
      <c r="E1152" s="7" t="str">
        <f>VLOOKUP($A1152,'Medical Examinations'!$A$1:$P$2336,13,FALSE)</f>
        <v>No</v>
      </c>
      <c r="F1152" s="7" t="str">
        <f>VLOOKUP($A1152,'Medical Examinations'!$A$1:$P$2336,5,FALSE)</f>
        <v>No</v>
      </c>
      <c r="G1152" s="7" t="str">
        <f>VLOOKUP($A1152,'Medical Examinations'!$A$1:$P$2336,6,FALSE)</f>
        <v>No</v>
      </c>
      <c r="H1152" s="7" t="str">
        <f>VLOOKUP($A1152,'Medical Examinations'!$A$1:$P$2336,12,FALSE)</f>
        <v>0</v>
      </c>
      <c r="I1152" s="7" t="str">
        <f>VLOOKUP($A1152,'Medical Examinations'!$A$1:$P$2336,14,FALSE)</f>
        <v>No</v>
      </c>
      <c r="J1152" s="7" t="str">
        <f>VLOOKUP($A1152,'Medical Examinations'!$A$1:$P$2336,15,FALSE)</f>
        <v>Normal weight</v>
      </c>
      <c r="K1152" s="7" t="str">
        <f>VLOOKUP($A1152,'Medical Examinations'!$A$1:$P$2336,16,FALSE)</f>
        <v>Prediabetes</v>
      </c>
      <c r="L1152" s="12">
        <f>VLOOKUP($A1152,'Hospitalisation Details'!$A$1:$U$2344,18,FALSE)</f>
        <v>28283</v>
      </c>
      <c r="M1152" s="21">
        <f>VLOOKUP($A1152,'Hospitalisation Details'!$A$1:$U$2344,21,FALSE)</f>
        <v>9788.8700000000008</v>
      </c>
      <c r="N1152" s="9" t="str">
        <f>VLOOKUP($A1152,'Hospitalisation Details'!$A$1:$U$2344,14,FALSE)</f>
        <v>tier - 3</v>
      </c>
      <c r="O1152" s="9" t="str">
        <f>VLOOKUP($A1152,'Hospitalisation Details'!$A$1:$U$2344,15,FALSE)</f>
        <v>tier - 2</v>
      </c>
      <c r="P1152" s="9" t="str">
        <f>VLOOKUP($A1152,'Hospitalisation Details'!$A$1:$U$2344,16,FALSE)</f>
        <v>R1013</v>
      </c>
      <c r="Q1152" s="9">
        <f>VLOOKUP($A1152,'Hospitalisation Details'!$A$1:$U$2344,20,FALSE)</f>
        <v>46</v>
      </c>
    </row>
    <row r="1153" spans="1:17" ht="15.75" x14ac:dyDescent="0.25">
      <c r="A1153" s="10" t="s">
        <v>1219</v>
      </c>
      <c r="B1153" s="7" t="str">
        <f>VLOOKUP($A1153,'Customer Names'!$A$1:$E$2336,4,FALSE)</f>
        <v xml:space="preserve">  Ciaran</v>
      </c>
      <c r="C1153" s="7">
        <f>VLOOKUP($A1153,'Medical Examinations'!$A$1:$P$2336,2,FALSE)</f>
        <v>44.75</v>
      </c>
      <c r="D1153" s="7">
        <f>VLOOKUP($A1153,'Medical Examinations'!$A$1:$P$2336,3,FALSE)</f>
        <v>5.09</v>
      </c>
      <c r="E1153" s="7" t="str">
        <f>VLOOKUP($A1153,'Medical Examinations'!$A$1:$P$2336,13,FALSE)</f>
        <v>Yes</v>
      </c>
      <c r="F1153" s="7" t="str">
        <f>VLOOKUP($A1153,'Medical Examinations'!$A$1:$P$2336,5,FALSE)</f>
        <v>No</v>
      </c>
      <c r="G1153" s="7" t="str">
        <f>VLOOKUP($A1153,'Medical Examinations'!$A$1:$P$2336,6,FALSE)</f>
        <v>No</v>
      </c>
      <c r="H1153" s="7" t="str">
        <f>VLOOKUP($A1153,'Medical Examinations'!$A$1:$P$2336,12,FALSE)</f>
        <v>0</v>
      </c>
      <c r="I1153" s="7" t="str">
        <f>VLOOKUP($A1153,'Medical Examinations'!$A$1:$P$2336,14,FALSE)</f>
        <v>No</v>
      </c>
      <c r="J1153" s="7" t="str">
        <f>VLOOKUP($A1153,'Medical Examinations'!$A$1:$P$2336,15,FALSE)</f>
        <v>Obesity</v>
      </c>
      <c r="K1153" s="7" t="str">
        <f>VLOOKUP($A1153,'Medical Examinations'!$A$1:$P$2336,16,FALSE)</f>
        <v>Normal</v>
      </c>
      <c r="L1153" s="12">
        <f>VLOOKUP($A1153,'Hospitalisation Details'!$A$1:$U$2344,18,FALSE)</f>
        <v>35285</v>
      </c>
      <c r="M1153" s="21">
        <f>VLOOKUP($A1153,'Hospitalisation Details'!$A$1:$U$2344,21,FALSE)</f>
        <v>9787.32</v>
      </c>
      <c r="N1153" s="9" t="str">
        <f>VLOOKUP($A1153,'Hospitalisation Details'!$A$1:$U$2344,14,FALSE)</f>
        <v>tier - 2</v>
      </c>
      <c r="O1153" s="9" t="str">
        <f>VLOOKUP($A1153,'Hospitalisation Details'!$A$1:$U$2344,15,FALSE)</f>
        <v>tier - 3</v>
      </c>
      <c r="P1153" s="9" t="str">
        <f>VLOOKUP($A1153,'Hospitalisation Details'!$A$1:$U$2344,16,FALSE)</f>
        <v>R1023</v>
      </c>
      <c r="Q1153" s="9">
        <f>VLOOKUP($A1153,'Hospitalisation Details'!$A$1:$U$2344,20,FALSE)</f>
        <v>26</v>
      </c>
    </row>
    <row r="1154" spans="1:17" ht="15.75" x14ac:dyDescent="0.25">
      <c r="A1154" s="10" t="s">
        <v>1218</v>
      </c>
      <c r="B1154" s="7" t="str">
        <f>VLOOKUP($A1154,'Customer Names'!$A$1:$E$2336,4,FALSE)</f>
        <v xml:space="preserve">  Kara</v>
      </c>
      <c r="C1154" s="7">
        <f>VLOOKUP($A1154,'Medical Examinations'!$A$1:$P$2336,2,FALSE)</f>
        <v>30.78</v>
      </c>
      <c r="D1154" s="7">
        <f>VLOOKUP($A1154,'Medical Examinations'!$A$1:$P$2336,3,FALSE)</f>
        <v>7.94</v>
      </c>
      <c r="E1154" s="7" t="str">
        <f>VLOOKUP($A1154,'Medical Examinations'!$A$1:$P$2336,13,FALSE)</f>
        <v>No</v>
      </c>
      <c r="F1154" s="7" t="str">
        <f>VLOOKUP($A1154,'Medical Examinations'!$A$1:$P$2336,5,FALSE)</f>
        <v>No</v>
      </c>
      <c r="G1154" s="7" t="str">
        <f>VLOOKUP($A1154,'Medical Examinations'!$A$1:$P$2336,6,FALSE)</f>
        <v>No</v>
      </c>
      <c r="H1154" s="7">
        <f>VLOOKUP($A1154,'Medical Examinations'!$A$1:$P$2336,12,FALSE)</f>
        <v>2</v>
      </c>
      <c r="I1154" s="7" t="str">
        <f>VLOOKUP($A1154,'Medical Examinations'!$A$1:$P$2336,14,FALSE)</f>
        <v>No</v>
      </c>
      <c r="J1154" s="7" t="str">
        <f>VLOOKUP($A1154,'Medical Examinations'!$A$1:$P$2336,15,FALSE)</f>
        <v>Obesity</v>
      </c>
      <c r="K1154" s="7" t="str">
        <f>VLOOKUP($A1154,'Medical Examinations'!$A$1:$P$2336,16,FALSE)</f>
        <v>Diabetes</v>
      </c>
      <c r="L1154" s="12">
        <f>VLOOKUP($A1154,'Hospitalisation Details'!$A$1:$U$2344,18,FALSE)</f>
        <v>26852</v>
      </c>
      <c r="M1154" s="21">
        <f>VLOOKUP($A1154,'Hospitalisation Details'!$A$1:$U$2344,21,FALSE)</f>
        <v>9778.35</v>
      </c>
      <c r="N1154" s="9" t="str">
        <f>VLOOKUP($A1154,'Hospitalisation Details'!$A$1:$U$2344,14,FALSE)</f>
        <v>tier - 2</v>
      </c>
      <c r="O1154" s="9" t="str">
        <f>VLOOKUP($A1154,'Hospitalisation Details'!$A$1:$U$2344,15,FALSE)</f>
        <v>tier - 2</v>
      </c>
      <c r="P1154" s="9" t="str">
        <f>VLOOKUP($A1154,'Hospitalisation Details'!$A$1:$U$2344,16,FALSE)</f>
        <v>R1024</v>
      </c>
      <c r="Q1154" s="9">
        <f>VLOOKUP($A1154,'Hospitalisation Details'!$A$1:$U$2344,20,FALSE)</f>
        <v>49</v>
      </c>
    </row>
    <row r="1155" spans="1:17" ht="15.75" x14ac:dyDescent="0.25">
      <c r="A1155" s="10" t="s">
        <v>1217</v>
      </c>
      <c r="B1155" s="7" t="str">
        <f>VLOOKUP($A1155,'Customer Names'!$A$1:$E$2336,4,FALSE)</f>
        <v xml:space="preserve">  Makie</v>
      </c>
      <c r="C1155" s="7">
        <f>VLOOKUP($A1155,'Medical Examinations'!$A$1:$P$2336,2,FALSE)</f>
        <v>21.86</v>
      </c>
      <c r="D1155" s="7">
        <f>VLOOKUP($A1155,'Medical Examinations'!$A$1:$P$2336,3,FALSE)</f>
        <v>10.95</v>
      </c>
      <c r="E1155" s="7" t="str">
        <f>VLOOKUP($A1155,'Medical Examinations'!$A$1:$P$2336,13,FALSE)</f>
        <v>No</v>
      </c>
      <c r="F1155" s="7" t="str">
        <f>VLOOKUP($A1155,'Medical Examinations'!$A$1:$P$2336,5,FALSE)</f>
        <v>No</v>
      </c>
      <c r="G1155" s="7" t="str">
        <f>VLOOKUP($A1155,'Medical Examinations'!$A$1:$P$2336,6,FALSE)</f>
        <v>No</v>
      </c>
      <c r="H1155" s="7" t="str">
        <f>VLOOKUP($A1155,'Medical Examinations'!$A$1:$P$2336,12,FALSE)</f>
        <v>0</v>
      </c>
      <c r="I1155" s="7" t="str">
        <f>VLOOKUP($A1155,'Medical Examinations'!$A$1:$P$2336,14,FALSE)</f>
        <v>No</v>
      </c>
      <c r="J1155" s="7" t="str">
        <f>VLOOKUP($A1155,'Medical Examinations'!$A$1:$P$2336,15,FALSE)</f>
        <v>Normal weight</v>
      </c>
      <c r="K1155" s="7" t="str">
        <f>VLOOKUP($A1155,'Medical Examinations'!$A$1:$P$2336,16,FALSE)</f>
        <v>Diabetes</v>
      </c>
      <c r="L1155" s="12">
        <f>VLOOKUP($A1155,'Hospitalisation Details'!$A$1:$U$2344,18,FALSE)</f>
        <v>23990</v>
      </c>
      <c r="M1155" s="21">
        <f>VLOOKUP($A1155,'Hospitalisation Details'!$A$1:$U$2344,21,FALSE)</f>
        <v>9764.08</v>
      </c>
      <c r="N1155" s="9" t="str">
        <f>VLOOKUP($A1155,'Hospitalisation Details'!$A$1:$U$2344,14,FALSE)</f>
        <v>tier - 3</v>
      </c>
      <c r="O1155" s="9" t="str">
        <f>VLOOKUP($A1155,'Hospitalisation Details'!$A$1:$U$2344,15,FALSE)</f>
        <v>tier - 1</v>
      </c>
      <c r="P1155" s="9" t="str">
        <f>VLOOKUP($A1155,'Hospitalisation Details'!$A$1:$U$2344,16,FALSE)</f>
        <v>R1012</v>
      </c>
      <c r="Q1155" s="9">
        <f>VLOOKUP($A1155,'Hospitalisation Details'!$A$1:$U$2344,20,FALSE)</f>
        <v>57</v>
      </c>
    </row>
    <row r="1156" spans="1:17" ht="15.75" x14ac:dyDescent="0.25">
      <c r="A1156" s="10" t="s">
        <v>1216</v>
      </c>
      <c r="B1156" s="7" t="str">
        <f>VLOOKUP($A1156,'Customer Names'!$A$1:$E$2336,4,FALSE)</f>
        <v xml:space="preserve">  Emily E</v>
      </c>
      <c r="C1156" s="7">
        <f>VLOOKUP($A1156,'Medical Examinations'!$A$1:$P$2336,2,FALSE)</f>
        <v>49.09</v>
      </c>
      <c r="D1156" s="7">
        <f>VLOOKUP($A1156,'Medical Examinations'!$A$1:$P$2336,3,FALSE)</f>
        <v>6.3</v>
      </c>
      <c r="E1156" s="7" t="str">
        <f>VLOOKUP($A1156,'Medical Examinations'!$A$1:$P$2336,13,FALSE)</f>
        <v>Yes</v>
      </c>
      <c r="F1156" s="7" t="str">
        <f>VLOOKUP($A1156,'Medical Examinations'!$A$1:$P$2336,5,FALSE)</f>
        <v>No</v>
      </c>
      <c r="G1156" s="7" t="str">
        <f>VLOOKUP($A1156,'Medical Examinations'!$A$1:$P$2336,6,FALSE)</f>
        <v>No</v>
      </c>
      <c r="H1156" s="7" t="str">
        <f>VLOOKUP($A1156,'Medical Examinations'!$A$1:$P$2336,12,FALSE)</f>
        <v>0</v>
      </c>
      <c r="I1156" s="7" t="str">
        <f>VLOOKUP($A1156,'Medical Examinations'!$A$1:$P$2336,14,FALSE)</f>
        <v>No</v>
      </c>
      <c r="J1156" s="7" t="str">
        <f>VLOOKUP($A1156,'Medical Examinations'!$A$1:$P$2336,15,FALSE)</f>
        <v>Obesity</v>
      </c>
      <c r="K1156" s="7" t="str">
        <f>VLOOKUP($A1156,'Medical Examinations'!$A$1:$P$2336,16,FALSE)</f>
        <v>Prediabetes</v>
      </c>
      <c r="L1156" s="12">
        <f>VLOOKUP($A1156,'Hospitalisation Details'!$A$1:$U$2344,18,FALSE)</f>
        <v>37086</v>
      </c>
      <c r="M1156" s="21">
        <f>VLOOKUP($A1156,'Hospitalisation Details'!$A$1:$U$2344,21,FALSE)</f>
        <v>9753.49</v>
      </c>
      <c r="N1156" s="9" t="str">
        <f>VLOOKUP($A1156,'Hospitalisation Details'!$A$1:$U$2344,14,FALSE)</f>
        <v>tier - 2</v>
      </c>
      <c r="O1156" s="9" t="str">
        <f>VLOOKUP($A1156,'Hospitalisation Details'!$A$1:$U$2344,15,FALSE)</f>
        <v>tier - 2</v>
      </c>
      <c r="P1156" s="9" t="str">
        <f>VLOOKUP($A1156,'Hospitalisation Details'!$A$1:$U$2344,16,FALSE)</f>
        <v>R1012</v>
      </c>
      <c r="Q1156" s="9">
        <f>VLOOKUP($A1156,'Hospitalisation Details'!$A$1:$U$2344,20,FALSE)</f>
        <v>21</v>
      </c>
    </row>
    <row r="1157" spans="1:17" ht="15.75" x14ac:dyDescent="0.25">
      <c r="A1157" s="10" t="s">
        <v>1215</v>
      </c>
      <c r="B1157" s="7" t="str">
        <f>VLOOKUP($A1157,'Customer Names'!$A$1:$E$2336,4,FALSE)</f>
        <v xml:space="preserve">  Cary</v>
      </c>
      <c r="C1157" s="7">
        <f>VLOOKUP($A1157,'Medical Examinations'!$A$1:$P$2336,2,FALSE)</f>
        <v>47.74</v>
      </c>
      <c r="D1157" s="7">
        <f>VLOOKUP($A1157,'Medical Examinations'!$A$1:$P$2336,3,FALSE)</f>
        <v>8.0500000000000007</v>
      </c>
      <c r="E1157" s="7" t="str">
        <f>VLOOKUP($A1157,'Medical Examinations'!$A$1:$P$2336,13,FALSE)</f>
        <v>Yes</v>
      </c>
      <c r="F1157" s="7" t="str">
        <f>VLOOKUP($A1157,'Medical Examinations'!$A$1:$P$2336,5,FALSE)</f>
        <v>No</v>
      </c>
      <c r="G1157" s="7" t="str">
        <f>VLOOKUP($A1157,'Medical Examinations'!$A$1:$P$2336,6,FALSE)</f>
        <v>No</v>
      </c>
      <c r="H1157" s="7">
        <f>VLOOKUP($A1157,'Medical Examinations'!$A$1:$P$2336,12,FALSE)</f>
        <v>2</v>
      </c>
      <c r="I1157" s="7" t="str">
        <f>VLOOKUP($A1157,'Medical Examinations'!$A$1:$P$2336,14,FALSE)</f>
        <v>No</v>
      </c>
      <c r="J1157" s="7" t="str">
        <f>VLOOKUP($A1157,'Medical Examinations'!$A$1:$P$2336,15,FALSE)</f>
        <v>Obesity</v>
      </c>
      <c r="K1157" s="7" t="str">
        <f>VLOOKUP($A1157,'Medical Examinations'!$A$1:$P$2336,16,FALSE)</f>
        <v>Diabetes</v>
      </c>
      <c r="L1157" s="12">
        <f>VLOOKUP($A1157,'Hospitalisation Details'!$A$1:$U$2344,18,FALSE)</f>
        <v>25753</v>
      </c>
      <c r="M1157" s="21">
        <f>VLOOKUP($A1157,'Hospitalisation Details'!$A$1:$U$2344,21,FALSE)</f>
        <v>9748.91</v>
      </c>
      <c r="N1157" s="9" t="str">
        <f>VLOOKUP($A1157,'Hospitalisation Details'!$A$1:$U$2344,14,FALSE)</f>
        <v>tier - 2</v>
      </c>
      <c r="O1157" s="9" t="str">
        <f>VLOOKUP($A1157,'Hospitalisation Details'!$A$1:$U$2344,15,FALSE)</f>
        <v>tier - 1</v>
      </c>
      <c r="P1157" s="9" t="str">
        <f>VLOOKUP($A1157,'Hospitalisation Details'!$A$1:$U$2344,16,FALSE)</f>
        <v>R1013</v>
      </c>
      <c r="Q1157" s="9">
        <f>VLOOKUP($A1157,'Hospitalisation Details'!$A$1:$U$2344,20,FALSE)</f>
        <v>52</v>
      </c>
    </row>
    <row r="1158" spans="1:17" ht="15.75" x14ac:dyDescent="0.25">
      <c r="A1158" s="10" t="s">
        <v>1214</v>
      </c>
      <c r="B1158" s="7" t="str">
        <f>VLOOKUP($A1158,'Customer Names'!$A$1:$E$2336,4,FALSE)</f>
        <v xml:space="preserve">  Steven</v>
      </c>
      <c r="C1158" s="7">
        <f>VLOOKUP($A1158,'Medical Examinations'!$A$1:$P$2336,2,FALSE)</f>
        <v>30.2</v>
      </c>
      <c r="D1158" s="7">
        <f>VLOOKUP($A1158,'Medical Examinations'!$A$1:$P$2336,3,FALSE)</f>
        <v>9.8800000000000008</v>
      </c>
      <c r="E1158" s="7" t="str">
        <f>VLOOKUP($A1158,'Medical Examinations'!$A$1:$P$2336,13,FALSE)</f>
        <v>Yes</v>
      </c>
      <c r="F1158" s="7" t="str">
        <f>VLOOKUP($A1158,'Medical Examinations'!$A$1:$P$2336,5,FALSE)</f>
        <v>No</v>
      </c>
      <c r="G1158" s="7" t="str">
        <f>VLOOKUP($A1158,'Medical Examinations'!$A$1:$P$2336,6,FALSE)</f>
        <v>No</v>
      </c>
      <c r="H1158" s="7">
        <f>VLOOKUP($A1158,'Medical Examinations'!$A$1:$P$2336,12,FALSE)</f>
        <v>2</v>
      </c>
      <c r="I1158" s="7" t="str">
        <f>VLOOKUP($A1158,'Medical Examinations'!$A$1:$P$2336,14,FALSE)</f>
        <v>No</v>
      </c>
      <c r="J1158" s="7" t="str">
        <f>VLOOKUP($A1158,'Medical Examinations'!$A$1:$P$2336,15,FALSE)</f>
        <v>Obesity</v>
      </c>
      <c r="K1158" s="7" t="str">
        <f>VLOOKUP($A1158,'Medical Examinations'!$A$1:$P$2336,16,FALSE)</f>
        <v>Diabetes</v>
      </c>
      <c r="L1158" s="12">
        <f>VLOOKUP($A1158,'Hospitalisation Details'!$A$1:$U$2344,18,FALSE)</f>
        <v>25798</v>
      </c>
      <c r="M1158" s="21">
        <f>VLOOKUP($A1158,'Hospitalisation Details'!$A$1:$U$2344,21,FALSE)</f>
        <v>9724.5300000000007</v>
      </c>
      <c r="N1158" s="9" t="str">
        <f>VLOOKUP($A1158,'Hospitalisation Details'!$A$1:$U$2344,14,FALSE)</f>
        <v>tier - 3</v>
      </c>
      <c r="O1158" s="9" t="str">
        <f>VLOOKUP($A1158,'Hospitalisation Details'!$A$1:$U$2344,15,FALSE)</f>
        <v>tier - 1</v>
      </c>
      <c r="P1158" s="9" t="str">
        <f>VLOOKUP($A1158,'Hospitalisation Details'!$A$1:$U$2344,16,FALSE)</f>
        <v>R1011</v>
      </c>
      <c r="Q1158" s="9">
        <f>VLOOKUP($A1158,'Hospitalisation Details'!$A$1:$U$2344,20,FALSE)</f>
        <v>52</v>
      </c>
    </row>
    <row r="1159" spans="1:17" ht="15.75" x14ac:dyDescent="0.25">
      <c r="A1159" s="10" t="s">
        <v>1213</v>
      </c>
      <c r="B1159" s="7" t="str">
        <f>VLOOKUP($A1159,'Customer Names'!$A$1:$E$2336,4,FALSE)</f>
        <v xml:space="preserve">  Jose Antonio Sr</v>
      </c>
      <c r="C1159" s="7">
        <f>VLOOKUP($A1159,'Medical Examinations'!$A$1:$P$2336,2,FALSE)</f>
        <v>33.25</v>
      </c>
      <c r="D1159" s="7">
        <f>VLOOKUP($A1159,'Medical Examinations'!$A$1:$P$2336,3,FALSE)</f>
        <v>7.42</v>
      </c>
      <c r="E1159" s="7" t="str">
        <f>VLOOKUP($A1159,'Medical Examinations'!$A$1:$P$2336,13,FALSE)</f>
        <v>Yes</v>
      </c>
      <c r="F1159" s="7" t="str">
        <f>VLOOKUP($A1159,'Medical Examinations'!$A$1:$P$2336,5,FALSE)</f>
        <v>No</v>
      </c>
      <c r="G1159" s="7" t="str">
        <f>VLOOKUP($A1159,'Medical Examinations'!$A$1:$P$2336,6,FALSE)</f>
        <v>No</v>
      </c>
      <c r="H1159" s="7">
        <f>VLOOKUP($A1159,'Medical Examinations'!$A$1:$P$2336,12,FALSE)</f>
        <v>2</v>
      </c>
      <c r="I1159" s="7" t="str">
        <f>VLOOKUP($A1159,'Medical Examinations'!$A$1:$P$2336,14,FALSE)</f>
        <v>No</v>
      </c>
      <c r="J1159" s="7" t="str">
        <f>VLOOKUP($A1159,'Medical Examinations'!$A$1:$P$2336,15,FALSE)</f>
        <v>Obesity</v>
      </c>
      <c r="K1159" s="7" t="str">
        <f>VLOOKUP($A1159,'Medical Examinations'!$A$1:$P$2336,16,FALSE)</f>
        <v>Diabetes</v>
      </c>
      <c r="L1159" s="12">
        <f>VLOOKUP($A1159,'Hospitalisation Details'!$A$1:$U$2344,18,FALSE)</f>
        <v>25823</v>
      </c>
      <c r="M1159" s="21">
        <f>VLOOKUP($A1159,'Hospitalisation Details'!$A$1:$U$2344,21,FALSE)</f>
        <v>9722.77</v>
      </c>
      <c r="N1159" s="9" t="str">
        <f>VLOOKUP($A1159,'Hospitalisation Details'!$A$1:$U$2344,14,FALSE)</f>
        <v>tier - 3</v>
      </c>
      <c r="O1159" s="9" t="str">
        <f>VLOOKUP($A1159,'Hospitalisation Details'!$A$1:$U$2344,15,FALSE)</f>
        <v>tier - 1</v>
      </c>
      <c r="P1159" s="9" t="str">
        <f>VLOOKUP($A1159,'Hospitalisation Details'!$A$1:$U$2344,16,FALSE)</f>
        <v>R1016</v>
      </c>
      <c r="Q1159" s="9">
        <f>VLOOKUP($A1159,'Hospitalisation Details'!$A$1:$U$2344,20,FALSE)</f>
        <v>52</v>
      </c>
    </row>
    <row r="1160" spans="1:17" ht="15.75" x14ac:dyDescent="0.25">
      <c r="A1160" s="10" t="s">
        <v>1212</v>
      </c>
      <c r="B1160" s="7" t="str">
        <f>VLOOKUP($A1160,'Customer Names'!$A$1:$E$2336,4,FALSE)</f>
        <v xml:space="preserve">  Tatiana</v>
      </c>
      <c r="C1160" s="7">
        <f>VLOOKUP($A1160,'Medical Examinations'!$A$1:$P$2336,2,FALSE)</f>
        <v>26.6</v>
      </c>
      <c r="D1160" s="7">
        <f>VLOOKUP($A1160,'Medical Examinations'!$A$1:$P$2336,3,FALSE)</f>
        <v>8.4499999999999993</v>
      </c>
      <c r="E1160" s="7" t="str">
        <f>VLOOKUP($A1160,'Medical Examinations'!$A$1:$P$2336,13,FALSE)</f>
        <v>Yes</v>
      </c>
      <c r="F1160" s="7" t="str">
        <f>VLOOKUP($A1160,'Medical Examinations'!$A$1:$P$2336,5,FALSE)</f>
        <v>No</v>
      </c>
      <c r="G1160" s="7" t="str">
        <f>VLOOKUP($A1160,'Medical Examinations'!$A$1:$P$2336,6,FALSE)</f>
        <v>No</v>
      </c>
      <c r="H1160" s="7">
        <f>VLOOKUP($A1160,'Medical Examinations'!$A$1:$P$2336,12,FALSE)</f>
        <v>1</v>
      </c>
      <c r="I1160" s="7" t="str">
        <f>VLOOKUP($A1160,'Medical Examinations'!$A$1:$P$2336,14,FALSE)</f>
        <v>No</v>
      </c>
      <c r="J1160" s="7" t="str">
        <f>VLOOKUP($A1160,'Medical Examinations'!$A$1:$P$2336,15,FALSE)</f>
        <v>Over weight</v>
      </c>
      <c r="K1160" s="7" t="str">
        <f>VLOOKUP($A1160,'Medical Examinations'!$A$1:$P$2336,16,FALSE)</f>
        <v>Diabetes</v>
      </c>
      <c r="L1160" s="12">
        <f>VLOOKUP($A1160,'Hospitalisation Details'!$A$1:$U$2344,18,FALSE)</f>
        <v>27572</v>
      </c>
      <c r="M1160" s="21">
        <f>VLOOKUP($A1160,'Hospitalisation Details'!$A$1:$U$2344,21,FALSE)</f>
        <v>9715.84</v>
      </c>
      <c r="N1160" s="9" t="str">
        <f>VLOOKUP($A1160,'Hospitalisation Details'!$A$1:$U$2344,14,FALSE)</f>
        <v>tier - 2</v>
      </c>
      <c r="O1160" s="9" t="str">
        <f>VLOOKUP($A1160,'Hospitalisation Details'!$A$1:$U$2344,15,FALSE)</f>
        <v>tier - 1</v>
      </c>
      <c r="P1160" s="9" t="str">
        <f>VLOOKUP($A1160,'Hospitalisation Details'!$A$1:$U$2344,16,FALSE)</f>
        <v>R1024</v>
      </c>
      <c r="Q1160" s="9">
        <f>VLOOKUP($A1160,'Hospitalisation Details'!$A$1:$U$2344,20,FALSE)</f>
        <v>47</v>
      </c>
    </row>
    <row r="1161" spans="1:17" ht="15.75" x14ac:dyDescent="0.25">
      <c r="A1161" s="10" t="s">
        <v>1211</v>
      </c>
      <c r="B1161" s="7" t="str">
        <f>VLOOKUP($A1161,'Customer Names'!$A$1:$E$2336,4,FALSE)</f>
        <v xml:space="preserve">  Dan T</v>
      </c>
      <c r="C1161" s="7">
        <f>VLOOKUP($A1161,'Medical Examinations'!$A$1:$P$2336,2,FALSE)</f>
        <v>26.35</v>
      </c>
      <c r="D1161" s="7">
        <f>VLOOKUP($A1161,'Medical Examinations'!$A$1:$P$2336,3,FALSE)</f>
        <v>6.21</v>
      </c>
      <c r="E1161" s="7" t="str">
        <f>VLOOKUP($A1161,'Medical Examinations'!$A$1:$P$2336,13,FALSE)</f>
        <v>No</v>
      </c>
      <c r="F1161" s="7" t="str">
        <f>VLOOKUP($A1161,'Medical Examinations'!$A$1:$P$2336,5,FALSE)</f>
        <v>No</v>
      </c>
      <c r="G1161" s="7" t="str">
        <f>VLOOKUP($A1161,'Medical Examinations'!$A$1:$P$2336,6,FALSE)</f>
        <v>No</v>
      </c>
      <c r="H1161" s="7">
        <f>VLOOKUP($A1161,'Medical Examinations'!$A$1:$P$2336,12,FALSE)</f>
        <v>2</v>
      </c>
      <c r="I1161" s="7" t="str">
        <f>VLOOKUP($A1161,'Medical Examinations'!$A$1:$P$2336,14,FALSE)</f>
        <v>No</v>
      </c>
      <c r="J1161" s="7" t="str">
        <f>VLOOKUP($A1161,'Medical Examinations'!$A$1:$P$2336,15,FALSE)</f>
        <v>Over weight</v>
      </c>
      <c r="K1161" s="7" t="str">
        <f>VLOOKUP($A1161,'Medical Examinations'!$A$1:$P$2336,16,FALSE)</f>
        <v>Prediabetes</v>
      </c>
      <c r="L1161" s="12">
        <f>VLOOKUP($A1161,'Hospitalisation Details'!$A$1:$U$2344,18,FALSE)</f>
        <v>26490</v>
      </c>
      <c r="M1161" s="21">
        <f>VLOOKUP($A1161,'Hospitalisation Details'!$A$1:$U$2344,21,FALSE)</f>
        <v>9710.7099999999991</v>
      </c>
      <c r="N1161" s="9" t="str">
        <f>VLOOKUP($A1161,'Hospitalisation Details'!$A$1:$U$2344,14,FALSE)</f>
        <v>tier - 2</v>
      </c>
      <c r="O1161" s="9" t="str">
        <f>VLOOKUP($A1161,'Hospitalisation Details'!$A$1:$U$2344,15,FALSE)</f>
        <v>tier - 1</v>
      </c>
      <c r="P1161" s="9" t="str">
        <f>VLOOKUP($A1161,'Hospitalisation Details'!$A$1:$U$2344,16,FALSE)</f>
        <v>R1021</v>
      </c>
      <c r="Q1161" s="9">
        <f>VLOOKUP($A1161,'Hospitalisation Details'!$A$1:$U$2344,20,FALSE)</f>
        <v>50</v>
      </c>
    </row>
    <row r="1162" spans="1:17" ht="15.75" x14ac:dyDescent="0.25">
      <c r="A1162" s="10" t="s">
        <v>1210</v>
      </c>
      <c r="B1162" s="7" t="str">
        <f>VLOOKUP($A1162,'Customer Names'!$A$1:$E$2336,4,FALSE)</f>
        <v xml:space="preserve">  Liisa A</v>
      </c>
      <c r="C1162" s="7">
        <f>VLOOKUP($A1162,'Medical Examinations'!$A$1:$P$2336,2,FALSE)</f>
        <v>39.994999999999997</v>
      </c>
      <c r="D1162" s="7">
        <f>VLOOKUP($A1162,'Medical Examinations'!$A$1:$P$2336,3,FALSE)</f>
        <v>4.6500000000000004</v>
      </c>
      <c r="E1162" s="7" t="str">
        <f>VLOOKUP($A1162,'Medical Examinations'!$A$1:$P$2336,13,FALSE)</f>
        <v>No</v>
      </c>
      <c r="F1162" s="7" t="str">
        <f>VLOOKUP($A1162,'Medical Examinations'!$A$1:$P$2336,5,FALSE)</f>
        <v>No</v>
      </c>
      <c r="G1162" s="7" t="str">
        <f>VLOOKUP($A1162,'Medical Examinations'!$A$1:$P$2336,6,FALSE)</f>
        <v>No</v>
      </c>
      <c r="H1162" s="7" t="str">
        <f>VLOOKUP($A1162,'Medical Examinations'!$A$1:$P$2336,12,FALSE)</f>
        <v>0</v>
      </c>
      <c r="I1162" s="7" t="str">
        <f>VLOOKUP($A1162,'Medical Examinations'!$A$1:$P$2336,14,FALSE)</f>
        <v>No</v>
      </c>
      <c r="J1162" s="7" t="str">
        <f>VLOOKUP($A1162,'Medical Examinations'!$A$1:$P$2336,15,FALSE)</f>
        <v>Obesity</v>
      </c>
      <c r="K1162" s="7" t="str">
        <f>VLOOKUP($A1162,'Medical Examinations'!$A$1:$P$2336,16,FALSE)</f>
        <v>Normal</v>
      </c>
      <c r="L1162" s="12">
        <f>VLOOKUP($A1162,'Hospitalisation Details'!$A$1:$U$2344,18,FALSE)</f>
        <v>28387</v>
      </c>
      <c r="M1162" s="21">
        <f>VLOOKUP($A1162,'Hospitalisation Details'!$A$1:$U$2344,21,FALSE)</f>
        <v>9704.67</v>
      </c>
      <c r="N1162" s="9" t="str">
        <f>VLOOKUP($A1162,'Hospitalisation Details'!$A$1:$U$2344,14,FALSE)</f>
        <v>tier - 2</v>
      </c>
      <c r="O1162" s="9" t="str">
        <f>VLOOKUP($A1162,'Hospitalisation Details'!$A$1:$U$2344,15,FALSE)</f>
        <v>tier - 3</v>
      </c>
      <c r="P1162" s="9" t="str">
        <f>VLOOKUP($A1162,'Hospitalisation Details'!$A$1:$U$2344,16,FALSE)</f>
        <v>R1024</v>
      </c>
      <c r="Q1162" s="9">
        <f>VLOOKUP($A1162,'Hospitalisation Details'!$A$1:$U$2344,20,FALSE)</f>
        <v>45</v>
      </c>
    </row>
    <row r="1163" spans="1:17" ht="15.75" x14ac:dyDescent="0.25">
      <c r="A1163" s="10" t="s">
        <v>1209</v>
      </c>
      <c r="B1163" s="7" t="str">
        <f>VLOOKUP($A1163,'Customer Names'!$A$1:$E$2336,4,FALSE)</f>
        <v xml:space="preserve">  Kathryn E</v>
      </c>
      <c r="C1163" s="7">
        <f>VLOOKUP($A1163,'Medical Examinations'!$A$1:$P$2336,2,FALSE)</f>
        <v>22.92</v>
      </c>
      <c r="D1163" s="7">
        <f>VLOOKUP($A1163,'Medical Examinations'!$A$1:$P$2336,3,FALSE)</f>
        <v>5.87</v>
      </c>
      <c r="E1163" s="7" t="str">
        <f>VLOOKUP($A1163,'Medical Examinations'!$A$1:$P$2336,13,FALSE)</f>
        <v>Yes</v>
      </c>
      <c r="F1163" s="7" t="str">
        <f>VLOOKUP($A1163,'Medical Examinations'!$A$1:$P$2336,5,FALSE)</f>
        <v>No</v>
      </c>
      <c r="G1163" s="7" t="str">
        <f>VLOOKUP($A1163,'Medical Examinations'!$A$1:$P$2336,6,FALSE)</f>
        <v>No</v>
      </c>
      <c r="H1163" s="7">
        <f>VLOOKUP($A1163,'Medical Examinations'!$A$1:$P$2336,12,FALSE)</f>
        <v>1</v>
      </c>
      <c r="I1163" s="7" t="str">
        <f>VLOOKUP($A1163,'Medical Examinations'!$A$1:$P$2336,14,FALSE)</f>
        <v>No</v>
      </c>
      <c r="J1163" s="7" t="str">
        <f>VLOOKUP($A1163,'Medical Examinations'!$A$1:$P$2336,15,FALSE)</f>
        <v>Normal weight</v>
      </c>
      <c r="K1163" s="7" t="str">
        <f>VLOOKUP($A1163,'Medical Examinations'!$A$1:$P$2336,16,FALSE)</f>
        <v>Prediabetes</v>
      </c>
      <c r="L1163" s="12">
        <f>VLOOKUP($A1163,'Hospitalisation Details'!$A$1:$U$2344,18,FALSE)</f>
        <v>23688</v>
      </c>
      <c r="M1163" s="21">
        <f>VLOOKUP($A1163,'Hospitalisation Details'!$A$1:$U$2344,21,FALSE)</f>
        <v>9698.42</v>
      </c>
      <c r="N1163" s="9" t="str">
        <f>VLOOKUP($A1163,'Hospitalisation Details'!$A$1:$U$2344,14,FALSE)</f>
        <v>tier - 3</v>
      </c>
      <c r="O1163" s="9" t="str">
        <f>VLOOKUP($A1163,'Hospitalisation Details'!$A$1:$U$2344,15,FALSE)</f>
        <v>tier - 3</v>
      </c>
      <c r="P1163" s="9" t="str">
        <f>VLOOKUP($A1163,'Hospitalisation Details'!$A$1:$U$2344,16,FALSE)</f>
        <v>R1013</v>
      </c>
      <c r="Q1163" s="9">
        <f>VLOOKUP($A1163,'Hospitalisation Details'!$A$1:$U$2344,20,FALSE)</f>
        <v>58</v>
      </c>
    </row>
    <row r="1164" spans="1:17" ht="15.75" x14ac:dyDescent="0.25">
      <c r="A1164" s="10" t="s">
        <v>1208</v>
      </c>
      <c r="B1164" s="7" t="str">
        <f>VLOOKUP($A1164,'Customer Names'!$A$1:$E$2336,4,FALSE)</f>
        <v xml:space="preserve">  Maxwell</v>
      </c>
      <c r="C1164" s="7">
        <f>VLOOKUP($A1164,'Medical Examinations'!$A$1:$P$2336,2,FALSE)</f>
        <v>24.78</v>
      </c>
      <c r="D1164" s="7">
        <f>VLOOKUP($A1164,'Medical Examinations'!$A$1:$P$2336,3,FALSE)</f>
        <v>4.24</v>
      </c>
      <c r="E1164" s="7" t="str">
        <f>VLOOKUP($A1164,'Medical Examinations'!$A$1:$P$2336,13,FALSE)</f>
        <v>Yes</v>
      </c>
      <c r="F1164" s="7" t="str">
        <f>VLOOKUP($A1164,'Medical Examinations'!$A$1:$P$2336,5,FALSE)</f>
        <v>No</v>
      </c>
      <c r="G1164" s="7" t="str">
        <f>VLOOKUP($A1164,'Medical Examinations'!$A$1:$P$2336,6,FALSE)</f>
        <v>No</v>
      </c>
      <c r="H1164" s="7">
        <f>VLOOKUP($A1164,'Medical Examinations'!$A$1:$P$2336,12,FALSE)</f>
        <v>2</v>
      </c>
      <c r="I1164" s="7" t="str">
        <f>VLOOKUP($A1164,'Medical Examinations'!$A$1:$P$2336,14,FALSE)</f>
        <v>No</v>
      </c>
      <c r="J1164" s="7" t="str">
        <f>VLOOKUP($A1164,'Medical Examinations'!$A$1:$P$2336,15,FALSE)</f>
        <v>Normal weight</v>
      </c>
      <c r="K1164" s="7" t="str">
        <f>VLOOKUP($A1164,'Medical Examinations'!$A$1:$P$2336,16,FALSE)</f>
        <v>Normal</v>
      </c>
      <c r="L1164" s="12">
        <f>VLOOKUP($A1164,'Hospitalisation Details'!$A$1:$U$2344,18,FALSE)</f>
        <v>24366</v>
      </c>
      <c r="M1164" s="21">
        <f>VLOOKUP($A1164,'Hospitalisation Details'!$A$1:$U$2344,21,FALSE)</f>
        <v>9684.2900000000009</v>
      </c>
      <c r="N1164" s="9" t="str">
        <f>VLOOKUP($A1164,'Hospitalisation Details'!$A$1:$U$2344,14,FALSE)</f>
        <v>tier - 3</v>
      </c>
      <c r="O1164" s="9" t="str">
        <f>VLOOKUP($A1164,'Hospitalisation Details'!$A$1:$U$2344,15,FALSE)</f>
        <v>tier - 2</v>
      </c>
      <c r="P1164" s="9" t="str">
        <f>VLOOKUP($A1164,'Hospitalisation Details'!$A$1:$U$2344,16,FALSE)</f>
        <v>R1013</v>
      </c>
      <c r="Q1164" s="9">
        <f>VLOOKUP($A1164,'Hospitalisation Details'!$A$1:$U$2344,20,FALSE)</f>
        <v>56</v>
      </c>
    </row>
    <row r="1165" spans="1:17" ht="15.75" x14ac:dyDescent="0.25">
      <c r="A1165" s="10" t="s">
        <v>1207</v>
      </c>
      <c r="B1165" s="7" t="str">
        <f>VLOOKUP($A1165,'Customer Names'!$A$1:$E$2336,4,FALSE)</f>
        <v xml:space="preserve">  Pascale</v>
      </c>
      <c r="C1165" s="7">
        <f>VLOOKUP($A1165,'Medical Examinations'!$A$1:$P$2336,2,FALSE)</f>
        <v>34.07</v>
      </c>
      <c r="D1165" s="7">
        <f>VLOOKUP($A1165,'Medical Examinations'!$A$1:$P$2336,3,FALSE)</f>
        <v>7.81</v>
      </c>
      <c r="E1165" s="7" t="str">
        <f>VLOOKUP($A1165,'Medical Examinations'!$A$1:$P$2336,13,FALSE)</f>
        <v>Yes</v>
      </c>
      <c r="F1165" s="7" t="str">
        <f>VLOOKUP($A1165,'Medical Examinations'!$A$1:$P$2336,5,FALSE)</f>
        <v>No</v>
      </c>
      <c r="G1165" s="7" t="str">
        <f>VLOOKUP($A1165,'Medical Examinations'!$A$1:$P$2336,6,FALSE)</f>
        <v>No</v>
      </c>
      <c r="H1165" s="7" t="str">
        <f>VLOOKUP($A1165,'Medical Examinations'!$A$1:$P$2336,12,FALSE)</f>
        <v>0</v>
      </c>
      <c r="I1165" s="7" t="str">
        <f>VLOOKUP($A1165,'Medical Examinations'!$A$1:$P$2336,14,FALSE)</f>
        <v>No</v>
      </c>
      <c r="J1165" s="7" t="str">
        <f>VLOOKUP($A1165,'Medical Examinations'!$A$1:$P$2336,15,FALSE)</f>
        <v>Obesity</v>
      </c>
      <c r="K1165" s="7" t="str">
        <f>VLOOKUP($A1165,'Medical Examinations'!$A$1:$P$2336,16,FALSE)</f>
        <v>Diabetes</v>
      </c>
      <c r="L1165" s="12">
        <f>VLOOKUP($A1165,'Hospitalisation Details'!$A$1:$U$2344,18,FALSE)</f>
        <v>29806</v>
      </c>
      <c r="M1165" s="21">
        <f>VLOOKUP($A1165,'Hospitalisation Details'!$A$1:$U$2344,21,FALSE)</f>
        <v>9664.34</v>
      </c>
      <c r="N1165" s="9" t="str">
        <f>VLOOKUP($A1165,'Hospitalisation Details'!$A$1:$U$2344,14,FALSE)</f>
        <v>tier - 2</v>
      </c>
      <c r="O1165" s="9" t="str">
        <f>VLOOKUP($A1165,'Hospitalisation Details'!$A$1:$U$2344,15,FALSE)</f>
        <v>tier - 3</v>
      </c>
      <c r="P1165" s="9" t="str">
        <f>VLOOKUP($A1165,'Hospitalisation Details'!$A$1:$U$2344,16,FALSE)</f>
        <v>R1011</v>
      </c>
      <c r="Q1165" s="9">
        <f>VLOOKUP($A1165,'Hospitalisation Details'!$A$1:$U$2344,20,FALSE)</f>
        <v>41</v>
      </c>
    </row>
    <row r="1166" spans="1:17" ht="15.75" x14ac:dyDescent="0.25">
      <c r="A1166" s="10" t="s">
        <v>1206</v>
      </c>
      <c r="B1166" s="7" t="str">
        <f>VLOOKUP($A1166,'Customer Names'!$A$1:$E$2336,4,FALSE)</f>
        <v xml:space="preserve">  Becca</v>
      </c>
      <c r="C1166" s="7">
        <f>VLOOKUP($A1166,'Medical Examinations'!$A$1:$P$2336,2,FALSE)</f>
        <v>30.14</v>
      </c>
      <c r="D1166" s="7">
        <f>VLOOKUP($A1166,'Medical Examinations'!$A$1:$P$2336,3,FALSE)</f>
        <v>9.85</v>
      </c>
      <c r="E1166" s="7" t="str">
        <f>VLOOKUP($A1166,'Medical Examinations'!$A$1:$P$2336,13,FALSE)</f>
        <v>No</v>
      </c>
      <c r="F1166" s="7" t="str">
        <f>VLOOKUP($A1166,'Medical Examinations'!$A$1:$P$2336,5,FALSE)</f>
        <v>No</v>
      </c>
      <c r="G1166" s="7" t="str">
        <f>VLOOKUP($A1166,'Medical Examinations'!$A$1:$P$2336,6,FALSE)</f>
        <v>No</v>
      </c>
      <c r="H1166" s="7" t="str">
        <f>VLOOKUP($A1166,'Medical Examinations'!$A$1:$P$2336,12,FALSE)</f>
        <v>0</v>
      </c>
      <c r="I1166" s="7" t="str">
        <f>VLOOKUP($A1166,'Medical Examinations'!$A$1:$P$2336,14,FALSE)</f>
        <v>No</v>
      </c>
      <c r="J1166" s="7" t="str">
        <f>VLOOKUP($A1166,'Medical Examinations'!$A$1:$P$2336,15,FALSE)</f>
        <v>Obesity</v>
      </c>
      <c r="K1166" s="7" t="str">
        <f>VLOOKUP($A1166,'Medical Examinations'!$A$1:$P$2336,16,FALSE)</f>
        <v>Diabetes</v>
      </c>
      <c r="L1166" s="12">
        <f>VLOOKUP($A1166,'Hospitalisation Details'!$A$1:$U$2344,18,FALSE)</f>
        <v>27218</v>
      </c>
      <c r="M1166" s="21">
        <f>VLOOKUP($A1166,'Hospitalisation Details'!$A$1:$U$2344,21,FALSE)</f>
        <v>9653.81</v>
      </c>
      <c r="N1166" s="9" t="str">
        <f>VLOOKUP($A1166,'Hospitalisation Details'!$A$1:$U$2344,14,FALSE)</f>
        <v>tier - 2</v>
      </c>
      <c r="O1166" s="9" t="str">
        <f>VLOOKUP($A1166,'Hospitalisation Details'!$A$1:$U$2344,15,FALSE)</f>
        <v>tier - 2</v>
      </c>
      <c r="P1166" s="9" t="str">
        <f>VLOOKUP($A1166,'Hospitalisation Details'!$A$1:$U$2344,16,FALSE)</f>
        <v>R1011</v>
      </c>
      <c r="Q1166" s="9">
        <f>VLOOKUP($A1166,'Hospitalisation Details'!$A$1:$U$2344,20,FALSE)</f>
        <v>48</v>
      </c>
    </row>
    <row r="1167" spans="1:17" ht="15.75" x14ac:dyDescent="0.25">
      <c r="A1167" s="10" t="s">
        <v>1205</v>
      </c>
      <c r="B1167" s="7" t="str">
        <f>VLOOKUP($A1167,'Customer Names'!$A$1:$E$2336,4,FALSE)</f>
        <v xml:space="preserve">  Grace</v>
      </c>
      <c r="C1167" s="7">
        <f>VLOOKUP($A1167,'Medical Examinations'!$A$1:$P$2336,2,FALSE)</f>
        <v>18.05</v>
      </c>
      <c r="D1167" s="7">
        <f>VLOOKUP($A1167,'Medical Examinations'!$A$1:$P$2336,3,FALSE)</f>
        <v>6.94</v>
      </c>
      <c r="E1167" s="7" t="str">
        <f>VLOOKUP($A1167,'Medical Examinations'!$A$1:$P$2336,13,FALSE)</f>
        <v>No</v>
      </c>
      <c r="F1167" s="7" t="str">
        <f>VLOOKUP($A1167,'Medical Examinations'!$A$1:$P$2336,5,FALSE)</f>
        <v>No</v>
      </c>
      <c r="G1167" s="7" t="str">
        <f>VLOOKUP($A1167,'Medical Examinations'!$A$1:$P$2336,6,FALSE)</f>
        <v>No</v>
      </c>
      <c r="H1167" s="7" t="str">
        <f>VLOOKUP($A1167,'Medical Examinations'!$A$1:$P$2336,12,FALSE)</f>
        <v>0</v>
      </c>
      <c r="I1167" s="7" t="str">
        <f>VLOOKUP($A1167,'Medical Examinations'!$A$1:$P$2336,14,FALSE)</f>
        <v>No</v>
      </c>
      <c r="J1167" s="7" t="str">
        <f>VLOOKUP($A1167,'Medical Examinations'!$A$1:$P$2336,15,FALSE)</f>
        <v>Underweight</v>
      </c>
      <c r="K1167" s="7" t="str">
        <f>VLOOKUP($A1167,'Medical Examinations'!$A$1:$P$2336,16,FALSE)</f>
        <v>Diabetes</v>
      </c>
      <c r="L1167" s="12">
        <f>VLOOKUP($A1167,'Hospitalisation Details'!$A$1:$U$2344,18,FALSE)</f>
        <v>26133</v>
      </c>
      <c r="M1167" s="21">
        <f>VLOOKUP($A1167,'Hospitalisation Details'!$A$1:$U$2344,21,FALSE)</f>
        <v>9644.25</v>
      </c>
      <c r="N1167" s="9" t="str">
        <f>VLOOKUP($A1167,'Hospitalisation Details'!$A$1:$U$2344,14,FALSE)</f>
        <v>tier - 2</v>
      </c>
      <c r="O1167" s="9" t="str">
        <f>VLOOKUP($A1167,'Hospitalisation Details'!$A$1:$U$2344,15,FALSE)</f>
        <v>tier - 1</v>
      </c>
      <c r="P1167" s="9" t="str">
        <f>VLOOKUP($A1167,'Hospitalisation Details'!$A$1:$U$2344,16,FALSE)</f>
        <v>R1012</v>
      </c>
      <c r="Q1167" s="9">
        <f>VLOOKUP($A1167,'Hospitalisation Details'!$A$1:$U$2344,20,FALSE)</f>
        <v>51</v>
      </c>
    </row>
    <row r="1168" spans="1:17" ht="15.75" x14ac:dyDescent="0.25">
      <c r="A1168" s="10" t="s">
        <v>1204</v>
      </c>
      <c r="B1168" s="7" t="str">
        <f>VLOOKUP($A1168,'Customer Names'!$A$1:$E$2336,4,FALSE)</f>
        <v xml:space="preserve">  Samantha</v>
      </c>
      <c r="C1168" s="7">
        <f>VLOOKUP($A1168,'Medical Examinations'!$A$1:$P$2336,2,FALSE)</f>
        <v>37.4</v>
      </c>
      <c r="D1168" s="7">
        <f>VLOOKUP($A1168,'Medical Examinations'!$A$1:$P$2336,3,FALSE)</f>
        <v>11.3</v>
      </c>
      <c r="E1168" s="7" t="str">
        <f>VLOOKUP($A1168,'Medical Examinations'!$A$1:$P$2336,13,FALSE)</f>
        <v>Yes</v>
      </c>
      <c r="F1168" s="7" t="str">
        <f>VLOOKUP($A1168,'Medical Examinations'!$A$1:$P$2336,5,FALSE)</f>
        <v>No</v>
      </c>
      <c r="G1168" s="7" t="str">
        <f>VLOOKUP($A1168,'Medical Examinations'!$A$1:$P$2336,6,FALSE)</f>
        <v>No</v>
      </c>
      <c r="H1168" s="7">
        <f>VLOOKUP($A1168,'Medical Examinations'!$A$1:$P$2336,12,FALSE)</f>
        <v>2</v>
      </c>
      <c r="I1168" s="7" t="str">
        <f>VLOOKUP($A1168,'Medical Examinations'!$A$1:$P$2336,14,FALSE)</f>
        <v>No</v>
      </c>
      <c r="J1168" s="7" t="str">
        <f>VLOOKUP($A1168,'Medical Examinations'!$A$1:$P$2336,15,FALSE)</f>
        <v>Obesity</v>
      </c>
      <c r="K1168" s="7" t="str">
        <f>VLOOKUP($A1168,'Medical Examinations'!$A$1:$P$2336,16,FALSE)</f>
        <v>Diabetes</v>
      </c>
      <c r="L1168" s="12">
        <f>VLOOKUP($A1168,'Hospitalisation Details'!$A$1:$U$2344,18,FALSE)</f>
        <v>25841</v>
      </c>
      <c r="M1168" s="21">
        <f>VLOOKUP($A1168,'Hospitalisation Details'!$A$1:$U$2344,21,FALSE)</f>
        <v>9634.5400000000009</v>
      </c>
      <c r="N1168" s="9" t="str">
        <f>VLOOKUP($A1168,'Hospitalisation Details'!$A$1:$U$2344,14,FALSE)</f>
        <v>tier - 2</v>
      </c>
      <c r="O1168" s="9" t="str">
        <f>VLOOKUP($A1168,'Hospitalisation Details'!$A$1:$U$2344,15,FALSE)</f>
        <v>tier - 2</v>
      </c>
      <c r="P1168" s="9" t="str">
        <f>VLOOKUP($A1168,'Hospitalisation Details'!$A$1:$U$2344,16,FALSE)</f>
        <v>R1011</v>
      </c>
      <c r="Q1168" s="9">
        <f>VLOOKUP($A1168,'Hospitalisation Details'!$A$1:$U$2344,20,FALSE)</f>
        <v>52</v>
      </c>
    </row>
    <row r="1169" spans="1:17" ht="15.75" x14ac:dyDescent="0.25">
      <c r="A1169" s="10" t="s">
        <v>1203</v>
      </c>
      <c r="B1169" s="7" t="str">
        <f>VLOOKUP($A1169,'Customer Names'!$A$1:$E$2336,4,FALSE)</f>
        <v xml:space="preserve">  Nicole R</v>
      </c>
      <c r="C1169" s="7">
        <f>VLOOKUP($A1169,'Medical Examinations'!$A$1:$P$2336,2,FALSE)</f>
        <v>25.75</v>
      </c>
      <c r="D1169" s="7">
        <f>VLOOKUP($A1169,'Medical Examinations'!$A$1:$P$2336,3,FALSE)</f>
        <v>9.23</v>
      </c>
      <c r="E1169" s="7" t="str">
        <f>VLOOKUP($A1169,'Medical Examinations'!$A$1:$P$2336,13,FALSE)</f>
        <v>No</v>
      </c>
      <c r="F1169" s="7" t="str">
        <f>VLOOKUP($A1169,'Medical Examinations'!$A$1:$P$2336,5,FALSE)</f>
        <v>No</v>
      </c>
      <c r="G1169" s="7" t="str">
        <f>VLOOKUP($A1169,'Medical Examinations'!$A$1:$P$2336,6,FALSE)</f>
        <v>No</v>
      </c>
      <c r="H1169" s="7" t="str">
        <f>VLOOKUP($A1169,'Medical Examinations'!$A$1:$P$2336,12,FALSE)</f>
        <v>0</v>
      </c>
      <c r="I1169" s="7" t="str">
        <f>VLOOKUP($A1169,'Medical Examinations'!$A$1:$P$2336,14,FALSE)</f>
        <v>No</v>
      </c>
      <c r="J1169" s="7" t="str">
        <f>VLOOKUP($A1169,'Medical Examinations'!$A$1:$P$2336,15,FALSE)</f>
        <v>Over weight</v>
      </c>
      <c r="K1169" s="7" t="str">
        <f>VLOOKUP($A1169,'Medical Examinations'!$A$1:$P$2336,16,FALSE)</f>
        <v>Diabetes</v>
      </c>
      <c r="L1169" s="12">
        <f>VLOOKUP($A1169,'Hospitalisation Details'!$A$1:$U$2344,18,FALSE)</f>
        <v>25011</v>
      </c>
      <c r="M1169" s="21">
        <f>VLOOKUP($A1169,'Hospitalisation Details'!$A$1:$U$2344,21,FALSE)</f>
        <v>9630.91</v>
      </c>
      <c r="N1169" s="9" t="str">
        <f>VLOOKUP($A1169,'Hospitalisation Details'!$A$1:$U$2344,14,FALSE)</f>
        <v>tier - 3</v>
      </c>
      <c r="O1169" s="9" t="str">
        <f>VLOOKUP($A1169,'Hospitalisation Details'!$A$1:$U$2344,15,FALSE)</f>
        <v>tier - 2</v>
      </c>
      <c r="P1169" s="9" t="str">
        <f>VLOOKUP($A1169,'Hospitalisation Details'!$A$1:$U$2344,16,FALSE)</f>
        <v>R1013</v>
      </c>
      <c r="Q1169" s="9">
        <f>VLOOKUP($A1169,'Hospitalisation Details'!$A$1:$U$2344,20,FALSE)</f>
        <v>54</v>
      </c>
    </row>
    <row r="1170" spans="1:17" ht="15.75" x14ac:dyDescent="0.25">
      <c r="A1170" s="10" t="s">
        <v>1202</v>
      </c>
      <c r="B1170" s="7" t="str">
        <f>VLOOKUP($A1170,'Customer Names'!$A$1:$E$2336,4,FALSE)</f>
        <v xml:space="preserve">  David W</v>
      </c>
      <c r="C1170" s="7">
        <f>VLOOKUP($A1170,'Medical Examinations'!$A$1:$P$2336,2,FALSE)</f>
        <v>32.299999999999997</v>
      </c>
      <c r="D1170" s="7">
        <f>VLOOKUP($A1170,'Medical Examinations'!$A$1:$P$2336,3,FALSE)</f>
        <v>4.37</v>
      </c>
      <c r="E1170" s="7" t="str">
        <f>VLOOKUP($A1170,'Medical Examinations'!$A$1:$P$2336,13,FALSE)</f>
        <v>No</v>
      </c>
      <c r="F1170" s="7" t="str">
        <f>VLOOKUP($A1170,'Medical Examinations'!$A$1:$P$2336,5,FALSE)</f>
        <v>No</v>
      </c>
      <c r="G1170" s="7" t="str">
        <f>VLOOKUP($A1170,'Medical Examinations'!$A$1:$P$2336,6,FALSE)</f>
        <v>No</v>
      </c>
      <c r="H1170" s="7">
        <f>VLOOKUP($A1170,'Medical Examinations'!$A$1:$P$2336,12,FALSE)</f>
        <v>2</v>
      </c>
      <c r="I1170" s="7" t="str">
        <f>VLOOKUP($A1170,'Medical Examinations'!$A$1:$P$2336,14,FALSE)</f>
        <v>No</v>
      </c>
      <c r="J1170" s="7" t="str">
        <f>VLOOKUP($A1170,'Medical Examinations'!$A$1:$P$2336,15,FALSE)</f>
        <v>Obesity</v>
      </c>
      <c r="K1170" s="7" t="str">
        <f>VLOOKUP($A1170,'Medical Examinations'!$A$1:$P$2336,16,FALSE)</f>
        <v>Normal</v>
      </c>
      <c r="L1170" s="12">
        <f>VLOOKUP($A1170,'Hospitalisation Details'!$A$1:$U$2344,18,FALSE)</f>
        <v>26595</v>
      </c>
      <c r="M1170" s="21">
        <f>VLOOKUP($A1170,'Hospitalisation Details'!$A$1:$U$2344,21,FALSE)</f>
        <v>9630.4</v>
      </c>
      <c r="N1170" s="9" t="str">
        <f>VLOOKUP($A1170,'Hospitalisation Details'!$A$1:$U$2344,14,FALSE)</f>
        <v>tier - 2</v>
      </c>
      <c r="O1170" s="9" t="str">
        <f>VLOOKUP($A1170,'Hospitalisation Details'!$A$1:$U$2344,15,FALSE)</f>
        <v>tier - 2</v>
      </c>
      <c r="P1170" s="9" t="str">
        <f>VLOOKUP($A1170,'Hospitalisation Details'!$A$1:$U$2344,16,FALSE)</f>
        <v>R1011</v>
      </c>
      <c r="Q1170" s="9">
        <f>VLOOKUP($A1170,'Hospitalisation Details'!$A$1:$U$2344,20,FALSE)</f>
        <v>50</v>
      </c>
    </row>
    <row r="1171" spans="1:17" ht="15.75" x14ac:dyDescent="0.25">
      <c r="A1171" s="10" t="s">
        <v>1201</v>
      </c>
      <c r="B1171" s="7" t="str">
        <f>VLOOKUP($A1171,'Customer Names'!$A$1:$E$2336,4,FALSE)</f>
        <v xml:space="preserve">  Grant</v>
      </c>
      <c r="C1171" s="7">
        <f>VLOOKUP($A1171,'Medical Examinations'!$A$1:$P$2336,2,FALSE)</f>
        <v>28.61</v>
      </c>
      <c r="D1171" s="7">
        <f>VLOOKUP($A1171,'Medical Examinations'!$A$1:$P$2336,3,FALSE)</f>
        <v>5.76</v>
      </c>
      <c r="E1171" s="7" t="str">
        <f>VLOOKUP($A1171,'Medical Examinations'!$A$1:$P$2336,13,FALSE)</f>
        <v>No</v>
      </c>
      <c r="F1171" s="7" t="str">
        <f>VLOOKUP($A1171,'Medical Examinations'!$A$1:$P$2336,5,FALSE)</f>
        <v>No</v>
      </c>
      <c r="G1171" s="7" t="str">
        <f>VLOOKUP($A1171,'Medical Examinations'!$A$1:$P$2336,6,FALSE)</f>
        <v>Yes</v>
      </c>
      <c r="H1171" s="7">
        <f>VLOOKUP($A1171,'Medical Examinations'!$A$1:$P$2336,12,FALSE)</f>
        <v>1</v>
      </c>
      <c r="I1171" s="7" t="str">
        <f>VLOOKUP($A1171,'Medical Examinations'!$A$1:$P$2336,14,FALSE)</f>
        <v>No</v>
      </c>
      <c r="J1171" s="7" t="str">
        <f>VLOOKUP($A1171,'Medical Examinations'!$A$1:$P$2336,15,FALSE)</f>
        <v>Over weight</v>
      </c>
      <c r="K1171" s="7" t="str">
        <f>VLOOKUP($A1171,'Medical Examinations'!$A$1:$P$2336,16,FALSE)</f>
        <v>Prediabetes</v>
      </c>
      <c r="L1171" s="12">
        <f>VLOOKUP($A1171,'Hospitalisation Details'!$A$1:$U$2344,18,FALSE)</f>
        <v>29208</v>
      </c>
      <c r="M1171" s="21">
        <f>VLOOKUP($A1171,'Hospitalisation Details'!$A$1:$U$2344,21,FALSE)</f>
        <v>9630.2999999999993</v>
      </c>
      <c r="N1171" s="9" t="str">
        <f>VLOOKUP($A1171,'Hospitalisation Details'!$A$1:$U$2344,14,FALSE)</f>
        <v>tier - 2</v>
      </c>
      <c r="O1171" s="9" t="str">
        <f>VLOOKUP($A1171,'Hospitalisation Details'!$A$1:$U$2344,15,FALSE)</f>
        <v>tier - 2</v>
      </c>
      <c r="P1171" s="9" t="str">
        <f>VLOOKUP($A1171,'Hospitalisation Details'!$A$1:$U$2344,16,FALSE)</f>
        <v>R1021</v>
      </c>
      <c r="Q1171" s="9">
        <f>VLOOKUP($A1171,'Hospitalisation Details'!$A$1:$U$2344,20,FALSE)</f>
        <v>43</v>
      </c>
    </row>
    <row r="1172" spans="1:17" ht="15.75" x14ac:dyDescent="0.25">
      <c r="A1172" s="10" t="s">
        <v>1200</v>
      </c>
      <c r="B1172" s="7" t="str">
        <f>VLOOKUP($A1172,'Customer Names'!$A$1:$E$2336,4,FALSE)</f>
        <v xml:space="preserve">  Sophia</v>
      </c>
      <c r="C1172" s="7">
        <f>VLOOKUP($A1172,'Medical Examinations'!$A$1:$P$2336,2,FALSE)</f>
        <v>45.41</v>
      </c>
      <c r="D1172" s="7">
        <f>VLOOKUP($A1172,'Medical Examinations'!$A$1:$P$2336,3,FALSE)</f>
        <v>4.96</v>
      </c>
      <c r="E1172" s="7" t="str">
        <f>VLOOKUP($A1172,'Medical Examinations'!$A$1:$P$2336,13,FALSE)</f>
        <v>No</v>
      </c>
      <c r="F1172" s="7" t="str">
        <f>VLOOKUP($A1172,'Medical Examinations'!$A$1:$P$2336,5,FALSE)</f>
        <v>No</v>
      </c>
      <c r="G1172" s="7" t="str">
        <f>VLOOKUP($A1172,'Medical Examinations'!$A$1:$P$2336,6,FALSE)</f>
        <v>No</v>
      </c>
      <c r="H1172" s="7">
        <f>VLOOKUP($A1172,'Medical Examinations'!$A$1:$P$2336,12,FALSE)</f>
        <v>1</v>
      </c>
      <c r="I1172" s="7" t="str">
        <f>VLOOKUP($A1172,'Medical Examinations'!$A$1:$P$2336,14,FALSE)</f>
        <v>No</v>
      </c>
      <c r="J1172" s="7" t="str">
        <f>VLOOKUP($A1172,'Medical Examinations'!$A$1:$P$2336,15,FALSE)</f>
        <v>Obesity</v>
      </c>
      <c r="K1172" s="7" t="str">
        <f>VLOOKUP($A1172,'Medical Examinations'!$A$1:$P$2336,16,FALSE)</f>
        <v>Normal</v>
      </c>
      <c r="L1172" s="12">
        <f>VLOOKUP($A1172,'Hospitalisation Details'!$A$1:$U$2344,18,FALSE)</f>
        <v>35969</v>
      </c>
      <c r="M1172" s="21">
        <f>VLOOKUP($A1172,'Hospitalisation Details'!$A$1:$U$2344,21,FALSE)</f>
        <v>9628.7900000000009</v>
      </c>
      <c r="N1172" s="9" t="str">
        <f>VLOOKUP($A1172,'Hospitalisation Details'!$A$1:$U$2344,14,FALSE)</f>
        <v>tier - 2</v>
      </c>
      <c r="O1172" s="9" t="str">
        <f>VLOOKUP($A1172,'Hospitalisation Details'!$A$1:$U$2344,15,FALSE)</f>
        <v>tier - 2</v>
      </c>
      <c r="P1172" s="9" t="str">
        <f>VLOOKUP($A1172,'Hospitalisation Details'!$A$1:$U$2344,16,FALSE)</f>
        <v>R1026</v>
      </c>
      <c r="Q1172" s="9">
        <f>VLOOKUP($A1172,'Hospitalisation Details'!$A$1:$U$2344,20,FALSE)</f>
        <v>24</v>
      </c>
    </row>
    <row r="1173" spans="1:17" ht="15.75" x14ac:dyDescent="0.25">
      <c r="A1173" s="10" t="s">
        <v>1199</v>
      </c>
      <c r="B1173" s="7" t="str">
        <f>VLOOKUP($A1173,'Customer Names'!$A$1:$E$2336,4,FALSE)</f>
        <v xml:space="preserve">  Christina</v>
      </c>
      <c r="C1173" s="7">
        <f>VLOOKUP($A1173,'Medical Examinations'!$A$1:$P$2336,2,FALSE)</f>
        <v>31.2</v>
      </c>
      <c r="D1173" s="7">
        <f>VLOOKUP($A1173,'Medical Examinations'!$A$1:$P$2336,3,FALSE)</f>
        <v>11.04</v>
      </c>
      <c r="E1173" s="7" t="str">
        <f>VLOOKUP($A1173,'Medical Examinations'!$A$1:$P$2336,13,FALSE)</f>
        <v>Yes</v>
      </c>
      <c r="F1173" s="7" t="str">
        <f>VLOOKUP($A1173,'Medical Examinations'!$A$1:$P$2336,5,FALSE)</f>
        <v>No</v>
      </c>
      <c r="G1173" s="7" t="str">
        <f>VLOOKUP($A1173,'Medical Examinations'!$A$1:$P$2336,6,FALSE)</f>
        <v>No</v>
      </c>
      <c r="H1173" s="7">
        <f>VLOOKUP($A1173,'Medical Examinations'!$A$1:$P$2336,12,FALSE)</f>
        <v>2</v>
      </c>
      <c r="I1173" s="7" t="str">
        <f>VLOOKUP($A1173,'Medical Examinations'!$A$1:$P$2336,14,FALSE)</f>
        <v>No</v>
      </c>
      <c r="J1173" s="7" t="str">
        <f>VLOOKUP($A1173,'Medical Examinations'!$A$1:$P$2336,15,FALSE)</f>
        <v>Obesity</v>
      </c>
      <c r="K1173" s="7" t="str">
        <f>VLOOKUP($A1173,'Medical Examinations'!$A$1:$P$2336,16,FALSE)</f>
        <v>Diabetes</v>
      </c>
      <c r="L1173" s="12">
        <f>VLOOKUP($A1173,'Hospitalisation Details'!$A$1:$U$2344,18,FALSE)</f>
        <v>25918</v>
      </c>
      <c r="M1173" s="21">
        <f>VLOOKUP($A1173,'Hospitalisation Details'!$A$1:$U$2344,21,FALSE)</f>
        <v>9625.92</v>
      </c>
      <c r="N1173" s="9" t="str">
        <f>VLOOKUP($A1173,'Hospitalisation Details'!$A$1:$U$2344,14,FALSE)</f>
        <v>tier - 2</v>
      </c>
      <c r="O1173" s="9" t="str">
        <f>VLOOKUP($A1173,'Hospitalisation Details'!$A$1:$U$2344,15,FALSE)</f>
        <v>tier - 3</v>
      </c>
      <c r="P1173" s="9" t="str">
        <f>VLOOKUP($A1173,'Hospitalisation Details'!$A$1:$U$2344,16,FALSE)</f>
        <v>R1011</v>
      </c>
      <c r="Q1173" s="9">
        <f>VLOOKUP($A1173,'Hospitalisation Details'!$A$1:$U$2344,20,FALSE)</f>
        <v>52</v>
      </c>
    </row>
    <row r="1174" spans="1:17" ht="15.75" x14ac:dyDescent="0.25">
      <c r="A1174" s="10" t="s">
        <v>1198</v>
      </c>
      <c r="B1174" s="7" t="str">
        <f>VLOOKUP($A1174,'Customer Names'!$A$1:$E$2336,4,FALSE)</f>
        <v xml:space="preserve">  Sam L</v>
      </c>
      <c r="C1174" s="7">
        <f>VLOOKUP($A1174,'Medical Examinations'!$A$1:$P$2336,2,FALSE)</f>
        <v>29.83</v>
      </c>
      <c r="D1174" s="7">
        <f>VLOOKUP($A1174,'Medical Examinations'!$A$1:$P$2336,3,FALSE)</f>
        <v>7.81</v>
      </c>
      <c r="E1174" s="7" t="str">
        <f>VLOOKUP($A1174,'Medical Examinations'!$A$1:$P$2336,13,FALSE)</f>
        <v>Yes</v>
      </c>
      <c r="F1174" s="7" t="str">
        <f>VLOOKUP($A1174,'Medical Examinations'!$A$1:$P$2336,5,FALSE)</f>
        <v>No</v>
      </c>
      <c r="G1174" s="7" t="str">
        <f>VLOOKUP($A1174,'Medical Examinations'!$A$1:$P$2336,6,FALSE)</f>
        <v>No</v>
      </c>
      <c r="H1174" s="7">
        <f>VLOOKUP($A1174,'Medical Examinations'!$A$1:$P$2336,12,FALSE)</f>
        <v>1</v>
      </c>
      <c r="I1174" s="7" t="str">
        <f>VLOOKUP($A1174,'Medical Examinations'!$A$1:$P$2336,14,FALSE)</f>
        <v>No</v>
      </c>
      <c r="J1174" s="7" t="str">
        <f>VLOOKUP($A1174,'Medical Examinations'!$A$1:$P$2336,15,FALSE)</f>
        <v>Over weight</v>
      </c>
      <c r="K1174" s="7" t="str">
        <f>VLOOKUP($A1174,'Medical Examinations'!$A$1:$P$2336,16,FALSE)</f>
        <v>Diabetes</v>
      </c>
      <c r="L1174" s="12">
        <f>VLOOKUP($A1174,'Hospitalisation Details'!$A$1:$U$2344,18,FALSE)</f>
        <v>27696</v>
      </c>
      <c r="M1174" s="21">
        <f>VLOOKUP($A1174,'Hospitalisation Details'!$A$1:$U$2344,21,FALSE)</f>
        <v>9620.33</v>
      </c>
      <c r="N1174" s="9" t="str">
        <f>VLOOKUP($A1174,'Hospitalisation Details'!$A$1:$U$2344,14,FALSE)</f>
        <v>tier - 3</v>
      </c>
      <c r="O1174" s="9" t="str">
        <f>VLOOKUP($A1174,'Hospitalisation Details'!$A$1:$U$2344,15,FALSE)</f>
        <v>tier - 3</v>
      </c>
      <c r="P1174" s="9" t="str">
        <f>VLOOKUP($A1174,'Hospitalisation Details'!$A$1:$U$2344,16,FALSE)</f>
        <v>R1012</v>
      </c>
      <c r="Q1174" s="9">
        <f>VLOOKUP($A1174,'Hospitalisation Details'!$A$1:$U$2344,20,FALSE)</f>
        <v>47</v>
      </c>
    </row>
    <row r="1175" spans="1:17" ht="15.75" x14ac:dyDescent="0.25">
      <c r="A1175" s="10" t="s">
        <v>1197</v>
      </c>
      <c r="B1175" s="7" t="str">
        <f>VLOOKUP($A1175,'Customer Names'!$A$1:$E$2336,4,FALSE)</f>
        <v xml:space="preserve">  Haley R</v>
      </c>
      <c r="C1175" s="7">
        <f>VLOOKUP($A1175,'Medical Examinations'!$A$1:$P$2336,2,FALSE)</f>
        <v>29.06</v>
      </c>
      <c r="D1175" s="7">
        <f>VLOOKUP($A1175,'Medical Examinations'!$A$1:$P$2336,3,FALSE)</f>
        <v>4.55</v>
      </c>
      <c r="E1175" s="7" t="str">
        <f>VLOOKUP($A1175,'Medical Examinations'!$A$1:$P$2336,13,FALSE)</f>
        <v>No</v>
      </c>
      <c r="F1175" s="7" t="str">
        <f>VLOOKUP($A1175,'Medical Examinations'!$A$1:$P$2336,5,FALSE)</f>
        <v>No</v>
      </c>
      <c r="G1175" s="7" t="str">
        <f>VLOOKUP($A1175,'Medical Examinations'!$A$1:$P$2336,6,FALSE)</f>
        <v>No</v>
      </c>
      <c r="H1175" s="7" t="str">
        <f>VLOOKUP($A1175,'Medical Examinations'!$A$1:$P$2336,12,FALSE)</f>
        <v>0</v>
      </c>
      <c r="I1175" s="7" t="str">
        <f>VLOOKUP($A1175,'Medical Examinations'!$A$1:$P$2336,14,FALSE)</f>
        <v>No</v>
      </c>
      <c r="J1175" s="7" t="str">
        <f>VLOOKUP($A1175,'Medical Examinations'!$A$1:$P$2336,15,FALSE)</f>
        <v>Over weight</v>
      </c>
      <c r="K1175" s="7" t="str">
        <f>VLOOKUP($A1175,'Medical Examinations'!$A$1:$P$2336,16,FALSE)</f>
        <v>Normal</v>
      </c>
      <c r="L1175" s="12">
        <f>VLOOKUP($A1175,'Hospitalisation Details'!$A$1:$U$2344,18,FALSE)</f>
        <v>30192</v>
      </c>
      <c r="M1175" s="21">
        <f>VLOOKUP($A1175,'Hospitalisation Details'!$A$1:$U$2344,21,FALSE)</f>
        <v>9619.18</v>
      </c>
      <c r="N1175" s="9" t="str">
        <f>VLOOKUP($A1175,'Hospitalisation Details'!$A$1:$U$2344,14,FALSE)</f>
        <v>tier - 2</v>
      </c>
      <c r="O1175" s="9" t="str">
        <f>VLOOKUP($A1175,'Hospitalisation Details'!$A$1:$U$2344,15,FALSE)</f>
        <v>tier - 1</v>
      </c>
      <c r="P1175" s="9" t="str">
        <f>VLOOKUP($A1175,'Hospitalisation Details'!$A$1:$U$2344,16,FALSE)</f>
        <v>R1025</v>
      </c>
      <c r="Q1175" s="9">
        <f>VLOOKUP($A1175,'Hospitalisation Details'!$A$1:$U$2344,20,FALSE)</f>
        <v>40</v>
      </c>
    </row>
    <row r="1176" spans="1:17" ht="15.75" x14ac:dyDescent="0.25">
      <c r="A1176" s="10" t="s">
        <v>1196</v>
      </c>
      <c r="B1176" s="7" t="str">
        <f>VLOOKUP($A1176,'Customer Names'!$A$1:$E$2336,4,FALSE)</f>
        <v xml:space="preserve">  Ethan</v>
      </c>
      <c r="C1176" s="7">
        <f>VLOOKUP($A1176,'Medical Examinations'!$A$1:$P$2336,2,FALSE)</f>
        <v>27.454999999999998</v>
      </c>
      <c r="D1176" s="7">
        <f>VLOOKUP($A1176,'Medical Examinations'!$A$1:$P$2336,3,FALSE)</f>
        <v>6.13</v>
      </c>
      <c r="E1176" s="7" t="str">
        <f>VLOOKUP($A1176,'Medical Examinations'!$A$1:$P$2336,13,FALSE)</f>
        <v>No</v>
      </c>
      <c r="F1176" s="7" t="str">
        <f>VLOOKUP($A1176,'Medical Examinations'!$A$1:$P$2336,5,FALSE)</f>
        <v>No</v>
      </c>
      <c r="G1176" s="7" t="str">
        <f>VLOOKUP($A1176,'Medical Examinations'!$A$1:$P$2336,6,FALSE)</f>
        <v>No</v>
      </c>
      <c r="H1176" s="7">
        <f>VLOOKUP($A1176,'Medical Examinations'!$A$1:$P$2336,12,FALSE)</f>
        <v>2</v>
      </c>
      <c r="I1176" s="7" t="str">
        <f>VLOOKUP($A1176,'Medical Examinations'!$A$1:$P$2336,14,FALSE)</f>
        <v>No</v>
      </c>
      <c r="J1176" s="7" t="str">
        <f>VLOOKUP($A1176,'Medical Examinations'!$A$1:$P$2336,15,FALSE)</f>
        <v>Over weight</v>
      </c>
      <c r="K1176" s="7" t="str">
        <f>VLOOKUP($A1176,'Medical Examinations'!$A$1:$P$2336,16,FALSE)</f>
        <v>Prediabetes</v>
      </c>
      <c r="L1176" s="12">
        <f>VLOOKUP($A1176,'Hospitalisation Details'!$A$1:$U$2344,18,FALSE)</f>
        <v>26660</v>
      </c>
      <c r="M1176" s="21">
        <f>VLOOKUP($A1176,'Hospitalisation Details'!$A$1:$U$2344,21,FALSE)</f>
        <v>9617.66</v>
      </c>
      <c r="N1176" s="9" t="str">
        <f>VLOOKUP($A1176,'Hospitalisation Details'!$A$1:$U$2344,14,FALSE)</f>
        <v>tier - 3</v>
      </c>
      <c r="O1176" s="9" t="str">
        <f>VLOOKUP($A1176,'Hospitalisation Details'!$A$1:$U$2344,15,FALSE)</f>
        <v>tier - 3</v>
      </c>
      <c r="P1176" s="9" t="str">
        <f>VLOOKUP($A1176,'Hospitalisation Details'!$A$1:$U$2344,16,FALSE)</f>
        <v>R1016</v>
      </c>
      <c r="Q1176" s="9">
        <f>VLOOKUP($A1176,'Hospitalisation Details'!$A$1:$U$2344,20,FALSE)</f>
        <v>50</v>
      </c>
    </row>
    <row r="1177" spans="1:17" ht="15.75" x14ac:dyDescent="0.25">
      <c r="A1177" s="10" t="s">
        <v>1195</v>
      </c>
      <c r="B1177" s="7" t="str">
        <f>VLOOKUP($A1177,'Customer Names'!$A$1:$E$2336,4,FALSE)</f>
        <v xml:space="preserve">  Andrew W</v>
      </c>
      <c r="C1177" s="7">
        <f>VLOOKUP($A1177,'Medical Examinations'!$A$1:$P$2336,2,FALSE)</f>
        <v>23.01</v>
      </c>
      <c r="D1177" s="7">
        <f>VLOOKUP($A1177,'Medical Examinations'!$A$1:$P$2336,3,FALSE)</f>
        <v>6.04</v>
      </c>
      <c r="E1177" s="7" t="str">
        <f>VLOOKUP($A1177,'Medical Examinations'!$A$1:$P$2336,13,FALSE)</f>
        <v>Yes</v>
      </c>
      <c r="F1177" s="7" t="str">
        <f>VLOOKUP($A1177,'Medical Examinations'!$A$1:$P$2336,5,FALSE)</f>
        <v>No</v>
      </c>
      <c r="G1177" s="7" t="str">
        <f>VLOOKUP($A1177,'Medical Examinations'!$A$1:$P$2336,6,FALSE)</f>
        <v>No</v>
      </c>
      <c r="H1177" s="7">
        <f>VLOOKUP($A1177,'Medical Examinations'!$A$1:$P$2336,12,FALSE)</f>
        <v>1</v>
      </c>
      <c r="I1177" s="7" t="str">
        <f>VLOOKUP($A1177,'Medical Examinations'!$A$1:$P$2336,14,FALSE)</f>
        <v>No</v>
      </c>
      <c r="J1177" s="7" t="str">
        <f>VLOOKUP($A1177,'Medical Examinations'!$A$1:$P$2336,15,FALSE)</f>
        <v>Normal weight</v>
      </c>
      <c r="K1177" s="7" t="str">
        <f>VLOOKUP($A1177,'Medical Examinations'!$A$1:$P$2336,16,FALSE)</f>
        <v>Prediabetes</v>
      </c>
      <c r="L1177" s="12">
        <f>VLOOKUP($A1177,'Hospitalisation Details'!$A$1:$U$2344,18,FALSE)</f>
        <v>23726</v>
      </c>
      <c r="M1177" s="21">
        <f>VLOOKUP($A1177,'Hospitalisation Details'!$A$1:$U$2344,21,FALSE)</f>
        <v>9597.6299999999992</v>
      </c>
      <c r="N1177" s="9" t="str">
        <f>VLOOKUP($A1177,'Hospitalisation Details'!$A$1:$U$2344,14,FALSE)</f>
        <v>tier - 3</v>
      </c>
      <c r="O1177" s="9" t="str">
        <f>VLOOKUP($A1177,'Hospitalisation Details'!$A$1:$U$2344,15,FALSE)</f>
        <v>tier - 3</v>
      </c>
      <c r="P1177" s="9" t="str">
        <f>VLOOKUP($A1177,'Hospitalisation Details'!$A$1:$U$2344,16,FALSE)</f>
        <v>R1013</v>
      </c>
      <c r="Q1177" s="9">
        <f>VLOOKUP($A1177,'Hospitalisation Details'!$A$1:$U$2344,20,FALSE)</f>
        <v>58</v>
      </c>
    </row>
    <row r="1178" spans="1:17" ht="15.75" x14ac:dyDescent="0.25">
      <c r="A1178" s="10" t="s">
        <v>1194</v>
      </c>
      <c r="B1178" s="7" t="str">
        <f>VLOOKUP($A1178,'Customer Names'!$A$1:$E$2336,4,FALSE)</f>
        <v xml:space="preserve">  Mark G</v>
      </c>
      <c r="C1178" s="7">
        <f>VLOOKUP($A1178,'Medical Examinations'!$A$1:$P$2336,2,FALSE)</f>
        <v>31.39</v>
      </c>
      <c r="D1178" s="7">
        <f>VLOOKUP($A1178,'Medical Examinations'!$A$1:$P$2336,3,FALSE)</f>
        <v>8.85</v>
      </c>
      <c r="E1178" s="7" t="str">
        <f>VLOOKUP($A1178,'Medical Examinations'!$A$1:$P$2336,13,FALSE)</f>
        <v>Yes</v>
      </c>
      <c r="F1178" s="7" t="str">
        <f>VLOOKUP($A1178,'Medical Examinations'!$A$1:$P$2336,5,FALSE)</f>
        <v>No</v>
      </c>
      <c r="G1178" s="7" t="str">
        <f>VLOOKUP($A1178,'Medical Examinations'!$A$1:$P$2336,6,FALSE)</f>
        <v>No</v>
      </c>
      <c r="H1178" s="7" t="str">
        <f>VLOOKUP($A1178,'Medical Examinations'!$A$1:$P$2336,12,FALSE)</f>
        <v>0</v>
      </c>
      <c r="I1178" s="7" t="str">
        <f>VLOOKUP($A1178,'Medical Examinations'!$A$1:$P$2336,14,FALSE)</f>
        <v>No</v>
      </c>
      <c r="J1178" s="7" t="str">
        <f>VLOOKUP($A1178,'Medical Examinations'!$A$1:$P$2336,15,FALSE)</f>
        <v>Obesity</v>
      </c>
      <c r="K1178" s="7" t="str">
        <f>VLOOKUP($A1178,'Medical Examinations'!$A$1:$P$2336,16,FALSE)</f>
        <v>Diabetes</v>
      </c>
      <c r="L1178" s="12">
        <f>VLOOKUP($A1178,'Hospitalisation Details'!$A$1:$U$2344,18,FALSE)</f>
        <v>29877</v>
      </c>
      <c r="M1178" s="21">
        <f>VLOOKUP($A1178,'Hospitalisation Details'!$A$1:$U$2344,21,FALSE)</f>
        <v>9584.0400000000009</v>
      </c>
      <c r="N1178" s="9" t="str">
        <f>VLOOKUP($A1178,'Hospitalisation Details'!$A$1:$U$2344,14,FALSE)</f>
        <v>tier - 2</v>
      </c>
      <c r="O1178" s="9" t="str">
        <f>VLOOKUP($A1178,'Hospitalisation Details'!$A$1:$U$2344,15,FALSE)</f>
        <v>tier - 1</v>
      </c>
      <c r="P1178" s="9" t="str">
        <f>VLOOKUP($A1178,'Hospitalisation Details'!$A$1:$U$2344,16,FALSE)</f>
        <v>R1021</v>
      </c>
      <c r="Q1178" s="9">
        <f>VLOOKUP($A1178,'Hospitalisation Details'!$A$1:$U$2344,20,FALSE)</f>
        <v>41</v>
      </c>
    </row>
    <row r="1179" spans="1:17" ht="15.75" x14ac:dyDescent="0.25">
      <c r="A1179" s="10" t="s">
        <v>1193</v>
      </c>
      <c r="B1179" s="7" t="str">
        <f>VLOOKUP($A1179,'Customer Names'!$A$1:$E$2336,4,FALSE)</f>
        <v xml:space="preserve">  Kasey E</v>
      </c>
      <c r="C1179" s="7">
        <f>VLOOKUP($A1179,'Medical Examinations'!$A$1:$P$2336,2,FALSE)</f>
        <v>34.770000000000003</v>
      </c>
      <c r="D1179" s="7">
        <f>VLOOKUP($A1179,'Medical Examinations'!$A$1:$P$2336,3,FALSE)</f>
        <v>10.54</v>
      </c>
      <c r="E1179" s="7" t="str">
        <f>VLOOKUP($A1179,'Medical Examinations'!$A$1:$P$2336,13,FALSE)</f>
        <v>No</v>
      </c>
      <c r="F1179" s="7" t="str">
        <f>VLOOKUP($A1179,'Medical Examinations'!$A$1:$P$2336,5,FALSE)</f>
        <v>No</v>
      </c>
      <c r="G1179" s="7" t="str">
        <f>VLOOKUP($A1179,'Medical Examinations'!$A$1:$P$2336,6,FALSE)</f>
        <v>No</v>
      </c>
      <c r="H1179" s="7">
        <f>VLOOKUP($A1179,'Medical Examinations'!$A$1:$P$2336,12,FALSE)</f>
        <v>2</v>
      </c>
      <c r="I1179" s="7" t="str">
        <f>VLOOKUP($A1179,'Medical Examinations'!$A$1:$P$2336,14,FALSE)</f>
        <v>No</v>
      </c>
      <c r="J1179" s="7" t="str">
        <f>VLOOKUP($A1179,'Medical Examinations'!$A$1:$P$2336,15,FALSE)</f>
        <v>Obesity</v>
      </c>
      <c r="K1179" s="7" t="str">
        <f>VLOOKUP($A1179,'Medical Examinations'!$A$1:$P$2336,16,FALSE)</f>
        <v>Diabetes</v>
      </c>
      <c r="L1179" s="12">
        <f>VLOOKUP($A1179,'Hospitalisation Details'!$A$1:$U$2344,18,FALSE)</f>
        <v>26996</v>
      </c>
      <c r="M1179" s="21">
        <f>VLOOKUP($A1179,'Hospitalisation Details'!$A$1:$U$2344,21,FALSE)</f>
        <v>9583.89</v>
      </c>
      <c r="N1179" s="9" t="str">
        <f>VLOOKUP($A1179,'Hospitalisation Details'!$A$1:$U$2344,14,FALSE)</f>
        <v>tier - 2</v>
      </c>
      <c r="O1179" s="9" t="str">
        <f>VLOOKUP($A1179,'Hospitalisation Details'!$A$1:$U$2344,15,FALSE)</f>
        <v>tier - 3</v>
      </c>
      <c r="P1179" s="9" t="str">
        <f>VLOOKUP($A1179,'Hospitalisation Details'!$A$1:$U$2344,16,FALSE)</f>
        <v>R1012</v>
      </c>
      <c r="Q1179" s="9">
        <f>VLOOKUP($A1179,'Hospitalisation Details'!$A$1:$U$2344,20,FALSE)</f>
        <v>49</v>
      </c>
    </row>
    <row r="1180" spans="1:17" ht="15.75" x14ac:dyDescent="0.25">
      <c r="A1180" s="10" t="s">
        <v>1192</v>
      </c>
      <c r="B1180" s="7" t="str">
        <f>VLOOKUP($A1180,'Customer Names'!$A$1:$E$2336,4,FALSE)</f>
        <v xml:space="preserve">  Jeff</v>
      </c>
      <c r="C1180" s="7">
        <f>VLOOKUP($A1180,'Medical Examinations'!$A$1:$P$2336,2,FALSE)</f>
        <v>24.48</v>
      </c>
      <c r="D1180" s="7">
        <f>VLOOKUP($A1180,'Medical Examinations'!$A$1:$P$2336,3,FALSE)</f>
        <v>4.37</v>
      </c>
      <c r="E1180" s="7" t="str">
        <f>VLOOKUP($A1180,'Medical Examinations'!$A$1:$P$2336,13,FALSE)</f>
        <v>Yes</v>
      </c>
      <c r="F1180" s="7" t="str">
        <f>VLOOKUP($A1180,'Medical Examinations'!$A$1:$P$2336,5,FALSE)</f>
        <v>No</v>
      </c>
      <c r="G1180" s="7" t="str">
        <f>VLOOKUP($A1180,'Medical Examinations'!$A$1:$P$2336,6,FALSE)</f>
        <v>No</v>
      </c>
      <c r="H1180" s="7">
        <f>VLOOKUP($A1180,'Medical Examinations'!$A$1:$P$2336,12,FALSE)</f>
        <v>2</v>
      </c>
      <c r="I1180" s="7" t="str">
        <f>VLOOKUP($A1180,'Medical Examinations'!$A$1:$P$2336,14,FALSE)</f>
        <v>No</v>
      </c>
      <c r="J1180" s="7" t="str">
        <f>VLOOKUP($A1180,'Medical Examinations'!$A$1:$P$2336,15,FALSE)</f>
        <v>Normal weight</v>
      </c>
      <c r="K1180" s="7" t="str">
        <f>VLOOKUP($A1180,'Medical Examinations'!$A$1:$P$2336,16,FALSE)</f>
        <v>Normal</v>
      </c>
      <c r="L1180" s="12">
        <f>VLOOKUP($A1180,'Hospitalisation Details'!$A$1:$U$2344,18,FALSE)</f>
        <v>24445</v>
      </c>
      <c r="M1180" s="21">
        <f>VLOOKUP($A1180,'Hospitalisation Details'!$A$1:$U$2344,21,FALSE)</f>
        <v>9582.5400000000009</v>
      </c>
      <c r="N1180" s="9" t="str">
        <f>VLOOKUP($A1180,'Hospitalisation Details'!$A$1:$U$2344,14,FALSE)</f>
        <v>tier - 3</v>
      </c>
      <c r="O1180" s="9" t="str">
        <f>VLOOKUP($A1180,'Hospitalisation Details'!$A$1:$U$2344,15,FALSE)</f>
        <v>tier - 2</v>
      </c>
      <c r="P1180" s="9" t="str">
        <f>VLOOKUP($A1180,'Hospitalisation Details'!$A$1:$U$2344,16,FALSE)</f>
        <v>R1013</v>
      </c>
      <c r="Q1180" s="9">
        <f>VLOOKUP($A1180,'Hospitalisation Details'!$A$1:$U$2344,20,FALSE)</f>
        <v>56</v>
      </c>
    </row>
    <row r="1181" spans="1:17" ht="15.75" x14ac:dyDescent="0.25">
      <c r="A1181" s="10" t="s">
        <v>1191</v>
      </c>
      <c r="B1181" s="7" t="str">
        <f>VLOOKUP($A1181,'Customer Names'!$A$1:$E$2336,4,FALSE)</f>
        <v xml:space="preserve">  Amy</v>
      </c>
      <c r="C1181" s="7">
        <f>VLOOKUP($A1181,'Medical Examinations'!$A$1:$P$2336,2,FALSE)</f>
        <v>22.61</v>
      </c>
      <c r="D1181" s="7">
        <f>VLOOKUP($A1181,'Medical Examinations'!$A$1:$P$2336,3,FALSE)</f>
        <v>9.6300000000000008</v>
      </c>
      <c r="E1181" s="7" t="str">
        <f>VLOOKUP($A1181,'Medical Examinations'!$A$1:$P$2336,13,FALSE)</f>
        <v>No</v>
      </c>
      <c r="F1181" s="7" t="str">
        <f>VLOOKUP($A1181,'Medical Examinations'!$A$1:$P$2336,5,FALSE)</f>
        <v>No</v>
      </c>
      <c r="G1181" s="7" t="str">
        <f>VLOOKUP($A1181,'Medical Examinations'!$A$1:$P$2336,6,FALSE)</f>
        <v>No</v>
      </c>
      <c r="H1181" s="7">
        <f>VLOOKUP($A1181,'Medical Examinations'!$A$1:$P$2336,12,FALSE)</f>
        <v>2</v>
      </c>
      <c r="I1181" s="7" t="str">
        <f>VLOOKUP($A1181,'Medical Examinations'!$A$1:$P$2336,14,FALSE)</f>
        <v>No</v>
      </c>
      <c r="J1181" s="7" t="str">
        <f>VLOOKUP($A1181,'Medical Examinations'!$A$1:$P$2336,15,FALSE)</f>
        <v>Normal weight</v>
      </c>
      <c r="K1181" s="7" t="str">
        <f>VLOOKUP($A1181,'Medical Examinations'!$A$1:$P$2336,16,FALSE)</f>
        <v>Diabetes</v>
      </c>
      <c r="L1181" s="12">
        <f>VLOOKUP($A1181,'Hospitalisation Details'!$A$1:$U$2344,18,FALSE)</f>
        <v>26999</v>
      </c>
      <c r="M1181" s="21">
        <f>VLOOKUP($A1181,'Hospitalisation Details'!$A$1:$U$2344,21,FALSE)</f>
        <v>9566.99</v>
      </c>
      <c r="N1181" s="9" t="str">
        <f>VLOOKUP($A1181,'Hospitalisation Details'!$A$1:$U$2344,14,FALSE)</f>
        <v>tier - 2</v>
      </c>
      <c r="O1181" s="9" t="str">
        <f>VLOOKUP($A1181,'Hospitalisation Details'!$A$1:$U$2344,15,FALSE)</f>
        <v>tier - 1</v>
      </c>
      <c r="P1181" s="9" t="str">
        <f>VLOOKUP($A1181,'Hospitalisation Details'!$A$1:$U$2344,16,FALSE)</f>
        <v>R1012</v>
      </c>
      <c r="Q1181" s="9">
        <f>VLOOKUP($A1181,'Hospitalisation Details'!$A$1:$U$2344,20,FALSE)</f>
        <v>49</v>
      </c>
    </row>
    <row r="1182" spans="1:17" ht="15.75" x14ac:dyDescent="0.25">
      <c r="A1182" s="10" t="s">
        <v>1190</v>
      </c>
      <c r="B1182" s="7" t="str">
        <f>VLOOKUP($A1182,'Customer Names'!$A$1:$E$2336,4,FALSE)</f>
        <v xml:space="preserve">  Adam</v>
      </c>
      <c r="C1182" s="7">
        <f>VLOOKUP($A1182,'Medical Examinations'!$A$1:$P$2336,2,FALSE)</f>
        <v>34.299999999999997</v>
      </c>
      <c r="D1182" s="7">
        <f>VLOOKUP($A1182,'Medical Examinations'!$A$1:$P$2336,3,FALSE)</f>
        <v>10.37</v>
      </c>
      <c r="E1182" s="7" t="str">
        <f>VLOOKUP($A1182,'Medical Examinations'!$A$1:$P$2336,13,FALSE)</f>
        <v>No</v>
      </c>
      <c r="F1182" s="7" t="str">
        <f>VLOOKUP($A1182,'Medical Examinations'!$A$1:$P$2336,5,FALSE)</f>
        <v>No</v>
      </c>
      <c r="G1182" s="7" t="str">
        <f>VLOOKUP($A1182,'Medical Examinations'!$A$1:$P$2336,6,FALSE)</f>
        <v>No</v>
      </c>
      <c r="H1182" s="7" t="str">
        <f>VLOOKUP($A1182,'Medical Examinations'!$A$1:$P$2336,12,FALSE)</f>
        <v>0</v>
      </c>
      <c r="I1182" s="7" t="str">
        <f>VLOOKUP($A1182,'Medical Examinations'!$A$1:$P$2336,14,FALSE)</f>
        <v>No</v>
      </c>
      <c r="J1182" s="7" t="str">
        <f>VLOOKUP($A1182,'Medical Examinations'!$A$1:$P$2336,15,FALSE)</f>
        <v>Obesity</v>
      </c>
      <c r="K1182" s="7" t="str">
        <f>VLOOKUP($A1182,'Medical Examinations'!$A$1:$P$2336,16,FALSE)</f>
        <v>Diabetes</v>
      </c>
      <c r="L1182" s="12">
        <f>VLOOKUP($A1182,'Hospitalisation Details'!$A$1:$U$2344,18,FALSE)</f>
        <v>27255</v>
      </c>
      <c r="M1182" s="21">
        <f>VLOOKUP($A1182,'Hospitalisation Details'!$A$1:$U$2344,21,FALSE)</f>
        <v>9563.0300000000007</v>
      </c>
      <c r="N1182" s="9" t="str">
        <f>VLOOKUP($A1182,'Hospitalisation Details'!$A$1:$U$2344,14,FALSE)</f>
        <v>tier - 3</v>
      </c>
      <c r="O1182" s="9" t="str">
        <f>VLOOKUP($A1182,'Hospitalisation Details'!$A$1:$U$2344,15,FALSE)</f>
        <v>tier - 1</v>
      </c>
      <c r="P1182" s="9" t="str">
        <f>VLOOKUP($A1182,'Hospitalisation Details'!$A$1:$U$2344,16,FALSE)</f>
        <v>R1011</v>
      </c>
      <c r="Q1182" s="9">
        <f>VLOOKUP($A1182,'Hospitalisation Details'!$A$1:$U$2344,20,FALSE)</f>
        <v>48</v>
      </c>
    </row>
    <row r="1183" spans="1:17" ht="15.75" x14ac:dyDescent="0.25">
      <c r="A1183" s="10" t="s">
        <v>1189</v>
      </c>
      <c r="B1183" s="7" t="str">
        <f>VLOOKUP($A1183,'Customer Names'!$A$1:$E$2336,4,FALSE)</f>
        <v xml:space="preserve">  Kristin M</v>
      </c>
      <c r="C1183" s="7">
        <f>VLOOKUP($A1183,'Medical Examinations'!$A$1:$P$2336,2,FALSE)</f>
        <v>46.09</v>
      </c>
      <c r="D1183" s="7">
        <f>VLOOKUP($A1183,'Medical Examinations'!$A$1:$P$2336,3,FALSE)</f>
        <v>5.44</v>
      </c>
      <c r="E1183" s="7" t="str">
        <f>VLOOKUP($A1183,'Medical Examinations'!$A$1:$P$2336,13,FALSE)</f>
        <v>No</v>
      </c>
      <c r="F1183" s="7" t="str">
        <f>VLOOKUP($A1183,'Medical Examinations'!$A$1:$P$2336,5,FALSE)</f>
        <v>No</v>
      </c>
      <c r="G1183" s="7" t="str">
        <f>VLOOKUP($A1183,'Medical Examinations'!$A$1:$P$2336,6,FALSE)</f>
        <v>No</v>
      </c>
      <c r="H1183" s="7">
        <f>VLOOKUP($A1183,'Medical Examinations'!$A$1:$P$2336,12,FALSE)</f>
        <v>2</v>
      </c>
      <c r="I1183" s="7" t="str">
        <f>VLOOKUP($A1183,'Medical Examinations'!$A$1:$P$2336,14,FALSE)</f>
        <v>No</v>
      </c>
      <c r="J1183" s="7" t="str">
        <f>VLOOKUP($A1183,'Medical Examinations'!$A$1:$P$2336,15,FALSE)</f>
        <v>Obesity</v>
      </c>
      <c r="K1183" s="7" t="str">
        <f>VLOOKUP($A1183,'Medical Examinations'!$A$1:$P$2336,16,FALSE)</f>
        <v>Normal</v>
      </c>
      <c r="L1183" s="12">
        <f>VLOOKUP($A1183,'Hospitalisation Details'!$A$1:$U$2344,18,FALSE)</f>
        <v>26564</v>
      </c>
      <c r="M1183" s="21">
        <f>VLOOKUP($A1183,'Hospitalisation Details'!$A$1:$U$2344,21,FALSE)</f>
        <v>9549.57</v>
      </c>
      <c r="N1183" s="9" t="str">
        <f>VLOOKUP($A1183,'Hospitalisation Details'!$A$1:$U$2344,14,FALSE)</f>
        <v>tier - 2</v>
      </c>
      <c r="O1183" s="9" t="str">
        <f>VLOOKUP($A1183,'Hospitalisation Details'!$A$1:$U$2344,15,FALSE)</f>
        <v>tier - 1</v>
      </c>
      <c r="P1183" s="9" t="str">
        <f>VLOOKUP($A1183,'Hospitalisation Details'!$A$1:$U$2344,16,FALSE)</f>
        <v>R1013</v>
      </c>
      <c r="Q1183" s="9">
        <f>VLOOKUP($A1183,'Hospitalisation Details'!$A$1:$U$2344,20,FALSE)</f>
        <v>50</v>
      </c>
    </row>
    <row r="1184" spans="1:17" ht="15.75" x14ac:dyDescent="0.25">
      <c r="A1184" s="10" t="s">
        <v>1188</v>
      </c>
      <c r="B1184" s="7" t="str">
        <f>VLOOKUP($A1184,'Customer Names'!$A$1:$E$2336,4,FALSE)</f>
        <v xml:space="preserve">  Mary-Lynn B</v>
      </c>
      <c r="C1184" s="7">
        <f>VLOOKUP($A1184,'Medical Examinations'!$A$1:$P$2336,2,FALSE)</f>
        <v>44.744999999999997</v>
      </c>
      <c r="D1184" s="7">
        <f>VLOOKUP($A1184,'Medical Examinations'!$A$1:$P$2336,3,FALSE)</f>
        <v>5.19</v>
      </c>
      <c r="E1184" s="7" t="str">
        <f>VLOOKUP($A1184,'Medical Examinations'!$A$1:$P$2336,13,FALSE)</f>
        <v>No</v>
      </c>
      <c r="F1184" s="7" t="str">
        <f>VLOOKUP($A1184,'Medical Examinations'!$A$1:$P$2336,5,FALSE)</f>
        <v>No</v>
      </c>
      <c r="G1184" s="7" t="str">
        <f>VLOOKUP($A1184,'Medical Examinations'!$A$1:$P$2336,6,FALSE)</f>
        <v>No</v>
      </c>
      <c r="H1184" s="7">
        <f>VLOOKUP($A1184,'Medical Examinations'!$A$1:$P$2336,12,FALSE)</f>
        <v>2</v>
      </c>
      <c r="I1184" s="7" t="str">
        <f>VLOOKUP($A1184,'Medical Examinations'!$A$1:$P$2336,14,FALSE)</f>
        <v>No</v>
      </c>
      <c r="J1184" s="7" t="str">
        <f>VLOOKUP($A1184,'Medical Examinations'!$A$1:$P$2336,15,FALSE)</f>
        <v>Obesity</v>
      </c>
      <c r="K1184" s="7" t="str">
        <f>VLOOKUP($A1184,'Medical Examinations'!$A$1:$P$2336,16,FALSE)</f>
        <v>Normal</v>
      </c>
      <c r="L1184" s="12">
        <f>VLOOKUP($A1184,'Hospitalisation Details'!$A$1:$U$2344,18,FALSE)</f>
        <v>26564</v>
      </c>
      <c r="M1184" s="21">
        <f>VLOOKUP($A1184,'Hospitalisation Details'!$A$1:$U$2344,21,FALSE)</f>
        <v>9541.7000000000007</v>
      </c>
      <c r="N1184" s="9" t="str">
        <f>VLOOKUP($A1184,'Hospitalisation Details'!$A$1:$U$2344,14,FALSE)</f>
        <v>tier - 2</v>
      </c>
      <c r="O1184" s="9" t="str">
        <f>VLOOKUP($A1184,'Hospitalisation Details'!$A$1:$U$2344,15,FALSE)</f>
        <v>tier - 1</v>
      </c>
      <c r="P1184" s="9" t="str">
        <f>VLOOKUP($A1184,'Hospitalisation Details'!$A$1:$U$2344,16,FALSE)</f>
        <v>R1024</v>
      </c>
      <c r="Q1184" s="9">
        <f>VLOOKUP($A1184,'Hospitalisation Details'!$A$1:$U$2344,20,FALSE)</f>
        <v>50</v>
      </c>
    </row>
    <row r="1185" spans="1:17" ht="15.75" x14ac:dyDescent="0.25">
      <c r="A1185" s="10" t="s">
        <v>1187</v>
      </c>
      <c r="B1185" s="7" t="str">
        <f>VLOOKUP($A1185,'Customer Names'!$A$1:$E$2336,4,FALSE)</f>
        <v xml:space="preserve">  Jamie A</v>
      </c>
      <c r="C1185" s="7">
        <f>VLOOKUP($A1185,'Medical Examinations'!$A$1:$P$2336,2,FALSE)</f>
        <v>26.33</v>
      </c>
      <c r="D1185" s="7">
        <f>VLOOKUP($A1185,'Medical Examinations'!$A$1:$P$2336,3,FALSE)</f>
        <v>11.8</v>
      </c>
      <c r="E1185" s="7" t="str">
        <f>VLOOKUP($A1185,'Medical Examinations'!$A$1:$P$2336,13,FALSE)</f>
        <v>Yes</v>
      </c>
      <c r="F1185" s="7" t="str">
        <f>VLOOKUP($A1185,'Medical Examinations'!$A$1:$P$2336,5,FALSE)</f>
        <v>No</v>
      </c>
      <c r="G1185" s="7" t="str">
        <f>VLOOKUP($A1185,'Medical Examinations'!$A$1:$P$2336,6,FALSE)</f>
        <v>No</v>
      </c>
      <c r="H1185" s="7">
        <f>VLOOKUP($A1185,'Medical Examinations'!$A$1:$P$2336,12,FALSE)</f>
        <v>1</v>
      </c>
      <c r="I1185" s="7" t="str">
        <f>VLOOKUP($A1185,'Medical Examinations'!$A$1:$P$2336,14,FALSE)</f>
        <v>No</v>
      </c>
      <c r="J1185" s="7" t="str">
        <f>VLOOKUP($A1185,'Medical Examinations'!$A$1:$P$2336,15,FALSE)</f>
        <v>Over weight</v>
      </c>
      <c r="K1185" s="7" t="str">
        <f>VLOOKUP($A1185,'Medical Examinations'!$A$1:$P$2336,16,FALSE)</f>
        <v>Diabetes</v>
      </c>
      <c r="L1185" s="12">
        <f>VLOOKUP($A1185,'Hospitalisation Details'!$A$1:$U$2344,18,FALSE)</f>
        <v>27603</v>
      </c>
      <c r="M1185" s="21">
        <f>VLOOKUP($A1185,'Hospitalisation Details'!$A$1:$U$2344,21,FALSE)</f>
        <v>9540.17</v>
      </c>
      <c r="N1185" s="9" t="str">
        <f>VLOOKUP($A1185,'Hospitalisation Details'!$A$1:$U$2344,14,FALSE)</f>
        <v>tier - 2</v>
      </c>
      <c r="O1185" s="9" t="str">
        <f>VLOOKUP($A1185,'Hospitalisation Details'!$A$1:$U$2344,15,FALSE)</f>
        <v>tier - 2</v>
      </c>
      <c r="P1185" s="9" t="str">
        <f>VLOOKUP($A1185,'Hospitalisation Details'!$A$1:$U$2344,16,FALSE)</f>
        <v>R1024</v>
      </c>
      <c r="Q1185" s="9">
        <f>VLOOKUP($A1185,'Hospitalisation Details'!$A$1:$U$2344,20,FALSE)</f>
        <v>47</v>
      </c>
    </row>
    <row r="1186" spans="1:17" ht="15.75" x14ac:dyDescent="0.25">
      <c r="A1186" s="10" t="s">
        <v>1186</v>
      </c>
      <c r="B1186" s="7" t="str">
        <f>VLOOKUP($A1186,'Customer Names'!$A$1:$E$2336,4,FALSE)</f>
        <v xml:space="preserve">  Jeffrey A</v>
      </c>
      <c r="C1186" s="7">
        <f>VLOOKUP($A1186,'Medical Examinations'!$A$1:$P$2336,2,FALSE)</f>
        <v>26.6</v>
      </c>
      <c r="D1186" s="7">
        <f>VLOOKUP($A1186,'Medical Examinations'!$A$1:$P$2336,3,FALSE)</f>
        <v>8.3800000000000008</v>
      </c>
      <c r="E1186" s="7" t="str">
        <f>VLOOKUP($A1186,'Medical Examinations'!$A$1:$P$2336,13,FALSE)</f>
        <v>No</v>
      </c>
      <c r="F1186" s="7" t="str">
        <f>VLOOKUP($A1186,'Medical Examinations'!$A$1:$P$2336,5,FALSE)</f>
        <v>No</v>
      </c>
      <c r="G1186" s="7" t="str">
        <f>VLOOKUP($A1186,'Medical Examinations'!$A$1:$P$2336,6,FALSE)</f>
        <v>No</v>
      </c>
      <c r="H1186" s="7">
        <f>VLOOKUP($A1186,'Medical Examinations'!$A$1:$P$2336,12,FALSE)</f>
        <v>2</v>
      </c>
      <c r="I1186" s="7" t="str">
        <f>VLOOKUP($A1186,'Medical Examinations'!$A$1:$P$2336,14,FALSE)</f>
        <v>No</v>
      </c>
      <c r="J1186" s="7" t="str">
        <f>VLOOKUP($A1186,'Medical Examinations'!$A$1:$P$2336,15,FALSE)</f>
        <v>Over weight</v>
      </c>
      <c r="K1186" s="7" t="str">
        <f>VLOOKUP($A1186,'Medical Examinations'!$A$1:$P$2336,16,FALSE)</f>
        <v>Diabetes</v>
      </c>
      <c r="L1186" s="12">
        <f>VLOOKUP($A1186,'Hospitalisation Details'!$A$1:$U$2344,18,FALSE)</f>
        <v>27019</v>
      </c>
      <c r="M1186" s="21">
        <f>VLOOKUP($A1186,'Hospitalisation Details'!$A$1:$U$2344,21,FALSE)</f>
        <v>9538.65</v>
      </c>
      <c r="N1186" s="9" t="str">
        <f>VLOOKUP($A1186,'Hospitalisation Details'!$A$1:$U$2344,14,FALSE)</f>
        <v>tier - 2</v>
      </c>
      <c r="O1186" s="9" t="str">
        <f>VLOOKUP($A1186,'Hospitalisation Details'!$A$1:$U$2344,15,FALSE)</f>
        <v>tier - 3</v>
      </c>
      <c r="P1186" s="9" t="str">
        <f>VLOOKUP($A1186,'Hospitalisation Details'!$A$1:$U$2344,16,FALSE)</f>
        <v>R1021</v>
      </c>
      <c r="Q1186" s="9">
        <f>VLOOKUP($A1186,'Hospitalisation Details'!$A$1:$U$2344,20,FALSE)</f>
        <v>49</v>
      </c>
    </row>
    <row r="1187" spans="1:17" ht="15.75" x14ac:dyDescent="0.25">
      <c r="A1187" s="10" t="s">
        <v>1185</v>
      </c>
      <c r="B1187" s="7" t="str">
        <f>VLOOKUP($A1187,'Customer Names'!$A$1:$E$2336,4,FALSE)</f>
        <v xml:space="preserve">  Nicole</v>
      </c>
      <c r="C1187" s="7">
        <f>VLOOKUP($A1187,'Medical Examinations'!$A$1:$P$2336,2,FALSE)</f>
        <v>27.5</v>
      </c>
      <c r="D1187" s="7">
        <f>VLOOKUP($A1187,'Medical Examinations'!$A$1:$P$2336,3,FALSE)</f>
        <v>7.58</v>
      </c>
      <c r="E1187" s="7" t="str">
        <f>VLOOKUP($A1187,'Medical Examinations'!$A$1:$P$2336,13,FALSE)</f>
        <v>No</v>
      </c>
      <c r="F1187" s="7" t="str">
        <f>VLOOKUP($A1187,'Medical Examinations'!$A$1:$P$2336,5,FALSE)</f>
        <v>No</v>
      </c>
      <c r="G1187" s="7" t="str">
        <f>VLOOKUP($A1187,'Medical Examinations'!$A$1:$P$2336,6,FALSE)</f>
        <v>No</v>
      </c>
      <c r="H1187" s="7" t="str">
        <f>VLOOKUP($A1187,'Medical Examinations'!$A$1:$P$2336,12,FALSE)</f>
        <v>0</v>
      </c>
      <c r="I1187" s="7" t="str">
        <f>VLOOKUP($A1187,'Medical Examinations'!$A$1:$P$2336,14,FALSE)</f>
        <v>No</v>
      </c>
      <c r="J1187" s="7" t="str">
        <f>VLOOKUP($A1187,'Medical Examinations'!$A$1:$P$2336,15,FALSE)</f>
        <v>Over weight</v>
      </c>
      <c r="K1187" s="7" t="str">
        <f>VLOOKUP($A1187,'Medical Examinations'!$A$1:$P$2336,16,FALSE)</f>
        <v>Diabetes</v>
      </c>
      <c r="L1187" s="12">
        <f>VLOOKUP($A1187,'Hospitalisation Details'!$A$1:$U$2344,18,FALSE)</f>
        <v>26266</v>
      </c>
      <c r="M1187" s="21">
        <f>VLOOKUP($A1187,'Hospitalisation Details'!$A$1:$U$2344,21,FALSE)</f>
        <v>9528.9</v>
      </c>
      <c r="N1187" s="9" t="str">
        <f>VLOOKUP($A1187,'Hospitalisation Details'!$A$1:$U$2344,14,FALSE)</f>
        <v>tier - 2</v>
      </c>
      <c r="O1187" s="9" t="str">
        <f>VLOOKUP($A1187,'Hospitalisation Details'!$A$1:$U$2344,15,FALSE)</f>
        <v>tier - 2</v>
      </c>
      <c r="P1187" s="9" t="str">
        <f>VLOOKUP($A1187,'Hospitalisation Details'!$A$1:$U$2344,16,FALSE)</f>
        <v>R1011</v>
      </c>
      <c r="Q1187" s="9">
        <f>VLOOKUP($A1187,'Hospitalisation Details'!$A$1:$U$2344,20,FALSE)</f>
        <v>51</v>
      </c>
    </row>
    <row r="1188" spans="1:17" ht="15.75" x14ac:dyDescent="0.25">
      <c r="A1188" s="10" t="s">
        <v>1184</v>
      </c>
      <c r="B1188" s="7" t="str">
        <f>VLOOKUP($A1188,'Customer Names'!$A$1:$E$2336,4,FALSE)</f>
        <v xml:space="preserve">  Audrey</v>
      </c>
      <c r="C1188" s="7">
        <f>VLOOKUP($A1188,'Medical Examinations'!$A$1:$P$2336,2,FALSE)</f>
        <v>41.55</v>
      </c>
      <c r="D1188" s="7">
        <f>VLOOKUP($A1188,'Medical Examinations'!$A$1:$P$2336,3,FALSE)</f>
        <v>4.6100000000000003</v>
      </c>
      <c r="E1188" s="7" t="str">
        <f>VLOOKUP($A1188,'Medical Examinations'!$A$1:$P$2336,13,FALSE)</f>
        <v>No</v>
      </c>
      <c r="F1188" s="7" t="str">
        <f>VLOOKUP($A1188,'Medical Examinations'!$A$1:$P$2336,5,FALSE)</f>
        <v>No</v>
      </c>
      <c r="G1188" s="7" t="str">
        <f>VLOOKUP($A1188,'Medical Examinations'!$A$1:$P$2336,6,FALSE)</f>
        <v>No</v>
      </c>
      <c r="H1188" s="7">
        <f>VLOOKUP($A1188,'Medical Examinations'!$A$1:$P$2336,12,FALSE)</f>
        <v>1</v>
      </c>
      <c r="I1188" s="7" t="str">
        <f>VLOOKUP($A1188,'Medical Examinations'!$A$1:$P$2336,14,FALSE)</f>
        <v>No</v>
      </c>
      <c r="J1188" s="7" t="str">
        <f>VLOOKUP($A1188,'Medical Examinations'!$A$1:$P$2336,15,FALSE)</f>
        <v>Obesity</v>
      </c>
      <c r="K1188" s="7" t="str">
        <f>VLOOKUP($A1188,'Medical Examinations'!$A$1:$P$2336,16,FALSE)</f>
        <v>Normal</v>
      </c>
      <c r="L1188" s="12">
        <f>VLOOKUP($A1188,'Hospitalisation Details'!$A$1:$U$2344,18,FALSE)</f>
        <v>33838</v>
      </c>
      <c r="M1188" s="21">
        <f>VLOOKUP($A1188,'Hospitalisation Details'!$A$1:$U$2344,21,FALSE)</f>
        <v>9507.68</v>
      </c>
      <c r="N1188" s="9" t="str">
        <f>VLOOKUP($A1188,'Hospitalisation Details'!$A$1:$U$2344,14,FALSE)</f>
        <v>tier - 2</v>
      </c>
      <c r="O1188" s="9" t="str">
        <f>VLOOKUP($A1188,'Hospitalisation Details'!$A$1:$U$2344,15,FALSE)</f>
        <v>tier - 1</v>
      </c>
      <c r="P1188" s="9" t="str">
        <f>VLOOKUP($A1188,'Hospitalisation Details'!$A$1:$U$2344,16,FALSE)</f>
        <v>R1012</v>
      </c>
      <c r="Q1188" s="9">
        <f>VLOOKUP($A1188,'Hospitalisation Details'!$A$1:$U$2344,20,FALSE)</f>
        <v>30</v>
      </c>
    </row>
    <row r="1189" spans="1:17" ht="15.75" x14ac:dyDescent="0.25">
      <c r="A1189" s="10" t="s">
        <v>1183</v>
      </c>
      <c r="B1189" s="7" t="str">
        <f>VLOOKUP($A1189,'Customer Names'!$A$1:$E$2336,4,FALSE)</f>
        <v xml:space="preserve">  Jacob</v>
      </c>
      <c r="C1189" s="7">
        <f>VLOOKUP($A1189,'Medical Examinations'!$A$1:$P$2336,2,FALSE)</f>
        <v>41.47</v>
      </c>
      <c r="D1189" s="7">
        <f>VLOOKUP($A1189,'Medical Examinations'!$A$1:$P$2336,3,FALSE)</f>
        <v>4.7</v>
      </c>
      <c r="E1189" s="7" t="str">
        <f>VLOOKUP($A1189,'Medical Examinations'!$A$1:$P$2336,13,FALSE)</f>
        <v>Yes</v>
      </c>
      <c r="F1189" s="7" t="str">
        <f>VLOOKUP($A1189,'Medical Examinations'!$A$1:$P$2336,5,FALSE)</f>
        <v>No</v>
      </c>
      <c r="G1189" s="7" t="str">
        <f>VLOOKUP($A1189,'Medical Examinations'!$A$1:$P$2336,6,FALSE)</f>
        <v>Yes</v>
      </c>
      <c r="H1189" s="7">
        <f>VLOOKUP($A1189,'Medical Examinations'!$A$1:$P$2336,12,FALSE)</f>
        <v>1</v>
      </c>
      <c r="I1189" s="7" t="str">
        <f>VLOOKUP($A1189,'Medical Examinations'!$A$1:$P$2336,14,FALSE)</f>
        <v>No</v>
      </c>
      <c r="J1189" s="7" t="str">
        <f>VLOOKUP($A1189,'Medical Examinations'!$A$1:$P$2336,15,FALSE)</f>
        <v>Obesity</v>
      </c>
      <c r="K1189" s="7" t="str">
        <f>VLOOKUP($A1189,'Medical Examinations'!$A$1:$P$2336,16,FALSE)</f>
        <v>Normal</v>
      </c>
      <c r="L1189" s="12">
        <f>VLOOKUP($A1189,'Hospitalisation Details'!$A$1:$U$2344,18,FALSE)</f>
        <v>25439</v>
      </c>
      <c r="M1189" s="21">
        <f>VLOOKUP($A1189,'Hospitalisation Details'!$A$1:$U$2344,21,FALSE)</f>
        <v>9504.31</v>
      </c>
      <c r="N1189" s="9" t="str">
        <f>VLOOKUP($A1189,'Hospitalisation Details'!$A$1:$U$2344,14,FALSE)</f>
        <v>tier - 3</v>
      </c>
      <c r="O1189" s="9" t="str">
        <f>VLOOKUP($A1189,'Hospitalisation Details'!$A$1:$U$2344,15,FALSE)</f>
        <v>tier - 2</v>
      </c>
      <c r="P1189" s="9" t="str">
        <f>VLOOKUP($A1189,'Hospitalisation Details'!$A$1:$U$2344,16,FALSE)</f>
        <v>R1013</v>
      </c>
      <c r="Q1189" s="9">
        <f>VLOOKUP($A1189,'Hospitalisation Details'!$A$1:$U$2344,20,FALSE)</f>
        <v>53</v>
      </c>
    </row>
    <row r="1190" spans="1:17" ht="15.75" x14ac:dyDescent="0.25">
      <c r="A1190" s="10" t="s">
        <v>1182</v>
      </c>
      <c r="B1190" s="7" t="str">
        <f>VLOOKUP($A1190,'Customer Names'!$A$1:$E$2336,4,FALSE)</f>
        <v xml:space="preserve">  Daniel S</v>
      </c>
      <c r="C1190" s="7">
        <f>VLOOKUP($A1190,'Medical Examinations'!$A$1:$P$2336,2,FALSE)</f>
        <v>24.795000000000002</v>
      </c>
      <c r="D1190" s="7">
        <f>VLOOKUP($A1190,'Medical Examinations'!$A$1:$P$2336,3,FALSE)</f>
        <v>6.05</v>
      </c>
      <c r="E1190" s="7" t="str">
        <f>VLOOKUP($A1190,'Medical Examinations'!$A$1:$P$2336,13,FALSE)</f>
        <v>Yes</v>
      </c>
      <c r="F1190" s="7" t="str">
        <f>VLOOKUP($A1190,'Medical Examinations'!$A$1:$P$2336,5,FALSE)</f>
        <v>No</v>
      </c>
      <c r="G1190" s="7" t="str">
        <f>VLOOKUP($A1190,'Medical Examinations'!$A$1:$P$2336,6,FALSE)</f>
        <v>No</v>
      </c>
      <c r="H1190" s="7" t="str">
        <f>VLOOKUP($A1190,'Medical Examinations'!$A$1:$P$2336,12,FALSE)</f>
        <v>0</v>
      </c>
      <c r="I1190" s="7" t="str">
        <f>VLOOKUP($A1190,'Medical Examinations'!$A$1:$P$2336,14,FALSE)</f>
        <v>No</v>
      </c>
      <c r="J1190" s="7" t="str">
        <f>VLOOKUP($A1190,'Medical Examinations'!$A$1:$P$2336,15,FALSE)</f>
        <v>Normal weight</v>
      </c>
      <c r="K1190" s="7" t="str">
        <f>VLOOKUP($A1190,'Medical Examinations'!$A$1:$P$2336,16,FALSE)</f>
        <v>Prediabetes</v>
      </c>
      <c r="L1190" s="12">
        <f>VLOOKUP($A1190,'Hospitalisation Details'!$A$1:$U$2344,18,FALSE)</f>
        <v>28092</v>
      </c>
      <c r="M1190" s="21">
        <f>VLOOKUP($A1190,'Hospitalisation Details'!$A$1:$U$2344,21,FALSE)</f>
        <v>9500.57</v>
      </c>
      <c r="N1190" s="9" t="str">
        <f>VLOOKUP($A1190,'Hospitalisation Details'!$A$1:$U$2344,14,FALSE)</f>
        <v>tier - 2</v>
      </c>
      <c r="O1190" s="9" t="str">
        <f>VLOOKUP($A1190,'Hospitalisation Details'!$A$1:$U$2344,15,FALSE)</f>
        <v>tier - 3</v>
      </c>
      <c r="P1190" s="9" t="str">
        <f>VLOOKUP($A1190,'Hospitalisation Details'!$A$1:$U$2344,16,FALSE)</f>
        <v>R1017</v>
      </c>
      <c r="Q1190" s="9">
        <f>VLOOKUP($A1190,'Hospitalisation Details'!$A$1:$U$2344,20,FALSE)</f>
        <v>46</v>
      </c>
    </row>
    <row r="1191" spans="1:17" ht="15.75" x14ac:dyDescent="0.25">
      <c r="A1191" s="10" t="s">
        <v>1181</v>
      </c>
      <c r="B1191" s="7" t="str">
        <f>VLOOKUP($A1191,'Customer Names'!$A$1:$E$2336,4,FALSE)</f>
        <v xml:space="preserve">  Marc C</v>
      </c>
      <c r="C1191" s="7">
        <f>VLOOKUP($A1191,'Medical Examinations'!$A$1:$P$2336,2,FALSE)</f>
        <v>29.48</v>
      </c>
      <c r="D1191" s="7">
        <f>VLOOKUP($A1191,'Medical Examinations'!$A$1:$P$2336,3,FALSE)</f>
        <v>5.63</v>
      </c>
      <c r="E1191" s="7" t="str">
        <f>VLOOKUP($A1191,'Medical Examinations'!$A$1:$P$2336,13,FALSE)</f>
        <v>Yes</v>
      </c>
      <c r="F1191" s="7" t="str">
        <f>VLOOKUP($A1191,'Medical Examinations'!$A$1:$P$2336,5,FALSE)</f>
        <v>No</v>
      </c>
      <c r="G1191" s="7" t="str">
        <f>VLOOKUP($A1191,'Medical Examinations'!$A$1:$P$2336,6,FALSE)</f>
        <v>Yes</v>
      </c>
      <c r="H1191" s="7">
        <f>VLOOKUP($A1191,'Medical Examinations'!$A$1:$P$2336,12,FALSE)</f>
        <v>1</v>
      </c>
      <c r="I1191" s="7" t="str">
        <f>VLOOKUP($A1191,'Medical Examinations'!$A$1:$P$2336,14,FALSE)</f>
        <v>No</v>
      </c>
      <c r="J1191" s="7" t="str">
        <f>VLOOKUP($A1191,'Medical Examinations'!$A$1:$P$2336,15,FALSE)</f>
        <v>Over weight</v>
      </c>
      <c r="K1191" s="7" t="str">
        <f>VLOOKUP($A1191,'Medical Examinations'!$A$1:$P$2336,16,FALSE)</f>
        <v>Normal</v>
      </c>
      <c r="L1191" s="12">
        <f>VLOOKUP($A1191,'Hospitalisation Details'!$A$1:$U$2344,18,FALSE)</f>
        <v>25358</v>
      </c>
      <c r="M1191" s="21">
        <f>VLOOKUP($A1191,'Hospitalisation Details'!$A$1:$U$2344,21,FALSE)</f>
        <v>9487.64</v>
      </c>
      <c r="N1191" s="9" t="str">
        <f>VLOOKUP($A1191,'Hospitalisation Details'!$A$1:$U$2344,14,FALSE)</f>
        <v>tier - 2</v>
      </c>
      <c r="O1191" s="9" t="str">
        <f>VLOOKUP($A1191,'Hospitalisation Details'!$A$1:$U$2344,15,FALSE)</f>
        <v>tier - 2</v>
      </c>
      <c r="P1191" s="9" t="str">
        <f>VLOOKUP($A1191,'Hospitalisation Details'!$A$1:$U$2344,16,FALSE)</f>
        <v>R1013</v>
      </c>
      <c r="Q1191" s="9">
        <f>VLOOKUP($A1191,'Hospitalisation Details'!$A$1:$U$2344,20,FALSE)</f>
        <v>54</v>
      </c>
    </row>
    <row r="1192" spans="1:17" ht="15.75" x14ac:dyDescent="0.25">
      <c r="A1192" s="10" t="s">
        <v>1180</v>
      </c>
      <c r="B1192" s="7" t="str">
        <f>VLOOKUP($A1192,'Customer Names'!$A$1:$E$2336,4,FALSE)</f>
        <v xml:space="preserve">  Mark S</v>
      </c>
      <c r="C1192" s="7">
        <f>VLOOKUP($A1192,'Medical Examinations'!$A$1:$P$2336,2,FALSE)</f>
        <v>28.09</v>
      </c>
      <c r="D1192" s="7">
        <f>VLOOKUP($A1192,'Medical Examinations'!$A$1:$P$2336,3,FALSE)</f>
        <v>6.06</v>
      </c>
      <c r="E1192" s="7" t="str">
        <f>VLOOKUP($A1192,'Medical Examinations'!$A$1:$P$2336,13,FALSE)</f>
        <v>No</v>
      </c>
      <c r="F1192" s="7" t="str">
        <f>VLOOKUP($A1192,'Medical Examinations'!$A$1:$P$2336,5,FALSE)</f>
        <v>No</v>
      </c>
      <c r="G1192" s="7" t="str">
        <f>VLOOKUP($A1192,'Medical Examinations'!$A$1:$P$2336,6,FALSE)</f>
        <v>Yes</v>
      </c>
      <c r="H1192" s="7">
        <f>VLOOKUP($A1192,'Medical Examinations'!$A$1:$P$2336,12,FALSE)</f>
        <v>1</v>
      </c>
      <c r="I1192" s="7" t="str">
        <f>VLOOKUP($A1192,'Medical Examinations'!$A$1:$P$2336,14,FALSE)</f>
        <v>No</v>
      </c>
      <c r="J1192" s="7" t="str">
        <f>VLOOKUP($A1192,'Medical Examinations'!$A$1:$P$2336,15,FALSE)</f>
        <v>Over weight</v>
      </c>
      <c r="K1192" s="7" t="str">
        <f>VLOOKUP($A1192,'Medical Examinations'!$A$1:$P$2336,16,FALSE)</f>
        <v>Prediabetes</v>
      </c>
      <c r="L1192" s="12">
        <f>VLOOKUP($A1192,'Hospitalisation Details'!$A$1:$U$2344,18,FALSE)</f>
        <v>29053</v>
      </c>
      <c r="M1192" s="21">
        <f>VLOOKUP($A1192,'Hospitalisation Details'!$A$1:$U$2344,21,FALSE)</f>
        <v>9453.92</v>
      </c>
      <c r="N1192" s="9" t="str">
        <f>VLOOKUP($A1192,'Hospitalisation Details'!$A$1:$U$2344,14,FALSE)</f>
        <v>tier - 2</v>
      </c>
      <c r="O1192" s="9" t="str">
        <f>VLOOKUP($A1192,'Hospitalisation Details'!$A$1:$U$2344,15,FALSE)</f>
        <v>tier - 2</v>
      </c>
      <c r="P1192" s="9" t="str">
        <f>VLOOKUP($A1192,'Hospitalisation Details'!$A$1:$U$2344,16,FALSE)</f>
        <v>R1021</v>
      </c>
      <c r="Q1192" s="9">
        <f>VLOOKUP($A1192,'Hospitalisation Details'!$A$1:$U$2344,20,FALSE)</f>
        <v>43</v>
      </c>
    </row>
    <row r="1193" spans="1:17" ht="15.75" x14ac:dyDescent="0.25">
      <c r="A1193" s="10" t="s">
        <v>1179</v>
      </c>
      <c r="B1193" s="7" t="str">
        <f>VLOOKUP($A1193,'Customer Names'!$A$1:$E$2336,4,FALSE)</f>
        <v xml:space="preserve">  Dan</v>
      </c>
      <c r="C1193" s="7">
        <f>VLOOKUP($A1193,'Medical Examinations'!$A$1:$P$2336,2,FALSE)</f>
        <v>32.729999999999997</v>
      </c>
      <c r="D1193" s="7">
        <f>VLOOKUP($A1193,'Medical Examinations'!$A$1:$P$2336,3,FALSE)</f>
        <v>5.19</v>
      </c>
      <c r="E1193" s="7" t="str">
        <f>VLOOKUP($A1193,'Medical Examinations'!$A$1:$P$2336,13,FALSE)</f>
        <v>No</v>
      </c>
      <c r="F1193" s="7" t="str">
        <f>VLOOKUP($A1193,'Medical Examinations'!$A$1:$P$2336,5,FALSE)</f>
        <v>No</v>
      </c>
      <c r="G1193" s="7" t="str">
        <f>VLOOKUP($A1193,'Medical Examinations'!$A$1:$P$2336,6,FALSE)</f>
        <v>No</v>
      </c>
      <c r="H1193" s="7">
        <f>VLOOKUP($A1193,'Medical Examinations'!$A$1:$P$2336,12,FALSE)</f>
        <v>1</v>
      </c>
      <c r="I1193" s="7" t="str">
        <f>VLOOKUP($A1193,'Medical Examinations'!$A$1:$P$2336,14,FALSE)</f>
        <v>No</v>
      </c>
      <c r="J1193" s="7" t="str">
        <f>VLOOKUP($A1193,'Medical Examinations'!$A$1:$P$2336,15,FALSE)</f>
        <v>Obesity</v>
      </c>
      <c r="K1193" s="7" t="str">
        <f>VLOOKUP($A1193,'Medical Examinations'!$A$1:$P$2336,16,FALSE)</f>
        <v>Normal</v>
      </c>
      <c r="L1193" s="12">
        <f>VLOOKUP($A1193,'Hospitalisation Details'!$A$1:$U$2344,18,FALSE)</f>
        <v>32095</v>
      </c>
      <c r="M1193" s="21">
        <f>VLOOKUP($A1193,'Hospitalisation Details'!$A$1:$U$2344,21,FALSE)</f>
        <v>9448.42</v>
      </c>
      <c r="N1193" s="9" t="str">
        <f>VLOOKUP($A1193,'Hospitalisation Details'!$A$1:$U$2344,14,FALSE)</f>
        <v>tier - 2</v>
      </c>
      <c r="O1193" s="9" t="str">
        <f>VLOOKUP($A1193,'Hospitalisation Details'!$A$1:$U$2344,15,FALSE)</f>
        <v>tier - 3</v>
      </c>
      <c r="P1193" s="9" t="str">
        <f>VLOOKUP($A1193,'Hospitalisation Details'!$A$1:$U$2344,16,FALSE)</f>
        <v>R1021</v>
      </c>
      <c r="Q1193" s="9">
        <f>VLOOKUP($A1193,'Hospitalisation Details'!$A$1:$U$2344,20,FALSE)</f>
        <v>35</v>
      </c>
    </row>
    <row r="1194" spans="1:17" ht="15.75" x14ac:dyDescent="0.25">
      <c r="A1194" s="10" t="s">
        <v>1178</v>
      </c>
      <c r="B1194" s="7" t="str">
        <f>VLOOKUP($A1194,'Customer Names'!$A$1:$E$2336,4,FALSE)</f>
        <v xml:space="preserve">  Gabriela</v>
      </c>
      <c r="C1194" s="7">
        <f>VLOOKUP($A1194,'Medical Examinations'!$A$1:$P$2336,2,FALSE)</f>
        <v>27.36</v>
      </c>
      <c r="D1194" s="7">
        <f>VLOOKUP($A1194,'Medical Examinations'!$A$1:$P$2336,3,FALSE)</f>
        <v>8.9600000000000009</v>
      </c>
      <c r="E1194" s="7" t="str">
        <f>VLOOKUP($A1194,'Medical Examinations'!$A$1:$P$2336,13,FALSE)</f>
        <v>No</v>
      </c>
      <c r="F1194" s="7" t="str">
        <f>VLOOKUP($A1194,'Medical Examinations'!$A$1:$P$2336,5,FALSE)</f>
        <v>No</v>
      </c>
      <c r="G1194" s="7" t="str">
        <f>VLOOKUP($A1194,'Medical Examinations'!$A$1:$P$2336,6,FALSE)</f>
        <v>No</v>
      </c>
      <c r="H1194" s="7" t="str">
        <f>VLOOKUP($A1194,'Medical Examinations'!$A$1:$P$2336,12,FALSE)</f>
        <v>0</v>
      </c>
      <c r="I1194" s="7" t="str">
        <f>VLOOKUP($A1194,'Medical Examinations'!$A$1:$P$2336,14,FALSE)</f>
        <v>No</v>
      </c>
      <c r="J1194" s="7" t="str">
        <f>VLOOKUP($A1194,'Medical Examinations'!$A$1:$P$2336,15,FALSE)</f>
        <v>Over weight</v>
      </c>
      <c r="K1194" s="7" t="str">
        <f>VLOOKUP($A1194,'Medical Examinations'!$A$1:$P$2336,16,FALSE)</f>
        <v>Diabetes</v>
      </c>
      <c r="L1194" s="12">
        <f>VLOOKUP($A1194,'Hospitalisation Details'!$A$1:$U$2344,18,FALSE)</f>
        <v>27188</v>
      </c>
      <c r="M1194" s="21">
        <f>VLOOKUP($A1194,'Hospitalisation Details'!$A$1:$U$2344,21,FALSE)</f>
        <v>9447.3799999999992</v>
      </c>
      <c r="N1194" s="9" t="str">
        <f>VLOOKUP($A1194,'Hospitalisation Details'!$A$1:$U$2344,14,FALSE)</f>
        <v>tier - 2</v>
      </c>
      <c r="O1194" s="9" t="str">
        <f>VLOOKUP($A1194,'Hospitalisation Details'!$A$1:$U$2344,15,FALSE)</f>
        <v>tier - 3</v>
      </c>
      <c r="P1194" s="9" t="str">
        <f>VLOOKUP($A1194,'Hospitalisation Details'!$A$1:$U$2344,16,FALSE)</f>
        <v>R1024</v>
      </c>
      <c r="Q1194" s="9">
        <f>VLOOKUP($A1194,'Hospitalisation Details'!$A$1:$U$2344,20,FALSE)</f>
        <v>49</v>
      </c>
    </row>
    <row r="1195" spans="1:17" ht="15.75" x14ac:dyDescent="0.25">
      <c r="A1195" s="10" t="s">
        <v>1177</v>
      </c>
      <c r="B1195" s="7" t="str">
        <f>VLOOKUP($A1195,'Customer Names'!$A$1:$E$2336,4,FALSE)</f>
        <v xml:space="preserve">  Amanda</v>
      </c>
      <c r="C1195" s="7">
        <f>VLOOKUP($A1195,'Medical Examinations'!$A$1:$P$2336,2,FALSE)</f>
        <v>27.265000000000001</v>
      </c>
      <c r="D1195" s="7">
        <f>VLOOKUP($A1195,'Medical Examinations'!$A$1:$P$2336,3,FALSE)</f>
        <v>11.39</v>
      </c>
      <c r="E1195" s="7" t="str">
        <f>VLOOKUP($A1195,'Medical Examinations'!$A$1:$P$2336,13,FALSE)</f>
        <v>No</v>
      </c>
      <c r="F1195" s="7" t="str">
        <f>VLOOKUP($A1195,'Medical Examinations'!$A$1:$P$2336,5,FALSE)</f>
        <v>No</v>
      </c>
      <c r="G1195" s="7" t="str">
        <f>VLOOKUP($A1195,'Medical Examinations'!$A$1:$P$2336,6,FALSE)</f>
        <v>No</v>
      </c>
      <c r="H1195" s="7" t="str">
        <f>VLOOKUP($A1195,'Medical Examinations'!$A$1:$P$2336,12,FALSE)</f>
        <v>0</v>
      </c>
      <c r="I1195" s="7" t="str">
        <f>VLOOKUP($A1195,'Medical Examinations'!$A$1:$P$2336,14,FALSE)</f>
        <v>No</v>
      </c>
      <c r="J1195" s="7" t="str">
        <f>VLOOKUP($A1195,'Medical Examinations'!$A$1:$P$2336,15,FALSE)</f>
        <v>Over weight</v>
      </c>
      <c r="K1195" s="7" t="str">
        <f>VLOOKUP($A1195,'Medical Examinations'!$A$1:$P$2336,16,FALSE)</f>
        <v>Diabetes</v>
      </c>
      <c r="L1195" s="12">
        <f>VLOOKUP($A1195,'Hospitalisation Details'!$A$1:$U$2344,18,FALSE)</f>
        <v>27360</v>
      </c>
      <c r="M1195" s="21">
        <f>VLOOKUP($A1195,'Hospitalisation Details'!$A$1:$U$2344,21,FALSE)</f>
        <v>9447.25</v>
      </c>
      <c r="N1195" s="9" t="str">
        <f>VLOOKUP($A1195,'Hospitalisation Details'!$A$1:$U$2344,14,FALSE)</f>
        <v>tier - 2</v>
      </c>
      <c r="O1195" s="9" t="str">
        <f>VLOOKUP($A1195,'Hospitalisation Details'!$A$1:$U$2344,15,FALSE)</f>
        <v>tier - 1</v>
      </c>
      <c r="P1195" s="9" t="str">
        <f>VLOOKUP($A1195,'Hospitalisation Details'!$A$1:$U$2344,16,FALSE)</f>
        <v>R1024</v>
      </c>
      <c r="Q1195" s="9">
        <f>VLOOKUP($A1195,'Hospitalisation Details'!$A$1:$U$2344,20,FALSE)</f>
        <v>48</v>
      </c>
    </row>
    <row r="1196" spans="1:17" ht="15.75" x14ac:dyDescent="0.25">
      <c r="A1196" s="10" t="s">
        <v>1176</v>
      </c>
      <c r="B1196" s="7" t="str">
        <f>VLOOKUP($A1196,'Customer Names'!$A$1:$E$2336,4,FALSE)</f>
        <v xml:space="preserve">  Dara</v>
      </c>
      <c r="C1196" s="7">
        <f>VLOOKUP($A1196,'Medical Examinations'!$A$1:$P$2336,2,FALSE)</f>
        <v>48.07</v>
      </c>
      <c r="D1196" s="7">
        <f>VLOOKUP($A1196,'Medical Examinations'!$A$1:$P$2336,3,FALSE)</f>
        <v>4.0599999999999996</v>
      </c>
      <c r="E1196" s="7" t="str">
        <f>VLOOKUP($A1196,'Medical Examinations'!$A$1:$P$2336,13,FALSE)</f>
        <v>Yes</v>
      </c>
      <c r="F1196" s="7" t="str">
        <f>VLOOKUP($A1196,'Medical Examinations'!$A$1:$P$2336,5,FALSE)</f>
        <v>No</v>
      </c>
      <c r="G1196" s="7" t="str">
        <f>VLOOKUP($A1196,'Medical Examinations'!$A$1:$P$2336,6,FALSE)</f>
        <v>No</v>
      </c>
      <c r="H1196" s="7" t="str">
        <f>VLOOKUP($A1196,'Medical Examinations'!$A$1:$P$2336,12,FALSE)</f>
        <v>0</v>
      </c>
      <c r="I1196" s="7" t="str">
        <f>VLOOKUP($A1196,'Medical Examinations'!$A$1:$P$2336,14,FALSE)</f>
        <v>No</v>
      </c>
      <c r="J1196" s="7" t="str">
        <f>VLOOKUP($A1196,'Medical Examinations'!$A$1:$P$2336,15,FALSE)</f>
        <v>Obesity</v>
      </c>
      <c r="K1196" s="7" t="str">
        <f>VLOOKUP($A1196,'Medical Examinations'!$A$1:$P$2336,16,FALSE)</f>
        <v>Normal</v>
      </c>
      <c r="L1196" s="12">
        <f>VLOOKUP($A1196,'Hospitalisation Details'!$A$1:$U$2344,18,FALSE)</f>
        <v>28067</v>
      </c>
      <c r="M1196" s="21">
        <f>VLOOKUP($A1196,'Hospitalisation Details'!$A$1:$U$2344,21,FALSE)</f>
        <v>9432.93</v>
      </c>
      <c r="N1196" s="9" t="str">
        <f>VLOOKUP($A1196,'Hospitalisation Details'!$A$1:$U$2344,14,FALSE)</f>
        <v>tier - 2</v>
      </c>
      <c r="O1196" s="9" t="str">
        <f>VLOOKUP($A1196,'Hospitalisation Details'!$A$1:$U$2344,15,FALSE)</f>
        <v>tier - 1</v>
      </c>
      <c r="P1196" s="9" t="str">
        <f>VLOOKUP($A1196,'Hospitalisation Details'!$A$1:$U$2344,16,FALSE)</f>
        <v>R1024</v>
      </c>
      <c r="Q1196" s="9">
        <f>VLOOKUP($A1196,'Hospitalisation Details'!$A$1:$U$2344,20,FALSE)</f>
        <v>46</v>
      </c>
    </row>
    <row r="1197" spans="1:17" ht="15.75" x14ac:dyDescent="0.25">
      <c r="A1197" s="10" t="s">
        <v>1175</v>
      </c>
      <c r="B1197" s="7" t="str">
        <f>VLOOKUP($A1197,'Customer Names'!$A$1:$E$2336,4,FALSE)</f>
        <v xml:space="preserve">  Rachelle R</v>
      </c>
      <c r="C1197" s="7">
        <f>VLOOKUP($A1197,'Medical Examinations'!$A$1:$P$2336,2,FALSE)</f>
        <v>30.8</v>
      </c>
      <c r="D1197" s="7">
        <f>VLOOKUP($A1197,'Medical Examinations'!$A$1:$P$2336,3,FALSE)</f>
        <v>5.23</v>
      </c>
      <c r="E1197" s="7" t="str">
        <f>VLOOKUP($A1197,'Medical Examinations'!$A$1:$P$2336,13,FALSE)</f>
        <v>Yes</v>
      </c>
      <c r="F1197" s="7" t="str">
        <f>VLOOKUP($A1197,'Medical Examinations'!$A$1:$P$2336,5,FALSE)</f>
        <v>No</v>
      </c>
      <c r="G1197" s="7" t="str">
        <f>VLOOKUP($A1197,'Medical Examinations'!$A$1:$P$2336,6,FALSE)</f>
        <v>No</v>
      </c>
      <c r="H1197" s="7" t="str">
        <f>VLOOKUP($A1197,'Medical Examinations'!$A$1:$P$2336,12,FALSE)</f>
        <v>0</v>
      </c>
      <c r="I1197" s="7" t="str">
        <f>VLOOKUP($A1197,'Medical Examinations'!$A$1:$P$2336,14,FALSE)</f>
        <v>No</v>
      </c>
      <c r="J1197" s="7" t="str">
        <f>VLOOKUP($A1197,'Medical Examinations'!$A$1:$P$2336,15,FALSE)</f>
        <v>Obesity</v>
      </c>
      <c r="K1197" s="7" t="str">
        <f>VLOOKUP($A1197,'Medical Examinations'!$A$1:$P$2336,16,FALSE)</f>
        <v>Normal</v>
      </c>
      <c r="L1197" s="12">
        <f>VLOOKUP($A1197,'Hospitalisation Details'!$A$1:$U$2344,18,FALSE)</f>
        <v>28063</v>
      </c>
      <c r="M1197" s="21">
        <f>VLOOKUP($A1197,'Hospitalisation Details'!$A$1:$U$2344,21,FALSE)</f>
        <v>9414.92</v>
      </c>
      <c r="N1197" s="9" t="str">
        <f>VLOOKUP($A1197,'Hospitalisation Details'!$A$1:$U$2344,14,FALSE)</f>
        <v>tier - 2</v>
      </c>
      <c r="O1197" s="9" t="str">
        <f>VLOOKUP($A1197,'Hospitalisation Details'!$A$1:$U$2344,15,FALSE)</f>
        <v>tier - 2</v>
      </c>
      <c r="P1197" s="9" t="str">
        <f>VLOOKUP($A1197,'Hospitalisation Details'!$A$1:$U$2344,16,FALSE)</f>
        <v>R1011</v>
      </c>
      <c r="Q1197" s="9">
        <f>VLOOKUP($A1197,'Hospitalisation Details'!$A$1:$U$2344,20,FALSE)</f>
        <v>46</v>
      </c>
    </row>
    <row r="1198" spans="1:17" ht="15.75" x14ac:dyDescent="0.25">
      <c r="A1198" s="10" t="s">
        <v>1174</v>
      </c>
      <c r="B1198" s="7" t="str">
        <f>VLOOKUP($A1198,'Customer Names'!$A$1:$E$2336,4,FALSE)</f>
        <v xml:space="preserve">  Brenda J</v>
      </c>
      <c r="C1198" s="7">
        <f>VLOOKUP($A1198,'Medical Examinations'!$A$1:$P$2336,2,FALSE)</f>
        <v>32.299999999999997</v>
      </c>
      <c r="D1198" s="7">
        <f>VLOOKUP($A1198,'Medical Examinations'!$A$1:$P$2336,3,FALSE)</f>
        <v>5.05</v>
      </c>
      <c r="E1198" s="7" t="str">
        <f>VLOOKUP($A1198,'Medical Examinations'!$A$1:$P$2336,13,FALSE)</f>
        <v>Yes</v>
      </c>
      <c r="F1198" s="7" t="str">
        <f>VLOOKUP($A1198,'Medical Examinations'!$A$1:$P$2336,5,FALSE)</f>
        <v>No</v>
      </c>
      <c r="G1198" s="7" t="str">
        <f>VLOOKUP($A1198,'Medical Examinations'!$A$1:$P$2336,6,FALSE)</f>
        <v>No</v>
      </c>
      <c r="H1198" s="7" t="str">
        <f>VLOOKUP($A1198,'Medical Examinations'!$A$1:$P$2336,12,FALSE)</f>
        <v>0</v>
      </c>
      <c r="I1198" s="7" t="str">
        <f>VLOOKUP($A1198,'Medical Examinations'!$A$1:$P$2336,14,FALSE)</f>
        <v>No</v>
      </c>
      <c r="J1198" s="7" t="str">
        <f>VLOOKUP($A1198,'Medical Examinations'!$A$1:$P$2336,15,FALSE)</f>
        <v>Obesity</v>
      </c>
      <c r="K1198" s="7" t="str">
        <f>VLOOKUP($A1198,'Medical Examinations'!$A$1:$P$2336,16,FALSE)</f>
        <v>Normal</v>
      </c>
      <c r="L1198" s="12">
        <f>VLOOKUP($A1198,'Hospitalisation Details'!$A$1:$U$2344,18,FALSE)</f>
        <v>28050</v>
      </c>
      <c r="M1198" s="21">
        <f>VLOOKUP($A1198,'Hospitalisation Details'!$A$1:$U$2344,21,FALSE)</f>
        <v>9411.01</v>
      </c>
      <c r="N1198" s="9" t="str">
        <f>VLOOKUP($A1198,'Hospitalisation Details'!$A$1:$U$2344,14,FALSE)</f>
        <v>tier - 2</v>
      </c>
      <c r="O1198" s="9" t="str">
        <f>VLOOKUP($A1198,'Hospitalisation Details'!$A$1:$U$2344,15,FALSE)</f>
        <v>tier - 3</v>
      </c>
      <c r="P1198" s="9" t="str">
        <f>VLOOKUP($A1198,'Hospitalisation Details'!$A$1:$U$2344,16,FALSE)</f>
        <v>R1024</v>
      </c>
      <c r="Q1198" s="9">
        <f>VLOOKUP($A1198,'Hospitalisation Details'!$A$1:$U$2344,20,FALSE)</f>
        <v>46</v>
      </c>
    </row>
    <row r="1199" spans="1:17" ht="15.75" x14ac:dyDescent="0.25">
      <c r="A1199" s="10" t="s">
        <v>1173</v>
      </c>
      <c r="B1199" s="7" t="str">
        <f>VLOOKUP($A1199,'Customer Names'!$A$1:$E$2336,4,FALSE)</f>
        <v xml:space="preserve">  Tim</v>
      </c>
      <c r="C1199" s="7">
        <f>VLOOKUP($A1199,'Medical Examinations'!$A$1:$P$2336,2,FALSE)</f>
        <v>39.700000000000003</v>
      </c>
      <c r="D1199" s="7">
        <f>VLOOKUP($A1199,'Medical Examinations'!$A$1:$P$2336,3,FALSE)</f>
        <v>7.34</v>
      </c>
      <c r="E1199" s="7" t="str">
        <f>VLOOKUP($A1199,'Medical Examinations'!$A$1:$P$2336,13,FALSE)</f>
        <v>No</v>
      </c>
      <c r="F1199" s="7" t="str">
        <f>VLOOKUP($A1199,'Medical Examinations'!$A$1:$P$2336,5,FALSE)</f>
        <v>No</v>
      </c>
      <c r="G1199" s="7" t="str">
        <f>VLOOKUP($A1199,'Medical Examinations'!$A$1:$P$2336,6,FALSE)</f>
        <v>No</v>
      </c>
      <c r="H1199" s="7" t="str">
        <f>VLOOKUP($A1199,'Medical Examinations'!$A$1:$P$2336,12,FALSE)</f>
        <v>0</v>
      </c>
      <c r="I1199" s="7" t="str">
        <f>VLOOKUP($A1199,'Medical Examinations'!$A$1:$P$2336,14,FALSE)</f>
        <v>No</v>
      </c>
      <c r="J1199" s="7" t="str">
        <f>VLOOKUP($A1199,'Medical Examinations'!$A$1:$P$2336,15,FALSE)</f>
        <v>Obesity</v>
      </c>
      <c r="K1199" s="7" t="str">
        <f>VLOOKUP($A1199,'Medical Examinations'!$A$1:$P$2336,16,FALSE)</f>
        <v>Diabetes</v>
      </c>
      <c r="L1199" s="12">
        <f>VLOOKUP($A1199,'Hospitalisation Details'!$A$1:$U$2344,18,FALSE)</f>
        <v>26226</v>
      </c>
      <c r="M1199" s="21">
        <f>VLOOKUP($A1199,'Hospitalisation Details'!$A$1:$U$2344,21,FALSE)</f>
        <v>9391.35</v>
      </c>
      <c r="N1199" s="9" t="str">
        <f>VLOOKUP($A1199,'Hospitalisation Details'!$A$1:$U$2344,14,FALSE)</f>
        <v>tier - 3</v>
      </c>
      <c r="O1199" s="9" t="str">
        <f>VLOOKUP($A1199,'Hospitalisation Details'!$A$1:$U$2344,15,FALSE)</f>
        <v>tier - 3</v>
      </c>
      <c r="P1199" s="9" t="str">
        <f>VLOOKUP($A1199,'Hospitalisation Details'!$A$1:$U$2344,16,FALSE)</f>
        <v>R1011</v>
      </c>
      <c r="Q1199" s="9">
        <f>VLOOKUP($A1199,'Hospitalisation Details'!$A$1:$U$2344,20,FALSE)</f>
        <v>51</v>
      </c>
    </row>
    <row r="1200" spans="1:17" ht="15.75" x14ac:dyDescent="0.25">
      <c r="A1200" s="10" t="s">
        <v>1172</v>
      </c>
      <c r="B1200" s="7" t="str">
        <f>VLOOKUP($A1200,'Customer Names'!$A$1:$E$2336,4,FALSE)</f>
        <v xml:space="preserve">  Sylvain</v>
      </c>
      <c r="C1200" s="7">
        <f>VLOOKUP($A1200,'Medical Examinations'!$A$1:$P$2336,2,FALSE)</f>
        <v>35.97</v>
      </c>
      <c r="D1200" s="7">
        <f>VLOOKUP($A1200,'Medical Examinations'!$A$1:$P$2336,3,FALSE)</f>
        <v>8.1300000000000008</v>
      </c>
      <c r="E1200" s="7" t="str">
        <f>VLOOKUP($A1200,'Medical Examinations'!$A$1:$P$2336,13,FALSE)</f>
        <v>No</v>
      </c>
      <c r="F1200" s="7" t="str">
        <f>VLOOKUP($A1200,'Medical Examinations'!$A$1:$P$2336,5,FALSE)</f>
        <v>No</v>
      </c>
      <c r="G1200" s="7" t="str">
        <f>VLOOKUP($A1200,'Medical Examinations'!$A$1:$P$2336,6,FALSE)</f>
        <v>No</v>
      </c>
      <c r="H1200" s="7" t="str">
        <f>VLOOKUP($A1200,'Medical Examinations'!$A$1:$P$2336,12,FALSE)</f>
        <v>0</v>
      </c>
      <c r="I1200" s="7" t="str">
        <f>VLOOKUP($A1200,'Medical Examinations'!$A$1:$P$2336,14,FALSE)</f>
        <v>No</v>
      </c>
      <c r="J1200" s="7" t="str">
        <f>VLOOKUP($A1200,'Medical Examinations'!$A$1:$P$2336,15,FALSE)</f>
        <v>Obesity</v>
      </c>
      <c r="K1200" s="7" t="str">
        <f>VLOOKUP($A1200,'Medical Examinations'!$A$1:$P$2336,16,FALSE)</f>
        <v>Diabetes</v>
      </c>
      <c r="L1200" s="12">
        <f>VLOOKUP($A1200,'Hospitalisation Details'!$A$1:$U$2344,18,FALSE)</f>
        <v>26296</v>
      </c>
      <c r="M1200" s="21">
        <f>VLOOKUP($A1200,'Hospitalisation Details'!$A$1:$U$2344,21,FALSE)</f>
        <v>9386.16</v>
      </c>
      <c r="N1200" s="9" t="str">
        <f>VLOOKUP($A1200,'Hospitalisation Details'!$A$1:$U$2344,14,FALSE)</f>
        <v>tier - 3</v>
      </c>
      <c r="O1200" s="9" t="str">
        <f>VLOOKUP($A1200,'Hospitalisation Details'!$A$1:$U$2344,15,FALSE)</f>
        <v>tier - 2</v>
      </c>
      <c r="P1200" s="9" t="str">
        <f>VLOOKUP($A1200,'Hospitalisation Details'!$A$1:$U$2344,16,FALSE)</f>
        <v>R1013</v>
      </c>
      <c r="Q1200" s="9">
        <f>VLOOKUP($A1200,'Hospitalisation Details'!$A$1:$U$2344,20,FALSE)</f>
        <v>51</v>
      </c>
    </row>
    <row r="1201" spans="1:17" ht="15.75" x14ac:dyDescent="0.25">
      <c r="A1201" s="10" t="s">
        <v>1171</v>
      </c>
      <c r="B1201" s="7" t="str">
        <f>VLOOKUP($A1201,'Customer Names'!$A$1:$E$2336,4,FALSE)</f>
        <v xml:space="preserve">  Lisa M</v>
      </c>
      <c r="C1201" s="7">
        <f>VLOOKUP($A1201,'Medical Examinations'!$A$1:$P$2336,2,FALSE)</f>
        <v>25.86</v>
      </c>
      <c r="D1201" s="7">
        <f>VLOOKUP($A1201,'Medical Examinations'!$A$1:$P$2336,3,FALSE)</f>
        <v>6.68</v>
      </c>
      <c r="E1201" s="7" t="str">
        <f>VLOOKUP($A1201,'Medical Examinations'!$A$1:$P$2336,13,FALSE)</f>
        <v>Yes</v>
      </c>
      <c r="F1201" s="7" t="str">
        <f>VLOOKUP($A1201,'Medical Examinations'!$A$1:$P$2336,5,FALSE)</f>
        <v>No</v>
      </c>
      <c r="G1201" s="7" t="str">
        <f>VLOOKUP($A1201,'Medical Examinations'!$A$1:$P$2336,6,FALSE)</f>
        <v>No</v>
      </c>
      <c r="H1201" s="7">
        <f>VLOOKUP($A1201,'Medical Examinations'!$A$1:$P$2336,12,FALSE)</f>
        <v>1</v>
      </c>
      <c r="I1201" s="7" t="str">
        <f>VLOOKUP($A1201,'Medical Examinations'!$A$1:$P$2336,14,FALSE)</f>
        <v>No</v>
      </c>
      <c r="J1201" s="7" t="str">
        <f>VLOOKUP($A1201,'Medical Examinations'!$A$1:$P$2336,15,FALSE)</f>
        <v>Over weight</v>
      </c>
      <c r="K1201" s="7" t="str">
        <f>VLOOKUP($A1201,'Medical Examinations'!$A$1:$P$2336,16,FALSE)</f>
        <v>Diabetes</v>
      </c>
      <c r="L1201" s="12">
        <f>VLOOKUP($A1201,'Hospitalisation Details'!$A$1:$U$2344,18,FALSE)</f>
        <v>27730</v>
      </c>
      <c r="M1201" s="21">
        <f>VLOOKUP($A1201,'Hospitalisation Details'!$A$1:$U$2344,21,FALSE)</f>
        <v>9380.75</v>
      </c>
      <c r="N1201" s="9" t="str">
        <f>VLOOKUP($A1201,'Hospitalisation Details'!$A$1:$U$2344,14,FALSE)</f>
        <v>tier - 2</v>
      </c>
      <c r="O1201" s="9" t="str">
        <f>VLOOKUP($A1201,'Hospitalisation Details'!$A$1:$U$2344,15,FALSE)</f>
        <v>tier - 2</v>
      </c>
      <c r="P1201" s="9" t="str">
        <f>VLOOKUP($A1201,'Hospitalisation Details'!$A$1:$U$2344,16,FALSE)</f>
        <v>R1024</v>
      </c>
      <c r="Q1201" s="9">
        <f>VLOOKUP($A1201,'Hospitalisation Details'!$A$1:$U$2344,20,FALSE)</f>
        <v>47</v>
      </c>
    </row>
    <row r="1202" spans="1:17" ht="15.75" x14ac:dyDescent="0.25">
      <c r="A1202" s="10" t="s">
        <v>1170</v>
      </c>
      <c r="B1202" s="7" t="str">
        <f>VLOOKUP($A1202,'Customer Names'!$A$1:$E$2336,4,FALSE)</f>
        <v xml:space="preserve">  Ryan</v>
      </c>
      <c r="C1202" s="7">
        <f>VLOOKUP($A1202,'Medical Examinations'!$A$1:$P$2336,2,FALSE)</f>
        <v>30.03</v>
      </c>
      <c r="D1202" s="7">
        <f>VLOOKUP($A1202,'Medical Examinations'!$A$1:$P$2336,3,FALSE)</f>
        <v>11.51</v>
      </c>
      <c r="E1202" s="7" t="str">
        <f>VLOOKUP($A1202,'Medical Examinations'!$A$1:$P$2336,13,FALSE)</f>
        <v>No</v>
      </c>
      <c r="F1202" s="7" t="str">
        <f>VLOOKUP($A1202,'Medical Examinations'!$A$1:$P$2336,5,FALSE)</f>
        <v>No</v>
      </c>
      <c r="G1202" s="7" t="str">
        <f>VLOOKUP($A1202,'Medical Examinations'!$A$1:$P$2336,6,FALSE)</f>
        <v>No</v>
      </c>
      <c r="H1202" s="7" t="str">
        <f>VLOOKUP($A1202,'Medical Examinations'!$A$1:$P$2336,12,FALSE)</f>
        <v>0</v>
      </c>
      <c r="I1202" s="7" t="str">
        <f>VLOOKUP($A1202,'Medical Examinations'!$A$1:$P$2336,14,FALSE)</f>
        <v>No</v>
      </c>
      <c r="J1202" s="7" t="str">
        <f>VLOOKUP($A1202,'Medical Examinations'!$A$1:$P$2336,15,FALSE)</f>
        <v>Obesity</v>
      </c>
      <c r="K1202" s="7" t="str">
        <f>VLOOKUP($A1202,'Medical Examinations'!$A$1:$P$2336,16,FALSE)</f>
        <v>Diabetes</v>
      </c>
      <c r="L1202" s="12">
        <f>VLOOKUP($A1202,'Hospitalisation Details'!$A$1:$U$2344,18,FALSE)</f>
        <v>26263</v>
      </c>
      <c r="M1202" s="21">
        <f>VLOOKUP($A1202,'Hospitalisation Details'!$A$1:$U$2344,21,FALSE)</f>
        <v>9377.9</v>
      </c>
      <c r="N1202" s="9" t="str">
        <f>VLOOKUP($A1202,'Hospitalisation Details'!$A$1:$U$2344,14,FALSE)</f>
        <v>tier - 2</v>
      </c>
      <c r="O1202" s="9" t="str">
        <f>VLOOKUP($A1202,'Hospitalisation Details'!$A$1:$U$2344,15,FALSE)</f>
        <v>tier - 1</v>
      </c>
      <c r="P1202" s="9" t="str">
        <f>VLOOKUP($A1202,'Hospitalisation Details'!$A$1:$U$2344,16,FALSE)</f>
        <v>R1013</v>
      </c>
      <c r="Q1202" s="9">
        <f>VLOOKUP($A1202,'Hospitalisation Details'!$A$1:$U$2344,20,FALSE)</f>
        <v>51</v>
      </c>
    </row>
    <row r="1203" spans="1:17" ht="15.75" x14ac:dyDescent="0.25">
      <c r="A1203" s="10" t="s">
        <v>1169</v>
      </c>
      <c r="B1203" s="7" t="str">
        <f>VLOOKUP($A1203,'Customer Names'!$A$1:$E$2336,4,FALSE)</f>
        <v xml:space="preserve">  Kaitlin M</v>
      </c>
      <c r="C1203" s="7">
        <f>VLOOKUP($A1203,'Medical Examinations'!$A$1:$P$2336,2,FALSE)</f>
        <v>25.76</v>
      </c>
      <c r="D1203" s="7">
        <f>VLOOKUP($A1203,'Medical Examinations'!$A$1:$P$2336,3,FALSE)</f>
        <v>6.02</v>
      </c>
      <c r="E1203" s="7" t="str">
        <f>VLOOKUP($A1203,'Medical Examinations'!$A$1:$P$2336,13,FALSE)</f>
        <v>Yes</v>
      </c>
      <c r="F1203" s="7" t="str">
        <f>VLOOKUP($A1203,'Medical Examinations'!$A$1:$P$2336,5,FALSE)</f>
        <v>No</v>
      </c>
      <c r="G1203" s="7" t="str">
        <f>VLOOKUP($A1203,'Medical Examinations'!$A$1:$P$2336,6,FALSE)</f>
        <v>Yes</v>
      </c>
      <c r="H1203" s="7">
        <f>VLOOKUP($A1203,'Medical Examinations'!$A$1:$P$2336,12,FALSE)</f>
        <v>1</v>
      </c>
      <c r="I1203" s="7" t="str">
        <f>VLOOKUP($A1203,'Medical Examinations'!$A$1:$P$2336,14,FALSE)</f>
        <v>No</v>
      </c>
      <c r="J1203" s="7" t="str">
        <f>VLOOKUP($A1203,'Medical Examinations'!$A$1:$P$2336,15,FALSE)</f>
        <v>Over weight</v>
      </c>
      <c r="K1203" s="7" t="str">
        <f>VLOOKUP($A1203,'Medical Examinations'!$A$1:$P$2336,16,FALSE)</f>
        <v>Prediabetes</v>
      </c>
      <c r="L1203" s="12">
        <f>VLOOKUP($A1203,'Hospitalisation Details'!$A$1:$U$2344,18,FALSE)</f>
        <v>25531</v>
      </c>
      <c r="M1203" s="21">
        <f>VLOOKUP($A1203,'Hospitalisation Details'!$A$1:$U$2344,21,FALSE)</f>
        <v>9377.4500000000007</v>
      </c>
      <c r="N1203" s="9" t="str">
        <f>VLOOKUP($A1203,'Hospitalisation Details'!$A$1:$U$2344,14,FALSE)</f>
        <v>tier - 2</v>
      </c>
      <c r="O1203" s="9" t="str">
        <f>VLOOKUP($A1203,'Hospitalisation Details'!$A$1:$U$2344,15,FALSE)</f>
        <v>tier - 3</v>
      </c>
      <c r="P1203" s="9" t="str">
        <f>VLOOKUP($A1203,'Hospitalisation Details'!$A$1:$U$2344,16,FALSE)</f>
        <v>R1013</v>
      </c>
      <c r="Q1203" s="9">
        <f>VLOOKUP($A1203,'Hospitalisation Details'!$A$1:$U$2344,20,FALSE)</f>
        <v>53</v>
      </c>
    </row>
    <row r="1204" spans="1:17" ht="15.75" x14ac:dyDescent="0.25">
      <c r="A1204" s="10" t="s">
        <v>1168</v>
      </c>
      <c r="B1204" s="7" t="str">
        <f>VLOOKUP($A1204,'Customer Names'!$A$1:$E$2336,4,FALSE)</f>
        <v xml:space="preserve">  William R</v>
      </c>
      <c r="C1204" s="7">
        <f>VLOOKUP($A1204,'Medical Examinations'!$A$1:$P$2336,2,FALSE)</f>
        <v>22.42</v>
      </c>
      <c r="D1204" s="7">
        <f>VLOOKUP($A1204,'Medical Examinations'!$A$1:$P$2336,3,FALSE)</f>
        <v>7.96</v>
      </c>
      <c r="E1204" s="7" t="str">
        <f>VLOOKUP($A1204,'Medical Examinations'!$A$1:$P$2336,13,FALSE)</f>
        <v>No</v>
      </c>
      <c r="F1204" s="7" t="str">
        <f>VLOOKUP($A1204,'Medical Examinations'!$A$1:$P$2336,5,FALSE)</f>
        <v>No</v>
      </c>
      <c r="G1204" s="7" t="str">
        <f>VLOOKUP($A1204,'Medical Examinations'!$A$1:$P$2336,6,FALSE)</f>
        <v>No</v>
      </c>
      <c r="H1204" s="7" t="str">
        <f>VLOOKUP($A1204,'Medical Examinations'!$A$1:$P$2336,12,FALSE)</f>
        <v>0</v>
      </c>
      <c r="I1204" s="7" t="str">
        <f>VLOOKUP($A1204,'Medical Examinations'!$A$1:$P$2336,14,FALSE)</f>
        <v>No</v>
      </c>
      <c r="J1204" s="7" t="str">
        <f>VLOOKUP($A1204,'Medical Examinations'!$A$1:$P$2336,15,FALSE)</f>
        <v>Normal weight</v>
      </c>
      <c r="K1204" s="7" t="str">
        <f>VLOOKUP($A1204,'Medical Examinations'!$A$1:$P$2336,16,FALSE)</f>
        <v>Diabetes</v>
      </c>
      <c r="L1204" s="12">
        <f>VLOOKUP($A1204,'Hospitalisation Details'!$A$1:$U$2344,18,FALSE)</f>
        <v>26214</v>
      </c>
      <c r="M1204" s="21">
        <f>VLOOKUP($A1204,'Hospitalisation Details'!$A$1:$U$2344,21,FALSE)</f>
        <v>9361.33</v>
      </c>
      <c r="N1204" s="9" t="str">
        <f>VLOOKUP($A1204,'Hospitalisation Details'!$A$1:$U$2344,14,FALSE)</f>
        <v>tier - 3</v>
      </c>
      <c r="O1204" s="9" t="str">
        <f>VLOOKUP($A1204,'Hospitalisation Details'!$A$1:$U$2344,15,FALSE)</f>
        <v>tier - 1</v>
      </c>
      <c r="P1204" s="9" t="str">
        <f>VLOOKUP($A1204,'Hospitalisation Details'!$A$1:$U$2344,16,FALSE)</f>
        <v>R1016</v>
      </c>
      <c r="Q1204" s="9">
        <f>VLOOKUP($A1204,'Hospitalisation Details'!$A$1:$U$2344,20,FALSE)</f>
        <v>51</v>
      </c>
    </row>
    <row r="1205" spans="1:17" ht="15.75" x14ac:dyDescent="0.25">
      <c r="A1205" s="10" t="s">
        <v>1167</v>
      </c>
      <c r="B1205" s="7" t="str">
        <f>VLOOKUP($A1205,'Customer Names'!$A$1:$E$2336,4,FALSE)</f>
        <v xml:space="preserve">  Bruce</v>
      </c>
      <c r="C1205" s="7">
        <f>VLOOKUP($A1205,'Medical Examinations'!$A$1:$P$2336,2,FALSE)</f>
        <v>33.18</v>
      </c>
      <c r="D1205" s="7">
        <f>VLOOKUP($A1205,'Medical Examinations'!$A$1:$P$2336,3,FALSE)</f>
        <v>6.01</v>
      </c>
      <c r="E1205" s="7" t="str">
        <f>VLOOKUP($A1205,'Medical Examinations'!$A$1:$P$2336,13,FALSE)</f>
        <v>Yes</v>
      </c>
      <c r="F1205" s="7" t="str">
        <f>VLOOKUP($A1205,'Medical Examinations'!$A$1:$P$2336,5,FALSE)</f>
        <v>No</v>
      </c>
      <c r="G1205" s="7" t="str">
        <f>VLOOKUP($A1205,'Medical Examinations'!$A$1:$P$2336,6,FALSE)</f>
        <v>No</v>
      </c>
      <c r="H1205" s="7">
        <f>VLOOKUP($A1205,'Medical Examinations'!$A$1:$P$2336,12,FALSE)</f>
        <v>1</v>
      </c>
      <c r="I1205" s="7" t="str">
        <f>VLOOKUP($A1205,'Medical Examinations'!$A$1:$P$2336,14,FALSE)</f>
        <v>No</v>
      </c>
      <c r="J1205" s="7" t="str">
        <f>VLOOKUP($A1205,'Medical Examinations'!$A$1:$P$2336,15,FALSE)</f>
        <v>Obesity</v>
      </c>
      <c r="K1205" s="7" t="str">
        <f>VLOOKUP($A1205,'Medical Examinations'!$A$1:$P$2336,16,FALSE)</f>
        <v>Prediabetes</v>
      </c>
      <c r="L1205" s="12">
        <f>VLOOKUP($A1205,'Hospitalisation Details'!$A$1:$U$2344,18,FALSE)</f>
        <v>32325</v>
      </c>
      <c r="M1205" s="21">
        <f>VLOOKUP($A1205,'Hospitalisation Details'!$A$1:$U$2344,21,FALSE)</f>
        <v>9344.2000000000007</v>
      </c>
      <c r="N1205" s="9" t="str">
        <f>VLOOKUP($A1205,'Hospitalisation Details'!$A$1:$U$2344,14,FALSE)</f>
        <v>tier - 2</v>
      </c>
      <c r="O1205" s="9" t="str">
        <f>VLOOKUP($A1205,'Hospitalisation Details'!$A$1:$U$2344,15,FALSE)</f>
        <v>tier - 1</v>
      </c>
      <c r="P1205" s="9" t="str">
        <f>VLOOKUP($A1205,'Hospitalisation Details'!$A$1:$U$2344,16,FALSE)</f>
        <v>R1021</v>
      </c>
      <c r="Q1205" s="9">
        <f>VLOOKUP($A1205,'Hospitalisation Details'!$A$1:$U$2344,20,FALSE)</f>
        <v>34</v>
      </c>
    </row>
    <row r="1206" spans="1:17" ht="15.75" x14ac:dyDescent="0.25">
      <c r="A1206" s="10" t="s">
        <v>1166</v>
      </c>
      <c r="B1206" s="7" t="str">
        <f>VLOOKUP($A1206,'Customer Names'!$A$1:$E$2336,4,FALSE)</f>
        <v xml:space="preserve">  Veronica</v>
      </c>
      <c r="C1206" s="7">
        <f>VLOOKUP($A1206,'Medical Examinations'!$A$1:$P$2336,2,FALSE)</f>
        <v>43.04</v>
      </c>
      <c r="D1206" s="7">
        <f>VLOOKUP($A1206,'Medical Examinations'!$A$1:$P$2336,3,FALSE)</f>
        <v>5.9</v>
      </c>
      <c r="E1206" s="7" t="str">
        <f>VLOOKUP($A1206,'Medical Examinations'!$A$1:$P$2336,13,FALSE)</f>
        <v>Yes</v>
      </c>
      <c r="F1206" s="7" t="str">
        <f>VLOOKUP($A1206,'Medical Examinations'!$A$1:$P$2336,5,FALSE)</f>
        <v>No</v>
      </c>
      <c r="G1206" s="7" t="str">
        <f>VLOOKUP($A1206,'Medical Examinations'!$A$1:$P$2336,6,FALSE)</f>
        <v>No</v>
      </c>
      <c r="H1206" s="7" t="str">
        <f>VLOOKUP($A1206,'Medical Examinations'!$A$1:$P$2336,12,FALSE)</f>
        <v>0</v>
      </c>
      <c r="I1206" s="7" t="str">
        <f>VLOOKUP($A1206,'Medical Examinations'!$A$1:$P$2336,14,FALSE)</f>
        <v>No</v>
      </c>
      <c r="J1206" s="7" t="str">
        <f>VLOOKUP($A1206,'Medical Examinations'!$A$1:$P$2336,15,FALSE)</f>
        <v>Obesity</v>
      </c>
      <c r="K1206" s="7" t="str">
        <f>VLOOKUP($A1206,'Medical Examinations'!$A$1:$P$2336,16,FALSE)</f>
        <v>Prediabetes</v>
      </c>
      <c r="L1206" s="12">
        <f>VLOOKUP($A1206,'Hospitalisation Details'!$A$1:$U$2344,18,FALSE)</f>
        <v>35350</v>
      </c>
      <c r="M1206" s="21">
        <f>VLOOKUP($A1206,'Hospitalisation Details'!$A$1:$U$2344,21,FALSE)</f>
        <v>9338.61</v>
      </c>
      <c r="N1206" s="9" t="str">
        <f>VLOOKUP($A1206,'Hospitalisation Details'!$A$1:$U$2344,14,FALSE)</f>
        <v>tier - 2</v>
      </c>
      <c r="O1206" s="9" t="str">
        <f>VLOOKUP($A1206,'Hospitalisation Details'!$A$1:$U$2344,15,FALSE)</f>
        <v>tier - 1</v>
      </c>
      <c r="P1206" s="9" t="str">
        <f>VLOOKUP($A1206,'Hospitalisation Details'!$A$1:$U$2344,16,FALSE)</f>
        <v>R1026</v>
      </c>
      <c r="Q1206" s="9">
        <f>VLOOKUP($A1206,'Hospitalisation Details'!$A$1:$U$2344,20,FALSE)</f>
        <v>26</v>
      </c>
    </row>
    <row r="1207" spans="1:17" ht="15.75" x14ac:dyDescent="0.25">
      <c r="A1207" s="10" t="s">
        <v>1165</v>
      </c>
      <c r="B1207" s="7" t="str">
        <f>VLOOKUP($A1207,'Customer Names'!$A$1:$E$2336,4,FALSE)</f>
        <v xml:space="preserve">  Warren</v>
      </c>
      <c r="C1207" s="7">
        <f>VLOOKUP($A1207,'Medical Examinations'!$A$1:$P$2336,2,FALSE)</f>
        <v>34.15</v>
      </c>
      <c r="D1207" s="7">
        <f>VLOOKUP($A1207,'Medical Examinations'!$A$1:$P$2336,3,FALSE)</f>
        <v>4.49</v>
      </c>
      <c r="E1207" s="7" t="str">
        <f>VLOOKUP($A1207,'Medical Examinations'!$A$1:$P$2336,13,FALSE)</f>
        <v>Yes</v>
      </c>
      <c r="F1207" s="7" t="str">
        <f>VLOOKUP($A1207,'Medical Examinations'!$A$1:$P$2336,5,FALSE)</f>
        <v>No</v>
      </c>
      <c r="G1207" s="7" t="str">
        <f>VLOOKUP($A1207,'Medical Examinations'!$A$1:$P$2336,6,FALSE)</f>
        <v>No</v>
      </c>
      <c r="H1207" s="7">
        <f>VLOOKUP($A1207,'Medical Examinations'!$A$1:$P$2336,12,FALSE)</f>
        <v>1</v>
      </c>
      <c r="I1207" s="7" t="str">
        <f>VLOOKUP($A1207,'Medical Examinations'!$A$1:$P$2336,14,FALSE)</f>
        <v>No</v>
      </c>
      <c r="J1207" s="7" t="str">
        <f>VLOOKUP($A1207,'Medical Examinations'!$A$1:$P$2336,15,FALSE)</f>
        <v>Obesity</v>
      </c>
      <c r="K1207" s="7" t="str">
        <f>VLOOKUP($A1207,'Medical Examinations'!$A$1:$P$2336,16,FALSE)</f>
        <v>Normal</v>
      </c>
      <c r="L1207" s="12">
        <f>VLOOKUP($A1207,'Hospitalisation Details'!$A$1:$U$2344,18,FALSE)</f>
        <v>32333</v>
      </c>
      <c r="M1207" s="21">
        <f>VLOOKUP($A1207,'Hospitalisation Details'!$A$1:$U$2344,21,FALSE)</f>
        <v>9320.26</v>
      </c>
      <c r="N1207" s="9" t="str">
        <f>VLOOKUP($A1207,'Hospitalisation Details'!$A$1:$U$2344,14,FALSE)</f>
        <v>tier - 2</v>
      </c>
      <c r="O1207" s="9" t="str">
        <f>VLOOKUP($A1207,'Hospitalisation Details'!$A$1:$U$2344,15,FALSE)</f>
        <v>tier - 1</v>
      </c>
      <c r="P1207" s="9" t="str">
        <f>VLOOKUP($A1207,'Hospitalisation Details'!$A$1:$U$2344,16,FALSE)</f>
        <v>R1012</v>
      </c>
      <c r="Q1207" s="9">
        <f>VLOOKUP($A1207,'Hospitalisation Details'!$A$1:$U$2344,20,FALSE)</f>
        <v>34</v>
      </c>
    </row>
    <row r="1208" spans="1:17" ht="15.75" x14ac:dyDescent="0.25">
      <c r="A1208" s="10" t="s">
        <v>1164</v>
      </c>
      <c r="B1208" s="7" t="str">
        <f>VLOOKUP($A1208,'Customer Names'!$A$1:$E$2336,4,FALSE)</f>
        <v xml:space="preserve">  Daniela</v>
      </c>
      <c r="C1208" s="7">
        <f>VLOOKUP($A1208,'Medical Examinations'!$A$1:$P$2336,2,FALSE)</f>
        <v>25.78</v>
      </c>
      <c r="D1208" s="7">
        <f>VLOOKUP($A1208,'Medical Examinations'!$A$1:$P$2336,3,FALSE)</f>
        <v>6.25</v>
      </c>
      <c r="E1208" s="7" t="str">
        <f>VLOOKUP($A1208,'Medical Examinations'!$A$1:$P$2336,13,FALSE)</f>
        <v>No</v>
      </c>
      <c r="F1208" s="7" t="str">
        <f>VLOOKUP($A1208,'Medical Examinations'!$A$1:$P$2336,5,FALSE)</f>
        <v>No</v>
      </c>
      <c r="G1208" s="7" t="str">
        <f>VLOOKUP($A1208,'Medical Examinations'!$A$1:$P$2336,6,FALSE)</f>
        <v>No</v>
      </c>
      <c r="H1208" s="7" t="str">
        <f>VLOOKUP($A1208,'Medical Examinations'!$A$1:$P$2336,12,FALSE)</f>
        <v>0</v>
      </c>
      <c r="I1208" s="7" t="str">
        <f>VLOOKUP($A1208,'Medical Examinations'!$A$1:$P$2336,14,FALSE)</f>
        <v>No</v>
      </c>
      <c r="J1208" s="7" t="str">
        <f>VLOOKUP($A1208,'Medical Examinations'!$A$1:$P$2336,15,FALSE)</f>
        <v>Over weight</v>
      </c>
      <c r="K1208" s="7" t="str">
        <f>VLOOKUP($A1208,'Medical Examinations'!$A$1:$P$2336,16,FALSE)</f>
        <v>Prediabetes</v>
      </c>
      <c r="L1208" s="12">
        <f>VLOOKUP($A1208,'Hospitalisation Details'!$A$1:$U$2344,18,FALSE)</f>
        <v>28410</v>
      </c>
      <c r="M1208" s="21">
        <f>VLOOKUP($A1208,'Hospitalisation Details'!$A$1:$U$2344,21,FALSE)</f>
        <v>9315.41</v>
      </c>
      <c r="N1208" s="9" t="str">
        <f>VLOOKUP($A1208,'Hospitalisation Details'!$A$1:$U$2344,14,FALSE)</f>
        <v>tier - 2</v>
      </c>
      <c r="O1208" s="9" t="str">
        <f>VLOOKUP($A1208,'Hospitalisation Details'!$A$1:$U$2344,15,FALSE)</f>
        <v>tier - 1</v>
      </c>
      <c r="P1208" s="9" t="str">
        <f>VLOOKUP($A1208,'Hospitalisation Details'!$A$1:$U$2344,16,FALSE)</f>
        <v>R1024</v>
      </c>
      <c r="Q1208" s="9">
        <f>VLOOKUP($A1208,'Hospitalisation Details'!$A$1:$U$2344,20,FALSE)</f>
        <v>45</v>
      </c>
    </row>
    <row r="1209" spans="1:17" ht="15.75" x14ac:dyDescent="0.25">
      <c r="A1209" s="10" t="s">
        <v>1163</v>
      </c>
      <c r="B1209" s="7" t="str">
        <f>VLOOKUP($A1209,'Customer Names'!$A$1:$E$2336,4,FALSE)</f>
        <v xml:space="preserve">  Deirdre A</v>
      </c>
      <c r="C1209" s="7">
        <f>VLOOKUP($A1209,'Medical Examinations'!$A$1:$P$2336,2,FALSE)</f>
        <v>21.02</v>
      </c>
      <c r="D1209" s="7">
        <f>VLOOKUP($A1209,'Medical Examinations'!$A$1:$P$2336,3,FALSE)</f>
        <v>9.6199999999999992</v>
      </c>
      <c r="E1209" s="7" t="str">
        <f>VLOOKUP($A1209,'Medical Examinations'!$A$1:$P$2336,13,FALSE)</f>
        <v>Yes</v>
      </c>
      <c r="F1209" s="7" t="str">
        <f>VLOOKUP($A1209,'Medical Examinations'!$A$1:$P$2336,5,FALSE)</f>
        <v>No</v>
      </c>
      <c r="G1209" s="7" t="str">
        <f>VLOOKUP($A1209,'Medical Examinations'!$A$1:$P$2336,6,FALSE)</f>
        <v>Yes</v>
      </c>
      <c r="H1209" s="7">
        <f>VLOOKUP($A1209,'Medical Examinations'!$A$1:$P$2336,12,FALSE)</f>
        <v>1</v>
      </c>
      <c r="I1209" s="7" t="str">
        <f>VLOOKUP($A1209,'Medical Examinations'!$A$1:$P$2336,14,FALSE)</f>
        <v>No</v>
      </c>
      <c r="J1209" s="7" t="str">
        <f>VLOOKUP($A1209,'Medical Examinations'!$A$1:$P$2336,15,FALSE)</f>
        <v>Normal weight</v>
      </c>
      <c r="K1209" s="7" t="str">
        <f>VLOOKUP($A1209,'Medical Examinations'!$A$1:$P$2336,16,FALSE)</f>
        <v>Diabetes</v>
      </c>
      <c r="L1209" s="12">
        <f>VLOOKUP($A1209,'Hospitalisation Details'!$A$1:$U$2344,18,FALSE)</f>
        <v>23170</v>
      </c>
      <c r="M1209" s="21">
        <f>VLOOKUP($A1209,'Hospitalisation Details'!$A$1:$U$2344,21,FALSE)</f>
        <v>9310.81</v>
      </c>
      <c r="N1209" s="9" t="str">
        <f>VLOOKUP($A1209,'Hospitalisation Details'!$A$1:$U$2344,14,FALSE)</f>
        <v>tier - 3</v>
      </c>
      <c r="O1209" s="9" t="str">
        <f>VLOOKUP($A1209,'Hospitalisation Details'!$A$1:$U$2344,15,FALSE)</f>
        <v>tier - 1</v>
      </c>
      <c r="P1209" s="9" t="str">
        <f>VLOOKUP($A1209,'Hospitalisation Details'!$A$1:$U$2344,16,FALSE)</f>
        <v>R1013</v>
      </c>
      <c r="Q1209" s="9">
        <f>VLOOKUP($A1209,'Hospitalisation Details'!$A$1:$U$2344,20,FALSE)</f>
        <v>60</v>
      </c>
    </row>
    <row r="1210" spans="1:17" ht="15.75" x14ac:dyDescent="0.25">
      <c r="A1210" s="10" t="s">
        <v>1162</v>
      </c>
      <c r="B1210" s="7" t="str">
        <f>VLOOKUP($A1210,'Customer Names'!$A$1:$E$2336,4,FALSE)</f>
        <v xml:space="preserve">  Mathias</v>
      </c>
      <c r="C1210" s="7">
        <f>VLOOKUP($A1210,'Medical Examinations'!$A$1:$P$2336,2,FALSE)</f>
        <v>37.51</v>
      </c>
      <c r="D1210" s="7">
        <f>VLOOKUP($A1210,'Medical Examinations'!$A$1:$P$2336,3,FALSE)</f>
        <v>11.06</v>
      </c>
      <c r="E1210" s="7" t="str">
        <f>VLOOKUP($A1210,'Medical Examinations'!$A$1:$P$2336,13,FALSE)</f>
        <v>No</v>
      </c>
      <c r="F1210" s="7" t="str">
        <f>VLOOKUP($A1210,'Medical Examinations'!$A$1:$P$2336,5,FALSE)</f>
        <v>No</v>
      </c>
      <c r="G1210" s="7" t="str">
        <f>VLOOKUP($A1210,'Medical Examinations'!$A$1:$P$2336,6,FALSE)</f>
        <v>No</v>
      </c>
      <c r="H1210" s="7">
        <f>VLOOKUP($A1210,'Medical Examinations'!$A$1:$P$2336,12,FALSE)</f>
        <v>2</v>
      </c>
      <c r="I1210" s="7" t="str">
        <f>VLOOKUP($A1210,'Medical Examinations'!$A$1:$P$2336,14,FALSE)</f>
        <v>No</v>
      </c>
      <c r="J1210" s="7" t="str">
        <f>VLOOKUP($A1210,'Medical Examinations'!$A$1:$P$2336,15,FALSE)</f>
        <v>Obesity</v>
      </c>
      <c r="K1210" s="7" t="str">
        <f>VLOOKUP($A1210,'Medical Examinations'!$A$1:$P$2336,16,FALSE)</f>
        <v>Diabetes</v>
      </c>
      <c r="L1210" s="12">
        <f>VLOOKUP($A1210,'Hospitalisation Details'!$A$1:$U$2344,18,FALSE)</f>
        <v>26953</v>
      </c>
      <c r="M1210" s="21">
        <f>VLOOKUP($A1210,'Hospitalisation Details'!$A$1:$U$2344,21,FALSE)</f>
        <v>9304.7000000000007</v>
      </c>
      <c r="N1210" s="9" t="str">
        <f>VLOOKUP($A1210,'Hospitalisation Details'!$A$1:$U$2344,14,FALSE)</f>
        <v>tier - 3</v>
      </c>
      <c r="O1210" s="9" t="str">
        <f>VLOOKUP($A1210,'Hospitalisation Details'!$A$1:$U$2344,15,FALSE)</f>
        <v>tier - 3</v>
      </c>
      <c r="P1210" s="9" t="str">
        <f>VLOOKUP($A1210,'Hospitalisation Details'!$A$1:$U$2344,16,FALSE)</f>
        <v>R1013</v>
      </c>
      <c r="Q1210" s="9">
        <f>VLOOKUP($A1210,'Hospitalisation Details'!$A$1:$U$2344,20,FALSE)</f>
        <v>49</v>
      </c>
    </row>
    <row r="1211" spans="1:17" ht="15.75" x14ac:dyDescent="0.25">
      <c r="A1211" s="10" t="s">
        <v>1161</v>
      </c>
      <c r="B1211" s="7" t="str">
        <f>VLOOKUP($A1211,'Customer Names'!$A$1:$E$2336,4,FALSE)</f>
        <v xml:space="preserve">  Matthew</v>
      </c>
      <c r="C1211" s="7">
        <f>VLOOKUP($A1211,'Medical Examinations'!$A$1:$P$2336,2,FALSE)</f>
        <v>25.745000000000001</v>
      </c>
      <c r="D1211" s="7">
        <f>VLOOKUP($A1211,'Medical Examinations'!$A$1:$P$2336,3,FALSE)</f>
        <v>6.11</v>
      </c>
      <c r="E1211" s="7" t="str">
        <f>VLOOKUP($A1211,'Medical Examinations'!$A$1:$P$2336,13,FALSE)</f>
        <v>Yes</v>
      </c>
      <c r="F1211" s="7" t="str">
        <f>VLOOKUP($A1211,'Medical Examinations'!$A$1:$P$2336,5,FALSE)</f>
        <v>No</v>
      </c>
      <c r="G1211" s="7" t="str">
        <f>VLOOKUP($A1211,'Medical Examinations'!$A$1:$P$2336,6,FALSE)</f>
        <v>No</v>
      </c>
      <c r="H1211" s="7" t="str">
        <f>VLOOKUP($A1211,'Medical Examinations'!$A$1:$P$2336,12,FALSE)</f>
        <v>0</v>
      </c>
      <c r="I1211" s="7" t="str">
        <f>VLOOKUP($A1211,'Medical Examinations'!$A$1:$P$2336,14,FALSE)</f>
        <v>No</v>
      </c>
      <c r="J1211" s="7" t="str">
        <f>VLOOKUP($A1211,'Medical Examinations'!$A$1:$P$2336,15,FALSE)</f>
        <v>Over weight</v>
      </c>
      <c r="K1211" s="7" t="str">
        <f>VLOOKUP($A1211,'Medical Examinations'!$A$1:$P$2336,16,FALSE)</f>
        <v>Prediabetes</v>
      </c>
      <c r="L1211" s="12">
        <f>VLOOKUP($A1211,'Hospitalisation Details'!$A$1:$U$2344,18,FALSE)</f>
        <v>28067</v>
      </c>
      <c r="M1211" s="21">
        <f>VLOOKUP($A1211,'Hospitalisation Details'!$A$1:$U$2344,21,FALSE)</f>
        <v>9301.89</v>
      </c>
      <c r="N1211" s="9" t="str">
        <f>VLOOKUP($A1211,'Hospitalisation Details'!$A$1:$U$2344,14,FALSE)</f>
        <v>tier - 2</v>
      </c>
      <c r="O1211" s="9" t="str">
        <f>VLOOKUP($A1211,'Hospitalisation Details'!$A$1:$U$2344,15,FALSE)</f>
        <v>tier - 1</v>
      </c>
      <c r="P1211" s="9" t="str">
        <f>VLOOKUP($A1211,'Hospitalisation Details'!$A$1:$U$2344,16,FALSE)</f>
        <v>R1012</v>
      </c>
      <c r="Q1211" s="9">
        <f>VLOOKUP($A1211,'Hospitalisation Details'!$A$1:$U$2344,20,FALSE)</f>
        <v>46</v>
      </c>
    </row>
    <row r="1212" spans="1:17" ht="15.75" x14ac:dyDescent="0.25">
      <c r="A1212" s="10" t="s">
        <v>1160</v>
      </c>
      <c r="B1212" s="7" t="str">
        <f>VLOOKUP($A1212,'Customer Names'!$A$1:$E$2336,4,FALSE)</f>
        <v xml:space="preserve">  Kurt</v>
      </c>
      <c r="C1212" s="7">
        <f>VLOOKUP($A1212,'Medical Examinations'!$A$1:$P$2336,2,FALSE)</f>
        <v>31.35</v>
      </c>
      <c r="D1212" s="7">
        <f>VLOOKUP($A1212,'Medical Examinations'!$A$1:$P$2336,3,FALSE)</f>
        <v>11.49</v>
      </c>
      <c r="E1212" s="7" t="str">
        <f>VLOOKUP($A1212,'Medical Examinations'!$A$1:$P$2336,13,FALSE)</f>
        <v>No</v>
      </c>
      <c r="F1212" s="7" t="str">
        <f>VLOOKUP($A1212,'Medical Examinations'!$A$1:$P$2336,5,FALSE)</f>
        <v>No</v>
      </c>
      <c r="G1212" s="7" t="str">
        <f>VLOOKUP($A1212,'Medical Examinations'!$A$1:$P$2336,6,FALSE)</f>
        <v>No</v>
      </c>
      <c r="H1212" s="7">
        <f>VLOOKUP($A1212,'Medical Examinations'!$A$1:$P$2336,12,FALSE)</f>
        <v>2</v>
      </c>
      <c r="I1212" s="7" t="str">
        <f>VLOOKUP($A1212,'Medical Examinations'!$A$1:$P$2336,14,FALSE)</f>
        <v>No</v>
      </c>
      <c r="J1212" s="7" t="str">
        <f>VLOOKUP($A1212,'Medical Examinations'!$A$1:$P$2336,15,FALSE)</f>
        <v>Obesity</v>
      </c>
      <c r="K1212" s="7" t="str">
        <f>VLOOKUP($A1212,'Medical Examinations'!$A$1:$P$2336,16,FALSE)</f>
        <v>Diabetes</v>
      </c>
      <c r="L1212" s="12">
        <f>VLOOKUP($A1212,'Hospitalisation Details'!$A$1:$U$2344,18,FALSE)</f>
        <v>26925</v>
      </c>
      <c r="M1212" s="21">
        <f>VLOOKUP($A1212,'Hospitalisation Details'!$A$1:$U$2344,21,FALSE)</f>
        <v>9290.14</v>
      </c>
      <c r="N1212" s="9" t="str">
        <f>VLOOKUP($A1212,'Hospitalisation Details'!$A$1:$U$2344,14,FALSE)</f>
        <v>tier - 3</v>
      </c>
      <c r="O1212" s="9" t="str">
        <f>VLOOKUP($A1212,'Hospitalisation Details'!$A$1:$U$2344,15,FALSE)</f>
        <v>tier - 3</v>
      </c>
      <c r="P1212" s="9" t="str">
        <f>VLOOKUP($A1212,'Hospitalisation Details'!$A$1:$U$2344,16,FALSE)</f>
        <v>R1016</v>
      </c>
      <c r="Q1212" s="9">
        <f>VLOOKUP($A1212,'Hospitalisation Details'!$A$1:$U$2344,20,FALSE)</f>
        <v>49</v>
      </c>
    </row>
    <row r="1213" spans="1:17" ht="15.75" x14ac:dyDescent="0.25">
      <c r="A1213" s="10" t="s">
        <v>1159</v>
      </c>
      <c r="B1213" s="7" t="str">
        <f>VLOOKUP($A1213,'Customer Names'!$A$1:$E$2336,4,FALSE)</f>
        <v xml:space="preserve">  Samuel</v>
      </c>
      <c r="C1213" s="7">
        <f>VLOOKUP($A1213,'Medical Examinations'!$A$1:$P$2336,2,FALSE)</f>
        <v>29.83</v>
      </c>
      <c r="D1213" s="7">
        <f>VLOOKUP($A1213,'Medical Examinations'!$A$1:$P$2336,3,FALSE)</f>
        <v>8.68</v>
      </c>
      <c r="E1213" s="7" t="str">
        <f>VLOOKUP($A1213,'Medical Examinations'!$A$1:$P$2336,13,FALSE)</f>
        <v>No</v>
      </c>
      <c r="F1213" s="7" t="str">
        <f>VLOOKUP($A1213,'Medical Examinations'!$A$1:$P$2336,5,FALSE)</f>
        <v>No</v>
      </c>
      <c r="G1213" s="7" t="str">
        <f>VLOOKUP($A1213,'Medical Examinations'!$A$1:$P$2336,6,FALSE)</f>
        <v>No</v>
      </c>
      <c r="H1213" s="7">
        <f>VLOOKUP($A1213,'Medical Examinations'!$A$1:$P$2336,12,FALSE)</f>
        <v>2</v>
      </c>
      <c r="I1213" s="7" t="str">
        <f>VLOOKUP($A1213,'Medical Examinations'!$A$1:$P$2336,14,FALSE)</f>
        <v>No</v>
      </c>
      <c r="J1213" s="7" t="str">
        <f>VLOOKUP($A1213,'Medical Examinations'!$A$1:$P$2336,15,FALSE)</f>
        <v>Over weight</v>
      </c>
      <c r="K1213" s="7" t="str">
        <f>VLOOKUP($A1213,'Medical Examinations'!$A$1:$P$2336,16,FALSE)</f>
        <v>Diabetes</v>
      </c>
      <c r="L1213" s="12">
        <f>VLOOKUP($A1213,'Hospitalisation Details'!$A$1:$U$2344,18,FALSE)</f>
        <v>26953</v>
      </c>
      <c r="M1213" s="21">
        <f>VLOOKUP($A1213,'Hospitalisation Details'!$A$1:$U$2344,21,FALSE)</f>
        <v>9288.0300000000007</v>
      </c>
      <c r="N1213" s="9" t="str">
        <f>VLOOKUP($A1213,'Hospitalisation Details'!$A$1:$U$2344,14,FALSE)</f>
        <v>tier - 2</v>
      </c>
      <c r="O1213" s="9" t="str">
        <f>VLOOKUP($A1213,'Hospitalisation Details'!$A$1:$U$2344,15,FALSE)</f>
        <v>tier - 3</v>
      </c>
      <c r="P1213" s="9" t="str">
        <f>VLOOKUP($A1213,'Hospitalisation Details'!$A$1:$U$2344,16,FALSE)</f>
        <v>R1018</v>
      </c>
      <c r="Q1213" s="9">
        <f>VLOOKUP($A1213,'Hospitalisation Details'!$A$1:$U$2344,20,FALSE)</f>
        <v>49</v>
      </c>
    </row>
    <row r="1214" spans="1:17" ht="15.75" x14ac:dyDescent="0.25">
      <c r="A1214" s="10" t="s">
        <v>1158</v>
      </c>
      <c r="B1214" s="7" t="str">
        <f>VLOOKUP($A1214,'Customer Names'!$A$1:$E$2336,4,FALSE)</f>
        <v xml:space="preserve">  Emily</v>
      </c>
      <c r="C1214" s="7">
        <f>VLOOKUP($A1214,'Medical Examinations'!$A$1:$P$2336,2,FALSE)</f>
        <v>25.49</v>
      </c>
      <c r="D1214" s="7">
        <f>VLOOKUP($A1214,'Medical Examinations'!$A$1:$P$2336,3,FALSE)</f>
        <v>5.68</v>
      </c>
      <c r="E1214" s="7" t="str">
        <f>VLOOKUP($A1214,'Medical Examinations'!$A$1:$P$2336,13,FALSE)</f>
        <v>Yes</v>
      </c>
      <c r="F1214" s="7" t="str">
        <f>VLOOKUP($A1214,'Medical Examinations'!$A$1:$P$2336,5,FALSE)</f>
        <v>No</v>
      </c>
      <c r="G1214" s="7" t="str">
        <f>VLOOKUP($A1214,'Medical Examinations'!$A$1:$P$2336,6,FALSE)</f>
        <v>Yes</v>
      </c>
      <c r="H1214" s="7">
        <f>VLOOKUP($A1214,'Medical Examinations'!$A$1:$P$2336,12,FALSE)</f>
        <v>1</v>
      </c>
      <c r="I1214" s="7" t="str">
        <f>VLOOKUP($A1214,'Medical Examinations'!$A$1:$P$2336,14,FALSE)</f>
        <v>No</v>
      </c>
      <c r="J1214" s="7" t="str">
        <f>VLOOKUP($A1214,'Medical Examinations'!$A$1:$P$2336,15,FALSE)</f>
        <v>Over weight</v>
      </c>
      <c r="K1214" s="7" t="str">
        <f>VLOOKUP($A1214,'Medical Examinations'!$A$1:$P$2336,16,FALSE)</f>
        <v>Normal</v>
      </c>
      <c r="L1214" s="12">
        <f>VLOOKUP($A1214,'Hospitalisation Details'!$A$1:$U$2344,18,FALSE)</f>
        <v>25533</v>
      </c>
      <c r="M1214" s="21">
        <f>VLOOKUP($A1214,'Hospitalisation Details'!$A$1:$U$2344,21,FALSE)</f>
        <v>9285.8700000000008</v>
      </c>
      <c r="N1214" s="9" t="str">
        <f>VLOOKUP($A1214,'Hospitalisation Details'!$A$1:$U$2344,14,FALSE)</f>
        <v>tier - 2</v>
      </c>
      <c r="O1214" s="9" t="str">
        <f>VLOOKUP($A1214,'Hospitalisation Details'!$A$1:$U$2344,15,FALSE)</f>
        <v>tier - 3</v>
      </c>
      <c r="P1214" s="9" t="str">
        <f>VLOOKUP($A1214,'Hospitalisation Details'!$A$1:$U$2344,16,FALSE)</f>
        <v>R1013</v>
      </c>
      <c r="Q1214" s="9">
        <f>VLOOKUP($A1214,'Hospitalisation Details'!$A$1:$U$2344,20,FALSE)</f>
        <v>53</v>
      </c>
    </row>
    <row r="1215" spans="1:17" ht="15.75" x14ac:dyDescent="0.25">
      <c r="A1215" s="10" t="s">
        <v>1157</v>
      </c>
      <c r="B1215" s="7" t="str">
        <f>VLOOKUP($A1215,'Customer Names'!$A$1:$E$2336,4,FALSE)</f>
        <v xml:space="preserve">  Tiffany</v>
      </c>
      <c r="C1215" s="7">
        <f>VLOOKUP($A1215,'Medical Examinations'!$A$1:$P$2336,2,FALSE)</f>
        <v>34.1</v>
      </c>
      <c r="D1215" s="7">
        <f>VLOOKUP($A1215,'Medical Examinations'!$A$1:$P$2336,3,FALSE)</f>
        <v>8.4499999999999993</v>
      </c>
      <c r="E1215" s="7" t="str">
        <f>VLOOKUP($A1215,'Medical Examinations'!$A$1:$P$2336,13,FALSE)</f>
        <v>No</v>
      </c>
      <c r="F1215" s="7" t="str">
        <f>VLOOKUP($A1215,'Medical Examinations'!$A$1:$P$2336,5,FALSE)</f>
        <v>No</v>
      </c>
      <c r="G1215" s="7" t="str">
        <f>VLOOKUP($A1215,'Medical Examinations'!$A$1:$P$2336,6,FALSE)</f>
        <v>No</v>
      </c>
      <c r="H1215" s="7" t="str">
        <f>VLOOKUP($A1215,'Medical Examinations'!$A$1:$P$2336,12,FALSE)</f>
        <v>0</v>
      </c>
      <c r="I1215" s="7" t="str">
        <f>VLOOKUP($A1215,'Medical Examinations'!$A$1:$P$2336,14,FALSE)</f>
        <v>No</v>
      </c>
      <c r="J1215" s="7" t="str">
        <f>VLOOKUP($A1215,'Medical Examinations'!$A$1:$P$2336,15,FALSE)</f>
        <v>Obesity</v>
      </c>
      <c r="K1215" s="7" t="str">
        <f>VLOOKUP($A1215,'Medical Examinations'!$A$1:$P$2336,16,FALSE)</f>
        <v>Diabetes</v>
      </c>
      <c r="L1215" s="12">
        <f>VLOOKUP($A1215,'Hospitalisation Details'!$A$1:$U$2344,18,FALSE)</f>
        <v>26116</v>
      </c>
      <c r="M1215" s="21">
        <f>VLOOKUP($A1215,'Hospitalisation Details'!$A$1:$U$2344,21,FALSE)</f>
        <v>9283.56</v>
      </c>
      <c r="N1215" s="9" t="str">
        <f>VLOOKUP($A1215,'Hospitalisation Details'!$A$1:$U$2344,14,FALSE)</f>
        <v>tier - 2</v>
      </c>
      <c r="O1215" s="9" t="str">
        <f>VLOOKUP($A1215,'Hospitalisation Details'!$A$1:$U$2344,15,FALSE)</f>
        <v>tier - 3</v>
      </c>
      <c r="P1215" s="9" t="str">
        <f>VLOOKUP($A1215,'Hospitalisation Details'!$A$1:$U$2344,16,FALSE)</f>
        <v>R1013</v>
      </c>
      <c r="Q1215" s="9">
        <f>VLOOKUP($A1215,'Hospitalisation Details'!$A$1:$U$2344,20,FALSE)</f>
        <v>51</v>
      </c>
    </row>
    <row r="1216" spans="1:17" ht="15.75" x14ac:dyDescent="0.25">
      <c r="A1216" s="10" t="s">
        <v>1156</v>
      </c>
      <c r="B1216" s="7" t="str">
        <f>VLOOKUP($A1216,'Customer Names'!$A$1:$E$2336,4,FALSE)</f>
        <v xml:space="preserve">  Alex F</v>
      </c>
      <c r="C1216" s="7">
        <f>VLOOKUP($A1216,'Medical Examinations'!$A$1:$P$2336,2,FALSE)</f>
        <v>25.84</v>
      </c>
      <c r="D1216" s="7">
        <f>VLOOKUP($A1216,'Medical Examinations'!$A$1:$P$2336,3,FALSE)</f>
        <v>8.51</v>
      </c>
      <c r="E1216" s="7" t="str">
        <f>VLOOKUP($A1216,'Medical Examinations'!$A$1:$P$2336,13,FALSE)</f>
        <v>No</v>
      </c>
      <c r="F1216" s="7" t="str">
        <f>VLOOKUP($A1216,'Medical Examinations'!$A$1:$P$2336,5,FALSE)</f>
        <v>No</v>
      </c>
      <c r="G1216" s="7" t="str">
        <f>VLOOKUP($A1216,'Medical Examinations'!$A$1:$P$2336,6,FALSE)</f>
        <v>No</v>
      </c>
      <c r="H1216" s="7">
        <f>VLOOKUP($A1216,'Medical Examinations'!$A$1:$P$2336,12,FALSE)</f>
        <v>2</v>
      </c>
      <c r="I1216" s="7" t="str">
        <f>VLOOKUP($A1216,'Medical Examinations'!$A$1:$P$2336,14,FALSE)</f>
        <v>No</v>
      </c>
      <c r="J1216" s="7" t="str">
        <f>VLOOKUP($A1216,'Medical Examinations'!$A$1:$P$2336,15,FALSE)</f>
        <v>Over weight</v>
      </c>
      <c r="K1216" s="7" t="str">
        <f>VLOOKUP($A1216,'Medical Examinations'!$A$1:$P$2336,16,FALSE)</f>
        <v>Diabetes</v>
      </c>
      <c r="L1216" s="12">
        <f>VLOOKUP($A1216,'Hospitalisation Details'!$A$1:$U$2344,18,FALSE)</f>
        <v>26964</v>
      </c>
      <c r="M1216" s="21">
        <f>VLOOKUP($A1216,'Hospitalisation Details'!$A$1:$U$2344,21,FALSE)</f>
        <v>9282.48</v>
      </c>
      <c r="N1216" s="9" t="str">
        <f>VLOOKUP($A1216,'Hospitalisation Details'!$A$1:$U$2344,14,FALSE)</f>
        <v>tier - 3</v>
      </c>
      <c r="O1216" s="9" t="str">
        <f>VLOOKUP($A1216,'Hospitalisation Details'!$A$1:$U$2344,15,FALSE)</f>
        <v>tier - 2</v>
      </c>
      <c r="P1216" s="9" t="str">
        <f>VLOOKUP($A1216,'Hospitalisation Details'!$A$1:$U$2344,16,FALSE)</f>
        <v>R1016</v>
      </c>
      <c r="Q1216" s="9">
        <f>VLOOKUP($A1216,'Hospitalisation Details'!$A$1:$U$2344,20,FALSE)</f>
        <v>49</v>
      </c>
    </row>
    <row r="1217" spans="1:17" ht="15.75" x14ac:dyDescent="0.25">
      <c r="A1217" s="10" t="s">
        <v>1155</v>
      </c>
      <c r="B1217" s="7" t="str">
        <f>VLOOKUP($A1217,'Customer Names'!$A$1:$E$2336,4,FALSE)</f>
        <v xml:space="preserve">  Alice</v>
      </c>
      <c r="C1217" s="7">
        <f>VLOOKUP($A1217,'Medical Examinations'!$A$1:$P$2336,2,FALSE)</f>
        <v>20.6</v>
      </c>
      <c r="D1217" s="7">
        <f>VLOOKUP($A1217,'Medical Examinations'!$A$1:$P$2336,3,FALSE)</f>
        <v>7.62</v>
      </c>
      <c r="E1217" s="7" t="str">
        <f>VLOOKUP($A1217,'Medical Examinations'!$A$1:$P$2336,13,FALSE)</f>
        <v>No</v>
      </c>
      <c r="F1217" s="7" t="str">
        <f>VLOOKUP($A1217,'Medical Examinations'!$A$1:$P$2336,5,FALSE)</f>
        <v>No</v>
      </c>
      <c r="G1217" s="7" t="str">
        <f>VLOOKUP($A1217,'Medical Examinations'!$A$1:$P$2336,6,FALSE)</f>
        <v>No</v>
      </c>
      <c r="H1217" s="7" t="str">
        <f>VLOOKUP($A1217,'Medical Examinations'!$A$1:$P$2336,12,FALSE)</f>
        <v>0</v>
      </c>
      <c r="I1217" s="7" t="str">
        <f>VLOOKUP($A1217,'Medical Examinations'!$A$1:$P$2336,14,FALSE)</f>
        <v>No</v>
      </c>
      <c r="J1217" s="7" t="str">
        <f>VLOOKUP($A1217,'Medical Examinations'!$A$1:$P$2336,15,FALSE)</f>
        <v>Normal weight</v>
      </c>
      <c r="K1217" s="7" t="str">
        <f>VLOOKUP($A1217,'Medical Examinations'!$A$1:$P$2336,16,FALSE)</f>
        <v>Diabetes</v>
      </c>
      <c r="L1217" s="12">
        <f>VLOOKUP($A1217,'Hospitalisation Details'!$A$1:$U$2344,18,FALSE)</f>
        <v>26151</v>
      </c>
      <c r="M1217" s="21">
        <f>VLOOKUP($A1217,'Hospitalisation Details'!$A$1:$U$2344,21,FALSE)</f>
        <v>9264.7999999999993</v>
      </c>
      <c r="N1217" s="9" t="str">
        <f>VLOOKUP($A1217,'Hospitalisation Details'!$A$1:$U$2344,14,FALSE)</f>
        <v>tier - 2</v>
      </c>
      <c r="O1217" s="9" t="str">
        <f>VLOOKUP($A1217,'Hospitalisation Details'!$A$1:$U$2344,15,FALSE)</f>
        <v>tier - 1</v>
      </c>
      <c r="P1217" s="9" t="str">
        <f>VLOOKUP($A1217,'Hospitalisation Details'!$A$1:$U$2344,16,FALSE)</f>
        <v>R1011</v>
      </c>
      <c r="Q1217" s="9">
        <f>VLOOKUP($A1217,'Hospitalisation Details'!$A$1:$U$2344,20,FALSE)</f>
        <v>51</v>
      </c>
    </row>
    <row r="1218" spans="1:17" ht="15.75" x14ac:dyDescent="0.25">
      <c r="A1218" s="10" t="s">
        <v>1154</v>
      </c>
      <c r="B1218" s="7" t="str">
        <f>VLOOKUP($A1218,'Customer Names'!$A$1:$E$2336,4,FALSE)</f>
        <v xml:space="preserve">  Allison M</v>
      </c>
      <c r="C1218" s="7">
        <f>VLOOKUP($A1218,'Medical Examinations'!$A$1:$P$2336,2,FALSE)</f>
        <v>28.88</v>
      </c>
      <c r="D1218" s="7">
        <f>VLOOKUP($A1218,'Medical Examinations'!$A$1:$P$2336,3,FALSE)</f>
        <v>10.18</v>
      </c>
      <c r="E1218" s="7" t="str">
        <f>VLOOKUP($A1218,'Medical Examinations'!$A$1:$P$2336,13,FALSE)</f>
        <v>No</v>
      </c>
      <c r="F1218" s="7" t="str">
        <f>VLOOKUP($A1218,'Medical Examinations'!$A$1:$P$2336,5,FALSE)</f>
        <v>No</v>
      </c>
      <c r="G1218" s="7" t="str">
        <f>VLOOKUP($A1218,'Medical Examinations'!$A$1:$P$2336,6,FALSE)</f>
        <v>No</v>
      </c>
      <c r="H1218" s="7" t="str">
        <f>VLOOKUP($A1218,'Medical Examinations'!$A$1:$P$2336,12,FALSE)</f>
        <v>0</v>
      </c>
      <c r="I1218" s="7" t="str">
        <f>VLOOKUP($A1218,'Medical Examinations'!$A$1:$P$2336,14,FALSE)</f>
        <v>No</v>
      </c>
      <c r="J1218" s="7" t="str">
        <f>VLOOKUP($A1218,'Medical Examinations'!$A$1:$P$2336,15,FALSE)</f>
        <v>Over weight</v>
      </c>
      <c r="K1218" s="7" t="str">
        <f>VLOOKUP($A1218,'Medical Examinations'!$A$1:$P$2336,16,FALSE)</f>
        <v>Diabetes</v>
      </c>
      <c r="L1218" s="12">
        <f>VLOOKUP($A1218,'Hospitalisation Details'!$A$1:$U$2344,18,FALSE)</f>
        <v>27262</v>
      </c>
      <c r="M1218" s="21">
        <f>VLOOKUP($A1218,'Hospitalisation Details'!$A$1:$U$2344,21,FALSE)</f>
        <v>9249.5</v>
      </c>
      <c r="N1218" s="9" t="str">
        <f>VLOOKUP($A1218,'Hospitalisation Details'!$A$1:$U$2344,14,FALSE)</f>
        <v>tier - 2</v>
      </c>
      <c r="O1218" s="9" t="str">
        <f>VLOOKUP($A1218,'Hospitalisation Details'!$A$1:$U$2344,15,FALSE)</f>
        <v>tier - 1</v>
      </c>
      <c r="P1218" s="9" t="str">
        <f>VLOOKUP($A1218,'Hospitalisation Details'!$A$1:$U$2344,16,FALSE)</f>
        <v>R1012</v>
      </c>
      <c r="Q1218" s="9">
        <f>VLOOKUP($A1218,'Hospitalisation Details'!$A$1:$U$2344,20,FALSE)</f>
        <v>48</v>
      </c>
    </row>
    <row r="1219" spans="1:17" ht="15.75" x14ac:dyDescent="0.25">
      <c r="A1219" s="10" t="s">
        <v>1153</v>
      </c>
      <c r="B1219" s="7" t="str">
        <f>VLOOKUP($A1219,'Customer Names'!$A$1:$E$2336,4,FALSE)</f>
        <v xml:space="preserve">  Johannes Fiskerstand</v>
      </c>
      <c r="C1219" s="7">
        <f>VLOOKUP($A1219,'Medical Examinations'!$A$1:$P$2336,2,FALSE)</f>
        <v>28.24</v>
      </c>
      <c r="D1219" s="7">
        <f>VLOOKUP($A1219,'Medical Examinations'!$A$1:$P$2336,3,FALSE)</f>
        <v>5.36</v>
      </c>
      <c r="E1219" s="7" t="str">
        <f>VLOOKUP($A1219,'Medical Examinations'!$A$1:$P$2336,13,FALSE)</f>
        <v>No</v>
      </c>
      <c r="F1219" s="7" t="str">
        <f>VLOOKUP($A1219,'Medical Examinations'!$A$1:$P$2336,5,FALSE)</f>
        <v>No</v>
      </c>
      <c r="G1219" s="7" t="str">
        <f>VLOOKUP($A1219,'Medical Examinations'!$A$1:$P$2336,6,FALSE)</f>
        <v>No</v>
      </c>
      <c r="H1219" s="7" t="str">
        <f>VLOOKUP($A1219,'Medical Examinations'!$A$1:$P$2336,12,FALSE)</f>
        <v>0</v>
      </c>
      <c r="I1219" s="7" t="str">
        <f>VLOOKUP($A1219,'Medical Examinations'!$A$1:$P$2336,14,FALSE)</f>
        <v>No</v>
      </c>
      <c r="J1219" s="7" t="str">
        <f>VLOOKUP($A1219,'Medical Examinations'!$A$1:$P$2336,15,FALSE)</f>
        <v>Over weight</v>
      </c>
      <c r="K1219" s="7" t="str">
        <f>VLOOKUP($A1219,'Medical Examinations'!$A$1:$P$2336,16,FALSE)</f>
        <v>Normal</v>
      </c>
      <c r="L1219" s="12">
        <f>VLOOKUP($A1219,'Hospitalisation Details'!$A$1:$U$2344,18,FALSE)</f>
        <v>29499</v>
      </c>
      <c r="M1219" s="21">
        <f>VLOOKUP($A1219,'Hospitalisation Details'!$A$1:$U$2344,21,FALSE)</f>
        <v>9247.94</v>
      </c>
      <c r="N1219" s="9" t="str">
        <f>VLOOKUP($A1219,'Hospitalisation Details'!$A$1:$U$2344,14,FALSE)</f>
        <v>tier - 2</v>
      </c>
      <c r="O1219" s="9" t="str">
        <f>VLOOKUP($A1219,'Hospitalisation Details'!$A$1:$U$2344,15,FALSE)</f>
        <v>tier - 1</v>
      </c>
      <c r="P1219" s="9" t="str">
        <f>VLOOKUP($A1219,'Hospitalisation Details'!$A$1:$U$2344,16,FALSE)</f>
        <v>R1021</v>
      </c>
      <c r="Q1219" s="9">
        <f>VLOOKUP($A1219,'Hospitalisation Details'!$A$1:$U$2344,20,FALSE)</f>
        <v>42</v>
      </c>
    </row>
    <row r="1220" spans="1:17" ht="15.75" x14ac:dyDescent="0.25">
      <c r="A1220" s="10" t="s">
        <v>1152</v>
      </c>
      <c r="B1220" s="7" t="str">
        <f>VLOOKUP($A1220,'Customer Names'!$A$1:$E$2336,4,FALSE)</f>
        <v xml:space="preserve">  Stephen</v>
      </c>
      <c r="C1220" s="7">
        <f>VLOOKUP($A1220,'Medical Examinations'!$A$1:$P$2336,2,FALSE)</f>
        <v>25.46</v>
      </c>
      <c r="D1220" s="7">
        <f>VLOOKUP($A1220,'Medical Examinations'!$A$1:$P$2336,3,FALSE)</f>
        <v>11.78</v>
      </c>
      <c r="E1220" s="7" t="str">
        <f>VLOOKUP($A1220,'Medical Examinations'!$A$1:$P$2336,13,FALSE)</f>
        <v>Yes</v>
      </c>
      <c r="F1220" s="7" t="str">
        <f>VLOOKUP($A1220,'Medical Examinations'!$A$1:$P$2336,5,FALSE)</f>
        <v>No</v>
      </c>
      <c r="G1220" s="7" t="str">
        <f>VLOOKUP($A1220,'Medical Examinations'!$A$1:$P$2336,6,FALSE)</f>
        <v>No</v>
      </c>
      <c r="H1220" s="7">
        <f>VLOOKUP($A1220,'Medical Examinations'!$A$1:$P$2336,12,FALSE)</f>
        <v>1</v>
      </c>
      <c r="I1220" s="7" t="str">
        <f>VLOOKUP($A1220,'Medical Examinations'!$A$1:$P$2336,14,FALSE)</f>
        <v>No</v>
      </c>
      <c r="J1220" s="7" t="str">
        <f>VLOOKUP($A1220,'Medical Examinations'!$A$1:$P$2336,15,FALSE)</f>
        <v>Over weight</v>
      </c>
      <c r="K1220" s="7" t="str">
        <f>VLOOKUP($A1220,'Medical Examinations'!$A$1:$P$2336,16,FALSE)</f>
        <v>Diabetes</v>
      </c>
      <c r="L1220" s="12">
        <f>VLOOKUP($A1220,'Hospitalisation Details'!$A$1:$U$2344,18,FALSE)</f>
        <v>27734</v>
      </c>
      <c r="M1220" s="21">
        <f>VLOOKUP($A1220,'Hospitalisation Details'!$A$1:$U$2344,21,FALSE)</f>
        <v>9225.26</v>
      </c>
      <c r="N1220" s="9" t="str">
        <f>VLOOKUP($A1220,'Hospitalisation Details'!$A$1:$U$2344,14,FALSE)</f>
        <v>tier - 3</v>
      </c>
      <c r="O1220" s="9" t="str">
        <f>VLOOKUP($A1220,'Hospitalisation Details'!$A$1:$U$2344,15,FALSE)</f>
        <v>tier - 3</v>
      </c>
      <c r="P1220" s="9" t="str">
        <f>VLOOKUP($A1220,'Hospitalisation Details'!$A$1:$U$2344,16,FALSE)</f>
        <v>R1015</v>
      </c>
      <c r="Q1220" s="9">
        <f>VLOOKUP($A1220,'Hospitalisation Details'!$A$1:$U$2344,20,FALSE)</f>
        <v>47</v>
      </c>
    </row>
    <row r="1221" spans="1:17" ht="15.75" x14ac:dyDescent="0.25">
      <c r="A1221" s="10" t="s">
        <v>1151</v>
      </c>
      <c r="B1221" s="7" t="str">
        <f>VLOOKUP($A1221,'Customer Names'!$A$1:$E$2336,4,FALSE)</f>
        <v xml:space="preserve">  Jon M</v>
      </c>
      <c r="C1221" s="7">
        <f>VLOOKUP($A1221,'Medical Examinations'!$A$1:$P$2336,2,FALSE)</f>
        <v>29.64</v>
      </c>
      <c r="D1221" s="7">
        <f>VLOOKUP($A1221,'Medical Examinations'!$A$1:$P$2336,3,FALSE)</f>
        <v>10.82</v>
      </c>
      <c r="E1221" s="7" t="str">
        <f>VLOOKUP($A1221,'Medical Examinations'!$A$1:$P$2336,13,FALSE)</f>
        <v>Yes</v>
      </c>
      <c r="F1221" s="7" t="str">
        <f>VLOOKUP($A1221,'Medical Examinations'!$A$1:$P$2336,5,FALSE)</f>
        <v>No</v>
      </c>
      <c r="G1221" s="7" t="str">
        <f>VLOOKUP($A1221,'Medical Examinations'!$A$1:$P$2336,6,FALSE)</f>
        <v>No</v>
      </c>
      <c r="H1221" s="7" t="str">
        <f>VLOOKUP($A1221,'Medical Examinations'!$A$1:$P$2336,12,FALSE)</f>
        <v>0</v>
      </c>
      <c r="I1221" s="7" t="str">
        <f>VLOOKUP($A1221,'Medical Examinations'!$A$1:$P$2336,14,FALSE)</f>
        <v>No</v>
      </c>
      <c r="J1221" s="7" t="str">
        <f>VLOOKUP($A1221,'Medical Examinations'!$A$1:$P$2336,15,FALSE)</f>
        <v>Over weight</v>
      </c>
      <c r="K1221" s="7" t="str">
        <f>VLOOKUP($A1221,'Medical Examinations'!$A$1:$P$2336,16,FALSE)</f>
        <v>Diabetes</v>
      </c>
      <c r="L1221" s="12">
        <f>VLOOKUP($A1221,'Hospitalisation Details'!$A$1:$U$2344,18,FALSE)</f>
        <v>29925</v>
      </c>
      <c r="M1221" s="21">
        <f>VLOOKUP($A1221,'Hospitalisation Details'!$A$1:$U$2344,21,FALSE)</f>
        <v>9222.4</v>
      </c>
      <c r="N1221" s="9" t="str">
        <f>VLOOKUP($A1221,'Hospitalisation Details'!$A$1:$U$2344,14,FALSE)</f>
        <v>tier - 2</v>
      </c>
      <c r="O1221" s="9" t="str">
        <f>VLOOKUP($A1221,'Hospitalisation Details'!$A$1:$U$2344,15,FALSE)</f>
        <v>tier - 3</v>
      </c>
      <c r="P1221" s="9" t="str">
        <f>VLOOKUP($A1221,'Hospitalisation Details'!$A$1:$U$2344,16,FALSE)</f>
        <v>R1019</v>
      </c>
      <c r="Q1221" s="9">
        <f>VLOOKUP($A1221,'Hospitalisation Details'!$A$1:$U$2344,20,FALSE)</f>
        <v>41</v>
      </c>
    </row>
    <row r="1222" spans="1:17" ht="15.75" x14ac:dyDescent="0.25">
      <c r="A1222" s="10" t="s">
        <v>1150</v>
      </c>
      <c r="B1222" s="7" t="str">
        <f>VLOOKUP($A1222,'Customer Names'!$A$1:$E$2336,4,FALSE)</f>
        <v xml:space="preserve">  Fasil</v>
      </c>
      <c r="C1222" s="7">
        <f>VLOOKUP($A1222,'Medical Examinations'!$A$1:$P$2336,2,FALSE)</f>
        <v>31.27</v>
      </c>
      <c r="D1222" s="7">
        <f>VLOOKUP($A1222,'Medical Examinations'!$A$1:$P$2336,3,FALSE)</f>
        <v>7.73</v>
      </c>
      <c r="E1222" s="7" t="str">
        <f>VLOOKUP($A1222,'Medical Examinations'!$A$1:$P$2336,13,FALSE)</f>
        <v>Yes</v>
      </c>
      <c r="F1222" s="7" t="str">
        <f>VLOOKUP($A1222,'Medical Examinations'!$A$1:$P$2336,5,FALSE)</f>
        <v>No</v>
      </c>
      <c r="G1222" s="7" t="str">
        <f>VLOOKUP($A1222,'Medical Examinations'!$A$1:$P$2336,6,FALSE)</f>
        <v>No</v>
      </c>
      <c r="H1222" s="7">
        <f>VLOOKUP($A1222,'Medical Examinations'!$A$1:$P$2336,12,FALSE)</f>
        <v>1</v>
      </c>
      <c r="I1222" s="7" t="str">
        <f>VLOOKUP($A1222,'Medical Examinations'!$A$1:$P$2336,14,FALSE)</f>
        <v>No</v>
      </c>
      <c r="J1222" s="7" t="str">
        <f>VLOOKUP($A1222,'Medical Examinations'!$A$1:$P$2336,15,FALSE)</f>
        <v>Obesity</v>
      </c>
      <c r="K1222" s="7" t="str">
        <f>VLOOKUP($A1222,'Medical Examinations'!$A$1:$P$2336,16,FALSE)</f>
        <v>Diabetes</v>
      </c>
      <c r="L1222" s="12">
        <f>VLOOKUP($A1222,'Hospitalisation Details'!$A$1:$U$2344,18,FALSE)</f>
        <v>31771</v>
      </c>
      <c r="M1222" s="21">
        <f>VLOOKUP($A1222,'Hospitalisation Details'!$A$1:$U$2344,21,FALSE)</f>
        <v>9210.06</v>
      </c>
      <c r="N1222" s="9" t="str">
        <f>VLOOKUP($A1222,'Hospitalisation Details'!$A$1:$U$2344,14,FALSE)</f>
        <v>tier - 2</v>
      </c>
      <c r="O1222" s="9" t="str">
        <f>VLOOKUP($A1222,'Hospitalisation Details'!$A$1:$U$2344,15,FALSE)</f>
        <v>tier - 3</v>
      </c>
      <c r="P1222" s="9" t="str">
        <f>VLOOKUP($A1222,'Hospitalisation Details'!$A$1:$U$2344,16,FALSE)</f>
        <v>R1021</v>
      </c>
      <c r="Q1222" s="9">
        <f>VLOOKUP($A1222,'Hospitalisation Details'!$A$1:$U$2344,20,FALSE)</f>
        <v>36</v>
      </c>
    </row>
    <row r="1223" spans="1:17" ht="15.75" x14ac:dyDescent="0.25">
      <c r="A1223" s="10" t="s">
        <v>1149</v>
      </c>
      <c r="B1223" s="7" t="str">
        <f>VLOOKUP($A1223,'Customer Names'!$A$1:$E$2336,4,FALSE)</f>
        <v xml:space="preserve">  Megan C</v>
      </c>
      <c r="C1223" s="7">
        <f>VLOOKUP($A1223,'Medical Examinations'!$A$1:$P$2336,2,FALSE)</f>
        <v>19.95</v>
      </c>
      <c r="D1223" s="7">
        <f>VLOOKUP($A1223,'Medical Examinations'!$A$1:$P$2336,3,FALSE)</f>
        <v>6.24</v>
      </c>
      <c r="E1223" s="7" t="str">
        <f>VLOOKUP($A1223,'Medical Examinations'!$A$1:$P$2336,13,FALSE)</f>
        <v>Yes</v>
      </c>
      <c r="F1223" s="7" t="str">
        <f>VLOOKUP($A1223,'Medical Examinations'!$A$1:$P$2336,5,FALSE)</f>
        <v>No</v>
      </c>
      <c r="G1223" s="7" t="str">
        <f>VLOOKUP($A1223,'Medical Examinations'!$A$1:$P$2336,6,FALSE)</f>
        <v>No</v>
      </c>
      <c r="H1223" s="7" t="str">
        <f>VLOOKUP($A1223,'Medical Examinations'!$A$1:$P$2336,12,FALSE)</f>
        <v>0</v>
      </c>
      <c r="I1223" s="7" t="str">
        <f>VLOOKUP($A1223,'Medical Examinations'!$A$1:$P$2336,14,FALSE)</f>
        <v>No</v>
      </c>
      <c r="J1223" s="7" t="str">
        <f>VLOOKUP($A1223,'Medical Examinations'!$A$1:$P$2336,15,FALSE)</f>
        <v>Normal weight</v>
      </c>
      <c r="K1223" s="7" t="str">
        <f>VLOOKUP($A1223,'Medical Examinations'!$A$1:$P$2336,16,FALSE)</f>
        <v>Prediabetes</v>
      </c>
      <c r="L1223" s="12">
        <f>VLOOKUP($A1223,'Hospitalisation Details'!$A$1:$U$2344,18,FALSE)</f>
        <v>28013</v>
      </c>
      <c r="M1223" s="21">
        <f>VLOOKUP($A1223,'Hospitalisation Details'!$A$1:$U$2344,21,FALSE)</f>
        <v>9193.84</v>
      </c>
      <c r="N1223" s="9" t="str">
        <f>VLOOKUP($A1223,'Hospitalisation Details'!$A$1:$U$2344,14,FALSE)</f>
        <v>tier - 2</v>
      </c>
      <c r="O1223" s="9" t="str">
        <f>VLOOKUP($A1223,'Hospitalisation Details'!$A$1:$U$2344,15,FALSE)</f>
        <v>tier - 1</v>
      </c>
      <c r="P1223" s="9" t="str">
        <f>VLOOKUP($A1223,'Hospitalisation Details'!$A$1:$U$2344,16,FALSE)</f>
        <v>R1012</v>
      </c>
      <c r="Q1223" s="9">
        <f>VLOOKUP($A1223,'Hospitalisation Details'!$A$1:$U$2344,20,FALSE)</f>
        <v>46</v>
      </c>
    </row>
    <row r="1224" spans="1:17" ht="15.75" x14ac:dyDescent="0.25">
      <c r="A1224" s="10" t="s">
        <v>1148</v>
      </c>
      <c r="B1224" s="7" t="str">
        <f>VLOOKUP($A1224,'Customer Names'!$A$1:$E$2336,4,FALSE)</f>
        <v xml:space="preserve">  Lisa J</v>
      </c>
      <c r="C1224" s="7">
        <f>VLOOKUP($A1224,'Medical Examinations'!$A$1:$P$2336,2,FALSE)</f>
        <v>21.3</v>
      </c>
      <c r="D1224" s="7">
        <f>VLOOKUP($A1224,'Medical Examinations'!$A$1:$P$2336,3,FALSE)</f>
        <v>10.42</v>
      </c>
      <c r="E1224" s="7" t="str">
        <f>VLOOKUP($A1224,'Medical Examinations'!$A$1:$P$2336,13,FALSE)</f>
        <v>No</v>
      </c>
      <c r="F1224" s="7" t="str">
        <f>VLOOKUP($A1224,'Medical Examinations'!$A$1:$P$2336,5,FALSE)</f>
        <v>No</v>
      </c>
      <c r="G1224" s="7" t="str">
        <f>VLOOKUP($A1224,'Medical Examinations'!$A$1:$P$2336,6,FALSE)</f>
        <v>No</v>
      </c>
      <c r="H1224" s="7">
        <f>VLOOKUP($A1224,'Medical Examinations'!$A$1:$P$2336,12,FALSE)</f>
        <v>2</v>
      </c>
      <c r="I1224" s="7" t="str">
        <f>VLOOKUP($A1224,'Medical Examinations'!$A$1:$P$2336,14,FALSE)</f>
        <v>No</v>
      </c>
      <c r="J1224" s="7" t="str">
        <f>VLOOKUP($A1224,'Medical Examinations'!$A$1:$P$2336,15,FALSE)</f>
        <v>Normal weight</v>
      </c>
      <c r="K1224" s="7" t="str">
        <f>VLOOKUP($A1224,'Medical Examinations'!$A$1:$P$2336,16,FALSE)</f>
        <v>Diabetes</v>
      </c>
      <c r="L1224" s="12">
        <f>VLOOKUP($A1224,'Hospitalisation Details'!$A$1:$U$2344,18,FALSE)</f>
        <v>27023</v>
      </c>
      <c r="M1224" s="21">
        <f>VLOOKUP($A1224,'Hospitalisation Details'!$A$1:$U$2344,21,FALSE)</f>
        <v>9182.17</v>
      </c>
      <c r="N1224" s="9" t="str">
        <f>VLOOKUP($A1224,'Hospitalisation Details'!$A$1:$U$2344,14,FALSE)</f>
        <v>tier - 2</v>
      </c>
      <c r="O1224" s="9" t="str">
        <f>VLOOKUP($A1224,'Hospitalisation Details'!$A$1:$U$2344,15,FALSE)</f>
        <v>tier - 3</v>
      </c>
      <c r="P1224" s="9" t="str">
        <f>VLOOKUP($A1224,'Hospitalisation Details'!$A$1:$U$2344,16,FALSE)</f>
        <v>R1011</v>
      </c>
      <c r="Q1224" s="9">
        <f>VLOOKUP($A1224,'Hospitalisation Details'!$A$1:$U$2344,20,FALSE)</f>
        <v>49</v>
      </c>
    </row>
    <row r="1225" spans="1:17" ht="15.75" x14ac:dyDescent="0.25">
      <c r="A1225" s="10" t="s">
        <v>1147</v>
      </c>
      <c r="B1225" s="7" t="str">
        <f>VLOOKUP($A1225,'Customer Names'!$A$1:$E$2336,4,FALSE)</f>
        <v xml:space="preserve">  Doron P</v>
      </c>
      <c r="C1225" s="7">
        <f>VLOOKUP($A1225,'Medical Examinations'!$A$1:$P$2336,2,FALSE)</f>
        <v>31.635000000000002</v>
      </c>
      <c r="D1225" s="7">
        <f>VLOOKUP($A1225,'Medical Examinations'!$A$1:$P$2336,3,FALSE)</f>
        <v>11.11</v>
      </c>
      <c r="E1225" s="7" t="str">
        <f>VLOOKUP($A1225,'Medical Examinations'!$A$1:$P$2336,13,FALSE)</f>
        <v>No</v>
      </c>
      <c r="F1225" s="7" t="str">
        <f>VLOOKUP($A1225,'Medical Examinations'!$A$1:$P$2336,5,FALSE)</f>
        <v>No</v>
      </c>
      <c r="G1225" s="7" t="str">
        <f>VLOOKUP($A1225,'Medical Examinations'!$A$1:$P$2336,6,FALSE)</f>
        <v>No</v>
      </c>
      <c r="H1225" s="7" t="str">
        <f>VLOOKUP($A1225,'Medical Examinations'!$A$1:$P$2336,12,FALSE)</f>
        <v>0</v>
      </c>
      <c r="I1225" s="7" t="str">
        <f>VLOOKUP($A1225,'Medical Examinations'!$A$1:$P$2336,14,FALSE)</f>
        <v>No</v>
      </c>
      <c r="J1225" s="7" t="str">
        <f>VLOOKUP($A1225,'Medical Examinations'!$A$1:$P$2336,15,FALSE)</f>
        <v>Obesity</v>
      </c>
      <c r="K1225" s="7" t="str">
        <f>VLOOKUP($A1225,'Medical Examinations'!$A$1:$P$2336,16,FALSE)</f>
        <v>Diabetes</v>
      </c>
      <c r="L1225" s="12">
        <f>VLOOKUP($A1225,'Hospitalisation Details'!$A$1:$U$2344,18,FALSE)</f>
        <v>26296</v>
      </c>
      <c r="M1225" s="21">
        <f>VLOOKUP($A1225,'Hospitalisation Details'!$A$1:$U$2344,21,FALSE)</f>
        <v>9174.14</v>
      </c>
      <c r="N1225" s="9" t="str">
        <f>VLOOKUP($A1225,'Hospitalisation Details'!$A$1:$U$2344,14,FALSE)</f>
        <v>tier - 3</v>
      </c>
      <c r="O1225" s="9" t="str">
        <f>VLOOKUP($A1225,'Hospitalisation Details'!$A$1:$U$2344,15,FALSE)</f>
        <v>tier - 1</v>
      </c>
      <c r="P1225" s="9" t="str">
        <f>VLOOKUP($A1225,'Hospitalisation Details'!$A$1:$U$2344,16,FALSE)</f>
        <v>R1012</v>
      </c>
      <c r="Q1225" s="9">
        <f>VLOOKUP($A1225,'Hospitalisation Details'!$A$1:$U$2344,20,FALSE)</f>
        <v>51</v>
      </c>
    </row>
    <row r="1226" spans="1:17" ht="15.75" x14ac:dyDescent="0.25">
      <c r="A1226" s="10" t="s">
        <v>1146</v>
      </c>
      <c r="B1226" s="7" t="str">
        <f>VLOOKUP($A1226,'Customer Names'!$A$1:$E$2336,4,FALSE)</f>
        <v xml:space="preserve">  Katharina</v>
      </c>
      <c r="C1226" s="7">
        <f>VLOOKUP($A1226,'Medical Examinations'!$A$1:$P$2336,2,FALSE)</f>
        <v>23.9</v>
      </c>
      <c r="D1226" s="7">
        <f>VLOOKUP($A1226,'Medical Examinations'!$A$1:$P$2336,3,FALSE)</f>
        <v>7.67</v>
      </c>
      <c r="E1226" s="7" t="str">
        <f>VLOOKUP($A1226,'Medical Examinations'!$A$1:$P$2336,13,FALSE)</f>
        <v>Yes</v>
      </c>
      <c r="F1226" s="7" t="str">
        <f>VLOOKUP($A1226,'Medical Examinations'!$A$1:$P$2336,5,FALSE)</f>
        <v>No</v>
      </c>
      <c r="G1226" s="7" t="str">
        <f>VLOOKUP($A1226,'Medical Examinations'!$A$1:$P$2336,6,FALSE)</f>
        <v>No</v>
      </c>
      <c r="H1226" s="7">
        <f>VLOOKUP($A1226,'Medical Examinations'!$A$1:$P$2336,12,FALSE)</f>
        <v>2</v>
      </c>
      <c r="I1226" s="7" t="str">
        <f>VLOOKUP($A1226,'Medical Examinations'!$A$1:$P$2336,14,FALSE)</f>
        <v>No</v>
      </c>
      <c r="J1226" s="7" t="str">
        <f>VLOOKUP($A1226,'Medical Examinations'!$A$1:$P$2336,15,FALSE)</f>
        <v>Normal weight</v>
      </c>
      <c r="K1226" s="7" t="str">
        <f>VLOOKUP($A1226,'Medical Examinations'!$A$1:$P$2336,16,FALSE)</f>
        <v>Diabetes</v>
      </c>
      <c r="L1226" s="12">
        <f>VLOOKUP($A1226,'Hospitalisation Details'!$A$1:$U$2344,18,FALSE)</f>
        <v>25865</v>
      </c>
      <c r="M1226" s="21">
        <f>VLOOKUP($A1226,'Hospitalisation Details'!$A$1:$U$2344,21,FALSE)</f>
        <v>9171.75</v>
      </c>
      <c r="N1226" s="9" t="str">
        <f>VLOOKUP($A1226,'Hospitalisation Details'!$A$1:$U$2344,14,FALSE)</f>
        <v>tier - 2</v>
      </c>
      <c r="O1226" s="9" t="str">
        <f>VLOOKUP($A1226,'Hospitalisation Details'!$A$1:$U$2344,15,FALSE)</f>
        <v>tier - 2</v>
      </c>
      <c r="P1226" s="9" t="str">
        <f>VLOOKUP($A1226,'Hospitalisation Details'!$A$1:$U$2344,16,FALSE)</f>
        <v>R1012</v>
      </c>
      <c r="Q1226" s="9">
        <f>VLOOKUP($A1226,'Hospitalisation Details'!$A$1:$U$2344,20,FALSE)</f>
        <v>52</v>
      </c>
    </row>
    <row r="1227" spans="1:17" ht="15.75" x14ac:dyDescent="0.25">
      <c r="A1227" s="10" t="s">
        <v>1145</v>
      </c>
      <c r="B1227" s="7" t="str">
        <f>VLOOKUP($A1227,'Customer Names'!$A$1:$E$2336,4,FALSE)</f>
        <v xml:space="preserve">  Carl</v>
      </c>
      <c r="C1227" s="7">
        <f>VLOOKUP($A1227,'Medical Examinations'!$A$1:$P$2336,2,FALSE)</f>
        <v>34.15</v>
      </c>
      <c r="D1227" s="7">
        <f>VLOOKUP($A1227,'Medical Examinations'!$A$1:$P$2336,3,FALSE)</f>
        <v>6.15</v>
      </c>
      <c r="E1227" s="7" t="str">
        <f>VLOOKUP($A1227,'Medical Examinations'!$A$1:$P$2336,13,FALSE)</f>
        <v>No</v>
      </c>
      <c r="F1227" s="7" t="str">
        <f>VLOOKUP($A1227,'Medical Examinations'!$A$1:$P$2336,5,FALSE)</f>
        <v>No</v>
      </c>
      <c r="G1227" s="7" t="str">
        <f>VLOOKUP($A1227,'Medical Examinations'!$A$1:$P$2336,6,FALSE)</f>
        <v>No</v>
      </c>
      <c r="H1227" s="7" t="str">
        <f>VLOOKUP($A1227,'Medical Examinations'!$A$1:$P$2336,12,FALSE)</f>
        <v>0</v>
      </c>
      <c r="I1227" s="7" t="str">
        <f>VLOOKUP($A1227,'Medical Examinations'!$A$1:$P$2336,14,FALSE)</f>
        <v>No</v>
      </c>
      <c r="J1227" s="7" t="str">
        <f>VLOOKUP($A1227,'Medical Examinations'!$A$1:$P$2336,15,FALSE)</f>
        <v>Obesity</v>
      </c>
      <c r="K1227" s="7" t="str">
        <f>VLOOKUP($A1227,'Medical Examinations'!$A$1:$P$2336,16,FALSE)</f>
        <v>Prediabetes</v>
      </c>
      <c r="L1227" s="12">
        <f>VLOOKUP($A1227,'Hospitalisation Details'!$A$1:$U$2344,18,FALSE)</f>
        <v>33108</v>
      </c>
      <c r="M1227" s="21">
        <f>VLOOKUP($A1227,'Hospitalisation Details'!$A$1:$U$2344,21,FALSE)</f>
        <v>9159.51</v>
      </c>
      <c r="N1227" s="9" t="str">
        <f>VLOOKUP($A1227,'Hospitalisation Details'!$A$1:$U$2344,14,FALSE)</f>
        <v>tier - 2</v>
      </c>
      <c r="O1227" s="9" t="str">
        <f>VLOOKUP($A1227,'Hospitalisation Details'!$A$1:$U$2344,15,FALSE)</f>
        <v>tier - 2</v>
      </c>
      <c r="P1227" s="9" t="str">
        <f>VLOOKUP($A1227,'Hospitalisation Details'!$A$1:$U$2344,16,FALSE)</f>
        <v>R1021</v>
      </c>
      <c r="Q1227" s="9">
        <f>VLOOKUP($A1227,'Hospitalisation Details'!$A$1:$U$2344,20,FALSE)</f>
        <v>32</v>
      </c>
    </row>
    <row r="1228" spans="1:17" ht="15.75" x14ac:dyDescent="0.25">
      <c r="A1228" s="10" t="s">
        <v>1144</v>
      </c>
      <c r="B1228" s="7" t="str">
        <f>VLOOKUP($A1228,'Customer Names'!$A$1:$E$2336,4,FALSE)</f>
        <v xml:space="preserve">  Kelsey J</v>
      </c>
      <c r="C1228" s="7">
        <f>VLOOKUP($A1228,'Medical Examinations'!$A$1:$P$2336,2,FALSE)</f>
        <v>28.71</v>
      </c>
      <c r="D1228" s="7">
        <f>VLOOKUP($A1228,'Medical Examinations'!$A$1:$P$2336,3,FALSE)</f>
        <v>5.71</v>
      </c>
      <c r="E1228" s="7" t="str">
        <f>VLOOKUP($A1228,'Medical Examinations'!$A$1:$P$2336,13,FALSE)</f>
        <v>No</v>
      </c>
      <c r="F1228" s="7" t="str">
        <f>VLOOKUP($A1228,'Medical Examinations'!$A$1:$P$2336,5,FALSE)</f>
        <v>No</v>
      </c>
      <c r="G1228" s="7" t="str">
        <f>VLOOKUP($A1228,'Medical Examinations'!$A$1:$P$2336,6,FALSE)</f>
        <v>No</v>
      </c>
      <c r="H1228" s="7" t="str">
        <f>VLOOKUP($A1228,'Medical Examinations'!$A$1:$P$2336,12,FALSE)</f>
        <v>0</v>
      </c>
      <c r="I1228" s="7" t="str">
        <f>VLOOKUP($A1228,'Medical Examinations'!$A$1:$P$2336,14,FALSE)</f>
        <v>No</v>
      </c>
      <c r="J1228" s="7" t="str">
        <f>VLOOKUP($A1228,'Medical Examinations'!$A$1:$P$2336,15,FALSE)</f>
        <v>Over weight</v>
      </c>
      <c r="K1228" s="7" t="str">
        <f>VLOOKUP($A1228,'Medical Examinations'!$A$1:$P$2336,16,FALSE)</f>
        <v>Prediabetes</v>
      </c>
      <c r="L1228" s="12">
        <f>VLOOKUP($A1228,'Hospitalisation Details'!$A$1:$U$2344,18,FALSE)</f>
        <v>30293</v>
      </c>
      <c r="M1228" s="21">
        <f>VLOOKUP($A1228,'Hospitalisation Details'!$A$1:$U$2344,21,FALSE)</f>
        <v>9147.5</v>
      </c>
      <c r="N1228" s="9" t="str">
        <f>VLOOKUP($A1228,'Hospitalisation Details'!$A$1:$U$2344,14,FALSE)</f>
        <v>tier - 2</v>
      </c>
      <c r="O1228" s="9" t="str">
        <f>VLOOKUP($A1228,'Hospitalisation Details'!$A$1:$U$2344,15,FALSE)</f>
        <v>tier - 1</v>
      </c>
      <c r="P1228" s="9" t="str">
        <f>VLOOKUP($A1228,'Hospitalisation Details'!$A$1:$U$2344,16,FALSE)</f>
        <v>R1012</v>
      </c>
      <c r="Q1228" s="9">
        <f>VLOOKUP($A1228,'Hospitalisation Details'!$A$1:$U$2344,20,FALSE)</f>
        <v>40</v>
      </c>
    </row>
    <row r="1229" spans="1:17" ht="15.75" x14ac:dyDescent="0.25">
      <c r="A1229" s="10" t="s">
        <v>1143</v>
      </c>
      <c r="B1229" s="7" t="str">
        <f>VLOOKUP($A1229,'Customer Names'!$A$1:$E$2336,4,FALSE)</f>
        <v xml:space="preserve">  Stephen A</v>
      </c>
      <c r="C1229" s="7">
        <f>VLOOKUP($A1229,'Medical Examinations'!$A$1:$P$2336,2,FALSE)</f>
        <v>36.700000000000003</v>
      </c>
      <c r="D1229" s="7">
        <f>VLOOKUP($A1229,'Medical Examinations'!$A$1:$P$2336,3,FALSE)</f>
        <v>8.6999999999999993</v>
      </c>
      <c r="E1229" s="7" t="str">
        <f>VLOOKUP($A1229,'Medical Examinations'!$A$1:$P$2336,13,FALSE)</f>
        <v>Yes</v>
      </c>
      <c r="F1229" s="7" t="str">
        <f>VLOOKUP($A1229,'Medical Examinations'!$A$1:$P$2336,5,FALSE)</f>
        <v>No</v>
      </c>
      <c r="G1229" s="7" t="str">
        <f>VLOOKUP($A1229,'Medical Examinations'!$A$1:$P$2336,6,FALSE)</f>
        <v>No</v>
      </c>
      <c r="H1229" s="7">
        <f>VLOOKUP($A1229,'Medical Examinations'!$A$1:$P$2336,12,FALSE)</f>
        <v>2</v>
      </c>
      <c r="I1229" s="7" t="str">
        <f>VLOOKUP($A1229,'Medical Examinations'!$A$1:$P$2336,14,FALSE)</f>
        <v>No</v>
      </c>
      <c r="J1229" s="7" t="str">
        <f>VLOOKUP($A1229,'Medical Examinations'!$A$1:$P$2336,15,FALSE)</f>
        <v>Obesity</v>
      </c>
      <c r="K1229" s="7" t="str">
        <f>VLOOKUP($A1229,'Medical Examinations'!$A$1:$P$2336,16,FALSE)</f>
        <v>Diabetes</v>
      </c>
      <c r="L1229" s="12">
        <f>VLOOKUP($A1229,'Hospitalisation Details'!$A$1:$U$2344,18,FALSE)</f>
        <v>25859</v>
      </c>
      <c r="M1229" s="21">
        <f>VLOOKUP($A1229,'Hospitalisation Details'!$A$1:$U$2344,21,FALSE)</f>
        <v>9144.57</v>
      </c>
      <c r="N1229" s="9" t="str">
        <f>VLOOKUP($A1229,'Hospitalisation Details'!$A$1:$U$2344,14,FALSE)</f>
        <v>tier - 3</v>
      </c>
      <c r="O1229" s="9" t="str">
        <f>VLOOKUP($A1229,'Hospitalisation Details'!$A$1:$U$2344,15,FALSE)</f>
        <v>tier - 2</v>
      </c>
      <c r="P1229" s="9" t="str">
        <f>VLOOKUP($A1229,'Hospitalisation Details'!$A$1:$U$2344,16,FALSE)</f>
        <v>R1011</v>
      </c>
      <c r="Q1229" s="9">
        <f>VLOOKUP($A1229,'Hospitalisation Details'!$A$1:$U$2344,20,FALSE)</f>
        <v>52</v>
      </c>
    </row>
    <row r="1230" spans="1:17" ht="15.75" x14ac:dyDescent="0.25">
      <c r="A1230" s="10" t="s">
        <v>1142</v>
      </c>
      <c r="B1230" s="7" t="str">
        <f>VLOOKUP($A1230,'Customer Names'!$A$1:$E$2336,4,FALSE)</f>
        <v xml:space="preserve">  Dan</v>
      </c>
      <c r="C1230" s="7">
        <f>VLOOKUP($A1230,'Medical Examinations'!$A$1:$P$2336,2,FALSE)</f>
        <v>34.1</v>
      </c>
      <c r="D1230" s="7">
        <f>VLOOKUP($A1230,'Medical Examinations'!$A$1:$P$2336,3,FALSE)</f>
        <v>9.0399999999999991</v>
      </c>
      <c r="E1230" s="7" t="str">
        <f>VLOOKUP($A1230,'Medical Examinations'!$A$1:$P$2336,13,FALSE)</f>
        <v>Yes</v>
      </c>
      <c r="F1230" s="7" t="str">
        <f>VLOOKUP($A1230,'Medical Examinations'!$A$1:$P$2336,5,FALSE)</f>
        <v>No</v>
      </c>
      <c r="G1230" s="7" t="str">
        <f>VLOOKUP($A1230,'Medical Examinations'!$A$1:$P$2336,6,FALSE)</f>
        <v>No</v>
      </c>
      <c r="H1230" s="7">
        <f>VLOOKUP($A1230,'Medical Examinations'!$A$1:$P$2336,12,FALSE)</f>
        <v>2</v>
      </c>
      <c r="I1230" s="7" t="str">
        <f>VLOOKUP($A1230,'Medical Examinations'!$A$1:$P$2336,14,FALSE)</f>
        <v>No</v>
      </c>
      <c r="J1230" s="7" t="str">
        <f>VLOOKUP($A1230,'Medical Examinations'!$A$1:$P$2336,15,FALSE)</f>
        <v>Obesity</v>
      </c>
      <c r="K1230" s="7" t="str">
        <f>VLOOKUP($A1230,'Medical Examinations'!$A$1:$P$2336,16,FALSE)</f>
        <v>Diabetes</v>
      </c>
      <c r="L1230" s="12">
        <f>VLOOKUP($A1230,'Hospitalisation Details'!$A$1:$U$2344,18,FALSE)</f>
        <v>25792</v>
      </c>
      <c r="M1230" s="21">
        <f>VLOOKUP($A1230,'Hospitalisation Details'!$A$1:$U$2344,21,FALSE)</f>
        <v>9140.9500000000007</v>
      </c>
      <c r="N1230" s="9" t="str">
        <f>VLOOKUP($A1230,'Hospitalisation Details'!$A$1:$U$2344,14,FALSE)</f>
        <v>tier - 3</v>
      </c>
      <c r="O1230" s="9" t="str">
        <f>VLOOKUP($A1230,'Hospitalisation Details'!$A$1:$U$2344,15,FALSE)</f>
        <v>tier - 3</v>
      </c>
      <c r="P1230" s="9" t="str">
        <f>VLOOKUP($A1230,'Hospitalisation Details'!$A$1:$U$2344,16,FALSE)</f>
        <v>R1013</v>
      </c>
      <c r="Q1230" s="9">
        <f>VLOOKUP($A1230,'Hospitalisation Details'!$A$1:$U$2344,20,FALSE)</f>
        <v>52</v>
      </c>
    </row>
    <row r="1231" spans="1:17" ht="15.75" x14ac:dyDescent="0.25">
      <c r="A1231" s="10" t="s">
        <v>1141</v>
      </c>
      <c r="B1231" s="7" t="str">
        <f>VLOOKUP($A1231,'Customer Names'!$A$1:$E$2336,4,FALSE)</f>
        <v xml:space="preserve">  Katie C</v>
      </c>
      <c r="C1231" s="7">
        <f>VLOOKUP($A1231,'Medical Examinations'!$A$1:$P$2336,2,FALSE)</f>
        <v>25.7</v>
      </c>
      <c r="D1231" s="7">
        <f>VLOOKUP($A1231,'Medical Examinations'!$A$1:$P$2336,3,FALSE)</f>
        <v>5.61</v>
      </c>
      <c r="E1231" s="7" t="str">
        <f>VLOOKUP($A1231,'Medical Examinations'!$A$1:$P$2336,13,FALSE)</f>
        <v>No</v>
      </c>
      <c r="F1231" s="7" t="str">
        <f>VLOOKUP($A1231,'Medical Examinations'!$A$1:$P$2336,5,FALSE)</f>
        <v>No</v>
      </c>
      <c r="G1231" s="7" t="str">
        <f>VLOOKUP($A1231,'Medical Examinations'!$A$1:$P$2336,6,FALSE)</f>
        <v>No</v>
      </c>
      <c r="H1231" s="7" t="str">
        <f>VLOOKUP($A1231,'Medical Examinations'!$A$1:$P$2336,12,FALSE)</f>
        <v>0</v>
      </c>
      <c r="I1231" s="7" t="str">
        <f>VLOOKUP($A1231,'Medical Examinations'!$A$1:$P$2336,14,FALSE)</f>
        <v>No</v>
      </c>
      <c r="J1231" s="7" t="str">
        <f>VLOOKUP($A1231,'Medical Examinations'!$A$1:$P$2336,15,FALSE)</f>
        <v>Over weight</v>
      </c>
      <c r="K1231" s="7" t="str">
        <f>VLOOKUP($A1231,'Medical Examinations'!$A$1:$P$2336,16,FALSE)</f>
        <v>Normal</v>
      </c>
      <c r="L1231" s="12">
        <f>VLOOKUP($A1231,'Hospitalisation Details'!$A$1:$U$2344,18,FALSE)</f>
        <v>28461</v>
      </c>
      <c r="M1231" s="21">
        <f>VLOOKUP($A1231,'Hospitalisation Details'!$A$1:$U$2344,21,FALSE)</f>
        <v>9101.7999999999993</v>
      </c>
      <c r="N1231" s="9" t="str">
        <f>VLOOKUP($A1231,'Hospitalisation Details'!$A$1:$U$2344,14,FALSE)</f>
        <v>tier - 2</v>
      </c>
      <c r="O1231" s="9" t="str">
        <f>VLOOKUP($A1231,'Hospitalisation Details'!$A$1:$U$2344,15,FALSE)</f>
        <v>tier - 1</v>
      </c>
      <c r="P1231" s="9" t="str">
        <f>VLOOKUP($A1231,'Hospitalisation Details'!$A$1:$U$2344,16,FALSE)</f>
        <v>R1011</v>
      </c>
      <c r="Q1231" s="9">
        <f>VLOOKUP($A1231,'Hospitalisation Details'!$A$1:$U$2344,20,FALSE)</f>
        <v>45</v>
      </c>
    </row>
    <row r="1232" spans="1:17" ht="15.75" x14ac:dyDescent="0.25">
      <c r="A1232" s="10" t="s">
        <v>1140</v>
      </c>
      <c r="B1232" s="7" t="str">
        <f>VLOOKUP($A1232,'Customer Names'!$A$1:$E$2336,4,FALSE)</f>
        <v xml:space="preserve">  Melissa K</v>
      </c>
      <c r="C1232" s="7">
        <f>VLOOKUP($A1232,'Medical Examinations'!$A$1:$P$2336,2,FALSE)</f>
        <v>21.68</v>
      </c>
      <c r="D1232" s="7">
        <f>VLOOKUP($A1232,'Medical Examinations'!$A$1:$P$2336,3,FALSE)</f>
        <v>8.1199999999999992</v>
      </c>
      <c r="E1232" s="7" t="str">
        <f>VLOOKUP($A1232,'Medical Examinations'!$A$1:$P$2336,13,FALSE)</f>
        <v>No</v>
      </c>
      <c r="F1232" s="7" t="str">
        <f>VLOOKUP($A1232,'Medical Examinations'!$A$1:$P$2336,5,FALSE)</f>
        <v>No</v>
      </c>
      <c r="G1232" s="7" t="str">
        <f>VLOOKUP($A1232,'Medical Examinations'!$A$1:$P$2336,6,FALSE)</f>
        <v>No</v>
      </c>
      <c r="H1232" s="7" t="str">
        <f>VLOOKUP($A1232,'Medical Examinations'!$A$1:$P$2336,12,FALSE)</f>
        <v>0</v>
      </c>
      <c r="I1232" s="7" t="str">
        <f>VLOOKUP($A1232,'Medical Examinations'!$A$1:$P$2336,14,FALSE)</f>
        <v>No</v>
      </c>
      <c r="J1232" s="7" t="str">
        <f>VLOOKUP($A1232,'Medical Examinations'!$A$1:$P$2336,15,FALSE)</f>
        <v>Normal weight</v>
      </c>
      <c r="K1232" s="7" t="str">
        <f>VLOOKUP($A1232,'Medical Examinations'!$A$1:$P$2336,16,FALSE)</f>
        <v>Diabetes</v>
      </c>
      <c r="L1232" s="12">
        <f>VLOOKUP($A1232,'Hospitalisation Details'!$A$1:$U$2344,18,FALSE)</f>
        <v>24055</v>
      </c>
      <c r="M1232" s="21">
        <f>VLOOKUP($A1232,'Hospitalisation Details'!$A$1:$U$2344,21,FALSE)</f>
        <v>9095.94</v>
      </c>
      <c r="N1232" s="9" t="str">
        <f>VLOOKUP($A1232,'Hospitalisation Details'!$A$1:$U$2344,14,FALSE)</f>
        <v>tier - 3</v>
      </c>
      <c r="O1232" s="9" t="str">
        <f>VLOOKUP($A1232,'Hospitalisation Details'!$A$1:$U$2344,15,FALSE)</f>
        <v>tier - 1</v>
      </c>
      <c r="P1232" s="9" t="str">
        <f>VLOOKUP($A1232,'Hospitalisation Details'!$A$1:$U$2344,16,FALSE)</f>
        <v>R1011</v>
      </c>
      <c r="Q1232" s="9">
        <f>VLOOKUP($A1232,'Hospitalisation Details'!$A$1:$U$2344,20,FALSE)</f>
        <v>57</v>
      </c>
    </row>
    <row r="1233" spans="1:17" ht="15.75" x14ac:dyDescent="0.25">
      <c r="A1233" s="10" t="s">
        <v>1139</v>
      </c>
      <c r="B1233" s="7" t="str">
        <f>VLOOKUP($A1233,'Customer Names'!$A$1:$E$2336,4,FALSE)</f>
        <v xml:space="preserve">  Kara H</v>
      </c>
      <c r="C1233" s="7">
        <f>VLOOKUP($A1233,'Medical Examinations'!$A$1:$P$2336,2,FALSE)</f>
        <v>25.175000000000001</v>
      </c>
      <c r="D1233" s="7">
        <f>VLOOKUP($A1233,'Medical Examinations'!$A$1:$P$2336,3,FALSE)</f>
        <v>4.74</v>
      </c>
      <c r="E1233" s="7" t="str">
        <f>VLOOKUP($A1233,'Medical Examinations'!$A$1:$P$2336,13,FALSE)</f>
        <v>No</v>
      </c>
      <c r="F1233" s="7" t="str">
        <f>VLOOKUP($A1233,'Medical Examinations'!$A$1:$P$2336,5,FALSE)</f>
        <v>No</v>
      </c>
      <c r="G1233" s="7" t="str">
        <f>VLOOKUP($A1233,'Medical Examinations'!$A$1:$P$2336,6,FALSE)</f>
        <v>No</v>
      </c>
      <c r="H1233" s="7" t="str">
        <f>VLOOKUP($A1233,'Medical Examinations'!$A$1:$P$2336,12,FALSE)</f>
        <v>0</v>
      </c>
      <c r="I1233" s="7" t="str">
        <f>VLOOKUP($A1233,'Medical Examinations'!$A$1:$P$2336,14,FALSE)</f>
        <v>No</v>
      </c>
      <c r="J1233" s="7" t="str">
        <f>VLOOKUP($A1233,'Medical Examinations'!$A$1:$P$2336,15,FALSE)</f>
        <v>Over weight</v>
      </c>
      <c r="K1233" s="7" t="str">
        <f>VLOOKUP($A1233,'Medical Examinations'!$A$1:$P$2336,16,FALSE)</f>
        <v>Normal</v>
      </c>
      <c r="L1233" s="12">
        <f>VLOOKUP($A1233,'Hospitalisation Details'!$A$1:$U$2344,18,FALSE)</f>
        <v>28433</v>
      </c>
      <c r="M1233" s="21">
        <f>VLOOKUP($A1233,'Hospitalisation Details'!$A$1:$U$2344,21,FALSE)</f>
        <v>9095.07</v>
      </c>
      <c r="N1233" s="9" t="str">
        <f>VLOOKUP($A1233,'Hospitalisation Details'!$A$1:$U$2344,14,FALSE)</f>
        <v>tier - 2</v>
      </c>
      <c r="O1233" s="9" t="str">
        <f>VLOOKUP($A1233,'Hospitalisation Details'!$A$1:$U$2344,15,FALSE)</f>
        <v>tier - 2</v>
      </c>
      <c r="P1233" s="9" t="str">
        <f>VLOOKUP($A1233,'Hospitalisation Details'!$A$1:$U$2344,16,FALSE)</f>
        <v>R1024</v>
      </c>
      <c r="Q1233" s="9">
        <f>VLOOKUP($A1233,'Hospitalisation Details'!$A$1:$U$2344,20,FALSE)</f>
        <v>45</v>
      </c>
    </row>
    <row r="1234" spans="1:17" ht="15.75" x14ac:dyDescent="0.25">
      <c r="A1234" s="10" t="s">
        <v>1138</v>
      </c>
      <c r="B1234" s="7" t="str">
        <f>VLOOKUP($A1234,'Customer Names'!$A$1:$E$2336,4,FALSE)</f>
        <v xml:space="preserve">  Juan Carlos</v>
      </c>
      <c r="C1234" s="7">
        <f>VLOOKUP($A1234,'Medical Examinations'!$A$1:$P$2336,2,FALSE)</f>
        <v>44.77</v>
      </c>
      <c r="D1234" s="7">
        <f>VLOOKUP($A1234,'Medical Examinations'!$A$1:$P$2336,3,FALSE)</f>
        <v>4.0599999999999996</v>
      </c>
      <c r="E1234" s="7" t="str">
        <f>VLOOKUP($A1234,'Medical Examinations'!$A$1:$P$2336,13,FALSE)</f>
        <v>No</v>
      </c>
      <c r="F1234" s="7" t="str">
        <f>VLOOKUP($A1234,'Medical Examinations'!$A$1:$P$2336,5,FALSE)</f>
        <v>No</v>
      </c>
      <c r="G1234" s="7" t="str">
        <f>VLOOKUP($A1234,'Medical Examinations'!$A$1:$P$2336,6,FALSE)</f>
        <v>No</v>
      </c>
      <c r="H1234" s="7">
        <f>VLOOKUP($A1234,'Medical Examinations'!$A$1:$P$2336,12,FALSE)</f>
        <v>2</v>
      </c>
      <c r="I1234" s="7" t="str">
        <f>VLOOKUP($A1234,'Medical Examinations'!$A$1:$P$2336,14,FALSE)</f>
        <v>No</v>
      </c>
      <c r="J1234" s="7" t="str">
        <f>VLOOKUP($A1234,'Medical Examinations'!$A$1:$P$2336,15,FALSE)</f>
        <v>Obesity</v>
      </c>
      <c r="K1234" s="7" t="str">
        <f>VLOOKUP($A1234,'Medical Examinations'!$A$1:$P$2336,16,FALSE)</f>
        <v>Normal</v>
      </c>
      <c r="L1234" s="12">
        <f>VLOOKUP($A1234,'Hospitalisation Details'!$A$1:$U$2344,18,FALSE)</f>
        <v>26635</v>
      </c>
      <c r="M1234" s="21">
        <f>VLOOKUP($A1234,'Hospitalisation Details'!$A$1:$U$2344,21,FALSE)</f>
        <v>9058.73</v>
      </c>
      <c r="N1234" s="9" t="str">
        <f>VLOOKUP($A1234,'Hospitalisation Details'!$A$1:$U$2344,14,FALSE)</f>
        <v>tier - 3</v>
      </c>
      <c r="O1234" s="9" t="str">
        <f>VLOOKUP($A1234,'Hospitalisation Details'!$A$1:$U$2344,15,FALSE)</f>
        <v>tier - 2</v>
      </c>
      <c r="P1234" s="9" t="str">
        <f>VLOOKUP($A1234,'Hospitalisation Details'!$A$1:$U$2344,16,FALSE)</f>
        <v>R1013</v>
      </c>
      <c r="Q1234" s="9">
        <f>VLOOKUP($A1234,'Hospitalisation Details'!$A$1:$U$2344,20,FALSE)</f>
        <v>50</v>
      </c>
    </row>
    <row r="1235" spans="1:17" ht="15.75" x14ac:dyDescent="0.25">
      <c r="A1235" s="10" t="s">
        <v>1137</v>
      </c>
      <c r="B1235" s="7" t="str">
        <f>VLOOKUP($A1235,'Customer Names'!$A$1:$E$2336,4,FALSE)</f>
        <v xml:space="preserve">  John III</v>
      </c>
      <c r="C1235" s="7">
        <f>VLOOKUP($A1235,'Medical Examinations'!$A$1:$P$2336,2,FALSE)</f>
        <v>37.07</v>
      </c>
      <c r="D1235" s="7">
        <f>VLOOKUP($A1235,'Medical Examinations'!$A$1:$P$2336,3,FALSE)</f>
        <v>5.69</v>
      </c>
      <c r="E1235" s="7" t="str">
        <f>VLOOKUP($A1235,'Medical Examinations'!$A$1:$P$2336,13,FALSE)</f>
        <v>No</v>
      </c>
      <c r="F1235" s="7" t="str">
        <f>VLOOKUP($A1235,'Medical Examinations'!$A$1:$P$2336,5,FALSE)</f>
        <v>No</v>
      </c>
      <c r="G1235" s="7" t="str">
        <f>VLOOKUP($A1235,'Medical Examinations'!$A$1:$P$2336,6,FALSE)</f>
        <v>No</v>
      </c>
      <c r="H1235" s="7">
        <f>VLOOKUP($A1235,'Medical Examinations'!$A$1:$P$2336,12,FALSE)</f>
        <v>2</v>
      </c>
      <c r="I1235" s="7" t="str">
        <f>VLOOKUP($A1235,'Medical Examinations'!$A$1:$P$2336,14,FALSE)</f>
        <v>No</v>
      </c>
      <c r="J1235" s="7" t="str">
        <f>VLOOKUP($A1235,'Medical Examinations'!$A$1:$P$2336,15,FALSE)</f>
        <v>Obesity</v>
      </c>
      <c r="K1235" s="7" t="str">
        <f>VLOOKUP($A1235,'Medical Examinations'!$A$1:$P$2336,16,FALSE)</f>
        <v>Normal</v>
      </c>
      <c r="L1235" s="12">
        <f>VLOOKUP($A1235,'Hospitalisation Details'!$A$1:$U$2344,18,FALSE)</f>
        <v>26640</v>
      </c>
      <c r="M1235" s="21">
        <f>VLOOKUP($A1235,'Hospitalisation Details'!$A$1:$U$2344,21,FALSE)</f>
        <v>9048.0300000000007</v>
      </c>
      <c r="N1235" s="9" t="str">
        <f>VLOOKUP($A1235,'Hospitalisation Details'!$A$1:$U$2344,14,FALSE)</f>
        <v>tier - 2</v>
      </c>
      <c r="O1235" s="9" t="str">
        <f>VLOOKUP($A1235,'Hospitalisation Details'!$A$1:$U$2344,15,FALSE)</f>
        <v>tier - 2</v>
      </c>
      <c r="P1235" s="9" t="str">
        <f>VLOOKUP($A1235,'Hospitalisation Details'!$A$1:$U$2344,16,FALSE)</f>
        <v>R1013</v>
      </c>
      <c r="Q1235" s="9">
        <f>VLOOKUP($A1235,'Hospitalisation Details'!$A$1:$U$2344,20,FALSE)</f>
        <v>50</v>
      </c>
    </row>
    <row r="1236" spans="1:17" ht="15.75" x14ac:dyDescent="0.25">
      <c r="A1236" s="10" t="s">
        <v>1136</v>
      </c>
      <c r="B1236" s="7" t="str">
        <f>VLOOKUP($A1236,'Customer Names'!$A$1:$E$2336,4,FALSE)</f>
        <v xml:space="preserve">  Sarah M</v>
      </c>
      <c r="C1236" s="7">
        <f>VLOOKUP($A1236,'Medical Examinations'!$A$1:$P$2336,2,FALSE)</f>
        <v>39.799999999999997</v>
      </c>
      <c r="D1236" s="7">
        <f>VLOOKUP($A1236,'Medical Examinations'!$A$1:$P$2336,3,FALSE)</f>
        <v>5.66</v>
      </c>
      <c r="E1236" s="7" t="str">
        <f>VLOOKUP($A1236,'Medical Examinations'!$A$1:$P$2336,13,FALSE)</f>
        <v>No</v>
      </c>
      <c r="F1236" s="7" t="str">
        <f>VLOOKUP($A1236,'Medical Examinations'!$A$1:$P$2336,5,FALSE)</f>
        <v>No</v>
      </c>
      <c r="G1236" s="7" t="str">
        <f>VLOOKUP($A1236,'Medical Examinations'!$A$1:$P$2336,6,FALSE)</f>
        <v>Yes</v>
      </c>
      <c r="H1236" s="7">
        <f>VLOOKUP($A1236,'Medical Examinations'!$A$1:$P$2336,12,FALSE)</f>
        <v>1</v>
      </c>
      <c r="I1236" s="7" t="str">
        <f>VLOOKUP($A1236,'Medical Examinations'!$A$1:$P$2336,14,FALSE)</f>
        <v>No</v>
      </c>
      <c r="J1236" s="7" t="str">
        <f>VLOOKUP($A1236,'Medical Examinations'!$A$1:$P$2336,15,FALSE)</f>
        <v>Obesity</v>
      </c>
      <c r="K1236" s="7" t="str">
        <f>VLOOKUP($A1236,'Medical Examinations'!$A$1:$P$2336,16,FALSE)</f>
        <v>Normal</v>
      </c>
      <c r="L1236" s="12">
        <f>VLOOKUP($A1236,'Hospitalisation Details'!$A$1:$U$2344,18,FALSE)</f>
        <v>34304</v>
      </c>
      <c r="M1236" s="21">
        <f>VLOOKUP($A1236,'Hospitalisation Details'!$A$1:$U$2344,21,FALSE)</f>
        <v>9010.2000000000007</v>
      </c>
      <c r="N1236" s="9" t="str">
        <f>VLOOKUP($A1236,'Hospitalisation Details'!$A$1:$U$2344,14,FALSE)</f>
        <v>tier - 2</v>
      </c>
      <c r="O1236" s="9" t="str">
        <f>VLOOKUP($A1236,'Hospitalisation Details'!$A$1:$U$2344,15,FALSE)</f>
        <v>tier - 3</v>
      </c>
      <c r="P1236" s="9" t="str">
        <f>VLOOKUP($A1236,'Hospitalisation Details'!$A$1:$U$2344,16,FALSE)</f>
        <v>R1026</v>
      </c>
      <c r="Q1236" s="9">
        <f>VLOOKUP($A1236,'Hospitalisation Details'!$A$1:$U$2344,20,FALSE)</f>
        <v>29</v>
      </c>
    </row>
    <row r="1237" spans="1:17" ht="15.75" x14ac:dyDescent="0.25">
      <c r="A1237" s="10" t="s">
        <v>1135</v>
      </c>
      <c r="B1237" s="7" t="str">
        <f>VLOOKUP($A1237,'Customer Names'!$A$1:$E$2336,4,FALSE)</f>
        <v xml:space="preserve">  Kristin C</v>
      </c>
      <c r="C1237" s="7">
        <f>VLOOKUP($A1237,'Medical Examinations'!$A$1:$P$2336,2,FALSE)</f>
        <v>26.36</v>
      </c>
      <c r="D1237" s="7">
        <f>VLOOKUP($A1237,'Medical Examinations'!$A$1:$P$2336,3,FALSE)</f>
        <v>4.32</v>
      </c>
      <c r="E1237" s="7" t="str">
        <f>VLOOKUP($A1237,'Medical Examinations'!$A$1:$P$2336,13,FALSE)</f>
        <v>No</v>
      </c>
      <c r="F1237" s="7" t="str">
        <f>VLOOKUP($A1237,'Medical Examinations'!$A$1:$P$2336,5,FALSE)</f>
        <v>No</v>
      </c>
      <c r="G1237" s="7" t="str">
        <f>VLOOKUP($A1237,'Medical Examinations'!$A$1:$P$2336,6,FALSE)</f>
        <v>Yes</v>
      </c>
      <c r="H1237" s="7">
        <f>VLOOKUP($A1237,'Medical Examinations'!$A$1:$P$2336,12,FALSE)</f>
        <v>1</v>
      </c>
      <c r="I1237" s="7" t="str">
        <f>VLOOKUP($A1237,'Medical Examinations'!$A$1:$P$2336,14,FALSE)</f>
        <v>No</v>
      </c>
      <c r="J1237" s="7" t="str">
        <f>VLOOKUP($A1237,'Medical Examinations'!$A$1:$P$2336,15,FALSE)</f>
        <v>Over weight</v>
      </c>
      <c r="K1237" s="7" t="str">
        <f>VLOOKUP($A1237,'Medical Examinations'!$A$1:$P$2336,16,FALSE)</f>
        <v>Normal</v>
      </c>
      <c r="L1237" s="12">
        <f>VLOOKUP($A1237,'Hospitalisation Details'!$A$1:$U$2344,18,FALSE)</f>
        <v>29205</v>
      </c>
      <c r="M1237" s="21">
        <f>VLOOKUP($A1237,'Hospitalisation Details'!$A$1:$U$2344,21,FALSE)</f>
        <v>8998.43</v>
      </c>
      <c r="N1237" s="9" t="str">
        <f>VLOOKUP($A1237,'Hospitalisation Details'!$A$1:$U$2344,14,FALSE)</f>
        <v>tier - 2</v>
      </c>
      <c r="O1237" s="9" t="str">
        <f>VLOOKUP($A1237,'Hospitalisation Details'!$A$1:$U$2344,15,FALSE)</f>
        <v>tier - 1</v>
      </c>
      <c r="P1237" s="9" t="str">
        <f>VLOOKUP($A1237,'Hospitalisation Details'!$A$1:$U$2344,16,FALSE)</f>
        <v>R1025</v>
      </c>
      <c r="Q1237" s="9">
        <f>VLOOKUP($A1237,'Hospitalisation Details'!$A$1:$U$2344,20,FALSE)</f>
        <v>43</v>
      </c>
    </row>
    <row r="1238" spans="1:17" ht="15.75" x14ac:dyDescent="0.25">
      <c r="A1238" s="10" t="s">
        <v>1134</v>
      </c>
      <c r="B1238" s="7" t="str">
        <f>VLOOKUP($A1238,'Customer Names'!$A$1:$E$2336,4,FALSE)</f>
        <v xml:space="preserve">  Casey M</v>
      </c>
      <c r="C1238" s="7">
        <f>VLOOKUP($A1238,'Medical Examinations'!$A$1:$P$2336,2,FALSE)</f>
        <v>29.925000000000001</v>
      </c>
      <c r="D1238" s="7">
        <f>VLOOKUP($A1238,'Medical Examinations'!$A$1:$P$2336,3,FALSE)</f>
        <v>8.2899999999999991</v>
      </c>
      <c r="E1238" s="7" t="str">
        <f>VLOOKUP($A1238,'Medical Examinations'!$A$1:$P$2336,13,FALSE)</f>
        <v>No</v>
      </c>
      <c r="F1238" s="7" t="str">
        <f>VLOOKUP($A1238,'Medical Examinations'!$A$1:$P$2336,5,FALSE)</f>
        <v>No</v>
      </c>
      <c r="G1238" s="7" t="str">
        <f>VLOOKUP($A1238,'Medical Examinations'!$A$1:$P$2336,6,FALSE)</f>
        <v>No</v>
      </c>
      <c r="H1238" s="7">
        <f>VLOOKUP($A1238,'Medical Examinations'!$A$1:$P$2336,12,FALSE)</f>
        <v>2</v>
      </c>
      <c r="I1238" s="7" t="str">
        <f>VLOOKUP($A1238,'Medical Examinations'!$A$1:$P$2336,14,FALSE)</f>
        <v>No</v>
      </c>
      <c r="J1238" s="7" t="str">
        <f>VLOOKUP($A1238,'Medical Examinations'!$A$1:$P$2336,15,FALSE)</f>
        <v>Over weight</v>
      </c>
      <c r="K1238" s="7" t="str">
        <f>VLOOKUP($A1238,'Medical Examinations'!$A$1:$P$2336,16,FALSE)</f>
        <v>Diabetes</v>
      </c>
      <c r="L1238" s="12">
        <f>VLOOKUP($A1238,'Hospitalisation Details'!$A$1:$U$2344,18,FALSE)</f>
        <v>26948</v>
      </c>
      <c r="M1238" s="21">
        <f>VLOOKUP($A1238,'Hospitalisation Details'!$A$1:$U$2344,21,FALSE)</f>
        <v>8988.16</v>
      </c>
      <c r="N1238" s="9" t="str">
        <f>VLOOKUP($A1238,'Hospitalisation Details'!$A$1:$U$2344,14,FALSE)</f>
        <v>tier - 2</v>
      </c>
      <c r="O1238" s="9" t="str">
        <f>VLOOKUP($A1238,'Hospitalisation Details'!$A$1:$U$2344,15,FALSE)</f>
        <v>tier - 1</v>
      </c>
      <c r="P1238" s="9" t="str">
        <f>VLOOKUP($A1238,'Hospitalisation Details'!$A$1:$U$2344,16,FALSE)</f>
        <v>R1012</v>
      </c>
      <c r="Q1238" s="9">
        <f>VLOOKUP($A1238,'Hospitalisation Details'!$A$1:$U$2344,20,FALSE)</f>
        <v>49</v>
      </c>
    </row>
    <row r="1239" spans="1:17" ht="15.75" x14ac:dyDescent="0.25">
      <c r="A1239" s="10" t="s">
        <v>1133</v>
      </c>
      <c r="B1239" s="7" t="str">
        <f>VLOOKUP($A1239,'Customer Names'!$A$1:$E$2336,4,FALSE)</f>
        <v xml:space="preserve">  Samuel</v>
      </c>
      <c r="C1239" s="7">
        <f>VLOOKUP($A1239,'Medical Examinations'!$A$1:$P$2336,2,FALSE)</f>
        <v>37.29</v>
      </c>
      <c r="D1239" s="7">
        <f>VLOOKUP($A1239,'Medical Examinations'!$A$1:$P$2336,3,FALSE)</f>
        <v>10.46</v>
      </c>
      <c r="E1239" s="7" t="str">
        <f>VLOOKUP($A1239,'Medical Examinations'!$A$1:$P$2336,13,FALSE)</f>
        <v>No</v>
      </c>
      <c r="F1239" s="7" t="str">
        <f>VLOOKUP($A1239,'Medical Examinations'!$A$1:$P$2336,5,FALSE)</f>
        <v>No</v>
      </c>
      <c r="G1239" s="7" t="str">
        <f>VLOOKUP($A1239,'Medical Examinations'!$A$1:$P$2336,6,FALSE)</f>
        <v>No</v>
      </c>
      <c r="H1239" s="7" t="str">
        <f>VLOOKUP($A1239,'Medical Examinations'!$A$1:$P$2336,12,FALSE)</f>
        <v>0</v>
      </c>
      <c r="I1239" s="7" t="str">
        <f>VLOOKUP($A1239,'Medical Examinations'!$A$1:$P$2336,14,FALSE)</f>
        <v>No</v>
      </c>
      <c r="J1239" s="7" t="str">
        <f>VLOOKUP($A1239,'Medical Examinations'!$A$1:$P$2336,15,FALSE)</f>
        <v>Obesity</v>
      </c>
      <c r="K1239" s="7" t="str">
        <f>VLOOKUP($A1239,'Medical Examinations'!$A$1:$P$2336,16,FALSE)</f>
        <v>Diabetes</v>
      </c>
      <c r="L1239" s="12">
        <f>VLOOKUP($A1239,'Hospitalisation Details'!$A$1:$U$2344,18,FALSE)</f>
        <v>27231</v>
      </c>
      <c r="M1239" s="21">
        <f>VLOOKUP($A1239,'Hospitalisation Details'!$A$1:$U$2344,21,FALSE)</f>
        <v>8978.19</v>
      </c>
      <c r="N1239" s="9" t="str">
        <f>VLOOKUP($A1239,'Hospitalisation Details'!$A$1:$U$2344,14,FALSE)</f>
        <v>tier - 2</v>
      </c>
      <c r="O1239" s="9" t="str">
        <f>VLOOKUP($A1239,'Hospitalisation Details'!$A$1:$U$2344,15,FALSE)</f>
        <v>tier - 2</v>
      </c>
      <c r="P1239" s="9" t="str">
        <f>VLOOKUP($A1239,'Hospitalisation Details'!$A$1:$U$2344,16,FALSE)</f>
        <v>R1013</v>
      </c>
      <c r="Q1239" s="9">
        <f>VLOOKUP($A1239,'Hospitalisation Details'!$A$1:$U$2344,20,FALSE)</f>
        <v>48</v>
      </c>
    </row>
    <row r="1240" spans="1:17" ht="15.75" x14ac:dyDescent="0.25">
      <c r="A1240" s="10" t="s">
        <v>1132</v>
      </c>
      <c r="B1240" s="7" t="str">
        <f>VLOOKUP($A1240,'Customer Names'!$A$1:$E$2336,4,FALSE)</f>
        <v xml:space="preserve">  Braulio</v>
      </c>
      <c r="C1240" s="7">
        <f>VLOOKUP($A1240,'Medical Examinations'!$A$1:$P$2336,2,FALSE)</f>
        <v>30.2</v>
      </c>
      <c r="D1240" s="7">
        <f>VLOOKUP($A1240,'Medical Examinations'!$A$1:$P$2336,3,FALSE)</f>
        <v>11.96</v>
      </c>
      <c r="E1240" s="7" t="str">
        <f>VLOOKUP($A1240,'Medical Examinations'!$A$1:$P$2336,13,FALSE)</f>
        <v>No</v>
      </c>
      <c r="F1240" s="7" t="str">
        <f>VLOOKUP($A1240,'Medical Examinations'!$A$1:$P$2336,5,FALSE)</f>
        <v>No</v>
      </c>
      <c r="G1240" s="7" t="str">
        <f>VLOOKUP($A1240,'Medical Examinations'!$A$1:$P$2336,6,FALSE)</f>
        <v>No</v>
      </c>
      <c r="H1240" s="7" t="str">
        <f>VLOOKUP($A1240,'Medical Examinations'!$A$1:$P$2336,12,FALSE)</f>
        <v>0</v>
      </c>
      <c r="I1240" s="7" t="str">
        <f>VLOOKUP($A1240,'Medical Examinations'!$A$1:$P$2336,14,FALSE)</f>
        <v>No</v>
      </c>
      <c r="J1240" s="7" t="str">
        <f>VLOOKUP($A1240,'Medical Examinations'!$A$1:$P$2336,15,FALSE)</f>
        <v>Obesity</v>
      </c>
      <c r="K1240" s="7" t="str">
        <f>VLOOKUP($A1240,'Medical Examinations'!$A$1:$P$2336,16,FALSE)</f>
        <v>Diabetes</v>
      </c>
      <c r="L1240" s="12">
        <f>VLOOKUP($A1240,'Hospitalisation Details'!$A$1:$U$2344,18,FALSE)</f>
        <v>27280</v>
      </c>
      <c r="M1240" s="21">
        <f>VLOOKUP($A1240,'Hospitalisation Details'!$A$1:$U$2344,21,FALSE)</f>
        <v>8968.33</v>
      </c>
      <c r="N1240" s="9" t="str">
        <f>VLOOKUP($A1240,'Hospitalisation Details'!$A$1:$U$2344,14,FALSE)</f>
        <v>tier - 3</v>
      </c>
      <c r="O1240" s="9" t="str">
        <f>VLOOKUP($A1240,'Hospitalisation Details'!$A$1:$U$2344,15,FALSE)</f>
        <v>tier - 2</v>
      </c>
      <c r="P1240" s="9" t="str">
        <f>VLOOKUP($A1240,'Hospitalisation Details'!$A$1:$U$2344,16,FALSE)</f>
        <v>R1011</v>
      </c>
      <c r="Q1240" s="9">
        <f>VLOOKUP($A1240,'Hospitalisation Details'!$A$1:$U$2344,20,FALSE)</f>
        <v>48</v>
      </c>
    </row>
    <row r="1241" spans="1:17" ht="15.75" x14ac:dyDescent="0.25">
      <c r="A1241" s="10" t="s">
        <v>1131</v>
      </c>
      <c r="B1241" s="7" t="str">
        <f>VLOOKUP($A1241,'Customer Names'!$A$1:$E$2336,4,FALSE)</f>
        <v xml:space="preserve">  Anne-Marie</v>
      </c>
      <c r="C1241" s="7">
        <f>VLOOKUP($A1241,'Medical Examinations'!$A$1:$P$2336,2,FALSE)</f>
        <v>24.225000000000001</v>
      </c>
      <c r="D1241" s="7">
        <f>VLOOKUP($A1241,'Medical Examinations'!$A$1:$P$2336,3,FALSE)</f>
        <v>4.25</v>
      </c>
      <c r="E1241" s="7" t="str">
        <f>VLOOKUP($A1241,'Medical Examinations'!$A$1:$P$2336,13,FALSE)</f>
        <v>Yes</v>
      </c>
      <c r="F1241" s="7" t="str">
        <f>VLOOKUP($A1241,'Medical Examinations'!$A$1:$P$2336,5,FALSE)</f>
        <v>No</v>
      </c>
      <c r="G1241" s="7" t="str">
        <f>VLOOKUP($A1241,'Medical Examinations'!$A$1:$P$2336,6,FALSE)</f>
        <v>Yes</v>
      </c>
      <c r="H1241" s="7">
        <f>VLOOKUP($A1241,'Medical Examinations'!$A$1:$P$2336,12,FALSE)</f>
        <v>1</v>
      </c>
      <c r="I1241" s="7" t="str">
        <f>VLOOKUP($A1241,'Medical Examinations'!$A$1:$P$2336,14,FALSE)</f>
        <v>No</v>
      </c>
      <c r="J1241" s="7" t="str">
        <f>VLOOKUP($A1241,'Medical Examinations'!$A$1:$P$2336,15,FALSE)</f>
        <v>Normal weight</v>
      </c>
      <c r="K1241" s="7" t="str">
        <f>VLOOKUP($A1241,'Medical Examinations'!$A$1:$P$2336,16,FALSE)</f>
        <v>Normal</v>
      </c>
      <c r="L1241" s="12">
        <f>VLOOKUP($A1241,'Hospitalisation Details'!$A$1:$U$2344,18,FALSE)</f>
        <v>30512</v>
      </c>
      <c r="M1241" s="21">
        <f>VLOOKUP($A1241,'Hospitalisation Details'!$A$1:$U$2344,21,FALSE)</f>
        <v>8965.7999999999993</v>
      </c>
      <c r="N1241" s="9" t="str">
        <f>VLOOKUP($A1241,'Hospitalisation Details'!$A$1:$U$2344,14,FALSE)</f>
        <v>tier - 2</v>
      </c>
      <c r="O1241" s="9" t="str">
        <f>VLOOKUP($A1241,'Hospitalisation Details'!$A$1:$U$2344,15,FALSE)</f>
        <v>tier - 3</v>
      </c>
      <c r="P1241" s="9" t="str">
        <f>VLOOKUP($A1241,'Hospitalisation Details'!$A$1:$U$2344,16,FALSE)</f>
        <v>R1012</v>
      </c>
      <c r="Q1241" s="9">
        <f>VLOOKUP($A1241,'Hospitalisation Details'!$A$1:$U$2344,20,FALSE)</f>
        <v>39</v>
      </c>
    </row>
    <row r="1242" spans="1:17" ht="15.75" x14ac:dyDescent="0.25">
      <c r="A1242" s="10" t="s">
        <v>1130</v>
      </c>
      <c r="B1242" s="7" t="str">
        <f>VLOOKUP($A1242,'Customer Names'!$A$1:$E$2336,4,FALSE)</f>
        <v xml:space="preserve">  Samuel K</v>
      </c>
      <c r="C1242" s="7">
        <f>VLOOKUP($A1242,'Medical Examinations'!$A$1:$P$2336,2,FALSE)</f>
        <v>31.445</v>
      </c>
      <c r="D1242" s="7">
        <f>VLOOKUP($A1242,'Medical Examinations'!$A$1:$P$2336,3,FALSE)</f>
        <v>8.33</v>
      </c>
      <c r="E1242" s="7" t="str">
        <f>VLOOKUP($A1242,'Medical Examinations'!$A$1:$P$2336,13,FALSE)</f>
        <v>No</v>
      </c>
      <c r="F1242" s="7" t="str">
        <f>VLOOKUP($A1242,'Medical Examinations'!$A$1:$P$2336,5,FALSE)</f>
        <v>No</v>
      </c>
      <c r="G1242" s="7" t="str">
        <f>VLOOKUP($A1242,'Medical Examinations'!$A$1:$P$2336,6,FALSE)</f>
        <v>No</v>
      </c>
      <c r="H1242" s="7" t="str">
        <f>VLOOKUP($A1242,'Medical Examinations'!$A$1:$P$2336,12,FALSE)</f>
        <v>0</v>
      </c>
      <c r="I1242" s="7" t="str">
        <f>VLOOKUP($A1242,'Medical Examinations'!$A$1:$P$2336,14,FALSE)</f>
        <v>No</v>
      </c>
      <c r="J1242" s="7" t="str">
        <f>VLOOKUP($A1242,'Medical Examinations'!$A$1:$P$2336,15,FALSE)</f>
        <v>Obesity</v>
      </c>
      <c r="K1242" s="7" t="str">
        <f>VLOOKUP($A1242,'Medical Examinations'!$A$1:$P$2336,16,FALSE)</f>
        <v>Diabetes</v>
      </c>
      <c r="L1242" s="12">
        <f>VLOOKUP($A1242,'Hospitalisation Details'!$A$1:$U$2344,18,FALSE)</f>
        <v>27258</v>
      </c>
      <c r="M1242" s="21">
        <f>VLOOKUP($A1242,'Hospitalisation Details'!$A$1:$U$2344,21,FALSE)</f>
        <v>8964.06</v>
      </c>
      <c r="N1242" s="9" t="str">
        <f>VLOOKUP($A1242,'Hospitalisation Details'!$A$1:$U$2344,14,FALSE)</f>
        <v>tier - 3</v>
      </c>
      <c r="O1242" s="9" t="str">
        <f>VLOOKUP($A1242,'Hospitalisation Details'!$A$1:$U$2344,15,FALSE)</f>
        <v>tier - 2</v>
      </c>
      <c r="P1242" s="9" t="str">
        <f>VLOOKUP($A1242,'Hospitalisation Details'!$A$1:$U$2344,16,FALSE)</f>
        <v>R1016</v>
      </c>
      <c r="Q1242" s="9">
        <f>VLOOKUP($A1242,'Hospitalisation Details'!$A$1:$U$2344,20,FALSE)</f>
        <v>48</v>
      </c>
    </row>
    <row r="1243" spans="1:17" ht="15.75" x14ac:dyDescent="0.25">
      <c r="A1243" s="10" t="s">
        <v>1129</v>
      </c>
      <c r="B1243" s="7" t="str">
        <f>VLOOKUP($A1243,'Customer Names'!$A$1:$E$2336,4,FALSE)</f>
        <v xml:space="preserve">  Yuki</v>
      </c>
      <c r="C1243" s="7">
        <f>VLOOKUP($A1243,'Medical Examinations'!$A$1:$P$2336,2,FALSE)</f>
        <v>38.880000000000003</v>
      </c>
      <c r="D1243" s="7">
        <f>VLOOKUP($A1243,'Medical Examinations'!$A$1:$P$2336,3,FALSE)</f>
        <v>4.29</v>
      </c>
      <c r="E1243" s="7" t="str">
        <f>VLOOKUP($A1243,'Medical Examinations'!$A$1:$P$2336,13,FALSE)</f>
        <v>No</v>
      </c>
      <c r="F1243" s="7" t="str">
        <f>VLOOKUP($A1243,'Medical Examinations'!$A$1:$P$2336,5,FALSE)</f>
        <v>No</v>
      </c>
      <c r="G1243" s="7" t="str">
        <f>VLOOKUP($A1243,'Medical Examinations'!$A$1:$P$2336,6,FALSE)</f>
        <v>No</v>
      </c>
      <c r="H1243" s="7">
        <f>VLOOKUP($A1243,'Medical Examinations'!$A$1:$P$2336,12,FALSE)</f>
        <v>1</v>
      </c>
      <c r="I1243" s="7" t="str">
        <f>VLOOKUP($A1243,'Medical Examinations'!$A$1:$P$2336,14,FALSE)</f>
        <v>No</v>
      </c>
      <c r="J1243" s="7" t="str">
        <f>VLOOKUP($A1243,'Medical Examinations'!$A$1:$P$2336,15,FALSE)</f>
        <v>Obesity</v>
      </c>
      <c r="K1243" s="7" t="str">
        <f>VLOOKUP($A1243,'Medical Examinations'!$A$1:$P$2336,16,FALSE)</f>
        <v>Normal</v>
      </c>
      <c r="L1243" s="12">
        <f>VLOOKUP($A1243,'Hospitalisation Details'!$A$1:$U$2344,18,FALSE)</f>
        <v>33874</v>
      </c>
      <c r="M1243" s="21">
        <f>VLOOKUP($A1243,'Hospitalisation Details'!$A$1:$U$2344,21,FALSE)</f>
        <v>8954.99</v>
      </c>
      <c r="N1243" s="9" t="str">
        <f>VLOOKUP($A1243,'Hospitalisation Details'!$A$1:$U$2344,14,FALSE)</f>
        <v>tier - 2</v>
      </c>
      <c r="O1243" s="9" t="str">
        <f>VLOOKUP($A1243,'Hospitalisation Details'!$A$1:$U$2344,15,FALSE)</f>
        <v>tier - 3</v>
      </c>
      <c r="P1243" s="9" t="str">
        <f>VLOOKUP($A1243,'Hospitalisation Details'!$A$1:$U$2344,16,FALSE)</f>
        <v>R1026</v>
      </c>
      <c r="Q1243" s="9">
        <f>VLOOKUP($A1243,'Hospitalisation Details'!$A$1:$U$2344,20,FALSE)</f>
        <v>30</v>
      </c>
    </row>
    <row r="1244" spans="1:17" ht="15.75" x14ac:dyDescent="0.25">
      <c r="A1244" s="10" t="s">
        <v>1128</v>
      </c>
      <c r="B1244" s="7" t="str">
        <f>VLOOKUP($A1244,'Customer Names'!$A$1:$E$2336,4,FALSE)</f>
        <v xml:space="preserve">  Rafer</v>
      </c>
      <c r="C1244" s="7">
        <f>VLOOKUP($A1244,'Medical Examinations'!$A$1:$P$2336,2,FALSE)</f>
        <v>43.89</v>
      </c>
      <c r="D1244" s="7">
        <f>VLOOKUP($A1244,'Medical Examinations'!$A$1:$P$2336,3,FALSE)</f>
        <v>6.32</v>
      </c>
      <c r="E1244" s="7" t="str">
        <f>VLOOKUP($A1244,'Medical Examinations'!$A$1:$P$2336,13,FALSE)</f>
        <v>Yes</v>
      </c>
      <c r="F1244" s="7" t="str">
        <f>VLOOKUP($A1244,'Medical Examinations'!$A$1:$P$2336,5,FALSE)</f>
        <v>No</v>
      </c>
      <c r="G1244" s="7" t="str">
        <f>VLOOKUP($A1244,'Medical Examinations'!$A$1:$P$2336,6,FALSE)</f>
        <v>No</v>
      </c>
      <c r="H1244" s="7" t="str">
        <f>VLOOKUP($A1244,'Medical Examinations'!$A$1:$P$2336,12,FALSE)</f>
        <v>0</v>
      </c>
      <c r="I1244" s="7" t="str">
        <f>VLOOKUP($A1244,'Medical Examinations'!$A$1:$P$2336,14,FALSE)</f>
        <v>No</v>
      </c>
      <c r="J1244" s="7" t="str">
        <f>VLOOKUP($A1244,'Medical Examinations'!$A$1:$P$2336,15,FALSE)</f>
        <v>Obesity</v>
      </c>
      <c r="K1244" s="7" t="str">
        <f>VLOOKUP($A1244,'Medical Examinations'!$A$1:$P$2336,16,FALSE)</f>
        <v>Prediabetes</v>
      </c>
      <c r="L1244" s="12">
        <f>VLOOKUP($A1244,'Hospitalisation Details'!$A$1:$U$2344,18,FALSE)</f>
        <v>28119</v>
      </c>
      <c r="M1244" s="21">
        <f>VLOOKUP($A1244,'Hospitalisation Details'!$A$1:$U$2344,21,FALSE)</f>
        <v>8944.1200000000008</v>
      </c>
      <c r="N1244" s="9" t="str">
        <f>VLOOKUP($A1244,'Hospitalisation Details'!$A$1:$U$2344,14,FALSE)</f>
        <v>tier - 3</v>
      </c>
      <c r="O1244" s="9" t="str">
        <f>VLOOKUP($A1244,'Hospitalisation Details'!$A$1:$U$2344,15,FALSE)</f>
        <v>tier - 2</v>
      </c>
      <c r="P1244" s="9" t="str">
        <f>VLOOKUP($A1244,'Hospitalisation Details'!$A$1:$U$2344,16,FALSE)</f>
        <v>R1013</v>
      </c>
      <c r="Q1244" s="9">
        <f>VLOOKUP($A1244,'Hospitalisation Details'!$A$1:$U$2344,20,FALSE)</f>
        <v>46</v>
      </c>
    </row>
    <row r="1245" spans="1:17" ht="15.75" x14ac:dyDescent="0.25">
      <c r="A1245" s="10" t="s">
        <v>1127</v>
      </c>
      <c r="B1245" s="7" t="str">
        <f>VLOOKUP($A1245,'Customer Names'!$A$1:$E$2336,4,FALSE)</f>
        <v xml:space="preserve">  Claire</v>
      </c>
      <c r="C1245" s="7">
        <f>VLOOKUP($A1245,'Medical Examinations'!$A$1:$P$2336,2,FALSE)</f>
        <v>25.6</v>
      </c>
      <c r="D1245" s="7">
        <f>VLOOKUP($A1245,'Medical Examinations'!$A$1:$P$2336,3,FALSE)</f>
        <v>5.65</v>
      </c>
      <c r="E1245" s="7" t="str">
        <f>VLOOKUP($A1245,'Medical Examinations'!$A$1:$P$2336,13,FALSE)</f>
        <v>No</v>
      </c>
      <c r="F1245" s="7" t="str">
        <f>VLOOKUP($A1245,'Medical Examinations'!$A$1:$P$2336,5,FALSE)</f>
        <v>No</v>
      </c>
      <c r="G1245" s="7" t="str">
        <f>VLOOKUP($A1245,'Medical Examinations'!$A$1:$P$2336,6,FALSE)</f>
        <v>No</v>
      </c>
      <c r="H1245" s="7">
        <f>VLOOKUP($A1245,'Medical Examinations'!$A$1:$P$2336,12,FALSE)</f>
        <v>2</v>
      </c>
      <c r="I1245" s="7" t="str">
        <f>VLOOKUP($A1245,'Medical Examinations'!$A$1:$P$2336,14,FALSE)</f>
        <v>No</v>
      </c>
      <c r="J1245" s="7" t="str">
        <f>VLOOKUP($A1245,'Medical Examinations'!$A$1:$P$2336,15,FALSE)</f>
        <v>Over weight</v>
      </c>
      <c r="K1245" s="7" t="str">
        <f>VLOOKUP($A1245,'Medical Examinations'!$A$1:$P$2336,16,FALSE)</f>
        <v>Normal</v>
      </c>
      <c r="L1245" s="12">
        <f>VLOOKUP($A1245,'Hospitalisation Details'!$A$1:$U$2344,18,FALSE)</f>
        <v>26456</v>
      </c>
      <c r="M1245" s="21">
        <f>VLOOKUP($A1245,'Hospitalisation Details'!$A$1:$U$2344,21,FALSE)</f>
        <v>8932.08</v>
      </c>
      <c r="N1245" s="9" t="str">
        <f>VLOOKUP($A1245,'Hospitalisation Details'!$A$1:$U$2344,14,FALSE)</f>
        <v>tier - 2</v>
      </c>
      <c r="O1245" s="9" t="str">
        <f>VLOOKUP($A1245,'Hospitalisation Details'!$A$1:$U$2344,15,FALSE)</f>
        <v>tier - 1</v>
      </c>
      <c r="P1245" s="9" t="str">
        <f>VLOOKUP($A1245,'Hospitalisation Details'!$A$1:$U$2344,16,FALSE)</f>
        <v>R1011</v>
      </c>
      <c r="Q1245" s="9">
        <f>VLOOKUP($A1245,'Hospitalisation Details'!$A$1:$U$2344,20,FALSE)</f>
        <v>51</v>
      </c>
    </row>
    <row r="1246" spans="1:17" ht="15.75" x14ac:dyDescent="0.25">
      <c r="A1246" s="10" t="s">
        <v>1126</v>
      </c>
      <c r="B1246" s="7" t="str">
        <f>VLOOKUP($A1246,'Customer Names'!$A$1:$E$2336,4,FALSE)</f>
        <v xml:space="preserve">  Erynn J</v>
      </c>
      <c r="C1246" s="7">
        <f>VLOOKUP($A1246,'Medical Examinations'!$A$1:$P$2336,2,FALSE)</f>
        <v>29.545000000000002</v>
      </c>
      <c r="D1246" s="7">
        <f>VLOOKUP($A1246,'Medical Examinations'!$A$1:$P$2336,3,FALSE)</f>
        <v>8.41</v>
      </c>
      <c r="E1246" s="7" t="str">
        <f>VLOOKUP($A1246,'Medical Examinations'!$A$1:$P$2336,13,FALSE)</f>
        <v>Yes</v>
      </c>
      <c r="F1246" s="7" t="str">
        <f>VLOOKUP($A1246,'Medical Examinations'!$A$1:$P$2336,5,FALSE)</f>
        <v>No</v>
      </c>
      <c r="G1246" s="7" t="str">
        <f>VLOOKUP($A1246,'Medical Examinations'!$A$1:$P$2336,6,FALSE)</f>
        <v>No</v>
      </c>
      <c r="H1246" s="7">
        <f>VLOOKUP($A1246,'Medical Examinations'!$A$1:$P$2336,12,FALSE)</f>
        <v>1</v>
      </c>
      <c r="I1246" s="7" t="str">
        <f>VLOOKUP($A1246,'Medical Examinations'!$A$1:$P$2336,14,FALSE)</f>
        <v>No</v>
      </c>
      <c r="J1246" s="7" t="str">
        <f>VLOOKUP($A1246,'Medical Examinations'!$A$1:$P$2336,15,FALSE)</f>
        <v>Over weight</v>
      </c>
      <c r="K1246" s="7" t="str">
        <f>VLOOKUP($A1246,'Medical Examinations'!$A$1:$P$2336,16,FALSE)</f>
        <v>Diabetes</v>
      </c>
      <c r="L1246" s="12">
        <f>VLOOKUP($A1246,'Hospitalisation Details'!$A$1:$U$2344,18,FALSE)</f>
        <v>27582</v>
      </c>
      <c r="M1246" s="21">
        <f>VLOOKUP($A1246,'Hospitalisation Details'!$A$1:$U$2344,21,FALSE)</f>
        <v>8930.93</v>
      </c>
      <c r="N1246" s="9" t="str">
        <f>VLOOKUP($A1246,'Hospitalisation Details'!$A$1:$U$2344,14,FALSE)</f>
        <v>tier - 2</v>
      </c>
      <c r="O1246" s="9" t="str">
        <f>VLOOKUP($A1246,'Hospitalisation Details'!$A$1:$U$2344,15,FALSE)</f>
        <v>tier - 2</v>
      </c>
      <c r="P1246" s="9" t="str">
        <f>VLOOKUP($A1246,'Hospitalisation Details'!$A$1:$U$2344,16,FALSE)</f>
        <v>R1012</v>
      </c>
      <c r="Q1246" s="9">
        <f>VLOOKUP($A1246,'Hospitalisation Details'!$A$1:$U$2344,20,FALSE)</f>
        <v>47</v>
      </c>
    </row>
    <row r="1247" spans="1:17" ht="15.75" x14ac:dyDescent="0.25">
      <c r="A1247" s="10" t="s">
        <v>1125</v>
      </c>
      <c r="B1247" s="7" t="str">
        <f>VLOOKUP($A1247,'Customer Names'!$A$1:$E$2336,4,FALSE)</f>
        <v xml:space="preserve">  Mahesh</v>
      </c>
      <c r="C1247" s="7">
        <f>VLOOKUP($A1247,'Medical Examinations'!$A$1:$P$2336,2,FALSE)</f>
        <v>23.25</v>
      </c>
      <c r="D1247" s="7">
        <f>VLOOKUP($A1247,'Medical Examinations'!$A$1:$P$2336,3,FALSE)</f>
        <v>11.96</v>
      </c>
      <c r="E1247" s="7" t="str">
        <f>VLOOKUP($A1247,'Medical Examinations'!$A$1:$P$2336,13,FALSE)</f>
        <v>Yes</v>
      </c>
      <c r="F1247" s="7" t="str">
        <f>VLOOKUP($A1247,'Medical Examinations'!$A$1:$P$2336,5,FALSE)</f>
        <v>No</v>
      </c>
      <c r="G1247" s="7" t="str">
        <f>VLOOKUP($A1247,'Medical Examinations'!$A$1:$P$2336,6,FALSE)</f>
        <v>No</v>
      </c>
      <c r="H1247" s="7" t="str">
        <f>VLOOKUP($A1247,'Medical Examinations'!$A$1:$P$2336,12,FALSE)</f>
        <v>0</v>
      </c>
      <c r="I1247" s="7" t="str">
        <f>VLOOKUP($A1247,'Medical Examinations'!$A$1:$P$2336,14,FALSE)</f>
        <v>No</v>
      </c>
      <c r="J1247" s="7" t="str">
        <f>VLOOKUP($A1247,'Medical Examinations'!$A$1:$P$2336,15,FALSE)</f>
        <v>Normal weight</v>
      </c>
      <c r="K1247" s="7" t="str">
        <f>VLOOKUP($A1247,'Medical Examinations'!$A$1:$P$2336,16,FALSE)</f>
        <v>Diabetes</v>
      </c>
      <c r="L1247" s="12">
        <f>VLOOKUP($A1247,'Hospitalisation Details'!$A$1:$U$2344,18,FALSE)</f>
        <v>24721</v>
      </c>
      <c r="M1247" s="21">
        <f>VLOOKUP($A1247,'Hospitalisation Details'!$A$1:$U$2344,21,FALSE)</f>
        <v>8908.4699999999993</v>
      </c>
      <c r="N1247" s="9" t="str">
        <f>VLOOKUP($A1247,'Hospitalisation Details'!$A$1:$U$2344,14,FALSE)</f>
        <v>tier - 3</v>
      </c>
      <c r="O1247" s="9" t="str">
        <f>VLOOKUP($A1247,'Hospitalisation Details'!$A$1:$U$2344,15,FALSE)</f>
        <v>tier - 2</v>
      </c>
      <c r="P1247" s="9" t="str">
        <f>VLOOKUP($A1247,'Hospitalisation Details'!$A$1:$U$2344,16,FALSE)</f>
        <v>R1013</v>
      </c>
      <c r="Q1247" s="9">
        <f>VLOOKUP($A1247,'Hospitalisation Details'!$A$1:$U$2344,20,FALSE)</f>
        <v>55</v>
      </c>
    </row>
    <row r="1248" spans="1:17" ht="15.75" x14ac:dyDescent="0.25">
      <c r="A1248" s="10" t="s">
        <v>1124</v>
      </c>
      <c r="B1248" s="7" t="str">
        <f>VLOOKUP($A1248,'Customer Names'!$A$1:$E$2336,4,FALSE)</f>
        <v xml:space="preserve">  Stanley</v>
      </c>
      <c r="C1248" s="7">
        <f>VLOOKUP($A1248,'Medical Examinations'!$A$1:$P$2336,2,FALSE)</f>
        <v>43.95</v>
      </c>
      <c r="D1248" s="7">
        <f>VLOOKUP($A1248,'Medical Examinations'!$A$1:$P$2336,3,FALSE)</f>
        <v>5.17</v>
      </c>
      <c r="E1248" s="7" t="str">
        <f>VLOOKUP($A1248,'Medical Examinations'!$A$1:$P$2336,13,FALSE)</f>
        <v>Yes</v>
      </c>
      <c r="F1248" s="7" t="str">
        <f>VLOOKUP($A1248,'Medical Examinations'!$A$1:$P$2336,5,FALSE)</f>
        <v>No</v>
      </c>
      <c r="G1248" s="7" t="str">
        <f>VLOOKUP($A1248,'Medical Examinations'!$A$1:$P$2336,6,FALSE)</f>
        <v>Yes</v>
      </c>
      <c r="H1248" s="7">
        <f>VLOOKUP($A1248,'Medical Examinations'!$A$1:$P$2336,12,FALSE)</f>
        <v>1</v>
      </c>
      <c r="I1248" s="7" t="str">
        <f>VLOOKUP($A1248,'Medical Examinations'!$A$1:$P$2336,14,FALSE)</f>
        <v>No</v>
      </c>
      <c r="J1248" s="7" t="str">
        <f>VLOOKUP($A1248,'Medical Examinations'!$A$1:$P$2336,15,FALSE)</f>
        <v>Obesity</v>
      </c>
      <c r="K1248" s="7" t="str">
        <f>VLOOKUP($A1248,'Medical Examinations'!$A$1:$P$2336,16,FALSE)</f>
        <v>Normal</v>
      </c>
      <c r="L1248" s="12">
        <f>VLOOKUP($A1248,'Hospitalisation Details'!$A$1:$U$2344,18,FALSE)</f>
        <v>35762</v>
      </c>
      <c r="M1248" s="21">
        <f>VLOOKUP($A1248,'Hospitalisation Details'!$A$1:$U$2344,21,FALSE)</f>
        <v>8906.14</v>
      </c>
      <c r="N1248" s="9" t="str">
        <f>VLOOKUP($A1248,'Hospitalisation Details'!$A$1:$U$2344,14,FALSE)</f>
        <v>tier - 2</v>
      </c>
      <c r="O1248" s="9" t="str">
        <f>VLOOKUP($A1248,'Hospitalisation Details'!$A$1:$U$2344,15,FALSE)</f>
        <v>tier - 2</v>
      </c>
      <c r="P1248" s="9" t="str">
        <f>VLOOKUP($A1248,'Hospitalisation Details'!$A$1:$U$2344,16,FALSE)</f>
        <v>R1012</v>
      </c>
      <c r="Q1248" s="9">
        <f>VLOOKUP($A1248,'Hospitalisation Details'!$A$1:$U$2344,20,FALSE)</f>
        <v>25</v>
      </c>
    </row>
    <row r="1249" spans="1:17" ht="15.75" x14ac:dyDescent="0.25">
      <c r="A1249" s="10" t="s">
        <v>1123</v>
      </c>
      <c r="B1249" s="7" t="str">
        <f>VLOOKUP($A1249,'Customer Names'!$A$1:$E$2336,4,FALSE)</f>
        <v xml:space="preserve">  Gregory</v>
      </c>
      <c r="C1249" s="7">
        <f>VLOOKUP($A1249,'Medical Examinations'!$A$1:$P$2336,2,FALSE)</f>
        <v>21.85</v>
      </c>
      <c r="D1249" s="7">
        <f>VLOOKUP($A1249,'Medical Examinations'!$A$1:$P$2336,3,FALSE)</f>
        <v>8.76</v>
      </c>
      <c r="E1249" s="7" t="str">
        <f>VLOOKUP($A1249,'Medical Examinations'!$A$1:$P$2336,13,FALSE)</f>
        <v>No</v>
      </c>
      <c r="F1249" s="7" t="str">
        <f>VLOOKUP($A1249,'Medical Examinations'!$A$1:$P$2336,5,FALSE)</f>
        <v>No</v>
      </c>
      <c r="G1249" s="7" t="str">
        <f>VLOOKUP($A1249,'Medical Examinations'!$A$1:$P$2336,6,FALSE)</f>
        <v>No</v>
      </c>
      <c r="H1249" s="7" t="str">
        <f>VLOOKUP($A1249,'Medical Examinations'!$A$1:$P$2336,12,FALSE)</f>
        <v>0</v>
      </c>
      <c r="I1249" s="7" t="str">
        <f>VLOOKUP($A1249,'Medical Examinations'!$A$1:$P$2336,14,FALSE)</f>
        <v>No</v>
      </c>
      <c r="J1249" s="7" t="str">
        <f>VLOOKUP($A1249,'Medical Examinations'!$A$1:$P$2336,15,FALSE)</f>
        <v>Normal weight</v>
      </c>
      <c r="K1249" s="7" t="str">
        <f>VLOOKUP($A1249,'Medical Examinations'!$A$1:$P$2336,16,FALSE)</f>
        <v>Diabetes</v>
      </c>
      <c r="L1249" s="12">
        <f>VLOOKUP($A1249,'Hospitalisation Details'!$A$1:$U$2344,18,FALSE)</f>
        <v>28840</v>
      </c>
      <c r="M1249" s="21">
        <f>VLOOKUP($A1249,'Hospitalisation Details'!$A$1:$U$2344,21,FALSE)</f>
        <v>8891.14</v>
      </c>
      <c r="N1249" s="9" t="str">
        <f>VLOOKUP($A1249,'Hospitalisation Details'!$A$1:$U$2344,14,FALSE)</f>
        <v>tier - 2</v>
      </c>
      <c r="O1249" s="9" t="str">
        <f>VLOOKUP($A1249,'Hospitalisation Details'!$A$1:$U$2344,15,FALSE)</f>
        <v>tier - 3</v>
      </c>
      <c r="P1249" s="9" t="str">
        <f>VLOOKUP($A1249,'Hospitalisation Details'!$A$1:$U$2344,16,FALSE)</f>
        <v>R1017</v>
      </c>
      <c r="Q1249" s="9">
        <f>VLOOKUP($A1249,'Hospitalisation Details'!$A$1:$U$2344,20,FALSE)</f>
        <v>44</v>
      </c>
    </row>
    <row r="1250" spans="1:17" ht="15.75" x14ac:dyDescent="0.25">
      <c r="A1250" s="10" t="s">
        <v>1122</v>
      </c>
      <c r="B1250" s="7" t="str">
        <f>VLOOKUP($A1250,'Customer Names'!$A$1:$E$2336,4,FALSE)</f>
        <v xml:space="preserve">  Eric</v>
      </c>
      <c r="C1250" s="7">
        <f>VLOOKUP($A1250,'Medical Examinations'!$A$1:$P$2336,2,FALSE)</f>
        <v>25.73</v>
      </c>
      <c r="D1250" s="7">
        <f>VLOOKUP($A1250,'Medical Examinations'!$A$1:$P$2336,3,FALSE)</f>
        <v>7.99</v>
      </c>
      <c r="E1250" s="7" t="str">
        <f>VLOOKUP($A1250,'Medical Examinations'!$A$1:$P$2336,13,FALSE)</f>
        <v>No</v>
      </c>
      <c r="F1250" s="7" t="str">
        <f>VLOOKUP($A1250,'Medical Examinations'!$A$1:$P$2336,5,FALSE)</f>
        <v>No</v>
      </c>
      <c r="G1250" s="7" t="str">
        <f>VLOOKUP($A1250,'Medical Examinations'!$A$1:$P$2336,6,FALSE)</f>
        <v>No</v>
      </c>
      <c r="H1250" s="7">
        <f>VLOOKUP($A1250,'Medical Examinations'!$A$1:$P$2336,12,FALSE)</f>
        <v>2</v>
      </c>
      <c r="I1250" s="7" t="str">
        <f>VLOOKUP($A1250,'Medical Examinations'!$A$1:$P$2336,14,FALSE)</f>
        <v>No</v>
      </c>
      <c r="J1250" s="7" t="str">
        <f>VLOOKUP($A1250,'Medical Examinations'!$A$1:$P$2336,15,FALSE)</f>
        <v>Over weight</v>
      </c>
      <c r="K1250" s="7" t="str">
        <f>VLOOKUP($A1250,'Medical Examinations'!$A$1:$P$2336,16,FALSE)</f>
        <v>Diabetes</v>
      </c>
      <c r="L1250" s="12">
        <f>VLOOKUP($A1250,'Hospitalisation Details'!$A$1:$U$2344,18,FALSE)</f>
        <v>26916</v>
      </c>
      <c r="M1250" s="21">
        <f>VLOOKUP($A1250,'Hospitalisation Details'!$A$1:$U$2344,21,FALSE)</f>
        <v>8890.59</v>
      </c>
      <c r="N1250" s="9" t="str">
        <f>VLOOKUP($A1250,'Hospitalisation Details'!$A$1:$U$2344,14,FALSE)</f>
        <v>tier - 2</v>
      </c>
      <c r="O1250" s="9" t="str">
        <f>VLOOKUP($A1250,'Hospitalisation Details'!$A$1:$U$2344,15,FALSE)</f>
        <v>tier - 3</v>
      </c>
      <c r="P1250" s="9" t="str">
        <f>VLOOKUP($A1250,'Hospitalisation Details'!$A$1:$U$2344,16,FALSE)</f>
        <v>R1012</v>
      </c>
      <c r="Q1250" s="9">
        <f>VLOOKUP($A1250,'Hospitalisation Details'!$A$1:$U$2344,20,FALSE)</f>
        <v>49</v>
      </c>
    </row>
    <row r="1251" spans="1:17" ht="15.75" x14ac:dyDescent="0.25">
      <c r="A1251" s="10" t="s">
        <v>1121</v>
      </c>
      <c r="B1251" s="7" t="str">
        <f>VLOOKUP($A1251,'Customer Names'!$A$1:$E$2336,4,FALSE)</f>
        <v xml:space="preserve">  Rachel M</v>
      </c>
      <c r="C1251" s="7">
        <f>VLOOKUP($A1251,'Medical Examinations'!$A$1:$P$2336,2,FALSE)</f>
        <v>32.229999999999997</v>
      </c>
      <c r="D1251" s="7">
        <f>VLOOKUP($A1251,'Medical Examinations'!$A$1:$P$2336,3,FALSE)</f>
        <v>8.59</v>
      </c>
      <c r="E1251" s="7" t="str">
        <f>VLOOKUP($A1251,'Medical Examinations'!$A$1:$P$2336,13,FALSE)</f>
        <v>No</v>
      </c>
      <c r="F1251" s="7" t="str">
        <f>VLOOKUP($A1251,'Medical Examinations'!$A$1:$P$2336,5,FALSE)</f>
        <v>No</v>
      </c>
      <c r="G1251" s="7" t="str">
        <f>VLOOKUP($A1251,'Medical Examinations'!$A$1:$P$2336,6,FALSE)</f>
        <v>No</v>
      </c>
      <c r="H1251" s="7" t="str">
        <f>VLOOKUP($A1251,'Medical Examinations'!$A$1:$P$2336,12,FALSE)</f>
        <v>0</v>
      </c>
      <c r="I1251" s="7" t="str">
        <f>VLOOKUP($A1251,'Medical Examinations'!$A$1:$P$2336,14,FALSE)</f>
        <v>No</v>
      </c>
      <c r="J1251" s="7" t="str">
        <f>VLOOKUP($A1251,'Medical Examinations'!$A$1:$P$2336,15,FALSE)</f>
        <v>Obesity</v>
      </c>
      <c r="K1251" s="7" t="str">
        <f>VLOOKUP($A1251,'Medical Examinations'!$A$1:$P$2336,16,FALSE)</f>
        <v>Diabetes</v>
      </c>
      <c r="L1251" s="12">
        <f>VLOOKUP($A1251,'Hospitalisation Details'!$A$1:$U$2344,18,FALSE)</f>
        <v>27198</v>
      </c>
      <c r="M1251" s="21">
        <f>VLOOKUP($A1251,'Hospitalisation Details'!$A$1:$U$2344,21,FALSE)</f>
        <v>8871.15</v>
      </c>
      <c r="N1251" s="9" t="str">
        <f>VLOOKUP($A1251,'Hospitalisation Details'!$A$1:$U$2344,14,FALSE)</f>
        <v>tier - 2</v>
      </c>
      <c r="O1251" s="9" t="str">
        <f>VLOOKUP($A1251,'Hospitalisation Details'!$A$1:$U$2344,15,FALSE)</f>
        <v>tier - 3</v>
      </c>
      <c r="P1251" s="9" t="str">
        <f>VLOOKUP($A1251,'Hospitalisation Details'!$A$1:$U$2344,16,FALSE)</f>
        <v>R1013</v>
      </c>
      <c r="Q1251" s="9">
        <f>VLOOKUP($A1251,'Hospitalisation Details'!$A$1:$U$2344,20,FALSE)</f>
        <v>48</v>
      </c>
    </row>
    <row r="1252" spans="1:17" ht="15.75" x14ac:dyDescent="0.25">
      <c r="A1252" s="10" t="s">
        <v>1120</v>
      </c>
      <c r="B1252" s="7" t="str">
        <f>VLOOKUP($A1252,'Customer Names'!$A$1:$E$2336,4,FALSE)</f>
        <v xml:space="preserve">  Fritz</v>
      </c>
      <c r="C1252" s="7">
        <f>VLOOKUP($A1252,'Medical Examinations'!$A$1:$P$2336,2,FALSE)</f>
        <v>32.204999999999998</v>
      </c>
      <c r="D1252" s="7">
        <f>VLOOKUP($A1252,'Medical Examinations'!$A$1:$P$2336,3,FALSE)</f>
        <v>6.14</v>
      </c>
      <c r="E1252" s="7" t="str">
        <f>VLOOKUP($A1252,'Medical Examinations'!$A$1:$P$2336,13,FALSE)</f>
        <v>No</v>
      </c>
      <c r="F1252" s="7" t="str">
        <f>VLOOKUP($A1252,'Medical Examinations'!$A$1:$P$2336,5,FALSE)</f>
        <v>No</v>
      </c>
      <c r="G1252" s="7" t="str">
        <f>VLOOKUP($A1252,'Medical Examinations'!$A$1:$P$2336,6,FALSE)</f>
        <v>No</v>
      </c>
      <c r="H1252" s="7">
        <f>VLOOKUP($A1252,'Medical Examinations'!$A$1:$P$2336,12,FALSE)</f>
        <v>2</v>
      </c>
      <c r="I1252" s="7" t="str">
        <f>VLOOKUP($A1252,'Medical Examinations'!$A$1:$P$2336,14,FALSE)</f>
        <v>No</v>
      </c>
      <c r="J1252" s="7" t="str">
        <f>VLOOKUP($A1252,'Medical Examinations'!$A$1:$P$2336,15,FALSE)</f>
        <v>Obesity</v>
      </c>
      <c r="K1252" s="7" t="str">
        <f>VLOOKUP($A1252,'Medical Examinations'!$A$1:$P$2336,16,FALSE)</f>
        <v>Prediabetes</v>
      </c>
      <c r="L1252" s="12">
        <f>VLOOKUP($A1252,'Hospitalisation Details'!$A$1:$U$2344,18,FALSE)</f>
        <v>26625</v>
      </c>
      <c r="M1252" s="21">
        <f>VLOOKUP($A1252,'Hospitalisation Details'!$A$1:$U$2344,21,FALSE)</f>
        <v>8835.26</v>
      </c>
      <c r="N1252" s="9" t="str">
        <f>VLOOKUP($A1252,'Hospitalisation Details'!$A$1:$U$2344,14,FALSE)</f>
        <v>tier - 3</v>
      </c>
      <c r="O1252" s="9" t="str">
        <f>VLOOKUP($A1252,'Hospitalisation Details'!$A$1:$U$2344,15,FALSE)</f>
        <v>tier - 2</v>
      </c>
      <c r="P1252" s="9" t="str">
        <f>VLOOKUP($A1252,'Hospitalisation Details'!$A$1:$U$2344,16,FALSE)</f>
        <v>R1012</v>
      </c>
      <c r="Q1252" s="9">
        <f>VLOOKUP($A1252,'Hospitalisation Details'!$A$1:$U$2344,20,FALSE)</f>
        <v>50</v>
      </c>
    </row>
    <row r="1253" spans="1:17" ht="15.75" x14ac:dyDescent="0.25">
      <c r="A1253" s="10" t="s">
        <v>1119</v>
      </c>
      <c r="B1253" s="7" t="str">
        <f>VLOOKUP($A1253,'Customer Names'!$A$1:$E$2336,4,FALSE)</f>
        <v xml:space="preserve">  Brad</v>
      </c>
      <c r="C1253" s="7">
        <f>VLOOKUP($A1253,'Medical Examinations'!$A$1:$P$2336,2,FALSE)</f>
        <v>26.41</v>
      </c>
      <c r="D1253" s="7">
        <f>VLOOKUP($A1253,'Medical Examinations'!$A$1:$P$2336,3,FALSE)</f>
        <v>4.08</v>
      </c>
      <c r="E1253" s="7" t="str">
        <f>VLOOKUP($A1253,'Medical Examinations'!$A$1:$P$2336,13,FALSE)</f>
        <v>No</v>
      </c>
      <c r="F1253" s="7" t="str">
        <f>VLOOKUP($A1253,'Medical Examinations'!$A$1:$P$2336,5,FALSE)</f>
        <v>No</v>
      </c>
      <c r="G1253" s="7" t="str">
        <f>VLOOKUP($A1253,'Medical Examinations'!$A$1:$P$2336,6,FALSE)</f>
        <v>No</v>
      </c>
      <c r="H1253" s="7">
        <f>VLOOKUP($A1253,'Medical Examinations'!$A$1:$P$2336,12,FALSE)</f>
        <v>2</v>
      </c>
      <c r="I1253" s="7" t="str">
        <f>VLOOKUP($A1253,'Medical Examinations'!$A$1:$P$2336,14,FALSE)</f>
        <v>No</v>
      </c>
      <c r="J1253" s="7" t="str">
        <f>VLOOKUP($A1253,'Medical Examinations'!$A$1:$P$2336,15,FALSE)</f>
        <v>Over weight</v>
      </c>
      <c r="K1253" s="7" t="str">
        <f>VLOOKUP($A1253,'Medical Examinations'!$A$1:$P$2336,16,FALSE)</f>
        <v>Normal</v>
      </c>
      <c r="L1253" s="12">
        <f>VLOOKUP($A1253,'Hospitalisation Details'!$A$1:$U$2344,18,FALSE)</f>
        <v>26617</v>
      </c>
      <c r="M1253" s="21">
        <f>VLOOKUP($A1253,'Hospitalisation Details'!$A$1:$U$2344,21,FALSE)</f>
        <v>8827.2099999999991</v>
      </c>
      <c r="N1253" s="9" t="str">
        <f>VLOOKUP($A1253,'Hospitalisation Details'!$A$1:$U$2344,14,FALSE)</f>
        <v>tier - 3</v>
      </c>
      <c r="O1253" s="9" t="str">
        <f>VLOOKUP($A1253,'Hospitalisation Details'!$A$1:$U$2344,15,FALSE)</f>
        <v>tier - 1</v>
      </c>
      <c r="P1253" s="9" t="str">
        <f>VLOOKUP($A1253,'Hospitalisation Details'!$A$1:$U$2344,16,FALSE)</f>
        <v>R1012</v>
      </c>
      <c r="Q1253" s="9">
        <f>VLOOKUP($A1253,'Hospitalisation Details'!$A$1:$U$2344,20,FALSE)</f>
        <v>50</v>
      </c>
    </row>
    <row r="1254" spans="1:17" ht="15.75" x14ac:dyDescent="0.25">
      <c r="A1254" s="10" t="s">
        <v>1118</v>
      </c>
      <c r="B1254" s="7" t="str">
        <f>VLOOKUP($A1254,'Customer Names'!$A$1:$E$2336,4,FALSE)</f>
        <v xml:space="preserve">  Claire M</v>
      </c>
      <c r="C1254" s="7">
        <f>VLOOKUP($A1254,'Medical Examinations'!$A$1:$P$2336,2,FALSE)</f>
        <v>30.2</v>
      </c>
      <c r="D1254" s="7">
        <f>VLOOKUP($A1254,'Medical Examinations'!$A$1:$P$2336,3,FALSE)</f>
        <v>6.25</v>
      </c>
      <c r="E1254" s="7" t="str">
        <f>VLOOKUP($A1254,'Medical Examinations'!$A$1:$P$2336,13,FALSE)</f>
        <v>Yes</v>
      </c>
      <c r="F1254" s="7" t="str">
        <f>VLOOKUP($A1254,'Medical Examinations'!$A$1:$P$2336,5,FALSE)</f>
        <v>No</v>
      </c>
      <c r="G1254" s="7" t="str">
        <f>VLOOKUP($A1254,'Medical Examinations'!$A$1:$P$2336,6,FALSE)</f>
        <v>No</v>
      </c>
      <c r="H1254" s="7" t="str">
        <f>VLOOKUP($A1254,'Medical Examinations'!$A$1:$P$2336,12,FALSE)</f>
        <v>0</v>
      </c>
      <c r="I1254" s="7" t="str">
        <f>VLOOKUP($A1254,'Medical Examinations'!$A$1:$P$2336,14,FALSE)</f>
        <v>No</v>
      </c>
      <c r="J1254" s="7" t="str">
        <f>VLOOKUP($A1254,'Medical Examinations'!$A$1:$P$2336,15,FALSE)</f>
        <v>Obesity</v>
      </c>
      <c r="K1254" s="7" t="str">
        <f>VLOOKUP($A1254,'Medical Examinations'!$A$1:$P$2336,16,FALSE)</f>
        <v>Prediabetes</v>
      </c>
      <c r="L1254" s="12">
        <f>VLOOKUP($A1254,'Hospitalisation Details'!$A$1:$U$2344,18,FALSE)</f>
        <v>27955</v>
      </c>
      <c r="M1254" s="21">
        <f>VLOOKUP($A1254,'Hospitalisation Details'!$A$1:$U$2344,21,FALSE)</f>
        <v>8825.09</v>
      </c>
      <c r="N1254" s="9" t="str">
        <f>VLOOKUP($A1254,'Hospitalisation Details'!$A$1:$U$2344,14,FALSE)</f>
        <v>tier - 2</v>
      </c>
      <c r="O1254" s="9" t="str">
        <f>VLOOKUP($A1254,'Hospitalisation Details'!$A$1:$U$2344,15,FALSE)</f>
        <v>tier - 3</v>
      </c>
      <c r="P1254" s="9" t="str">
        <f>VLOOKUP($A1254,'Hospitalisation Details'!$A$1:$U$2344,16,FALSE)</f>
        <v>R1011</v>
      </c>
      <c r="Q1254" s="9">
        <f>VLOOKUP($A1254,'Hospitalisation Details'!$A$1:$U$2344,20,FALSE)</f>
        <v>46</v>
      </c>
    </row>
    <row r="1255" spans="1:17" ht="15.75" x14ac:dyDescent="0.25">
      <c r="A1255" s="10" t="s">
        <v>1117</v>
      </c>
      <c r="B1255" s="7" t="str">
        <f>VLOOKUP($A1255,'Customer Names'!$A$1:$E$2336,4,FALSE)</f>
        <v xml:space="preserve">  Jennifer</v>
      </c>
      <c r="C1255" s="7">
        <f>VLOOKUP($A1255,'Medical Examinations'!$A$1:$P$2336,2,FALSE)</f>
        <v>31.26</v>
      </c>
      <c r="D1255" s="7">
        <f>VLOOKUP($A1255,'Medical Examinations'!$A$1:$P$2336,3,FALSE)</f>
        <v>5.94</v>
      </c>
      <c r="E1255" s="7" t="str">
        <f>VLOOKUP($A1255,'Medical Examinations'!$A$1:$P$2336,13,FALSE)</f>
        <v>Yes</v>
      </c>
      <c r="F1255" s="7" t="str">
        <f>VLOOKUP($A1255,'Medical Examinations'!$A$1:$P$2336,5,FALSE)</f>
        <v>No</v>
      </c>
      <c r="G1255" s="7" t="str">
        <f>VLOOKUP($A1255,'Medical Examinations'!$A$1:$P$2336,6,FALSE)</f>
        <v>No</v>
      </c>
      <c r="H1255" s="7">
        <f>VLOOKUP($A1255,'Medical Examinations'!$A$1:$P$2336,12,FALSE)</f>
        <v>1</v>
      </c>
      <c r="I1255" s="7" t="str">
        <f>VLOOKUP($A1255,'Medical Examinations'!$A$1:$P$2336,14,FALSE)</f>
        <v>No</v>
      </c>
      <c r="J1255" s="7" t="str">
        <f>VLOOKUP($A1255,'Medical Examinations'!$A$1:$P$2336,15,FALSE)</f>
        <v>Obesity</v>
      </c>
      <c r="K1255" s="7" t="str">
        <f>VLOOKUP($A1255,'Medical Examinations'!$A$1:$P$2336,16,FALSE)</f>
        <v>Prediabetes</v>
      </c>
      <c r="L1255" s="12">
        <f>VLOOKUP($A1255,'Hospitalisation Details'!$A$1:$U$2344,18,FALSE)</f>
        <v>32377</v>
      </c>
      <c r="M1255" s="21">
        <f>VLOOKUP($A1255,'Hospitalisation Details'!$A$1:$U$2344,21,FALSE)</f>
        <v>8824.27</v>
      </c>
      <c r="N1255" s="9" t="str">
        <f>VLOOKUP($A1255,'Hospitalisation Details'!$A$1:$U$2344,14,FALSE)</f>
        <v>tier - 2</v>
      </c>
      <c r="O1255" s="9" t="str">
        <f>VLOOKUP($A1255,'Hospitalisation Details'!$A$1:$U$2344,15,FALSE)</f>
        <v>tier - 1</v>
      </c>
      <c r="P1255" s="9" t="str">
        <f>VLOOKUP($A1255,'Hospitalisation Details'!$A$1:$U$2344,16,FALSE)</f>
        <v>R1025</v>
      </c>
      <c r="Q1255" s="9">
        <f>VLOOKUP($A1255,'Hospitalisation Details'!$A$1:$U$2344,20,FALSE)</f>
        <v>34</v>
      </c>
    </row>
    <row r="1256" spans="1:17" ht="15.75" x14ac:dyDescent="0.25">
      <c r="A1256" s="10" t="s">
        <v>1116</v>
      </c>
      <c r="B1256" s="7" t="str">
        <f>VLOOKUP($A1256,'Customer Names'!$A$1:$E$2336,4,FALSE)</f>
        <v xml:space="preserve">  Maria S</v>
      </c>
      <c r="C1256" s="7">
        <f>VLOOKUP($A1256,'Medical Examinations'!$A$1:$P$2336,2,FALSE)</f>
        <v>33.725000000000001</v>
      </c>
      <c r="D1256" s="7">
        <f>VLOOKUP($A1256,'Medical Examinations'!$A$1:$P$2336,3,FALSE)</f>
        <v>6.45</v>
      </c>
      <c r="E1256" s="7" t="str">
        <f>VLOOKUP($A1256,'Medical Examinations'!$A$1:$P$2336,13,FALSE)</f>
        <v>Yes</v>
      </c>
      <c r="F1256" s="7" t="str">
        <f>VLOOKUP($A1256,'Medical Examinations'!$A$1:$P$2336,5,FALSE)</f>
        <v>No</v>
      </c>
      <c r="G1256" s="7" t="str">
        <f>VLOOKUP($A1256,'Medical Examinations'!$A$1:$P$2336,6,FALSE)</f>
        <v>No</v>
      </c>
      <c r="H1256" s="7" t="str">
        <f>VLOOKUP($A1256,'Medical Examinations'!$A$1:$P$2336,12,FALSE)</f>
        <v>0</v>
      </c>
      <c r="I1256" s="7" t="str">
        <f>VLOOKUP($A1256,'Medical Examinations'!$A$1:$P$2336,14,FALSE)</f>
        <v>No</v>
      </c>
      <c r="J1256" s="7" t="str">
        <f>VLOOKUP($A1256,'Medical Examinations'!$A$1:$P$2336,15,FALSE)</f>
        <v>Obesity</v>
      </c>
      <c r="K1256" s="7" t="str">
        <f>VLOOKUP($A1256,'Medical Examinations'!$A$1:$P$2336,16,FALSE)</f>
        <v>Prediabetes</v>
      </c>
      <c r="L1256" s="12">
        <f>VLOOKUP($A1256,'Hospitalisation Details'!$A$1:$U$2344,18,FALSE)</f>
        <v>28052</v>
      </c>
      <c r="M1256" s="21">
        <f>VLOOKUP($A1256,'Hospitalisation Details'!$A$1:$U$2344,21,FALSE)</f>
        <v>8823.99</v>
      </c>
      <c r="N1256" s="9" t="str">
        <f>VLOOKUP($A1256,'Hospitalisation Details'!$A$1:$U$2344,14,FALSE)</f>
        <v>tier - 2</v>
      </c>
      <c r="O1256" s="9" t="str">
        <f>VLOOKUP($A1256,'Hospitalisation Details'!$A$1:$U$2344,15,FALSE)</f>
        <v>tier - 3</v>
      </c>
      <c r="P1256" s="9" t="str">
        <f>VLOOKUP($A1256,'Hospitalisation Details'!$A$1:$U$2344,16,FALSE)</f>
        <v>R1024</v>
      </c>
      <c r="Q1256" s="9">
        <f>VLOOKUP($A1256,'Hospitalisation Details'!$A$1:$U$2344,20,FALSE)</f>
        <v>46</v>
      </c>
    </row>
    <row r="1257" spans="1:17" ht="15.75" x14ac:dyDescent="0.25">
      <c r="A1257" s="10" t="s">
        <v>1115</v>
      </c>
      <c r="B1257" s="7" t="str">
        <f>VLOOKUP($A1257,'Customer Names'!$A$1:$E$2336,4,FALSE)</f>
        <v xml:space="preserve">  Katherine E</v>
      </c>
      <c r="C1257" s="7">
        <f>VLOOKUP($A1257,'Medical Examinations'!$A$1:$P$2336,2,FALSE)</f>
        <v>28.9</v>
      </c>
      <c r="D1257" s="7">
        <f>VLOOKUP($A1257,'Medical Examinations'!$A$1:$P$2336,3,FALSE)</f>
        <v>5.74</v>
      </c>
      <c r="E1257" s="7" t="str">
        <f>VLOOKUP($A1257,'Medical Examinations'!$A$1:$P$2336,13,FALSE)</f>
        <v>Yes</v>
      </c>
      <c r="F1257" s="7" t="str">
        <f>VLOOKUP($A1257,'Medical Examinations'!$A$1:$P$2336,5,FALSE)</f>
        <v>No</v>
      </c>
      <c r="G1257" s="7" t="str">
        <f>VLOOKUP($A1257,'Medical Examinations'!$A$1:$P$2336,6,FALSE)</f>
        <v>No</v>
      </c>
      <c r="H1257" s="7" t="str">
        <f>VLOOKUP($A1257,'Medical Examinations'!$A$1:$P$2336,12,FALSE)</f>
        <v>0</v>
      </c>
      <c r="I1257" s="7" t="str">
        <f>VLOOKUP($A1257,'Medical Examinations'!$A$1:$P$2336,14,FALSE)</f>
        <v>No</v>
      </c>
      <c r="J1257" s="7" t="str">
        <f>VLOOKUP($A1257,'Medical Examinations'!$A$1:$P$2336,15,FALSE)</f>
        <v>Over weight</v>
      </c>
      <c r="K1257" s="7" t="str">
        <f>VLOOKUP($A1257,'Medical Examinations'!$A$1:$P$2336,16,FALSE)</f>
        <v>Prediabetes</v>
      </c>
      <c r="L1257" s="12">
        <f>VLOOKUP($A1257,'Hospitalisation Details'!$A$1:$U$2344,18,FALSE)</f>
        <v>27925</v>
      </c>
      <c r="M1257" s="21">
        <f>VLOOKUP($A1257,'Hospitalisation Details'!$A$1:$U$2344,21,FALSE)</f>
        <v>8823.2800000000007</v>
      </c>
      <c r="N1257" s="9" t="str">
        <f>VLOOKUP($A1257,'Hospitalisation Details'!$A$1:$U$2344,14,FALSE)</f>
        <v>tier - 2</v>
      </c>
      <c r="O1257" s="9" t="str">
        <f>VLOOKUP($A1257,'Hospitalisation Details'!$A$1:$U$2344,15,FALSE)</f>
        <v>tier - 1</v>
      </c>
      <c r="P1257" s="9" t="str">
        <f>VLOOKUP($A1257,'Hospitalisation Details'!$A$1:$U$2344,16,FALSE)</f>
        <v>R1011</v>
      </c>
      <c r="Q1257" s="9">
        <f>VLOOKUP($A1257,'Hospitalisation Details'!$A$1:$U$2344,20,FALSE)</f>
        <v>46</v>
      </c>
    </row>
    <row r="1258" spans="1:17" ht="15.75" x14ac:dyDescent="0.25">
      <c r="A1258" s="10" t="s">
        <v>1114</v>
      </c>
      <c r="B1258" s="7" t="str">
        <f>VLOOKUP($A1258,'Customer Names'!$A$1:$E$2336,4,FALSE)</f>
        <v xml:space="preserve">  Michael</v>
      </c>
      <c r="C1258" s="7">
        <f>VLOOKUP($A1258,'Medical Examinations'!$A$1:$P$2336,2,FALSE)</f>
        <v>45.69</v>
      </c>
      <c r="D1258" s="7">
        <f>VLOOKUP($A1258,'Medical Examinations'!$A$1:$P$2336,3,FALSE)</f>
        <v>4.43</v>
      </c>
      <c r="E1258" s="7" t="str">
        <f>VLOOKUP($A1258,'Medical Examinations'!$A$1:$P$2336,13,FALSE)</f>
        <v>Yes</v>
      </c>
      <c r="F1258" s="7" t="str">
        <f>VLOOKUP($A1258,'Medical Examinations'!$A$1:$P$2336,5,FALSE)</f>
        <v>No</v>
      </c>
      <c r="G1258" s="7" t="str">
        <f>VLOOKUP($A1258,'Medical Examinations'!$A$1:$P$2336,6,FALSE)</f>
        <v>No</v>
      </c>
      <c r="H1258" s="7" t="str">
        <f>VLOOKUP($A1258,'Medical Examinations'!$A$1:$P$2336,12,FALSE)</f>
        <v>0</v>
      </c>
      <c r="I1258" s="7" t="str">
        <f>VLOOKUP($A1258,'Medical Examinations'!$A$1:$P$2336,14,FALSE)</f>
        <v>No</v>
      </c>
      <c r="J1258" s="7" t="str">
        <f>VLOOKUP($A1258,'Medical Examinations'!$A$1:$P$2336,15,FALSE)</f>
        <v>Obesity</v>
      </c>
      <c r="K1258" s="7" t="str">
        <f>VLOOKUP($A1258,'Medical Examinations'!$A$1:$P$2336,16,FALSE)</f>
        <v>Normal</v>
      </c>
      <c r="L1258" s="12">
        <f>VLOOKUP($A1258,'Hospitalisation Details'!$A$1:$U$2344,18,FALSE)</f>
        <v>37202</v>
      </c>
      <c r="M1258" s="21">
        <f>VLOOKUP($A1258,'Hospitalisation Details'!$A$1:$U$2344,21,FALSE)</f>
        <v>8821.8799999999992</v>
      </c>
      <c r="N1258" s="9" t="str">
        <f>VLOOKUP($A1258,'Hospitalisation Details'!$A$1:$U$2344,14,FALSE)</f>
        <v>tier - 2</v>
      </c>
      <c r="O1258" s="9" t="str">
        <f>VLOOKUP($A1258,'Hospitalisation Details'!$A$1:$U$2344,15,FALSE)</f>
        <v>tier - 3</v>
      </c>
      <c r="P1258" s="9" t="str">
        <f>VLOOKUP($A1258,'Hospitalisation Details'!$A$1:$U$2344,16,FALSE)</f>
        <v>R1023</v>
      </c>
      <c r="Q1258" s="9">
        <f>VLOOKUP($A1258,'Hospitalisation Details'!$A$1:$U$2344,20,FALSE)</f>
        <v>21</v>
      </c>
    </row>
    <row r="1259" spans="1:17" ht="15.75" x14ac:dyDescent="0.25">
      <c r="A1259" s="10" t="s">
        <v>1113</v>
      </c>
      <c r="B1259" s="7" t="str">
        <f>VLOOKUP($A1259,'Customer Names'!$A$1:$E$2336,4,FALSE)</f>
        <v xml:space="preserve">  Roxanne</v>
      </c>
      <c r="C1259" s="7">
        <f>VLOOKUP($A1259,'Medical Examinations'!$A$1:$P$2336,2,FALSE)</f>
        <v>21.03</v>
      </c>
      <c r="D1259" s="7">
        <f>VLOOKUP($A1259,'Medical Examinations'!$A$1:$P$2336,3,FALSE)</f>
        <v>6.5</v>
      </c>
      <c r="E1259" s="7" t="str">
        <f>VLOOKUP($A1259,'Medical Examinations'!$A$1:$P$2336,13,FALSE)</f>
        <v>No</v>
      </c>
      <c r="F1259" s="7" t="str">
        <f>VLOOKUP($A1259,'Medical Examinations'!$A$1:$P$2336,5,FALSE)</f>
        <v>No</v>
      </c>
      <c r="G1259" s="7" t="str">
        <f>VLOOKUP($A1259,'Medical Examinations'!$A$1:$P$2336,6,FALSE)</f>
        <v>No</v>
      </c>
      <c r="H1259" s="7" t="str">
        <f>VLOOKUP($A1259,'Medical Examinations'!$A$1:$P$2336,12,FALSE)</f>
        <v>0</v>
      </c>
      <c r="I1259" s="7" t="str">
        <f>VLOOKUP($A1259,'Medical Examinations'!$A$1:$P$2336,14,FALSE)</f>
        <v>No</v>
      </c>
      <c r="J1259" s="7" t="str">
        <f>VLOOKUP($A1259,'Medical Examinations'!$A$1:$P$2336,15,FALSE)</f>
        <v>Normal weight</v>
      </c>
      <c r="K1259" s="7" t="str">
        <f>VLOOKUP($A1259,'Medical Examinations'!$A$1:$P$2336,16,FALSE)</f>
        <v>Diabetes</v>
      </c>
      <c r="L1259" s="12">
        <f>VLOOKUP($A1259,'Hospitalisation Details'!$A$1:$U$2344,18,FALSE)</f>
        <v>23983</v>
      </c>
      <c r="M1259" s="21">
        <f>VLOOKUP($A1259,'Hospitalisation Details'!$A$1:$U$2344,21,FALSE)</f>
        <v>8800.49</v>
      </c>
      <c r="N1259" s="9" t="str">
        <f>VLOOKUP($A1259,'Hospitalisation Details'!$A$1:$U$2344,14,FALSE)</f>
        <v>tier - 3</v>
      </c>
      <c r="O1259" s="9" t="str">
        <f>VLOOKUP($A1259,'Hospitalisation Details'!$A$1:$U$2344,15,FALSE)</f>
        <v>tier - 2</v>
      </c>
      <c r="P1259" s="9" t="str">
        <f>VLOOKUP($A1259,'Hospitalisation Details'!$A$1:$U$2344,16,FALSE)</f>
        <v>R1013</v>
      </c>
      <c r="Q1259" s="9">
        <f>VLOOKUP($A1259,'Hospitalisation Details'!$A$1:$U$2344,20,FALSE)</f>
        <v>57</v>
      </c>
    </row>
    <row r="1260" spans="1:17" ht="15.75" x14ac:dyDescent="0.25">
      <c r="A1260" s="10" t="s">
        <v>1112</v>
      </c>
      <c r="B1260" s="7" t="str">
        <f>VLOOKUP($A1260,'Customer Names'!$A$1:$E$2336,4,FALSE)</f>
        <v xml:space="preserve">  Israel</v>
      </c>
      <c r="C1260" s="7">
        <f>VLOOKUP($A1260,'Medical Examinations'!$A$1:$P$2336,2,FALSE)</f>
        <v>37</v>
      </c>
      <c r="D1260" s="7">
        <f>VLOOKUP($A1260,'Medical Examinations'!$A$1:$P$2336,3,FALSE)</f>
        <v>8.75</v>
      </c>
      <c r="E1260" s="7" t="str">
        <f>VLOOKUP($A1260,'Medical Examinations'!$A$1:$P$2336,13,FALSE)</f>
        <v>No</v>
      </c>
      <c r="F1260" s="7" t="str">
        <f>VLOOKUP($A1260,'Medical Examinations'!$A$1:$P$2336,5,FALSE)</f>
        <v>No</v>
      </c>
      <c r="G1260" s="7" t="str">
        <f>VLOOKUP($A1260,'Medical Examinations'!$A$1:$P$2336,6,FALSE)</f>
        <v>No</v>
      </c>
      <c r="H1260" s="7" t="str">
        <f>VLOOKUP($A1260,'Medical Examinations'!$A$1:$P$2336,12,FALSE)</f>
        <v>0</v>
      </c>
      <c r="I1260" s="7" t="str">
        <f>VLOOKUP($A1260,'Medical Examinations'!$A$1:$P$2336,14,FALSE)</f>
        <v>No</v>
      </c>
      <c r="J1260" s="7" t="str">
        <f>VLOOKUP($A1260,'Medical Examinations'!$A$1:$P$2336,15,FALSE)</f>
        <v>Obesity</v>
      </c>
      <c r="K1260" s="7" t="str">
        <f>VLOOKUP($A1260,'Medical Examinations'!$A$1:$P$2336,16,FALSE)</f>
        <v>Diabetes</v>
      </c>
      <c r="L1260" s="12">
        <f>VLOOKUP($A1260,'Hospitalisation Details'!$A$1:$U$2344,18,FALSE)</f>
        <v>26102</v>
      </c>
      <c r="M1260" s="21">
        <f>VLOOKUP($A1260,'Hospitalisation Details'!$A$1:$U$2344,21,FALSE)</f>
        <v>8798.59</v>
      </c>
      <c r="N1260" s="9" t="str">
        <f>VLOOKUP($A1260,'Hospitalisation Details'!$A$1:$U$2344,14,FALSE)</f>
        <v>tier - 2</v>
      </c>
      <c r="O1260" s="9" t="str">
        <f>VLOOKUP($A1260,'Hospitalisation Details'!$A$1:$U$2344,15,FALSE)</f>
        <v>tier - 1</v>
      </c>
      <c r="P1260" s="9" t="str">
        <f>VLOOKUP($A1260,'Hospitalisation Details'!$A$1:$U$2344,16,FALSE)</f>
        <v>R1011</v>
      </c>
      <c r="Q1260" s="9">
        <f>VLOOKUP($A1260,'Hospitalisation Details'!$A$1:$U$2344,20,FALSE)</f>
        <v>51</v>
      </c>
    </row>
    <row r="1261" spans="1:17" ht="15.75" x14ac:dyDescent="0.25">
      <c r="A1261" s="10" t="s">
        <v>1111</v>
      </c>
      <c r="B1261" s="7" t="str">
        <f>VLOOKUP($A1261,'Customer Names'!$A$1:$E$2336,4,FALSE)</f>
        <v xml:space="preserve">  Samalya</v>
      </c>
      <c r="C1261" s="7">
        <f>VLOOKUP($A1261,'Medical Examinations'!$A$1:$P$2336,2,FALSE)</f>
        <v>25.4</v>
      </c>
      <c r="D1261" s="7">
        <f>VLOOKUP($A1261,'Medical Examinations'!$A$1:$P$2336,3,FALSE)</f>
        <v>11.96</v>
      </c>
      <c r="E1261" s="7" t="str">
        <f>VLOOKUP($A1261,'Medical Examinations'!$A$1:$P$2336,13,FALSE)</f>
        <v>No</v>
      </c>
      <c r="F1261" s="7" t="str">
        <f>VLOOKUP($A1261,'Medical Examinations'!$A$1:$P$2336,5,FALSE)</f>
        <v>No</v>
      </c>
      <c r="G1261" s="7" t="str">
        <f>VLOOKUP($A1261,'Medical Examinations'!$A$1:$P$2336,6,FALSE)</f>
        <v>No</v>
      </c>
      <c r="H1261" s="7" t="str">
        <f>VLOOKUP($A1261,'Medical Examinations'!$A$1:$P$2336,12,FALSE)</f>
        <v>0</v>
      </c>
      <c r="I1261" s="7" t="str">
        <f>VLOOKUP($A1261,'Medical Examinations'!$A$1:$P$2336,14,FALSE)</f>
        <v>No</v>
      </c>
      <c r="J1261" s="7" t="str">
        <f>VLOOKUP($A1261,'Medical Examinations'!$A$1:$P$2336,15,FALSE)</f>
        <v>Over weight</v>
      </c>
      <c r="K1261" s="7" t="str">
        <f>VLOOKUP($A1261,'Medical Examinations'!$A$1:$P$2336,16,FALSE)</f>
        <v>Diabetes</v>
      </c>
      <c r="L1261" s="12">
        <f>VLOOKUP($A1261,'Hospitalisation Details'!$A$1:$U$2344,18,FALSE)</f>
        <v>26168</v>
      </c>
      <c r="M1261" s="21">
        <f>VLOOKUP($A1261,'Hospitalisation Details'!$A$1:$U$2344,21,FALSE)</f>
        <v>8782.4699999999993</v>
      </c>
      <c r="N1261" s="9" t="str">
        <f>VLOOKUP($A1261,'Hospitalisation Details'!$A$1:$U$2344,14,FALSE)</f>
        <v>tier - 2</v>
      </c>
      <c r="O1261" s="9" t="str">
        <f>VLOOKUP($A1261,'Hospitalisation Details'!$A$1:$U$2344,15,FALSE)</f>
        <v>tier - 3</v>
      </c>
      <c r="P1261" s="9" t="str">
        <f>VLOOKUP($A1261,'Hospitalisation Details'!$A$1:$U$2344,16,FALSE)</f>
        <v>R1011</v>
      </c>
      <c r="Q1261" s="9">
        <f>VLOOKUP($A1261,'Hospitalisation Details'!$A$1:$U$2344,20,FALSE)</f>
        <v>51</v>
      </c>
    </row>
    <row r="1262" spans="1:17" ht="15.75" x14ac:dyDescent="0.25">
      <c r="A1262" s="10" t="s">
        <v>1110</v>
      </c>
      <c r="B1262" s="7" t="str">
        <f>VLOOKUP($A1262,'Customer Names'!$A$1:$E$2336,4,FALSE)</f>
        <v xml:space="preserve">  Peter</v>
      </c>
      <c r="C1262" s="7">
        <f>VLOOKUP($A1262,'Medical Examinations'!$A$1:$P$2336,2,FALSE)</f>
        <v>32.299999999999997</v>
      </c>
      <c r="D1262" s="7">
        <f>VLOOKUP($A1262,'Medical Examinations'!$A$1:$P$2336,3,FALSE)</f>
        <v>10.54</v>
      </c>
      <c r="E1262" s="7" t="str">
        <f>VLOOKUP($A1262,'Medical Examinations'!$A$1:$P$2336,13,FALSE)</f>
        <v>No</v>
      </c>
      <c r="F1262" s="7" t="str">
        <f>VLOOKUP($A1262,'Medical Examinations'!$A$1:$P$2336,5,FALSE)</f>
        <v>No</v>
      </c>
      <c r="G1262" s="7" t="str">
        <f>VLOOKUP($A1262,'Medical Examinations'!$A$1:$P$2336,6,FALSE)</f>
        <v>No</v>
      </c>
      <c r="H1262" s="7" t="str">
        <f>VLOOKUP($A1262,'Medical Examinations'!$A$1:$P$2336,12,FALSE)</f>
        <v>0</v>
      </c>
      <c r="I1262" s="7" t="str">
        <f>VLOOKUP($A1262,'Medical Examinations'!$A$1:$P$2336,14,FALSE)</f>
        <v>No</v>
      </c>
      <c r="J1262" s="7" t="str">
        <f>VLOOKUP($A1262,'Medical Examinations'!$A$1:$P$2336,15,FALSE)</f>
        <v>Obesity</v>
      </c>
      <c r="K1262" s="7" t="str">
        <f>VLOOKUP($A1262,'Medical Examinations'!$A$1:$P$2336,16,FALSE)</f>
        <v>Diabetes</v>
      </c>
      <c r="L1262" s="12">
        <f>VLOOKUP($A1262,'Hospitalisation Details'!$A$1:$U$2344,18,FALSE)</f>
        <v>27278</v>
      </c>
      <c r="M1262" s="21">
        <f>VLOOKUP($A1262,'Hospitalisation Details'!$A$1:$U$2344,21,FALSE)</f>
        <v>8765.25</v>
      </c>
      <c r="N1262" s="9" t="str">
        <f>VLOOKUP($A1262,'Hospitalisation Details'!$A$1:$U$2344,14,FALSE)</f>
        <v>tier - 2</v>
      </c>
      <c r="O1262" s="9" t="str">
        <f>VLOOKUP($A1262,'Hospitalisation Details'!$A$1:$U$2344,15,FALSE)</f>
        <v>tier - 3</v>
      </c>
      <c r="P1262" s="9" t="str">
        <f>VLOOKUP($A1262,'Hospitalisation Details'!$A$1:$U$2344,16,FALSE)</f>
        <v>R1012</v>
      </c>
      <c r="Q1262" s="9">
        <f>VLOOKUP($A1262,'Hospitalisation Details'!$A$1:$U$2344,20,FALSE)</f>
        <v>48</v>
      </c>
    </row>
    <row r="1263" spans="1:17" ht="15.75" x14ac:dyDescent="0.25">
      <c r="A1263" s="10" t="s">
        <v>1109</v>
      </c>
      <c r="B1263" s="7" t="str">
        <f>VLOOKUP($A1263,'Customer Names'!$A$1:$E$2336,4,FALSE)</f>
        <v xml:space="preserve">  Alicia</v>
      </c>
      <c r="C1263" s="7">
        <f>VLOOKUP($A1263,'Medical Examinations'!$A$1:$P$2336,2,FALSE)</f>
        <v>23.94</v>
      </c>
      <c r="D1263" s="7">
        <f>VLOOKUP($A1263,'Medical Examinations'!$A$1:$P$2336,3,FALSE)</f>
        <v>4.54</v>
      </c>
      <c r="E1263" s="7" t="str">
        <f>VLOOKUP($A1263,'Medical Examinations'!$A$1:$P$2336,13,FALSE)</f>
        <v>Yes</v>
      </c>
      <c r="F1263" s="7" t="str">
        <f>VLOOKUP($A1263,'Medical Examinations'!$A$1:$P$2336,5,FALSE)</f>
        <v>No</v>
      </c>
      <c r="G1263" s="7" t="str">
        <f>VLOOKUP($A1263,'Medical Examinations'!$A$1:$P$2336,6,FALSE)</f>
        <v>Yes</v>
      </c>
      <c r="H1263" s="7">
        <f>VLOOKUP($A1263,'Medical Examinations'!$A$1:$P$2336,12,FALSE)</f>
        <v>1</v>
      </c>
      <c r="I1263" s="7" t="str">
        <f>VLOOKUP($A1263,'Medical Examinations'!$A$1:$P$2336,14,FALSE)</f>
        <v>No</v>
      </c>
      <c r="J1263" s="7" t="str">
        <f>VLOOKUP($A1263,'Medical Examinations'!$A$1:$P$2336,15,FALSE)</f>
        <v>Normal weight</v>
      </c>
      <c r="K1263" s="7" t="str">
        <f>VLOOKUP($A1263,'Medical Examinations'!$A$1:$P$2336,16,FALSE)</f>
        <v>Normal</v>
      </c>
      <c r="L1263" s="12">
        <f>VLOOKUP($A1263,'Hospitalisation Details'!$A$1:$U$2344,18,FALSE)</f>
        <v>25455</v>
      </c>
      <c r="M1263" s="21">
        <f>VLOOKUP($A1263,'Hospitalisation Details'!$A$1:$U$2344,21,FALSE)</f>
        <v>8760.1200000000008</v>
      </c>
      <c r="N1263" s="9" t="str">
        <f>VLOOKUP($A1263,'Hospitalisation Details'!$A$1:$U$2344,14,FALSE)</f>
        <v>tier - 2</v>
      </c>
      <c r="O1263" s="9" t="str">
        <f>VLOOKUP($A1263,'Hospitalisation Details'!$A$1:$U$2344,15,FALSE)</f>
        <v>tier - 1</v>
      </c>
      <c r="P1263" s="9" t="str">
        <f>VLOOKUP($A1263,'Hospitalisation Details'!$A$1:$U$2344,16,FALSE)</f>
        <v>R1013</v>
      </c>
      <c r="Q1263" s="9">
        <f>VLOOKUP($A1263,'Hospitalisation Details'!$A$1:$U$2344,20,FALSE)</f>
        <v>53</v>
      </c>
    </row>
    <row r="1264" spans="1:17" ht="15.75" x14ac:dyDescent="0.25">
      <c r="A1264" s="10" t="s">
        <v>1108</v>
      </c>
      <c r="B1264" s="7" t="str">
        <f>VLOOKUP($A1264,'Customer Names'!$A$1:$E$2336,4,FALSE)</f>
        <v xml:space="preserve">  Sarah K</v>
      </c>
      <c r="C1264" s="7">
        <f>VLOOKUP($A1264,'Medical Examinations'!$A$1:$P$2336,2,FALSE)</f>
        <v>46.4</v>
      </c>
      <c r="D1264" s="7">
        <f>VLOOKUP($A1264,'Medical Examinations'!$A$1:$P$2336,3,FALSE)</f>
        <v>5.71</v>
      </c>
      <c r="E1264" s="7" t="str">
        <f>VLOOKUP($A1264,'Medical Examinations'!$A$1:$P$2336,13,FALSE)</f>
        <v>No</v>
      </c>
      <c r="F1264" s="7" t="str">
        <f>VLOOKUP($A1264,'Medical Examinations'!$A$1:$P$2336,5,FALSE)</f>
        <v>No</v>
      </c>
      <c r="G1264" s="7" t="str">
        <f>VLOOKUP($A1264,'Medical Examinations'!$A$1:$P$2336,6,FALSE)</f>
        <v>No</v>
      </c>
      <c r="H1264" s="7" t="str">
        <f>VLOOKUP($A1264,'Medical Examinations'!$A$1:$P$2336,12,FALSE)</f>
        <v>0</v>
      </c>
      <c r="I1264" s="7" t="str">
        <f>VLOOKUP($A1264,'Medical Examinations'!$A$1:$P$2336,14,FALSE)</f>
        <v>No</v>
      </c>
      <c r="J1264" s="7" t="str">
        <f>VLOOKUP($A1264,'Medical Examinations'!$A$1:$P$2336,15,FALSE)</f>
        <v>Obesity</v>
      </c>
      <c r="K1264" s="7" t="str">
        <f>VLOOKUP($A1264,'Medical Examinations'!$A$1:$P$2336,16,FALSE)</f>
        <v>Prediabetes</v>
      </c>
      <c r="L1264" s="12">
        <f>VLOOKUP($A1264,'Hospitalisation Details'!$A$1:$U$2344,18,FALSE)</f>
        <v>36395</v>
      </c>
      <c r="M1264" s="21">
        <f>VLOOKUP($A1264,'Hospitalisation Details'!$A$1:$U$2344,21,FALSE)</f>
        <v>8747.68</v>
      </c>
      <c r="N1264" s="9" t="str">
        <f>VLOOKUP($A1264,'Hospitalisation Details'!$A$1:$U$2344,14,FALSE)</f>
        <v>tier - 2</v>
      </c>
      <c r="O1264" s="9" t="str">
        <f>VLOOKUP($A1264,'Hospitalisation Details'!$A$1:$U$2344,15,FALSE)</f>
        <v>tier - 3</v>
      </c>
      <c r="P1264" s="9" t="str">
        <f>VLOOKUP($A1264,'Hospitalisation Details'!$A$1:$U$2344,16,FALSE)</f>
        <v>R1011</v>
      </c>
      <c r="Q1264" s="9">
        <f>VLOOKUP($A1264,'Hospitalisation Details'!$A$1:$U$2344,20,FALSE)</f>
        <v>23</v>
      </c>
    </row>
    <row r="1265" spans="1:17" ht="15.75" x14ac:dyDescent="0.25">
      <c r="A1265" s="10" t="s">
        <v>1107</v>
      </c>
      <c r="B1265" s="7" t="str">
        <f>VLOOKUP($A1265,'Customer Names'!$A$1:$E$2336,4,FALSE)</f>
        <v xml:space="preserve">  Guomin</v>
      </c>
      <c r="C1265" s="7">
        <f>VLOOKUP($A1265,'Medical Examinations'!$A$1:$P$2336,2,FALSE)</f>
        <v>40.375</v>
      </c>
      <c r="D1265" s="7">
        <f>VLOOKUP($A1265,'Medical Examinations'!$A$1:$P$2336,3,FALSE)</f>
        <v>6.25</v>
      </c>
      <c r="E1265" s="7" t="str">
        <f>VLOOKUP($A1265,'Medical Examinations'!$A$1:$P$2336,13,FALSE)</f>
        <v>Yes</v>
      </c>
      <c r="F1265" s="7" t="str">
        <f>VLOOKUP($A1265,'Medical Examinations'!$A$1:$P$2336,5,FALSE)</f>
        <v>No</v>
      </c>
      <c r="G1265" s="7" t="str">
        <f>VLOOKUP($A1265,'Medical Examinations'!$A$1:$P$2336,6,FALSE)</f>
        <v>No</v>
      </c>
      <c r="H1265" s="7" t="str">
        <f>VLOOKUP($A1265,'Medical Examinations'!$A$1:$P$2336,12,FALSE)</f>
        <v>0</v>
      </c>
      <c r="I1265" s="7" t="str">
        <f>VLOOKUP($A1265,'Medical Examinations'!$A$1:$P$2336,14,FALSE)</f>
        <v>No</v>
      </c>
      <c r="J1265" s="7" t="str">
        <f>VLOOKUP($A1265,'Medical Examinations'!$A$1:$P$2336,15,FALSE)</f>
        <v>Obesity</v>
      </c>
      <c r="K1265" s="7" t="str">
        <f>VLOOKUP($A1265,'Medical Examinations'!$A$1:$P$2336,16,FALSE)</f>
        <v>Prediabetes</v>
      </c>
      <c r="L1265" s="12">
        <f>VLOOKUP($A1265,'Hospitalisation Details'!$A$1:$U$2344,18,FALSE)</f>
        <v>27928</v>
      </c>
      <c r="M1265" s="21">
        <f>VLOOKUP($A1265,'Hospitalisation Details'!$A$1:$U$2344,21,FALSE)</f>
        <v>8733.23</v>
      </c>
      <c r="N1265" s="9" t="str">
        <f>VLOOKUP($A1265,'Hospitalisation Details'!$A$1:$U$2344,14,FALSE)</f>
        <v>tier - 2</v>
      </c>
      <c r="O1265" s="9" t="str">
        <f>VLOOKUP($A1265,'Hospitalisation Details'!$A$1:$U$2344,15,FALSE)</f>
        <v>tier - 3</v>
      </c>
      <c r="P1265" s="9" t="str">
        <f>VLOOKUP($A1265,'Hospitalisation Details'!$A$1:$U$2344,16,FALSE)</f>
        <v>R1012</v>
      </c>
      <c r="Q1265" s="9">
        <f>VLOOKUP($A1265,'Hospitalisation Details'!$A$1:$U$2344,20,FALSE)</f>
        <v>46</v>
      </c>
    </row>
    <row r="1266" spans="1:17" ht="15.75" x14ac:dyDescent="0.25">
      <c r="A1266" s="10" t="s">
        <v>1106</v>
      </c>
      <c r="B1266" s="7" t="str">
        <f>VLOOKUP($A1266,'Customer Names'!$A$1:$E$2336,4,FALSE)</f>
        <v xml:space="preserve">  Javier</v>
      </c>
      <c r="C1266" s="7">
        <f>VLOOKUP($A1266,'Medical Examinations'!$A$1:$P$2336,2,FALSE)</f>
        <v>28.7</v>
      </c>
      <c r="D1266" s="7">
        <f>VLOOKUP($A1266,'Medical Examinations'!$A$1:$P$2336,3,FALSE)</f>
        <v>9.4700000000000006</v>
      </c>
      <c r="E1266" s="7" t="str">
        <f>VLOOKUP($A1266,'Medical Examinations'!$A$1:$P$2336,13,FALSE)</f>
        <v>No</v>
      </c>
      <c r="F1266" s="7" t="str">
        <f>VLOOKUP($A1266,'Medical Examinations'!$A$1:$P$2336,5,FALSE)</f>
        <v>No</v>
      </c>
      <c r="G1266" s="7" t="str">
        <f>VLOOKUP($A1266,'Medical Examinations'!$A$1:$P$2336,6,FALSE)</f>
        <v>No</v>
      </c>
      <c r="H1266" s="7">
        <f>VLOOKUP($A1266,'Medical Examinations'!$A$1:$P$2336,12,FALSE)</f>
        <v>2</v>
      </c>
      <c r="I1266" s="7" t="str">
        <f>VLOOKUP($A1266,'Medical Examinations'!$A$1:$P$2336,14,FALSE)</f>
        <v>No</v>
      </c>
      <c r="J1266" s="7" t="str">
        <f>VLOOKUP($A1266,'Medical Examinations'!$A$1:$P$2336,15,FALSE)</f>
        <v>Over weight</v>
      </c>
      <c r="K1266" s="7" t="str">
        <f>VLOOKUP($A1266,'Medical Examinations'!$A$1:$P$2336,16,FALSE)</f>
        <v>Diabetes</v>
      </c>
      <c r="L1266" s="12">
        <f>VLOOKUP($A1266,'Hospitalisation Details'!$A$1:$U$2344,18,FALSE)</f>
        <v>26840</v>
      </c>
      <c r="M1266" s="21">
        <f>VLOOKUP($A1266,'Hospitalisation Details'!$A$1:$U$2344,21,FALSE)</f>
        <v>8703.4599999999991</v>
      </c>
      <c r="N1266" s="9" t="str">
        <f>VLOOKUP($A1266,'Hospitalisation Details'!$A$1:$U$2344,14,FALSE)</f>
        <v>tier - 3</v>
      </c>
      <c r="O1266" s="9" t="str">
        <f>VLOOKUP($A1266,'Hospitalisation Details'!$A$1:$U$2344,15,FALSE)</f>
        <v>tier - 3</v>
      </c>
      <c r="P1266" s="9" t="str">
        <f>VLOOKUP($A1266,'Hospitalisation Details'!$A$1:$U$2344,16,FALSE)</f>
        <v>R1011</v>
      </c>
      <c r="Q1266" s="9">
        <f>VLOOKUP($A1266,'Hospitalisation Details'!$A$1:$U$2344,20,FALSE)</f>
        <v>49</v>
      </c>
    </row>
    <row r="1267" spans="1:17" ht="15.75" x14ac:dyDescent="0.25">
      <c r="A1267" s="10" t="s">
        <v>1105</v>
      </c>
      <c r="B1267" s="7" t="str">
        <f>VLOOKUP($A1267,'Customer Names'!$A$1:$E$2336,4,FALSE)</f>
        <v xml:space="preserve">  Matt</v>
      </c>
      <c r="C1267" s="7">
        <f>VLOOKUP($A1267,'Medical Examinations'!$A$1:$P$2336,2,FALSE)</f>
        <v>26.63</v>
      </c>
      <c r="D1267" s="7">
        <f>VLOOKUP($A1267,'Medical Examinations'!$A$1:$P$2336,3,FALSE)</f>
        <v>5.7</v>
      </c>
      <c r="E1267" s="7" t="str">
        <f>VLOOKUP($A1267,'Medical Examinations'!$A$1:$P$2336,13,FALSE)</f>
        <v>No</v>
      </c>
      <c r="F1267" s="7" t="str">
        <f>VLOOKUP($A1267,'Medical Examinations'!$A$1:$P$2336,5,FALSE)</f>
        <v>No</v>
      </c>
      <c r="G1267" s="7" t="str">
        <f>VLOOKUP($A1267,'Medical Examinations'!$A$1:$P$2336,6,FALSE)</f>
        <v>No</v>
      </c>
      <c r="H1267" s="7" t="str">
        <f>VLOOKUP($A1267,'Medical Examinations'!$A$1:$P$2336,12,FALSE)</f>
        <v>0</v>
      </c>
      <c r="I1267" s="7" t="str">
        <f>VLOOKUP($A1267,'Medical Examinations'!$A$1:$P$2336,14,FALSE)</f>
        <v>No</v>
      </c>
      <c r="J1267" s="7" t="str">
        <f>VLOOKUP($A1267,'Medical Examinations'!$A$1:$P$2336,15,FALSE)</f>
        <v>Over weight</v>
      </c>
      <c r="K1267" s="7" t="str">
        <f>VLOOKUP($A1267,'Medical Examinations'!$A$1:$P$2336,16,FALSE)</f>
        <v>Prediabetes</v>
      </c>
      <c r="L1267" s="12">
        <f>VLOOKUP($A1267,'Hospitalisation Details'!$A$1:$U$2344,18,FALSE)</f>
        <v>29522</v>
      </c>
      <c r="M1267" s="21">
        <f>VLOOKUP($A1267,'Hospitalisation Details'!$A$1:$U$2344,21,FALSE)</f>
        <v>8701.84</v>
      </c>
      <c r="N1267" s="9" t="str">
        <f>VLOOKUP($A1267,'Hospitalisation Details'!$A$1:$U$2344,14,FALSE)</f>
        <v>tier - 2</v>
      </c>
      <c r="O1267" s="9" t="str">
        <f>VLOOKUP($A1267,'Hospitalisation Details'!$A$1:$U$2344,15,FALSE)</f>
        <v>tier - 3</v>
      </c>
      <c r="P1267" s="9" t="str">
        <f>VLOOKUP($A1267,'Hospitalisation Details'!$A$1:$U$2344,16,FALSE)</f>
        <v>R1021</v>
      </c>
      <c r="Q1267" s="9">
        <f>VLOOKUP($A1267,'Hospitalisation Details'!$A$1:$U$2344,20,FALSE)</f>
        <v>42</v>
      </c>
    </row>
    <row r="1268" spans="1:17" ht="15.75" x14ac:dyDescent="0.25">
      <c r="A1268" s="10" t="s">
        <v>1104</v>
      </c>
      <c r="B1268" s="7" t="str">
        <f>VLOOKUP($A1268,'Customer Names'!$A$1:$E$2336,4,FALSE)</f>
        <v xml:space="preserve">  Thomas S</v>
      </c>
      <c r="C1268" s="7">
        <f>VLOOKUP($A1268,'Medical Examinations'!$A$1:$P$2336,2,FALSE)</f>
        <v>22.515000000000001</v>
      </c>
      <c r="D1268" s="7">
        <f>VLOOKUP($A1268,'Medical Examinations'!$A$1:$P$2336,3,FALSE)</f>
        <v>11.18</v>
      </c>
      <c r="E1268" s="7" t="str">
        <f>VLOOKUP($A1268,'Medical Examinations'!$A$1:$P$2336,13,FALSE)</f>
        <v>No</v>
      </c>
      <c r="F1268" s="7" t="str">
        <f>VLOOKUP($A1268,'Medical Examinations'!$A$1:$P$2336,5,FALSE)</f>
        <v>No</v>
      </c>
      <c r="G1268" s="7" t="str">
        <f>VLOOKUP($A1268,'Medical Examinations'!$A$1:$P$2336,6,FALSE)</f>
        <v>No</v>
      </c>
      <c r="H1268" s="7">
        <f>VLOOKUP($A1268,'Medical Examinations'!$A$1:$P$2336,12,FALSE)</f>
        <v>2</v>
      </c>
      <c r="I1268" s="7" t="str">
        <f>VLOOKUP($A1268,'Medical Examinations'!$A$1:$P$2336,14,FALSE)</f>
        <v>No</v>
      </c>
      <c r="J1268" s="7" t="str">
        <f>VLOOKUP($A1268,'Medical Examinations'!$A$1:$P$2336,15,FALSE)</f>
        <v>Normal weight</v>
      </c>
      <c r="K1268" s="7" t="str">
        <f>VLOOKUP($A1268,'Medical Examinations'!$A$1:$P$2336,16,FALSE)</f>
        <v>Diabetes</v>
      </c>
      <c r="L1268" s="12">
        <f>VLOOKUP($A1268,'Hospitalisation Details'!$A$1:$U$2344,18,FALSE)</f>
        <v>26948</v>
      </c>
      <c r="M1268" s="21">
        <f>VLOOKUP($A1268,'Hospitalisation Details'!$A$1:$U$2344,21,FALSE)</f>
        <v>8688.86</v>
      </c>
      <c r="N1268" s="9" t="str">
        <f>VLOOKUP($A1268,'Hospitalisation Details'!$A$1:$U$2344,14,FALSE)</f>
        <v>tier - 2</v>
      </c>
      <c r="O1268" s="9" t="str">
        <f>VLOOKUP($A1268,'Hospitalisation Details'!$A$1:$U$2344,15,FALSE)</f>
        <v>tier - 1</v>
      </c>
      <c r="P1268" s="9" t="str">
        <f>VLOOKUP($A1268,'Hospitalisation Details'!$A$1:$U$2344,16,FALSE)</f>
        <v>R1017</v>
      </c>
      <c r="Q1268" s="9">
        <f>VLOOKUP($A1268,'Hospitalisation Details'!$A$1:$U$2344,20,FALSE)</f>
        <v>49</v>
      </c>
    </row>
    <row r="1269" spans="1:17" ht="15.75" x14ac:dyDescent="0.25">
      <c r="A1269" s="10" t="s">
        <v>1103</v>
      </c>
      <c r="B1269" s="7" t="str">
        <f>VLOOKUP($A1269,'Customer Names'!$A$1:$E$2336,4,FALSE)</f>
        <v xml:space="preserve">  Martha Patricia</v>
      </c>
      <c r="C1269" s="7">
        <f>VLOOKUP($A1269,'Medical Examinations'!$A$1:$P$2336,2,FALSE)</f>
        <v>36.575000000000003</v>
      </c>
      <c r="D1269" s="7">
        <f>VLOOKUP($A1269,'Medical Examinations'!$A$1:$P$2336,3,FALSE)</f>
        <v>10.98</v>
      </c>
      <c r="E1269" s="7" t="str">
        <f>VLOOKUP($A1269,'Medical Examinations'!$A$1:$P$2336,13,FALSE)</f>
        <v>No</v>
      </c>
      <c r="F1269" s="7" t="str">
        <f>VLOOKUP($A1269,'Medical Examinations'!$A$1:$P$2336,5,FALSE)</f>
        <v>No</v>
      </c>
      <c r="G1269" s="7" t="str">
        <f>VLOOKUP($A1269,'Medical Examinations'!$A$1:$P$2336,6,FALSE)</f>
        <v>No</v>
      </c>
      <c r="H1269" s="7" t="str">
        <f>VLOOKUP($A1269,'Medical Examinations'!$A$1:$P$2336,12,FALSE)</f>
        <v>0</v>
      </c>
      <c r="I1269" s="7" t="str">
        <f>VLOOKUP($A1269,'Medical Examinations'!$A$1:$P$2336,14,FALSE)</f>
        <v>No</v>
      </c>
      <c r="J1269" s="7" t="str">
        <f>VLOOKUP($A1269,'Medical Examinations'!$A$1:$P$2336,15,FALSE)</f>
        <v>Obesity</v>
      </c>
      <c r="K1269" s="7" t="str">
        <f>VLOOKUP($A1269,'Medical Examinations'!$A$1:$P$2336,16,FALSE)</f>
        <v>Diabetes</v>
      </c>
      <c r="L1269" s="12">
        <f>VLOOKUP($A1269,'Hospitalisation Details'!$A$1:$U$2344,18,FALSE)</f>
        <v>27257</v>
      </c>
      <c r="M1269" s="21">
        <f>VLOOKUP($A1269,'Hospitalisation Details'!$A$1:$U$2344,21,FALSE)</f>
        <v>8671.19</v>
      </c>
      <c r="N1269" s="9" t="str">
        <f>VLOOKUP($A1269,'Hospitalisation Details'!$A$1:$U$2344,14,FALSE)</f>
        <v>tier - 2</v>
      </c>
      <c r="O1269" s="9" t="str">
        <f>VLOOKUP($A1269,'Hospitalisation Details'!$A$1:$U$2344,15,FALSE)</f>
        <v>tier - 1</v>
      </c>
      <c r="P1269" s="9" t="str">
        <f>VLOOKUP($A1269,'Hospitalisation Details'!$A$1:$U$2344,16,FALSE)</f>
        <v>R1012</v>
      </c>
      <c r="Q1269" s="9">
        <f>VLOOKUP($A1269,'Hospitalisation Details'!$A$1:$U$2344,20,FALSE)</f>
        <v>48</v>
      </c>
    </row>
    <row r="1270" spans="1:17" ht="15.75" x14ac:dyDescent="0.25">
      <c r="A1270" s="10" t="s">
        <v>1102</v>
      </c>
      <c r="B1270" s="7" t="str">
        <f>VLOOKUP($A1270,'Customer Names'!$A$1:$E$2336,4,FALSE)</f>
        <v xml:space="preserve">  Alicia</v>
      </c>
      <c r="C1270" s="7">
        <f>VLOOKUP($A1270,'Medical Examinations'!$A$1:$P$2336,2,FALSE)</f>
        <v>23.66</v>
      </c>
      <c r="D1270" s="7">
        <f>VLOOKUP($A1270,'Medical Examinations'!$A$1:$P$2336,3,FALSE)</f>
        <v>5.1100000000000003</v>
      </c>
      <c r="E1270" s="7" t="str">
        <f>VLOOKUP($A1270,'Medical Examinations'!$A$1:$P$2336,13,FALSE)</f>
        <v>Yes</v>
      </c>
      <c r="F1270" s="7" t="str">
        <f>VLOOKUP($A1270,'Medical Examinations'!$A$1:$P$2336,5,FALSE)</f>
        <v>No</v>
      </c>
      <c r="G1270" s="7" t="str">
        <f>VLOOKUP($A1270,'Medical Examinations'!$A$1:$P$2336,6,FALSE)</f>
        <v>Yes</v>
      </c>
      <c r="H1270" s="7">
        <f>VLOOKUP($A1270,'Medical Examinations'!$A$1:$P$2336,12,FALSE)</f>
        <v>1</v>
      </c>
      <c r="I1270" s="7" t="str">
        <f>VLOOKUP($A1270,'Medical Examinations'!$A$1:$P$2336,14,FALSE)</f>
        <v>No</v>
      </c>
      <c r="J1270" s="7" t="str">
        <f>VLOOKUP($A1270,'Medical Examinations'!$A$1:$P$2336,15,FALSE)</f>
        <v>Normal weight</v>
      </c>
      <c r="K1270" s="7" t="str">
        <f>VLOOKUP($A1270,'Medical Examinations'!$A$1:$P$2336,16,FALSE)</f>
        <v>Normal</v>
      </c>
      <c r="L1270" s="12">
        <f>VLOOKUP($A1270,'Hospitalisation Details'!$A$1:$U$2344,18,FALSE)</f>
        <v>25425</v>
      </c>
      <c r="M1270" s="21">
        <f>VLOOKUP($A1270,'Hospitalisation Details'!$A$1:$U$2344,21,FALSE)</f>
        <v>8665.14</v>
      </c>
      <c r="N1270" s="9" t="str">
        <f>VLOOKUP($A1270,'Hospitalisation Details'!$A$1:$U$2344,14,FALSE)</f>
        <v>tier - 2</v>
      </c>
      <c r="O1270" s="9" t="str">
        <f>VLOOKUP($A1270,'Hospitalisation Details'!$A$1:$U$2344,15,FALSE)</f>
        <v>tier - 3</v>
      </c>
      <c r="P1270" s="9" t="str">
        <f>VLOOKUP($A1270,'Hospitalisation Details'!$A$1:$U$2344,16,FALSE)</f>
        <v>R1013</v>
      </c>
      <c r="Q1270" s="9">
        <f>VLOOKUP($A1270,'Hospitalisation Details'!$A$1:$U$2344,20,FALSE)</f>
        <v>53</v>
      </c>
    </row>
    <row r="1271" spans="1:17" ht="15.75" x14ac:dyDescent="0.25">
      <c r="A1271" s="10" t="s">
        <v>1101</v>
      </c>
      <c r="B1271" s="7" t="str">
        <f>VLOOKUP($A1271,'Customer Names'!$A$1:$E$2336,4,FALSE)</f>
        <v xml:space="preserve">  Jennifer V</v>
      </c>
      <c r="C1271" s="7">
        <f>VLOOKUP($A1271,'Medical Examinations'!$A$1:$P$2336,2,FALSE)</f>
        <v>18.62</v>
      </c>
      <c r="D1271" s="7">
        <f>VLOOKUP($A1271,'Medical Examinations'!$A$1:$P$2336,3,FALSE)</f>
        <v>10.24</v>
      </c>
      <c r="E1271" s="7" t="str">
        <f>VLOOKUP($A1271,'Medical Examinations'!$A$1:$P$2336,13,FALSE)</f>
        <v>No</v>
      </c>
      <c r="F1271" s="7" t="str">
        <f>VLOOKUP($A1271,'Medical Examinations'!$A$1:$P$2336,5,FALSE)</f>
        <v>No</v>
      </c>
      <c r="G1271" s="7" t="str">
        <f>VLOOKUP($A1271,'Medical Examinations'!$A$1:$P$2336,6,FALSE)</f>
        <v>No</v>
      </c>
      <c r="H1271" s="7" t="str">
        <f>VLOOKUP($A1271,'Medical Examinations'!$A$1:$P$2336,12,FALSE)</f>
        <v>0</v>
      </c>
      <c r="I1271" s="7" t="str">
        <f>VLOOKUP($A1271,'Medical Examinations'!$A$1:$P$2336,14,FALSE)</f>
        <v>No</v>
      </c>
      <c r="J1271" s="7" t="str">
        <f>VLOOKUP($A1271,'Medical Examinations'!$A$1:$P$2336,15,FALSE)</f>
        <v>Normal weight</v>
      </c>
      <c r="K1271" s="7" t="str">
        <f>VLOOKUP($A1271,'Medical Examinations'!$A$1:$P$2336,16,FALSE)</f>
        <v>Diabetes</v>
      </c>
      <c r="L1271" s="12">
        <f>VLOOKUP($A1271,'Hospitalisation Details'!$A$1:$U$2344,18,FALSE)</f>
        <v>24036</v>
      </c>
      <c r="M1271" s="21">
        <f>VLOOKUP($A1271,'Hospitalisation Details'!$A$1:$U$2344,21,FALSE)</f>
        <v>8665.09</v>
      </c>
      <c r="N1271" s="9" t="str">
        <f>VLOOKUP($A1271,'Hospitalisation Details'!$A$1:$U$2344,14,FALSE)</f>
        <v>tier - 3</v>
      </c>
      <c r="O1271" s="9" t="str">
        <f>VLOOKUP($A1271,'Hospitalisation Details'!$A$1:$U$2344,15,FALSE)</f>
        <v>tier - 2</v>
      </c>
      <c r="P1271" s="9" t="str">
        <f>VLOOKUP($A1271,'Hospitalisation Details'!$A$1:$U$2344,16,FALSE)</f>
        <v>R1012</v>
      </c>
      <c r="Q1271" s="9">
        <f>VLOOKUP($A1271,'Hospitalisation Details'!$A$1:$U$2344,20,FALSE)</f>
        <v>57</v>
      </c>
    </row>
    <row r="1272" spans="1:17" ht="15.75" x14ac:dyDescent="0.25">
      <c r="A1272" s="10" t="s">
        <v>1100</v>
      </c>
      <c r="B1272" s="7" t="str">
        <f>VLOOKUP($A1272,'Customer Names'!$A$1:$E$2336,4,FALSE)</f>
        <v xml:space="preserve">  Michael W</v>
      </c>
      <c r="C1272" s="7">
        <f>VLOOKUP($A1272,'Medical Examinations'!$A$1:$P$2336,2,FALSE)</f>
        <v>19.190000000000001</v>
      </c>
      <c r="D1272" s="7">
        <f>VLOOKUP($A1272,'Medical Examinations'!$A$1:$P$2336,3,FALSE)</f>
        <v>7.71</v>
      </c>
      <c r="E1272" s="7" t="str">
        <f>VLOOKUP($A1272,'Medical Examinations'!$A$1:$P$2336,13,FALSE)</f>
        <v>Yes</v>
      </c>
      <c r="F1272" s="7" t="str">
        <f>VLOOKUP($A1272,'Medical Examinations'!$A$1:$P$2336,5,FALSE)</f>
        <v>No</v>
      </c>
      <c r="G1272" s="7" t="str">
        <f>VLOOKUP($A1272,'Medical Examinations'!$A$1:$P$2336,6,FALSE)</f>
        <v>No</v>
      </c>
      <c r="H1272" s="7">
        <f>VLOOKUP($A1272,'Medical Examinations'!$A$1:$P$2336,12,FALSE)</f>
        <v>1</v>
      </c>
      <c r="I1272" s="7" t="str">
        <f>VLOOKUP($A1272,'Medical Examinations'!$A$1:$P$2336,14,FALSE)</f>
        <v>No</v>
      </c>
      <c r="J1272" s="7" t="str">
        <f>VLOOKUP($A1272,'Medical Examinations'!$A$1:$P$2336,15,FALSE)</f>
        <v>Normal weight</v>
      </c>
      <c r="K1272" s="7" t="str">
        <f>VLOOKUP($A1272,'Medical Examinations'!$A$1:$P$2336,16,FALSE)</f>
        <v>Diabetes</v>
      </c>
      <c r="L1272" s="12">
        <f>VLOOKUP($A1272,'Hospitalisation Details'!$A$1:$U$2344,18,FALSE)</f>
        <v>27609</v>
      </c>
      <c r="M1272" s="21">
        <f>VLOOKUP($A1272,'Hospitalisation Details'!$A$1:$U$2344,21,FALSE)</f>
        <v>8627.5400000000009</v>
      </c>
      <c r="N1272" s="9" t="str">
        <f>VLOOKUP($A1272,'Hospitalisation Details'!$A$1:$U$2344,14,FALSE)</f>
        <v>tier - 2</v>
      </c>
      <c r="O1272" s="9" t="str">
        <f>VLOOKUP($A1272,'Hospitalisation Details'!$A$1:$U$2344,15,FALSE)</f>
        <v>tier - 2</v>
      </c>
      <c r="P1272" s="9" t="str">
        <f>VLOOKUP($A1272,'Hospitalisation Details'!$A$1:$U$2344,16,FALSE)</f>
        <v>R1017</v>
      </c>
      <c r="Q1272" s="9">
        <f>VLOOKUP($A1272,'Hospitalisation Details'!$A$1:$U$2344,20,FALSE)</f>
        <v>47</v>
      </c>
    </row>
    <row r="1273" spans="1:17" ht="15.75" x14ac:dyDescent="0.25">
      <c r="A1273" s="10" t="s">
        <v>1099</v>
      </c>
      <c r="B1273" s="7" t="str">
        <f>VLOOKUP($A1273,'Customer Names'!$A$1:$E$2336,4,FALSE)</f>
        <v xml:space="preserve">  Eddie C</v>
      </c>
      <c r="C1273" s="7">
        <f>VLOOKUP($A1273,'Medical Examinations'!$A$1:$P$2336,2,FALSE)</f>
        <v>27.5</v>
      </c>
      <c r="D1273" s="7">
        <f>VLOOKUP($A1273,'Medical Examinations'!$A$1:$P$2336,3,FALSE)</f>
        <v>6.03</v>
      </c>
      <c r="E1273" s="7" t="str">
        <f>VLOOKUP($A1273,'Medical Examinations'!$A$1:$P$2336,13,FALSE)</f>
        <v>No</v>
      </c>
      <c r="F1273" s="7" t="str">
        <f>VLOOKUP($A1273,'Medical Examinations'!$A$1:$P$2336,5,FALSE)</f>
        <v>No</v>
      </c>
      <c r="G1273" s="7" t="str">
        <f>VLOOKUP($A1273,'Medical Examinations'!$A$1:$P$2336,6,FALSE)</f>
        <v>No</v>
      </c>
      <c r="H1273" s="7" t="str">
        <f>VLOOKUP($A1273,'Medical Examinations'!$A$1:$P$2336,12,FALSE)</f>
        <v>0</v>
      </c>
      <c r="I1273" s="7" t="str">
        <f>VLOOKUP($A1273,'Medical Examinations'!$A$1:$P$2336,14,FALSE)</f>
        <v>No</v>
      </c>
      <c r="J1273" s="7" t="str">
        <f>VLOOKUP($A1273,'Medical Examinations'!$A$1:$P$2336,15,FALSE)</f>
        <v>Over weight</v>
      </c>
      <c r="K1273" s="7" t="str">
        <f>VLOOKUP($A1273,'Medical Examinations'!$A$1:$P$2336,16,FALSE)</f>
        <v>Prediabetes</v>
      </c>
      <c r="L1273" s="12">
        <f>VLOOKUP($A1273,'Hospitalisation Details'!$A$1:$U$2344,18,FALSE)</f>
        <v>28370</v>
      </c>
      <c r="M1273" s="21">
        <f>VLOOKUP($A1273,'Hospitalisation Details'!$A$1:$U$2344,21,FALSE)</f>
        <v>8615.2999999999993</v>
      </c>
      <c r="N1273" s="9" t="str">
        <f>VLOOKUP($A1273,'Hospitalisation Details'!$A$1:$U$2344,14,FALSE)</f>
        <v>tier - 2</v>
      </c>
      <c r="O1273" s="9" t="str">
        <f>VLOOKUP($A1273,'Hospitalisation Details'!$A$1:$U$2344,15,FALSE)</f>
        <v>tier - 3</v>
      </c>
      <c r="P1273" s="9" t="str">
        <f>VLOOKUP($A1273,'Hospitalisation Details'!$A$1:$U$2344,16,FALSE)</f>
        <v>R1011</v>
      </c>
      <c r="Q1273" s="9">
        <f>VLOOKUP($A1273,'Hospitalisation Details'!$A$1:$U$2344,20,FALSE)</f>
        <v>45</v>
      </c>
    </row>
    <row r="1274" spans="1:17" ht="15.75" x14ac:dyDescent="0.25">
      <c r="A1274" s="10" t="s">
        <v>1098</v>
      </c>
      <c r="B1274" s="7" t="str">
        <f>VLOOKUP($A1274,'Customer Names'!$A$1:$E$2336,4,FALSE)</f>
        <v xml:space="preserve">  Maxime M</v>
      </c>
      <c r="C1274" s="7">
        <f>VLOOKUP($A1274,'Medical Examinations'!$A$1:$P$2336,2,FALSE)</f>
        <v>27.36</v>
      </c>
      <c r="D1274" s="7">
        <f>VLOOKUP($A1274,'Medical Examinations'!$A$1:$P$2336,3,FALSE)</f>
        <v>5.96</v>
      </c>
      <c r="E1274" s="7" t="str">
        <f>VLOOKUP($A1274,'Medical Examinations'!$A$1:$P$2336,13,FALSE)</f>
        <v>No</v>
      </c>
      <c r="F1274" s="7" t="str">
        <f>VLOOKUP($A1274,'Medical Examinations'!$A$1:$P$2336,5,FALSE)</f>
        <v>No</v>
      </c>
      <c r="G1274" s="7" t="str">
        <f>VLOOKUP($A1274,'Medical Examinations'!$A$1:$P$2336,6,FALSE)</f>
        <v>Yes</v>
      </c>
      <c r="H1274" s="7">
        <f>VLOOKUP($A1274,'Medical Examinations'!$A$1:$P$2336,12,FALSE)</f>
        <v>1</v>
      </c>
      <c r="I1274" s="7" t="str">
        <f>VLOOKUP($A1274,'Medical Examinations'!$A$1:$P$2336,14,FALSE)</f>
        <v>No</v>
      </c>
      <c r="J1274" s="7" t="str">
        <f>VLOOKUP($A1274,'Medical Examinations'!$A$1:$P$2336,15,FALSE)</f>
        <v>Over weight</v>
      </c>
      <c r="K1274" s="7" t="str">
        <f>VLOOKUP($A1274,'Medical Examinations'!$A$1:$P$2336,16,FALSE)</f>
        <v>Prediabetes</v>
      </c>
      <c r="L1274" s="12">
        <f>VLOOKUP($A1274,'Hospitalisation Details'!$A$1:$U$2344,18,FALSE)</f>
        <v>29053</v>
      </c>
      <c r="M1274" s="21">
        <f>VLOOKUP($A1274,'Hospitalisation Details'!$A$1:$U$2344,21,FALSE)</f>
        <v>8606.2199999999993</v>
      </c>
      <c r="N1274" s="9" t="str">
        <f>VLOOKUP($A1274,'Hospitalisation Details'!$A$1:$U$2344,14,FALSE)</f>
        <v>tier - 1</v>
      </c>
      <c r="O1274" s="9" t="str">
        <f>VLOOKUP($A1274,'Hospitalisation Details'!$A$1:$U$2344,15,FALSE)</f>
        <v>tier - 2</v>
      </c>
      <c r="P1274" s="9" t="str">
        <f>VLOOKUP($A1274,'Hospitalisation Details'!$A$1:$U$2344,16,FALSE)</f>
        <v>R1014</v>
      </c>
      <c r="Q1274" s="9">
        <f>VLOOKUP($A1274,'Hospitalisation Details'!$A$1:$U$2344,20,FALSE)</f>
        <v>43</v>
      </c>
    </row>
    <row r="1275" spans="1:17" ht="15.75" x14ac:dyDescent="0.25">
      <c r="A1275" s="10" t="s">
        <v>1097</v>
      </c>
      <c r="B1275" s="7" t="str">
        <f>VLOOKUP($A1275,'Customer Names'!$A$1:$E$2336,4,FALSE)</f>
        <v xml:space="preserve">  Mark D</v>
      </c>
      <c r="C1275" s="7">
        <f>VLOOKUP($A1275,'Medical Examinations'!$A$1:$P$2336,2,FALSE)</f>
        <v>20.350000000000001</v>
      </c>
      <c r="D1275" s="7">
        <f>VLOOKUP($A1275,'Medical Examinations'!$A$1:$P$2336,3,FALSE)</f>
        <v>4.16</v>
      </c>
      <c r="E1275" s="7" t="str">
        <f>VLOOKUP($A1275,'Medical Examinations'!$A$1:$P$2336,13,FALSE)</f>
        <v>No</v>
      </c>
      <c r="F1275" s="7" t="str">
        <f>VLOOKUP($A1275,'Medical Examinations'!$A$1:$P$2336,5,FALSE)</f>
        <v>No</v>
      </c>
      <c r="G1275" s="7" t="str">
        <f>VLOOKUP($A1275,'Medical Examinations'!$A$1:$P$2336,6,FALSE)</f>
        <v>No</v>
      </c>
      <c r="H1275" s="7" t="str">
        <f>VLOOKUP($A1275,'Medical Examinations'!$A$1:$P$2336,12,FALSE)</f>
        <v>0</v>
      </c>
      <c r="I1275" s="7" t="str">
        <f>VLOOKUP($A1275,'Medical Examinations'!$A$1:$P$2336,14,FALSE)</f>
        <v>No</v>
      </c>
      <c r="J1275" s="7" t="str">
        <f>VLOOKUP($A1275,'Medical Examinations'!$A$1:$P$2336,15,FALSE)</f>
        <v>Normal weight</v>
      </c>
      <c r="K1275" s="7" t="str">
        <f>VLOOKUP($A1275,'Medical Examinations'!$A$1:$P$2336,16,FALSE)</f>
        <v>Normal</v>
      </c>
      <c r="L1275" s="12">
        <f>VLOOKUP($A1275,'Hospitalisation Details'!$A$1:$U$2344,18,FALSE)</f>
        <v>28413</v>
      </c>
      <c r="M1275" s="21">
        <f>VLOOKUP($A1275,'Hospitalisation Details'!$A$1:$U$2344,21,FALSE)</f>
        <v>8605.36</v>
      </c>
      <c r="N1275" s="9" t="str">
        <f>VLOOKUP($A1275,'Hospitalisation Details'!$A$1:$U$2344,14,FALSE)</f>
        <v>tier - 2</v>
      </c>
      <c r="O1275" s="9" t="str">
        <f>VLOOKUP($A1275,'Hospitalisation Details'!$A$1:$U$2344,15,FALSE)</f>
        <v>tier - 2</v>
      </c>
      <c r="P1275" s="9" t="str">
        <f>VLOOKUP($A1275,'Hospitalisation Details'!$A$1:$U$2344,16,FALSE)</f>
        <v>R1013</v>
      </c>
      <c r="Q1275" s="9">
        <f>VLOOKUP($A1275,'Hospitalisation Details'!$A$1:$U$2344,20,FALSE)</f>
        <v>45</v>
      </c>
    </row>
    <row r="1276" spans="1:17" ht="15.75" x14ac:dyDescent="0.25">
      <c r="A1276" s="10" t="s">
        <v>1096</v>
      </c>
      <c r="B1276" s="7" t="str">
        <f>VLOOKUP($A1276,'Customer Names'!$A$1:$E$2336,4,FALSE)</f>
        <v xml:space="preserve">  Adam</v>
      </c>
      <c r="C1276" s="7">
        <f>VLOOKUP($A1276,'Medical Examinations'!$A$1:$P$2336,2,FALSE)</f>
        <v>24.035</v>
      </c>
      <c r="D1276" s="7">
        <f>VLOOKUP($A1276,'Medical Examinations'!$A$1:$P$2336,3,FALSE)</f>
        <v>6.11</v>
      </c>
      <c r="E1276" s="7" t="str">
        <f>VLOOKUP($A1276,'Medical Examinations'!$A$1:$P$2336,13,FALSE)</f>
        <v>No</v>
      </c>
      <c r="F1276" s="7" t="str">
        <f>VLOOKUP($A1276,'Medical Examinations'!$A$1:$P$2336,5,FALSE)</f>
        <v>No</v>
      </c>
      <c r="G1276" s="7" t="str">
        <f>VLOOKUP($A1276,'Medical Examinations'!$A$1:$P$2336,6,FALSE)</f>
        <v>No</v>
      </c>
      <c r="H1276" s="7" t="str">
        <f>VLOOKUP($A1276,'Medical Examinations'!$A$1:$P$2336,12,FALSE)</f>
        <v>0</v>
      </c>
      <c r="I1276" s="7" t="str">
        <f>VLOOKUP($A1276,'Medical Examinations'!$A$1:$P$2336,14,FALSE)</f>
        <v>No</v>
      </c>
      <c r="J1276" s="7" t="str">
        <f>VLOOKUP($A1276,'Medical Examinations'!$A$1:$P$2336,15,FALSE)</f>
        <v>Normal weight</v>
      </c>
      <c r="K1276" s="7" t="str">
        <f>VLOOKUP($A1276,'Medical Examinations'!$A$1:$P$2336,16,FALSE)</f>
        <v>Prediabetes</v>
      </c>
      <c r="L1276" s="12">
        <f>VLOOKUP($A1276,'Hospitalisation Details'!$A$1:$U$2344,18,FALSE)</f>
        <v>28441</v>
      </c>
      <c r="M1276" s="21">
        <f>VLOOKUP($A1276,'Hospitalisation Details'!$A$1:$U$2344,21,FALSE)</f>
        <v>8604.48</v>
      </c>
      <c r="N1276" s="9" t="str">
        <f>VLOOKUP($A1276,'Hospitalisation Details'!$A$1:$U$2344,14,FALSE)</f>
        <v>tier - 3</v>
      </c>
      <c r="O1276" s="9" t="str">
        <f>VLOOKUP($A1276,'Hospitalisation Details'!$A$1:$U$2344,15,FALSE)</f>
        <v>tier - 2</v>
      </c>
      <c r="P1276" s="9" t="str">
        <f>VLOOKUP($A1276,'Hospitalisation Details'!$A$1:$U$2344,16,FALSE)</f>
        <v>R1016</v>
      </c>
      <c r="Q1276" s="9">
        <f>VLOOKUP($A1276,'Hospitalisation Details'!$A$1:$U$2344,20,FALSE)</f>
        <v>45</v>
      </c>
    </row>
    <row r="1277" spans="1:17" ht="15.75" x14ac:dyDescent="0.25">
      <c r="A1277" s="10" t="s">
        <v>1095</v>
      </c>
      <c r="B1277" s="7" t="str">
        <f>VLOOKUP($A1277,'Customer Names'!$A$1:$E$2336,4,FALSE)</f>
        <v xml:space="preserve">  Justin M</v>
      </c>
      <c r="C1277" s="7">
        <f>VLOOKUP($A1277,'Medical Examinations'!$A$1:$P$2336,2,FALSE)</f>
        <v>23.56</v>
      </c>
      <c r="D1277" s="7">
        <f>VLOOKUP($A1277,'Medical Examinations'!$A$1:$P$2336,3,FALSE)</f>
        <v>5.97</v>
      </c>
      <c r="E1277" s="7" t="str">
        <f>VLOOKUP($A1277,'Medical Examinations'!$A$1:$P$2336,13,FALSE)</f>
        <v>No</v>
      </c>
      <c r="F1277" s="7" t="str">
        <f>VLOOKUP($A1277,'Medical Examinations'!$A$1:$P$2336,5,FALSE)</f>
        <v>No</v>
      </c>
      <c r="G1277" s="7" t="str">
        <f>VLOOKUP($A1277,'Medical Examinations'!$A$1:$P$2336,6,FALSE)</f>
        <v>No</v>
      </c>
      <c r="H1277" s="7" t="str">
        <f>VLOOKUP($A1277,'Medical Examinations'!$A$1:$P$2336,12,FALSE)</f>
        <v>0</v>
      </c>
      <c r="I1277" s="7" t="str">
        <f>VLOOKUP($A1277,'Medical Examinations'!$A$1:$P$2336,14,FALSE)</f>
        <v>No</v>
      </c>
      <c r="J1277" s="7" t="str">
        <f>VLOOKUP($A1277,'Medical Examinations'!$A$1:$P$2336,15,FALSE)</f>
        <v>Normal weight</v>
      </c>
      <c r="K1277" s="7" t="str">
        <f>VLOOKUP($A1277,'Medical Examinations'!$A$1:$P$2336,16,FALSE)</f>
        <v>Prediabetes</v>
      </c>
      <c r="L1277" s="12">
        <f>VLOOKUP($A1277,'Hospitalisation Details'!$A$1:$U$2344,18,FALSE)</f>
        <v>28392</v>
      </c>
      <c r="M1277" s="21">
        <f>VLOOKUP($A1277,'Hospitalisation Details'!$A$1:$U$2344,21,FALSE)</f>
        <v>8603.82</v>
      </c>
      <c r="N1277" s="9" t="str">
        <f>VLOOKUP($A1277,'Hospitalisation Details'!$A$1:$U$2344,14,FALSE)</f>
        <v>tier - 2</v>
      </c>
      <c r="O1277" s="9" t="str">
        <f>VLOOKUP($A1277,'Hospitalisation Details'!$A$1:$U$2344,15,FALSE)</f>
        <v>tier - 1</v>
      </c>
      <c r="P1277" s="9" t="str">
        <f>VLOOKUP($A1277,'Hospitalisation Details'!$A$1:$U$2344,16,FALSE)</f>
        <v>R1019</v>
      </c>
      <c r="Q1277" s="9">
        <f>VLOOKUP($A1277,'Hospitalisation Details'!$A$1:$U$2344,20,FALSE)</f>
        <v>45</v>
      </c>
    </row>
    <row r="1278" spans="1:17" ht="15.75" x14ac:dyDescent="0.25">
      <c r="A1278" s="10" t="s">
        <v>1094</v>
      </c>
      <c r="B1278" s="7" t="str">
        <f>VLOOKUP($A1278,'Customer Names'!$A$1:$E$2336,4,FALSE)</f>
        <v xml:space="preserve">  Svetlana V</v>
      </c>
      <c r="C1278" s="7">
        <f>VLOOKUP($A1278,'Medical Examinations'!$A$1:$P$2336,2,FALSE)</f>
        <v>27.17</v>
      </c>
      <c r="D1278" s="7">
        <f>VLOOKUP($A1278,'Medical Examinations'!$A$1:$P$2336,3,FALSE)</f>
        <v>10.81</v>
      </c>
      <c r="E1278" s="7" t="str">
        <f>VLOOKUP($A1278,'Medical Examinations'!$A$1:$P$2336,13,FALSE)</f>
        <v>No</v>
      </c>
      <c r="F1278" s="7" t="str">
        <f>VLOOKUP($A1278,'Medical Examinations'!$A$1:$P$2336,5,FALSE)</f>
        <v>No</v>
      </c>
      <c r="G1278" s="7" t="str">
        <f>VLOOKUP($A1278,'Medical Examinations'!$A$1:$P$2336,6,FALSE)</f>
        <v>No</v>
      </c>
      <c r="H1278" s="7">
        <f>VLOOKUP($A1278,'Medical Examinations'!$A$1:$P$2336,12,FALSE)</f>
        <v>2</v>
      </c>
      <c r="I1278" s="7" t="str">
        <f>VLOOKUP($A1278,'Medical Examinations'!$A$1:$P$2336,14,FALSE)</f>
        <v>No</v>
      </c>
      <c r="J1278" s="7" t="str">
        <f>VLOOKUP($A1278,'Medical Examinations'!$A$1:$P$2336,15,FALSE)</f>
        <v>Over weight</v>
      </c>
      <c r="K1278" s="7" t="str">
        <f>VLOOKUP($A1278,'Medical Examinations'!$A$1:$P$2336,16,FALSE)</f>
        <v>Diabetes</v>
      </c>
      <c r="L1278" s="12">
        <f>VLOOKUP($A1278,'Hospitalisation Details'!$A$1:$U$2344,18,FALSE)</f>
        <v>26856</v>
      </c>
      <c r="M1278" s="21">
        <f>VLOOKUP($A1278,'Hospitalisation Details'!$A$1:$U$2344,21,FALSE)</f>
        <v>8601.33</v>
      </c>
      <c r="N1278" s="9" t="str">
        <f>VLOOKUP($A1278,'Hospitalisation Details'!$A$1:$U$2344,14,FALSE)</f>
        <v>tier - 2</v>
      </c>
      <c r="O1278" s="9" t="str">
        <f>VLOOKUP($A1278,'Hospitalisation Details'!$A$1:$U$2344,15,FALSE)</f>
        <v>tier - 1</v>
      </c>
      <c r="P1278" s="9" t="str">
        <f>VLOOKUP($A1278,'Hospitalisation Details'!$A$1:$U$2344,16,FALSE)</f>
        <v>R1013</v>
      </c>
      <c r="Q1278" s="9">
        <f>VLOOKUP($A1278,'Hospitalisation Details'!$A$1:$U$2344,20,FALSE)</f>
        <v>49</v>
      </c>
    </row>
    <row r="1279" spans="1:17" ht="15.75" x14ac:dyDescent="0.25">
      <c r="A1279" s="10" t="s">
        <v>1093</v>
      </c>
      <c r="B1279" s="7" t="str">
        <f>VLOOKUP($A1279,'Customer Names'!$A$1:$E$2336,4,FALSE)</f>
        <v xml:space="preserve">  Jana L</v>
      </c>
      <c r="C1279" s="7">
        <f>VLOOKUP($A1279,'Medical Examinations'!$A$1:$P$2336,2,FALSE)</f>
        <v>34.32</v>
      </c>
      <c r="D1279" s="7">
        <f>VLOOKUP($A1279,'Medical Examinations'!$A$1:$P$2336,3,FALSE)</f>
        <v>5.7</v>
      </c>
      <c r="E1279" s="7" t="str">
        <f>VLOOKUP($A1279,'Medical Examinations'!$A$1:$P$2336,13,FALSE)</f>
        <v>Yes</v>
      </c>
      <c r="F1279" s="7" t="str">
        <f>VLOOKUP($A1279,'Medical Examinations'!$A$1:$P$2336,5,FALSE)</f>
        <v>No</v>
      </c>
      <c r="G1279" s="7" t="str">
        <f>VLOOKUP($A1279,'Medical Examinations'!$A$1:$P$2336,6,FALSE)</f>
        <v>Yes</v>
      </c>
      <c r="H1279" s="7">
        <f>VLOOKUP($A1279,'Medical Examinations'!$A$1:$P$2336,12,FALSE)</f>
        <v>1</v>
      </c>
      <c r="I1279" s="7" t="str">
        <f>VLOOKUP($A1279,'Medical Examinations'!$A$1:$P$2336,14,FALSE)</f>
        <v>No</v>
      </c>
      <c r="J1279" s="7" t="str">
        <f>VLOOKUP($A1279,'Medical Examinations'!$A$1:$P$2336,15,FALSE)</f>
        <v>Obesity</v>
      </c>
      <c r="K1279" s="7" t="str">
        <f>VLOOKUP($A1279,'Medical Examinations'!$A$1:$P$2336,16,FALSE)</f>
        <v>Prediabetes</v>
      </c>
      <c r="L1279" s="12">
        <f>VLOOKUP($A1279,'Hospitalisation Details'!$A$1:$U$2344,18,FALSE)</f>
        <v>30522</v>
      </c>
      <c r="M1279" s="21">
        <f>VLOOKUP($A1279,'Hospitalisation Details'!$A$1:$U$2344,21,FALSE)</f>
        <v>8596.83</v>
      </c>
      <c r="N1279" s="9" t="str">
        <f>VLOOKUP($A1279,'Hospitalisation Details'!$A$1:$U$2344,14,FALSE)</f>
        <v>tier - 2</v>
      </c>
      <c r="O1279" s="9" t="str">
        <f>VLOOKUP($A1279,'Hospitalisation Details'!$A$1:$U$2344,15,FALSE)</f>
        <v>tier - 3</v>
      </c>
      <c r="P1279" s="9" t="str">
        <f>VLOOKUP($A1279,'Hospitalisation Details'!$A$1:$U$2344,16,FALSE)</f>
        <v>R1013</v>
      </c>
      <c r="Q1279" s="9">
        <f>VLOOKUP($A1279,'Hospitalisation Details'!$A$1:$U$2344,20,FALSE)</f>
        <v>39</v>
      </c>
    </row>
    <row r="1280" spans="1:17" ht="15.75" x14ac:dyDescent="0.25">
      <c r="A1280" s="10" t="s">
        <v>1092</v>
      </c>
      <c r="B1280" s="7" t="str">
        <f>VLOOKUP($A1280,'Customer Names'!$A$1:$E$2336,4,FALSE)</f>
        <v xml:space="preserve">  Laura</v>
      </c>
      <c r="C1280" s="7">
        <f>VLOOKUP($A1280,'Medical Examinations'!$A$1:$P$2336,2,FALSE)</f>
        <v>23.87</v>
      </c>
      <c r="D1280" s="7">
        <f>VLOOKUP($A1280,'Medical Examinations'!$A$1:$P$2336,3,FALSE)</f>
        <v>4.7699999999999996</v>
      </c>
      <c r="E1280" s="7" t="str">
        <f>VLOOKUP($A1280,'Medical Examinations'!$A$1:$P$2336,13,FALSE)</f>
        <v>Yes</v>
      </c>
      <c r="F1280" s="7" t="str">
        <f>VLOOKUP($A1280,'Medical Examinations'!$A$1:$P$2336,5,FALSE)</f>
        <v>No</v>
      </c>
      <c r="G1280" s="7" t="str">
        <f>VLOOKUP($A1280,'Medical Examinations'!$A$1:$P$2336,6,FALSE)</f>
        <v>Yes</v>
      </c>
      <c r="H1280" s="7">
        <f>VLOOKUP($A1280,'Medical Examinations'!$A$1:$P$2336,12,FALSE)</f>
        <v>1</v>
      </c>
      <c r="I1280" s="7" t="str">
        <f>VLOOKUP($A1280,'Medical Examinations'!$A$1:$P$2336,14,FALSE)</f>
        <v>No</v>
      </c>
      <c r="J1280" s="7" t="str">
        <f>VLOOKUP($A1280,'Medical Examinations'!$A$1:$P$2336,15,FALSE)</f>
        <v>Normal weight</v>
      </c>
      <c r="K1280" s="7" t="str">
        <f>VLOOKUP($A1280,'Medical Examinations'!$A$1:$P$2336,16,FALSE)</f>
        <v>Normal</v>
      </c>
      <c r="L1280" s="12">
        <f>VLOOKUP($A1280,'Hospitalisation Details'!$A$1:$U$2344,18,FALSE)</f>
        <v>30680</v>
      </c>
      <c r="M1280" s="21">
        <f>VLOOKUP($A1280,'Hospitalisation Details'!$A$1:$U$2344,21,FALSE)</f>
        <v>8582.2999999999993</v>
      </c>
      <c r="N1280" s="9" t="str">
        <f>VLOOKUP($A1280,'Hospitalisation Details'!$A$1:$U$2344,14,FALSE)</f>
        <v>tier - 2</v>
      </c>
      <c r="O1280" s="9" t="str">
        <f>VLOOKUP($A1280,'Hospitalisation Details'!$A$1:$U$2344,15,FALSE)</f>
        <v>tier - 1</v>
      </c>
      <c r="P1280" s="9" t="str">
        <f>VLOOKUP($A1280,'Hospitalisation Details'!$A$1:$U$2344,16,FALSE)</f>
        <v>R1013</v>
      </c>
      <c r="Q1280" s="9">
        <f>VLOOKUP($A1280,'Hospitalisation Details'!$A$1:$U$2344,20,FALSE)</f>
        <v>39</v>
      </c>
    </row>
    <row r="1281" spans="1:17" ht="15.75" x14ac:dyDescent="0.25">
      <c r="A1281" s="10" t="s">
        <v>1091</v>
      </c>
      <c r="B1281" s="7" t="str">
        <f>VLOOKUP($A1281,'Customer Names'!$A$1:$E$2336,4,FALSE)</f>
        <v xml:space="preserve">  Torrey C III</v>
      </c>
      <c r="C1281" s="7">
        <f>VLOOKUP($A1281,'Medical Examinations'!$A$1:$P$2336,2,FALSE)</f>
        <v>30.15</v>
      </c>
      <c r="D1281" s="7">
        <f>VLOOKUP($A1281,'Medical Examinations'!$A$1:$P$2336,3,FALSE)</f>
        <v>4.25</v>
      </c>
      <c r="E1281" s="7" t="str">
        <f>VLOOKUP($A1281,'Medical Examinations'!$A$1:$P$2336,13,FALSE)</f>
        <v>No</v>
      </c>
      <c r="F1281" s="7" t="str">
        <f>VLOOKUP($A1281,'Medical Examinations'!$A$1:$P$2336,5,FALSE)</f>
        <v>No</v>
      </c>
      <c r="G1281" s="7" t="str">
        <f>VLOOKUP($A1281,'Medical Examinations'!$A$1:$P$2336,6,FALSE)</f>
        <v>No</v>
      </c>
      <c r="H1281" s="7">
        <f>VLOOKUP($A1281,'Medical Examinations'!$A$1:$P$2336,12,FALSE)</f>
        <v>1</v>
      </c>
      <c r="I1281" s="7" t="str">
        <f>VLOOKUP($A1281,'Medical Examinations'!$A$1:$P$2336,14,FALSE)</f>
        <v>No</v>
      </c>
      <c r="J1281" s="7" t="str">
        <f>VLOOKUP($A1281,'Medical Examinations'!$A$1:$P$2336,15,FALSE)</f>
        <v>Obesity</v>
      </c>
      <c r="K1281" s="7" t="str">
        <f>VLOOKUP($A1281,'Medical Examinations'!$A$1:$P$2336,16,FALSE)</f>
        <v>Normal</v>
      </c>
      <c r="L1281" s="12">
        <f>VLOOKUP($A1281,'Hospitalisation Details'!$A$1:$U$2344,18,FALSE)</f>
        <v>32092</v>
      </c>
      <c r="M1281" s="21">
        <f>VLOOKUP($A1281,'Hospitalisation Details'!$A$1:$U$2344,21,FALSE)</f>
        <v>8573.2999999999993</v>
      </c>
      <c r="N1281" s="9" t="str">
        <f>VLOOKUP($A1281,'Hospitalisation Details'!$A$1:$U$2344,14,FALSE)</f>
        <v>tier - 2</v>
      </c>
      <c r="O1281" s="9" t="str">
        <f>VLOOKUP($A1281,'Hospitalisation Details'!$A$1:$U$2344,15,FALSE)</f>
        <v>tier - 2</v>
      </c>
      <c r="P1281" s="9" t="str">
        <f>VLOOKUP($A1281,'Hospitalisation Details'!$A$1:$U$2344,16,FALSE)</f>
        <v>R1021</v>
      </c>
      <c r="Q1281" s="9">
        <f>VLOOKUP($A1281,'Hospitalisation Details'!$A$1:$U$2344,20,FALSE)</f>
        <v>35</v>
      </c>
    </row>
    <row r="1282" spans="1:17" ht="15.75" x14ac:dyDescent="0.25">
      <c r="A1282" s="10" t="s">
        <v>1090</v>
      </c>
      <c r="B1282" s="7" t="str">
        <f>VLOOKUP($A1282,'Customer Names'!$A$1:$E$2336,4,FALSE)</f>
        <v xml:space="preserve">  Paul</v>
      </c>
      <c r="C1282" s="7">
        <f>VLOOKUP($A1282,'Medical Examinations'!$A$1:$P$2336,2,FALSE)</f>
        <v>26.36</v>
      </c>
      <c r="D1282" s="7">
        <f>VLOOKUP($A1282,'Medical Examinations'!$A$1:$P$2336,3,FALSE)</f>
        <v>5.52</v>
      </c>
      <c r="E1282" s="7" t="str">
        <f>VLOOKUP($A1282,'Medical Examinations'!$A$1:$P$2336,13,FALSE)</f>
        <v>No</v>
      </c>
      <c r="F1282" s="7" t="str">
        <f>VLOOKUP($A1282,'Medical Examinations'!$A$1:$P$2336,5,FALSE)</f>
        <v>No</v>
      </c>
      <c r="G1282" s="7" t="str">
        <f>VLOOKUP($A1282,'Medical Examinations'!$A$1:$P$2336,6,FALSE)</f>
        <v>No</v>
      </c>
      <c r="H1282" s="7" t="str">
        <f>VLOOKUP($A1282,'Medical Examinations'!$A$1:$P$2336,12,FALSE)</f>
        <v>0</v>
      </c>
      <c r="I1282" s="7" t="str">
        <f>VLOOKUP($A1282,'Medical Examinations'!$A$1:$P$2336,14,FALSE)</f>
        <v>No</v>
      </c>
      <c r="J1282" s="7" t="str">
        <f>VLOOKUP($A1282,'Medical Examinations'!$A$1:$P$2336,15,FALSE)</f>
        <v>Over weight</v>
      </c>
      <c r="K1282" s="7" t="str">
        <f>VLOOKUP($A1282,'Medical Examinations'!$A$1:$P$2336,16,FALSE)</f>
        <v>Normal</v>
      </c>
      <c r="L1282" s="12">
        <f>VLOOKUP($A1282,'Hospitalisation Details'!$A$1:$U$2344,18,FALSE)</f>
        <v>30291</v>
      </c>
      <c r="M1282" s="21">
        <f>VLOOKUP($A1282,'Hospitalisation Details'!$A$1:$U$2344,21,FALSE)</f>
        <v>8572.0400000000009</v>
      </c>
      <c r="N1282" s="9" t="str">
        <f>VLOOKUP($A1282,'Hospitalisation Details'!$A$1:$U$2344,14,FALSE)</f>
        <v>tier - 2</v>
      </c>
      <c r="O1282" s="9" t="str">
        <f>VLOOKUP($A1282,'Hospitalisation Details'!$A$1:$U$2344,15,FALSE)</f>
        <v>tier - 2</v>
      </c>
      <c r="P1282" s="9" t="str">
        <f>VLOOKUP($A1282,'Hospitalisation Details'!$A$1:$U$2344,16,FALSE)</f>
        <v>R1021</v>
      </c>
      <c r="Q1282" s="9">
        <f>VLOOKUP($A1282,'Hospitalisation Details'!$A$1:$U$2344,20,FALSE)</f>
        <v>40</v>
      </c>
    </row>
    <row r="1283" spans="1:17" ht="15.75" x14ac:dyDescent="0.25">
      <c r="A1283" s="10" t="s">
        <v>1089</v>
      </c>
      <c r="B1283" s="7" t="str">
        <f>VLOOKUP($A1283,'Customer Names'!$A$1:$E$2336,4,FALSE)</f>
        <v xml:space="preserve">  Jennifer D</v>
      </c>
      <c r="C1283" s="7">
        <f>VLOOKUP($A1283,'Medical Examinations'!$A$1:$P$2336,2,FALSE)</f>
        <v>45.32</v>
      </c>
      <c r="D1283" s="7">
        <f>VLOOKUP($A1283,'Medical Examinations'!$A$1:$P$2336,3,FALSE)</f>
        <v>6.53</v>
      </c>
      <c r="E1283" s="7" t="str">
        <f>VLOOKUP($A1283,'Medical Examinations'!$A$1:$P$2336,13,FALSE)</f>
        <v>Yes</v>
      </c>
      <c r="F1283" s="7" t="str">
        <f>VLOOKUP($A1283,'Medical Examinations'!$A$1:$P$2336,5,FALSE)</f>
        <v>No</v>
      </c>
      <c r="G1283" s="7" t="str">
        <f>VLOOKUP($A1283,'Medical Examinations'!$A$1:$P$2336,6,FALSE)</f>
        <v>No</v>
      </c>
      <c r="H1283" s="7">
        <f>VLOOKUP($A1283,'Medical Examinations'!$A$1:$P$2336,12,FALSE)</f>
        <v>1</v>
      </c>
      <c r="I1283" s="7" t="str">
        <f>VLOOKUP($A1283,'Medical Examinations'!$A$1:$P$2336,14,FALSE)</f>
        <v>No</v>
      </c>
      <c r="J1283" s="7" t="str">
        <f>VLOOKUP($A1283,'Medical Examinations'!$A$1:$P$2336,15,FALSE)</f>
        <v>Obesity</v>
      </c>
      <c r="K1283" s="7" t="str">
        <f>VLOOKUP($A1283,'Medical Examinations'!$A$1:$P$2336,16,FALSE)</f>
        <v>Diabetes</v>
      </c>
      <c r="L1283" s="12">
        <f>VLOOKUP($A1283,'Hospitalisation Details'!$A$1:$U$2344,18,FALSE)</f>
        <v>27663</v>
      </c>
      <c r="M1283" s="21">
        <f>VLOOKUP($A1283,'Hospitalisation Details'!$A$1:$U$2344,21,FALSE)</f>
        <v>8569.86</v>
      </c>
      <c r="N1283" s="9" t="str">
        <f>VLOOKUP($A1283,'Hospitalisation Details'!$A$1:$U$2344,14,FALSE)</f>
        <v>tier - 2</v>
      </c>
      <c r="O1283" s="9" t="str">
        <f>VLOOKUP($A1283,'Hospitalisation Details'!$A$1:$U$2344,15,FALSE)</f>
        <v>tier - 3</v>
      </c>
      <c r="P1283" s="9" t="str">
        <f>VLOOKUP($A1283,'Hospitalisation Details'!$A$1:$U$2344,16,FALSE)</f>
        <v>R1013</v>
      </c>
      <c r="Q1283" s="9">
        <f>VLOOKUP($A1283,'Hospitalisation Details'!$A$1:$U$2344,20,FALSE)</f>
        <v>47</v>
      </c>
    </row>
    <row r="1284" spans="1:17" ht="15.75" x14ac:dyDescent="0.25">
      <c r="A1284" s="10" t="s">
        <v>1088</v>
      </c>
      <c r="B1284" s="7" t="str">
        <f>VLOOKUP($A1284,'Customer Names'!$A$1:$E$2336,4,FALSE)</f>
        <v xml:space="preserve">  Erik</v>
      </c>
      <c r="C1284" s="7">
        <f>VLOOKUP($A1284,'Medical Examinations'!$A$1:$P$2336,2,FALSE)</f>
        <v>31.93</v>
      </c>
      <c r="D1284" s="7">
        <f>VLOOKUP($A1284,'Medical Examinations'!$A$1:$P$2336,3,FALSE)</f>
        <v>4.82</v>
      </c>
      <c r="E1284" s="7" t="str">
        <f>VLOOKUP($A1284,'Medical Examinations'!$A$1:$P$2336,13,FALSE)</f>
        <v>Yes</v>
      </c>
      <c r="F1284" s="7" t="str">
        <f>VLOOKUP($A1284,'Medical Examinations'!$A$1:$P$2336,5,FALSE)</f>
        <v>No</v>
      </c>
      <c r="G1284" s="7" t="str">
        <f>VLOOKUP($A1284,'Medical Examinations'!$A$1:$P$2336,6,FALSE)</f>
        <v>No</v>
      </c>
      <c r="H1284" s="7">
        <f>VLOOKUP($A1284,'Medical Examinations'!$A$1:$P$2336,12,FALSE)</f>
        <v>1</v>
      </c>
      <c r="I1284" s="7" t="str">
        <f>VLOOKUP($A1284,'Medical Examinations'!$A$1:$P$2336,14,FALSE)</f>
        <v>No</v>
      </c>
      <c r="J1284" s="7" t="str">
        <f>VLOOKUP($A1284,'Medical Examinations'!$A$1:$P$2336,15,FALSE)</f>
        <v>Obesity</v>
      </c>
      <c r="K1284" s="7" t="str">
        <f>VLOOKUP($A1284,'Medical Examinations'!$A$1:$P$2336,16,FALSE)</f>
        <v>Normal</v>
      </c>
      <c r="L1284" s="12">
        <f>VLOOKUP($A1284,'Hospitalisation Details'!$A$1:$U$2344,18,FALSE)</f>
        <v>32407</v>
      </c>
      <c r="M1284" s="21">
        <f>VLOOKUP($A1284,'Hospitalisation Details'!$A$1:$U$2344,21,FALSE)</f>
        <v>8567.25</v>
      </c>
      <c r="N1284" s="9" t="str">
        <f>VLOOKUP($A1284,'Hospitalisation Details'!$A$1:$U$2344,14,FALSE)</f>
        <v>tier - 2</v>
      </c>
      <c r="O1284" s="9" t="str">
        <f>VLOOKUP($A1284,'Hospitalisation Details'!$A$1:$U$2344,15,FALSE)</f>
        <v>tier - 1</v>
      </c>
      <c r="P1284" s="9" t="str">
        <f>VLOOKUP($A1284,'Hospitalisation Details'!$A$1:$U$2344,16,FALSE)</f>
        <v>R1012</v>
      </c>
      <c r="Q1284" s="9">
        <f>VLOOKUP($A1284,'Hospitalisation Details'!$A$1:$U$2344,20,FALSE)</f>
        <v>34</v>
      </c>
    </row>
    <row r="1285" spans="1:17" ht="15.75" x14ac:dyDescent="0.25">
      <c r="A1285" s="10" t="s">
        <v>1087</v>
      </c>
      <c r="B1285" s="7" t="str">
        <f>VLOOKUP($A1285,'Customer Names'!$A$1:$E$2336,4,FALSE)</f>
        <v xml:space="preserve">  Lana J</v>
      </c>
      <c r="C1285" s="7">
        <f>VLOOKUP($A1285,'Medical Examinations'!$A$1:$P$2336,2,FALSE)</f>
        <v>36</v>
      </c>
      <c r="D1285" s="7">
        <f>VLOOKUP($A1285,'Medical Examinations'!$A$1:$P$2336,3,FALSE)</f>
        <v>11.94</v>
      </c>
      <c r="E1285" s="7" t="str">
        <f>VLOOKUP($A1285,'Medical Examinations'!$A$1:$P$2336,13,FALSE)</f>
        <v>Yes</v>
      </c>
      <c r="F1285" s="7" t="str">
        <f>VLOOKUP($A1285,'Medical Examinations'!$A$1:$P$2336,5,FALSE)</f>
        <v>No</v>
      </c>
      <c r="G1285" s="7" t="str">
        <f>VLOOKUP($A1285,'Medical Examinations'!$A$1:$P$2336,6,FALSE)</f>
        <v>No</v>
      </c>
      <c r="H1285" s="7">
        <f>VLOOKUP($A1285,'Medical Examinations'!$A$1:$P$2336,12,FALSE)</f>
        <v>1</v>
      </c>
      <c r="I1285" s="7" t="str">
        <f>VLOOKUP($A1285,'Medical Examinations'!$A$1:$P$2336,14,FALSE)</f>
        <v>No</v>
      </c>
      <c r="J1285" s="7" t="str">
        <f>VLOOKUP($A1285,'Medical Examinations'!$A$1:$P$2336,15,FALSE)</f>
        <v>Obesity</v>
      </c>
      <c r="K1285" s="7" t="str">
        <f>VLOOKUP($A1285,'Medical Examinations'!$A$1:$P$2336,16,FALSE)</f>
        <v>Diabetes</v>
      </c>
      <c r="L1285" s="12">
        <f>VLOOKUP($A1285,'Hospitalisation Details'!$A$1:$U$2344,18,FALSE)</f>
        <v>27627</v>
      </c>
      <c r="M1285" s="21">
        <f>VLOOKUP($A1285,'Hospitalisation Details'!$A$1:$U$2344,21,FALSE)</f>
        <v>8556.91</v>
      </c>
      <c r="N1285" s="9" t="str">
        <f>VLOOKUP($A1285,'Hospitalisation Details'!$A$1:$U$2344,14,FALSE)</f>
        <v>tier - 2</v>
      </c>
      <c r="O1285" s="9" t="str">
        <f>VLOOKUP($A1285,'Hospitalisation Details'!$A$1:$U$2344,15,FALSE)</f>
        <v>tier - 1</v>
      </c>
      <c r="P1285" s="9" t="str">
        <f>VLOOKUP($A1285,'Hospitalisation Details'!$A$1:$U$2344,16,FALSE)</f>
        <v>R1011</v>
      </c>
      <c r="Q1285" s="9">
        <f>VLOOKUP($A1285,'Hospitalisation Details'!$A$1:$U$2344,20,FALSE)</f>
        <v>47</v>
      </c>
    </row>
    <row r="1286" spans="1:17" ht="15.75" x14ac:dyDescent="0.25">
      <c r="A1286" s="10" t="s">
        <v>1086</v>
      </c>
      <c r="B1286" s="7" t="str">
        <f>VLOOKUP($A1286,'Customer Names'!$A$1:$E$2336,4,FALSE)</f>
        <v xml:space="preserve">  Rebecca E</v>
      </c>
      <c r="C1286" s="7">
        <f>VLOOKUP($A1286,'Medical Examinations'!$A$1:$P$2336,2,FALSE)</f>
        <v>32</v>
      </c>
      <c r="D1286" s="7">
        <f>VLOOKUP($A1286,'Medical Examinations'!$A$1:$P$2336,3,FALSE)</f>
        <v>7.85</v>
      </c>
      <c r="E1286" s="7" t="str">
        <f>VLOOKUP($A1286,'Medical Examinations'!$A$1:$P$2336,13,FALSE)</f>
        <v>Yes</v>
      </c>
      <c r="F1286" s="7" t="str">
        <f>VLOOKUP($A1286,'Medical Examinations'!$A$1:$P$2336,5,FALSE)</f>
        <v>No</v>
      </c>
      <c r="G1286" s="7" t="str">
        <f>VLOOKUP($A1286,'Medical Examinations'!$A$1:$P$2336,6,FALSE)</f>
        <v>No</v>
      </c>
      <c r="H1286" s="7">
        <f>VLOOKUP($A1286,'Medical Examinations'!$A$1:$P$2336,12,FALSE)</f>
        <v>1</v>
      </c>
      <c r="I1286" s="7" t="str">
        <f>VLOOKUP($A1286,'Medical Examinations'!$A$1:$P$2336,14,FALSE)</f>
        <v>No</v>
      </c>
      <c r="J1286" s="7" t="str">
        <f>VLOOKUP($A1286,'Medical Examinations'!$A$1:$P$2336,15,FALSE)</f>
        <v>Obesity</v>
      </c>
      <c r="K1286" s="7" t="str">
        <f>VLOOKUP($A1286,'Medical Examinations'!$A$1:$P$2336,16,FALSE)</f>
        <v>Diabetes</v>
      </c>
      <c r="L1286" s="12">
        <f>VLOOKUP($A1286,'Hospitalisation Details'!$A$1:$U$2344,18,FALSE)</f>
        <v>27612</v>
      </c>
      <c r="M1286" s="21">
        <f>VLOOKUP($A1286,'Hospitalisation Details'!$A$1:$U$2344,21,FALSE)</f>
        <v>8551.35</v>
      </c>
      <c r="N1286" s="9" t="str">
        <f>VLOOKUP($A1286,'Hospitalisation Details'!$A$1:$U$2344,14,FALSE)</f>
        <v>tier - 2</v>
      </c>
      <c r="O1286" s="9" t="str">
        <f>VLOOKUP($A1286,'Hospitalisation Details'!$A$1:$U$2344,15,FALSE)</f>
        <v>tier - 2</v>
      </c>
      <c r="P1286" s="9" t="str">
        <f>VLOOKUP($A1286,'Hospitalisation Details'!$A$1:$U$2344,16,FALSE)</f>
        <v>R1011</v>
      </c>
      <c r="Q1286" s="9">
        <f>VLOOKUP($A1286,'Hospitalisation Details'!$A$1:$U$2344,20,FALSE)</f>
        <v>47</v>
      </c>
    </row>
    <row r="1287" spans="1:17" ht="15.75" x14ac:dyDescent="0.25">
      <c r="A1287" s="10" t="s">
        <v>1085</v>
      </c>
      <c r="B1287" s="7" t="str">
        <f>VLOOKUP($A1287,'Customer Names'!$A$1:$E$2336,4,FALSE)</f>
        <v xml:space="preserve">  Katie M</v>
      </c>
      <c r="C1287" s="7">
        <f>VLOOKUP($A1287,'Medical Examinations'!$A$1:$P$2336,2,FALSE)</f>
        <v>29.37</v>
      </c>
      <c r="D1287" s="7">
        <f>VLOOKUP($A1287,'Medical Examinations'!$A$1:$P$2336,3,FALSE)</f>
        <v>8.01</v>
      </c>
      <c r="E1287" s="7" t="str">
        <f>VLOOKUP($A1287,'Medical Examinations'!$A$1:$P$2336,13,FALSE)</f>
        <v>Yes</v>
      </c>
      <c r="F1287" s="7" t="str">
        <f>VLOOKUP($A1287,'Medical Examinations'!$A$1:$P$2336,5,FALSE)</f>
        <v>No</v>
      </c>
      <c r="G1287" s="7" t="str">
        <f>VLOOKUP($A1287,'Medical Examinations'!$A$1:$P$2336,6,FALSE)</f>
        <v>No</v>
      </c>
      <c r="H1287" s="7">
        <f>VLOOKUP($A1287,'Medical Examinations'!$A$1:$P$2336,12,FALSE)</f>
        <v>1</v>
      </c>
      <c r="I1287" s="7" t="str">
        <f>VLOOKUP($A1287,'Medical Examinations'!$A$1:$P$2336,14,FALSE)</f>
        <v>No</v>
      </c>
      <c r="J1287" s="7" t="str">
        <f>VLOOKUP($A1287,'Medical Examinations'!$A$1:$P$2336,15,FALSE)</f>
        <v>Over weight</v>
      </c>
      <c r="K1287" s="7" t="str">
        <f>VLOOKUP($A1287,'Medical Examinations'!$A$1:$P$2336,16,FALSE)</f>
        <v>Diabetes</v>
      </c>
      <c r="L1287" s="12">
        <f>VLOOKUP($A1287,'Hospitalisation Details'!$A$1:$U$2344,18,FALSE)</f>
        <v>30662</v>
      </c>
      <c r="M1287" s="21">
        <f>VLOOKUP($A1287,'Hospitalisation Details'!$A$1:$U$2344,21,FALSE)</f>
        <v>8547.69</v>
      </c>
      <c r="N1287" s="9" t="str">
        <f>VLOOKUP($A1287,'Hospitalisation Details'!$A$1:$U$2344,14,FALSE)</f>
        <v>tier - 2</v>
      </c>
      <c r="O1287" s="9" t="str">
        <f>VLOOKUP($A1287,'Hospitalisation Details'!$A$1:$U$2344,15,FALSE)</f>
        <v>tier - 1</v>
      </c>
      <c r="P1287" s="9" t="str">
        <f>VLOOKUP($A1287,'Hospitalisation Details'!$A$1:$U$2344,16,FALSE)</f>
        <v>R1013</v>
      </c>
      <c r="Q1287" s="9">
        <f>VLOOKUP($A1287,'Hospitalisation Details'!$A$1:$U$2344,20,FALSE)</f>
        <v>39</v>
      </c>
    </row>
    <row r="1288" spans="1:17" ht="15.75" x14ac:dyDescent="0.25">
      <c r="A1288" s="10" t="s">
        <v>1084</v>
      </c>
      <c r="B1288" s="7" t="str">
        <f>VLOOKUP($A1288,'Customer Names'!$A$1:$E$2336,4,FALSE)</f>
        <v xml:space="preserve">  Elizabeth A</v>
      </c>
      <c r="C1288" s="7">
        <f>VLOOKUP($A1288,'Medical Examinations'!$A$1:$P$2336,2,FALSE)</f>
        <v>23.6</v>
      </c>
      <c r="D1288" s="7">
        <f>VLOOKUP($A1288,'Medical Examinations'!$A$1:$P$2336,3,FALSE)</f>
        <v>7.4</v>
      </c>
      <c r="E1288" s="7" t="str">
        <f>VLOOKUP($A1288,'Medical Examinations'!$A$1:$P$2336,13,FALSE)</f>
        <v>Yes</v>
      </c>
      <c r="F1288" s="7" t="str">
        <f>VLOOKUP($A1288,'Medical Examinations'!$A$1:$P$2336,5,FALSE)</f>
        <v>No</v>
      </c>
      <c r="G1288" s="7" t="str">
        <f>VLOOKUP($A1288,'Medical Examinations'!$A$1:$P$2336,6,FALSE)</f>
        <v>No</v>
      </c>
      <c r="H1288" s="7">
        <f>VLOOKUP($A1288,'Medical Examinations'!$A$1:$P$2336,12,FALSE)</f>
        <v>1</v>
      </c>
      <c r="I1288" s="7" t="str">
        <f>VLOOKUP($A1288,'Medical Examinations'!$A$1:$P$2336,14,FALSE)</f>
        <v>No</v>
      </c>
      <c r="J1288" s="7" t="str">
        <f>VLOOKUP($A1288,'Medical Examinations'!$A$1:$P$2336,15,FALSE)</f>
        <v>Normal weight</v>
      </c>
      <c r="K1288" s="7" t="str">
        <f>VLOOKUP($A1288,'Medical Examinations'!$A$1:$P$2336,16,FALSE)</f>
        <v>Diabetes</v>
      </c>
      <c r="L1288" s="12">
        <f>VLOOKUP($A1288,'Hospitalisation Details'!$A$1:$U$2344,18,FALSE)</f>
        <v>27704</v>
      </c>
      <c r="M1288" s="21">
        <f>VLOOKUP($A1288,'Hospitalisation Details'!$A$1:$U$2344,21,FALSE)</f>
        <v>8539.67</v>
      </c>
      <c r="N1288" s="9" t="str">
        <f>VLOOKUP($A1288,'Hospitalisation Details'!$A$1:$U$2344,14,FALSE)</f>
        <v>tier - 2</v>
      </c>
      <c r="O1288" s="9" t="str">
        <f>VLOOKUP($A1288,'Hospitalisation Details'!$A$1:$U$2344,15,FALSE)</f>
        <v>tier - 3</v>
      </c>
      <c r="P1288" s="9" t="str">
        <f>VLOOKUP($A1288,'Hospitalisation Details'!$A$1:$U$2344,16,FALSE)</f>
        <v>R1011</v>
      </c>
      <c r="Q1288" s="9">
        <f>VLOOKUP($A1288,'Hospitalisation Details'!$A$1:$U$2344,20,FALSE)</f>
        <v>47</v>
      </c>
    </row>
    <row r="1289" spans="1:17" ht="15.75" x14ac:dyDescent="0.25">
      <c r="A1289" s="10" t="s">
        <v>1083</v>
      </c>
      <c r="B1289" s="7" t="str">
        <f>VLOOKUP($A1289,'Customer Names'!$A$1:$E$2336,4,FALSE)</f>
        <v xml:space="preserve">  Sarah</v>
      </c>
      <c r="C1289" s="7">
        <f>VLOOKUP($A1289,'Medical Examinations'!$A$1:$P$2336,2,FALSE)</f>
        <v>33.155000000000001</v>
      </c>
      <c r="D1289" s="7">
        <f>VLOOKUP($A1289,'Medical Examinations'!$A$1:$P$2336,3,FALSE)</f>
        <v>8.3800000000000008</v>
      </c>
      <c r="E1289" s="7" t="str">
        <f>VLOOKUP($A1289,'Medical Examinations'!$A$1:$P$2336,13,FALSE)</f>
        <v>Yes</v>
      </c>
      <c r="F1289" s="7" t="str">
        <f>VLOOKUP($A1289,'Medical Examinations'!$A$1:$P$2336,5,FALSE)</f>
        <v>No</v>
      </c>
      <c r="G1289" s="7" t="str">
        <f>VLOOKUP($A1289,'Medical Examinations'!$A$1:$P$2336,6,FALSE)</f>
        <v>No</v>
      </c>
      <c r="H1289" s="7" t="str">
        <f>VLOOKUP($A1289,'Medical Examinations'!$A$1:$P$2336,12,FALSE)</f>
        <v>0</v>
      </c>
      <c r="I1289" s="7" t="str">
        <f>VLOOKUP($A1289,'Medical Examinations'!$A$1:$P$2336,14,FALSE)</f>
        <v>No</v>
      </c>
      <c r="J1289" s="7" t="str">
        <f>VLOOKUP($A1289,'Medical Examinations'!$A$1:$P$2336,15,FALSE)</f>
        <v>Obesity</v>
      </c>
      <c r="K1289" s="7" t="str">
        <f>VLOOKUP($A1289,'Medical Examinations'!$A$1:$P$2336,16,FALSE)</f>
        <v>Diabetes</v>
      </c>
      <c r="L1289" s="12">
        <f>VLOOKUP($A1289,'Hospitalisation Details'!$A$1:$U$2344,18,FALSE)</f>
        <v>29947</v>
      </c>
      <c r="M1289" s="21">
        <f>VLOOKUP($A1289,'Hospitalisation Details'!$A$1:$U$2344,21,FALSE)</f>
        <v>8538.2900000000009</v>
      </c>
      <c r="N1289" s="9" t="str">
        <f>VLOOKUP($A1289,'Hospitalisation Details'!$A$1:$U$2344,14,FALSE)</f>
        <v>tier - 2</v>
      </c>
      <c r="O1289" s="9" t="str">
        <f>VLOOKUP($A1289,'Hospitalisation Details'!$A$1:$U$2344,15,FALSE)</f>
        <v>tier - 3</v>
      </c>
      <c r="P1289" s="9" t="str">
        <f>VLOOKUP($A1289,'Hospitalisation Details'!$A$1:$U$2344,16,FALSE)</f>
        <v>R1024</v>
      </c>
      <c r="Q1289" s="9">
        <f>VLOOKUP($A1289,'Hospitalisation Details'!$A$1:$U$2344,20,FALSE)</f>
        <v>41</v>
      </c>
    </row>
    <row r="1290" spans="1:17" ht="15.75" x14ac:dyDescent="0.25">
      <c r="A1290" s="10" t="s">
        <v>1082</v>
      </c>
      <c r="B1290" s="7" t="str">
        <f>VLOOKUP($A1290,'Customer Names'!$A$1:$E$2336,4,FALSE)</f>
        <v xml:space="preserve">  Annie J</v>
      </c>
      <c r="C1290" s="7">
        <f>VLOOKUP($A1290,'Medical Examinations'!$A$1:$P$2336,2,FALSE)</f>
        <v>24.32</v>
      </c>
      <c r="D1290" s="7">
        <f>VLOOKUP($A1290,'Medical Examinations'!$A$1:$P$2336,3,FALSE)</f>
        <v>11.56</v>
      </c>
      <c r="E1290" s="7" t="str">
        <f>VLOOKUP($A1290,'Medical Examinations'!$A$1:$P$2336,13,FALSE)</f>
        <v>Yes</v>
      </c>
      <c r="F1290" s="7" t="str">
        <f>VLOOKUP($A1290,'Medical Examinations'!$A$1:$P$2336,5,FALSE)</f>
        <v>No</v>
      </c>
      <c r="G1290" s="7" t="str">
        <f>VLOOKUP($A1290,'Medical Examinations'!$A$1:$P$2336,6,FALSE)</f>
        <v>No</v>
      </c>
      <c r="H1290" s="7">
        <f>VLOOKUP($A1290,'Medical Examinations'!$A$1:$P$2336,12,FALSE)</f>
        <v>1</v>
      </c>
      <c r="I1290" s="7" t="str">
        <f>VLOOKUP($A1290,'Medical Examinations'!$A$1:$P$2336,14,FALSE)</f>
        <v>No</v>
      </c>
      <c r="J1290" s="7" t="str">
        <f>VLOOKUP($A1290,'Medical Examinations'!$A$1:$P$2336,15,FALSE)</f>
        <v>Normal weight</v>
      </c>
      <c r="K1290" s="7" t="str">
        <f>VLOOKUP($A1290,'Medical Examinations'!$A$1:$P$2336,16,FALSE)</f>
        <v>Diabetes</v>
      </c>
      <c r="L1290" s="12">
        <f>VLOOKUP($A1290,'Hospitalisation Details'!$A$1:$U$2344,18,FALSE)</f>
        <v>30521</v>
      </c>
      <c r="M1290" s="21">
        <f>VLOOKUP($A1290,'Hospitalisation Details'!$A$1:$U$2344,21,FALSE)</f>
        <v>8534.67</v>
      </c>
      <c r="N1290" s="9" t="str">
        <f>VLOOKUP($A1290,'Hospitalisation Details'!$A$1:$U$2344,14,FALSE)</f>
        <v>tier - 2</v>
      </c>
      <c r="O1290" s="9" t="str">
        <f>VLOOKUP($A1290,'Hospitalisation Details'!$A$1:$U$2344,15,FALSE)</f>
        <v>tier - 3</v>
      </c>
      <c r="P1290" s="9" t="str">
        <f>VLOOKUP($A1290,'Hospitalisation Details'!$A$1:$U$2344,16,FALSE)</f>
        <v>R1024</v>
      </c>
      <c r="Q1290" s="9">
        <f>VLOOKUP($A1290,'Hospitalisation Details'!$A$1:$U$2344,20,FALSE)</f>
        <v>39</v>
      </c>
    </row>
    <row r="1291" spans="1:17" ht="15.75" x14ac:dyDescent="0.25">
      <c r="A1291" s="10" t="s">
        <v>1081</v>
      </c>
      <c r="B1291" s="7" t="str">
        <f>VLOOKUP($A1291,'Customer Names'!$A$1:$E$2336,4,FALSE)</f>
        <v xml:space="preserve">  Annie</v>
      </c>
      <c r="C1291" s="7">
        <f>VLOOKUP($A1291,'Medical Examinations'!$A$1:$P$2336,2,FALSE)</f>
        <v>36.299999999999997</v>
      </c>
      <c r="D1291" s="7">
        <f>VLOOKUP($A1291,'Medical Examinations'!$A$1:$P$2336,3,FALSE)</f>
        <v>4.6100000000000003</v>
      </c>
      <c r="E1291" s="7" t="str">
        <f>VLOOKUP($A1291,'Medical Examinations'!$A$1:$P$2336,13,FALSE)</f>
        <v>No</v>
      </c>
      <c r="F1291" s="7" t="str">
        <f>VLOOKUP($A1291,'Medical Examinations'!$A$1:$P$2336,5,FALSE)</f>
        <v>No</v>
      </c>
      <c r="G1291" s="7" t="str">
        <f>VLOOKUP($A1291,'Medical Examinations'!$A$1:$P$2336,6,FALSE)</f>
        <v>No</v>
      </c>
      <c r="H1291" s="7" t="str">
        <f>VLOOKUP($A1291,'Medical Examinations'!$A$1:$P$2336,12,FALSE)</f>
        <v>0</v>
      </c>
      <c r="I1291" s="7" t="str">
        <f>VLOOKUP($A1291,'Medical Examinations'!$A$1:$P$2336,14,FALSE)</f>
        <v>No</v>
      </c>
      <c r="J1291" s="7" t="str">
        <f>VLOOKUP($A1291,'Medical Examinations'!$A$1:$P$2336,15,FALSE)</f>
        <v>Obesity</v>
      </c>
      <c r="K1291" s="7" t="str">
        <f>VLOOKUP($A1291,'Medical Examinations'!$A$1:$P$2336,16,FALSE)</f>
        <v>Normal</v>
      </c>
      <c r="L1291" s="12">
        <f>VLOOKUP($A1291,'Hospitalisation Details'!$A$1:$U$2344,18,FALSE)</f>
        <v>28332</v>
      </c>
      <c r="M1291" s="21">
        <f>VLOOKUP($A1291,'Hospitalisation Details'!$A$1:$U$2344,21,FALSE)</f>
        <v>8527.5300000000007</v>
      </c>
      <c r="N1291" s="9" t="str">
        <f>VLOOKUP($A1291,'Hospitalisation Details'!$A$1:$U$2344,14,FALSE)</f>
        <v>tier - 2</v>
      </c>
      <c r="O1291" s="9" t="str">
        <f>VLOOKUP($A1291,'Hospitalisation Details'!$A$1:$U$2344,15,FALSE)</f>
        <v>tier - 2</v>
      </c>
      <c r="P1291" s="9" t="str">
        <f>VLOOKUP($A1291,'Hospitalisation Details'!$A$1:$U$2344,16,FALSE)</f>
        <v>R1013</v>
      </c>
      <c r="Q1291" s="9">
        <f>VLOOKUP($A1291,'Hospitalisation Details'!$A$1:$U$2344,20,FALSE)</f>
        <v>45</v>
      </c>
    </row>
    <row r="1292" spans="1:17" ht="15.75" x14ac:dyDescent="0.25">
      <c r="A1292" s="10" t="s">
        <v>1080</v>
      </c>
      <c r="B1292" s="7" t="str">
        <f>VLOOKUP($A1292,'Customer Names'!$A$1:$E$2336,4,FALSE)</f>
        <v xml:space="preserve">  Lindsey</v>
      </c>
      <c r="C1292" s="7">
        <f>VLOOKUP($A1292,'Medical Examinations'!$A$1:$P$2336,2,FALSE)</f>
        <v>34.4</v>
      </c>
      <c r="D1292" s="7">
        <f>VLOOKUP($A1292,'Medical Examinations'!$A$1:$P$2336,3,FALSE)</f>
        <v>4.95</v>
      </c>
      <c r="E1292" s="7" t="str">
        <f>VLOOKUP($A1292,'Medical Examinations'!$A$1:$P$2336,13,FALSE)</f>
        <v>No</v>
      </c>
      <c r="F1292" s="7" t="str">
        <f>VLOOKUP($A1292,'Medical Examinations'!$A$1:$P$2336,5,FALSE)</f>
        <v>No</v>
      </c>
      <c r="G1292" s="7" t="str">
        <f>VLOOKUP($A1292,'Medical Examinations'!$A$1:$P$2336,6,FALSE)</f>
        <v>Yes</v>
      </c>
      <c r="H1292" s="7">
        <f>VLOOKUP($A1292,'Medical Examinations'!$A$1:$P$2336,12,FALSE)</f>
        <v>1</v>
      </c>
      <c r="I1292" s="7" t="str">
        <f>VLOOKUP($A1292,'Medical Examinations'!$A$1:$P$2336,14,FALSE)</f>
        <v>No</v>
      </c>
      <c r="J1292" s="7" t="str">
        <f>VLOOKUP($A1292,'Medical Examinations'!$A$1:$P$2336,15,FALSE)</f>
        <v>Obesity</v>
      </c>
      <c r="K1292" s="7" t="str">
        <f>VLOOKUP($A1292,'Medical Examinations'!$A$1:$P$2336,16,FALSE)</f>
        <v>Normal</v>
      </c>
      <c r="L1292" s="12">
        <f>VLOOKUP($A1292,'Hospitalisation Details'!$A$1:$U$2344,18,FALSE)</f>
        <v>29080</v>
      </c>
      <c r="M1292" s="21">
        <f>VLOOKUP($A1292,'Hospitalisation Details'!$A$1:$U$2344,21,FALSE)</f>
        <v>8522</v>
      </c>
      <c r="N1292" s="9" t="str">
        <f>VLOOKUP($A1292,'Hospitalisation Details'!$A$1:$U$2344,14,FALSE)</f>
        <v>tier - 2</v>
      </c>
      <c r="O1292" s="9" t="str">
        <f>VLOOKUP($A1292,'Hospitalisation Details'!$A$1:$U$2344,15,FALSE)</f>
        <v>tier - 2</v>
      </c>
      <c r="P1292" s="9" t="str">
        <f>VLOOKUP($A1292,'Hospitalisation Details'!$A$1:$U$2344,16,FALSE)</f>
        <v>R1011</v>
      </c>
      <c r="Q1292" s="9">
        <f>VLOOKUP($A1292,'Hospitalisation Details'!$A$1:$U$2344,20,FALSE)</f>
        <v>43</v>
      </c>
    </row>
    <row r="1293" spans="1:17" ht="15.75" x14ac:dyDescent="0.25">
      <c r="A1293" s="10" t="s">
        <v>1079</v>
      </c>
      <c r="B1293" s="7" t="str">
        <f>VLOOKUP($A1293,'Customer Names'!$A$1:$E$2336,4,FALSE)</f>
        <v xml:space="preserve">  Laura</v>
      </c>
      <c r="C1293" s="7">
        <f>VLOOKUP($A1293,'Medical Examinations'!$A$1:$P$2336,2,FALSE)</f>
        <v>30.9</v>
      </c>
      <c r="D1293" s="7">
        <f>VLOOKUP($A1293,'Medical Examinations'!$A$1:$P$2336,3,FALSE)</f>
        <v>5.04</v>
      </c>
      <c r="E1293" s="7" t="str">
        <f>VLOOKUP($A1293,'Medical Examinations'!$A$1:$P$2336,13,FALSE)</f>
        <v>No</v>
      </c>
      <c r="F1293" s="7" t="str">
        <f>VLOOKUP($A1293,'Medical Examinations'!$A$1:$P$2336,5,FALSE)</f>
        <v>No</v>
      </c>
      <c r="G1293" s="7" t="str">
        <f>VLOOKUP($A1293,'Medical Examinations'!$A$1:$P$2336,6,FALSE)</f>
        <v>No</v>
      </c>
      <c r="H1293" s="7" t="str">
        <f>VLOOKUP($A1293,'Medical Examinations'!$A$1:$P$2336,12,FALSE)</f>
        <v>0</v>
      </c>
      <c r="I1293" s="7" t="str">
        <f>VLOOKUP($A1293,'Medical Examinations'!$A$1:$P$2336,14,FALSE)</f>
        <v>No</v>
      </c>
      <c r="J1293" s="7" t="str">
        <f>VLOOKUP($A1293,'Medical Examinations'!$A$1:$P$2336,15,FALSE)</f>
        <v>Obesity</v>
      </c>
      <c r="K1293" s="7" t="str">
        <f>VLOOKUP($A1293,'Medical Examinations'!$A$1:$P$2336,16,FALSE)</f>
        <v>Normal</v>
      </c>
      <c r="L1293" s="12">
        <f>VLOOKUP($A1293,'Hospitalisation Details'!$A$1:$U$2344,18,FALSE)</f>
        <v>28488</v>
      </c>
      <c r="M1293" s="21">
        <f>VLOOKUP($A1293,'Hospitalisation Details'!$A$1:$U$2344,21,FALSE)</f>
        <v>8520.0300000000007</v>
      </c>
      <c r="N1293" s="9" t="str">
        <f>VLOOKUP($A1293,'Hospitalisation Details'!$A$1:$U$2344,14,FALSE)</f>
        <v>tier - 2</v>
      </c>
      <c r="O1293" s="9" t="str">
        <f>VLOOKUP($A1293,'Hospitalisation Details'!$A$1:$U$2344,15,FALSE)</f>
        <v>tier - 3</v>
      </c>
      <c r="P1293" s="9" t="str">
        <f>VLOOKUP($A1293,'Hospitalisation Details'!$A$1:$U$2344,16,FALSE)</f>
        <v>R1011</v>
      </c>
      <c r="Q1293" s="9">
        <f>VLOOKUP($A1293,'Hospitalisation Details'!$A$1:$U$2344,20,FALSE)</f>
        <v>45</v>
      </c>
    </row>
    <row r="1294" spans="1:17" ht="15.75" x14ac:dyDescent="0.25">
      <c r="A1294" s="10" t="s">
        <v>1078</v>
      </c>
      <c r="B1294" s="7" t="str">
        <f>VLOOKUP($A1294,'Customer Names'!$A$1:$E$2336,4,FALSE)</f>
        <v xml:space="preserve">  Amy T</v>
      </c>
      <c r="C1294" s="7">
        <f>VLOOKUP($A1294,'Medical Examinations'!$A$1:$P$2336,2,FALSE)</f>
        <v>28.6</v>
      </c>
      <c r="D1294" s="7">
        <f>VLOOKUP($A1294,'Medical Examinations'!$A$1:$P$2336,3,FALSE)</f>
        <v>5.42</v>
      </c>
      <c r="E1294" s="7" t="str">
        <f>VLOOKUP($A1294,'Medical Examinations'!$A$1:$P$2336,13,FALSE)</f>
        <v>No</v>
      </c>
      <c r="F1294" s="7" t="str">
        <f>VLOOKUP($A1294,'Medical Examinations'!$A$1:$P$2336,5,FALSE)</f>
        <v>No</v>
      </c>
      <c r="G1294" s="7" t="str">
        <f>VLOOKUP($A1294,'Medical Examinations'!$A$1:$P$2336,6,FALSE)</f>
        <v>No</v>
      </c>
      <c r="H1294" s="7" t="str">
        <f>VLOOKUP($A1294,'Medical Examinations'!$A$1:$P$2336,12,FALSE)</f>
        <v>0</v>
      </c>
      <c r="I1294" s="7" t="str">
        <f>VLOOKUP($A1294,'Medical Examinations'!$A$1:$P$2336,14,FALSE)</f>
        <v>No</v>
      </c>
      <c r="J1294" s="7" t="str">
        <f>VLOOKUP($A1294,'Medical Examinations'!$A$1:$P$2336,15,FALSE)</f>
        <v>Over weight</v>
      </c>
      <c r="K1294" s="7" t="str">
        <f>VLOOKUP($A1294,'Medical Examinations'!$A$1:$P$2336,16,FALSE)</f>
        <v>Normal</v>
      </c>
      <c r="L1294" s="12">
        <f>VLOOKUP($A1294,'Hospitalisation Details'!$A$1:$U$2344,18,FALSE)</f>
        <v>28297</v>
      </c>
      <c r="M1294" s="21">
        <f>VLOOKUP($A1294,'Hospitalisation Details'!$A$1:$U$2344,21,FALSE)</f>
        <v>8516.83</v>
      </c>
      <c r="N1294" s="9" t="str">
        <f>VLOOKUP($A1294,'Hospitalisation Details'!$A$1:$U$2344,14,FALSE)</f>
        <v>tier - 2</v>
      </c>
      <c r="O1294" s="9" t="str">
        <f>VLOOKUP($A1294,'Hospitalisation Details'!$A$1:$U$2344,15,FALSE)</f>
        <v>tier - 1</v>
      </c>
      <c r="P1294" s="9" t="str">
        <f>VLOOKUP($A1294,'Hospitalisation Details'!$A$1:$U$2344,16,FALSE)</f>
        <v>R1013</v>
      </c>
      <c r="Q1294" s="9">
        <f>VLOOKUP($A1294,'Hospitalisation Details'!$A$1:$U$2344,20,FALSE)</f>
        <v>45</v>
      </c>
    </row>
    <row r="1295" spans="1:17" ht="15.75" x14ac:dyDescent="0.25">
      <c r="A1295" s="10" t="s">
        <v>1077</v>
      </c>
      <c r="B1295" s="7" t="str">
        <f>VLOOKUP($A1295,'Customer Names'!$A$1:$E$2336,4,FALSE)</f>
        <v xml:space="preserve">  Katarina D</v>
      </c>
      <c r="C1295" s="7">
        <f>VLOOKUP($A1295,'Medical Examinations'!$A$1:$P$2336,2,FALSE)</f>
        <v>27.83</v>
      </c>
      <c r="D1295" s="7">
        <f>VLOOKUP($A1295,'Medical Examinations'!$A$1:$P$2336,3,FALSE)</f>
        <v>5.39</v>
      </c>
      <c r="E1295" s="7" t="str">
        <f>VLOOKUP($A1295,'Medical Examinations'!$A$1:$P$2336,13,FALSE)</f>
        <v>No</v>
      </c>
      <c r="F1295" s="7" t="str">
        <f>VLOOKUP($A1295,'Medical Examinations'!$A$1:$P$2336,5,FALSE)</f>
        <v>No</v>
      </c>
      <c r="G1295" s="7" t="str">
        <f>VLOOKUP($A1295,'Medical Examinations'!$A$1:$P$2336,6,FALSE)</f>
        <v>No</v>
      </c>
      <c r="H1295" s="7" t="str">
        <f>VLOOKUP($A1295,'Medical Examinations'!$A$1:$P$2336,12,FALSE)</f>
        <v>0</v>
      </c>
      <c r="I1295" s="7" t="str">
        <f>VLOOKUP($A1295,'Medical Examinations'!$A$1:$P$2336,14,FALSE)</f>
        <v>No</v>
      </c>
      <c r="J1295" s="7" t="str">
        <f>VLOOKUP($A1295,'Medical Examinations'!$A$1:$P$2336,15,FALSE)</f>
        <v>Over weight</v>
      </c>
      <c r="K1295" s="7" t="str">
        <f>VLOOKUP($A1295,'Medical Examinations'!$A$1:$P$2336,16,FALSE)</f>
        <v>Normal</v>
      </c>
      <c r="L1295" s="12">
        <f>VLOOKUP($A1295,'Hospitalisation Details'!$A$1:$U$2344,18,FALSE)</f>
        <v>28485</v>
      </c>
      <c r="M1295" s="21">
        <f>VLOOKUP($A1295,'Hospitalisation Details'!$A$1:$U$2344,21,FALSE)</f>
        <v>8515.76</v>
      </c>
      <c r="N1295" s="9" t="str">
        <f>VLOOKUP($A1295,'Hospitalisation Details'!$A$1:$U$2344,14,FALSE)</f>
        <v>tier - 2</v>
      </c>
      <c r="O1295" s="9" t="str">
        <f>VLOOKUP($A1295,'Hospitalisation Details'!$A$1:$U$2344,15,FALSE)</f>
        <v>tier - 2</v>
      </c>
      <c r="P1295" s="9" t="str">
        <f>VLOOKUP($A1295,'Hospitalisation Details'!$A$1:$U$2344,16,FALSE)</f>
        <v>R1013</v>
      </c>
      <c r="Q1295" s="9">
        <f>VLOOKUP($A1295,'Hospitalisation Details'!$A$1:$U$2344,20,FALSE)</f>
        <v>45</v>
      </c>
    </row>
    <row r="1296" spans="1:17" ht="15.75" x14ac:dyDescent="0.25">
      <c r="A1296" s="10" t="s">
        <v>1076</v>
      </c>
      <c r="B1296" s="7" t="str">
        <f>VLOOKUP($A1296,'Customer Names'!$A$1:$E$2336,4,FALSE)</f>
        <v xml:space="preserve">  B</v>
      </c>
      <c r="C1296" s="7">
        <f>VLOOKUP($A1296,'Medical Examinations'!$A$1:$P$2336,2,FALSE)</f>
        <v>39.64</v>
      </c>
      <c r="D1296" s="7">
        <f>VLOOKUP($A1296,'Medical Examinations'!$A$1:$P$2336,3,FALSE)</f>
        <v>6</v>
      </c>
      <c r="E1296" s="7" t="str">
        <f>VLOOKUP($A1296,'Medical Examinations'!$A$1:$P$2336,13,FALSE)</f>
        <v>No</v>
      </c>
      <c r="F1296" s="7" t="str">
        <f>VLOOKUP($A1296,'Medical Examinations'!$A$1:$P$2336,5,FALSE)</f>
        <v>No</v>
      </c>
      <c r="G1296" s="7" t="str">
        <f>VLOOKUP($A1296,'Medical Examinations'!$A$1:$P$2336,6,FALSE)</f>
        <v>Yes</v>
      </c>
      <c r="H1296" s="7">
        <f>VLOOKUP($A1296,'Medical Examinations'!$A$1:$P$2336,12,FALSE)</f>
        <v>1</v>
      </c>
      <c r="I1296" s="7" t="str">
        <f>VLOOKUP($A1296,'Medical Examinations'!$A$1:$P$2336,14,FALSE)</f>
        <v>No</v>
      </c>
      <c r="J1296" s="7" t="str">
        <f>VLOOKUP($A1296,'Medical Examinations'!$A$1:$P$2336,15,FALSE)</f>
        <v>Obesity</v>
      </c>
      <c r="K1296" s="7" t="str">
        <f>VLOOKUP($A1296,'Medical Examinations'!$A$1:$P$2336,16,FALSE)</f>
        <v>Prediabetes</v>
      </c>
      <c r="L1296" s="12">
        <f>VLOOKUP($A1296,'Hospitalisation Details'!$A$1:$U$2344,18,FALSE)</f>
        <v>34283</v>
      </c>
      <c r="M1296" s="21">
        <f>VLOOKUP($A1296,'Hospitalisation Details'!$A$1:$U$2344,21,FALSE)</f>
        <v>8471.65</v>
      </c>
      <c r="N1296" s="9" t="str">
        <f>VLOOKUP($A1296,'Hospitalisation Details'!$A$1:$U$2344,14,FALSE)</f>
        <v>tier - 2</v>
      </c>
      <c r="O1296" s="9" t="str">
        <f>VLOOKUP($A1296,'Hospitalisation Details'!$A$1:$U$2344,15,FALSE)</f>
        <v>tier - 1</v>
      </c>
      <c r="P1296" s="9" t="str">
        <f>VLOOKUP($A1296,'Hospitalisation Details'!$A$1:$U$2344,16,FALSE)</f>
        <v>R1012</v>
      </c>
      <c r="Q1296" s="9">
        <f>VLOOKUP($A1296,'Hospitalisation Details'!$A$1:$U$2344,20,FALSE)</f>
        <v>29</v>
      </c>
    </row>
    <row r="1297" spans="1:17" ht="15.75" x14ac:dyDescent="0.25">
      <c r="A1297" s="10" t="s">
        <v>1075</v>
      </c>
      <c r="B1297" s="7" t="str">
        <f>VLOOKUP($A1297,'Customer Names'!$A$1:$E$2336,4,FALSE)</f>
        <v xml:space="preserve">  Alison</v>
      </c>
      <c r="C1297" s="7">
        <f>VLOOKUP($A1297,'Medical Examinations'!$A$1:$P$2336,2,FALSE)</f>
        <v>38.479999999999997</v>
      </c>
      <c r="D1297" s="7">
        <f>VLOOKUP($A1297,'Medical Examinations'!$A$1:$P$2336,3,FALSE)</f>
        <v>6.02</v>
      </c>
      <c r="E1297" s="7" t="str">
        <f>VLOOKUP($A1297,'Medical Examinations'!$A$1:$P$2336,13,FALSE)</f>
        <v>No</v>
      </c>
      <c r="F1297" s="7" t="str">
        <f>VLOOKUP($A1297,'Medical Examinations'!$A$1:$P$2336,5,FALSE)</f>
        <v>No</v>
      </c>
      <c r="G1297" s="7" t="str">
        <f>VLOOKUP($A1297,'Medical Examinations'!$A$1:$P$2336,6,FALSE)</f>
        <v>No</v>
      </c>
      <c r="H1297" s="7">
        <f>VLOOKUP($A1297,'Medical Examinations'!$A$1:$P$2336,12,FALSE)</f>
        <v>1</v>
      </c>
      <c r="I1297" s="7" t="str">
        <f>VLOOKUP($A1297,'Medical Examinations'!$A$1:$P$2336,14,FALSE)</f>
        <v>No</v>
      </c>
      <c r="J1297" s="7" t="str">
        <f>VLOOKUP($A1297,'Medical Examinations'!$A$1:$P$2336,15,FALSE)</f>
        <v>Obesity</v>
      </c>
      <c r="K1297" s="7" t="str">
        <f>VLOOKUP($A1297,'Medical Examinations'!$A$1:$P$2336,16,FALSE)</f>
        <v>Prediabetes</v>
      </c>
      <c r="L1297" s="12">
        <f>VLOOKUP($A1297,'Hospitalisation Details'!$A$1:$U$2344,18,FALSE)</f>
        <v>33856</v>
      </c>
      <c r="M1297" s="21">
        <f>VLOOKUP($A1297,'Hospitalisation Details'!$A$1:$U$2344,21,FALSE)</f>
        <v>8466.35</v>
      </c>
      <c r="N1297" s="9" t="str">
        <f>VLOOKUP($A1297,'Hospitalisation Details'!$A$1:$U$2344,14,FALSE)</f>
        <v>tier - 2</v>
      </c>
      <c r="O1297" s="9" t="str">
        <f>VLOOKUP($A1297,'Hospitalisation Details'!$A$1:$U$2344,15,FALSE)</f>
        <v>tier - 2</v>
      </c>
      <c r="P1297" s="9" t="str">
        <f>VLOOKUP($A1297,'Hospitalisation Details'!$A$1:$U$2344,16,FALSE)</f>
        <v>R1012</v>
      </c>
      <c r="Q1297" s="9">
        <f>VLOOKUP($A1297,'Hospitalisation Details'!$A$1:$U$2344,20,FALSE)</f>
        <v>30</v>
      </c>
    </row>
    <row r="1298" spans="1:17" ht="15.75" x14ac:dyDescent="0.25">
      <c r="A1298" s="10" t="s">
        <v>1074</v>
      </c>
      <c r="B1298" s="7" t="str">
        <f>VLOOKUP($A1298,'Customer Names'!$A$1:$E$2336,4,FALSE)</f>
        <v xml:space="preserve">  Neil K</v>
      </c>
      <c r="C1298" s="7">
        <f>VLOOKUP($A1298,'Medical Examinations'!$A$1:$P$2336,2,FALSE)</f>
        <v>36.200000000000003</v>
      </c>
      <c r="D1298" s="7">
        <f>VLOOKUP($A1298,'Medical Examinations'!$A$1:$P$2336,3,FALSE)</f>
        <v>4.62</v>
      </c>
      <c r="E1298" s="7" t="str">
        <f>VLOOKUP($A1298,'Medical Examinations'!$A$1:$P$2336,13,FALSE)</f>
        <v>No</v>
      </c>
      <c r="F1298" s="7" t="str">
        <f>VLOOKUP($A1298,'Medical Examinations'!$A$1:$P$2336,5,FALSE)</f>
        <v>No</v>
      </c>
      <c r="G1298" s="7" t="str">
        <f>VLOOKUP($A1298,'Medical Examinations'!$A$1:$P$2336,6,FALSE)</f>
        <v>No</v>
      </c>
      <c r="H1298" s="7">
        <f>VLOOKUP($A1298,'Medical Examinations'!$A$1:$P$2336,12,FALSE)</f>
        <v>2</v>
      </c>
      <c r="I1298" s="7" t="str">
        <f>VLOOKUP($A1298,'Medical Examinations'!$A$1:$P$2336,14,FALSE)</f>
        <v>No</v>
      </c>
      <c r="J1298" s="7" t="str">
        <f>VLOOKUP($A1298,'Medical Examinations'!$A$1:$P$2336,15,FALSE)</f>
        <v>Obesity</v>
      </c>
      <c r="K1298" s="7" t="str">
        <f>VLOOKUP($A1298,'Medical Examinations'!$A$1:$P$2336,16,FALSE)</f>
        <v>Normal</v>
      </c>
      <c r="L1298" s="12">
        <f>VLOOKUP($A1298,'Hospitalisation Details'!$A$1:$U$2344,18,FALSE)</f>
        <v>26659</v>
      </c>
      <c r="M1298" s="21">
        <f>VLOOKUP($A1298,'Hospitalisation Details'!$A$1:$U$2344,21,FALSE)</f>
        <v>8457.82</v>
      </c>
      <c r="N1298" s="9" t="str">
        <f>VLOOKUP($A1298,'Hospitalisation Details'!$A$1:$U$2344,14,FALSE)</f>
        <v>tier - 2</v>
      </c>
      <c r="O1298" s="9" t="str">
        <f>VLOOKUP($A1298,'Hospitalisation Details'!$A$1:$U$2344,15,FALSE)</f>
        <v>tier - 3</v>
      </c>
      <c r="P1298" s="9" t="str">
        <f>VLOOKUP($A1298,'Hospitalisation Details'!$A$1:$U$2344,16,FALSE)</f>
        <v>R1011</v>
      </c>
      <c r="Q1298" s="9">
        <f>VLOOKUP($A1298,'Hospitalisation Details'!$A$1:$U$2344,20,FALSE)</f>
        <v>50</v>
      </c>
    </row>
    <row r="1299" spans="1:17" ht="15.75" x14ac:dyDescent="0.25">
      <c r="A1299" s="10" t="s">
        <v>1073</v>
      </c>
      <c r="B1299" s="7" t="str">
        <f>VLOOKUP($A1299,'Customer Names'!$A$1:$E$2336,4,FALSE)</f>
        <v xml:space="preserve">  Anne Hunter</v>
      </c>
      <c r="C1299" s="7">
        <f>VLOOKUP($A1299,'Medical Examinations'!$A$1:$P$2336,2,FALSE)</f>
        <v>27.13</v>
      </c>
      <c r="D1299" s="7">
        <f>VLOOKUP($A1299,'Medical Examinations'!$A$1:$P$2336,3,FALSE)</f>
        <v>5.59</v>
      </c>
      <c r="E1299" s="7" t="str">
        <f>VLOOKUP($A1299,'Medical Examinations'!$A$1:$P$2336,13,FALSE)</f>
        <v>No</v>
      </c>
      <c r="F1299" s="7" t="str">
        <f>VLOOKUP($A1299,'Medical Examinations'!$A$1:$P$2336,5,FALSE)</f>
        <v>No</v>
      </c>
      <c r="G1299" s="7" t="str">
        <f>VLOOKUP($A1299,'Medical Examinations'!$A$1:$P$2336,6,FALSE)</f>
        <v>No</v>
      </c>
      <c r="H1299" s="7">
        <f>VLOOKUP($A1299,'Medical Examinations'!$A$1:$P$2336,12,FALSE)</f>
        <v>1</v>
      </c>
      <c r="I1299" s="7" t="str">
        <f>VLOOKUP($A1299,'Medical Examinations'!$A$1:$P$2336,14,FALSE)</f>
        <v>No</v>
      </c>
      <c r="J1299" s="7" t="str">
        <f>VLOOKUP($A1299,'Medical Examinations'!$A$1:$P$2336,15,FALSE)</f>
        <v>Over weight</v>
      </c>
      <c r="K1299" s="7" t="str">
        <f>VLOOKUP($A1299,'Medical Examinations'!$A$1:$P$2336,16,FALSE)</f>
        <v>Normal</v>
      </c>
      <c r="L1299" s="12">
        <f>VLOOKUP($A1299,'Hospitalisation Details'!$A$1:$U$2344,18,FALSE)</f>
        <v>30852</v>
      </c>
      <c r="M1299" s="21">
        <f>VLOOKUP($A1299,'Hospitalisation Details'!$A$1:$U$2344,21,FALSE)</f>
        <v>8450.82</v>
      </c>
      <c r="N1299" s="9" t="str">
        <f>VLOOKUP($A1299,'Hospitalisation Details'!$A$1:$U$2344,14,FALSE)</f>
        <v>tier - 2</v>
      </c>
      <c r="O1299" s="9" t="str">
        <f>VLOOKUP($A1299,'Hospitalisation Details'!$A$1:$U$2344,15,FALSE)</f>
        <v>tier - 2</v>
      </c>
      <c r="P1299" s="9" t="str">
        <f>VLOOKUP($A1299,'Hospitalisation Details'!$A$1:$U$2344,16,FALSE)</f>
        <v>R1025</v>
      </c>
      <c r="Q1299" s="9">
        <f>VLOOKUP($A1299,'Hospitalisation Details'!$A$1:$U$2344,20,FALSE)</f>
        <v>38</v>
      </c>
    </row>
    <row r="1300" spans="1:17" ht="15.75" x14ac:dyDescent="0.25">
      <c r="A1300" s="10" t="s">
        <v>1072</v>
      </c>
      <c r="B1300" s="7" t="str">
        <f>VLOOKUP($A1300,'Customer Names'!$A$1:$E$2336,4,FALSE)</f>
        <v xml:space="preserve">  Sandra</v>
      </c>
      <c r="C1300" s="7">
        <f>VLOOKUP($A1300,'Medical Examinations'!$A$1:$P$2336,2,FALSE)</f>
        <v>20.75</v>
      </c>
      <c r="D1300" s="7">
        <f>VLOOKUP($A1300,'Medical Examinations'!$A$1:$P$2336,3,FALSE)</f>
        <v>5.18</v>
      </c>
      <c r="E1300" s="7" t="str">
        <f>VLOOKUP($A1300,'Medical Examinations'!$A$1:$P$2336,13,FALSE)</f>
        <v>Yes</v>
      </c>
      <c r="F1300" s="7" t="str">
        <f>VLOOKUP($A1300,'Medical Examinations'!$A$1:$P$2336,5,FALSE)</f>
        <v>No</v>
      </c>
      <c r="G1300" s="7" t="str">
        <f>VLOOKUP($A1300,'Medical Examinations'!$A$1:$P$2336,6,FALSE)</f>
        <v>No</v>
      </c>
      <c r="H1300" s="7">
        <f>VLOOKUP($A1300,'Medical Examinations'!$A$1:$P$2336,12,FALSE)</f>
        <v>2</v>
      </c>
      <c r="I1300" s="7" t="str">
        <f>VLOOKUP($A1300,'Medical Examinations'!$A$1:$P$2336,14,FALSE)</f>
        <v>No</v>
      </c>
      <c r="J1300" s="7" t="str">
        <f>VLOOKUP($A1300,'Medical Examinations'!$A$1:$P$2336,15,FALSE)</f>
        <v>Normal weight</v>
      </c>
      <c r="K1300" s="7" t="str">
        <f>VLOOKUP($A1300,'Medical Examinations'!$A$1:$P$2336,16,FALSE)</f>
        <v>Normal</v>
      </c>
      <c r="L1300" s="12">
        <f>VLOOKUP($A1300,'Hospitalisation Details'!$A$1:$U$2344,18,FALSE)</f>
        <v>24270</v>
      </c>
      <c r="M1300" s="21">
        <f>VLOOKUP($A1300,'Hospitalisation Details'!$A$1:$U$2344,21,FALSE)</f>
        <v>8448.66</v>
      </c>
      <c r="N1300" s="9" t="str">
        <f>VLOOKUP($A1300,'Hospitalisation Details'!$A$1:$U$2344,14,FALSE)</f>
        <v>tier - 3</v>
      </c>
      <c r="O1300" s="9" t="str">
        <f>VLOOKUP($A1300,'Hospitalisation Details'!$A$1:$U$2344,15,FALSE)</f>
        <v>tier - 1</v>
      </c>
      <c r="P1300" s="9" t="str">
        <f>VLOOKUP($A1300,'Hospitalisation Details'!$A$1:$U$2344,16,FALSE)</f>
        <v>R1013</v>
      </c>
      <c r="Q1300" s="9">
        <f>VLOOKUP($A1300,'Hospitalisation Details'!$A$1:$U$2344,20,FALSE)</f>
        <v>56</v>
      </c>
    </row>
    <row r="1301" spans="1:17" ht="15.75" x14ac:dyDescent="0.25">
      <c r="A1301" s="10" t="s">
        <v>1071</v>
      </c>
      <c r="B1301" s="7" t="str">
        <f>VLOOKUP($A1301,'Customer Names'!$A$1:$E$2336,4,FALSE)</f>
        <v xml:space="preserve">  Robert</v>
      </c>
      <c r="C1301" s="7">
        <f>VLOOKUP($A1301,'Medical Examinations'!$A$1:$P$2336,2,FALSE)</f>
        <v>26.6</v>
      </c>
      <c r="D1301" s="7">
        <f>VLOOKUP($A1301,'Medical Examinations'!$A$1:$P$2336,3,FALSE)</f>
        <v>6.29</v>
      </c>
      <c r="E1301" s="7" t="str">
        <f>VLOOKUP($A1301,'Medical Examinations'!$A$1:$P$2336,13,FALSE)</f>
        <v>No</v>
      </c>
      <c r="F1301" s="7" t="str">
        <f>VLOOKUP($A1301,'Medical Examinations'!$A$1:$P$2336,5,FALSE)</f>
        <v>No</v>
      </c>
      <c r="G1301" s="7" t="str">
        <f>VLOOKUP($A1301,'Medical Examinations'!$A$1:$P$2336,6,FALSE)</f>
        <v>No</v>
      </c>
      <c r="H1301" s="7">
        <f>VLOOKUP($A1301,'Medical Examinations'!$A$1:$P$2336,12,FALSE)</f>
        <v>2</v>
      </c>
      <c r="I1301" s="7" t="str">
        <f>VLOOKUP($A1301,'Medical Examinations'!$A$1:$P$2336,14,FALSE)</f>
        <v>No</v>
      </c>
      <c r="J1301" s="7" t="str">
        <f>VLOOKUP($A1301,'Medical Examinations'!$A$1:$P$2336,15,FALSE)</f>
        <v>Over weight</v>
      </c>
      <c r="K1301" s="7" t="str">
        <f>VLOOKUP($A1301,'Medical Examinations'!$A$1:$P$2336,16,FALSE)</f>
        <v>Prediabetes</v>
      </c>
      <c r="L1301" s="12">
        <f>VLOOKUP($A1301,'Hospitalisation Details'!$A$1:$U$2344,18,FALSE)</f>
        <v>26546</v>
      </c>
      <c r="M1301" s="21">
        <f>VLOOKUP($A1301,'Hospitalisation Details'!$A$1:$U$2344,21,FALSE)</f>
        <v>8444.4699999999993</v>
      </c>
      <c r="N1301" s="9" t="str">
        <f>VLOOKUP($A1301,'Hospitalisation Details'!$A$1:$U$2344,14,FALSE)</f>
        <v>tier - 3</v>
      </c>
      <c r="O1301" s="9" t="str">
        <f>VLOOKUP($A1301,'Hospitalisation Details'!$A$1:$U$2344,15,FALSE)</f>
        <v>tier - 1</v>
      </c>
      <c r="P1301" s="9" t="str">
        <f>VLOOKUP($A1301,'Hospitalisation Details'!$A$1:$U$2344,16,FALSE)</f>
        <v>R1011</v>
      </c>
      <c r="Q1301" s="9">
        <f>VLOOKUP($A1301,'Hospitalisation Details'!$A$1:$U$2344,20,FALSE)</f>
        <v>50</v>
      </c>
    </row>
    <row r="1302" spans="1:17" ht="15.75" x14ac:dyDescent="0.25">
      <c r="A1302" s="10" t="s">
        <v>1070</v>
      </c>
      <c r="B1302" s="7" t="str">
        <f>VLOOKUP($A1302,'Customer Names'!$A$1:$E$2336,4,FALSE)</f>
        <v xml:space="preserve">  Rodney</v>
      </c>
      <c r="C1302" s="7">
        <f>VLOOKUP($A1302,'Medical Examinations'!$A$1:$P$2336,2,FALSE)</f>
        <v>25.3</v>
      </c>
      <c r="D1302" s="7">
        <f>VLOOKUP($A1302,'Medical Examinations'!$A$1:$P$2336,3,FALSE)</f>
        <v>4.49</v>
      </c>
      <c r="E1302" s="7" t="str">
        <f>VLOOKUP($A1302,'Medical Examinations'!$A$1:$P$2336,13,FALSE)</f>
        <v>No</v>
      </c>
      <c r="F1302" s="7" t="str">
        <f>VLOOKUP($A1302,'Medical Examinations'!$A$1:$P$2336,5,FALSE)</f>
        <v>No</v>
      </c>
      <c r="G1302" s="7" t="str">
        <f>VLOOKUP($A1302,'Medical Examinations'!$A$1:$P$2336,6,FALSE)</f>
        <v>No</v>
      </c>
      <c r="H1302" s="7">
        <f>VLOOKUP($A1302,'Medical Examinations'!$A$1:$P$2336,12,FALSE)</f>
        <v>2</v>
      </c>
      <c r="I1302" s="7" t="str">
        <f>VLOOKUP($A1302,'Medical Examinations'!$A$1:$P$2336,14,FALSE)</f>
        <v>No</v>
      </c>
      <c r="J1302" s="7" t="str">
        <f>VLOOKUP($A1302,'Medical Examinations'!$A$1:$P$2336,15,FALSE)</f>
        <v>Over weight</v>
      </c>
      <c r="K1302" s="7" t="str">
        <f>VLOOKUP($A1302,'Medical Examinations'!$A$1:$P$2336,16,FALSE)</f>
        <v>Normal</v>
      </c>
      <c r="L1302" s="12">
        <f>VLOOKUP($A1302,'Hospitalisation Details'!$A$1:$U$2344,18,FALSE)</f>
        <v>26551</v>
      </c>
      <c r="M1302" s="21">
        <f>VLOOKUP($A1302,'Hospitalisation Details'!$A$1:$U$2344,21,FALSE)</f>
        <v>8442.67</v>
      </c>
      <c r="N1302" s="9" t="str">
        <f>VLOOKUP($A1302,'Hospitalisation Details'!$A$1:$U$2344,14,FALSE)</f>
        <v>tier - 2</v>
      </c>
      <c r="O1302" s="9" t="str">
        <f>VLOOKUP($A1302,'Hospitalisation Details'!$A$1:$U$2344,15,FALSE)</f>
        <v>tier - 3</v>
      </c>
      <c r="P1302" s="9" t="str">
        <f>VLOOKUP($A1302,'Hospitalisation Details'!$A$1:$U$2344,16,FALSE)</f>
        <v>R1013</v>
      </c>
      <c r="Q1302" s="9">
        <f>VLOOKUP($A1302,'Hospitalisation Details'!$A$1:$U$2344,20,FALSE)</f>
        <v>50</v>
      </c>
    </row>
    <row r="1303" spans="1:17" ht="15.75" x14ac:dyDescent="0.25">
      <c r="A1303" s="10" t="s">
        <v>1069</v>
      </c>
      <c r="B1303" s="7" t="str">
        <f>VLOOKUP($A1303,'Customer Names'!$A$1:$E$2336,4,FALSE)</f>
        <v xml:space="preserve">  Carl R</v>
      </c>
      <c r="C1303" s="7">
        <f>VLOOKUP($A1303,'Medical Examinations'!$A$1:$P$2336,2,FALSE)</f>
        <v>18.84</v>
      </c>
      <c r="D1303" s="7">
        <f>VLOOKUP($A1303,'Medical Examinations'!$A$1:$P$2336,3,FALSE)</f>
        <v>11.82</v>
      </c>
      <c r="E1303" s="7" t="str">
        <f>VLOOKUP($A1303,'Medical Examinations'!$A$1:$P$2336,13,FALSE)</f>
        <v>Yes</v>
      </c>
      <c r="F1303" s="7" t="str">
        <f>VLOOKUP($A1303,'Medical Examinations'!$A$1:$P$2336,5,FALSE)</f>
        <v>No</v>
      </c>
      <c r="G1303" s="7" t="str">
        <f>VLOOKUP($A1303,'Medical Examinations'!$A$1:$P$2336,6,FALSE)</f>
        <v>Yes</v>
      </c>
      <c r="H1303" s="7">
        <f>VLOOKUP($A1303,'Medical Examinations'!$A$1:$P$2336,12,FALSE)</f>
        <v>1</v>
      </c>
      <c r="I1303" s="7" t="str">
        <f>VLOOKUP($A1303,'Medical Examinations'!$A$1:$P$2336,14,FALSE)</f>
        <v>No</v>
      </c>
      <c r="J1303" s="7" t="str">
        <f>VLOOKUP($A1303,'Medical Examinations'!$A$1:$P$2336,15,FALSE)</f>
        <v>Normal weight</v>
      </c>
      <c r="K1303" s="7" t="str">
        <f>VLOOKUP($A1303,'Medical Examinations'!$A$1:$P$2336,16,FALSE)</f>
        <v>Diabetes</v>
      </c>
      <c r="L1303" s="12">
        <f>VLOOKUP($A1303,'Hospitalisation Details'!$A$1:$U$2344,18,FALSE)</f>
        <v>23278</v>
      </c>
      <c r="M1303" s="21">
        <f>VLOOKUP($A1303,'Hospitalisation Details'!$A$1:$U$2344,21,FALSE)</f>
        <v>8440.0499999999993</v>
      </c>
      <c r="N1303" s="9" t="str">
        <f>VLOOKUP($A1303,'Hospitalisation Details'!$A$1:$U$2344,14,FALSE)</f>
        <v>tier - 3</v>
      </c>
      <c r="O1303" s="9" t="str">
        <f>VLOOKUP($A1303,'Hospitalisation Details'!$A$1:$U$2344,15,FALSE)</f>
        <v>tier - 2</v>
      </c>
      <c r="P1303" s="9" t="str">
        <f>VLOOKUP($A1303,'Hospitalisation Details'!$A$1:$U$2344,16,FALSE)</f>
        <v>R1013</v>
      </c>
      <c r="Q1303" s="9">
        <f>VLOOKUP($A1303,'Hospitalisation Details'!$A$1:$U$2344,20,FALSE)</f>
        <v>59</v>
      </c>
    </row>
    <row r="1304" spans="1:17" ht="15.75" x14ac:dyDescent="0.25">
      <c r="A1304" s="10" t="s">
        <v>1068</v>
      </c>
      <c r="B1304" s="7" t="str">
        <f>VLOOKUP($A1304,'Customer Names'!$A$1:$E$2336,4,FALSE)</f>
        <v xml:space="preserve">  Maximilian</v>
      </c>
      <c r="C1304" s="7">
        <f>VLOOKUP($A1304,'Medical Examinations'!$A$1:$P$2336,2,FALSE)</f>
        <v>19.57</v>
      </c>
      <c r="D1304" s="7">
        <f>VLOOKUP($A1304,'Medical Examinations'!$A$1:$P$2336,3,FALSE)</f>
        <v>7.41</v>
      </c>
      <c r="E1304" s="7" t="str">
        <f>VLOOKUP($A1304,'Medical Examinations'!$A$1:$P$2336,13,FALSE)</f>
        <v>Yes</v>
      </c>
      <c r="F1304" s="7" t="str">
        <f>VLOOKUP($A1304,'Medical Examinations'!$A$1:$P$2336,5,FALSE)</f>
        <v>No</v>
      </c>
      <c r="G1304" s="7" t="str">
        <f>VLOOKUP($A1304,'Medical Examinations'!$A$1:$P$2336,6,FALSE)</f>
        <v>No</v>
      </c>
      <c r="H1304" s="7">
        <f>VLOOKUP($A1304,'Medical Examinations'!$A$1:$P$2336,12,FALSE)</f>
        <v>1</v>
      </c>
      <c r="I1304" s="7" t="str">
        <f>VLOOKUP($A1304,'Medical Examinations'!$A$1:$P$2336,14,FALSE)</f>
        <v>No</v>
      </c>
      <c r="J1304" s="7" t="str">
        <f>VLOOKUP($A1304,'Medical Examinations'!$A$1:$P$2336,15,FALSE)</f>
        <v>Normal weight</v>
      </c>
      <c r="K1304" s="7" t="str">
        <f>VLOOKUP($A1304,'Medical Examinations'!$A$1:$P$2336,16,FALSE)</f>
        <v>Diabetes</v>
      </c>
      <c r="L1304" s="12">
        <f>VLOOKUP($A1304,'Hospitalisation Details'!$A$1:$U$2344,18,FALSE)</f>
        <v>27665</v>
      </c>
      <c r="M1304" s="21">
        <f>VLOOKUP($A1304,'Hospitalisation Details'!$A$1:$U$2344,21,FALSE)</f>
        <v>8428.07</v>
      </c>
      <c r="N1304" s="9" t="str">
        <f>VLOOKUP($A1304,'Hospitalisation Details'!$A$1:$U$2344,14,FALSE)</f>
        <v>tier - 3</v>
      </c>
      <c r="O1304" s="9" t="str">
        <f>VLOOKUP($A1304,'Hospitalisation Details'!$A$1:$U$2344,15,FALSE)</f>
        <v>tier - 2</v>
      </c>
      <c r="P1304" s="9" t="str">
        <f>VLOOKUP($A1304,'Hospitalisation Details'!$A$1:$U$2344,16,FALSE)</f>
        <v>R1012</v>
      </c>
      <c r="Q1304" s="9">
        <f>VLOOKUP($A1304,'Hospitalisation Details'!$A$1:$U$2344,20,FALSE)</f>
        <v>47</v>
      </c>
    </row>
    <row r="1305" spans="1:17" ht="15.75" x14ac:dyDescent="0.25">
      <c r="A1305" s="10" t="s">
        <v>1067</v>
      </c>
      <c r="B1305" s="7" t="str">
        <f>VLOOKUP($A1305,'Customer Names'!$A$1:$E$2336,4,FALSE)</f>
        <v xml:space="preserve">  Erik</v>
      </c>
      <c r="C1305" s="7">
        <f>VLOOKUP($A1305,'Medical Examinations'!$A$1:$P$2336,2,FALSE)</f>
        <v>30.495000000000001</v>
      </c>
      <c r="D1305" s="7">
        <f>VLOOKUP($A1305,'Medical Examinations'!$A$1:$P$2336,3,FALSE)</f>
        <v>5.97</v>
      </c>
      <c r="E1305" s="7" t="str">
        <f>VLOOKUP($A1305,'Medical Examinations'!$A$1:$P$2336,13,FALSE)</f>
        <v>No</v>
      </c>
      <c r="F1305" s="7" t="str">
        <f>VLOOKUP($A1305,'Medical Examinations'!$A$1:$P$2336,5,FALSE)</f>
        <v>No</v>
      </c>
      <c r="G1305" s="7" t="str">
        <f>VLOOKUP($A1305,'Medical Examinations'!$A$1:$P$2336,6,FALSE)</f>
        <v>No</v>
      </c>
      <c r="H1305" s="7" t="str">
        <f>VLOOKUP($A1305,'Medical Examinations'!$A$1:$P$2336,12,FALSE)</f>
        <v>0</v>
      </c>
      <c r="I1305" s="7" t="str">
        <f>VLOOKUP($A1305,'Medical Examinations'!$A$1:$P$2336,14,FALSE)</f>
        <v>No</v>
      </c>
      <c r="J1305" s="7" t="str">
        <f>VLOOKUP($A1305,'Medical Examinations'!$A$1:$P$2336,15,FALSE)</f>
        <v>Obesity</v>
      </c>
      <c r="K1305" s="7" t="str">
        <f>VLOOKUP($A1305,'Medical Examinations'!$A$1:$P$2336,16,FALSE)</f>
        <v>Prediabetes</v>
      </c>
      <c r="L1305" s="12">
        <f>VLOOKUP($A1305,'Hospitalisation Details'!$A$1:$U$2344,18,FALSE)</f>
        <v>28372</v>
      </c>
      <c r="M1305" s="21">
        <f>VLOOKUP($A1305,'Hospitalisation Details'!$A$1:$U$2344,21,FALSE)</f>
        <v>8413.4599999999991</v>
      </c>
      <c r="N1305" s="9" t="str">
        <f>VLOOKUP($A1305,'Hospitalisation Details'!$A$1:$U$2344,14,FALSE)</f>
        <v>tier - 3</v>
      </c>
      <c r="O1305" s="9" t="str">
        <f>VLOOKUP($A1305,'Hospitalisation Details'!$A$1:$U$2344,15,FALSE)</f>
        <v>tier - 1</v>
      </c>
      <c r="P1305" s="9" t="str">
        <f>VLOOKUP($A1305,'Hospitalisation Details'!$A$1:$U$2344,16,FALSE)</f>
        <v>R1012</v>
      </c>
      <c r="Q1305" s="9">
        <f>VLOOKUP($A1305,'Hospitalisation Details'!$A$1:$U$2344,20,FALSE)</f>
        <v>45</v>
      </c>
    </row>
    <row r="1306" spans="1:17" ht="15.75" x14ac:dyDescent="0.25">
      <c r="A1306" s="10" t="s">
        <v>1066</v>
      </c>
      <c r="B1306" s="7" t="str">
        <f>VLOOKUP($A1306,'Customer Names'!$A$1:$E$2336,4,FALSE)</f>
        <v xml:space="preserve">  Christopher</v>
      </c>
      <c r="C1306" s="7">
        <f>VLOOKUP($A1306,'Medical Examinations'!$A$1:$P$2336,2,FALSE)</f>
        <v>30.114999999999998</v>
      </c>
      <c r="D1306" s="7">
        <f>VLOOKUP($A1306,'Medical Examinations'!$A$1:$P$2336,3,FALSE)</f>
        <v>5.74</v>
      </c>
      <c r="E1306" s="7" t="str">
        <f>VLOOKUP($A1306,'Medical Examinations'!$A$1:$P$2336,13,FALSE)</f>
        <v>No</v>
      </c>
      <c r="F1306" s="7" t="str">
        <f>VLOOKUP($A1306,'Medical Examinations'!$A$1:$P$2336,5,FALSE)</f>
        <v>No</v>
      </c>
      <c r="G1306" s="7" t="str">
        <f>VLOOKUP($A1306,'Medical Examinations'!$A$1:$P$2336,6,FALSE)</f>
        <v>Yes</v>
      </c>
      <c r="H1306" s="7">
        <f>VLOOKUP($A1306,'Medical Examinations'!$A$1:$P$2336,12,FALSE)</f>
        <v>1</v>
      </c>
      <c r="I1306" s="7" t="str">
        <f>VLOOKUP($A1306,'Medical Examinations'!$A$1:$P$2336,14,FALSE)</f>
        <v>No</v>
      </c>
      <c r="J1306" s="7" t="str">
        <f>VLOOKUP($A1306,'Medical Examinations'!$A$1:$P$2336,15,FALSE)</f>
        <v>Obesity</v>
      </c>
      <c r="K1306" s="7" t="str">
        <f>VLOOKUP($A1306,'Medical Examinations'!$A$1:$P$2336,16,FALSE)</f>
        <v>Prediabetes</v>
      </c>
      <c r="L1306" s="12">
        <f>VLOOKUP($A1306,'Hospitalisation Details'!$A$1:$U$2344,18,FALSE)</f>
        <v>29017</v>
      </c>
      <c r="M1306" s="21">
        <f>VLOOKUP($A1306,'Hospitalisation Details'!$A$1:$U$2344,21,FALSE)</f>
        <v>8410.0499999999993</v>
      </c>
      <c r="N1306" s="9" t="str">
        <f>VLOOKUP($A1306,'Hospitalisation Details'!$A$1:$U$2344,14,FALSE)</f>
        <v>tier - 2</v>
      </c>
      <c r="O1306" s="9" t="str">
        <f>VLOOKUP($A1306,'Hospitalisation Details'!$A$1:$U$2344,15,FALSE)</f>
        <v>tier - 2</v>
      </c>
      <c r="P1306" s="9" t="str">
        <f>VLOOKUP($A1306,'Hospitalisation Details'!$A$1:$U$2344,16,FALSE)</f>
        <v>R1012</v>
      </c>
      <c r="Q1306" s="9">
        <f>VLOOKUP($A1306,'Hospitalisation Details'!$A$1:$U$2344,20,FALSE)</f>
        <v>43</v>
      </c>
    </row>
    <row r="1307" spans="1:17" ht="15.75" x14ac:dyDescent="0.25">
      <c r="A1307" s="10" t="s">
        <v>1065</v>
      </c>
      <c r="B1307" s="7" t="str">
        <f>VLOOKUP($A1307,'Customer Names'!$A$1:$E$2336,4,FALSE)</f>
        <v xml:space="preserve">  Eirik</v>
      </c>
      <c r="C1307" s="7">
        <f>VLOOKUP($A1307,'Medical Examinations'!$A$1:$P$2336,2,FALSE)</f>
        <v>24.78</v>
      </c>
      <c r="D1307" s="7">
        <f>VLOOKUP($A1307,'Medical Examinations'!$A$1:$P$2336,3,FALSE)</f>
        <v>9.85</v>
      </c>
      <c r="E1307" s="7" t="str">
        <f>VLOOKUP($A1307,'Medical Examinations'!$A$1:$P$2336,13,FALSE)</f>
        <v>No</v>
      </c>
      <c r="F1307" s="7" t="str">
        <f>VLOOKUP($A1307,'Medical Examinations'!$A$1:$P$2336,5,FALSE)</f>
        <v>No</v>
      </c>
      <c r="G1307" s="7" t="str">
        <f>VLOOKUP($A1307,'Medical Examinations'!$A$1:$P$2336,6,FALSE)</f>
        <v>No</v>
      </c>
      <c r="H1307" s="7" t="str">
        <f>VLOOKUP($A1307,'Medical Examinations'!$A$1:$P$2336,12,FALSE)</f>
        <v>0</v>
      </c>
      <c r="I1307" s="7" t="str">
        <f>VLOOKUP($A1307,'Medical Examinations'!$A$1:$P$2336,14,FALSE)</f>
        <v>No</v>
      </c>
      <c r="J1307" s="7" t="str">
        <f>VLOOKUP($A1307,'Medical Examinations'!$A$1:$P$2336,15,FALSE)</f>
        <v>Normal weight</v>
      </c>
      <c r="K1307" s="7" t="str">
        <f>VLOOKUP($A1307,'Medical Examinations'!$A$1:$P$2336,16,FALSE)</f>
        <v>Diabetes</v>
      </c>
      <c r="L1307" s="12">
        <f>VLOOKUP($A1307,'Hospitalisation Details'!$A$1:$U$2344,18,FALSE)</f>
        <v>26194</v>
      </c>
      <c r="M1307" s="21">
        <f>VLOOKUP($A1307,'Hospitalisation Details'!$A$1:$U$2344,21,FALSE)</f>
        <v>8400.01</v>
      </c>
      <c r="N1307" s="9" t="str">
        <f>VLOOKUP($A1307,'Hospitalisation Details'!$A$1:$U$2344,14,FALSE)</f>
        <v>tier - 2</v>
      </c>
      <c r="O1307" s="9" t="str">
        <f>VLOOKUP($A1307,'Hospitalisation Details'!$A$1:$U$2344,15,FALSE)</f>
        <v>tier - 3</v>
      </c>
      <c r="P1307" s="9" t="str">
        <f>VLOOKUP($A1307,'Hospitalisation Details'!$A$1:$U$2344,16,FALSE)</f>
        <v>R1013</v>
      </c>
      <c r="Q1307" s="9">
        <f>VLOOKUP($A1307,'Hospitalisation Details'!$A$1:$U$2344,20,FALSE)</f>
        <v>51</v>
      </c>
    </row>
    <row r="1308" spans="1:17" ht="15.75" x14ac:dyDescent="0.25">
      <c r="A1308" s="10" t="s">
        <v>1064</v>
      </c>
      <c r="B1308" s="7" t="str">
        <f>VLOOKUP($A1308,'Customer Names'!$A$1:$E$2336,4,FALSE)</f>
        <v xml:space="preserve">  Rik</v>
      </c>
      <c r="C1308" s="7">
        <f>VLOOKUP($A1308,'Medical Examinations'!$A$1:$P$2336,2,FALSE)</f>
        <v>24.77</v>
      </c>
      <c r="D1308" s="7">
        <f>VLOOKUP($A1308,'Medical Examinations'!$A$1:$P$2336,3,FALSE)</f>
        <v>7.59</v>
      </c>
      <c r="E1308" s="7" t="str">
        <f>VLOOKUP($A1308,'Medical Examinations'!$A$1:$P$2336,13,FALSE)</f>
        <v>No</v>
      </c>
      <c r="F1308" s="7" t="str">
        <f>VLOOKUP($A1308,'Medical Examinations'!$A$1:$P$2336,5,FALSE)</f>
        <v>No</v>
      </c>
      <c r="G1308" s="7" t="str">
        <f>VLOOKUP($A1308,'Medical Examinations'!$A$1:$P$2336,6,FALSE)</f>
        <v>No</v>
      </c>
      <c r="H1308" s="7" t="str">
        <f>VLOOKUP($A1308,'Medical Examinations'!$A$1:$P$2336,12,FALSE)</f>
        <v>0</v>
      </c>
      <c r="I1308" s="7" t="str">
        <f>VLOOKUP($A1308,'Medical Examinations'!$A$1:$P$2336,14,FALSE)</f>
        <v>No</v>
      </c>
      <c r="J1308" s="7" t="str">
        <f>VLOOKUP($A1308,'Medical Examinations'!$A$1:$P$2336,15,FALSE)</f>
        <v>Normal weight</v>
      </c>
      <c r="K1308" s="7" t="str">
        <f>VLOOKUP($A1308,'Medical Examinations'!$A$1:$P$2336,16,FALSE)</f>
        <v>Diabetes</v>
      </c>
      <c r="L1308" s="12">
        <f>VLOOKUP($A1308,'Hospitalisation Details'!$A$1:$U$2344,18,FALSE)</f>
        <v>26180</v>
      </c>
      <c r="M1308" s="21">
        <f>VLOOKUP($A1308,'Hospitalisation Details'!$A$1:$U$2344,21,FALSE)</f>
        <v>8396.6200000000008</v>
      </c>
      <c r="N1308" s="9" t="str">
        <f>VLOOKUP($A1308,'Hospitalisation Details'!$A$1:$U$2344,14,FALSE)</f>
        <v>tier - 2</v>
      </c>
      <c r="O1308" s="9" t="str">
        <f>VLOOKUP($A1308,'Hospitalisation Details'!$A$1:$U$2344,15,FALSE)</f>
        <v>tier - 3</v>
      </c>
      <c r="P1308" s="9" t="str">
        <f>VLOOKUP($A1308,'Hospitalisation Details'!$A$1:$U$2344,16,FALSE)</f>
        <v>R1013</v>
      </c>
      <c r="Q1308" s="9">
        <f>VLOOKUP($A1308,'Hospitalisation Details'!$A$1:$U$2344,20,FALSE)</f>
        <v>51</v>
      </c>
    </row>
    <row r="1309" spans="1:17" ht="15.75" x14ac:dyDescent="0.25">
      <c r="A1309" s="10" t="s">
        <v>1063</v>
      </c>
      <c r="B1309" s="7" t="str">
        <f>VLOOKUP($A1309,'Customer Names'!$A$1:$E$2336,4,FALSE)</f>
        <v xml:space="preserve">  Matthew R</v>
      </c>
      <c r="C1309" s="7">
        <f>VLOOKUP($A1309,'Medical Examinations'!$A$1:$P$2336,2,FALSE)</f>
        <v>16.579999999999998</v>
      </c>
      <c r="D1309" s="7">
        <f>VLOOKUP($A1309,'Medical Examinations'!$A$1:$P$2336,3,FALSE)</f>
        <v>6.98</v>
      </c>
      <c r="E1309" s="7" t="str">
        <f>VLOOKUP($A1309,'Medical Examinations'!$A$1:$P$2336,13,FALSE)</f>
        <v>Yes</v>
      </c>
      <c r="F1309" s="7" t="str">
        <f>VLOOKUP($A1309,'Medical Examinations'!$A$1:$P$2336,5,FALSE)</f>
        <v>No</v>
      </c>
      <c r="G1309" s="7" t="str">
        <f>VLOOKUP($A1309,'Medical Examinations'!$A$1:$P$2336,6,FALSE)</f>
        <v>Yes</v>
      </c>
      <c r="H1309" s="7">
        <f>VLOOKUP($A1309,'Medical Examinations'!$A$1:$P$2336,12,FALSE)</f>
        <v>1</v>
      </c>
      <c r="I1309" s="7" t="str">
        <f>VLOOKUP($A1309,'Medical Examinations'!$A$1:$P$2336,14,FALSE)</f>
        <v>No</v>
      </c>
      <c r="J1309" s="7" t="str">
        <f>VLOOKUP($A1309,'Medical Examinations'!$A$1:$P$2336,15,FALSE)</f>
        <v>Underweight</v>
      </c>
      <c r="K1309" s="7" t="str">
        <f>VLOOKUP($A1309,'Medical Examinations'!$A$1:$P$2336,16,FALSE)</f>
        <v>Diabetes</v>
      </c>
      <c r="L1309" s="12">
        <f>VLOOKUP($A1309,'Hospitalisation Details'!$A$1:$U$2344,18,FALSE)</f>
        <v>23275</v>
      </c>
      <c r="M1309" s="21">
        <f>VLOOKUP($A1309,'Hospitalisation Details'!$A$1:$U$2344,21,FALSE)</f>
        <v>8355.5400000000009</v>
      </c>
      <c r="N1309" s="9" t="str">
        <f>VLOOKUP($A1309,'Hospitalisation Details'!$A$1:$U$2344,14,FALSE)</f>
        <v>tier - 3</v>
      </c>
      <c r="O1309" s="9" t="str">
        <f>VLOOKUP($A1309,'Hospitalisation Details'!$A$1:$U$2344,15,FALSE)</f>
        <v>tier - 3</v>
      </c>
      <c r="P1309" s="9" t="str">
        <f>VLOOKUP($A1309,'Hospitalisation Details'!$A$1:$U$2344,16,FALSE)</f>
        <v>R1012</v>
      </c>
      <c r="Q1309" s="9">
        <f>VLOOKUP($A1309,'Hospitalisation Details'!$A$1:$U$2344,20,FALSE)</f>
        <v>59</v>
      </c>
    </row>
    <row r="1310" spans="1:17" ht="15.75" x14ac:dyDescent="0.25">
      <c r="A1310" s="10" t="s">
        <v>1062</v>
      </c>
      <c r="B1310" s="7" t="str">
        <f>VLOOKUP($A1310,'Customer Names'!$A$1:$E$2336,4,FALSE)</f>
        <v xml:space="preserve">  Daniel G</v>
      </c>
      <c r="C1310" s="7">
        <f>VLOOKUP($A1310,'Medical Examinations'!$A$1:$P$2336,2,FALSE)</f>
        <v>38.17</v>
      </c>
      <c r="D1310" s="7">
        <f>VLOOKUP($A1310,'Medical Examinations'!$A$1:$P$2336,3,FALSE)</f>
        <v>4.7300000000000004</v>
      </c>
      <c r="E1310" s="7" t="str">
        <f>VLOOKUP($A1310,'Medical Examinations'!$A$1:$P$2336,13,FALSE)</f>
        <v>Yes</v>
      </c>
      <c r="F1310" s="7" t="str">
        <f>VLOOKUP($A1310,'Medical Examinations'!$A$1:$P$2336,5,FALSE)</f>
        <v>No</v>
      </c>
      <c r="G1310" s="7" t="str">
        <f>VLOOKUP($A1310,'Medical Examinations'!$A$1:$P$2336,6,FALSE)</f>
        <v>No</v>
      </c>
      <c r="H1310" s="7" t="str">
        <f>VLOOKUP($A1310,'Medical Examinations'!$A$1:$P$2336,12,FALSE)</f>
        <v>0</v>
      </c>
      <c r="I1310" s="7" t="str">
        <f>VLOOKUP($A1310,'Medical Examinations'!$A$1:$P$2336,14,FALSE)</f>
        <v>No</v>
      </c>
      <c r="J1310" s="7" t="str">
        <f>VLOOKUP($A1310,'Medical Examinations'!$A$1:$P$2336,15,FALSE)</f>
        <v>Obesity</v>
      </c>
      <c r="K1310" s="7" t="str">
        <f>VLOOKUP($A1310,'Medical Examinations'!$A$1:$P$2336,16,FALSE)</f>
        <v>Normal</v>
      </c>
      <c r="L1310" s="12">
        <f>VLOOKUP($A1310,'Hospitalisation Details'!$A$1:$U$2344,18,FALSE)</f>
        <v>27923</v>
      </c>
      <c r="M1310" s="21">
        <f>VLOOKUP($A1310,'Hospitalisation Details'!$A$1:$U$2344,21,FALSE)</f>
        <v>8347.16</v>
      </c>
      <c r="N1310" s="9" t="str">
        <f>VLOOKUP($A1310,'Hospitalisation Details'!$A$1:$U$2344,14,FALSE)</f>
        <v>tier - 2</v>
      </c>
      <c r="O1310" s="9" t="str">
        <f>VLOOKUP($A1310,'Hospitalisation Details'!$A$1:$U$2344,15,FALSE)</f>
        <v>tier - 1</v>
      </c>
      <c r="P1310" s="9" t="str">
        <f>VLOOKUP($A1310,'Hospitalisation Details'!$A$1:$U$2344,16,FALSE)</f>
        <v>R1013</v>
      </c>
      <c r="Q1310" s="9">
        <f>VLOOKUP($A1310,'Hospitalisation Details'!$A$1:$U$2344,20,FALSE)</f>
        <v>46</v>
      </c>
    </row>
    <row r="1311" spans="1:17" ht="15.75" x14ac:dyDescent="0.25">
      <c r="A1311" s="10" t="s">
        <v>1061</v>
      </c>
      <c r="B1311" s="7" t="str">
        <f>VLOOKUP($A1311,'Customer Names'!$A$1:$E$2336,4,FALSE)</f>
        <v xml:space="preserve">  Yannick</v>
      </c>
      <c r="C1311" s="7">
        <f>VLOOKUP($A1311,'Medical Examinations'!$A$1:$P$2336,2,FALSE)</f>
        <v>39.424999999999997</v>
      </c>
      <c r="D1311" s="7">
        <f>VLOOKUP($A1311,'Medical Examinations'!$A$1:$P$2336,3,FALSE)</f>
        <v>4.76</v>
      </c>
      <c r="E1311" s="7" t="str">
        <f>VLOOKUP($A1311,'Medical Examinations'!$A$1:$P$2336,13,FALSE)</f>
        <v>Yes</v>
      </c>
      <c r="F1311" s="7" t="str">
        <f>VLOOKUP($A1311,'Medical Examinations'!$A$1:$P$2336,5,FALSE)</f>
        <v>No</v>
      </c>
      <c r="G1311" s="7" t="str">
        <f>VLOOKUP($A1311,'Medical Examinations'!$A$1:$P$2336,6,FALSE)</f>
        <v>No</v>
      </c>
      <c r="H1311" s="7" t="str">
        <f>VLOOKUP($A1311,'Medical Examinations'!$A$1:$P$2336,12,FALSE)</f>
        <v>0</v>
      </c>
      <c r="I1311" s="7" t="str">
        <f>VLOOKUP($A1311,'Medical Examinations'!$A$1:$P$2336,14,FALSE)</f>
        <v>No</v>
      </c>
      <c r="J1311" s="7" t="str">
        <f>VLOOKUP($A1311,'Medical Examinations'!$A$1:$P$2336,15,FALSE)</f>
        <v>Obesity</v>
      </c>
      <c r="K1311" s="7" t="str">
        <f>VLOOKUP($A1311,'Medical Examinations'!$A$1:$P$2336,16,FALSE)</f>
        <v>Normal</v>
      </c>
      <c r="L1311" s="12">
        <f>VLOOKUP($A1311,'Hospitalisation Details'!$A$1:$U$2344,18,FALSE)</f>
        <v>27948</v>
      </c>
      <c r="M1311" s="21">
        <f>VLOOKUP($A1311,'Hospitalisation Details'!$A$1:$U$2344,21,FALSE)</f>
        <v>8342.91</v>
      </c>
      <c r="N1311" s="9" t="str">
        <f>VLOOKUP($A1311,'Hospitalisation Details'!$A$1:$U$2344,14,FALSE)</f>
        <v>tier - 3</v>
      </c>
      <c r="O1311" s="9" t="str">
        <f>VLOOKUP($A1311,'Hospitalisation Details'!$A$1:$U$2344,15,FALSE)</f>
        <v>tier - 1</v>
      </c>
      <c r="P1311" s="9" t="str">
        <f>VLOOKUP($A1311,'Hospitalisation Details'!$A$1:$U$2344,16,FALSE)</f>
        <v>R1016</v>
      </c>
      <c r="Q1311" s="9">
        <f>VLOOKUP($A1311,'Hospitalisation Details'!$A$1:$U$2344,20,FALSE)</f>
        <v>46</v>
      </c>
    </row>
    <row r="1312" spans="1:17" ht="15.75" x14ac:dyDescent="0.25">
      <c r="A1312" s="10" t="s">
        <v>1060</v>
      </c>
      <c r="B1312" s="7" t="str">
        <f>VLOOKUP($A1312,'Customer Names'!$A$1:$E$2336,4,FALSE)</f>
        <v xml:space="preserve">  Sean R</v>
      </c>
      <c r="C1312" s="7">
        <f>VLOOKUP($A1312,'Medical Examinations'!$A$1:$P$2336,2,FALSE)</f>
        <v>33.44</v>
      </c>
      <c r="D1312" s="7">
        <f>VLOOKUP($A1312,'Medical Examinations'!$A$1:$P$2336,3,FALSE)</f>
        <v>6.24</v>
      </c>
      <c r="E1312" s="7" t="str">
        <f>VLOOKUP($A1312,'Medical Examinations'!$A$1:$P$2336,13,FALSE)</f>
        <v>Yes</v>
      </c>
      <c r="F1312" s="7" t="str">
        <f>VLOOKUP($A1312,'Medical Examinations'!$A$1:$P$2336,5,FALSE)</f>
        <v>No</v>
      </c>
      <c r="G1312" s="7" t="str">
        <f>VLOOKUP($A1312,'Medical Examinations'!$A$1:$P$2336,6,FALSE)</f>
        <v>No</v>
      </c>
      <c r="H1312" s="7" t="str">
        <f>VLOOKUP($A1312,'Medical Examinations'!$A$1:$P$2336,12,FALSE)</f>
        <v>0</v>
      </c>
      <c r="I1312" s="7" t="str">
        <f>VLOOKUP($A1312,'Medical Examinations'!$A$1:$P$2336,14,FALSE)</f>
        <v>No</v>
      </c>
      <c r="J1312" s="7" t="str">
        <f>VLOOKUP($A1312,'Medical Examinations'!$A$1:$P$2336,15,FALSE)</f>
        <v>Obesity</v>
      </c>
      <c r="K1312" s="7" t="str">
        <f>VLOOKUP($A1312,'Medical Examinations'!$A$1:$P$2336,16,FALSE)</f>
        <v>Prediabetes</v>
      </c>
      <c r="L1312" s="12">
        <f>VLOOKUP($A1312,'Hospitalisation Details'!$A$1:$U$2344,18,FALSE)</f>
        <v>27961</v>
      </c>
      <c r="M1312" s="21">
        <f>VLOOKUP($A1312,'Hospitalisation Details'!$A$1:$U$2344,21,FALSE)</f>
        <v>8334.59</v>
      </c>
      <c r="N1312" s="9" t="str">
        <f>VLOOKUP($A1312,'Hospitalisation Details'!$A$1:$U$2344,14,FALSE)</f>
        <v>tier - 3</v>
      </c>
      <c r="O1312" s="9" t="str">
        <f>VLOOKUP($A1312,'Hospitalisation Details'!$A$1:$U$2344,15,FALSE)</f>
        <v>tier - 2</v>
      </c>
      <c r="P1312" s="9" t="str">
        <f>VLOOKUP($A1312,'Hospitalisation Details'!$A$1:$U$2344,16,FALSE)</f>
        <v>R1016</v>
      </c>
      <c r="Q1312" s="9">
        <f>VLOOKUP($A1312,'Hospitalisation Details'!$A$1:$U$2344,20,FALSE)</f>
        <v>46</v>
      </c>
    </row>
    <row r="1313" spans="1:17" ht="15.75" x14ac:dyDescent="0.25">
      <c r="A1313" s="10" t="s">
        <v>1059</v>
      </c>
      <c r="B1313" s="7" t="str">
        <f>VLOOKUP($A1313,'Customer Names'!$A$1:$E$2336,4,FALSE)</f>
        <v xml:space="preserve">  Peter</v>
      </c>
      <c r="C1313" s="7">
        <f>VLOOKUP($A1313,'Medical Examinations'!$A$1:$P$2336,2,FALSE)</f>
        <v>33.344999999999999</v>
      </c>
      <c r="D1313" s="7">
        <f>VLOOKUP($A1313,'Medical Examinations'!$A$1:$P$2336,3,FALSE)</f>
        <v>5.44</v>
      </c>
      <c r="E1313" s="7" t="str">
        <f>VLOOKUP($A1313,'Medical Examinations'!$A$1:$P$2336,13,FALSE)</f>
        <v>Yes</v>
      </c>
      <c r="F1313" s="7" t="str">
        <f>VLOOKUP($A1313,'Medical Examinations'!$A$1:$P$2336,5,FALSE)</f>
        <v>No</v>
      </c>
      <c r="G1313" s="7" t="str">
        <f>VLOOKUP($A1313,'Medical Examinations'!$A$1:$P$2336,6,FALSE)</f>
        <v>No</v>
      </c>
      <c r="H1313" s="7" t="str">
        <f>VLOOKUP($A1313,'Medical Examinations'!$A$1:$P$2336,12,FALSE)</f>
        <v>0</v>
      </c>
      <c r="I1313" s="7" t="str">
        <f>VLOOKUP($A1313,'Medical Examinations'!$A$1:$P$2336,14,FALSE)</f>
        <v>No</v>
      </c>
      <c r="J1313" s="7" t="str">
        <f>VLOOKUP($A1313,'Medical Examinations'!$A$1:$P$2336,15,FALSE)</f>
        <v>Obesity</v>
      </c>
      <c r="K1313" s="7" t="str">
        <f>VLOOKUP($A1313,'Medical Examinations'!$A$1:$P$2336,16,FALSE)</f>
        <v>Normal</v>
      </c>
      <c r="L1313" s="12">
        <f>VLOOKUP($A1313,'Hospitalisation Details'!$A$1:$U$2344,18,FALSE)</f>
        <v>27953</v>
      </c>
      <c r="M1313" s="21">
        <f>VLOOKUP($A1313,'Hospitalisation Details'!$A$1:$U$2344,21,FALSE)</f>
        <v>8334.4599999999991</v>
      </c>
      <c r="N1313" s="9" t="str">
        <f>VLOOKUP($A1313,'Hospitalisation Details'!$A$1:$U$2344,14,FALSE)</f>
        <v>tier - 3</v>
      </c>
      <c r="O1313" s="9" t="str">
        <f>VLOOKUP($A1313,'Hospitalisation Details'!$A$1:$U$2344,15,FALSE)</f>
        <v>tier - 2</v>
      </c>
      <c r="P1313" s="9" t="str">
        <f>VLOOKUP($A1313,'Hospitalisation Details'!$A$1:$U$2344,16,FALSE)</f>
        <v>R1016</v>
      </c>
      <c r="Q1313" s="9">
        <f>VLOOKUP($A1313,'Hospitalisation Details'!$A$1:$U$2344,20,FALSE)</f>
        <v>46</v>
      </c>
    </row>
    <row r="1314" spans="1:17" ht="15.75" x14ac:dyDescent="0.25">
      <c r="A1314" s="10" t="s">
        <v>1058</v>
      </c>
      <c r="B1314" s="7" t="str">
        <f>VLOOKUP($A1314,'Customer Names'!$A$1:$E$2336,4,FALSE)</f>
        <v xml:space="preserve">  Sara A</v>
      </c>
      <c r="C1314" s="7">
        <f>VLOOKUP($A1314,'Medical Examinations'!$A$1:$P$2336,2,FALSE)</f>
        <v>38.79</v>
      </c>
      <c r="D1314" s="7">
        <f>VLOOKUP($A1314,'Medical Examinations'!$A$1:$P$2336,3,FALSE)</f>
        <v>5.08</v>
      </c>
      <c r="E1314" s="7" t="str">
        <f>VLOOKUP($A1314,'Medical Examinations'!$A$1:$P$2336,13,FALSE)</f>
        <v>No</v>
      </c>
      <c r="F1314" s="7" t="str">
        <f>VLOOKUP($A1314,'Medical Examinations'!$A$1:$P$2336,5,FALSE)</f>
        <v>No</v>
      </c>
      <c r="G1314" s="7" t="str">
        <f>VLOOKUP($A1314,'Medical Examinations'!$A$1:$P$2336,6,FALSE)</f>
        <v>Yes</v>
      </c>
      <c r="H1314" s="7">
        <f>VLOOKUP($A1314,'Medical Examinations'!$A$1:$P$2336,12,FALSE)</f>
        <v>1</v>
      </c>
      <c r="I1314" s="7" t="str">
        <f>VLOOKUP($A1314,'Medical Examinations'!$A$1:$P$2336,14,FALSE)</f>
        <v>No</v>
      </c>
      <c r="J1314" s="7" t="str">
        <f>VLOOKUP($A1314,'Medical Examinations'!$A$1:$P$2336,15,FALSE)</f>
        <v>Obesity</v>
      </c>
      <c r="K1314" s="7" t="str">
        <f>VLOOKUP($A1314,'Medical Examinations'!$A$1:$P$2336,16,FALSE)</f>
        <v>Normal</v>
      </c>
      <c r="L1314" s="12">
        <f>VLOOKUP($A1314,'Hospitalisation Details'!$A$1:$U$2344,18,FALSE)</f>
        <v>34142</v>
      </c>
      <c r="M1314" s="21">
        <f>VLOOKUP($A1314,'Hospitalisation Details'!$A$1:$U$2344,21,FALSE)</f>
        <v>8314.65</v>
      </c>
      <c r="N1314" s="9" t="str">
        <f>VLOOKUP($A1314,'Hospitalisation Details'!$A$1:$U$2344,14,FALSE)</f>
        <v>tier - 2</v>
      </c>
      <c r="O1314" s="9" t="str">
        <f>VLOOKUP($A1314,'Hospitalisation Details'!$A$1:$U$2344,15,FALSE)</f>
        <v>tier - 1</v>
      </c>
      <c r="P1314" s="9" t="str">
        <f>VLOOKUP($A1314,'Hospitalisation Details'!$A$1:$U$2344,16,FALSE)</f>
        <v>R1012</v>
      </c>
      <c r="Q1314" s="9">
        <f>VLOOKUP($A1314,'Hospitalisation Details'!$A$1:$U$2344,20,FALSE)</f>
        <v>29</v>
      </c>
    </row>
    <row r="1315" spans="1:17" ht="15.75" x14ac:dyDescent="0.25">
      <c r="A1315" s="10" t="s">
        <v>1057</v>
      </c>
      <c r="B1315" s="7" t="str">
        <f>VLOOKUP($A1315,'Customer Names'!$A$1:$E$2336,4,FALSE)</f>
        <v xml:space="preserve">  Erin C</v>
      </c>
      <c r="C1315" s="7">
        <f>VLOOKUP($A1315,'Medical Examinations'!$A$1:$P$2336,2,FALSE)</f>
        <v>30.684999999999999</v>
      </c>
      <c r="D1315" s="7">
        <f>VLOOKUP($A1315,'Medical Examinations'!$A$1:$P$2336,3,FALSE)</f>
        <v>4.87</v>
      </c>
      <c r="E1315" s="7" t="str">
        <f>VLOOKUP($A1315,'Medical Examinations'!$A$1:$P$2336,13,FALSE)</f>
        <v>No</v>
      </c>
      <c r="F1315" s="7" t="str">
        <f>VLOOKUP($A1315,'Medical Examinations'!$A$1:$P$2336,5,FALSE)</f>
        <v>No</v>
      </c>
      <c r="G1315" s="7" t="str">
        <f>VLOOKUP($A1315,'Medical Examinations'!$A$1:$P$2336,6,FALSE)</f>
        <v>Yes</v>
      </c>
      <c r="H1315" s="7">
        <f>VLOOKUP($A1315,'Medical Examinations'!$A$1:$P$2336,12,FALSE)</f>
        <v>1</v>
      </c>
      <c r="I1315" s="7" t="str">
        <f>VLOOKUP($A1315,'Medical Examinations'!$A$1:$P$2336,14,FALSE)</f>
        <v>No</v>
      </c>
      <c r="J1315" s="7" t="str">
        <f>VLOOKUP($A1315,'Medical Examinations'!$A$1:$P$2336,15,FALSE)</f>
        <v>Obesity</v>
      </c>
      <c r="K1315" s="7" t="str">
        <f>VLOOKUP($A1315,'Medical Examinations'!$A$1:$P$2336,16,FALSE)</f>
        <v>Normal</v>
      </c>
      <c r="L1315" s="12">
        <f>VLOOKUP($A1315,'Hospitalisation Details'!$A$1:$U$2344,18,FALSE)</f>
        <v>29074</v>
      </c>
      <c r="M1315" s="21">
        <f>VLOOKUP($A1315,'Hospitalisation Details'!$A$1:$U$2344,21,FALSE)</f>
        <v>8310.84</v>
      </c>
      <c r="N1315" s="9" t="str">
        <f>VLOOKUP($A1315,'Hospitalisation Details'!$A$1:$U$2344,14,FALSE)</f>
        <v>tier - 2</v>
      </c>
      <c r="O1315" s="9" t="str">
        <f>VLOOKUP($A1315,'Hospitalisation Details'!$A$1:$U$2344,15,FALSE)</f>
        <v>tier - 2</v>
      </c>
      <c r="P1315" s="9" t="str">
        <f>VLOOKUP($A1315,'Hospitalisation Details'!$A$1:$U$2344,16,FALSE)</f>
        <v>R1012</v>
      </c>
      <c r="Q1315" s="9">
        <f>VLOOKUP($A1315,'Hospitalisation Details'!$A$1:$U$2344,20,FALSE)</f>
        <v>43</v>
      </c>
    </row>
    <row r="1316" spans="1:17" ht="15.75" x14ac:dyDescent="0.25">
      <c r="A1316" s="10" t="s">
        <v>1056</v>
      </c>
      <c r="B1316" s="7" t="str">
        <f>VLOOKUP($A1316,'Customer Names'!$A$1:$E$2336,4,FALSE)</f>
        <v xml:space="preserve">  Thibaud</v>
      </c>
      <c r="C1316" s="7">
        <f>VLOOKUP($A1316,'Medical Examinations'!$A$1:$P$2336,2,FALSE)</f>
        <v>22.135000000000002</v>
      </c>
      <c r="D1316" s="7">
        <f>VLOOKUP($A1316,'Medical Examinations'!$A$1:$P$2336,3,FALSE)</f>
        <v>8.17</v>
      </c>
      <c r="E1316" s="7" t="str">
        <f>VLOOKUP($A1316,'Medical Examinations'!$A$1:$P$2336,13,FALSE)</f>
        <v>No</v>
      </c>
      <c r="F1316" s="7" t="str">
        <f>VLOOKUP($A1316,'Medical Examinations'!$A$1:$P$2336,5,FALSE)</f>
        <v>No</v>
      </c>
      <c r="G1316" s="7" t="str">
        <f>VLOOKUP($A1316,'Medical Examinations'!$A$1:$P$2336,6,FALSE)</f>
        <v>No</v>
      </c>
      <c r="H1316" s="7" t="str">
        <f>VLOOKUP($A1316,'Medical Examinations'!$A$1:$P$2336,12,FALSE)</f>
        <v>0</v>
      </c>
      <c r="I1316" s="7" t="str">
        <f>VLOOKUP($A1316,'Medical Examinations'!$A$1:$P$2336,14,FALSE)</f>
        <v>No</v>
      </c>
      <c r="J1316" s="7" t="str">
        <f>VLOOKUP($A1316,'Medical Examinations'!$A$1:$P$2336,15,FALSE)</f>
        <v>Normal weight</v>
      </c>
      <c r="K1316" s="7" t="str">
        <f>VLOOKUP($A1316,'Medical Examinations'!$A$1:$P$2336,16,FALSE)</f>
        <v>Diabetes</v>
      </c>
      <c r="L1316" s="12">
        <f>VLOOKUP($A1316,'Hospitalisation Details'!$A$1:$U$2344,18,FALSE)</f>
        <v>28667</v>
      </c>
      <c r="M1316" s="21">
        <f>VLOOKUP($A1316,'Hospitalisation Details'!$A$1:$U$2344,21,FALSE)</f>
        <v>8302.5400000000009</v>
      </c>
      <c r="N1316" s="9" t="str">
        <f>VLOOKUP($A1316,'Hospitalisation Details'!$A$1:$U$2344,14,FALSE)</f>
        <v>tier - 3</v>
      </c>
      <c r="O1316" s="9" t="str">
        <f>VLOOKUP($A1316,'Hospitalisation Details'!$A$1:$U$2344,15,FALSE)</f>
        <v>tier - 3</v>
      </c>
      <c r="P1316" s="9" t="str">
        <f>VLOOKUP($A1316,'Hospitalisation Details'!$A$1:$U$2344,16,FALSE)</f>
        <v>R1016</v>
      </c>
      <c r="Q1316" s="9">
        <f>VLOOKUP($A1316,'Hospitalisation Details'!$A$1:$U$2344,20,FALSE)</f>
        <v>44</v>
      </c>
    </row>
    <row r="1317" spans="1:17" ht="15.75" x14ac:dyDescent="0.25">
      <c r="A1317" s="10" t="s">
        <v>1055</v>
      </c>
      <c r="B1317" s="7" t="str">
        <f>VLOOKUP($A1317,'Customer Names'!$A$1:$E$2336,4,FALSE)</f>
        <v xml:space="preserve">  Lisa</v>
      </c>
      <c r="C1317" s="7">
        <f>VLOOKUP($A1317,'Medical Examinations'!$A$1:$P$2336,2,FALSE)</f>
        <v>33.33</v>
      </c>
      <c r="D1317" s="7">
        <f>VLOOKUP($A1317,'Medical Examinations'!$A$1:$P$2336,3,FALSE)</f>
        <v>7.61</v>
      </c>
      <c r="E1317" s="7" t="str">
        <f>VLOOKUP($A1317,'Medical Examinations'!$A$1:$P$2336,13,FALSE)</f>
        <v>No</v>
      </c>
      <c r="F1317" s="7" t="str">
        <f>VLOOKUP($A1317,'Medical Examinations'!$A$1:$P$2336,5,FALSE)</f>
        <v>No</v>
      </c>
      <c r="G1317" s="7" t="str">
        <f>VLOOKUP($A1317,'Medical Examinations'!$A$1:$P$2336,6,FALSE)</f>
        <v>No</v>
      </c>
      <c r="H1317" s="7" t="str">
        <f>VLOOKUP($A1317,'Medical Examinations'!$A$1:$P$2336,12,FALSE)</f>
        <v>0</v>
      </c>
      <c r="I1317" s="7" t="str">
        <f>VLOOKUP($A1317,'Medical Examinations'!$A$1:$P$2336,14,FALSE)</f>
        <v>No</v>
      </c>
      <c r="J1317" s="7" t="str">
        <f>VLOOKUP($A1317,'Medical Examinations'!$A$1:$P$2336,15,FALSE)</f>
        <v>Obesity</v>
      </c>
      <c r="K1317" s="7" t="str">
        <f>VLOOKUP($A1317,'Medical Examinations'!$A$1:$P$2336,16,FALSE)</f>
        <v>Diabetes</v>
      </c>
      <c r="L1317" s="12">
        <f>VLOOKUP($A1317,'Hospitalisation Details'!$A$1:$U$2344,18,FALSE)</f>
        <v>27186</v>
      </c>
      <c r="M1317" s="21">
        <f>VLOOKUP($A1317,'Hospitalisation Details'!$A$1:$U$2344,21,FALSE)</f>
        <v>8283.68</v>
      </c>
      <c r="N1317" s="9" t="str">
        <f>VLOOKUP($A1317,'Hospitalisation Details'!$A$1:$U$2344,14,FALSE)</f>
        <v>tier - 2</v>
      </c>
      <c r="O1317" s="9" t="str">
        <f>VLOOKUP($A1317,'Hospitalisation Details'!$A$1:$U$2344,15,FALSE)</f>
        <v>tier - 3</v>
      </c>
      <c r="P1317" s="9" t="str">
        <f>VLOOKUP($A1317,'Hospitalisation Details'!$A$1:$U$2344,16,FALSE)</f>
        <v>R1013</v>
      </c>
      <c r="Q1317" s="9">
        <f>VLOOKUP($A1317,'Hospitalisation Details'!$A$1:$U$2344,20,FALSE)</f>
        <v>49</v>
      </c>
    </row>
    <row r="1318" spans="1:17" ht="15.75" x14ac:dyDescent="0.25">
      <c r="A1318" s="10" t="s">
        <v>1054</v>
      </c>
      <c r="B1318" s="7" t="str">
        <f>VLOOKUP($A1318,'Customer Names'!$A$1:$E$2336,4,FALSE)</f>
        <v xml:space="preserve">  Gretchen K</v>
      </c>
      <c r="C1318" s="7">
        <f>VLOOKUP($A1318,'Medical Examinations'!$A$1:$P$2336,2,FALSE)</f>
        <v>31.13</v>
      </c>
      <c r="D1318" s="7">
        <f>VLOOKUP($A1318,'Medical Examinations'!$A$1:$P$2336,3,FALSE)</f>
        <v>10.1</v>
      </c>
      <c r="E1318" s="7" t="str">
        <f>VLOOKUP($A1318,'Medical Examinations'!$A$1:$P$2336,13,FALSE)</f>
        <v>No</v>
      </c>
      <c r="F1318" s="7" t="str">
        <f>VLOOKUP($A1318,'Medical Examinations'!$A$1:$P$2336,5,FALSE)</f>
        <v>No</v>
      </c>
      <c r="G1318" s="7" t="str">
        <f>VLOOKUP($A1318,'Medical Examinations'!$A$1:$P$2336,6,FALSE)</f>
        <v>No</v>
      </c>
      <c r="H1318" s="7" t="str">
        <f>VLOOKUP($A1318,'Medical Examinations'!$A$1:$P$2336,12,FALSE)</f>
        <v>0</v>
      </c>
      <c r="I1318" s="7" t="str">
        <f>VLOOKUP($A1318,'Medical Examinations'!$A$1:$P$2336,14,FALSE)</f>
        <v>No</v>
      </c>
      <c r="J1318" s="7" t="str">
        <f>VLOOKUP($A1318,'Medical Examinations'!$A$1:$P$2336,15,FALSE)</f>
        <v>Obesity</v>
      </c>
      <c r="K1318" s="7" t="str">
        <f>VLOOKUP($A1318,'Medical Examinations'!$A$1:$P$2336,16,FALSE)</f>
        <v>Diabetes</v>
      </c>
      <c r="L1318" s="12">
        <f>VLOOKUP($A1318,'Hospitalisation Details'!$A$1:$U$2344,18,FALSE)</f>
        <v>27385</v>
      </c>
      <c r="M1318" s="21">
        <f>VLOOKUP($A1318,'Hospitalisation Details'!$A$1:$U$2344,21,FALSE)</f>
        <v>8280.6200000000008</v>
      </c>
      <c r="N1318" s="9" t="str">
        <f>VLOOKUP($A1318,'Hospitalisation Details'!$A$1:$U$2344,14,FALSE)</f>
        <v>tier - 2</v>
      </c>
      <c r="O1318" s="9" t="str">
        <f>VLOOKUP($A1318,'Hospitalisation Details'!$A$1:$U$2344,15,FALSE)</f>
        <v>tier - 2</v>
      </c>
      <c r="P1318" s="9" t="str">
        <f>VLOOKUP($A1318,'Hospitalisation Details'!$A$1:$U$2344,16,FALSE)</f>
        <v>R1013</v>
      </c>
      <c r="Q1318" s="9">
        <f>VLOOKUP($A1318,'Hospitalisation Details'!$A$1:$U$2344,20,FALSE)</f>
        <v>48</v>
      </c>
    </row>
    <row r="1319" spans="1:17" ht="15.75" x14ac:dyDescent="0.25">
      <c r="A1319" s="10" t="s">
        <v>1053</v>
      </c>
      <c r="B1319" s="7" t="str">
        <f>VLOOKUP($A1319,'Customer Names'!$A$1:$E$2336,4,FALSE)</f>
        <v xml:space="preserve">  Martina</v>
      </c>
      <c r="C1319" s="7">
        <f>VLOOKUP($A1319,'Medical Examinations'!$A$1:$P$2336,2,FALSE)</f>
        <v>28.9</v>
      </c>
      <c r="D1319" s="7">
        <f>VLOOKUP($A1319,'Medical Examinations'!$A$1:$P$2336,3,FALSE)</f>
        <v>11.24</v>
      </c>
      <c r="E1319" s="7" t="str">
        <f>VLOOKUP($A1319,'Medical Examinations'!$A$1:$P$2336,13,FALSE)</f>
        <v>No</v>
      </c>
      <c r="F1319" s="7" t="str">
        <f>VLOOKUP($A1319,'Medical Examinations'!$A$1:$P$2336,5,FALSE)</f>
        <v>No</v>
      </c>
      <c r="G1319" s="7" t="str">
        <f>VLOOKUP($A1319,'Medical Examinations'!$A$1:$P$2336,6,FALSE)</f>
        <v>No</v>
      </c>
      <c r="H1319" s="7" t="str">
        <f>VLOOKUP($A1319,'Medical Examinations'!$A$1:$P$2336,12,FALSE)</f>
        <v>0</v>
      </c>
      <c r="I1319" s="7" t="str">
        <f>VLOOKUP($A1319,'Medical Examinations'!$A$1:$P$2336,14,FALSE)</f>
        <v>No</v>
      </c>
      <c r="J1319" s="7" t="str">
        <f>VLOOKUP($A1319,'Medical Examinations'!$A$1:$P$2336,15,FALSE)</f>
        <v>Over weight</v>
      </c>
      <c r="K1319" s="7" t="str">
        <f>VLOOKUP($A1319,'Medical Examinations'!$A$1:$P$2336,16,FALSE)</f>
        <v>Diabetes</v>
      </c>
      <c r="L1319" s="12">
        <f>VLOOKUP($A1319,'Hospitalisation Details'!$A$1:$U$2344,18,FALSE)</f>
        <v>27298</v>
      </c>
      <c r="M1319" s="21">
        <f>VLOOKUP($A1319,'Hospitalisation Details'!$A$1:$U$2344,21,FALSE)</f>
        <v>8277.52</v>
      </c>
      <c r="N1319" s="9" t="str">
        <f>VLOOKUP($A1319,'Hospitalisation Details'!$A$1:$U$2344,14,FALSE)</f>
        <v>tier - 2</v>
      </c>
      <c r="O1319" s="9" t="str">
        <f>VLOOKUP($A1319,'Hospitalisation Details'!$A$1:$U$2344,15,FALSE)</f>
        <v>tier - 2</v>
      </c>
      <c r="P1319" s="9" t="str">
        <f>VLOOKUP($A1319,'Hospitalisation Details'!$A$1:$U$2344,16,FALSE)</f>
        <v>R1011</v>
      </c>
      <c r="Q1319" s="9">
        <f>VLOOKUP($A1319,'Hospitalisation Details'!$A$1:$U$2344,20,FALSE)</f>
        <v>48</v>
      </c>
    </row>
    <row r="1320" spans="1:17" ht="15.75" x14ac:dyDescent="0.25">
      <c r="A1320" s="10" t="s">
        <v>1052</v>
      </c>
      <c r="B1320" s="7" t="str">
        <f>VLOOKUP($A1320,'Customer Names'!$A$1:$E$2336,4,FALSE)</f>
        <v xml:space="preserve">  Dustin J</v>
      </c>
      <c r="C1320" s="7">
        <f>VLOOKUP($A1320,'Medical Examinations'!$A$1:$P$2336,2,FALSE)</f>
        <v>43.31</v>
      </c>
      <c r="D1320" s="7">
        <f>VLOOKUP($A1320,'Medical Examinations'!$A$1:$P$2336,3,FALSE)</f>
        <v>6.1</v>
      </c>
      <c r="E1320" s="7" t="str">
        <f>VLOOKUP($A1320,'Medical Examinations'!$A$1:$P$2336,13,FALSE)</f>
        <v>Yes</v>
      </c>
      <c r="F1320" s="7" t="str">
        <f>VLOOKUP($A1320,'Medical Examinations'!$A$1:$P$2336,5,FALSE)</f>
        <v>yes</v>
      </c>
      <c r="G1320" s="7" t="str">
        <f>VLOOKUP($A1320,'Medical Examinations'!$A$1:$P$2336,6,FALSE)</f>
        <v>No</v>
      </c>
      <c r="H1320" s="7">
        <f>VLOOKUP($A1320,'Medical Examinations'!$A$1:$P$2336,12,FALSE)</f>
        <v>1</v>
      </c>
      <c r="I1320" s="7" t="str">
        <f>VLOOKUP($A1320,'Medical Examinations'!$A$1:$P$2336,14,FALSE)</f>
        <v>No</v>
      </c>
      <c r="J1320" s="7" t="str">
        <f>VLOOKUP($A1320,'Medical Examinations'!$A$1:$P$2336,15,FALSE)</f>
        <v>Obesity</v>
      </c>
      <c r="K1320" s="7" t="str">
        <f>VLOOKUP($A1320,'Medical Examinations'!$A$1:$P$2336,16,FALSE)</f>
        <v>Prediabetes</v>
      </c>
      <c r="L1320" s="12">
        <f>VLOOKUP($A1320,'Hospitalisation Details'!$A$1:$U$2344,18,FALSE)</f>
        <v>36858</v>
      </c>
      <c r="M1320" s="21">
        <f>VLOOKUP($A1320,'Hospitalisation Details'!$A$1:$U$2344,21,FALSE)</f>
        <v>8271.4599999999991</v>
      </c>
      <c r="N1320" s="9" t="str">
        <f>VLOOKUP($A1320,'Hospitalisation Details'!$A$1:$U$2344,14,FALSE)</f>
        <v>tier - 2</v>
      </c>
      <c r="O1320" s="9" t="str">
        <f>VLOOKUP($A1320,'Hospitalisation Details'!$A$1:$U$2344,15,FALSE)</f>
        <v>tier - 1</v>
      </c>
      <c r="P1320" s="9" t="str">
        <f>VLOOKUP($A1320,'Hospitalisation Details'!$A$1:$U$2344,16,FALSE)</f>
        <v>R1023</v>
      </c>
      <c r="Q1320" s="9">
        <f>VLOOKUP($A1320,'Hospitalisation Details'!$A$1:$U$2344,20,FALSE)</f>
        <v>22</v>
      </c>
    </row>
    <row r="1321" spans="1:17" ht="15.75" x14ac:dyDescent="0.25">
      <c r="A1321" s="10" t="s">
        <v>1051</v>
      </c>
      <c r="B1321" s="7" t="str">
        <f>VLOOKUP($A1321,'Customer Names'!$A$1:$E$2336,4,FALSE)</f>
        <v xml:space="preserve">  Kelsey</v>
      </c>
      <c r="C1321" s="7">
        <f>VLOOKUP($A1321,'Medical Examinations'!$A$1:$P$2336,2,FALSE)</f>
        <v>22.8</v>
      </c>
      <c r="D1321" s="7">
        <f>VLOOKUP($A1321,'Medical Examinations'!$A$1:$P$2336,3,FALSE)</f>
        <v>6.98</v>
      </c>
      <c r="E1321" s="7" t="str">
        <f>VLOOKUP($A1321,'Medical Examinations'!$A$1:$P$2336,13,FALSE)</f>
        <v>No</v>
      </c>
      <c r="F1321" s="7" t="str">
        <f>VLOOKUP($A1321,'Medical Examinations'!$A$1:$P$2336,5,FALSE)</f>
        <v>No</v>
      </c>
      <c r="G1321" s="7" t="str">
        <f>VLOOKUP($A1321,'Medical Examinations'!$A$1:$P$2336,6,FALSE)</f>
        <v>No</v>
      </c>
      <c r="H1321" s="7" t="str">
        <f>VLOOKUP($A1321,'Medical Examinations'!$A$1:$P$2336,12,FALSE)</f>
        <v>0</v>
      </c>
      <c r="I1321" s="7" t="str">
        <f>VLOOKUP($A1321,'Medical Examinations'!$A$1:$P$2336,14,FALSE)</f>
        <v>No</v>
      </c>
      <c r="J1321" s="7" t="str">
        <f>VLOOKUP($A1321,'Medical Examinations'!$A$1:$P$2336,15,FALSE)</f>
        <v>Normal weight</v>
      </c>
      <c r="K1321" s="7" t="str">
        <f>VLOOKUP($A1321,'Medical Examinations'!$A$1:$P$2336,16,FALSE)</f>
        <v>Diabetes</v>
      </c>
      <c r="L1321" s="12">
        <f>VLOOKUP($A1321,'Hospitalisation Details'!$A$1:$U$2344,18,FALSE)</f>
        <v>27246</v>
      </c>
      <c r="M1321" s="21">
        <f>VLOOKUP($A1321,'Hospitalisation Details'!$A$1:$U$2344,21,FALSE)</f>
        <v>8269.0400000000009</v>
      </c>
      <c r="N1321" s="9" t="str">
        <f>VLOOKUP($A1321,'Hospitalisation Details'!$A$1:$U$2344,14,FALSE)</f>
        <v>tier - 2</v>
      </c>
      <c r="O1321" s="9" t="str">
        <f>VLOOKUP($A1321,'Hospitalisation Details'!$A$1:$U$2344,15,FALSE)</f>
        <v>tier - 1</v>
      </c>
      <c r="P1321" s="9" t="str">
        <f>VLOOKUP($A1321,'Hospitalisation Details'!$A$1:$U$2344,16,FALSE)</f>
        <v>R1011</v>
      </c>
      <c r="Q1321" s="9">
        <f>VLOOKUP($A1321,'Hospitalisation Details'!$A$1:$U$2344,20,FALSE)</f>
        <v>48</v>
      </c>
    </row>
    <row r="1322" spans="1:17" ht="15.75" x14ac:dyDescent="0.25">
      <c r="A1322" s="10" t="s">
        <v>1050</v>
      </c>
      <c r="B1322" s="7" t="str">
        <f>VLOOKUP($A1322,'Customer Names'!$A$1:$E$2336,4,FALSE)</f>
        <v xml:space="preserve">  Daniel V</v>
      </c>
      <c r="C1322" s="7">
        <f>VLOOKUP($A1322,'Medical Examinations'!$A$1:$P$2336,2,FALSE)</f>
        <v>19.09</v>
      </c>
      <c r="D1322" s="7">
        <f>VLOOKUP($A1322,'Medical Examinations'!$A$1:$P$2336,3,FALSE)</f>
        <v>4</v>
      </c>
      <c r="E1322" s="7" t="str">
        <f>VLOOKUP($A1322,'Medical Examinations'!$A$1:$P$2336,13,FALSE)</f>
        <v>Yes</v>
      </c>
      <c r="F1322" s="7" t="str">
        <f>VLOOKUP($A1322,'Medical Examinations'!$A$1:$P$2336,5,FALSE)</f>
        <v>No</v>
      </c>
      <c r="G1322" s="7" t="str">
        <f>VLOOKUP($A1322,'Medical Examinations'!$A$1:$P$2336,6,FALSE)</f>
        <v>No</v>
      </c>
      <c r="H1322" s="7">
        <f>VLOOKUP($A1322,'Medical Examinations'!$A$1:$P$2336,12,FALSE)</f>
        <v>1</v>
      </c>
      <c r="I1322" s="7" t="str">
        <f>VLOOKUP($A1322,'Medical Examinations'!$A$1:$P$2336,14,FALSE)</f>
        <v>No</v>
      </c>
      <c r="J1322" s="7" t="str">
        <f>VLOOKUP($A1322,'Medical Examinations'!$A$1:$P$2336,15,FALSE)</f>
        <v>Normal weight</v>
      </c>
      <c r="K1322" s="7" t="str">
        <f>VLOOKUP($A1322,'Medical Examinations'!$A$1:$P$2336,16,FALSE)</f>
        <v>Normal</v>
      </c>
      <c r="L1322" s="12">
        <f>VLOOKUP($A1322,'Hospitalisation Details'!$A$1:$U$2344,18,FALSE)</f>
        <v>23625</v>
      </c>
      <c r="M1322" s="21">
        <f>VLOOKUP($A1322,'Hospitalisation Details'!$A$1:$U$2344,21,FALSE)</f>
        <v>8268</v>
      </c>
      <c r="N1322" s="9" t="str">
        <f>VLOOKUP($A1322,'Hospitalisation Details'!$A$1:$U$2344,14,FALSE)</f>
        <v>tier - 3</v>
      </c>
      <c r="O1322" s="9" t="str">
        <f>VLOOKUP($A1322,'Hospitalisation Details'!$A$1:$U$2344,15,FALSE)</f>
        <v>tier - 3</v>
      </c>
      <c r="P1322" s="9" t="str">
        <f>VLOOKUP($A1322,'Hospitalisation Details'!$A$1:$U$2344,16,FALSE)</f>
        <v>R1013</v>
      </c>
      <c r="Q1322" s="9">
        <f>VLOOKUP($A1322,'Hospitalisation Details'!$A$1:$U$2344,20,FALSE)</f>
        <v>58</v>
      </c>
    </row>
    <row r="1323" spans="1:17" ht="15.75" x14ac:dyDescent="0.25">
      <c r="A1323" s="10" t="s">
        <v>1049</v>
      </c>
      <c r="B1323" s="7" t="str">
        <f>VLOOKUP($A1323,'Customer Names'!$A$1:$E$2336,4,FALSE)</f>
        <v xml:space="preserve">  Saeger</v>
      </c>
      <c r="C1323" s="7">
        <f>VLOOKUP($A1323,'Medical Examinations'!$A$1:$P$2336,2,FALSE)</f>
        <v>23.37</v>
      </c>
      <c r="D1323" s="7">
        <f>VLOOKUP($A1323,'Medical Examinations'!$A$1:$P$2336,3,FALSE)</f>
        <v>4.2300000000000004</v>
      </c>
      <c r="E1323" s="7" t="str">
        <f>VLOOKUP($A1323,'Medical Examinations'!$A$1:$P$2336,13,FALSE)</f>
        <v>No</v>
      </c>
      <c r="F1323" s="7" t="str">
        <f>VLOOKUP($A1323,'Medical Examinations'!$A$1:$P$2336,5,FALSE)</f>
        <v>No</v>
      </c>
      <c r="G1323" s="7" t="str">
        <f>VLOOKUP($A1323,'Medical Examinations'!$A$1:$P$2336,6,FALSE)</f>
        <v>No</v>
      </c>
      <c r="H1323" s="7" t="str">
        <f>VLOOKUP($A1323,'Medical Examinations'!$A$1:$P$2336,12,FALSE)</f>
        <v>0</v>
      </c>
      <c r="I1323" s="7" t="str">
        <f>VLOOKUP($A1323,'Medical Examinations'!$A$1:$P$2336,14,FALSE)</f>
        <v>No</v>
      </c>
      <c r="J1323" s="7" t="str">
        <f>VLOOKUP($A1323,'Medical Examinations'!$A$1:$P$2336,15,FALSE)</f>
        <v>Normal weight</v>
      </c>
      <c r="K1323" s="7" t="str">
        <f>VLOOKUP($A1323,'Medical Examinations'!$A$1:$P$2336,16,FALSE)</f>
        <v>Normal</v>
      </c>
      <c r="L1323" s="12">
        <f>VLOOKUP($A1323,'Hospitalisation Details'!$A$1:$U$2344,18,FALSE)</f>
        <v>30221</v>
      </c>
      <c r="M1323" s="21">
        <f>VLOOKUP($A1323,'Hospitalisation Details'!$A$1:$U$2344,21,FALSE)</f>
        <v>8252.2800000000007</v>
      </c>
      <c r="N1323" s="9" t="str">
        <f>VLOOKUP($A1323,'Hospitalisation Details'!$A$1:$U$2344,14,FALSE)</f>
        <v>tier - 2</v>
      </c>
      <c r="O1323" s="9" t="str">
        <f>VLOOKUP($A1323,'Hospitalisation Details'!$A$1:$U$2344,15,FALSE)</f>
        <v>tier - 2</v>
      </c>
      <c r="P1323" s="9" t="str">
        <f>VLOOKUP($A1323,'Hospitalisation Details'!$A$1:$U$2344,16,FALSE)</f>
        <v>R1024</v>
      </c>
      <c r="Q1323" s="9">
        <f>VLOOKUP($A1323,'Hospitalisation Details'!$A$1:$U$2344,20,FALSE)</f>
        <v>40</v>
      </c>
    </row>
    <row r="1324" spans="1:17" ht="15.75" x14ac:dyDescent="0.25">
      <c r="A1324" s="10" t="s">
        <v>1048</v>
      </c>
      <c r="B1324" s="7" t="str">
        <f>VLOOKUP($A1324,'Customer Names'!$A$1:$E$2336,4,FALSE)</f>
        <v xml:space="preserve">  Buzunesh</v>
      </c>
      <c r="C1324" s="7">
        <f>VLOOKUP($A1324,'Medical Examinations'!$A$1:$P$2336,2,FALSE)</f>
        <v>33.44</v>
      </c>
      <c r="D1324" s="7">
        <f>VLOOKUP($A1324,'Medical Examinations'!$A$1:$P$2336,3,FALSE)</f>
        <v>4.72</v>
      </c>
      <c r="E1324" s="7" t="str">
        <f>VLOOKUP($A1324,'Medical Examinations'!$A$1:$P$2336,13,FALSE)</f>
        <v>Yes</v>
      </c>
      <c r="F1324" s="7" t="str">
        <f>VLOOKUP($A1324,'Medical Examinations'!$A$1:$P$2336,5,FALSE)</f>
        <v>No</v>
      </c>
      <c r="G1324" s="7" t="str">
        <f>VLOOKUP($A1324,'Medical Examinations'!$A$1:$P$2336,6,FALSE)</f>
        <v>No</v>
      </c>
      <c r="H1324" s="7" t="str">
        <f>VLOOKUP($A1324,'Medical Examinations'!$A$1:$P$2336,12,FALSE)</f>
        <v>0</v>
      </c>
      <c r="I1324" s="7" t="str">
        <f>VLOOKUP($A1324,'Medical Examinations'!$A$1:$P$2336,14,FALSE)</f>
        <v>No</v>
      </c>
      <c r="J1324" s="7" t="str">
        <f>VLOOKUP($A1324,'Medical Examinations'!$A$1:$P$2336,15,FALSE)</f>
        <v>Obesity</v>
      </c>
      <c r="K1324" s="7" t="str">
        <f>VLOOKUP($A1324,'Medical Examinations'!$A$1:$P$2336,16,FALSE)</f>
        <v>Normal</v>
      </c>
      <c r="L1324" s="12">
        <f>VLOOKUP($A1324,'Hospitalisation Details'!$A$1:$U$2344,18,FALSE)</f>
        <v>28005</v>
      </c>
      <c r="M1324" s="21">
        <f>VLOOKUP($A1324,'Hospitalisation Details'!$A$1:$U$2344,21,FALSE)</f>
        <v>8240.59</v>
      </c>
      <c r="N1324" s="9" t="str">
        <f>VLOOKUP($A1324,'Hospitalisation Details'!$A$1:$U$2344,14,FALSE)</f>
        <v>tier - 2</v>
      </c>
      <c r="O1324" s="9" t="str">
        <f>VLOOKUP($A1324,'Hospitalisation Details'!$A$1:$U$2344,15,FALSE)</f>
        <v>tier - 2</v>
      </c>
      <c r="P1324" s="9" t="str">
        <f>VLOOKUP($A1324,'Hospitalisation Details'!$A$1:$U$2344,16,FALSE)</f>
        <v>R1013</v>
      </c>
      <c r="Q1324" s="9">
        <f>VLOOKUP($A1324,'Hospitalisation Details'!$A$1:$U$2344,20,FALSE)</f>
        <v>46</v>
      </c>
    </row>
    <row r="1325" spans="1:17" ht="15.75" x14ac:dyDescent="0.25">
      <c r="A1325" s="10" t="s">
        <v>1047</v>
      </c>
      <c r="B1325" s="7" t="str">
        <f>VLOOKUP($A1325,'Customer Names'!$A$1:$E$2336,4,FALSE)</f>
        <v xml:space="preserve">  Mirte</v>
      </c>
      <c r="C1325" s="7">
        <f>VLOOKUP($A1325,'Medical Examinations'!$A$1:$P$2336,2,FALSE)</f>
        <v>28.05</v>
      </c>
      <c r="D1325" s="7">
        <f>VLOOKUP($A1325,'Medical Examinations'!$A$1:$P$2336,3,FALSE)</f>
        <v>5.63</v>
      </c>
      <c r="E1325" s="7" t="str">
        <f>VLOOKUP($A1325,'Medical Examinations'!$A$1:$P$2336,13,FALSE)</f>
        <v>Yes</v>
      </c>
      <c r="F1325" s="7" t="str">
        <f>VLOOKUP($A1325,'Medical Examinations'!$A$1:$P$2336,5,FALSE)</f>
        <v>No</v>
      </c>
      <c r="G1325" s="7" t="str">
        <f>VLOOKUP($A1325,'Medical Examinations'!$A$1:$P$2336,6,FALSE)</f>
        <v>No</v>
      </c>
      <c r="H1325" s="7" t="str">
        <f>VLOOKUP($A1325,'Medical Examinations'!$A$1:$P$2336,12,FALSE)</f>
        <v>0</v>
      </c>
      <c r="I1325" s="7" t="str">
        <f>VLOOKUP($A1325,'Medical Examinations'!$A$1:$P$2336,14,FALSE)</f>
        <v>No</v>
      </c>
      <c r="J1325" s="7" t="str">
        <f>VLOOKUP($A1325,'Medical Examinations'!$A$1:$P$2336,15,FALSE)</f>
        <v>Over weight</v>
      </c>
      <c r="K1325" s="7" t="str">
        <f>VLOOKUP($A1325,'Medical Examinations'!$A$1:$P$2336,16,FALSE)</f>
        <v>Normal</v>
      </c>
      <c r="L1325" s="12">
        <f>VLOOKUP($A1325,'Hospitalisation Details'!$A$1:$U$2344,18,FALSE)</f>
        <v>27941</v>
      </c>
      <c r="M1325" s="21">
        <f>VLOOKUP($A1325,'Hospitalisation Details'!$A$1:$U$2344,21,FALSE)</f>
        <v>8233.1</v>
      </c>
      <c r="N1325" s="9" t="str">
        <f>VLOOKUP($A1325,'Hospitalisation Details'!$A$1:$U$2344,14,FALSE)</f>
        <v>tier - 2</v>
      </c>
      <c r="O1325" s="9" t="str">
        <f>VLOOKUP($A1325,'Hospitalisation Details'!$A$1:$U$2344,15,FALSE)</f>
        <v>tier - 2</v>
      </c>
      <c r="P1325" s="9" t="str">
        <f>VLOOKUP($A1325,'Hospitalisation Details'!$A$1:$U$2344,16,FALSE)</f>
        <v>R1013</v>
      </c>
      <c r="Q1325" s="9">
        <f>VLOOKUP($A1325,'Hospitalisation Details'!$A$1:$U$2344,20,FALSE)</f>
        <v>46</v>
      </c>
    </row>
    <row r="1326" spans="1:17" ht="15.75" x14ac:dyDescent="0.25">
      <c r="A1326" s="10" t="s">
        <v>1046</v>
      </c>
      <c r="B1326" s="7" t="str">
        <f>VLOOKUP($A1326,'Customer Names'!$A$1:$E$2336,4,FALSE)</f>
        <v xml:space="preserve">  Megan</v>
      </c>
      <c r="C1326" s="7">
        <f>VLOOKUP($A1326,'Medical Examinations'!$A$1:$P$2336,2,FALSE)</f>
        <v>27.72</v>
      </c>
      <c r="D1326" s="7">
        <f>VLOOKUP($A1326,'Medical Examinations'!$A$1:$P$2336,3,FALSE)</f>
        <v>5.83</v>
      </c>
      <c r="E1326" s="7" t="str">
        <f>VLOOKUP($A1326,'Medical Examinations'!$A$1:$P$2336,13,FALSE)</f>
        <v>Yes</v>
      </c>
      <c r="F1326" s="7" t="str">
        <f>VLOOKUP($A1326,'Medical Examinations'!$A$1:$P$2336,5,FALSE)</f>
        <v>No</v>
      </c>
      <c r="G1326" s="7" t="str">
        <f>VLOOKUP($A1326,'Medical Examinations'!$A$1:$P$2336,6,FALSE)</f>
        <v>No</v>
      </c>
      <c r="H1326" s="7" t="str">
        <f>VLOOKUP($A1326,'Medical Examinations'!$A$1:$P$2336,12,FALSE)</f>
        <v>0</v>
      </c>
      <c r="I1326" s="7" t="str">
        <f>VLOOKUP($A1326,'Medical Examinations'!$A$1:$P$2336,14,FALSE)</f>
        <v>No</v>
      </c>
      <c r="J1326" s="7" t="str">
        <f>VLOOKUP($A1326,'Medical Examinations'!$A$1:$P$2336,15,FALSE)</f>
        <v>Over weight</v>
      </c>
      <c r="K1326" s="7" t="str">
        <f>VLOOKUP($A1326,'Medical Examinations'!$A$1:$P$2336,16,FALSE)</f>
        <v>Prediabetes</v>
      </c>
      <c r="L1326" s="12">
        <f>VLOOKUP($A1326,'Hospitalisation Details'!$A$1:$U$2344,18,FALSE)</f>
        <v>28006</v>
      </c>
      <c r="M1326" s="21">
        <f>VLOOKUP($A1326,'Hospitalisation Details'!$A$1:$U$2344,21,FALSE)</f>
        <v>8232.64</v>
      </c>
      <c r="N1326" s="9" t="str">
        <f>VLOOKUP($A1326,'Hospitalisation Details'!$A$1:$U$2344,14,FALSE)</f>
        <v>tier - 2</v>
      </c>
      <c r="O1326" s="9" t="str">
        <f>VLOOKUP($A1326,'Hospitalisation Details'!$A$1:$U$2344,15,FALSE)</f>
        <v>tier - 3</v>
      </c>
      <c r="P1326" s="9" t="str">
        <f>VLOOKUP($A1326,'Hospitalisation Details'!$A$1:$U$2344,16,FALSE)</f>
        <v>R1013</v>
      </c>
      <c r="Q1326" s="9">
        <f>VLOOKUP($A1326,'Hospitalisation Details'!$A$1:$U$2344,20,FALSE)</f>
        <v>46</v>
      </c>
    </row>
    <row r="1327" spans="1:17" ht="15.75" x14ac:dyDescent="0.25">
      <c r="A1327" s="10" t="s">
        <v>1045</v>
      </c>
      <c r="B1327" s="7" t="str">
        <f>VLOOKUP($A1327,'Customer Names'!$A$1:$E$2336,4,FALSE)</f>
        <v xml:space="preserve">  Kerry A</v>
      </c>
      <c r="C1327" s="7">
        <f>VLOOKUP($A1327,'Medical Examinations'!$A$1:$P$2336,2,FALSE)</f>
        <v>29.81</v>
      </c>
      <c r="D1327" s="7">
        <f>VLOOKUP($A1327,'Medical Examinations'!$A$1:$P$2336,3,FALSE)</f>
        <v>9.23</v>
      </c>
      <c r="E1327" s="7" t="str">
        <f>VLOOKUP($A1327,'Medical Examinations'!$A$1:$P$2336,13,FALSE)</f>
        <v>No</v>
      </c>
      <c r="F1327" s="7" t="str">
        <f>VLOOKUP($A1327,'Medical Examinations'!$A$1:$P$2336,5,FALSE)</f>
        <v>No</v>
      </c>
      <c r="G1327" s="7" t="str">
        <f>VLOOKUP($A1327,'Medical Examinations'!$A$1:$P$2336,6,FALSE)</f>
        <v>No</v>
      </c>
      <c r="H1327" s="7" t="str">
        <f>VLOOKUP($A1327,'Medical Examinations'!$A$1:$P$2336,12,FALSE)</f>
        <v>0</v>
      </c>
      <c r="I1327" s="7" t="str">
        <f>VLOOKUP($A1327,'Medical Examinations'!$A$1:$P$2336,14,FALSE)</f>
        <v>No</v>
      </c>
      <c r="J1327" s="7" t="str">
        <f>VLOOKUP($A1327,'Medical Examinations'!$A$1:$P$2336,15,FALSE)</f>
        <v>Over weight</v>
      </c>
      <c r="K1327" s="7" t="str">
        <f>VLOOKUP($A1327,'Medical Examinations'!$A$1:$P$2336,16,FALSE)</f>
        <v>Diabetes</v>
      </c>
      <c r="L1327" s="12">
        <f>VLOOKUP($A1327,'Hospitalisation Details'!$A$1:$U$2344,18,FALSE)</f>
        <v>28671</v>
      </c>
      <c r="M1327" s="21">
        <f>VLOOKUP($A1327,'Hospitalisation Details'!$A$1:$U$2344,21,FALSE)</f>
        <v>8219.2000000000007</v>
      </c>
      <c r="N1327" s="9" t="str">
        <f>VLOOKUP($A1327,'Hospitalisation Details'!$A$1:$U$2344,14,FALSE)</f>
        <v>tier - 2</v>
      </c>
      <c r="O1327" s="9" t="str">
        <f>VLOOKUP($A1327,'Hospitalisation Details'!$A$1:$U$2344,15,FALSE)</f>
        <v>tier - 2</v>
      </c>
      <c r="P1327" s="9" t="str">
        <f>VLOOKUP($A1327,'Hospitalisation Details'!$A$1:$U$2344,16,FALSE)</f>
        <v>R1013</v>
      </c>
      <c r="Q1327" s="9">
        <f>VLOOKUP($A1327,'Hospitalisation Details'!$A$1:$U$2344,20,FALSE)</f>
        <v>44</v>
      </c>
    </row>
    <row r="1328" spans="1:17" ht="15.75" x14ac:dyDescent="0.25">
      <c r="A1328" s="10" t="s">
        <v>1044</v>
      </c>
      <c r="B1328" s="7" t="str">
        <f>VLOOKUP($A1328,'Customer Names'!$A$1:$E$2336,4,FALSE)</f>
        <v xml:space="preserve">  Kristin</v>
      </c>
      <c r="C1328" s="7">
        <f>VLOOKUP($A1328,'Medical Examinations'!$A$1:$P$2336,2,FALSE)</f>
        <v>23.98</v>
      </c>
      <c r="D1328" s="7">
        <f>VLOOKUP($A1328,'Medical Examinations'!$A$1:$P$2336,3,FALSE)</f>
        <v>9.89</v>
      </c>
      <c r="E1328" s="7" t="str">
        <f>VLOOKUP($A1328,'Medical Examinations'!$A$1:$P$2336,13,FALSE)</f>
        <v>No</v>
      </c>
      <c r="F1328" s="7" t="str">
        <f>VLOOKUP($A1328,'Medical Examinations'!$A$1:$P$2336,5,FALSE)</f>
        <v>No</v>
      </c>
      <c r="G1328" s="7" t="str">
        <f>VLOOKUP($A1328,'Medical Examinations'!$A$1:$P$2336,6,FALSE)</f>
        <v>No</v>
      </c>
      <c r="H1328" s="7" t="str">
        <f>VLOOKUP($A1328,'Medical Examinations'!$A$1:$P$2336,12,FALSE)</f>
        <v>0</v>
      </c>
      <c r="I1328" s="7" t="str">
        <f>VLOOKUP($A1328,'Medical Examinations'!$A$1:$P$2336,14,FALSE)</f>
        <v>No</v>
      </c>
      <c r="J1328" s="7" t="str">
        <f>VLOOKUP($A1328,'Medical Examinations'!$A$1:$P$2336,15,FALSE)</f>
        <v>Normal weight</v>
      </c>
      <c r="K1328" s="7" t="str">
        <f>VLOOKUP($A1328,'Medical Examinations'!$A$1:$P$2336,16,FALSE)</f>
        <v>Diabetes</v>
      </c>
      <c r="L1328" s="12">
        <f>VLOOKUP($A1328,'Hospitalisation Details'!$A$1:$U$2344,18,FALSE)</f>
        <v>28787</v>
      </c>
      <c r="M1328" s="21">
        <f>VLOOKUP($A1328,'Hospitalisation Details'!$A$1:$U$2344,21,FALSE)</f>
        <v>8211.1</v>
      </c>
      <c r="N1328" s="9" t="str">
        <f>VLOOKUP($A1328,'Hospitalisation Details'!$A$1:$U$2344,14,FALSE)</f>
        <v>tier - 2</v>
      </c>
      <c r="O1328" s="9" t="str">
        <f>VLOOKUP($A1328,'Hospitalisation Details'!$A$1:$U$2344,15,FALSE)</f>
        <v>tier - 3</v>
      </c>
      <c r="P1328" s="9" t="str">
        <f>VLOOKUP($A1328,'Hospitalisation Details'!$A$1:$U$2344,16,FALSE)</f>
        <v>R1013</v>
      </c>
      <c r="Q1328" s="9">
        <f>VLOOKUP($A1328,'Hospitalisation Details'!$A$1:$U$2344,20,FALSE)</f>
        <v>44</v>
      </c>
    </row>
    <row r="1329" spans="1:17" ht="15.75" x14ac:dyDescent="0.25">
      <c r="A1329" s="10" t="s">
        <v>1043</v>
      </c>
      <c r="B1329" s="7" t="str">
        <f>VLOOKUP($A1329,'Customer Names'!$A$1:$E$2336,4,FALSE)</f>
        <v xml:space="preserve">  Christopher R</v>
      </c>
      <c r="C1329" s="7">
        <f>VLOOKUP($A1329,'Medical Examinations'!$A$1:$P$2336,2,FALSE)</f>
        <v>17.34</v>
      </c>
      <c r="D1329" s="7">
        <f>VLOOKUP($A1329,'Medical Examinations'!$A$1:$P$2336,3,FALSE)</f>
        <v>12</v>
      </c>
      <c r="E1329" s="7" t="str">
        <f>VLOOKUP($A1329,'Medical Examinations'!$A$1:$P$2336,13,FALSE)</f>
        <v>No</v>
      </c>
      <c r="F1329" s="7" t="str">
        <f>VLOOKUP($A1329,'Medical Examinations'!$A$1:$P$2336,5,FALSE)</f>
        <v>No</v>
      </c>
      <c r="G1329" s="7" t="str">
        <f>VLOOKUP($A1329,'Medical Examinations'!$A$1:$P$2336,6,FALSE)</f>
        <v>No</v>
      </c>
      <c r="H1329" s="7" t="str">
        <f>VLOOKUP($A1329,'Medical Examinations'!$A$1:$P$2336,12,FALSE)</f>
        <v>0</v>
      </c>
      <c r="I1329" s="7" t="str">
        <f>VLOOKUP($A1329,'Medical Examinations'!$A$1:$P$2336,14,FALSE)</f>
        <v>No</v>
      </c>
      <c r="J1329" s="7" t="str">
        <f>VLOOKUP($A1329,'Medical Examinations'!$A$1:$P$2336,15,FALSE)</f>
        <v>Underweight</v>
      </c>
      <c r="K1329" s="7" t="str">
        <f>VLOOKUP($A1329,'Medical Examinations'!$A$1:$P$2336,16,FALSE)</f>
        <v>Diabetes</v>
      </c>
      <c r="L1329" s="12">
        <f>VLOOKUP($A1329,'Hospitalisation Details'!$A$1:$U$2344,18,FALSE)</f>
        <v>22973</v>
      </c>
      <c r="M1329" s="21">
        <f>VLOOKUP($A1329,'Hospitalisation Details'!$A$1:$U$2344,21,FALSE)</f>
        <v>8188.12</v>
      </c>
      <c r="N1329" s="9" t="str">
        <f>VLOOKUP($A1329,'Hospitalisation Details'!$A$1:$U$2344,14,FALSE)</f>
        <v>tier - 3</v>
      </c>
      <c r="O1329" s="9" t="str">
        <f>VLOOKUP($A1329,'Hospitalisation Details'!$A$1:$U$2344,15,FALSE)</f>
        <v>tier - 3</v>
      </c>
      <c r="P1329" s="9" t="str">
        <f>VLOOKUP($A1329,'Hospitalisation Details'!$A$1:$U$2344,16,FALSE)</f>
        <v>R1013</v>
      </c>
      <c r="Q1329" s="9">
        <f>VLOOKUP($A1329,'Hospitalisation Details'!$A$1:$U$2344,20,FALSE)</f>
        <v>60</v>
      </c>
    </row>
    <row r="1330" spans="1:17" ht="15.75" x14ac:dyDescent="0.25">
      <c r="A1330" s="10" t="s">
        <v>1042</v>
      </c>
      <c r="B1330" s="7" t="str">
        <f>VLOOKUP($A1330,'Customer Names'!$A$1:$E$2336,4,FALSE)</f>
        <v xml:space="preserve">  Elizabeth A</v>
      </c>
      <c r="C1330" s="7">
        <f>VLOOKUP($A1330,'Medical Examinations'!$A$1:$P$2336,2,FALSE)</f>
        <v>40.39</v>
      </c>
      <c r="D1330" s="7">
        <f>VLOOKUP($A1330,'Medical Examinations'!$A$1:$P$2336,3,FALSE)</f>
        <v>4.24</v>
      </c>
      <c r="E1330" s="7" t="str">
        <f>VLOOKUP($A1330,'Medical Examinations'!$A$1:$P$2336,13,FALSE)</f>
        <v>Yes</v>
      </c>
      <c r="F1330" s="7" t="str">
        <f>VLOOKUP($A1330,'Medical Examinations'!$A$1:$P$2336,5,FALSE)</f>
        <v>No</v>
      </c>
      <c r="G1330" s="7" t="str">
        <f>VLOOKUP($A1330,'Medical Examinations'!$A$1:$P$2336,6,FALSE)</f>
        <v>Yes</v>
      </c>
      <c r="H1330" s="7">
        <f>VLOOKUP($A1330,'Medical Examinations'!$A$1:$P$2336,12,FALSE)</f>
        <v>1</v>
      </c>
      <c r="I1330" s="7" t="str">
        <f>VLOOKUP($A1330,'Medical Examinations'!$A$1:$P$2336,14,FALSE)</f>
        <v>No</v>
      </c>
      <c r="J1330" s="7" t="str">
        <f>VLOOKUP($A1330,'Medical Examinations'!$A$1:$P$2336,15,FALSE)</f>
        <v>Obesity</v>
      </c>
      <c r="K1330" s="7" t="str">
        <f>VLOOKUP($A1330,'Medical Examinations'!$A$1:$P$2336,16,FALSE)</f>
        <v>Normal</v>
      </c>
      <c r="L1330" s="12">
        <f>VLOOKUP($A1330,'Hospitalisation Details'!$A$1:$U$2344,18,FALSE)</f>
        <v>35724</v>
      </c>
      <c r="M1330" s="21">
        <f>VLOOKUP($A1330,'Hospitalisation Details'!$A$1:$U$2344,21,FALSE)</f>
        <v>8182.89</v>
      </c>
      <c r="N1330" s="9" t="str">
        <f>VLOOKUP($A1330,'Hospitalisation Details'!$A$1:$U$2344,14,FALSE)</f>
        <v>tier - 2</v>
      </c>
      <c r="O1330" s="9" t="str">
        <f>VLOOKUP($A1330,'Hospitalisation Details'!$A$1:$U$2344,15,FALSE)</f>
        <v>tier - 1</v>
      </c>
      <c r="P1330" s="9" t="str">
        <f>VLOOKUP($A1330,'Hospitalisation Details'!$A$1:$U$2344,16,FALSE)</f>
        <v>R1026</v>
      </c>
      <c r="Q1330" s="9">
        <f>VLOOKUP($A1330,'Hospitalisation Details'!$A$1:$U$2344,20,FALSE)</f>
        <v>25</v>
      </c>
    </row>
    <row r="1331" spans="1:17" ht="15.75" x14ac:dyDescent="0.25">
      <c r="A1331" s="10" t="s">
        <v>1041</v>
      </c>
      <c r="B1331" s="7" t="str">
        <f>VLOOKUP($A1331,'Customer Names'!$A$1:$E$2336,4,FALSE)</f>
        <v xml:space="preserve">  Andrew</v>
      </c>
      <c r="C1331" s="7">
        <f>VLOOKUP($A1331,'Medical Examinations'!$A$1:$P$2336,2,FALSE)</f>
        <v>25.96</v>
      </c>
      <c r="D1331" s="7">
        <f>VLOOKUP($A1331,'Medical Examinations'!$A$1:$P$2336,3,FALSE)</f>
        <v>4.68</v>
      </c>
      <c r="E1331" s="7" t="str">
        <f>VLOOKUP($A1331,'Medical Examinations'!$A$1:$P$2336,13,FALSE)</f>
        <v>Yes</v>
      </c>
      <c r="F1331" s="7" t="str">
        <f>VLOOKUP($A1331,'Medical Examinations'!$A$1:$P$2336,5,FALSE)</f>
        <v>No</v>
      </c>
      <c r="G1331" s="7" t="str">
        <f>VLOOKUP($A1331,'Medical Examinations'!$A$1:$P$2336,6,FALSE)</f>
        <v>Yes</v>
      </c>
      <c r="H1331" s="7">
        <f>VLOOKUP($A1331,'Medical Examinations'!$A$1:$P$2336,12,FALSE)</f>
        <v>1</v>
      </c>
      <c r="I1331" s="7" t="str">
        <f>VLOOKUP($A1331,'Medical Examinations'!$A$1:$P$2336,14,FALSE)</f>
        <v>No</v>
      </c>
      <c r="J1331" s="7" t="str">
        <f>VLOOKUP($A1331,'Medical Examinations'!$A$1:$P$2336,15,FALSE)</f>
        <v>Over weight</v>
      </c>
      <c r="K1331" s="7" t="str">
        <f>VLOOKUP($A1331,'Medical Examinations'!$A$1:$P$2336,16,FALSE)</f>
        <v>Normal</v>
      </c>
      <c r="L1331" s="12">
        <f>VLOOKUP($A1331,'Hospitalisation Details'!$A$1:$U$2344,18,FALSE)</f>
        <v>30475</v>
      </c>
      <c r="M1331" s="21">
        <f>VLOOKUP($A1331,'Hospitalisation Details'!$A$1:$U$2344,21,FALSE)</f>
        <v>8179.51</v>
      </c>
      <c r="N1331" s="9" t="str">
        <f>VLOOKUP($A1331,'Hospitalisation Details'!$A$1:$U$2344,14,FALSE)</f>
        <v>tier - 2</v>
      </c>
      <c r="O1331" s="9" t="str">
        <f>VLOOKUP($A1331,'Hospitalisation Details'!$A$1:$U$2344,15,FALSE)</f>
        <v>tier - 2</v>
      </c>
      <c r="P1331" s="9" t="str">
        <f>VLOOKUP($A1331,'Hospitalisation Details'!$A$1:$U$2344,16,FALSE)</f>
        <v>R1020</v>
      </c>
      <c r="Q1331" s="9">
        <f>VLOOKUP($A1331,'Hospitalisation Details'!$A$1:$U$2344,20,FALSE)</f>
        <v>40</v>
      </c>
    </row>
    <row r="1332" spans="1:17" ht="15.75" x14ac:dyDescent="0.25">
      <c r="A1332" s="10" t="s">
        <v>1040</v>
      </c>
      <c r="B1332" s="7" t="str">
        <f>VLOOKUP($A1332,'Customer Names'!$A$1:$E$2336,4,FALSE)</f>
        <v xml:space="preserve">  Dawn M</v>
      </c>
      <c r="C1332" s="7">
        <f>VLOOKUP($A1332,'Medical Examinations'!$A$1:$P$2336,2,FALSE)</f>
        <v>17.68</v>
      </c>
      <c r="D1332" s="7">
        <f>VLOOKUP($A1332,'Medical Examinations'!$A$1:$P$2336,3,FALSE)</f>
        <v>8.57</v>
      </c>
      <c r="E1332" s="7" t="str">
        <f>VLOOKUP($A1332,'Medical Examinations'!$A$1:$P$2336,13,FALSE)</f>
        <v>Yes</v>
      </c>
      <c r="F1332" s="7" t="str">
        <f>VLOOKUP($A1332,'Medical Examinations'!$A$1:$P$2336,5,FALSE)</f>
        <v>No</v>
      </c>
      <c r="G1332" s="7" t="str">
        <f>VLOOKUP($A1332,'Medical Examinations'!$A$1:$P$2336,6,FALSE)</f>
        <v>Yes</v>
      </c>
      <c r="H1332" s="7">
        <f>VLOOKUP($A1332,'Medical Examinations'!$A$1:$P$2336,12,FALSE)</f>
        <v>1</v>
      </c>
      <c r="I1332" s="7" t="str">
        <f>VLOOKUP($A1332,'Medical Examinations'!$A$1:$P$2336,14,FALSE)</f>
        <v>No</v>
      </c>
      <c r="J1332" s="7" t="str">
        <f>VLOOKUP($A1332,'Medical Examinations'!$A$1:$P$2336,15,FALSE)</f>
        <v>Underweight</v>
      </c>
      <c r="K1332" s="7" t="str">
        <f>VLOOKUP($A1332,'Medical Examinations'!$A$1:$P$2336,16,FALSE)</f>
        <v>Diabetes</v>
      </c>
      <c r="L1332" s="12">
        <f>VLOOKUP($A1332,'Hospitalisation Details'!$A$1:$U$2344,18,FALSE)</f>
        <v>23320</v>
      </c>
      <c r="M1332" s="21">
        <f>VLOOKUP($A1332,'Hospitalisation Details'!$A$1:$U$2344,21,FALSE)</f>
        <v>8177.9</v>
      </c>
      <c r="N1332" s="9" t="str">
        <f>VLOOKUP($A1332,'Hospitalisation Details'!$A$1:$U$2344,14,FALSE)</f>
        <v>tier - 3</v>
      </c>
      <c r="O1332" s="9" t="str">
        <f>VLOOKUP($A1332,'Hospitalisation Details'!$A$1:$U$2344,15,FALSE)</f>
        <v>tier - 1</v>
      </c>
      <c r="P1332" s="9" t="str">
        <f>VLOOKUP($A1332,'Hospitalisation Details'!$A$1:$U$2344,16,FALSE)</f>
        <v>R1013</v>
      </c>
      <c r="Q1332" s="9">
        <f>VLOOKUP($A1332,'Hospitalisation Details'!$A$1:$U$2344,20,FALSE)</f>
        <v>59</v>
      </c>
    </row>
    <row r="1333" spans="1:17" ht="15.75" x14ac:dyDescent="0.25">
      <c r="A1333" s="10" t="s">
        <v>1039</v>
      </c>
      <c r="B1333" s="7" t="str">
        <f>VLOOKUP($A1333,'Customer Names'!$A$1:$E$2336,4,FALSE)</f>
        <v xml:space="preserve">  Jonathan P</v>
      </c>
      <c r="C1333" s="7">
        <f>VLOOKUP($A1333,'Medical Examinations'!$A$1:$P$2336,2,FALSE)</f>
        <v>30.875</v>
      </c>
      <c r="D1333" s="7">
        <f>VLOOKUP($A1333,'Medical Examinations'!$A$1:$P$2336,3,FALSE)</f>
        <v>4.0999999999999996</v>
      </c>
      <c r="E1333" s="7" t="str">
        <f>VLOOKUP($A1333,'Medical Examinations'!$A$1:$P$2336,13,FALSE)</f>
        <v>No</v>
      </c>
      <c r="F1333" s="7" t="str">
        <f>VLOOKUP($A1333,'Medical Examinations'!$A$1:$P$2336,5,FALSE)</f>
        <v>No</v>
      </c>
      <c r="G1333" s="7" t="str">
        <f>VLOOKUP($A1333,'Medical Examinations'!$A$1:$P$2336,6,FALSE)</f>
        <v>No</v>
      </c>
      <c r="H1333" s="7" t="str">
        <f>VLOOKUP($A1333,'Medical Examinations'!$A$1:$P$2336,12,FALSE)</f>
        <v>0</v>
      </c>
      <c r="I1333" s="7" t="str">
        <f>VLOOKUP($A1333,'Medical Examinations'!$A$1:$P$2336,14,FALSE)</f>
        <v>No</v>
      </c>
      <c r="J1333" s="7" t="str">
        <f>VLOOKUP($A1333,'Medical Examinations'!$A$1:$P$2336,15,FALSE)</f>
        <v>Obesity</v>
      </c>
      <c r="K1333" s="7" t="str">
        <f>VLOOKUP($A1333,'Medical Examinations'!$A$1:$P$2336,16,FALSE)</f>
        <v>Normal</v>
      </c>
      <c r="L1333" s="12">
        <f>VLOOKUP($A1333,'Hospitalisation Details'!$A$1:$U$2344,18,FALSE)</f>
        <v>30130</v>
      </c>
      <c r="M1333" s="21">
        <f>VLOOKUP($A1333,'Hospitalisation Details'!$A$1:$U$2344,21,FALSE)</f>
        <v>8162.72</v>
      </c>
      <c r="N1333" s="9" t="str">
        <f>VLOOKUP($A1333,'Hospitalisation Details'!$A$1:$U$2344,14,FALSE)</f>
        <v>tier - 3</v>
      </c>
      <c r="O1333" s="9" t="str">
        <f>VLOOKUP($A1333,'Hospitalisation Details'!$A$1:$U$2344,15,FALSE)</f>
        <v>tier - 3</v>
      </c>
      <c r="P1333" s="9" t="str">
        <f>VLOOKUP($A1333,'Hospitalisation Details'!$A$1:$U$2344,16,FALSE)</f>
        <v>R1012</v>
      </c>
      <c r="Q1333" s="9">
        <f>VLOOKUP($A1333,'Hospitalisation Details'!$A$1:$U$2344,20,FALSE)</f>
        <v>40</v>
      </c>
    </row>
    <row r="1334" spans="1:17" ht="15.75" x14ac:dyDescent="0.25">
      <c r="A1334" s="10" t="s">
        <v>1038</v>
      </c>
      <c r="B1334" s="7" t="str">
        <f>VLOOKUP($A1334,'Customer Names'!$A$1:$E$2336,4,FALSE)</f>
        <v xml:space="preserve">  Gina</v>
      </c>
      <c r="C1334" s="7">
        <f>VLOOKUP($A1334,'Medical Examinations'!$A$1:$P$2336,2,FALSE)</f>
        <v>30.81</v>
      </c>
      <c r="D1334" s="7">
        <f>VLOOKUP($A1334,'Medical Examinations'!$A$1:$P$2336,3,FALSE)</f>
        <v>4.49</v>
      </c>
      <c r="E1334" s="7" t="str">
        <f>VLOOKUP($A1334,'Medical Examinations'!$A$1:$P$2336,13,FALSE)</f>
        <v>No</v>
      </c>
      <c r="F1334" s="7" t="str">
        <f>VLOOKUP($A1334,'Medical Examinations'!$A$1:$P$2336,5,FALSE)</f>
        <v>No</v>
      </c>
      <c r="G1334" s="7" t="str">
        <f>VLOOKUP($A1334,'Medical Examinations'!$A$1:$P$2336,6,FALSE)</f>
        <v>No</v>
      </c>
      <c r="H1334" s="7" t="str">
        <f>VLOOKUP($A1334,'Medical Examinations'!$A$1:$P$2336,12,FALSE)</f>
        <v>0</v>
      </c>
      <c r="I1334" s="7" t="str">
        <f>VLOOKUP($A1334,'Medical Examinations'!$A$1:$P$2336,14,FALSE)</f>
        <v>No</v>
      </c>
      <c r="J1334" s="7" t="str">
        <f>VLOOKUP($A1334,'Medical Examinations'!$A$1:$P$2336,15,FALSE)</f>
        <v>Obesity</v>
      </c>
      <c r="K1334" s="7" t="str">
        <f>VLOOKUP($A1334,'Medical Examinations'!$A$1:$P$2336,16,FALSE)</f>
        <v>Normal</v>
      </c>
      <c r="L1334" s="12">
        <f>VLOOKUP($A1334,'Hospitalisation Details'!$A$1:$U$2344,18,FALSE)</f>
        <v>33045</v>
      </c>
      <c r="M1334" s="21">
        <f>VLOOKUP($A1334,'Hospitalisation Details'!$A$1:$U$2344,21,FALSE)</f>
        <v>8157.92</v>
      </c>
      <c r="N1334" s="9" t="str">
        <f>VLOOKUP($A1334,'Hospitalisation Details'!$A$1:$U$2344,14,FALSE)</f>
        <v>tier - 2</v>
      </c>
      <c r="O1334" s="9" t="str">
        <f>VLOOKUP($A1334,'Hospitalisation Details'!$A$1:$U$2344,15,FALSE)</f>
        <v>tier - 3</v>
      </c>
      <c r="P1334" s="9" t="str">
        <f>VLOOKUP($A1334,'Hospitalisation Details'!$A$1:$U$2344,16,FALSE)</f>
        <v>R1025</v>
      </c>
      <c r="Q1334" s="9">
        <f>VLOOKUP($A1334,'Hospitalisation Details'!$A$1:$U$2344,20,FALSE)</f>
        <v>32</v>
      </c>
    </row>
    <row r="1335" spans="1:17" ht="15.75" x14ac:dyDescent="0.25">
      <c r="A1335" s="10" t="s">
        <v>1037</v>
      </c>
      <c r="B1335" s="7" t="str">
        <f>VLOOKUP($A1335,'Customer Names'!$A$1:$E$2336,4,FALSE)</f>
        <v xml:space="preserve">  Dino</v>
      </c>
      <c r="C1335" s="7">
        <f>VLOOKUP($A1335,'Medical Examinations'!$A$1:$P$2336,2,FALSE)</f>
        <v>36.85</v>
      </c>
      <c r="D1335" s="7">
        <f>VLOOKUP($A1335,'Medical Examinations'!$A$1:$P$2336,3,FALSE)</f>
        <v>8.8000000000000007</v>
      </c>
      <c r="E1335" s="7" t="str">
        <f>VLOOKUP($A1335,'Medical Examinations'!$A$1:$P$2336,13,FALSE)</f>
        <v>No</v>
      </c>
      <c r="F1335" s="7" t="str">
        <f>VLOOKUP($A1335,'Medical Examinations'!$A$1:$P$2336,5,FALSE)</f>
        <v>No</v>
      </c>
      <c r="G1335" s="7" t="str">
        <f>VLOOKUP($A1335,'Medical Examinations'!$A$1:$P$2336,6,FALSE)</f>
        <v>No</v>
      </c>
      <c r="H1335" s="7">
        <f>VLOOKUP($A1335,'Medical Examinations'!$A$1:$P$2336,12,FALSE)</f>
        <v>2</v>
      </c>
      <c r="I1335" s="7" t="str">
        <f>VLOOKUP($A1335,'Medical Examinations'!$A$1:$P$2336,14,FALSE)</f>
        <v>No</v>
      </c>
      <c r="J1335" s="7" t="str">
        <f>VLOOKUP($A1335,'Medical Examinations'!$A$1:$P$2336,15,FALSE)</f>
        <v>Obesity</v>
      </c>
      <c r="K1335" s="7" t="str">
        <f>VLOOKUP($A1335,'Medical Examinations'!$A$1:$P$2336,16,FALSE)</f>
        <v>Diabetes</v>
      </c>
      <c r="L1335" s="12">
        <f>VLOOKUP($A1335,'Hospitalisation Details'!$A$1:$U$2344,18,FALSE)</f>
        <v>26910</v>
      </c>
      <c r="M1335" s="21">
        <f>VLOOKUP($A1335,'Hospitalisation Details'!$A$1:$U$2344,21,FALSE)</f>
        <v>8125.78</v>
      </c>
      <c r="N1335" s="9" t="str">
        <f>VLOOKUP($A1335,'Hospitalisation Details'!$A$1:$U$2344,14,FALSE)</f>
        <v>tier - 2</v>
      </c>
      <c r="O1335" s="9" t="str">
        <f>VLOOKUP($A1335,'Hospitalisation Details'!$A$1:$U$2344,15,FALSE)</f>
        <v>tier - 2</v>
      </c>
      <c r="P1335" s="9" t="str">
        <f>VLOOKUP($A1335,'Hospitalisation Details'!$A$1:$U$2344,16,FALSE)</f>
        <v>R1013</v>
      </c>
      <c r="Q1335" s="9">
        <f>VLOOKUP($A1335,'Hospitalisation Details'!$A$1:$U$2344,20,FALSE)</f>
        <v>49</v>
      </c>
    </row>
    <row r="1336" spans="1:17" ht="15.75" x14ac:dyDescent="0.25">
      <c r="A1336" s="10" t="s">
        <v>1036</v>
      </c>
      <c r="B1336" s="7" t="str">
        <f>VLOOKUP($A1336,'Customer Names'!$A$1:$E$2336,4,FALSE)</f>
        <v xml:space="preserve">  Jan</v>
      </c>
      <c r="C1336" s="7">
        <f>VLOOKUP($A1336,'Medical Examinations'!$A$1:$P$2336,2,FALSE)</f>
        <v>35.86</v>
      </c>
      <c r="D1336" s="7">
        <f>VLOOKUP($A1336,'Medical Examinations'!$A$1:$P$2336,3,FALSE)</f>
        <v>7.93</v>
      </c>
      <c r="E1336" s="7" t="str">
        <f>VLOOKUP($A1336,'Medical Examinations'!$A$1:$P$2336,13,FALSE)</f>
        <v>No</v>
      </c>
      <c r="F1336" s="7" t="str">
        <f>VLOOKUP($A1336,'Medical Examinations'!$A$1:$P$2336,5,FALSE)</f>
        <v>No</v>
      </c>
      <c r="G1336" s="7" t="str">
        <f>VLOOKUP($A1336,'Medical Examinations'!$A$1:$P$2336,6,FALSE)</f>
        <v>No</v>
      </c>
      <c r="H1336" s="7">
        <f>VLOOKUP($A1336,'Medical Examinations'!$A$1:$P$2336,12,FALSE)</f>
        <v>2</v>
      </c>
      <c r="I1336" s="7" t="str">
        <f>VLOOKUP($A1336,'Medical Examinations'!$A$1:$P$2336,14,FALSE)</f>
        <v>No</v>
      </c>
      <c r="J1336" s="7" t="str">
        <f>VLOOKUP($A1336,'Medical Examinations'!$A$1:$P$2336,15,FALSE)</f>
        <v>Obesity</v>
      </c>
      <c r="K1336" s="7" t="str">
        <f>VLOOKUP($A1336,'Medical Examinations'!$A$1:$P$2336,16,FALSE)</f>
        <v>Diabetes</v>
      </c>
      <c r="L1336" s="12">
        <f>VLOOKUP($A1336,'Hospitalisation Details'!$A$1:$U$2344,18,FALSE)</f>
        <v>26906</v>
      </c>
      <c r="M1336" s="21">
        <f>VLOOKUP($A1336,'Hospitalisation Details'!$A$1:$U$2344,21,FALSE)</f>
        <v>8124.41</v>
      </c>
      <c r="N1336" s="9" t="str">
        <f>VLOOKUP($A1336,'Hospitalisation Details'!$A$1:$U$2344,14,FALSE)</f>
        <v>tier - 3</v>
      </c>
      <c r="O1336" s="9" t="str">
        <f>VLOOKUP($A1336,'Hospitalisation Details'!$A$1:$U$2344,15,FALSE)</f>
        <v>tier - 1</v>
      </c>
      <c r="P1336" s="9" t="str">
        <f>VLOOKUP($A1336,'Hospitalisation Details'!$A$1:$U$2344,16,FALSE)</f>
        <v>R1013</v>
      </c>
      <c r="Q1336" s="9">
        <f>VLOOKUP($A1336,'Hospitalisation Details'!$A$1:$U$2344,20,FALSE)</f>
        <v>49</v>
      </c>
    </row>
    <row r="1337" spans="1:17" ht="15.75" x14ac:dyDescent="0.25">
      <c r="A1337" s="10" t="s">
        <v>1035</v>
      </c>
      <c r="B1337" s="7" t="str">
        <f>VLOOKUP($A1337,'Customer Names'!$A$1:$E$2336,4,FALSE)</f>
        <v xml:space="preserve">  Jonathan E</v>
      </c>
      <c r="C1337" s="7">
        <f>VLOOKUP($A1337,'Medical Examinations'!$A$1:$P$2336,2,FALSE)</f>
        <v>30.3</v>
      </c>
      <c r="D1337" s="7">
        <f>VLOOKUP($A1337,'Medical Examinations'!$A$1:$P$2336,3,FALSE)</f>
        <v>9.4499999999999993</v>
      </c>
      <c r="E1337" s="7" t="str">
        <f>VLOOKUP($A1337,'Medical Examinations'!$A$1:$P$2336,13,FALSE)</f>
        <v>No</v>
      </c>
      <c r="F1337" s="7" t="str">
        <f>VLOOKUP($A1337,'Medical Examinations'!$A$1:$P$2336,5,FALSE)</f>
        <v>No</v>
      </c>
      <c r="G1337" s="7" t="str">
        <f>VLOOKUP($A1337,'Medical Examinations'!$A$1:$P$2336,6,FALSE)</f>
        <v>No</v>
      </c>
      <c r="H1337" s="7">
        <f>VLOOKUP($A1337,'Medical Examinations'!$A$1:$P$2336,12,FALSE)</f>
        <v>2</v>
      </c>
      <c r="I1337" s="7" t="str">
        <f>VLOOKUP($A1337,'Medical Examinations'!$A$1:$P$2336,14,FALSE)</f>
        <v>No</v>
      </c>
      <c r="J1337" s="7" t="str">
        <f>VLOOKUP($A1337,'Medical Examinations'!$A$1:$P$2336,15,FALSE)</f>
        <v>Obesity</v>
      </c>
      <c r="K1337" s="7" t="str">
        <f>VLOOKUP($A1337,'Medical Examinations'!$A$1:$P$2336,16,FALSE)</f>
        <v>Diabetes</v>
      </c>
      <c r="L1337" s="12">
        <f>VLOOKUP($A1337,'Hospitalisation Details'!$A$1:$U$2344,18,FALSE)</f>
        <v>27014</v>
      </c>
      <c r="M1337" s="21">
        <f>VLOOKUP($A1337,'Hospitalisation Details'!$A$1:$U$2344,21,FALSE)</f>
        <v>8116.68</v>
      </c>
      <c r="N1337" s="9" t="str">
        <f>VLOOKUP($A1337,'Hospitalisation Details'!$A$1:$U$2344,14,FALSE)</f>
        <v>tier - 3</v>
      </c>
      <c r="O1337" s="9" t="str">
        <f>VLOOKUP($A1337,'Hospitalisation Details'!$A$1:$U$2344,15,FALSE)</f>
        <v>tier - 1</v>
      </c>
      <c r="P1337" s="9" t="str">
        <f>VLOOKUP($A1337,'Hospitalisation Details'!$A$1:$U$2344,16,FALSE)</f>
        <v>R1011</v>
      </c>
      <c r="Q1337" s="9">
        <f>VLOOKUP($A1337,'Hospitalisation Details'!$A$1:$U$2344,20,FALSE)</f>
        <v>49</v>
      </c>
    </row>
    <row r="1338" spans="1:17" ht="15.75" x14ac:dyDescent="0.25">
      <c r="A1338" s="10" t="s">
        <v>1034</v>
      </c>
      <c r="B1338" s="7" t="str">
        <f>VLOOKUP($A1338,'Customer Names'!$A$1:$E$2336,4,FALSE)</f>
        <v xml:space="preserve">  Mark A</v>
      </c>
      <c r="C1338" s="7">
        <f>VLOOKUP($A1338,'Medical Examinations'!$A$1:$P$2336,2,FALSE)</f>
        <v>32.015000000000001</v>
      </c>
      <c r="D1338" s="7">
        <f>VLOOKUP($A1338,'Medical Examinations'!$A$1:$P$2336,3,FALSE)</f>
        <v>7.67</v>
      </c>
      <c r="E1338" s="7" t="str">
        <f>VLOOKUP($A1338,'Medical Examinations'!$A$1:$P$2336,13,FALSE)</f>
        <v>No</v>
      </c>
      <c r="F1338" s="7" t="str">
        <f>VLOOKUP($A1338,'Medical Examinations'!$A$1:$P$2336,5,FALSE)</f>
        <v>No</v>
      </c>
      <c r="G1338" s="7" t="str">
        <f>VLOOKUP($A1338,'Medical Examinations'!$A$1:$P$2336,6,FALSE)</f>
        <v>No</v>
      </c>
      <c r="H1338" s="7" t="str">
        <f>VLOOKUP($A1338,'Medical Examinations'!$A$1:$P$2336,12,FALSE)</f>
        <v>0</v>
      </c>
      <c r="I1338" s="7" t="str">
        <f>VLOOKUP($A1338,'Medical Examinations'!$A$1:$P$2336,14,FALSE)</f>
        <v>No</v>
      </c>
      <c r="J1338" s="7" t="str">
        <f>VLOOKUP($A1338,'Medical Examinations'!$A$1:$P$2336,15,FALSE)</f>
        <v>Obesity</v>
      </c>
      <c r="K1338" s="7" t="str">
        <f>VLOOKUP($A1338,'Medical Examinations'!$A$1:$P$2336,16,FALSE)</f>
        <v>Diabetes</v>
      </c>
      <c r="L1338" s="12">
        <f>VLOOKUP($A1338,'Hospitalisation Details'!$A$1:$U$2344,18,FALSE)</f>
        <v>28734</v>
      </c>
      <c r="M1338" s="21">
        <f>VLOOKUP($A1338,'Hospitalisation Details'!$A$1:$U$2344,21,FALSE)</f>
        <v>8116.27</v>
      </c>
      <c r="N1338" s="9" t="str">
        <f>VLOOKUP($A1338,'Hospitalisation Details'!$A$1:$U$2344,14,FALSE)</f>
        <v>tier - 3</v>
      </c>
      <c r="O1338" s="9" t="str">
        <f>VLOOKUP($A1338,'Hospitalisation Details'!$A$1:$U$2344,15,FALSE)</f>
        <v>tier - 1</v>
      </c>
      <c r="P1338" s="9" t="str">
        <f>VLOOKUP($A1338,'Hospitalisation Details'!$A$1:$U$2344,16,FALSE)</f>
        <v>R1012</v>
      </c>
      <c r="Q1338" s="9">
        <f>VLOOKUP($A1338,'Hospitalisation Details'!$A$1:$U$2344,20,FALSE)</f>
        <v>44</v>
      </c>
    </row>
    <row r="1339" spans="1:17" ht="15.75" x14ac:dyDescent="0.25">
      <c r="A1339" s="10" t="s">
        <v>1033</v>
      </c>
      <c r="B1339" s="7" t="str">
        <f>VLOOKUP($A1339,'Customer Names'!$A$1:$E$2336,4,FALSE)</f>
        <v xml:space="preserve">  Mary</v>
      </c>
      <c r="C1339" s="7">
        <f>VLOOKUP($A1339,'Medical Examinations'!$A$1:$P$2336,2,FALSE)</f>
        <v>25.06</v>
      </c>
      <c r="D1339" s="7">
        <f>VLOOKUP($A1339,'Medical Examinations'!$A$1:$P$2336,3,FALSE)</f>
        <v>10.53</v>
      </c>
      <c r="E1339" s="7" t="str">
        <f>VLOOKUP($A1339,'Medical Examinations'!$A$1:$P$2336,13,FALSE)</f>
        <v>No</v>
      </c>
      <c r="F1339" s="7" t="str">
        <f>VLOOKUP($A1339,'Medical Examinations'!$A$1:$P$2336,5,FALSE)</f>
        <v>No</v>
      </c>
      <c r="G1339" s="7" t="str">
        <f>VLOOKUP($A1339,'Medical Examinations'!$A$1:$P$2336,6,FALSE)</f>
        <v>No</v>
      </c>
      <c r="H1339" s="7">
        <f>VLOOKUP($A1339,'Medical Examinations'!$A$1:$P$2336,12,FALSE)</f>
        <v>2</v>
      </c>
      <c r="I1339" s="7" t="str">
        <f>VLOOKUP($A1339,'Medical Examinations'!$A$1:$P$2336,14,FALSE)</f>
        <v>No</v>
      </c>
      <c r="J1339" s="7" t="str">
        <f>VLOOKUP($A1339,'Medical Examinations'!$A$1:$P$2336,15,FALSE)</f>
        <v>Over weight</v>
      </c>
      <c r="K1339" s="7" t="str">
        <f>VLOOKUP($A1339,'Medical Examinations'!$A$1:$P$2336,16,FALSE)</f>
        <v>Diabetes</v>
      </c>
      <c r="L1339" s="12">
        <f>VLOOKUP($A1339,'Hospitalisation Details'!$A$1:$U$2344,18,FALSE)</f>
        <v>26948</v>
      </c>
      <c r="M1339" s="21">
        <f>VLOOKUP($A1339,'Hospitalisation Details'!$A$1:$U$2344,21,FALSE)</f>
        <v>8112.59</v>
      </c>
      <c r="N1339" s="9" t="str">
        <f>VLOOKUP($A1339,'Hospitalisation Details'!$A$1:$U$2344,14,FALSE)</f>
        <v>tier - 2</v>
      </c>
      <c r="O1339" s="9" t="str">
        <f>VLOOKUP($A1339,'Hospitalisation Details'!$A$1:$U$2344,15,FALSE)</f>
        <v>tier - 2</v>
      </c>
      <c r="P1339" s="9" t="str">
        <f>VLOOKUP($A1339,'Hospitalisation Details'!$A$1:$U$2344,16,FALSE)</f>
        <v>R1013</v>
      </c>
      <c r="Q1339" s="9">
        <f>VLOOKUP($A1339,'Hospitalisation Details'!$A$1:$U$2344,20,FALSE)</f>
        <v>49</v>
      </c>
    </row>
    <row r="1340" spans="1:17" ht="15.75" x14ac:dyDescent="0.25">
      <c r="A1340" s="10" t="s">
        <v>1032</v>
      </c>
      <c r="B1340" s="7" t="str">
        <f>VLOOKUP($A1340,'Customer Names'!$A$1:$E$2336,4,FALSE)</f>
        <v xml:space="preserve">  Samuel</v>
      </c>
      <c r="C1340" s="7">
        <f>VLOOKUP($A1340,'Medical Examinations'!$A$1:$P$2336,2,FALSE)</f>
        <v>18.829999999999998</v>
      </c>
      <c r="D1340" s="7">
        <f>VLOOKUP($A1340,'Medical Examinations'!$A$1:$P$2336,3,FALSE)</f>
        <v>10.08</v>
      </c>
      <c r="E1340" s="7" t="str">
        <f>VLOOKUP($A1340,'Medical Examinations'!$A$1:$P$2336,13,FALSE)</f>
        <v>Yes</v>
      </c>
      <c r="F1340" s="7" t="str">
        <f>VLOOKUP($A1340,'Medical Examinations'!$A$1:$P$2336,5,FALSE)</f>
        <v>No</v>
      </c>
      <c r="G1340" s="7" t="str">
        <f>VLOOKUP($A1340,'Medical Examinations'!$A$1:$P$2336,6,FALSE)</f>
        <v>No</v>
      </c>
      <c r="H1340" s="7" t="str">
        <f>VLOOKUP($A1340,'Medical Examinations'!$A$1:$P$2336,12,FALSE)</f>
        <v>0</v>
      </c>
      <c r="I1340" s="7" t="str">
        <f>VLOOKUP($A1340,'Medical Examinations'!$A$1:$P$2336,14,FALSE)</f>
        <v>No</v>
      </c>
      <c r="J1340" s="7" t="str">
        <f>VLOOKUP($A1340,'Medical Examinations'!$A$1:$P$2336,15,FALSE)</f>
        <v>Normal weight</v>
      </c>
      <c r="K1340" s="7" t="str">
        <f>VLOOKUP($A1340,'Medical Examinations'!$A$1:$P$2336,16,FALSE)</f>
        <v>Diabetes</v>
      </c>
      <c r="L1340" s="12">
        <f>VLOOKUP($A1340,'Hospitalisation Details'!$A$1:$U$2344,18,FALSE)</f>
        <v>24633</v>
      </c>
      <c r="M1340" s="21">
        <f>VLOOKUP($A1340,'Hospitalisation Details'!$A$1:$U$2344,21,FALSE)</f>
        <v>8091.3</v>
      </c>
      <c r="N1340" s="9" t="str">
        <f>VLOOKUP($A1340,'Hospitalisation Details'!$A$1:$U$2344,14,FALSE)</f>
        <v>tier - 3</v>
      </c>
      <c r="O1340" s="9" t="str">
        <f>VLOOKUP($A1340,'Hospitalisation Details'!$A$1:$U$2344,15,FALSE)</f>
        <v>tier - 1</v>
      </c>
      <c r="P1340" s="9" t="str">
        <f>VLOOKUP($A1340,'Hospitalisation Details'!$A$1:$U$2344,16,FALSE)</f>
        <v>R1012</v>
      </c>
      <c r="Q1340" s="9">
        <f>VLOOKUP($A1340,'Hospitalisation Details'!$A$1:$U$2344,20,FALSE)</f>
        <v>55</v>
      </c>
    </row>
    <row r="1341" spans="1:17" ht="15.75" x14ac:dyDescent="0.25">
      <c r="A1341" s="10" t="s">
        <v>1031</v>
      </c>
      <c r="B1341" s="7" t="str">
        <f>VLOOKUP($A1341,'Customer Names'!$A$1:$E$2336,4,FALSE)</f>
        <v xml:space="preserve">  Stan J</v>
      </c>
      <c r="C1341" s="7">
        <f>VLOOKUP($A1341,'Medical Examinations'!$A$1:$P$2336,2,FALSE)</f>
        <v>47.52</v>
      </c>
      <c r="D1341" s="7">
        <f>VLOOKUP($A1341,'Medical Examinations'!$A$1:$P$2336,3,FALSE)</f>
        <v>11.39</v>
      </c>
      <c r="E1341" s="7" t="str">
        <f>VLOOKUP($A1341,'Medical Examinations'!$A$1:$P$2336,13,FALSE)</f>
        <v>Yes</v>
      </c>
      <c r="F1341" s="7" t="str">
        <f>VLOOKUP($A1341,'Medical Examinations'!$A$1:$P$2336,5,FALSE)</f>
        <v>No</v>
      </c>
      <c r="G1341" s="7" t="str">
        <f>VLOOKUP($A1341,'Medical Examinations'!$A$1:$P$2336,6,FALSE)</f>
        <v>No</v>
      </c>
      <c r="H1341" s="7">
        <f>VLOOKUP($A1341,'Medical Examinations'!$A$1:$P$2336,12,FALSE)</f>
        <v>1</v>
      </c>
      <c r="I1341" s="7" t="str">
        <f>VLOOKUP($A1341,'Medical Examinations'!$A$1:$P$2336,14,FALSE)</f>
        <v>No</v>
      </c>
      <c r="J1341" s="7" t="str">
        <f>VLOOKUP($A1341,'Medical Examinations'!$A$1:$P$2336,15,FALSE)</f>
        <v>Obesity</v>
      </c>
      <c r="K1341" s="7" t="str">
        <f>VLOOKUP($A1341,'Medical Examinations'!$A$1:$P$2336,16,FALSE)</f>
        <v>Diabetes</v>
      </c>
      <c r="L1341" s="12">
        <f>VLOOKUP($A1341,'Hospitalisation Details'!$A$1:$U$2344,18,FALSE)</f>
        <v>27749</v>
      </c>
      <c r="M1341" s="21">
        <f>VLOOKUP($A1341,'Hospitalisation Details'!$A$1:$U$2344,21,FALSE)</f>
        <v>8083.92</v>
      </c>
      <c r="N1341" s="9" t="str">
        <f>VLOOKUP($A1341,'Hospitalisation Details'!$A$1:$U$2344,14,FALSE)</f>
        <v>tier - 3</v>
      </c>
      <c r="O1341" s="9" t="str">
        <f>VLOOKUP($A1341,'Hospitalisation Details'!$A$1:$U$2344,15,FALSE)</f>
        <v>tier - 3</v>
      </c>
      <c r="P1341" s="9" t="str">
        <f>VLOOKUP($A1341,'Hospitalisation Details'!$A$1:$U$2344,16,FALSE)</f>
        <v>R1013</v>
      </c>
      <c r="Q1341" s="9">
        <f>VLOOKUP($A1341,'Hospitalisation Details'!$A$1:$U$2344,20,FALSE)</f>
        <v>47</v>
      </c>
    </row>
    <row r="1342" spans="1:17" ht="15.75" x14ac:dyDescent="0.25">
      <c r="A1342" s="10" t="s">
        <v>1030</v>
      </c>
      <c r="B1342" s="7" t="str">
        <f>VLOOKUP($A1342,'Customer Names'!$A$1:$E$2336,4,FALSE)</f>
        <v xml:space="preserve">  Jessica L</v>
      </c>
      <c r="C1342" s="7">
        <f>VLOOKUP($A1342,'Medical Examinations'!$A$1:$P$2336,2,FALSE)</f>
        <v>37.82</v>
      </c>
      <c r="D1342" s="7">
        <f>VLOOKUP($A1342,'Medical Examinations'!$A$1:$P$2336,3,FALSE)</f>
        <v>6.36</v>
      </c>
      <c r="E1342" s="7" t="str">
        <f>VLOOKUP($A1342,'Medical Examinations'!$A$1:$P$2336,13,FALSE)</f>
        <v>No</v>
      </c>
      <c r="F1342" s="7" t="str">
        <f>VLOOKUP($A1342,'Medical Examinations'!$A$1:$P$2336,5,FALSE)</f>
        <v>No</v>
      </c>
      <c r="G1342" s="7" t="str">
        <f>VLOOKUP($A1342,'Medical Examinations'!$A$1:$P$2336,6,FALSE)</f>
        <v>No</v>
      </c>
      <c r="H1342" s="7" t="str">
        <f>VLOOKUP($A1342,'Medical Examinations'!$A$1:$P$2336,12,FALSE)</f>
        <v>0</v>
      </c>
      <c r="I1342" s="7" t="str">
        <f>VLOOKUP($A1342,'Medical Examinations'!$A$1:$P$2336,14,FALSE)</f>
        <v>No</v>
      </c>
      <c r="J1342" s="7" t="str">
        <f>VLOOKUP($A1342,'Medical Examinations'!$A$1:$P$2336,15,FALSE)</f>
        <v>Obesity</v>
      </c>
      <c r="K1342" s="7" t="str">
        <f>VLOOKUP($A1342,'Medical Examinations'!$A$1:$P$2336,16,FALSE)</f>
        <v>Prediabetes</v>
      </c>
      <c r="L1342" s="12">
        <f>VLOOKUP($A1342,'Hospitalisation Details'!$A$1:$U$2344,18,FALSE)</f>
        <v>34619</v>
      </c>
      <c r="M1342" s="21">
        <f>VLOOKUP($A1342,'Hospitalisation Details'!$A$1:$U$2344,21,FALSE)</f>
        <v>8081.74</v>
      </c>
      <c r="N1342" s="9" t="str">
        <f>VLOOKUP($A1342,'Hospitalisation Details'!$A$1:$U$2344,14,FALSE)</f>
        <v>tier - 2</v>
      </c>
      <c r="O1342" s="9" t="str">
        <f>VLOOKUP($A1342,'Hospitalisation Details'!$A$1:$U$2344,15,FALSE)</f>
        <v>tier - 2</v>
      </c>
      <c r="P1342" s="9" t="str">
        <f>VLOOKUP($A1342,'Hospitalisation Details'!$A$1:$U$2344,16,FALSE)</f>
        <v>R1026</v>
      </c>
      <c r="Q1342" s="9">
        <f>VLOOKUP($A1342,'Hospitalisation Details'!$A$1:$U$2344,20,FALSE)</f>
        <v>28</v>
      </c>
    </row>
    <row r="1343" spans="1:17" ht="15.75" x14ac:dyDescent="0.25">
      <c r="A1343" s="10" t="s">
        <v>1029</v>
      </c>
      <c r="B1343" s="7" t="str">
        <f>VLOOKUP($A1343,'Customer Names'!$A$1:$E$2336,4,FALSE)</f>
        <v xml:space="preserve">  Krysta</v>
      </c>
      <c r="C1343" s="7">
        <f>VLOOKUP($A1343,'Medical Examinations'!$A$1:$P$2336,2,FALSE)</f>
        <v>44.16</v>
      </c>
      <c r="D1343" s="7">
        <f>VLOOKUP($A1343,'Medical Examinations'!$A$1:$P$2336,3,FALSE)</f>
        <v>5.31</v>
      </c>
      <c r="E1343" s="7" t="str">
        <f>VLOOKUP($A1343,'Medical Examinations'!$A$1:$P$2336,13,FALSE)</f>
        <v>Yes</v>
      </c>
      <c r="F1343" s="7" t="str">
        <f>VLOOKUP($A1343,'Medical Examinations'!$A$1:$P$2336,5,FALSE)</f>
        <v>No</v>
      </c>
      <c r="G1343" s="7" t="str">
        <f>VLOOKUP($A1343,'Medical Examinations'!$A$1:$P$2336,6,FALSE)</f>
        <v>No</v>
      </c>
      <c r="H1343" s="7" t="str">
        <f>VLOOKUP($A1343,'Medical Examinations'!$A$1:$P$2336,12,FALSE)</f>
        <v>0</v>
      </c>
      <c r="I1343" s="7" t="str">
        <f>VLOOKUP($A1343,'Medical Examinations'!$A$1:$P$2336,14,FALSE)</f>
        <v>No</v>
      </c>
      <c r="J1343" s="7" t="str">
        <f>VLOOKUP($A1343,'Medical Examinations'!$A$1:$P$2336,15,FALSE)</f>
        <v>Obesity</v>
      </c>
      <c r="K1343" s="7" t="str">
        <f>VLOOKUP($A1343,'Medical Examinations'!$A$1:$P$2336,16,FALSE)</f>
        <v>Normal</v>
      </c>
      <c r="L1343" s="12">
        <f>VLOOKUP($A1343,'Hospitalisation Details'!$A$1:$U$2344,18,FALSE)</f>
        <v>37131</v>
      </c>
      <c r="M1343" s="21">
        <f>VLOOKUP($A1343,'Hospitalisation Details'!$A$1:$U$2344,21,FALSE)</f>
        <v>8081.26</v>
      </c>
      <c r="N1343" s="9" t="str">
        <f>VLOOKUP($A1343,'Hospitalisation Details'!$A$1:$U$2344,14,FALSE)</f>
        <v>tier - 2</v>
      </c>
      <c r="O1343" s="9" t="str">
        <f>VLOOKUP($A1343,'Hospitalisation Details'!$A$1:$U$2344,15,FALSE)</f>
        <v>tier - 2</v>
      </c>
      <c r="P1343" s="9" t="str">
        <f>VLOOKUP($A1343,'Hospitalisation Details'!$A$1:$U$2344,16,FALSE)</f>
        <v>R1012</v>
      </c>
      <c r="Q1343" s="9">
        <f>VLOOKUP($A1343,'Hospitalisation Details'!$A$1:$U$2344,20,FALSE)</f>
        <v>21</v>
      </c>
    </row>
    <row r="1344" spans="1:17" ht="15.75" x14ac:dyDescent="0.25">
      <c r="A1344" s="10" t="s">
        <v>1028</v>
      </c>
      <c r="B1344" s="7" t="str">
        <f>VLOOKUP($A1344,'Customer Names'!$A$1:$E$2336,4,FALSE)</f>
        <v xml:space="preserve">  Natascia</v>
      </c>
      <c r="C1344" s="7">
        <f>VLOOKUP($A1344,'Medical Examinations'!$A$1:$P$2336,2,FALSE)</f>
        <v>37.049999999999997</v>
      </c>
      <c r="D1344" s="7">
        <f>VLOOKUP($A1344,'Medical Examinations'!$A$1:$P$2336,3,FALSE)</f>
        <v>4.74</v>
      </c>
      <c r="E1344" s="7" t="str">
        <f>VLOOKUP($A1344,'Medical Examinations'!$A$1:$P$2336,13,FALSE)</f>
        <v>No</v>
      </c>
      <c r="F1344" s="7" t="str">
        <f>VLOOKUP($A1344,'Medical Examinations'!$A$1:$P$2336,5,FALSE)</f>
        <v>No</v>
      </c>
      <c r="G1344" s="7" t="str">
        <f>VLOOKUP($A1344,'Medical Examinations'!$A$1:$P$2336,6,FALSE)</f>
        <v>Yes</v>
      </c>
      <c r="H1344" s="7">
        <f>VLOOKUP($A1344,'Medical Examinations'!$A$1:$P$2336,12,FALSE)</f>
        <v>1</v>
      </c>
      <c r="I1344" s="7" t="str">
        <f>VLOOKUP($A1344,'Medical Examinations'!$A$1:$P$2336,14,FALSE)</f>
        <v>No</v>
      </c>
      <c r="J1344" s="7" t="str">
        <f>VLOOKUP($A1344,'Medical Examinations'!$A$1:$P$2336,15,FALSE)</f>
        <v>Obesity</v>
      </c>
      <c r="K1344" s="7" t="str">
        <f>VLOOKUP($A1344,'Medical Examinations'!$A$1:$P$2336,16,FALSE)</f>
        <v>Normal</v>
      </c>
      <c r="L1344" s="12">
        <f>VLOOKUP($A1344,'Hospitalisation Details'!$A$1:$U$2344,18,FALSE)</f>
        <v>34280</v>
      </c>
      <c r="M1344" s="21">
        <f>VLOOKUP($A1344,'Hospitalisation Details'!$A$1:$U$2344,21,FALSE)</f>
        <v>8077.41</v>
      </c>
      <c r="N1344" s="9" t="str">
        <f>VLOOKUP($A1344,'Hospitalisation Details'!$A$1:$U$2344,14,FALSE)</f>
        <v>tier - 2</v>
      </c>
      <c r="O1344" s="9" t="str">
        <f>VLOOKUP($A1344,'Hospitalisation Details'!$A$1:$U$2344,15,FALSE)</f>
        <v>tier - 1</v>
      </c>
      <c r="P1344" s="9" t="str">
        <f>VLOOKUP($A1344,'Hospitalisation Details'!$A$1:$U$2344,16,FALSE)</f>
        <v>R1026</v>
      </c>
      <c r="Q1344" s="9">
        <f>VLOOKUP($A1344,'Hospitalisation Details'!$A$1:$U$2344,20,FALSE)</f>
        <v>29</v>
      </c>
    </row>
    <row r="1345" spans="1:17" ht="15.75" x14ac:dyDescent="0.25">
      <c r="A1345" s="10" t="s">
        <v>1027</v>
      </c>
      <c r="B1345" s="7" t="str">
        <f>VLOOKUP($A1345,'Customer Names'!$A$1:$E$2336,4,FALSE)</f>
        <v xml:space="preserve">  Jenny</v>
      </c>
      <c r="C1345" s="7">
        <f>VLOOKUP($A1345,'Medical Examinations'!$A$1:$P$2336,2,FALSE)</f>
        <v>18.66</v>
      </c>
      <c r="D1345" s="7">
        <f>VLOOKUP($A1345,'Medical Examinations'!$A$1:$P$2336,3,FALSE)</f>
        <v>11.35</v>
      </c>
      <c r="E1345" s="7" t="str">
        <f>VLOOKUP($A1345,'Medical Examinations'!$A$1:$P$2336,13,FALSE)</f>
        <v>No</v>
      </c>
      <c r="F1345" s="7" t="str">
        <f>VLOOKUP($A1345,'Medical Examinations'!$A$1:$P$2336,5,FALSE)</f>
        <v>No</v>
      </c>
      <c r="G1345" s="7" t="str">
        <f>VLOOKUP($A1345,'Medical Examinations'!$A$1:$P$2336,6,FALSE)</f>
        <v>No</v>
      </c>
      <c r="H1345" s="7" t="str">
        <f>VLOOKUP($A1345,'Medical Examinations'!$A$1:$P$2336,12,FALSE)</f>
        <v>0</v>
      </c>
      <c r="I1345" s="7" t="str">
        <f>VLOOKUP($A1345,'Medical Examinations'!$A$1:$P$2336,14,FALSE)</f>
        <v>No</v>
      </c>
      <c r="J1345" s="7" t="str">
        <f>VLOOKUP($A1345,'Medical Examinations'!$A$1:$P$2336,15,FALSE)</f>
        <v>Normal weight</v>
      </c>
      <c r="K1345" s="7" t="str">
        <f>VLOOKUP($A1345,'Medical Examinations'!$A$1:$P$2336,16,FALSE)</f>
        <v>Diabetes</v>
      </c>
      <c r="L1345" s="12">
        <f>VLOOKUP($A1345,'Hospitalisation Details'!$A$1:$U$2344,18,FALSE)</f>
        <v>24036</v>
      </c>
      <c r="M1345" s="21">
        <f>VLOOKUP($A1345,'Hospitalisation Details'!$A$1:$U$2344,21,FALSE)</f>
        <v>8071.57</v>
      </c>
      <c r="N1345" s="9" t="str">
        <f>VLOOKUP($A1345,'Hospitalisation Details'!$A$1:$U$2344,14,FALSE)</f>
        <v>tier - 3</v>
      </c>
      <c r="O1345" s="9" t="str">
        <f>VLOOKUP($A1345,'Hospitalisation Details'!$A$1:$U$2344,15,FALSE)</f>
        <v>tier - 1</v>
      </c>
      <c r="P1345" s="9" t="str">
        <f>VLOOKUP($A1345,'Hospitalisation Details'!$A$1:$U$2344,16,FALSE)</f>
        <v>R1011</v>
      </c>
      <c r="Q1345" s="9">
        <f>VLOOKUP($A1345,'Hospitalisation Details'!$A$1:$U$2344,20,FALSE)</f>
        <v>57</v>
      </c>
    </row>
    <row r="1346" spans="1:17" ht="15.75" x14ac:dyDescent="0.25">
      <c r="A1346" s="10" t="s">
        <v>1026</v>
      </c>
      <c r="B1346" s="7" t="str">
        <f>VLOOKUP($A1346,'Customer Names'!$A$1:$E$2336,4,FALSE)</f>
        <v xml:space="preserve">  Brian</v>
      </c>
      <c r="C1346" s="7">
        <f>VLOOKUP($A1346,'Medical Examinations'!$A$1:$P$2336,2,FALSE)</f>
        <v>36.200000000000003</v>
      </c>
      <c r="D1346" s="7">
        <f>VLOOKUP($A1346,'Medical Examinations'!$A$1:$P$2336,3,FALSE)</f>
        <v>6.81</v>
      </c>
      <c r="E1346" s="7" t="str">
        <f>VLOOKUP($A1346,'Medical Examinations'!$A$1:$P$2336,13,FALSE)</f>
        <v>Yes</v>
      </c>
      <c r="F1346" s="7" t="str">
        <f>VLOOKUP($A1346,'Medical Examinations'!$A$1:$P$2336,5,FALSE)</f>
        <v>No</v>
      </c>
      <c r="G1346" s="7" t="str">
        <f>VLOOKUP($A1346,'Medical Examinations'!$A$1:$P$2336,6,FALSE)</f>
        <v>No</v>
      </c>
      <c r="H1346" s="7">
        <f>VLOOKUP($A1346,'Medical Examinations'!$A$1:$P$2336,12,FALSE)</f>
        <v>1</v>
      </c>
      <c r="I1346" s="7" t="str">
        <f>VLOOKUP($A1346,'Medical Examinations'!$A$1:$P$2336,14,FALSE)</f>
        <v>No</v>
      </c>
      <c r="J1346" s="7" t="str">
        <f>VLOOKUP($A1346,'Medical Examinations'!$A$1:$P$2336,15,FALSE)</f>
        <v>Obesity</v>
      </c>
      <c r="K1346" s="7" t="str">
        <f>VLOOKUP($A1346,'Medical Examinations'!$A$1:$P$2336,16,FALSE)</f>
        <v>Diabetes</v>
      </c>
      <c r="L1346" s="12">
        <f>VLOOKUP($A1346,'Hospitalisation Details'!$A$1:$U$2344,18,FALSE)</f>
        <v>27743</v>
      </c>
      <c r="M1346" s="21">
        <f>VLOOKUP($A1346,'Hospitalisation Details'!$A$1:$U$2344,21,FALSE)</f>
        <v>8068.19</v>
      </c>
      <c r="N1346" s="9" t="str">
        <f>VLOOKUP($A1346,'Hospitalisation Details'!$A$1:$U$2344,14,FALSE)</f>
        <v>tier - 3</v>
      </c>
      <c r="O1346" s="9" t="str">
        <f>VLOOKUP($A1346,'Hospitalisation Details'!$A$1:$U$2344,15,FALSE)</f>
        <v>tier - 2</v>
      </c>
      <c r="P1346" s="9" t="str">
        <f>VLOOKUP($A1346,'Hospitalisation Details'!$A$1:$U$2344,16,FALSE)</f>
        <v>R1011</v>
      </c>
      <c r="Q1346" s="9">
        <f>VLOOKUP($A1346,'Hospitalisation Details'!$A$1:$U$2344,20,FALSE)</f>
        <v>47</v>
      </c>
    </row>
    <row r="1347" spans="1:17" ht="15.75" x14ac:dyDescent="0.25">
      <c r="A1347" s="10" t="s">
        <v>1025</v>
      </c>
      <c r="B1347" s="7" t="str">
        <f>VLOOKUP($A1347,'Customer Names'!$A$1:$E$2336,4,FALSE)</f>
        <v xml:space="preserve">  Monica</v>
      </c>
      <c r="C1347" s="7">
        <f>VLOOKUP($A1347,'Medical Examinations'!$A$1:$P$2336,2,FALSE)</f>
        <v>18.87</v>
      </c>
      <c r="D1347" s="7">
        <f>VLOOKUP($A1347,'Medical Examinations'!$A$1:$P$2336,3,FALSE)</f>
        <v>8.06</v>
      </c>
      <c r="E1347" s="7" t="str">
        <f>VLOOKUP($A1347,'Medical Examinations'!$A$1:$P$2336,13,FALSE)</f>
        <v>No</v>
      </c>
      <c r="F1347" s="7" t="str">
        <f>VLOOKUP($A1347,'Medical Examinations'!$A$1:$P$2336,5,FALSE)</f>
        <v>No</v>
      </c>
      <c r="G1347" s="7" t="str">
        <f>VLOOKUP($A1347,'Medical Examinations'!$A$1:$P$2336,6,FALSE)</f>
        <v>No</v>
      </c>
      <c r="H1347" s="7" t="str">
        <f>VLOOKUP($A1347,'Medical Examinations'!$A$1:$P$2336,12,FALSE)</f>
        <v>0</v>
      </c>
      <c r="I1347" s="7" t="str">
        <f>VLOOKUP($A1347,'Medical Examinations'!$A$1:$P$2336,14,FALSE)</f>
        <v>No</v>
      </c>
      <c r="J1347" s="7" t="str">
        <f>VLOOKUP($A1347,'Medical Examinations'!$A$1:$P$2336,15,FALSE)</f>
        <v>Normal weight</v>
      </c>
      <c r="K1347" s="7" t="str">
        <f>VLOOKUP($A1347,'Medical Examinations'!$A$1:$P$2336,16,FALSE)</f>
        <v>Diabetes</v>
      </c>
      <c r="L1347" s="12">
        <f>VLOOKUP($A1347,'Hospitalisation Details'!$A$1:$U$2344,18,FALSE)</f>
        <v>23965</v>
      </c>
      <c r="M1347" s="21">
        <f>VLOOKUP($A1347,'Hospitalisation Details'!$A$1:$U$2344,21,FALSE)</f>
        <v>8067.83</v>
      </c>
      <c r="N1347" s="9" t="str">
        <f>VLOOKUP($A1347,'Hospitalisation Details'!$A$1:$U$2344,14,FALSE)</f>
        <v>tier - 3</v>
      </c>
      <c r="O1347" s="9" t="str">
        <f>VLOOKUP($A1347,'Hospitalisation Details'!$A$1:$U$2344,15,FALSE)</f>
        <v>tier - 1</v>
      </c>
      <c r="P1347" s="9" t="str">
        <f>VLOOKUP($A1347,'Hospitalisation Details'!$A$1:$U$2344,16,FALSE)</f>
        <v>R1013</v>
      </c>
      <c r="Q1347" s="9">
        <f>VLOOKUP($A1347,'Hospitalisation Details'!$A$1:$U$2344,20,FALSE)</f>
        <v>57</v>
      </c>
    </row>
    <row r="1348" spans="1:17" ht="15.75" x14ac:dyDescent="0.25">
      <c r="A1348" s="10" t="s">
        <v>1024</v>
      </c>
      <c r="B1348" s="7" t="str">
        <f>VLOOKUP($A1348,'Customer Names'!$A$1:$E$2336,4,FALSE)</f>
        <v xml:space="preserve">  Tyler</v>
      </c>
      <c r="C1348" s="7">
        <f>VLOOKUP($A1348,'Medical Examinations'!$A$1:$P$2336,2,FALSE)</f>
        <v>32.299999999999997</v>
      </c>
      <c r="D1348" s="7">
        <f>VLOOKUP($A1348,'Medical Examinations'!$A$1:$P$2336,3,FALSE)</f>
        <v>6.74</v>
      </c>
      <c r="E1348" s="7" t="str">
        <f>VLOOKUP($A1348,'Medical Examinations'!$A$1:$P$2336,13,FALSE)</f>
        <v>Yes</v>
      </c>
      <c r="F1348" s="7" t="str">
        <f>VLOOKUP($A1348,'Medical Examinations'!$A$1:$P$2336,5,FALSE)</f>
        <v>No</v>
      </c>
      <c r="G1348" s="7" t="str">
        <f>VLOOKUP($A1348,'Medical Examinations'!$A$1:$P$2336,6,FALSE)</f>
        <v>No</v>
      </c>
      <c r="H1348" s="7">
        <f>VLOOKUP($A1348,'Medical Examinations'!$A$1:$P$2336,12,FALSE)</f>
        <v>1</v>
      </c>
      <c r="I1348" s="7" t="str">
        <f>VLOOKUP($A1348,'Medical Examinations'!$A$1:$P$2336,14,FALSE)</f>
        <v>No</v>
      </c>
      <c r="J1348" s="7" t="str">
        <f>VLOOKUP($A1348,'Medical Examinations'!$A$1:$P$2336,15,FALSE)</f>
        <v>Obesity</v>
      </c>
      <c r="K1348" s="7" t="str">
        <f>VLOOKUP($A1348,'Medical Examinations'!$A$1:$P$2336,16,FALSE)</f>
        <v>Diabetes</v>
      </c>
      <c r="L1348" s="12">
        <f>VLOOKUP($A1348,'Hospitalisation Details'!$A$1:$U$2344,18,FALSE)</f>
        <v>27573</v>
      </c>
      <c r="M1348" s="21">
        <f>VLOOKUP($A1348,'Hospitalisation Details'!$A$1:$U$2344,21,FALSE)</f>
        <v>8062.76</v>
      </c>
      <c r="N1348" s="9" t="str">
        <f>VLOOKUP($A1348,'Hospitalisation Details'!$A$1:$U$2344,14,FALSE)</f>
        <v>tier - 3</v>
      </c>
      <c r="O1348" s="9" t="str">
        <f>VLOOKUP($A1348,'Hospitalisation Details'!$A$1:$U$2344,15,FALSE)</f>
        <v>tier - 3</v>
      </c>
      <c r="P1348" s="9" t="str">
        <f>VLOOKUP($A1348,'Hospitalisation Details'!$A$1:$U$2344,16,FALSE)</f>
        <v>R1011</v>
      </c>
      <c r="Q1348" s="9">
        <f>VLOOKUP($A1348,'Hospitalisation Details'!$A$1:$U$2344,20,FALSE)</f>
        <v>47</v>
      </c>
    </row>
    <row r="1349" spans="1:17" ht="15.75" x14ac:dyDescent="0.25">
      <c r="A1349" s="10" t="s">
        <v>1023</v>
      </c>
      <c r="B1349" s="7" t="str">
        <f>VLOOKUP($A1349,'Customer Names'!$A$1:$E$2336,4,FALSE)</f>
        <v xml:space="preserve">  Kelly C</v>
      </c>
      <c r="C1349" s="7">
        <f>VLOOKUP($A1349,'Medical Examinations'!$A$1:$P$2336,2,FALSE)</f>
        <v>22.64</v>
      </c>
      <c r="D1349" s="7">
        <f>VLOOKUP($A1349,'Medical Examinations'!$A$1:$P$2336,3,FALSE)</f>
        <v>6.54</v>
      </c>
      <c r="E1349" s="7" t="str">
        <f>VLOOKUP($A1349,'Medical Examinations'!$A$1:$P$2336,13,FALSE)</f>
        <v>Yes</v>
      </c>
      <c r="F1349" s="7" t="str">
        <f>VLOOKUP($A1349,'Medical Examinations'!$A$1:$P$2336,5,FALSE)</f>
        <v>No</v>
      </c>
      <c r="G1349" s="7" t="str">
        <f>VLOOKUP($A1349,'Medical Examinations'!$A$1:$P$2336,6,FALSE)</f>
        <v>No</v>
      </c>
      <c r="H1349" s="7">
        <f>VLOOKUP($A1349,'Medical Examinations'!$A$1:$P$2336,12,FALSE)</f>
        <v>2</v>
      </c>
      <c r="I1349" s="7" t="str">
        <f>VLOOKUP($A1349,'Medical Examinations'!$A$1:$P$2336,14,FALSE)</f>
        <v>No</v>
      </c>
      <c r="J1349" s="7" t="str">
        <f>VLOOKUP($A1349,'Medical Examinations'!$A$1:$P$2336,15,FALSE)</f>
        <v>Normal weight</v>
      </c>
      <c r="K1349" s="7" t="str">
        <f>VLOOKUP($A1349,'Medical Examinations'!$A$1:$P$2336,16,FALSE)</f>
        <v>Diabetes</v>
      </c>
      <c r="L1349" s="12">
        <f>VLOOKUP($A1349,'Hospitalisation Details'!$A$1:$U$2344,18,FALSE)</f>
        <v>25914</v>
      </c>
      <c r="M1349" s="21">
        <f>VLOOKUP($A1349,'Hospitalisation Details'!$A$1:$U$2344,21,FALSE)</f>
        <v>8062.31</v>
      </c>
      <c r="N1349" s="9" t="str">
        <f>VLOOKUP($A1349,'Hospitalisation Details'!$A$1:$U$2344,14,FALSE)</f>
        <v>tier - 2</v>
      </c>
      <c r="O1349" s="9" t="str">
        <f>VLOOKUP($A1349,'Hospitalisation Details'!$A$1:$U$2344,15,FALSE)</f>
        <v>tier - 1</v>
      </c>
      <c r="P1349" s="9" t="str">
        <f>VLOOKUP($A1349,'Hospitalisation Details'!$A$1:$U$2344,16,FALSE)</f>
        <v>R1013</v>
      </c>
      <c r="Q1349" s="9">
        <f>VLOOKUP($A1349,'Hospitalisation Details'!$A$1:$U$2344,20,FALSE)</f>
        <v>52</v>
      </c>
    </row>
    <row r="1350" spans="1:17" ht="15.75" x14ac:dyDescent="0.25">
      <c r="A1350" s="10" t="s">
        <v>1022</v>
      </c>
      <c r="B1350" s="7" t="str">
        <f>VLOOKUP($A1350,'Customer Names'!$A$1:$E$2336,4,FALSE)</f>
        <v xml:space="preserve">  Emily</v>
      </c>
      <c r="C1350" s="7">
        <f>VLOOKUP($A1350,'Medical Examinations'!$A$1:$P$2336,2,FALSE)</f>
        <v>28.69</v>
      </c>
      <c r="D1350" s="7">
        <f>VLOOKUP($A1350,'Medical Examinations'!$A$1:$P$2336,3,FALSE)</f>
        <v>5.4</v>
      </c>
      <c r="E1350" s="7" t="str">
        <f>VLOOKUP($A1350,'Medical Examinations'!$A$1:$P$2336,13,FALSE)</f>
        <v>No</v>
      </c>
      <c r="F1350" s="7" t="str">
        <f>VLOOKUP($A1350,'Medical Examinations'!$A$1:$P$2336,5,FALSE)</f>
        <v>No</v>
      </c>
      <c r="G1350" s="7" t="str">
        <f>VLOOKUP($A1350,'Medical Examinations'!$A$1:$P$2336,6,FALSE)</f>
        <v>No</v>
      </c>
      <c r="H1350" s="7" t="str">
        <f>VLOOKUP($A1350,'Medical Examinations'!$A$1:$P$2336,12,FALSE)</f>
        <v>0</v>
      </c>
      <c r="I1350" s="7" t="str">
        <f>VLOOKUP($A1350,'Medical Examinations'!$A$1:$P$2336,14,FALSE)</f>
        <v>No</v>
      </c>
      <c r="J1350" s="7" t="str">
        <f>VLOOKUP($A1350,'Medical Examinations'!$A$1:$P$2336,15,FALSE)</f>
        <v>Over weight</v>
      </c>
      <c r="K1350" s="7" t="str">
        <f>VLOOKUP($A1350,'Medical Examinations'!$A$1:$P$2336,16,FALSE)</f>
        <v>Normal</v>
      </c>
      <c r="L1350" s="12">
        <f>VLOOKUP($A1350,'Hospitalisation Details'!$A$1:$U$2344,18,FALSE)</f>
        <v>30312</v>
      </c>
      <c r="M1350" s="21">
        <f>VLOOKUP($A1350,'Hospitalisation Details'!$A$1:$U$2344,21,FALSE)</f>
        <v>8059.68</v>
      </c>
      <c r="N1350" s="9" t="str">
        <f>VLOOKUP($A1350,'Hospitalisation Details'!$A$1:$U$2344,14,FALSE)</f>
        <v>tier - 2</v>
      </c>
      <c r="O1350" s="9" t="str">
        <f>VLOOKUP($A1350,'Hospitalisation Details'!$A$1:$U$2344,15,FALSE)</f>
        <v>tier - 3</v>
      </c>
      <c r="P1350" s="9" t="str">
        <f>VLOOKUP($A1350,'Hospitalisation Details'!$A$1:$U$2344,16,FALSE)</f>
        <v>R1012</v>
      </c>
      <c r="Q1350" s="9">
        <f>VLOOKUP($A1350,'Hospitalisation Details'!$A$1:$U$2344,20,FALSE)</f>
        <v>40</v>
      </c>
    </row>
    <row r="1351" spans="1:17" ht="15.75" x14ac:dyDescent="0.25">
      <c r="A1351" s="10" t="s">
        <v>1021</v>
      </c>
      <c r="B1351" s="7" t="str">
        <f>VLOOKUP($A1351,'Customer Names'!$A$1:$E$2336,4,FALSE)</f>
        <v xml:space="preserve">  James V</v>
      </c>
      <c r="C1351" s="7">
        <f>VLOOKUP($A1351,'Medical Examinations'!$A$1:$P$2336,2,FALSE)</f>
        <v>28.16</v>
      </c>
      <c r="D1351" s="7">
        <f>VLOOKUP($A1351,'Medical Examinations'!$A$1:$P$2336,3,FALSE)</f>
        <v>5.58</v>
      </c>
      <c r="E1351" s="7" t="str">
        <f>VLOOKUP($A1351,'Medical Examinations'!$A$1:$P$2336,13,FALSE)</f>
        <v>Yes</v>
      </c>
      <c r="F1351" s="7" t="str">
        <f>VLOOKUP($A1351,'Medical Examinations'!$A$1:$P$2336,5,FALSE)</f>
        <v>No</v>
      </c>
      <c r="G1351" s="7" t="str">
        <f>VLOOKUP($A1351,'Medical Examinations'!$A$1:$P$2336,6,FALSE)</f>
        <v>No</v>
      </c>
      <c r="H1351" s="7" t="str">
        <f>VLOOKUP($A1351,'Medical Examinations'!$A$1:$P$2336,12,FALSE)</f>
        <v>0</v>
      </c>
      <c r="I1351" s="7" t="str">
        <f>VLOOKUP($A1351,'Medical Examinations'!$A$1:$P$2336,14,FALSE)</f>
        <v>No</v>
      </c>
      <c r="J1351" s="7" t="str">
        <f>VLOOKUP($A1351,'Medical Examinations'!$A$1:$P$2336,15,FALSE)</f>
        <v>Over weight</v>
      </c>
      <c r="K1351" s="7" t="str">
        <f>VLOOKUP($A1351,'Medical Examinations'!$A$1:$P$2336,16,FALSE)</f>
        <v>Normal</v>
      </c>
      <c r="L1351" s="12">
        <f>VLOOKUP($A1351,'Hospitalisation Details'!$A$1:$U$2344,18,FALSE)</f>
        <v>31379</v>
      </c>
      <c r="M1351" s="21">
        <f>VLOOKUP($A1351,'Hospitalisation Details'!$A$1:$U$2344,21,FALSE)</f>
        <v>8059.06</v>
      </c>
      <c r="N1351" s="9" t="str">
        <f>VLOOKUP($A1351,'Hospitalisation Details'!$A$1:$U$2344,14,FALSE)</f>
        <v>tier - 2</v>
      </c>
      <c r="O1351" s="9" t="str">
        <f>VLOOKUP($A1351,'Hospitalisation Details'!$A$1:$U$2344,15,FALSE)</f>
        <v>tier - 3</v>
      </c>
      <c r="P1351" s="9" t="str">
        <f>VLOOKUP($A1351,'Hospitalisation Details'!$A$1:$U$2344,16,FALSE)</f>
        <v>R1012</v>
      </c>
      <c r="Q1351" s="9">
        <f>VLOOKUP($A1351,'Hospitalisation Details'!$A$1:$U$2344,20,FALSE)</f>
        <v>37</v>
      </c>
    </row>
    <row r="1352" spans="1:17" ht="15.75" x14ac:dyDescent="0.25">
      <c r="A1352" s="10" t="s">
        <v>1020</v>
      </c>
      <c r="B1352" s="7" t="str">
        <f>VLOOKUP($A1352,'Customer Names'!$A$1:$E$2336,4,FALSE)</f>
        <v xml:space="preserve">  Angie</v>
      </c>
      <c r="C1352" s="7">
        <f>VLOOKUP($A1352,'Medical Examinations'!$A$1:$P$2336,2,FALSE)</f>
        <v>45.54</v>
      </c>
      <c r="D1352" s="7">
        <f>VLOOKUP($A1352,'Medical Examinations'!$A$1:$P$2336,3,FALSE)</f>
        <v>5.84</v>
      </c>
      <c r="E1352" s="7" t="str">
        <f>VLOOKUP($A1352,'Medical Examinations'!$A$1:$P$2336,13,FALSE)</f>
        <v>No</v>
      </c>
      <c r="F1352" s="7" t="str">
        <f>VLOOKUP($A1352,'Medical Examinations'!$A$1:$P$2336,5,FALSE)</f>
        <v>No</v>
      </c>
      <c r="G1352" s="7" t="str">
        <f>VLOOKUP($A1352,'Medical Examinations'!$A$1:$P$2336,6,FALSE)</f>
        <v>Yes</v>
      </c>
      <c r="H1352" s="7">
        <f>VLOOKUP($A1352,'Medical Examinations'!$A$1:$P$2336,12,FALSE)</f>
        <v>1</v>
      </c>
      <c r="I1352" s="7" t="str">
        <f>VLOOKUP($A1352,'Medical Examinations'!$A$1:$P$2336,14,FALSE)</f>
        <v>No</v>
      </c>
      <c r="J1352" s="7" t="str">
        <f>VLOOKUP($A1352,'Medical Examinations'!$A$1:$P$2336,15,FALSE)</f>
        <v>Obesity</v>
      </c>
      <c r="K1352" s="7" t="str">
        <f>VLOOKUP($A1352,'Medical Examinations'!$A$1:$P$2336,16,FALSE)</f>
        <v>Prediabetes</v>
      </c>
      <c r="L1352" s="12">
        <f>VLOOKUP($A1352,'Hospitalisation Details'!$A$1:$U$2344,18,FALSE)</f>
        <v>37967</v>
      </c>
      <c r="M1352" s="21">
        <f>VLOOKUP($A1352,'Hospitalisation Details'!$A$1:$U$2344,21,FALSE)</f>
        <v>8035.64</v>
      </c>
      <c r="N1352" s="9" t="str">
        <f>VLOOKUP($A1352,'Hospitalisation Details'!$A$1:$U$2344,14,FALSE)</f>
        <v>tier - 2</v>
      </c>
      <c r="O1352" s="9" t="str">
        <f>VLOOKUP($A1352,'Hospitalisation Details'!$A$1:$U$2344,15,FALSE)</f>
        <v>tier - 2</v>
      </c>
      <c r="P1352" s="9" t="str">
        <f>VLOOKUP($A1352,'Hospitalisation Details'!$A$1:$U$2344,16,FALSE)</f>
        <v>R1012</v>
      </c>
      <c r="Q1352" s="9">
        <f>VLOOKUP($A1352,'Hospitalisation Details'!$A$1:$U$2344,20,FALSE)</f>
        <v>19</v>
      </c>
    </row>
    <row r="1353" spans="1:17" ht="15.75" x14ac:dyDescent="0.25">
      <c r="A1353" s="10" t="s">
        <v>1019</v>
      </c>
      <c r="B1353" s="7" t="str">
        <f>VLOOKUP($A1353,'Customer Names'!$A$1:$E$2336,4,FALSE)</f>
        <v xml:space="preserve">  Michael J</v>
      </c>
      <c r="C1353" s="7">
        <f>VLOOKUP($A1353,'Medical Examinations'!$A$1:$P$2336,2,FALSE)</f>
        <v>28.7</v>
      </c>
      <c r="D1353" s="7">
        <f>VLOOKUP($A1353,'Medical Examinations'!$A$1:$P$2336,3,FALSE)</f>
        <v>4.2</v>
      </c>
      <c r="E1353" s="7" t="str">
        <f>VLOOKUP($A1353,'Medical Examinations'!$A$1:$P$2336,13,FALSE)</f>
        <v>No</v>
      </c>
      <c r="F1353" s="7" t="str">
        <f>VLOOKUP($A1353,'Medical Examinations'!$A$1:$P$2336,5,FALSE)</f>
        <v>No</v>
      </c>
      <c r="G1353" s="7" t="str">
        <f>VLOOKUP($A1353,'Medical Examinations'!$A$1:$P$2336,6,FALSE)</f>
        <v>No</v>
      </c>
      <c r="H1353" s="7" t="str">
        <f>VLOOKUP($A1353,'Medical Examinations'!$A$1:$P$2336,12,FALSE)</f>
        <v>0</v>
      </c>
      <c r="I1353" s="7" t="str">
        <f>VLOOKUP($A1353,'Medical Examinations'!$A$1:$P$2336,14,FALSE)</f>
        <v>No</v>
      </c>
      <c r="J1353" s="7" t="str">
        <f>VLOOKUP($A1353,'Medical Examinations'!$A$1:$P$2336,15,FALSE)</f>
        <v>Over weight</v>
      </c>
      <c r="K1353" s="7" t="str">
        <f>VLOOKUP($A1353,'Medical Examinations'!$A$1:$P$2336,16,FALSE)</f>
        <v>Normal</v>
      </c>
      <c r="L1353" s="12">
        <f>VLOOKUP($A1353,'Hospitalisation Details'!$A$1:$U$2344,18,FALSE)</f>
        <v>28435</v>
      </c>
      <c r="M1353" s="21">
        <f>VLOOKUP($A1353,'Hospitalisation Details'!$A$1:$U$2344,21,FALSE)</f>
        <v>8027.97</v>
      </c>
      <c r="N1353" s="9" t="str">
        <f>VLOOKUP($A1353,'Hospitalisation Details'!$A$1:$U$2344,14,FALSE)</f>
        <v>tier - 3</v>
      </c>
      <c r="O1353" s="9" t="str">
        <f>VLOOKUP($A1353,'Hospitalisation Details'!$A$1:$U$2344,15,FALSE)</f>
        <v>tier - 2</v>
      </c>
      <c r="P1353" s="9" t="str">
        <f>VLOOKUP($A1353,'Hospitalisation Details'!$A$1:$U$2344,16,FALSE)</f>
        <v>R1011</v>
      </c>
      <c r="Q1353" s="9">
        <f>VLOOKUP($A1353,'Hospitalisation Details'!$A$1:$U$2344,20,FALSE)</f>
        <v>45</v>
      </c>
    </row>
    <row r="1354" spans="1:17" ht="15.75" x14ac:dyDescent="0.25">
      <c r="A1354" s="10" t="s">
        <v>1018</v>
      </c>
      <c r="B1354" s="7" t="str">
        <f>VLOOKUP($A1354,'Customer Names'!$A$1:$E$2336,4,FALSE)</f>
        <v xml:space="preserve">  Sabina</v>
      </c>
      <c r="C1354" s="7">
        <f>VLOOKUP($A1354,'Medical Examinations'!$A$1:$P$2336,2,FALSE)</f>
        <v>27.74</v>
      </c>
      <c r="D1354" s="7">
        <f>VLOOKUP($A1354,'Medical Examinations'!$A$1:$P$2336,3,FALSE)</f>
        <v>6.06</v>
      </c>
      <c r="E1354" s="7" t="str">
        <f>VLOOKUP($A1354,'Medical Examinations'!$A$1:$P$2336,13,FALSE)</f>
        <v>Yes</v>
      </c>
      <c r="F1354" s="7" t="str">
        <f>VLOOKUP($A1354,'Medical Examinations'!$A$1:$P$2336,5,FALSE)</f>
        <v>No</v>
      </c>
      <c r="G1354" s="7" t="str">
        <f>VLOOKUP($A1354,'Medical Examinations'!$A$1:$P$2336,6,FALSE)</f>
        <v>No</v>
      </c>
      <c r="H1354" s="7" t="str">
        <f>VLOOKUP($A1354,'Medical Examinations'!$A$1:$P$2336,12,FALSE)</f>
        <v>0</v>
      </c>
      <c r="I1354" s="7" t="str">
        <f>VLOOKUP($A1354,'Medical Examinations'!$A$1:$P$2336,14,FALSE)</f>
        <v>No</v>
      </c>
      <c r="J1354" s="7" t="str">
        <f>VLOOKUP($A1354,'Medical Examinations'!$A$1:$P$2336,15,FALSE)</f>
        <v>Over weight</v>
      </c>
      <c r="K1354" s="7" t="str">
        <f>VLOOKUP($A1354,'Medical Examinations'!$A$1:$P$2336,16,FALSE)</f>
        <v>Prediabetes</v>
      </c>
      <c r="L1354" s="12">
        <f>VLOOKUP($A1354,'Hospitalisation Details'!$A$1:$U$2344,18,FALSE)</f>
        <v>28114</v>
      </c>
      <c r="M1354" s="21">
        <f>VLOOKUP($A1354,'Hospitalisation Details'!$A$1:$U$2344,21,FALSE)</f>
        <v>8026.67</v>
      </c>
      <c r="N1354" s="9" t="str">
        <f>VLOOKUP($A1354,'Hospitalisation Details'!$A$1:$U$2344,14,FALSE)</f>
        <v>tier - 2</v>
      </c>
      <c r="O1354" s="9" t="str">
        <f>VLOOKUP($A1354,'Hospitalisation Details'!$A$1:$U$2344,15,FALSE)</f>
        <v>tier - 2</v>
      </c>
      <c r="P1354" s="9" t="str">
        <f>VLOOKUP($A1354,'Hospitalisation Details'!$A$1:$U$2344,16,FALSE)</f>
        <v>R1012</v>
      </c>
      <c r="Q1354" s="9">
        <f>VLOOKUP($A1354,'Hospitalisation Details'!$A$1:$U$2344,20,FALSE)</f>
        <v>46</v>
      </c>
    </row>
    <row r="1355" spans="1:17" ht="15.75" x14ac:dyDescent="0.25">
      <c r="A1355" s="10" t="s">
        <v>1017</v>
      </c>
      <c r="B1355" s="7" t="str">
        <f>VLOOKUP($A1355,'Customer Names'!$A$1:$E$2336,4,FALSE)</f>
        <v xml:space="preserve">  Amy C</v>
      </c>
      <c r="C1355" s="7">
        <f>VLOOKUP($A1355,'Medical Examinations'!$A$1:$P$2336,2,FALSE)</f>
        <v>36.954999999999998</v>
      </c>
      <c r="D1355" s="7">
        <f>VLOOKUP($A1355,'Medical Examinations'!$A$1:$P$2336,3,FALSE)</f>
        <v>7.57</v>
      </c>
      <c r="E1355" s="7" t="str">
        <f>VLOOKUP($A1355,'Medical Examinations'!$A$1:$P$2336,13,FALSE)</f>
        <v>No</v>
      </c>
      <c r="F1355" s="7" t="str">
        <f>VLOOKUP($A1355,'Medical Examinations'!$A$1:$P$2336,5,FALSE)</f>
        <v>No</v>
      </c>
      <c r="G1355" s="7" t="str">
        <f>VLOOKUP($A1355,'Medical Examinations'!$A$1:$P$2336,6,FALSE)</f>
        <v>No</v>
      </c>
      <c r="H1355" s="7" t="str">
        <f>VLOOKUP($A1355,'Medical Examinations'!$A$1:$P$2336,12,FALSE)</f>
        <v>0</v>
      </c>
      <c r="I1355" s="7" t="str">
        <f>VLOOKUP($A1355,'Medical Examinations'!$A$1:$P$2336,14,FALSE)</f>
        <v>No</v>
      </c>
      <c r="J1355" s="7" t="str">
        <f>VLOOKUP($A1355,'Medical Examinations'!$A$1:$P$2336,15,FALSE)</f>
        <v>Obesity</v>
      </c>
      <c r="K1355" s="7" t="str">
        <f>VLOOKUP($A1355,'Medical Examinations'!$A$1:$P$2336,16,FALSE)</f>
        <v>Diabetes</v>
      </c>
      <c r="L1355" s="12">
        <f>VLOOKUP($A1355,'Hospitalisation Details'!$A$1:$U$2344,18,FALSE)</f>
        <v>28688</v>
      </c>
      <c r="M1355" s="21">
        <f>VLOOKUP($A1355,'Hospitalisation Details'!$A$1:$U$2344,21,FALSE)</f>
        <v>8023.14</v>
      </c>
      <c r="N1355" s="9" t="str">
        <f>VLOOKUP($A1355,'Hospitalisation Details'!$A$1:$U$2344,14,FALSE)</f>
        <v>tier - 2</v>
      </c>
      <c r="O1355" s="9" t="str">
        <f>VLOOKUP($A1355,'Hospitalisation Details'!$A$1:$U$2344,15,FALSE)</f>
        <v>tier - 3</v>
      </c>
      <c r="P1355" s="9" t="str">
        <f>VLOOKUP($A1355,'Hospitalisation Details'!$A$1:$U$2344,16,FALSE)</f>
        <v>R1012</v>
      </c>
      <c r="Q1355" s="9">
        <f>VLOOKUP($A1355,'Hospitalisation Details'!$A$1:$U$2344,20,FALSE)</f>
        <v>44</v>
      </c>
    </row>
    <row r="1356" spans="1:17" ht="15.75" x14ac:dyDescent="0.25">
      <c r="A1356" s="10" t="s">
        <v>1016</v>
      </c>
      <c r="B1356" s="7" t="str">
        <f>VLOOKUP($A1356,'Customer Names'!$A$1:$E$2336,4,FALSE)</f>
        <v xml:space="preserve">  Victoria U</v>
      </c>
      <c r="C1356" s="7">
        <f>VLOOKUP($A1356,'Medical Examinations'!$A$1:$P$2336,2,FALSE)</f>
        <v>30.69</v>
      </c>
      <c r="D1356" s="7">
        <f>VLOOKUP($A1356,'Medical Examinations'!$A$1:$P$2336,3,FALSE)</f>
        <v>6.15</v>
      </c>
      <c r="E1356" s="7" t="str">
        <f>VLOOKUP($A1356,'Medical Examinations'!$A$1:$P$2336,13,FALSE)</f>
        <v>No</v>
      </c>
      <c r="F1356" s="7" t="str">
        <f>VLOOKUP($A1356,'Medical Examinations'!$A$1:$P$2336,5,FALSE)</f>
        <v>No</v>
      </c>
      <c r="G1356" s="7" t="str">
        <f>VLOOKUP($A1356,'Medical Examinations'!$A$1:$P$2336,6,FALSE)</f>
        <v>No</v>
      </c>
      <c r="H1356" s="7" t="str">
        <f>VLOOKUP($A1356,'Medical Examinations'!$A$1:$P$2336,12,FALSE)</f>
        <v>0</v>
      </c>
      <c r="I1356" s="7" t="str">
        <f>VLOOKUP($A1356,'Medical Examinations'!$A$1:$P$2336,14,FALSE)</f>
        <v>No</v>
      </c>
      <c r="J1356" s="7" t="str">
        <f>VLOOKUP($A1356,'Medical Examinations'!$A$1:$P$2336,15,FALSE)</f>
        <v>Obesity</v>
      </c>
      <c r="K1356" s="7" t="str">
        <f>VLOOKUP($A1356,'Medical Examinations'!$A$1:$P$2336,16,FALSE)</f>
        <v>Prediabetes</v>
      </c>
      <c r="L1356" s="12">
        <f>VLOOKUP($A1356,'Hospitalisation Details'!$A$1:$U$2344,18,FALSE)</f>
        <v>32815</v>
      </c>
      <c r="M1356" s="21">
        <f>VLOOKUP($A1356,'Hospitalisation Details'!$A$1:$U$2344,21,FALSE)</f>
        <v>8021.11</v>
      </c>
      <c r="N1356" s="9" t="str">
        <f>VLOOKUP($A1356,'Hospitalisation Details'!$A$1:$U$2344,14,FALSE)</f>
        <v>tier - 2</v>
      </c>
      <c r="O1356" s="9" t="str">
        <f>VLOOKUP($A1356,'Hospitalisation Details'!$A$1:$U$2344,15,FALSE)</f>
        <v>tier - 1</v>
      </c>
      <c r="P1356" s="9" t="str">
        <f>VLOOKUP($A1356,'Hospitalisation Details'!$A$1:$U$2344,16,FALSE)</f>
        <v>R1012</v>
      </c>
      <c r="Q1356" s="9">
        <f>VLOOKUP($A1356,'Hospitalisation Details'!$A$1:$U$2344,20,FALSE)</f>
        <v>33</v>
      </c>
    </row>
    <row r="1357" spans="1:17" ht="15.75" x14ac:dyDescent="0.25">
      <c r="A1357" s="10" t="s">
        <v>1015</v>
      </c>
      <c r="B1357" s="7" t="str">
        <f>VLOOKUP($A1357,'Customer Names'!$A$1:$E$2336,4,FALSE)</f>
        <v xml:space="preserve">  Amelia B</v>
      </c>
      <c r="C1357" s="7">
        <f>VLOOKUP($A1357,'Medical Examinations'!$A$1:$P$2336,2,FALSE)</f>
        <v>24.984999999999999</v>
      </c>
      <c r="D1357" s="7">
        <f>VLOOKUP($A1357,'Medical Examinations'!$A$1:$P$2336,3,FALSE)</f>
        <v>4.5599999999999996</v>
      </c>
      <c r="E1357" s="7" t="str">
        <f>VLOOKUP($A1357,'Medical Examinations'!$A$1:$P$2336,13,FALSE)</f>
        <v>No</v>
      </c>
      <c r="F1357" s="7" t="str">
        <f>VLOOKUP($A1357,'Medical Examinations'!$A$1:$P$2336,5,FALSE)</f>
        <v>No</v>
      </c>
      <c r="G1357" s="7" t="str">
        <f>VLOOKUP($A1357,'Medical Examinations'!$A$1:$P$2336,6,FALSE)</f>
        <v>No</v>
      </c>
      <c r="H1357" s="7" t="str">
        <f>VLOOKUP($A1357,'Medical Examinations'!$A$1:$P$2336,12,FALSE)</f>
        <v>0</v>
      </c>
      <c r="I1357" s="7" t="str">
        <f>VLOOKUP($A1357,'Medical Examinations'!$A$1:$P$2336,14,FALSE)</f>
        <v>No</v>
      </c>
      <c r="J1357" s="7" t="str">
        <f>VLOOKUP($A1357,'Medical Examinations'!$A$1:$P$2336,15,FALSE)</f>
        <v>Normal weight</v>
      </c>
      <c r="K1357" s="7" t="str">
        <f>VLOOKUP($A1357,'Medical Examinations'!$A$1:$P$2336,16,FALSE)</f>
        <v>Normal</v>
      </c>
      <c r="L1357" s="12">
        <f>VLOOKUP($A1357,'Hospitalisation Details'!$A$1:$U$2344,18,FALSE)</f>
        <v>29533</v>
      </c>
      <c r="M1357" s="21">
        <f>VLOOKUP($A1357,'Hospitalisation Details'!$A$1:$U$2344,21,FALSE)</f>
        <v>8017.06</v>
      </c>
      <c r="N1357" s="9" t="str">
        <f>VLOOKUP($A1357,'Hospitalisation Details'!$A$1:$U$2344,14,FALSE)</f>
        <v>tier - 2</v>
      </c>
      <c r="O1357" s="9" t="str">
        <f>VLOOKUP($A1357,'Hospitalisation Details'!$A$1:$U$2344,15,FALSE)</f>
        <v>tier - 2</v>
      </c>
      <c r="P1357" s="9" t="str">
        <f>VLOOKUP($A1357,'Hospitalisation Details'!$A$1:$U$2344,16,FALSE)</f>
        <v>R1012</v>
      </c>
      <c r="Q1357" s="9">
        <f>VLOOKUP($A1357,'Hospitalisation Details'!$A$1:$U$2344,20,FALSE)</f>
        <v>42</v>
      </c>
    </row>
    <row r="1358" spans="1:17" ht="15.75" x14ac:dyDescent="0.25">
      <c r="A1358" s="10" t="s">
        <v>1014</v>
      </c>
      <c r="B1358" s="7" t="str">
        <f>VLOOKUP($A1358,'Customer Names'!$A$1:$E$2336,4,FALSE)</f>
        <v xml:space="preserve">  Jackie J</v>
      </c>
      <c r="C1358" s="7">
        <f>VLOOKUP($A1358,'Medical Examinations'!$A$1:$P$2336,2,FALSE)</f>
        <v>39.42</v>
      </c>
      <c r="D1358" s="7">
        <f>VLOOKUP($A1358,'Medical Examinations'!$A$1:$P$2336,3,FALSE)</f>
        <v>4.72</v>
      </c>
      <c r="E1358" s="7" t="str">
        <f>VLOOKUP($A1358,'Medical Examinations'!$A$1:$P$2336,13,FALSE)</f>
        <v>Yes</v>
      </c>
      <c r="F1358" s="7" t="str">
        <f>VLOOKUP($A1358,'Medical Examinations'!$A$1:$P$2336,5,FALSE)</f>
        <v>No</v>
      </c>
      <c r="G1358" s="7" t="str">
        <f>VLOOKUP($A1358,'Medical Examinations'!$A$1:$P$2336,6,FALSE)</f>
        <v>No</v>
      </c>
      <c r="H1358" s="7">
        <f>VLOOKUP($A1358,'Medical Examinations'!$A$1:$P$2336,12,FALSE)</f>
        <v>1</v>
      </c>
      <c r="I1358" s="7" t="str">
        <f>VLOOKUP($A1358,'Medical Examinations'!$A$1:$P$2336,14,FALSE)</f>
        <v>No</v>
      </c>
      <c r="J1358" s="7" t="str">
        <f>VLOOKUP($A1358,'Medical Examinations'!$A$1:$P$2336,15,FALSE)</f>
        <v>Obesity</v>
      </c>
      <c r="K1358" s="7" t="str">
        <f>VLOOKUP($A1358,'Medical Examinations'!$A$1:$P$2336,16,FALSE)</f>
        <v>Normal</v>
      </c>
      <c r="L1358" s="12">
        <f>VLOOKUP($A1358,'Hospitalisation Details'!$A$1:$U$2344,18,FALSE)</f>
        <v>34960</v>
      </c>
      <c r="M1358" s="21">
        <f>VLOOKUP($A1358,'Hospitalisation Details'!$A$1:$U$2344,21,FALSE)</f>
        <v>8014.62</v>
      </c>
      <c r="N1358" s="9" t="str">
        <f>VLOOKUP($A1358,'Hospitalisation Details'!$A$1:$U$2344,14,FALSE)</f>
        <v>tier - 2</v>
      </c>
      <c r="O1358" s="9" t="str">
        <f>VLOOKUP($A1358,'Hospitalisation Details'!$A$1:$U$2344,15,FALSE)</f>
        <v>tier - 3</v>
      </c>
      <c r="P1358" s="9" t="str">
        <f>VLOOKUP($A1358,'Hospitalisation Details'!$A$1:$U$2344,16,FALSE)</f>
        <v>R1012</v>
      </c>
      <c r="Q1358" s="9">
        <f>VLOOKUP($A1358,'Hospitalisation Details'!$A$1:$U$2344,20,FALSE)</f>
        <v>27</v>
      </c>
    </row>
    <row r="1359" spans="1:17" ht="15.75" x14ac:dyDescent="0.25">
      <c r="A1359" s="10" t="s">
        <v>1013</v>
      </c>
      <c r="B1359" s="7" t="str">
        <f>VLOOKUP($A1359,'Customer Names'!$A$1:$E$2336,4,FALSE)</f>
        <v xml:space="preserve">  Justin</v>
      </c>
      <c r="C1359" s="7">
        <f>VLOOKUP($A1359,'Medical Examinations'!$A$1:$P$2336,2,FALSE)</f>
        <v>16.8</v>
      </c>
      <c r="D1359" s="7">
        <f>VLOOKUP($A1359,'Medical Examinations'!$A$1:$P$2336,3,FALSE)</f>
        <v>7.98</v>
      </c>
      <c r="E1359" s="7" t="str">
        <f>VLOOKUP($A1359,'Medical Examinations'!$A$1:$P$2336,13,FALSE)</f>
        <v>No</v>
      </c>
      <c r="F1359" s="7" t="str">
        <f>VLOOKUP($A1359,'Medical Examinations'!$A$1:$P$2336,5,FALSE)</f>
        <v>No</v>
      </c>
      <c r="G1359" s="7" t="str">
        <f>VLOOKUP($A1359,'Medical Examinations'!$A$1:$P$2336,6,FALSE)</f>
        <v>No</v>
      </c>
      <c r="H1359" s="7" t="str">
        <f>VLOOKUP($A1359,'Medical Examinations'!$A$1:$P$2336,12,FALSE)</f>
        <v>0</v>
      </c>
      <c r="I1359" s="7" t="str">
        <f>VLOOKUP($A1359,'Medical Examinations'!$A$1:$P$2336,14,FALSE)</f>
        <v>No</v>
      </c>
      <c r="J1359" s="7" t="str">
        <f>VLOOKUP($A1359,'Medical Examinations'!$A$1:$P$2336,15,FALSE)</f>
        <v>Underweight</v>
      </c>
      <c r="K1359" s="7" t="str">
        <f>VLOOKUP($A1359,'Medical Examinations'!$A$1:$P$2336,16,FALSE)</f>
        <v>Diabetes</v>
      </c>
      <c r="L1359" s="12">
        <f>VLOOKUP($A1359,'Hospitalisation Details'!$A$1:$U$2344,18,FALSE)</f>
        <v>22880</v>
      </c>
      <c r="M1359" s="21">
        <f>VLOOKUP($A1359,'Hospitalisation Details'!$A$1:$U$2344,21,FALSE)</f>
        <v>8004.96</v>
      </c>
      <c r="N1359" s="9" t="str">
        <f>VLOOKUP($A1359,'Hospitalisation Details'!$A$1:$U$2344,14,FALSE)</f>
        <v>tier - 3</v>
      </c>
      <c r="O1359" s="9" t="str">
        <f>VLOOKUP($A1359,'Hospitalisation Details'!$A$1:$U$2344,15,FALSE)</f>
        <v>tier - 1</v>
      </c>
      <c r="P1359" s="9" t="str">
        <f>VLOOKUP($A1359,'Hospitalisation Details'!$A$1:$U$2344,16,FALSE)</f>
        <v>R1013</v>
      </c>
      <c r="Q1359" s="9">
        <f>VLOOKUP($A1359,'Hospitalisation Details'!$A$1:$U$2344,20,FALSE)</f>
        <v>60</v>
      </c>
    </row>
    <row r="1360" spans="1:17" ht="15.75" x14ac:dyDescent="0.25">
      <c r="A1360" s="10" t="s">
        <v>1012</v>
      </c>
      <c r="B1360" s="7" t="str">
        <f>VLOOKUP($A1360,'Customer Names'!$A$1:$E$2336,4,FALSE)</f>
        <v xml:space="preserve">  Kerry</v>
      </c>
      <c r="C1360" s="7">
        <f>VLOOKUP($A1360,'Medical Examinations'!$A$1:$P$2336,2,FALSE)</f>
        <v>23.274999999999999</v>
      </c>
      <c r="D1360" s="7">
        <f>VLOOKUP($A1360,'Medical Examinations'!$A$1:$P$2336,3,FALSE)</f>
        <v>6.26</v>
      </c>
      <c r="E1360" s="7" t="str">
        <f>VLOOKUP($A1360,'Medical Examinations'!$A$1:$P$2336,13,FALSE)</f>
        <v>Yes</v>
      </c>
      <c r="F1360" s="7" t="str">
        <f>VLOOKUP($A1360,'Medical Examinations'!$A$1:$P$2336,5,FALSE)</f>
        <v>No</v>
      </c>
      <c r="G1360" s="7" t="str">
        <f>VLOOKUP($A1360,'Medical Examinations'!$A$1:$P$2336,6,FALSE)</f>
        <v>Yes</v>
      </c>
      <c r="H1360" s="7">
        <f>VLOOKUP($A1360,'Medical Examinations'!$A$1:$P$2336,12,FALSE)</f>
        <v>1</v>
      </c>
      <c r="I1360" s="7" t="str">
        <f>VLOOKUP($A1360,'Medical Examinations'!$A$1:$P$2336,14,FALSE)</f>
        <v>No</v>
      </c>
      <c r="J1360" s="7" t="str">
        <f>VLOOKUP($A1360,'Medical Examinations'!$A$1:$P$2336,15,FALSE)</f>
        <v>Normal weight</v>
      </c>
      <c r="K1360" s="7" t="str">
        <f>VLOOKUP($A1360,'Medical Examinations'!$A$1:$P$2336,16,FALSE)</f>
        <v>Prediabetes</v>
      </c>
      <c r="L1360" s="12">
        <f>VLOOKUP($A1360,'Hospitalisation Details'!$A$1:$U$2344,18,FALSE)</f>
        <v>30548</v>
      </c>
      <c r="M1360" s="21">
        <f>VLOOKUP($A1360,'Hospitalisation Details'!$A$1:$U$2344,21,FALSE)</f>
        <v>7986.48</v>
      </c>
      <c r="N1360" s="9" t="str">
        <f>VLOOKUP($A1360,'Hospitalisation Details'!$A$1:$U$2344,14,FALSE)</f>
        <v>tier - 2</v>
      </c>
      <c r="O1360" s="9" t="str">
        <f>VLOOKUP($A1360,'Hospitalisation Details'!$A$1:$U$2344,15,FALSE)</f>
        <v>tier - 3</v>
      </c>
      <c r="P1360" s="9" t="str">
        <f>VLOOKUP($A1360,'Hospitalisation Details'!$A$1:$U$2344,16,FALSE)</f>
        <v>R1024</v>
      </c>
      <c r="Q1360" s="9">
        <f>VLOOKUP($A1360,'Hospitalisation Details'!$A$1:$U$2344,20,FALSE)</f>
        <v>39</v>
      </c>
    </row>
    <row r="1361" spans="1:17" ht="15.75" x14ac:dyDescent="0.25">
      <c r="A1361" s="10" t="s">
        <v>1011</v>
      </c>
      <c r="B1361" s="7" t="str">
        <f>VLOOKUP($A1361,'Customer Names'!$A$1:$E$2336,4,FALSE)</f>
        <v xml:space="preserve">  Cindy G</v>
      </c>
      <c r="C1361" s="7">
        <f>VLOOKUP($A1361,'Medical Examinations'!$A$1:$P$2336,2,FALSE)</f>
        <v>22.8</v>
      </c>
      <c r="D1361" s="7">
        <f>VLOOKUP($A1361,'Medical Examinations'!$A$1:$P$2336,3,FALSE)</f>
        <v>4.29</v>
      </c>
      <c r="E1361" s="7" t="str">
        <f>VLOOKUP($A1361,'Medical Examinations'!$A$1:$P$2336,13,FALSE)</f>
        <v>Yes</v>
      </c>
      <c r="F1361" s="7" t="str">
        <f>VLOOKUP($A1361,'Medical Examinations'!$A$1:$P$2336,5,FALSE)</f>
        <v>No</v>
      </c>
      <c r="G1361" s="7" t="str">
        <f>VLOOKUP($A1361,'Medical Examinations'!$A$1:$P$2336,6,FALSE)</f>
        <v>Yes</v>
      </c>
      <c r="H1361" s="7">
        <f>VLOOKUP($A1361,'Medical Examinations'!$A$1:$P$2336,12,FALSE)</f>
        <v>1</v>
      </c>
      <c r="I1361" s="7" t="str">
        <f>VLOOKUP($A1361,'Medical Examinations'!$A$1:$P$2336,14,FALSE)</f>
        <v>No</v>
      </c>
      <c r="J1361" s="7" t="str">
        <f>VLOOKUP($A1361,'Medical Examinations'!$A$1:$P$2336,15,FALSE)</f>
        <v>Normal weight</v>
      </c>
      <c r="K1361" s="7" t="str">
        <f>VLOOKUP($A1361,'Medical Examinations'!$A$1:$P$2336,16,FALSE)</f>
        <v>Normal</v>
      </c>
      <c r="L1361" s="12">
        <f>VLOOKUP($A1361,'Hospitalisation Details'!$A$1:$U$2344,18,FALSE)</f>
        <v>30556</v>
      </c>
      <c r="M1361" s="21">
        <f>VLOOKUP($A1361,'Hospitalisation Details'!$A$1:$U$2344,21,FALSE)</f>
        <v>7985.82</v>
      </c>
      <c r="N1361" s="9" t="str">
        <f>VLOOKUP($A1361,'Hospitalisation Details'!$A$1:$U$2344,14,FALSE)</f>
        <v>tier - 2</v>
      </c>
      <c r="O1361" s="9" t="str">
        <f>VLOOKUP($A1361,'Hospitalisation Details'!$A$1:$U$2344,15,FALSE)</f>
        <v>tier - 1</v>
      </c>
      <c r="P1361" s="9" t="str">
        <f>VLOOKUP($A1361,'Hospitalisation Details'!$A$1:$U$2344,16,FALSE)</f>
        <v>R1024</v>
      </c>
      <c r="Q1361" s="9">
        <f>VLOOKUP($A1361,'Hospitalisation Details'!$A$1:$U$2344,20,FALSE)</f>
        <v>39</v>
      </c>
    </row>
    <row r="1362" spans="1:17" ht="15.75" x14ac:dyDescent="0.25">
      <c r="A1362" s="10" t="s">
        <v>1010</v>
      </c>
      <c r="B1362" s="7" t="str">
        <f>VLOOKUP($A1362,'Customer Names'!$A$1:$E$2336,4,FALSE)</f>
        <v xml:space="preserve">  Gennaro</v>
      </c>
      <c r="C1362" s="7">
        <f>VLOOKUP($A1362,'Medical Examinations'!$A$1:$P$2336,2,FALSE)</f>
        <v>24.3</v>
      </c>
      <c r="D1362" s="7">
        <f>VLOOKUP($A1362,'Medical Examinations'!$A$1:$P$2336,3,FALSE)</f>
        <v>5.43</v>
      </c>
      <c r="E1362" s="7" t="str">
        <f>VLOOKUP($A1362,'Medical Examinations'!$A$1:$P$2336,13,FALSE)</f>
        <v>No</v>
      </c>
      <c r="F1362" s="7" t="str">
        <f>VLOOKUP($A1362,'Medical Examinations'!$A$1:$P$2336,5,FALSE)</f>
        <v>No</v>
      </c>
      <c r="G1362" s="7" t="str">
        <f>VLOOKUP($A1362,'Medical Examinations'!$A$1:$P$2336,6,FALSE)</f>
        <v>No</v>
      </c>
      <c r="H1362" s="7">
        <f>VLOOKUP($A1362,'Medical Examinations'!$A$1:$P$2336,12,FALSE)</f>
        <v>2</v>
      </c>
      <c r="I1362" s="7" t="str">
        <f>VLOOKUP($A1362,'Medical Examinations'!$A$1:$P$2336,14,FALSE)</f>
        <v>No</v>
      </c>
      <c r="J1362" s="7" t="str">
        <f>VLOOKUP($A1362,'Medical Examinations'!$A$1:$P$2336,15,FALSE)</f>
        <v>Normal weight</v>
      </c>
      <c r="K1362" s="7" t="str">
        <f>VLOOKUP($A1362,'Medical Examinations'!$A$1:$P$2336,16,FALSE)</f>
        <v>Normal</v>
      </c>
      <c r="L1362" s="12">
        <f>VLOOKUP($A1362,'Hospitalisation Details'!$A$1:$U$2344,18,FALSE)</f>
        <v>26626</v>
      </c>
      <c r="M1362" s="21">
        <f>VLOOKUP($A1362,'Hospitalisation Details'!$A$1:$U$2344,21,FALSE)</f>
        <v>7980.34</v>
      </c>
      <c r="N1362" s="9" t="str">
        <f>VLOOKUP($A1362,'Hospitalisation Details'!$A$1:$U$2344,14,FALSE)</f>
        <v>tier - 2</v>
      </c>
      <c r="O1362" s="9" t="str">
        <f>VLOOKUP($A1362,'Hospitalisation Details'!$A$1:$U$2344,15,FALSE)</f>
        <v>tier - 2</v>
      </c>
      <c r="P1362" s="9" t="str">
        <f>VLOOKUP($A1362,'Hospitalisation Details'!$A$1:$U$2344,16,FALSE)</f>
        <v>R1013</v>
      </c>
      <c r="Q1362" s="9">
        <f>VLOOKUP($A1362,'Hospitalisation Details'!$A$1:$U$2344,20,FALSE)</f>
        <v>50</v>
      </c>
    </row>
    <row r="1363" spans="1:17" ht="15.75" x14ac:dyDescent="0.25">
      <c r="A1363" s="10" t="s">
        <v>1009</v>
      </c>
      <c r="B1363" s="7" t="str">
        <f>VLOOKUP($A1363,'Customer Names'!$A$1:$E$2336,4,FALSE)</f>
        <v xml:space="preserve">  Terry</v>
      </c>
      <c r="C1363" s="7">
        <f>VLOOKUP($A1363,'Medical Examinations'!$A$1:$P$2336,2,FALSE)</f>
        <v>25.13</v>
      </c>
      <c r="D1363" s="7">
        <f>VLOOKUP($A1363,'Medical Examinations'!$A$1:$P$2336,3,FALSE)</f>
        <v>8</v>
      </c>
      <c r="E1363" s="7" t="str">
        <f>VLOOKUP($A1363,'Medical Examinations'!$A$1:$P$2336,13,FALSE)</f>
        <v>Yes</v>
      </c>
      <c r="F1363" s="7" t="str">
        <f>VLOOKUP($A1363,'Medical Examinations'!$A$1:$P$2336,5,FALSE)</f>
        <v>No</v>
      </c>
      <c r="G1363" s="7" t="str">
        <f>VLOOKUP($A1363,'Medical Examinations'!$A$1:$P$2336,6,FALSE)</f>
        <v>No</v>
      </c>
      <c r="H1363" s="7">
        <f>VLOOKUP($A1363,'Medical Examinations'!$A$1:$P$2336,12,FALSE)</f>
        <v>1</v>
      </c>
      <c r="I1363" s="7" t="str">
        <f>VLOOKUP($A1363,'Medical Examinations'!$A$1:$P$2336,14,FALSE)</f>
        <v>No</v>
      </c>
      <c r="J1363" s="7" t="str">
        <f>VLOOKUP($A1363,'Medical Examinations'!$A$1:$P$2336,15,FALSE)</f>
        <v>Over weight</v>
      </c>
      <c r="K1363" s="7" t="str">
        <f>VLOOKUP($A1363,'Medical Examinations'!$A$1:$P$2336,16,FALSE)</f>
        <v>Diabetes</v>
      </c>
      <c r="L1363" s="12">
        <f>VLOOKUP($A1363,'Hospitalisation Details'!$A$1:$U$2344,18,FALSE)</f>
        <v>27616</v>
      </c>
      <c r="M1363" s="21">
        <f>VLOOKUP($A1363,'Hospitalisation Details'!$A$1:$U$2344,21,FALSE)</f>
        <v>7966.81</v>
      </c>
      <c r="N1363" s="9" t="str">
        <f>VLOOKUP($A1363,'Hospitalisation Details'!$A$1:$U$2344,14,FALSE)</f>
        <v>tier - 2</v>
      </c>
      <c r="O1363" s="9" t="str">
        <f>VLOOKUP($A1363,'Hospitalisation Details'!$A$1:$U$2344,15,FALSE)</f>
        <v>tier - 2</v>
      </c>
      <c r="P1363" s="9" t="str">
        <f>VLOOKUP($A1363,'Hospitalisation Details'!$A$1:$U$2344,16,FALSE)</f>
        <v>R1013</v>
      </c>
      <c r="Q1363" s="9">
        <f>VLOOKUP($A1363,'Hospitalisation Details'!$A$1:$U$2344,20,FALSE)</f>
        <v>47</v>
      </c>
    </row>
    <row r="1364" spans="1:17" ht="15.75" x14ac:dyDescent="0.25">
      <c r="A1364" s="10" t="s">
        <v>1008</v>
      </c>
      <c r="B1364" s="7" t="str">
        <f>VLOOKUP($A1364,'Customer Names'!$A$1:$E$2336,4,FALSE)</f>
        <v xml:space="preserve">  Patrick J</v>
      </c>
      <c r="C1364" s="7">
        <f>VLOOKUP($A1364,'Medical Examinations'!$A$1:$P$2336,2,FALSE)</f>
        <v>22.72</v>
      </c>
      <c r="D1364" s="7">
        <f>VLOOKUP($A1364,'Medical Examinations'!$A$1:$P$2336,3,FALSE)</f>
        <v>9.9600000000000009</v>
      </c>
      <c r="E1364" s="7" t="str">
        <f>VLOOKUP($A1364,'Medical Examinations'!$A$1:$P$2336,13,FALSE)</f>
        <v>Yes</v>
      </c>
      <c r="F1364" s="7" t="str">
        <f>VLOOKUP($A1364,'Medical Examinations'!$A$1:$P$2336,5,FALSE)</f>
        <v>No</v>
      </c>
      <c r="G1364" s="7" t="str">
        <f>VLOOKUP($A1364,'Medical Examinations'!$A$1:$P$2336,6,FALSE)</f>
        <v>No</v>
      </c>
      <c r="H1364" s="7">
        <f>VLOOKUP($A1364,'Medical Examinations'!$A$1:$P$2336,12,FALSE)</f>
        <v>2</v>
      </c>
      <c r="I1364" s="7" t="str">
        <f>VLOOKUP($A1364,'Medical Examinations'!$A$1:$P$2336,14,FALSE)</f>
        <v>No</v>
      </c>
      <c r="J1364" s="7" t="str">
        <f>VLOOKUP($A1364,'Medical Examinations'!$A$1:$P$2336,15,FALSE)</f>
        <v>Normal weight</v>
      </c>
      <c r="K1364" s="7" t="str">
        <f>VLOOKUP($A1364,'Medical Examinations'!$A$1:$P$2336,16,FALSE)</f>
        <v>Diabetes</v>
      </c>
      <c r="L1364" s="12">
        <f>VLOOKUP($A1364,'Hospitalisation Details'!$A$1:$U$2344,18,FALSE)</f>
        <v>25738</v>
      </c>
      <c r="M1364" s="21">
        <f>VLOOKUP($A1364,'Hospitalisation Details'!$A$1:$U$2344,21,FALSE)</f>
        <v>7958.13</v>
      </c>
      <c r="N1364" s="9" t="str">
        <f>VLOOKUP($A1364,'Hospitalisation Details'!$A$1:$U$2344,14,FALSE)</f>
        <v>tier - 2</v>
      </c>
      <c r="O1364" s="9" t="str">
        <f>VLOOKUP($A1364,'Hospitalisation Details'!$A$1:$U$2344,15,FALSE)</f>
        <v>tier - 2</v>
      </c>
      <c r="P1364" s="9" t="str">
        <f>VLOOKUP($A1364,'Hospitalisation Details'!$A$1:$U$2344,16,FALSE)</f>
        <v>R1013</v>
      </c>
      <c r="Q1364" s="9">
        <f>VLOOKUP($A1364,'Hospitalisation Details'!$A$1:$U$2344,20,FALSE)</f>
        <v>52</v>
      </c>
    </row>
    <row r="1365" spans="1:17" ht="15.75" x14ac:dyDescent="0.25">
      <c r="A1365" s="10" t="s">
        <v>1007</v>
      </c>
      <c r="B1365" s="7" t="str">
        <f>VLOOKUP($A1365,'Customer Names'!$A$1:$E$2336,4,FALSE)</f>
        <v xml:space="preserve">  Keara</v>
      </c>
      <c r="C1365" s="7">
        <f>VLOOKUP($A1365,'Medical Examinations'!$A$1:$P$2336,2,FALSE)</f>
        <v>32.6</v>
      </c>
      <c r="D1365" s="7">
        <f>VLOOKUP($A1365,'Medical Examinations'!$A$1:$P$2336,3,FALSE)</f>
        <v>6.8</v>
      </c>
      <c r="E1365" s="7" t="str">
        <f>VLOOKUP($A1365,'Medical Examinations'!$A$1:$P$2336,13,FALSE)</f>
        <v>Yes</v>
      </c>
      <c r="F1365" s="7" t="str">
        <f>VLOOKUP($A1365,'Medical Examinations'!$A$1:$P$2336,5,FALSE)</f>
        <v>No</v>
      </c>
      <c r="G1365" s="7" t="str">
        <f>VLOOKUP($A1365,'Medical Examinations'!$A$1:$P$2336,6,FALSE)</f>
        <v>No</v>
      </c>
      <c r="H1365" s="7" t="str">
        <f>VLOOKUP($A1365,'Medical Examinations'!$A$1:$P$2336,12,FALSE)</f>
        <v>0</v>
      </c>
      <c r="I1365" s="7" t="str">
        <f>VLOOKUP($A1365,'Medical Examinations'!$A$1:$P$2336,14,FALSE)</f>
        <v>No</v>
      </c>
      <c r="J1365" s="7" t="str">
        <f>VLOOKUP($A1365,'Medical Examinations'!$A$1:$P$2336,15,FALSE)</f>
        <v>Obesity</v>
      </c>
      <c r="K1365" s="7" t="str">
        <f>VLOOKUP($A1365,'Medical Examinations'!$A$1:$P$2336,16,FALSE)</f>
        <v>Diabetes</v>
      </c>
      <c r="L1365" s="12">
        <f>VLOOKUP($A1365,'Hospitalisation Details'!$A$1:$U$2344,18,FALSE)</f>
        <v>29948</v>
      </c>
      <c r="M1365" s="21">
        <f>VLOOKUP($A1365,'Hospitalisation Details'!$A$1:$U$2344,21,FALSE)</f>
        <v>7954.52</v>
      </c>
      <c r="N1365" s="9" t="str">
        <f>VLOOKUP($A1365,'Hospitalisation Details'!$A$1:$U$2344,14,FALSE)</f>
        <v>tier - 2</v>
      </c>
      <c r="O1365" s="9" t="str">
        <f>VLOOKUP($A1365,'Hospitalisation Details'!$A$1:$U$2344,15,FALSE)</f>
        <v>tier - 2</v>
      </c>
      <c r="P1365" s="9" t="str">
        <f>VLOOKUP($A1365,'Hospitalisation Details'!$A$1:$U$2344,16,FALSE)</f>
        <v>R1011</v>
      </c>
      <c r="Q1365" s="9">
        <f>VLOOKUP($A1365,'Hospitalisation Details'!$A$1:$U$2344,20,FALSE)</f>
        <v>41</v>
      </c>
    </row>
    <row r="1366" spans="1:17" ht="15.75" x14ac:dyDescent="0.25">
      <c r="A1366" s="10" t="s">
        <v>1006</v>
      </c>
      <c r="B1366" s="7" t="str">
        <f>VLOOKUP($A1366,'Customer Names'!$A$1:$E$2336,4,FALSE)</f>
        <v xml:space="preserve">  Nicole</v>
      </c>
      <c r="C1366" s="7">
        <f>VLOOKUP($A1366,'Medical Examinations'!$A$1:$P$2336,2,FALSE)</f>
        <v>17.28</v>
      </c>
      <c r="D1366" s="7">
        <f>VLOOKUP($A1366,'Medical Examinations'!$A$1:$P$2336,3,FALSE)</f>
        <v>6.22</v>
      </c>
      <c r="E1366" s="7" t="str">
        <f>VLOOKUP($A1366,'Medical Examinations'!$A$1:$P$2336,13,FALSE)</f>
        <v>Yes</v>
      </c>
      <c r="F1366" s="7" t="str">
        <f>VLOOKUP($A1366,'Medical Examinations'!$A$1:$P$2336,5,FALSE)</f>
        <v>No</v>
      </c>
      <c r="G1366" s="7" t="str">
        <f>VLOOKUP($A1366,'Medical Examinations'!$A$1:$P$2336,6,FALSE)</f>
        <v>No</v>
      </c>
      <c r="H1366" s="7">
        <f>VLOOKUP($A1366,'Medical Examinations'!$A$1:$P$2336,12,FALSE)</f>
        <v>2</v>
      </c>
      <c r="I1366" s="7" t="str">
        <f>VLOOKUP($A1366,'Medical Examinations'!$A$1:$P$2336,14,FALSE)</f>
        <v>No</v>
      </c>
      <c r="J1366" s="7" t="str">
        <f>VLOOKUP($A1366,'Medical Examinations'!$A$1:$P$2336,15,FALSE)</f>
        <v>Underweight</v>
      </c>
      <c r="K1366" s="7" t="str">
        <f>VLOOKUP($A1366,'Medical Examinations'!$A$1:$P$2336,16,FALSE)</f>
        <v>Prediabetes</v>
      </c>
      <c r="L1366" s="12">
        <f>VLOOKUP($A1366,'Hospitalisation Details'!$A$1:$U$2344,18,FALSE)</f>
        <v>24297</v>
      </c>
      <c r="M1366" s="21">
        <f>VLOOKUP($A1366,'Hospitalisation Details'!$A$1:$U$2344,21,FALSE)</f>
        <v>7953.72</v>
      </c>
      <c r="N1366" s="9" t="str">
        <f>VLOOKUP($A1366,'Hospitalisation Details'!$A$1:$U$2344,14,FALSE)</f>
        <v>tier - 3</v>
      </c>
      <c r="O1366" s="9" t="str">
        <f>VLOOKUP($A1366,'Hospitalisation Details'!$A$1:$U$2344,15,FALSE)</f>
        <v>tier - 3</v>
      </c>
      <c r="P1366" s="9" t="str">
        <f>VLOOKUP($A1366,'Hospitalisation Details'!$A$1:$U$2344,16,FALSE)</f>
        <v>R1012</v>
      </c>
      <c r="Q1366" s="9">
        <f>VLOOKUP($A1366,'Hospitalisation Details'!$A$1:$U$2344,20,FALSE)</f>
        <v>56</v>
      </c>
    </row>
    <row r="1367" spans="1:17" ht="15.75" x14ac:dyDescent="0.25">
      <c r="A1367" s="10" t="s">
        <v>1005</v>
      </c>
      <c r="B1367" s="7" t="str">
        <f>VLOOKUP($A1367,'Customer Names'!$A$1:$E$2336,4,FALSE)</f>
        <v xml:space="preserve">  Katena</v>
      </c>
      <c r="C1367" s="7">
        <f>VLOOKUP($A1367,'Medical Examinations'!$A$1:$P$2336,2,FALSE)</f>
        <v>27.92</v>
      </c>
      <c r="D1367" s="7">
        <f>VLOOKUP($A1367,'Medical Examinations'!$A$1:$P$2336,3,FALSE)</f>
        <v>5.79</v>
      </c>
      <c r="E1367" s="7" t="str">
        <f>VLOOKUP($A1367,'Medical Examinations'!$A$1:$P$2336,13,FALSE)</f>
        <v>No</v>
      </c>
      <c r="F1367" s="7" t="str">
        <f>VLOOKUP($A1367,'Medical Examinations'!$A$1:$P$2336,5,FALSE)</f>
        <v>No</v>
      </c>
      <c r="G1367" s="7" t="str">
        <f>VLOOKUP($A1367,'Medical Examinations'!$A$1:$P$2336,6,FALSE)</f>
        <v>No</v>
      </c>
      <c r="H1367" s="7">
        <f>VLOOKUP($A1367,'Medical Examinations'!$A$1:$P$2336,12,FALSE)</f>
        <v>1</v>
      </c>
      <c r="I1367" s="7" t="str">
        <f>VLOOKUP($A1367,'Medical Examinations'!$A$1:$P$2336,14,FALSE)</f>
        <v>No</v>
      </c>
      <c r="J1367" s="7" t="str">
        <f>VLOOKUP($A1367,'Medical Examinations'!$A$1:$P$2336,15,FALSE)</f>
        <v>Over weight</v>
      </c>
      <c r="K1367" s="7" t="str">
        <f>VLOOKUP($A1367,'Medical Examinations'!$A$1:$P$2336,16,FALSE)</f>
        <v>Prediabetes</v>
      </c>
      <c r="L1367" s="12">
        <f>VLOOKUP($A1367,'Hospitalisation Details'!$A$1:$U$2344,18,FALSE)</f>
        <v>32079</v>
      </c>
      <c r="M1367" s="21">
        <f>VLOOKUP($A1367,'Hospitalisation Details'!$A$1:$U$2344,21,FALSE)</f>
        <v>7948.22</v>
      </c>
      <c r="N1367" s="9" t="str">
        <f>VLOOKUP($A1367,'Hospitalisation Details'!$A$1:$U$2344,14,FALSE)</f>
        <v>tier - 2</v>
      </c>
      <c r="O1367" s="9" t="str">
        <f>VLOOKUP($A1367,'Hospitalisation Details'!$A$1:$U$2344,15,FALSE)</f>
        <v>tier - 3</v>
      </c>
      <c r="P1367" s="9" t="str">
        <f>VLOOKUP($A1367,'Hospitalisation Details'!$A$1:$U$2344,16,FALSE)</f>
        <v>R1025</v>
      </c>
      <c r="Q1367" s="9">
        <f>VLOOKUP($A1367,'Hospitalisation Details'!$A$1:$U$2344,20,FALSE)</f>
        <v>35</v>
      </c>
    </row>
    <row r="1368" spans="1:17" ht="15.75" x14ac:dyDescent="0.25">
      <c r="A1368" s="10" t="s">
        <v>1004</v>
      </c>
      <c r="B1368" s="7" t="str">
        <f>VLOOKUP($A1368,'Customer Names'!$A$1:$E$2336,4,FALSE)</f>
        <v xml:space="preserve">  Bean K</v>
      </c>
      <c r="C1368" s="7">
        <f>VLOOKUP($A1368,'Medical Examinations'!$A$1:$P$2336,2,FALSE)</f>
        <v>38.284999999999997</v>
      </c>
      <c r="D1368" s="7">
        <f>VLOOKUP($A1368,'Medical Examinations'!$A$1:$P$2336,3,FALSE)</f>
        <v>5.41</v>
      </c>
      <c r="E1368" s="7" t="str">
        <f>VLOOKUP($A1368,'Medical Examinations'!$A$1:$P$2336,13,FALSE)</f>
        <v>No</v>
      </c>
      <c r="F1368" s="7" t="str">
        <f>VLOOKUP($A1368,'Medical Examinations'!$A$1:$P$2336,5,FALSE)</f>
        <v>No</v>
      </c>
      <c r="G1368" s="7" t="str">
        <f>VLOOKUP($A1368,'Medical Examinations'!$A$1:$P$2336,6,FALSE)</f>
        <v>No</v>
      </c>
      <c r="H1368" s="7" t="str">
        <f>VLOOKUP($A1368,'Medical Examinations'!$A$1:$P$2336,12,FALSE)</f>
        <v>0</v>
      </c>
      <c r="I1368" s="7" t="str">
        <f>VLOOKUP($A1368,'Medical Examinations'!$A$1:$P$2336,14,FALSE)</f>
        <v>No</v>
      </c>
      <c r="J1368" s="7" t="str">
        <f>VLOOKUP($A1368,'Medical Examinations'!$A$1:$P$2336,15,FALSE)</f>
        <v>Obesity</v>
      </c>
      <c r="K1368" s="7" t="str">
        <f>VLOOKUP($A1368,'Medical Examinations'!$A$1:$P$2336,16,FALSE)</f>
        <v>Normal</v>
      </c>
      <c r="L1368" s="12">
        <f>VLOOKUP($A1368,'Hospitalisation Details'!$A$1:$U$2344,18,FALSE)</f>
        <v>28326</v>
      </c>
      <c r="M1368" s="21">
        <f>VLOOKUP($A1368,'Hospitalisation Details'!$A$1:$U$2344,21,FALSE)</f>
        <v>7935.29</v>
      </c>
      <c r="N1368" s="9" t="str">
        <f>VLOOKUP($A1368,'Hospitalisation Details'!$A$1:$U$2344,14,FALSE)</f>
        <v>tier - 2</v>
      </c>
      <c r="O1368" s="9" t="str">
        <f>VLOOKUP($A1368,'Hospitalisation Details'!$A$1:$U$2344,15,FALSE)</f>
        <v>tier - 1</v>
      </c>
      <c r="P1368" s="9" t="str">
        <f>VLOOKUP($A1368,'Hospitalisation Details'!$A$1:$U$2344,16,FALSE)</f>
        <v>R1024</v>
      </c>
      <c r="Q1368" s="9">
        <f>VLOOKUP($A1368,'Hospitalisation Details'!$A$1:$U$2344,20,FALSE)</f>
        <v>45</v>
      </c>
    </row>
    <row r="1369" spans="1:17" ht="15.75" x14ac:dyDescent="0.25">
      <c r="A1369" s="10" t="s">
        <v>1003</v>
      </c>
      <c r="B1369" s="7" t="str">
        <f>VLOOKUP($A1369,'Customer Names'!$A$1:$E$2336,4,FALSE)</f>
        <v xml:space="preserve">  Brian</v>
      </c>
      <c r="C1369" s="7">
        <f>VLOOKUP($A1369,'Medical Examinations'!$A$1:$P$2336,2,FALSE)</f>
        <v>16.48</v>
      </c>
      <c r="D1369" s="7">
        <f>VLOOKUP($A1369,'Medical Examinations'!$A$1:$P$2336,3,FALSE)</f>
        <v>11.05</v>
      </c>
      <c r="E1369" s="7" t="str">
        <f>VLOOKUP($A1369,'Medical Examinations'!$A$1:$P$2336,13,FALSE)</f>
        <v>No</v>
      </c>
      <c r="F1369" s="7" t="str">
        <f>VLOOKUP($A1369,'Medical Examinations'!$A$1:$P$2336,5,FALSE)</f>
        <v>No</v>
      </c>
      <c r="G1369" s="7" t="str">
        <f>VLOOKUP($A1369,'Medical Examinations'!$A$1:$P$2336,6,FALSE)</f>
        <v>No</v>
      </c>
      <c r="H1369" s="7" t="str">
        <f>VLOOKUP($A1369,'Medical Examinations'!$A$1:$P$2336,12,FALSE)</f>
        <v>0</v>
      </c>
      <c r="I1369" s="7" t="str">
        <f>VLOOKUP($A1369,'Medical Examinations'!$A$1:$P$2336,14,FALSE)</f>
        <v>No</v>
      </c>
      <c r="J1369" s="7" t="str">
        <f>VLOOKUP($A1369,'Medical Examinations'!$A$1:$P$2336,15,FALSE)</f>
        <v>Underweight</v>
      </c>
      <c r="K1369" s="7" t="str">
        <f>VLOOKUP($A1369,'Medical Examinations'!$A$1:$P$2336,16,FALSE)</f>
        <v>Diabetes</v>
      </c>
      <c r="L1369" s="12">
        <f>VLOOKUP($A1369,'Hospitalisation Details'!$A$1:$U$2344,18,FALSE)</f>
        <v>22929</v>
      </c>
      <c r="M1369" s="21">
        <f>VLOOKUP($A1369,'Hospitalisation Details'!$A$1:$U$2344,21,FALSE)</f>
        <v>7896.41</v>
      </c>
      <c r="N1369" s="9" t="str">
        <f>VLOOKUP($A1369,'Hospitalisation Details'!$A$1:$U$2344,14,FALSE)</f>
        <v>tier - 3</v>
      </c>
      <c r="O1369" s="9" t="str">
        <f>VLOOKUP($A1369,'Hospitalisation Details'!$A$1:$U$2344,15,FALSE)</f>
        <v>tier - 2</v>
      </c>
      <c r="P1369" s="9" t="str">
        <f>VLOOKUP($A1369,'Hospitalisation Details'!$A$1:$U$2344,16,FALSE)</f>
        <v>R1013</v>
      </c>
      <c r="Q1369" s="9">
        <f>VLOOKUP($A1369,'Hospitalisation Details'!$A$1:$U$2344,20,FALSE)</f>
        <v>60</v>
      </c>
    </row>
    <row r="1370" spans="1:17" ht="15.75" x14ac:dyDescent="0.25">
      <c r="A1370" s="10" t="s">
        <v>1002</v>
      </c>
      <c r="B1370" s="7" t="str">
        <f>VLOOKUP($A1370,'Customer Names'!$A$1:$E$2336,4,FALSE)</f>
        <v xml:space="preserve">  Jan-Patrick</v>
      </c>
      <c r="C1370" s="7">
        <f>VLOOKUP($A1370,'Medical Examinations'!$A$1:$P$2336,2,FALSE)</f>
        <v>38.57</v>
      </c>
      <c r="D1370" s="7">
        <f>VLOOKUP($A1370,'Medical Examinations'!$A$1:$P$2336,3,FALSE)</f>
        <v>6.27</v>
      </c>
      <c r="E1370" s="7" t="str">
        <f>VLOOKUP($A1370,'Medical Examinations'!$A$1:$P$2336,13,FALSE)</f>
        <v>No</v>
      </c>
      <c r="F1370" s="7" t="str">
        <f>VLOOKUP($A1370,'Medical Examinations'!$A$1:$P$2336,5,FALSE)</f>
        <v>No</v>
      </c>
      <c r="G1370" s="7" t="str">
        <f>VLOOKUP($A1370,'Medical Examinations'!$A$1:$P$2336,6,FALSE)</f>
        <v>No</v>
      </c>
      <c r="H1370" s="7" t="str">
        <f>VLOOKUP($A1370,'Medical Examinations'!$A$1:$P$2336,12,FALSE)</f>
        <v>0</v>
      </c>
      <c r="I1370" s="7" t="str">
        <f>VLOOKUP($A1370,'Medical Examinations'!$A$1:$P$2336,14,FALSE)</f>
        <v>No</v>
      </c>
      <c r="J1370" s="7" t="str">
        <f>VLOOKUP($A1370,'Medical Examinations'!$A$1:$P$2336,15,FALSE)</f>
        <v>Obesity</v>
      </c>
      <c r="K1370" s="7" t="str">
        <f>VLOOKUP($A1370,'Medical Examinations'!$A$1:$P$2336,16,FALSE)</f>
        <v>Prediabetes</v>
      </c>
      <c r="L1370" s="12">
        <f>VLOOKUP($A1370,'Hospitalisation Details'!$A$1:$U$2344,18,FALSE)</f>
        <v>34655</v>
      </c>
      <c r="M1370" s="21">
        <f>VLOOKUP($A1370,'Hospitalisation Details'!$A$1:$U$2344,21,FALSE)</f>
        <v>7851.85</v>
      </c>
      <c r="N1370" s="9" t="str">
        <f>VLOOKUP($A1370,'Hospitalisation Details'!$A$1:$U$2344,14,FALSE)</f>
        <v>tier - 2</v>
      </c>
      <c r="O1370" s="9" t="str">
        <f>VLOOKUP($A1370,'Hospitalisation Details'!$A$1:$U$2344,15,FALSE)</f>
        <v>tier - 3</v>
      </c>
      <c r="P1370" s="9" t="str">
        <f>VLOOKUP($A1370,'Hospitalisation Details'!$A$1:$U$2344,16,FALSE)</f>
        <v>R1012</v>
      </c>
      <c r="Q1370" s="9">
        <f>VLOOKUP($A1370,'Hospitalisation Details'!$A$1:$U$2344,20,FALSE)</f>
        <v>28</v>
      </c>
    </row>
    <row r="1371" spans="1:17" ht="15.75" x14ac:dyDescent="0.25">
      <c r="A1371" s="10" t="s">
        <v>1001</v>
      </c>
      <c r="B1371" s="7" t="str">
        <f>VLOOKUP($A1371,'Customer Names'!$A$1:$E$2336,4,FALSE)</f>
        <v xml:space="preserve">  Jesse J</v>
      </c>
      <c r="C1371" s="7">
        <f>VLOOKUP($A1371,'Medical Examinations'!$A$1:$P$2336,2,FALSE)</f>
        <v>43.85</v>
      </c>
      <c r="D1371" s="7">
        <f>VLOOKUP($A1371,'Medical Examinations'!$A$1:$P$2336,3,FALSE)</f>
        <v>4.7699999999999996</v>
      </c>
      <c r="E1371" s="7" t="str">
        <f>VLOOKUP($A1371,'Medical Examinations'!$A$1:$P$2336,13,FALSE)</f>
        <v>Yes</v>
      </c>
      <c r="F1371" s="7" t="str">
        <f>VLOOKUP($A1371,'Medical Examinations'!$A$1:$P$2336,5,FALSE)</f>
        <v>No</v>
      </c>
      <c r="G1371" s="7" t="str">
        <f>VLOOKUP($A1371,'Medical Examinations'!$A$1:$P$2336,6,FALSE)</f>
        <v>No</v>
      </c>
      <c r="H1371" s="7" t="str">
        <f>VLOOKUP($A1371,'Medical Examinations'!$A$1:$P$2336,12,FALSE)</f>
        <v>0</v>
      </c>
      <c r="I1371" s="7" t="str">
        <f>VLOOKUP($A1371,'Medical Examinations'!$A$1:$P$2336,14,FALSE)</f>
        <v>No</v>
      </c>
      <c r="J1371" s="7" t="str">
        <f>VLOOKUP($A1371,'Medical Examinations'!$A$1:$P$2336,15,FALSE)</f>
        <v>Obesity</v>
      </c>
      <c r="K1371" s="7" t="str">
        <f>VLOOKUP($A1371,'Medical Examinations'!$A$1:$P$2336,16,FALSE)</f>
        <v>Normal</v>
      </c>
      <c r="L1371" s="12">
        <f>VLOOKUP($A1371,'Hospitalisation Details'!$A$1:$U$2344,18,FALSE)</f>
        <v>37169</v>
      </c>
      <c r="M1371" s="21">
        <f>VLOOKUP($A1371,'Hospitalisation Details'!$A$1:$U$2344,21,FALSE)</f>
        <v>7844.8</v>
      </c>
      <c r="N1371" s="9" t="str">
        <f>VLOOKUP($A1371,'Hospitalisation Details'!$A$1:$U$2344,14,FALSE)</f>
        <v>tier - 2</v>
      </c>
      <c r="O1371" s="9" t="str">
        <f>VLOOKUP($A1371,'Hospitalisation Details'!$A$1:$U$2344,15,FALSE)</f>
        <v>tier - 2</v>
      </c>
      <c r="P1371" s="9" t="str">
        <f>VLOOKUP($A1371,'Hospitalisation Details'!$A$1:$U$2344,16,FALSE)</f>
        <v>R1012</v>
      </c>
      <c r="Q1371" s="9">
        <f>VLOOKUP($A1371,'Hospitalisation Details'!$A$1:$U$2344,20,FALSE)</f>
        <v>21</v>
      </c>
    </row>
    <row r="1372" spans="1:17" ht="15.75" x14ac:dyDescent="0.25">
      <c r="A1372" s="10" t="s">
        <v>1000</v>
      </c>
      <c r="B1372" s="7" t="str">
        <f>VLOOKUP($A1372,'Customer Names'!$A$1:$E$2336,4,FALSE)</f>
        <v xml:space="preserve">  Lindsey M</v>
      </c>
      <c r="C1372" s="7">
        <f>VLOOKUP($A1372,'Medical Examinations'!$A$1:$P$2336,2,FALSE)</f>
        <v>30.11</v>
      </c>
      <c r="D1372" s="7">
        <f>VLOOKUP($A1372,'Medical Examinations'!$A$1:$P$2336,3,FALSE)</f>
        <v>4.08</v>
      </c>
      <c r="E1372" s="7" t="str">
        <f>VLOOKUP($A1372,'Medical Examinations'!$A$1:$P$2336,13,FALSE)</f>
        <v>No</v>
      </c>
      <c r="F1372" s="7" t="str">
        <f>VLOOKUP($A1372,'Medical Examinations'!$A$1:$P$2336,5,FALSE)</f>
        <v>No</v>
      </c>
      <c r="G1372" s="7" t="str">
        <f>VLOOKUP($A1372,'Medical Examinations'!$A$1:$P$2336,6,FALSE)</f>
        <v>No</v>
      </c>
      <c r="H1372" s="7" t="str">
        <f>VLOOKUP($A1372,'Medical Examinations'!$A$1:$P$2336,12,FALSE)</f>
        <v>0</v>
      </c>
      <c r="I1372" s="7" t="str">
        <f>VLOOKUP($A1372,'Medical Examinations'!$A$1:$P$2336,14,FALSE)</f>
        <v>No</v>
      </c>
      <c r="J1372" s="7" t="str">
        <f>VLOOKUP($A1372,'Medical Examinations'!$A$1:$P$2336,15,FALSE)</f>
        <v>Obesity</v>
      </c>
      <c r="K1372" s="7" t="str">
        <f>VLOOKUP($A1372,'Medical Examinations'!$A$1:$P$2336,16,FALSE)</f>
        <v>Normal</v>
      </c>
      <c r="L1372" s="12">
        <f>VLOOKUP($A1372,'Hospitalisation Details'!$A$1:$U$2344,18,FALSE)</f>
        <v>32793</v>
      </c>
      <c r="M1372" s="21">
        <f>VLOOKUP($A1372,'Hospitalisation Details'!$A$1:$U$2344,21,FALSE)</f>
        <v>7824.37</v>
      </c>
      <c r="N1372" s="9" t="str">
        <f>VLOOKUP($A1372,'Hospitalisation Details'!$A$1:$U$2344,14,FALSE)</f>
        <v>tier - 2</v>
      </c>
      <c r="O1372" s="9" t="str">
        <f>VLOOKUP($A1372,'Hospitalisation Details'!$A$1:$U$2344,15,FALSE)</f>
        <v>tier - 2</v>
      </c>
      <c r="P1372" s="9" t="str">
        <f>VLOOKUP($A1372,'Hospitalisation Details'!$A$1:$U$2344,16,FALSE)</f>
        <v>R1012</v>
      </c>
      <c r="Q1372" s="9">
        <f>VLOOKUP($A1372,'Hospitalisation Details'!$A$1:$U$2344,20,FALSE)</f>
        <v>33</v>
      </c>
    </row>
    <row r="1373" spans="1:17" ht="15.75" x14ac:dyDescent="0.25">
      <c r="A1373" s="10" t="s">
        <v>999</v>
      </c>
      <c r="B1373" s="7" t="str">
        <f>VLOOKUP($A1373,'Customer Names'!$A$1:$E$2336,4,FALSE)</f>
        <v xml:space="preserve">  Marguerite K</v>
      </c>
      <c r="C1373" s="7">
        <f>VLOOKUP($A1373,'Medical Examinations'!$A$1:$P$2336,2,FALSE)</f>
        <v>31.59</v>
      </c>
      <c r="D1373" s="7">
        <f>VLOOKUP($A1373,'Medical Examinations'!$A$1:$P$2336,3,FALSE)</f>
        <v>6.01</v>
      </c>
      <c r="E1373" s="7" t="str">
        <f>VLOOKUP($A1373,'Medical Examinations'!$A$1:$P$2336,13,FALSE)</f>
        <v>No</v>
      </c>
      <c r="F1373" s="7" t="str">
        <f>VLOOKUP($A1373,'Medical Examinations'!$A$1:$P$2336,5,FALSE)</f>
        <v>No</v>
      </c>
      <c r="G1373" s="7" t="str">
        <f>VLOOKUP($A1373,'Medical Examinations'!$A$1:$P$2336,6,FALSE)</f>
        <v>No</v>
      </c>
      <c r="H1373" s="7" t="str">
        <f>VLOOKUP($A1373,'Medical Examinations'!$A$1:$P$2336,12,FALSE)</f>
        <v>0</v>
      </c>
      <c r="I1373" s="7" t="str">
        <f>VLOOKUP($A1373,'Medical Examinations'!$A$1:$P$2336,14,FALSE)</f>
        <v>No</v>
      </c>
      <c r="J1373" s="7" t="str">
        <f>VLOOKUP($A1373,'Medical Examinations'!$A$1:$P$2336,15,FALSE)</f>
        <v>Obesity</v>
      </c>
      <c r="K1373" s="7" t="str">
        <f>VLOOKUP($A1373,'Medical Examinations'!$A$1:$P$2336,16,FALSE)</f>
        <v>Prediabetes</v>
      </c>
      <c r="L1373" s="12">
        <f>VLOOKUP($A1373,'Hospitalisation Details'!$A$1:$U$2344,18,FALSE)</f>
        <v>33593</v>
      </c>
      <c r="M1373" s="21">
        <f>VLOOKUP($A1373,'Hospitalisation Details'!$A$1:$U$2344,21,FALSE)</f>
        <v>7812.67</v>
      </c>
      <c r="N1373" s="9" t="str">
        <f>VLOOKUP($A1373,'Hospitalisation Details'!$A$1:$U$2344,14,FALSE)</f>
        <v>tier - 2</v>
      </c>
      <c r="O1373" s="9" t="str">
        <f>VLOOKUP($A1373,'Hospitalisation Details'!$A$1:$U$2344,15,FALSE)</f>
        <v>tier - 1</v>
      </c>
      <c r="P1373" s="9" t="str">
        <f>VLOOKUP($A1373,'Hospitalisation Details'!$A$1:$U$2344,16,FALSE)</f>
        <v>R1012</v>
      </c>
      <c r="Q1373" s="9">
        <f>VLOOKUP($A1373,'Hospitalisation Details'!$A$1:$U$2344,20,FALSE)</f>
        <v>31</v>
      </c>
    </row>
    <row r="1374" spans="1:17" ht="15.75" x14ac:dyDescent="0.25">
      <c r="A1374" s="10" t="s">
        <v>998</v>
      </c>
      <c r="B1374" s="7" t="str">
        <f>VLOOKUP($A1374,'Customer Names'!$A$1:$E$2336,4,FALSE)</f>
        <v xml:space="preserve">  Travis</v>
      </c>
      <c r="C1374" s="7">
        <f>VLOOKUP($A1374,'Medical Examinations'!$A$1:$P$2336,2,FALSE)</f>
        <v>40.15</v>
      </c>
      <c r="D1374" s="7">
        <f>VLOOKUP($A1374,'Medical Examinations'!$A$1:$P$2336,3,FALSE)</f>
        <v>11.84</v>
      </c>
      <c r="E1374" s="7" t="str">
        <f>VLOOKUP($A1374,'Medical Examinations'!$A$1:$P$2336,13,FALSE)</f>
        <v>No</v>
      </c>
      <c r="F1374" s="7" t="str">
        <f>VLOOKUP($A1374,'Medical Examinations'!$A$1:$P$2336,5,FALSE)</f>
        <v>No</v>
      </c>
      <c r="G1374" s="7" t="str">
        <f>VLOOKUP($A1374,'Medical Examinations'!$A$1:$P$2336,6,FALSE)</f>
        <v>No</v>
      </c>
      <c r="H1374" s="7" t="str">
        <f>VLOOKUP($A1374,'Medical Examinations'!$A$1:$P$2336,12,FALSE)</f>
        <v>0</v>
      </c>
      <c r="I1374" s="7" t="str">
        <f>VLOOKUP($A1374,'Medical Examinations'!$A$1:$P$2336,14,FALSE)</f>
        <v>No</v>
      </c>
      <c r="J1374" s="7" t="str">
        <f>VLOOKUP($A1374,'Medical Examinations'!$A$1:$P$2336,15,FALSE)</f>
        <v>Obesity</v>
      </c>
      <c r="K1374" s="7" t="str">
        <f>VLOOKUP($A1374,'Medical Examinations'!$A$1:$P$2336,16,FALSE)</f>
        <v>Diabetes</v>
      </c>
      <c r="L1374" s="12">
        <f>VLOOKUP($A1374,'Hospitalisation Details'!$A$1:$U$2344,18,FALSE)</f>
        <v>27342</v>
      </c>
      <c r="M1374" s="21">
        <f>VLOOKUP($A1374,'Hospitalisation Details'!$A$1:$U$2344,21,FALSE)</f>
        <v>7804.16</v>
      </c>
      <c r="N1374" s="9" t="str">
        <f>VLOOKUP($A1374,'Hospitalisation Details'!$A$1:$U$2344,14,FALSE)</f>
        <v>tier - 2</v>
      </c>
      <c r="O1374" s="9" t="str">
        <f>VLOOKUP($A1374,'Hospitalisation Details'!$A$1:$U$2344,15,FALSE)</f>
        <v>tier - 3</v>
      </c>
      <c r="P1374" s="9" t="str">
        <f>VLOOKUP($A1374,'Hospitalisation Details'!$A$1:$U$2344,16,FALSE)</f>
        <v>R1013</v>
      </c>
      <c r="Q1374" s="9">
        <f>VLOOKUP($A1374,'Hospitalisation Details'!$A$1:$U$2344,20,FALSE)</f>
        <v>48</v>
      </c>
    </row>
    <row r="1375" spans="1:17" ht="15.75" x14ac:dyDescent="0.25">
      <c r="A1375" s="10" t="s">
        <v>997</v>
      </c>
      <c r="B1375" s="7" t="str">
        <f>VLOOKUP($A1375,'Customer Names'!$A$1:$E$2336,4,FALSE)</f>
        <v xml:space="preserve">  Ricky</v>
      </c>
      <c r="C1375" s="7">
        <f>VLOOKUP($A1375,'Medical Examinations'!$A$1:$P$2336,2,FALSE)</f>
        <v>40.700000000000003</v>
      </c>
      <c r="D1375" s="7">
        <f>VLOOKUP($A1375,'Medical Examinations'!$A$1:$P$2336,3,FALSE)</f>
        <v>6.27</v>
      </c>
      <c r="E1375" s="7" t="str">
        <f>VLOOKUP($A1375,'Medical Examinations'!$A$1:$P$2336,13,FALSE)</f>
        <v>Yes</v>
      </c>
      <c r="F1375" s="7" t="str">
        <f>VLOOKUP($A1375,'Medical Examinations'!$A$1:$P$2336,5,FALSE)</f>
        <v>No</v>
      </c>
      <c r="G1375" s="7" t="str">
        <f>VLOOKUP($A1375,'Medical Examinations'!$A$1:$P$2336,6,FALSE)</f>
        <v>Yes</v>
      </c>
      <c r="H1375" s="7">
        <f>VLOOKUP($A1375,'Medical Examinations'!$A$1:$P$2336,12,FALSE)</f>
        <v>1</v>
      </c>
      <c r="I1375" s="7" t="str">
        <f>VLOOKUP($A1375,'Medical Examinations'!$A$1:$P$2336,14,FALSE)</f>
        <v>No</v>
      </c>
      <c r="J1375" s="7" t="str">
        <f>VLOOKUP($A1375,'Medical Examinations'!$A$1:$P$2336,15,FALSE)</f>
        <v>Obesity</v>
      </c>
      <c r="K1375" s="7" t="str">
        <f>VLOOKUP($A1375,'Medical Examinations'!$A$1:$P$2336,16,FALSE)</f>
        <v>Prediabetes</v>
      </c>
      <c r="L1375" s="12">
        <f>VLOOKUP($A1375,'Hospitalisation Details'!$A$1:$U$2344,18,FALSE)</f>
        <v>35766</v>
      </c>
      <c r="M1375" s="21">
        <f>VLOOKUP($A1375,'Hospitalisation Details'!$A$1:$U$2344,21,FALSE)</f>
        <v>7803.77</v>
      </c>
      <c r="N1375" s="9" t="str">
        <f>VLOOKUP($A1375,'Hospitalisation Details'!$A$1:$U$2344,14,FALSE)</f>
        <v>tier - 2</v>
      </c>
      <c r="O1375" s="9" t="str">
        <f>VLOOKUP($A1375,'Hospitalisation Details'!$A$1:$U$2344,15,FALSE)</f>
        <v>tier - 3</v>
      </c>
      <c r="P1375" s="9" t="str">
        <f>VLOOKUP($A1375,'Hospitalisation Details'!$A$1:$U$2344,16,FALSE)</f>
        <v>R1012</v>
      </c>
      <c r="Q1375" s="9">
        <f>VLOOKUP($A1375,'Hospitalisation Details'!$A$1:$U$2344,20,FALSE)</f>
        <v>25</v>
      </c>
    </row>
    <row r="1376" spans="1:17" ht="15.75" x14ac:dyDescent="0.25">
      <c r="A1376" s="10" t="s">
        <v>996</v>
      </c>
      <c r="B1376" s="7" t="str">
        <f>VLOOKUP($A1376,'Customer Names'!$A$1:$E$2336,4,FALSE)</f>
        <v xml:space="preserve">  Colleen L</v>
      </c>
      <c r="C1376" s="7">
        <f>VLOOKUP($A1376,'Medical Examinations'!$A$1:$P$2336,2,FALSE)</f>
        <v>40.76</v>
      </c>
      <c r="D1376" s="7">
        <f>VLOOKUP($A1376,'Medical Examinations'!$A$1:$P$2336,3,FALSE)</f>
        <v>5.28</v>
      </c>
      <c r="E1376" s="7" t="str">
        <f>VLOOKUP($A1376,'Medical Examinations'!$A$1:$P$2336,13,FALSE)</f>
        <v>No</v>
      </c>
      <c r="F1376" s="7" t="str">
        <f>VLOOKUP($A1376,'Medical Examinations'!$A$1:$P$2336,5,FALSE)</f>
        <v>No</v>
      </c>
      <c r="G1376" s="7" t="str">
        <f>VLOOKUP($A1376,'Medical Examinations'!$A$1:$P$2336,6,FALSE)</f>
        <v>No</v>
      </c>
      <c r="H1376" s="7" t="str">
        <f>VLOOKUP($A1376,'Medical Examinations'!$A$1:$P$2336,12,FALSE)</f>
        <v>0</v>
      </c>
      <c r="I1376" s="7" t="str">
        <f>VLOOKUP($A1376,'Medical Examinations'!$A$1:$P$2336,14,FALSE)</f>
        <v>No</v>
      </c>
      <c r="J1376" s="7" t="str">
        <f>VLOOKUP($A1376,'Medical Examinations'!$A$1:$P$2336,15,FALSE)</f>
        <v>Obesity</v>
      </c>
      <c r="K1376" s="7" t="str">
        <f>VLOOKUP($A1376,'Medical Examinations'!$A$1:$P$2336,16,FALSE)</f>
        <v>Normal</v>
      </c>
      <c r="L1376" s="12">
        <f>VLOOKUP($A1376,'Hospitalisation Details'!$A$1:$U$2344,18,FALSE)</f>
        <v>36519</v>
      </c>
      <c r="M1376" s="21">
        <f>VLOOKUP($A1376,'Hospitalisation Details'!$A$1:$U$2344,21,FALSE)</f>
        <v>7794.68</v>
      </c>
      <c r="N1376" s="9" t="str">
        <f>VLOOKUP($A1376,'Hospitalisation Details'!$A$1:$U$2344,14,FALSE)</f>
        <v>tier - 2</v>
      </c>
      <c r="O1376" s="9" t="str">
        <f>VLOOKUP($A1376,'Hospitalisation Details'!$A$1:$U$2344,15,FALSE)</f>
        <v>tier - 2</v>
      </c>
      <c r="P1376" s="9" t="str">
        <f>VLOOKUP($A1376,'Hospitalisation Details'!$A$1:$U$2344,16,FALSE)</f>
        <v>R1026</v>
      </c>
      <c r="Q1376" s="9">
        <f>VLOOKUP($A1376,'Hospitalisation Details'!$A$1:$U$2344,20,FALSE)</f>
        <v>23</v>
      </c>
    </row>
    <row r="1377" spans="1:17" ht="15.75" x14ac:dyDescent="0.25">
      <c r="A1377" s="10" t="s">
        <v>995</v>
      </c>
      <c r="B1377" s="7" t="str">
        <f>VLOOKUP($A1377,'Customer Names'!$A$1:$E$2336,4,FALSE)</f>
        <v xml:space="preserve">  Charlie A</v>
      </c>
      <c r="C1377" s="7">
        <f>VLOOKUP($A1377,'Medical Examinations'!$A$1:$P$2336,2,FALSE)</f>
        <v>29.7</v>
      </c>
      <c r="D1377" s="7">
        <f>VLOOKUP($A1377,'Medical Examinations'!$A$1:$P$2336,3,FALSE)</f>
        <v>7.03</v>
      </c>
      <c r="E1377" s="7" t="str">
        <f>VLOOKUP($A1377,'Medical Examinations'!$A$1:$P$2336,13,FALSE)</f>
        <v>No</v>
      </c>
      <c r="F1377" s="7" t="str">
        <f>VLOOKUP($A1377,'Medical Examinations'!$A$1:$P$2336,5,FALSE)</f>
        <v>No</v>
      </c>
      <c r="G1377" s="7" t="str">
        <f>VLOOKUP($A1377,'Medical Examinations'!$A$1:$P$2336,6,FALSE)</f>
        <v>No</v>
      </c>
      <c r="H1377" s="7" t="str">
        <f>VLOOKUP($A1377,'Medical Examinations'!$A$1:$P$2336,12,FALSE)</f>
        <v>0</v>
      </c>
      <c r="I1377" s="7" t="str">
        <f>VLOOKUP($A1377,'Medical Examinations'!$A$1:$P$2336,14,FALSE)</f>
        <v>No</v>
      </c>
      <c r="J1377" s="7" t="str">
        <f>VLOOKUP($A1377,'Medical Examinations'!$A$1:$P$2336,15,FALSE)</f>
        <v>Over weight</v>
      </c>
      <c r="K1377" s="7" t="str">
        <f>VLOOKUP($A1377,'Medical Examinations'!$A$1:$P$2336,16,FALSE)</f>
        <v>Diabetes</v>
      </c>
      <c r="L1377" s="12">
        <f>VLOOKUP($A1377,'Hospitalisation Details'!$A$1:$U$2344,18,FALSE)</f>
        <v>27369</v>
      </c>
      <c r="M1377" s="21">
        <f>VLOOKUP($A1377,'Hospitalisation Details'!$A$1:$U$2344,21,FALSE)</f>
        <v>7789.64</v>
      </c>
      <c r="N1377" s="9" t="str">
        <f>VLOOKUP($A1377,'Hospitalisation Details'!$A$1:$U$2344,14,FALSE)</f>
        <v>tier - 1</v>
      </c>
      <c r="O1377" s="9" t="str">
        <f>VLOOKUP($A1377,'Hospitalisation Details'!$A$1:$U$2344,15,FALSE)</f>
        <v>tier - 3</v>
      </c>
      <c r="P1377" s="9" t="str">
        <f>VLOOKUP($A1377,'Hospitalisation Details'!$A$1:$U$2344,16,FALSE)</f>
        <v>R1013</v>
      </c>
      <c r="Q1377" s="9">
        <f>VLOOKUP($A1377,'Hospitalisation Details'!$A$1:$U$2344,20,FALSE)</f>
        <v>48</v>
      </c>
    </row>
    <row r="1378" spans="1:17" ht="15.75" x14ac:dyDescent="0.25">
      <c r="A1378" s="10" t="s">
        <v>994</v>
      </c>
      <c r="B1378" s="7" t="str">
        <f>VLOOKUP($A1378,'Customer Names'!$A$1:$E$2336,4,FALSE)</f>
        <v xml:space="preserve">  Rick</v>
      </c>
      <c r="C1378" s="7">
        <f>VLOOKUP($A1378,'Medical Examinations'!$A$1:$P$2336,2,FALSE)</f>
        <v>40.58</v>
      </c>
      <c r="D1378" s="7">
        <f>VLOOKUP($A1378,'Medical Examinations'!$A$1:$P$2336,3,FALSE)</f>
        <v>5.32</v>
      </c>
      <c r="E1378" s="7" t="str">
        <f>VLOOKUP($A1378,'Medical Examinations'!$A$1:$P$2336,13,FALSE)</f>
        <v>Yes</v>
      </c>
      <c r="F1378" s="7" t="str">
        <f>VLOOKUP($A1378,'Medical Examinations'!$A$1:$P$2336,5,FALSE)</f>
        <v>No</v>
      </c>
      <c r="G1378" s="7" t="str">
        <f>VLOOKUP($A1378,'Medical Examinations'!$A$1:$P$2336,6,FALSE)</f>
        <v>Yes</v>
      </c>
      <c r="H1378" s="7">
        <f>VLOOKUP($A1378,'Medical Examinations'!$A$1:$P$2336,12,FALSE)</f>
        <v>1</v>
      </c>
      <c r="I1378" s="7" t="str">
        <f>VLOOKUP($A1378,'Medical Examinations'!$A$1:$P$2336,14,FALSE)</f>
        <v>No</v>
      </c>
      <c r="J1378" s="7" t="str">
        <f>VLOOKUP($A1378,'Medical Examinations'!$A$1:$P$2336,15,FALSE)</f>
        <v>Obesity</v>
      </c>
      <c r="K1378" s="7" t="str">
        <f>VLOOKUP($A1378,'Medical Examinations'!$A$1:$P$2336,16,FALSE)</f>
        <v>Normal</v>
      </c>
      <c r="L1378" s="12">
        <f>VLOOKUP($A1378,'Hospitalisation Details'!$A$1:$U$2344,18,FALSE)</f>
        <v>35785</v>
      </c>
      <c r="M1378" s="21">
        <f>VLOOKUP($A1378,'Hospitalisation Details'!$A$1:$U$2344,21,FALSE)</f>
        <v>7763.06</v>
      </c>
      <c r="N1378" s="9" t="str">
        <f>VLOOKUP($A1378,'Hospitalisation Details'!$A$1:$U$2344,14,FALSE)</f>
        <v>tier - 2</v>
      </c>
      <c r="O1378" s="9" t="str">
        <f>VLOOKUP($A1378,'Hospitalisation Details'!$A$1:$U$2344,15,FALSE)</f>
        <v>tier - 1</v>
      </c>
      <c r="P1378" s="9" t="str">
        <f>VLOOKUP($A1378,'Hospitalisation Details'!$A$1:$U$2344,16,FALSE)</f>
        <v>R1012</v>
      </c>
      <c r="Q1378" s="9">
        <f>VLOOKUP($A1378,'Hospitalisation Details'!$A$1:$U$2344,20,FALSE)</f>
        <v>25</v>
      </c>
    </row>
    <row r="1379" spans="1:17" ht="15.75" x14ac:dyDescent="0.25">
      <c r="A1379" s="10" t="s">
        <v>993</v>
      </c>
      <c r="B1379" s="7" t="str">
        <f>VLOOKUP($A1379,'Customer Names'!$A$1:$E$2336,4,FALSE)</f>
        <v xml:space="preserve">  Lauren C</v>
      </c>
      <c r="C1379" s="7">
        <f>VLOOKUP($A1379,'Medical Examinations'!$A$1:$P$2336,2,FALSE)</f>
        <v>33.06</v>
      </c>
      <c r="D1379" s="7">
        <f>VLOOKUP($A1379,'Medical Examinations'!$A$1:$P$2336,3,FALSE)</f>
        <v>9.59</v>
      </c>
      <c r="E1379" s="7" t="str">
        <f>VLOOKUP($A1379,'Medical Examinations'!$A$1:$P$2336,13,FALSE)</f>
        <v>Yes</v>
      </c>
      <c r="F1379" s="7" t="str">
        <f>VLOOKUP($A1379,'Medical Examinations'!$A$1:$P$2336,5,FALSE)</f>
        <v>No</v>
      </c>
      <c r="G1379" s="7" t="str">
        <f>VLOOKUP($A1379,'Medical Examinations'!$A$1:$P$2336,6,FALSE)</f>
        <v>No</v>
      </c>
      <c r="H1379" s="7" t="str">
        <f>VLOOKUP($A1379,'Medical Examinations'!$A$1:$P$2336,12,FALSE)</f>
        <v>0</v>
      </c>
      <c r="I1379" s="7" t="str">
        <f>VLOOKUP($A1379,'Medical Examinations'!$A$1:$P$2336,14,FALSE)</f>
        <v>No</v>
      </c>
      <c r="J1379" s="7" t="str">
        <f>VLOOKUP($A1379,'Medical Examinations'!$A$1:$P$2336,15,FALSE)</f>
        <v>Obesity</v>
      </c>
      <c r="K1379" s="7" t="str">
        <f>VLOOKUP($A1379,'Medical Examinations'!$A$1:$P$2336,16,FALSE)</f>
        <v>Diabetes</v>
      </c>
      <c r="L1379" s="12">
        <f>VLOOKUP($A1379,'Hospitalisation Details'!$A$1:$U$2344,18,FALSE)</f>
        <v>29767</v>
      </c>
      <c r="M1379" s="21">
        <f>VLOOKUP($A1379,'Hospitalisation Details'!$A$1:$U$2344,21,FALSE)</f>
        <v>7749.16</v>
      </c>
      <c r="N1379" s="9" t="str">
        <f>VLOOKUP($A1379,'Hospitalisation Details'!$A$1:$U$2344,14,FALSE)</f>
        <v>tier - 2</v>
      </c>
      <c r="O1379" s="9" t="str">
        <f>VLOOKUP($A1379,'Hospitalisation Details'!$A$1:$U$2344,15,FALSE)</f>
        <v>tier - 1</v>
      </c>
      <c r="P1379" s="9" t="str">
        <f>VLOOKUP($A1379,'Hospitalisation Details'!$A$1:$U$2344,16,FALSE)</f>
        <v>R1012</v>
      </c>
      <c r="Q1379" s="9">
        <f>VLOOKUP($A1379,'Hospitalisation Details'!$A$1:$U$2344,20,FALSE)</f>
        <v>41</v>
      </c>
    </row>
    <row r="1380" spans="1:17" ht="15.75" x14ac:dyDescent="0.25">
      <c r="A1380" s="10" t="s">
        <v>992</v>
      </c>
      <c r="B1380" s="7" t="str">
        <f>VLOOKUP($A1380,'Customer Names'!$A$1:$E$2336,4,FALSE)</f>
        <v xml:space="preserve">  Daniel</v>
      </c>
      <c r="C1380" s="7">
        <f>VLOOKUP($A1380,'Medical Examinations'!$A$1:$P$2336,2,FALSE)</f>
        <v>26.62</v>
      </c>
      <c r="D1380" s="7">
        <f>VLOOKUP($A1380,'Medical Examinations'!$A$1:$P$2336,3,FALSE)</f>
        <v>6.15</v>
      </c>
      <c r="E1380" s="7" t="str">
        <f>VLOOKUP($A1380,'Medical Examinations'!$A$1:$P$2336,13,FALSE)</f>
        <v>Yes</v>
      </c>
      <c r="F1380" s="7" t="str">
        <f>VLOOKUP($A1380,'Medical Examinations'!$A$1:$P$2336,5,FALSE)</f>
        <v>No</v>
      </c>
      <c r="G1380" s="7" t="str">
        <f>VLOOKUP($A1380,'Medical Examinations'!$A$1:$P$2336,6,FALSE)</f>
        <v>No</v>
      </c>
      <c r="H1380" s="7" t="str">
        <f>VLOOKUP($A1380,'Medical Examinations'!$A$1:$P$2336,12,FALSE)</f>
        <v>0</v>
      </c>
      <c r="I1380" s="7" t="str">
        <f>VLOOKUP($A1380,'Medical Examinations'!$A$1:$P$2336,14,FALSE)</f>
        <v>No</v>
      </c>
      <c r="J1380" s="7" t="str">
        <f>VLOOKUP($A1380,'Medical Examinations'!$A$1:$P$2336,15,FALSE)</f>
        <v>Over weight</v>
      </c>
      <c r="K1380" s="7" t="str">
        <f>VLOOKUP($A1380,'Medical Examinations'!$A$1:$P$2336,16,FALSE)</f>
        <v>Prediabetes</v>
      </c>
      <c r="L1380" s="12">
        <f>VLOOKUP($A1380,'Hospitalisation Details'!$A$1:$U$2344,18,FALSE)</f>
        <v>28106</v>
      </c>
      <c r="M1380" s="21">
        <f>VLOOKUP($A1380,'Hospitalisation Details'!$A$1:$U$2344,21,FALSE)</f>
        <v>7742.11</v>
      </c>
      <c r="N1380" s="9" t="str">
        <f>VLOOKUP($A1380,'Hospitalisation Details'!$A$1:$U$2344,14,FALSE)</f>
        <v>tier - 3</v>
      </c>
      <c r="O1380" s="9" t="str">
        <f>VLOOKUP($A1380,'Hospitalisation Details'!$A$1:$U$2344,15,FALSE)</f>
        <v>tier - 2</v>
      </c>
      <c r="P1380" s="9" t="str">
        <f>VLOOKUP($A1380,'Hospitalisation Details'!$A$1:$U$2344,16,FALSE)</f>
        <v>R1013</v>
      </c>
      <c r="Q1380" s="9">
        <f>VLOOKUP($A1380,'Hospitalisation Details'!$A$1:$U$2344,20,FALSE)</f>
        <v>46</v>
      </c>
    </row>
    <row r="1381" spans="1:17" ht="15.75" x14ac:dyDescent="0.25">
      <c r="A1381" s="10" t="s">
        <v>991</v>
      </c>
      <c r="B1381" s="7" t="str">
        <f>VLOOKUP($A1381,'Customer Names'!$A$1:$E$2336,4,FALSE)</f>
        <v xml:space="preserve">  Jaime</v>
      </c>
      <c r="C1381" s="7">
        <f>VLOOKUP($A1381,'Medical Examinations'!$A$1:$P$2336,2,FALSE)</f>
        <v>37.1</v>
      </c>
      <c r="D1381" s="7">
        <f>VLOOKUP($A1381,'Medical Examinations'!$A$1:$P$2336,3,FALSE)</f>
        <v>11.08</v>
      </c>
      <c r="E1381" s="7" t="str">
        <f>VLOOKUP($A1381,'Medical Examinations'!$A$1:$P$2336,13,FALSE)</f>
        <v>No</v>
      </c>
      <c r="F1381" s="7" t="str">
        <f>VLOOKUP($A1381,'Medical Examinations'!$A$1:$P$2336,5,FALSE)</f>
        <v>No</v>
      </c>
      <c r="G1381" s="7" t="str">
        <f>VLOOKUP($A1381,'Medical Examinations'!$A$1:$P$2336,6,FALSE)</f>
        <v>No</v>
      </c>
      <c r="H1381" s="7" t="str">
        <f>VLOOKUP($A1381,'Medical Examinations'!$A$1:$P$2336,12,FALSE)</f>
        <v>0</v>
      </c>
      <c r="I1381" s="7" t="str">
        <f>VLOOKUP($A1381,'Medical Examinations'!$A$1:$P$2336,14,FALSE)</f>
        <v>No</v>
      </c>
      <c r="J1381" s="7" t="str">
        <f>VLOOKUP($A1381,'Medical Examinations'!$A$1:$P$2336,15,FALSE)</f>
        <v>Obesity</v>
      </c>
      <c r="K1381" s="7" t="str">
        <f>VLOOKUP($A1381,'Medical Examinations'!$A$1:$P$2336,16,FALSE)</f>
        <v>Diabetes</v>
      </c>
      <c r="L1381" s="12">
        <f>VLOOKUP($A1381,'Hospitalisation Details'!$A$1:$U$2344,18,FALSE)</f>
        <v>28737</v>
      </c>
      <c r="M1381" s="21">
        <f>VLOOKUP($A1381,'Hospitalisation Details'!$A$1:$U$2344,21,FALSE)</f>
        <v>7740.34</v>
      </c>
      <c r="N1381" s="9" t="str">
        <f>VLOOKUP($A1381,'Hospitalisation Details'!$A$1:$U$2344,14,FALSE)</f>
        <v>tier - 1</v>
      </c>
      <c r="O1381" s="9" t="str">
        <f>VLOOKUP($A1381,'Hospitalisation Details'!$A$1:$U$2344,15,FALSE)</f>
        <v>tier - 1</v>
      </c>
      <c r="P1381" s="9" t="str">
        <f>VLOOKUP($A1381,'Hospitalisation Details'!$A$1:$U$2344,16,FALSE)</f>
        <v>R1011</v>
      </c>
      <c r="Q1381" s="9">
        <f>VLOOKUP($A1381,'Hospitalisation Details'!$A$1:$U$2344,20,FALSE)</f>
        <v>44</v>
      </c>
    </row>
    <row r="1382" spans="1:17" ht="15.75" x14ac:dyDescent="0.25">
      <c r="A1382" s="10" t="s">
        <v>990</v>
      </c>
      <c r="B1382" s="7" t="str">
        <f>VLOOKUP($A1382,'Customer Names'!$A$1:$E$2336,4,FALSE)</f>
        <v xml:space="preserve">  Erik R</v>
      </c>
      <c r="C1382" s="7">
        <f>VLOOKUP($A1382,'Medical Examinations'!$A$1:$P$2336,2,FALSE)</f>
        <v>18.28</v>
      </c>
      <c r="D1382" s="7">
        <f>VLOOKUP($A1382,'Medical Examinations'!$A$1:$P$2336,3,FALSE)</f>
        <v>7.95</v>
      </c>
      <c r="E1382" s="7" t="str">
        <f>VLOOKUP($A1382,'Medical Examinations'!$A$1:$P$2336,13,FALSE)</f>
        <v>No</v>
      </c>
      <c r="F1382" s="7" t="str">
        <f>VLOOKUP($A1382,'Medical Examinations'!$A$1:$P$2336,5,FALSE)</f>
        <v>No</v>
      </c>
      <c r="G1382" s="7" t="str">
        <f>VLOOKUP($A1382,'Medical Examinations'!$A$1:$P$2336,6,FALSE)</f>
        <v>No</v>
      </c>
      <c r="H1382" s="7" t="str">
        <f>VLOOKUP($A1382,'Medical Examinations'!$A$1:$P$2336,12,FALSE)</f>
        <v>0</v>
      </c>
      <c r="I1382" s="7" t="str">
        <f>VLOOKUP($A1382,'Medical Examinations'!$A$1:$P$2336,14,FALSE)</f>
        <v>No</v>
      </c>
      <c r="J1382" s="7" t="str">
        <f>VLOOKUP($A1382,'Medical Examinations'!$A$1:$P$2336,15,FALSE)</f>
        <v>Underweight</v>
      </c>
      <c r="K1382" s="7" t="str">
        <f>VLOOKUP($A1382,'Medical Examinations'!$A$1:$P$2336,16,FALSE)</f>
        <v>Diabetes</v>
      </c>
      <c r="L1382" s="12">
        <f>VLOOKUP($A1382,'Hospitalisation Details'!$A$1:$U$2344,18,FALSE)</f>
        <v>23941</v>
      </c>
      <c r="M1382" s="21">
        <f>VLOOKUP($A1382,'Hospitalisation Details'!$A$1:$U$2344,21,FALSE)</f>
        <v>7736.39</v>
      </c>
      <c r="N1382" s="9" t="str">
        <f>VLOOKUP($A1382,'Hospitalisation Details'!$A$1:$U$2344,14,FALSE)</f>
        <v>tier - 3</v>
      </c>
      <c r="O1382" s="9" t="str">
        <f>VLOOKUP($A1382,'Hospitalisation Details'!$A$1:$U$2344,15,FALSE)</f>
        <v>tier - 2</v>
      </c>
      <c r="P1382" s="9" t="str">
        <f>VLOOKUP($A1382,'Hospitalisation Details'!$A$1:$U$2344,16,FALSE)</f>
        <v>R1013</v>
      </c>
      <c r="Q1382" s="9">
        <f>VLOOKUP($A1382,'Hospitalisation Details'!$A$1:$U$2344,20,FALSE)</f>
        <v>57</v>
      </c>
    </row>
    <row r="1383" spans="1:17" ht="15.75" x14ac:dyDescent="0.25">
      <c r="A1383" s="10" t="s">
        <v>989</v>
      </c>
      <c r="B1383" s="7" t="str">
        <f>VLOOKUP($A1383,'Customer Names'!$A$1:$E$2336,4,FALSE)</f>
        <v xml:space="preserve">  Katie</v>
      </c>
      <c r="C1383" s="7">
        <f>VLOOKUP($A1383,'Medical Examinations'!$A$1:$P$2336,2,FALSE)</f>
        <v>35.814999999999998</v>
      </c>
      <c r="D1383" s="7">
        <f>VLOOKUP($A1383,'Medical Examinations'!$A$1:$P$2336,3,FALSE)</f>
        <v>6.23</v>
      </c>
      <c r="E1383" s="7" t="str">
        <f>VLOOKUP($A1383,'Medical Examinations'!$A$1:$P$2336,13,FALSE)</f>
        <v>No</v>
      </c>
      <c r="F1383" s="7" t="str">
        <f>VLOOKUP($A1383,'Medical Examinations'!$A$1:$P$2336,5,FALSE)</f>
        <v>No</v>
      </c>
      <c r="G1383" s="7" t="str">
        <f>VLOOKUP($A1383,'Medical Examinations'!$A$1:$P$2336,6,FALSE)</f>
        <v>No</v>
      </c>
      <c r="H1383" s="7" t="str">
        <f>VLOOKUP($A1383,'Medical Examinations'!$A$1:$P$2336,12,FALSE)</f>
        <v>0</v>
      </c>
      <c r="I1383" s="7" t="str">
        <f>VLOOKUP($A1383,'Medical Examinations'!$A$1:$P$2336,14,FALSE)</f>
        <v>No</v>
      </c>
      <c r="J1383" s="7" t="str">
        <f>VLOOKUP($A1383,'Medical Examinations'!$A$1:$P$2336,15,FALSE)</f>
        <v>Obesity</v>
      </c>
      <c r="K1383" s="7" t="str">
        <f>VLOOKUP($A1383,'Medical Examinations'!$A$1:$P$2336,16,FALSE)</f>
        <v>Prediabetes</v>
      </c>
      <c r="L1383" s="12">
        <f>VLOOKUP($A1383,'Hospitalisation Details'!$A$1:$U$2344,18,FALSE)</f>
        <v>28366</v>
      </c>
      <c r="M1383" s="21">
        <f>VLOOKUP($A1383,'Hospitalisation Details'!$A$1:$U$2344,21,FALSE)</f>
        <v>7731.86</v>
      </c>
      <c r="N1383" s="9" t="str">
        <f>VLOOKUP($A1383,'Hospitalisation Details'!$A$1:$U$2344,14,FALSE)</f>
        <v>tier - 2</v>
      </c>
      <c r="O1383" s="9" t="str">
        <f>VLOOKUP($A1383,'Hospitalisation Details'!$A$1:$U$2344,15,FALSE)</f>
        <v>tier - 3</v>
      </c>
      <c r="P1383" s="9" t="str">
        <f>VLOOKUP($A1383,'Hospitalisation Details'!$A$1:$U$2344,16,FALSE)</f>
        <v>R1012</v>
      </c>
      <c r="Q1383" s="9">
        <f>VLOOKUP($A1383,'Hospitalisation Details'!$A$1:$U$2344,20,FALSE)</f>
        <v>45</v>
      </c>
    </row>
    <row r="1384" spans="1:17" ht="15.75" x14ac:dyDescent="0.25">
      <c r="A1384" s="10" t="s">
        <v>988</v>
      </c>
      <c r="B1384" s="7" t="str">
        <f>VLOOKUP($A1384,'Customer Names'!$A$1:$E$2336,4,FALSE)</f>
        <v xml:space="preserve">  Thomas A</v>
      </c>
      <c r="C1384" s="7">
        <f>VLOOKUP($A1384,'Medical Examinations'!$A$1:$P$2336,2,FALSE)</f>
        <v>30.69</v>
      </c>
      <c r="D1384" s="7">
        <f>VLOOKUP($A1384,'Medical Examinations'!$A$1:$P$2336,3,FALSE)</f>
        <v>6.5</v>
      </c>
      <c r="E1384" s="7" t="str">
        <f>VLOOKUP($A1384,'Medical Examinations'!$A$1:$P$2336,13,FALSE)</f>
        <v>No</v>
      </c>
      <c r="F1384" s="7" t="str">
        <f>VLOOKUP($A1384,'Medical Examinations'!$A$1:$P$2336,5,FALSE)</f>
        <v>No</v>
      </c>
      <c r="G1384" s="7" t="str">
        <f>VLOOKUP($A1384,'Medical Examinations'!$A$1:$P$2336,6,FALSE)</f>
        <v>No</v>
      </c>
      <c r="H1384" s="7" t="str">
        <f>VLOOKUP($A1384,'Medical Examinations'!$A$1:$P$2336,12,FALSE)</f>
        <v>0</v>
      </c>
      <c r="I1384" s="7" t="str">
        <f>VLOOKUP($A1384,'Medical Examinations'!$A$1:$P$2336,14,FALSE)</f>
        <v>No</v>
      </c>
      <c r="J1384" s="7" t="str">
        <f>VLOOKUP($A1384,'Medical Examinations'!$A$1:$P$2336,15,FALSE)</f>
        <v>Obesity</v>
      </c>
      <c r="K1384" s="7" t="str">
        <f>VLOOKUP($A1384,'Medical Examinations'!$A$1:$P$2336,16,FALSE)</f>
        <v>Diabetes</v>
      </c>
      <c r="L1384" s="12">
        <f>VLOOKUP($A1384,'Hospitalisation Details'!$A$1:$U$2344,18,FALSE)</f>
        <v>28828</v>
      </c>
      <c r="M1384" s="21">
        <f>VLOOKUP($A1384,'Hospitalisation Details'!$A$1:$U$2344,21,FALSE)</f>
        <v>7731.43</v>
      </c>
      <c r="N1384" s="9" t="str">
        <f>VLOOKUP($A1384,'Hospitalisation Details'!$A$1:$U$2344,14,FALSE)</f>
        <v>tier - 3</v>
      </c>
      <c r="O1384" s="9" t="str">
        <f>VLOOKUP($A1384,'Hospitalisation Details'!$A$1:$U$2344,15,FALSE)</f>
        <v>tier - 2</v>
      </c>
      <c r="P1384" s="9" t="str">
        <f>VLOOKUP($A1384,'Hospitalisation Details'!$A$1:$U$2344,16,FALSE)</f>
        <v>R1013</v>
      </c>
      <c r="Q1384" s="9">
        <f>VLOOKUP($A1384,'Hospitalisation Details'!$A$1:$U$2344,20,FALSE)</f>
        <v>44</v>
      </c>
    </row>
    <row r="1385" spans="1:17" ht="15.75" x14ac:dyDescent="0.25">
      <c r="A1385" s="10" t="s">
        <v>987</v>
      </c>
      <c r="B1385" s="7" t="str">
        <f>VLOOKUP($A1385,'Customer Names'!$A$1:$E$2336,4,FALSE)</f>
        <v xml:space="preserve">  Jean-Marc</v>
      </c>
      <c r="C1385" s="7">
        <f>VLOOKUP($A1385,'Medical Examinations'!$A$1:$P$2336,2,FALSE)</f>
        <v>26.125</v>
      </c>
      <c r="D1385" s="7">
        <f>VLOOKUP($A1385,'Medical Examinations'!$A$1:$P$2336,3,FALSE)</f>
        <v>5.22</v>
      </c>
      <c r="E1385" s="7" t="str">
        <f>VLOOKUP($A1385,'Medical Examinations'!$A$1:$P$2336,13,FALSE)</f>
        <v>No</v>
      </c>
      <c r="F1385" s="7" t="str">
        <f>VLOOKUP($A1385,'Medical Examinations'!$A$1:$P$2336,5,FALSE)</f>
        <v>No</v>
      </c>
      <c r="G1385" s="7" t="str">
        <f>VLOOKUP($A1385,'Medical Examinations'!$A$1:$P$2336,6,FALSE)</f>
        <v>No</v>
      </c>
      <c r="H1385" s="7" t="str">
        <f>VLOOKUP($A1385,'Medical Examinations'!$A$1:$P$2336,12,FALSE)</f>
        <v>0</v>
      </c>
      <c r="I1385" s="7" t="str">
        <f>VLOOKUP($A1385,'Medical Examinations'!$A$1:$P$2336,14,FALSE)</f>
        <v>No</v>
      </c>
      <c r="J1385" s="7" t="str">
        <f>VLOOKUP($A1385,'Medical Examinations'!$A$1:$P$2336,15,FALSE)</f>
        <v>Over weight</v>
      </c>
      <c r="K1385" s="7" t="str">
        <f>VLOOKUP($A1385,'Medical Examinations'!$A$1:$P$2336,16,FALSE)</f>
        <v>Normal</v>
      </c>
      <c r="L1385" s="12">
        <f>VLOOKUP($A1385,'Hospitalisation Details'!$A$1:$U$2344,18,FALSE)</f>
        <v>29474</v>
      </c>
      <c r="M1385" s="21">
        <f>VLOOKUP($A1385,'Hospitalisation Details'!$A$1:$U$2344,21,FALSE)</f>
        <v>7729.65</v>
      </c>
      <c r="N1385" s="9" t="str">
        <f>VLOOKUP($A1385,'Hospitalisation Details'!$A$1:$U$2344,14,FALSE)</f>
        <v>tier - 3</v>
      </c>
      <c r="O1385" s="9" t="str">
        <f>VLOOKUP($A1385,'Hospitalisation Details'!$A$1:$U$2344,15,FALSE)</f>
        <v>tier - 1</v>
      </c>
      <c r="P1385" s="9" t="str">
        <f>VLOOKUP($A1385,'Hospitalisation Details'!$A$1:$U$2344,16,FALSE)</f>
        <v>R1016</v>
      </c>
      <c r="Q1385" s="9">
        <f>VLOOKUP($A1385,'Hospitalisation Details'!$A$1:$U$2344,20,FALSE)</f>
        <v>42</v>
      </c>
    </row>
    <row r="1386" spans="1:17" ht="15.75" x14ac:dyDescent="0.25">
      <c r="A1386" s="10" t="s">
        <v>986</v>
      </c>
      <c r="B1386" s="7" t="str">
        <f>VLOOKUP($A1386,'Customer Names'!$A$1:$E$2336,4,FALSE)</f>
        <v xml:space="preserve">  Kerry L</v>
      </c>
      <c r="C1386" s="7">
        <f>VLOOKUP($A1386,'Medical Examinations'!$A$1:$P$2336,2,FALSE)</f>
        <v>34.58</v>
      </c>
      <c r="D1386" s="7">
        <f>VLOOKUP($A1386,'Medical Examinations'!$A$1:$P$2336,3,FALSE)</f>
        <v>6.3</v>
      </c>
      <c r="E1386" s="7" t="str">
        <f>VLOOKUP($A1386,'Medical Examinations'!$A$1:$P$2336,13,FALSE)</f>
        <v>No</v>
      </c>
      <c r="F1386" s="7" t="str">
        <f>VLOOKUP($A1386,'Medical Examinations'!$A$1:$P$2336,5,FALSE)</f>
        <v>No</v>
      </c>
      <c r="G1386" s="7" t="str">
        <f>VLOOKUP($A1386,'Medical Examinations'!$A$1:$P$2336,6,FALSE)</f>
        <v>Yes</v>
      </c>
      <c r="H1386" s="7">
        <f>VLOOKUP($A1386,'Medical Examinations'!$A$1:$P$2336,12,FALSE)</f>
        <v>1</v>
      </c>
      <c r="I1386" s="7" t="str">
        <f>VLOOKUP($A1386,'Medical Examinations'!$A$1:$P$2336,14,FALSE)</f>
        <v>No</v>
      </c>
      <c r="J1386" s="7" t="str">
        <f>VLOOKUP($A1386,'Medical Examinations'!$A$1:$P$2336,15,FALSE)</f>
        <v>Obesity</v>
      </c>
      <c r="K1386" s="7" t="str">
        <f>VLOOKUP($A1386,'Medical Examinations'!$A$1:$P$2336,16,FALSE)</f>
        <v>Prediabetes</v>
      </c>
      <c r="L1386" s="12">
        <f>VLOOKUP($A1386,'Hospitalisation Details'!$A$1:$U$2344,18,FALSE)</f>
        <v>29008</v>
      </c>
      <c r="M1386" s="21">
        <f>VLOOKUP($A1386,'Hospitalisation Details'!$A$1:$U$2344,21,FALSE)</f>
        <v>7727.25</v>
      </c>
      <c r="N1386" s="9" t="str">
        <f>VLOOKUP($A1386,'Hospitalisation Details'!$A$1:$U$2344,14,FALSE)</f>
        <v>tier - 2</v>
      </c>
      <c r="O1386" s="9" t="str">
        <f>VLOOKUP($A1386,'Hospitalisation Details'!$A$1:$U$2344,15,FALSE)</f>
        <v>tier - 3</v>
      </c>
      <c r="P1386" s="9" t="str">
        <f>VLOOKUP($A1386,'Hospitalisation Details'!$A$1:$U$2344,16,FALSE)</f>
        <v>R1012</v>
      </c>
      <c r="Q1386" s="9">
        <f>VLOOKUP($A1386,'Hospitalisation Details'!$A$1:$U$2344,20,FALSE)</f>
        <v>44</v>
      </c>
    </row>
    <row r="1387" spans="1:17" ht="15.75" x14ac:dyDescent="0.25">
      <c r="A1387" s="10" t="s">
        <v>985</v>
      </c>
      <c r="B1387" s="7" t="str">
        <f>VLOOKUP($A1387,'Customer Names'!$A$1:$E$2336,4,FALSE)</f>
        <v xml:space="preserve">  Ulrich</v>
      </c>
      <c r="C1387" s="7">
        <f>VLOOKUP($A1387,'Medical Examinations'!$A$1:$P$2336,2,FALSE)</f>
        <v>27.4</v>
      </c>
      <c r="D1387" s="7">
        <f>VLOOKUP($A1387,'Medical Examinations'!$A$1:$P$2336,3,FALSE)</f>
        <v>8.84</v>
      </c>
      <c r="E1387" s="7" t="str">
        <f>VLOOKUP($A1387,'Medical Examinations'!$A$1:$P$2336,13,FALSE)</f>
        <v>No</v>
      </c>
      <c r="F1387" s="7" t="str">
        <f>VLOOKUP($A1387,'Medical Examinations'!$A$1:$P$2336,5,FALSE)</f>
        <v>No</v>
      </c>
      <c r="G1387" s="7" t="str">
        <f>VLOOKUP($A1387,'Medical Examinations'!$A$1:$P$2336,6,FALSE)</f>
        <v>No</v>
      </c>
      <c r="H1387" s="7" t="str">
        <f>VLOOKUP($A1387,'Medical Examinations'!$A$1:$P$2336,12,FALSE)</f>
        <v>0</v>
      </c>
      <c r="I1387" s="7" t="str">
        <f>VLOOKUP($A1387,'Medical Examinations'!$A$1:$P$2336,14,FALSE)</f>
        <v>No</v>
      </c>
      <c r="J1387" s="7" t="str">
        <f>VLOOKUP($A1387,'Medical Examinations'!$A$1:$P$2336,15,FALSE)</f>
        <v>Over weight</v>
      </c>
      <c r="K1387" s="7" t="str">
        <f>VLOOKUP($A1387,'Medical Examinations'!$A$1:$P$2336,16,FALSE)</f>
        <v>Diabetes</v>
      </c>
      <c r="L1387" s="12">
        <f>VLOOKUP($A1387,'Hospitalisation Details'!$A$1:$U$2344,18,FALSE)</f>
        <v>28853</v>
      </c>
      <c r="M1387" s="21">
        <f>VLOOKUP($A1387,'Hospitalisation Details'!$A$1:$U$2344,21,FALSE)</f>
        <v>7726.85</v>
      </c>
      <c r="N1387" s="9" t="str">
        <f>VLOOKUP($A1387,'Hospitalisation Details'!$A$1:$U$2344,14,FALSE)</f>
        <v>tier - 1</v>
      </c>
      <c r="O1387" s="9" t="str">
        <f>VLOOKUP($A1387,'Hospitalisation Details'!$A$1:$U$2344,15,FALSE)</f>
        <v>tier - 2</v>
      </c>
      <c r="P1387" s="9" t="str">
        <f>VLOOKUP($A1387,'Hospitalisation Details'!$A$1:$U$2344,16,FALSE)</f>
        <v>R1011</v>
      </c>
      <c r="Q1387" s="9">
        <f>VLOOKUP($A1387,'Hospitalisation Details'!$A$1:$U$2344,20,FALSE)</f>
        <v>44</v>
      </c>
    </row>
    <row r="1388" spans="1:17" ht="15.75" x14ac:dyDescent="0.25">
      <c r="A1388" s="10" t="s">
        <v>984</v>
      </c>
      <c r="B1388" s="7" t="str">
        <f>VLOOKUP($A1388,'Customer Names'!$A$1:$E$2336,4,FALSE)</f>
        <v xml:space="preserve">  Justin P</v>
      </c>
      <c r="C1388" s="7">
        <f>VLOOKUP($A1388,'Medical Examinations'!$A$1:$P$2336,2,FALSE)</f>
        <v>27.53</v>
      </c>
      <c r="D1388" s="7">
        <f>VLOOKUP($A1388,'Medical Examinations'!$A$1:$P$2336,3,FALSE)</f>
        <v>4.1100000000000003</v>
      </c>
      <c r="E1388" s="7" t="str">
        <f>VLOOKUP($A1388,'Medical Examinations'!$A$1:$P$2336,13,FALSE)</f>
        <v>No</v>
      </c>
      <c r="F1388" s="7" t="str">
        <f>VLOOKUP($A1388,'Medical Examinations'!$A$1:$P$2336,5,FALSE)</f>
        <v>No</v>
      </c>
      <c r="G1388" s="7" t="str">
        <f>VLOOKUP($A1388,'Medical Examinations'!$A$1:$P$2336,6,FALSE)</f>
        <v>No</v>
      </c>
      <c r="H1388" s="7">
        <f>VLOOKUP($A1388,'Medical Examinations'!$A$1:$P$2336,12,FALSE)</f>
        <v>1</v>
      </c>
      <c r="I1388" s="7" t="str">
        <f>VLOOKUP($A1388,'Medical Examinations'!$A$1:$P$2336,14,FALSE)</f>
        <v>No</v>
      </c>
      <c r="J1388" s="7" t="str">
        <f>VLOOKUP($A1388,'Medical Examinations'!$A$1:$P$2336,15,FALSE)</f>
        <v>Over weight</v>
      </c>
      <c r="K1388" s="7" t="str">
        <f>VLOOKUP($A1388,'Medical Examinations'!$A$1:$P$2336,16,FALSE)</f>
        <v>Normal</v>
      </c>
      <c r="L1388" s="12">
        <f>VLOOKUP($A1388,'Hospitalisation Details'!$A$1:$U$2344,18,FALSE)</f>
        <v>31970</v>
      </c>
      <c r="M1388" s="21">
        <f>VLOOKUP($A1388,'Hospitalisation Details'!$A$1:$U$2344,21,FALSE)</f>
        <v>7684.62</v>
      </c>
      <c r="N1388" s="9" t="str">
        <f>VLOOKUP($A1388,'Hospitalisation Details'!$A$1:$U$2344,14,FALSE)</f>
        <v>tier - 2</v>
      </c>
      <c r="O1388" s="9" t="str">
        <f>VLOOKUP($A1388,'Hospitalisation Details'!$A$1:$U$2344,15,FALSE)</f>
        <v>tier - 3</v>
      </c>
      <c r="P1388" s="9" t="str">
        <f>VLOOKUP($A1388,'Hospitalisation Details'!$A$1:$U$2344,16,FALSE)</f>
        <v>R1021</v>
      </c>
      <c r="Q1388" s="9">
        <f>VLOOKUP($A1388,'Hospitalisation Details'!$A$1:$U$2344,20,FALSE)</f>
        <v>35</v>
      </c>
    </row>
    <row r="1389" spans="1:17" ht="15.75" x14ac:dyDescent="0.25">
      <c r="A1389" s="10" t="s">
        <v>983</v>
      </c>
      <c r="B1389" s="7" t="str">
        <f>VLOOKUP($A1389,'Customer Names'!$A$1:$E$2336,4,FALSE)</f>
        <v xml:space="preserve">  Hannah E</v>
      </c>
      <c r="C1389" s="7">
        <f>VLOOKUP($A1389,'Medical Examinations'!$A$1:$P$2336,2,FALSE)</f>
        <v>33</v>
      </c>
      <c r="D1389" s="7">
        <f>VLOOKUP($A1389,'Medical Examinations'!$A$1:$P$2336,3,FALSE)</f>
        <v>4.57</v>
      </c>
      <c r="E1389" s="7" t="str">
        <f>VLOOKUP($A1389,'Medical Examinations'!$A$1:$P$2336,13,FALSE)</f>
        <v>No</v>
      </c>
      <c r="F1389" s="7" t="str">
        <f>VLOOKUP($A1389,'Medical Examinations'!$A$1:$P$2336,5,FALSE)</f>
        <v>No</v>
      </c>
      <c r="G1389" s="7" t="str">
        <f>VLOOKUP($A1389,'Medical Examinations'!$A$1:$P$2336,6,FALSE)</f>
        <v>No</v>
      </c>
      <c r="H1389" s="7" t="str">
        <f>VLOOKUP($A1389,'Medical Examinations'!$A$1:$P$2336,12,FALSE)</f>
        <v>0</v>
      </c>
      <c r="I1389" s="7" t="str">
        <f>VLOOKUP($A1389,'Medical Examinations'!$A$1:$P$2336,14,FALSE)</f>
        <v>No</v>
      </c>
      <c r="J1389" s="7" t="str">
        <f>VLOOKUP($A1389,'Medical Examinations'!$A$1:$P$2336,15,FALSE)</f>
        <v>Obesity</v>
      </c>
      <c r="K1389" s="7" t="str">
        <f>VLOOKUP($A1389,'Medical Examinations'!$A$1:$P$2336,16,FALSE)</f>
        <v>Normal</v>
      </c>
      <c r="L1389" s="12">
        <f>VLOOKUP($A1389,'Hospitalisation Details'!$A$1:$U$2344,18,FALSE)</f>
        <v>30303</v>
      </c>
      <c r="M1389" s="21">
        <f>VLOOKUP($A1389,'Hospitalisation Details'!$A$1:$U$2344,21,FALSE)</f>
        <v>7682.67</v>
      </c>
      <c r="N1389" s="9" t="str">
        <f>VLOOKUP($A1389,'Hospitalisation Details'!$A$1:$U$2344,14,FALSE)</f>
        <v>tier - 2</v>
      </c>
      <c r="O1389" s="9" t="str">
        <f>VLOOKUP($A1389,'Hospitalisation Details'!$A$1:$U$2344,15,FALSE)</f>
        <v>tier - 1</v>
      </c>
      <c r="P1389" s="9" t="str">
        <f>VLOOKUP($A1389,'Hospitalisation Details'!$A$1:$U$2344,16,FALSE)</f>
        <v>R1013</v>
      </c>
      <c r="Q1389" s="9">
        <f>VLOOKUP($A1389,'Hospitalisation Details'!$A$1:$U$2344,20,FALSE)</f>
        <v>40</v>
      </c>
    </row>
    <row r="1390" spans="1:17" ht="15.75" x14ac:dyDescent="0.25">
      <c r="A1390" s="10" t="s">
        <v>982</v>
      </c>
      <c r="B1390" s="7" t="str">
        <f>VLOOKUP($A1390,'Customer Names'!$A$1:$E$2336,4,FALSE)</f>
        <v xml:space="preserve">  David</v>
      </c>
      <c r="C1390" s="7">
        <f>VLOOKUP($A1390,'Medical Examinations'!$A$1:$P$2336,2,FALSE)</f>
        <v>25.78</v>
      </c>
      <c r="D1390" s="7">
        <f>VLOOKUP($A1390,'Medical Examinations'!$A$1:$P$2336,3,FALSE)</f>
        <v>11.06</v>
      </c>
      <c r="E1390" s="7" t="str">
        <f>VLOOKUP($A1390,'Medical Examinations'!$A$1:$P$2336,13,FALSE)</f>
        <v>Yes</v>
      </c>
      <c r="F1390" s="7" t="str">
        <f>VLOOKUP($A1390,'Medical Examinations'!$A$1:$P$2336,5,FALSE)</f>
        <v>No</v>
      </c>
      <c r="G1390" s="7" t="str">
        <f>VLOOKUP($A1390,'Medical Examinations'!$A$1:$P$2336,6,FALSE)</f>
        <v>No</v>
      </c>
      <c r="H1390" s="7" t="str">
        <f>VLOOKUP($A1390,'Medical Examinations'!$A$1:$P$2336,12,FALSE)</f>
        <v>0</v>
      </c>
      <c r="I1390" s="7" t="str">
        <f>VLOOKUP($A1390,'Medical Examinations'!$A$1:$P$2336,14,FALSE)</f>
        <v>No</v>
      </c>
      <c r="J1390" s="7" t="str">
        <f>VLOOKUP($A1390,'Medical Examinations'!$A$1:$P$2336,15,FALSE)</f>
        <v>Over weight</v>
      </c>
      <c r="K1390" s="7" t="str">
        <f>VLOOKUP($A1390,'Medical Examinations'!$A$1:$P$2336,16,FALSE)</f>
        <v>Diabetes</v>
      </c>
      <c r="L1390" s="12">
        <f>VLOOKUP($A1390,'Hospitalisation Details'!$A$1:$U$2344,18,FALSE)</f>
        <v>29939</v>
      </c>
      <c r="M1390" s="21">
        <f>VLOOKUP($A1390,'Hospitalisation Details'!$A$1:$U$2344,21,FALSE)</f>
        <v>7681.17</v>
      </c>
      <c r="N1390" s="9" t="str">
        <f>VLOOKUP($A1390,'Hospitalisation Details'!$A$1:$U$2344,14,FALSE)</f>
        <v>tier - 2</v>
      </c>
      <c r="O1390" s="9" t="str">
        <f>VLOOKUP($A1390,'Hospitalisation Details'!$A$1:$U$2344,15,FALSE)</f>
        <v>tier - 2</v>
      </c>
      <c r="P1390" s="9" t="str">
        <f>VLOOKUP($A1390,'Hospitalisation Details'!$A$1:$U$2344,16,FALSE)</f>
        <v>R1020</v>
      </c>
      <c r="Q1390" s="9">
        <f>VLOOKUP($A1390,'Hospitalisation Details'!$A$1:$U$2344,20,FALSE)</f>
        <v>41</v>
      </c>
    </row>
    <row r="1391" spans="1:17" ht="15.75" x14ac:dyDescent="0.25">
      <c r="A1391" s="10" t="s">
        <v>981</v>
      </c>
      <c r="B1391" s="7" t="str">
        <f>VLOOKUP($A1391,'Customer Names'!$A$1:$E$2336,4,FALSE)</f>
        <v xml:space="preserve">  Jim</v>
      </c>
      <c r="C1391" s="7">
        <f>VLOOKUP($A1391,'Medical Examinations'!$A$1:$P$2336,2,FALSE)</f>
        <v>22.66</v>
      </c>
      <c r="D1391" s="7">
        <f>VLOOKUP($A1391,'Medical Examinations'!$A$1:$P$2336,3,FALSE)</f>
        <v>10.68</v>
      </c>
      <c r="E1391" s="7" t="str">
        <f>VLOOKUP($A1391,'Medical Examinations'!$A$1:$P$2336,13,FALSE)</f>
        <v>No</v>
      </c>
      <c r="F1391" s="7" t="str">
        <f>VLOOKUP($A1391,'Medical Examinations'!$A$1:$P$2336,5,FALSE)</f>
        <v>No</v>
      </c>
      <c r="G1391" s="7" t="str">
        <f>VLOOKUP($A1391,'Medical Examinations'!$A$1:$P$2336,6,FALSE)</f>
        <v>No</v>
      </c>
      <c r="H1391" s="7" t="str">
        <f>VLOOKUP($A1391,'Medical Examinations'!$A$1:$P$2336,12,FALSE)</f>
        <v>0</v>
      </c>
      <c r="I1391" s="7" t="str">
        <f>VLOOKUP($A1391,'Medical Examinations'!$A$1:$P$2336,14,FALSE)</f>
        <v>No</v>
      </c>
      <c r="J1391" s="7" t="str">
        <f>VLOOKUP($A1391,'Medical Examinations'!$A$1:$P$2336,15,FALSE)</f>
        <v>Normal weight</v>
      </c>
      <c r="K1391" s="7" t="str">
        <f>VLOOKUP($A1391,'Medical Examinations'!$A$1:$P$2336,16,FALSE)</f>
        <v>Diabetes</v>
      </c>
      <c r="L1391" s="12">
        <f>VLOOKUP($A1391,'Hospitalisation Details'!$A$1:$U$2344,18,FALSE)</f>
        <v>26217</v>
      </c>
      <c r="M1391" s="21">
        <f>VLOOKUP($A1391,'Hospitalisation Details'!$A$1:$U$2344,21,FALSE)</f>
        <v>7680.92</v>
      </c>
      <c r="N1391" s="9" t="str">
        <f>VLOOKUP($A1391,'Hospitalisation Details'!$A$1:$U$2344,14,FALSE)</f>
        <v>tier - 2</v>
      </c>
      <c r="O1391" s="9" t="str">
        <f>VLOOKUP($A1391,'Hospitalisation Details'!$A$1:$U$2344,15,FALSE)</f>
        <v>tier - 1</v>
      </c>
      <c r="P1391" s="9" t="str">
        <f>VLOOKUP($A1391,'Hospitalisation Details'!$A$1:$U$2344,16,FALSE)</f>
        <v>R1013</v>
      </c>
      <c r="Q1391" s="9">
        <f>VLOOKUP($A1391,'Hospitalisation Details'!$A$1:$U$2344,20,FALSE)</f>
        <v>51</v>
      </c>
    </row>
    <row r="1392" spans="1:17" ht="15.75" x14ac:dyDescent="0.25">
      <c r="A1392" s="10" t="s">
        <v>980</v>
      </c>
      <c r="B1392" s="7" t="str">
        <f>VLOOKUP($A1392,'Customer Names'!$A$1:$E$2336,4,FALSE)</f>
        <v xml:space="preserve">  Joseph P</v>
      </c>
      <c r="C1392" s="7">
        <f>VLOOKUP($A1392,'Medical Examinations'!$A$1:$P$2336,2,FALSE)</f>
        <v>38.81</v>
      </c>
      <c r="D1392" s="7">
        <f>VLOOKUP($A1392,'Medical Examinations'!$A$1:$P$2336,3,FALSE)</f>
        <v>6.14</v>
      </c>
      <c r="E1392" s="7" t="str">
        <f>VLOOKUP($A1392,'Medical Examinations'!$A$1:$P$2336,13,FALSE)</f>
        <v>Yes</v>
      </c>
      <c r="F1392" s="7" t="str">
        <f>VLOOKUP($A1392,'Medical Examinations'!$A$1:$P$2336,5,FALSE)</f>
        <v>No</v>
      </c>
      <c r="G1392" s="7" t="str">
        <f>VLOOKUP($A1392,'Medical Examinations'!$A$1:$P$2336,6,FALSE)</f>
        <v>No</v>
      </c>
      <c r="H1392" s="7">
        <f>VLOOKUP($A1392,'Medical Examinations'!$A$1:$P$2336,12,FALSE)</f>
        <v>1</v>
      </c>
      <c r="I1392" s="7" t="str">
        <f>VLOOKUP($A1392,'Medical Examinations'!$A$1:$P$2336,14,FALSE)</f>
        <v>No</v>
      </c>
      <c r="J1392" s="7" t="str">
        <f>VLOOKUP($A1392,'Medical Examinations'!$A$1:$P$2336,15,FALSE)</f>
        <v>Obesity</v>
      </c>
      <c r="K1392" s="7" t="str">
        <f>VLOOKUP($A1392,'Medical Examinations'!$A$1:$P$2336,16,FALSE)</f>
        <v>Prediabetes</v>
      </c>
      <c r="L1392" s="12">
        <f>VLOOKUP($A1392,'Hospitalisation Details'!$A$1:$U$2344,18,FALSE)</f>
        <v>34955</v>
      </c>
      <c r="M1392" s="21">
        <f>VLOOKUP($A1392,'Hospitalisation Details'!$A$1:$U$2344,21,FALSE)</f>
        <v>7676.4</v>
      </c>
      <c r="N1392" s="9" t="str">
        <f>VLOOKUP($A1392,'Hospitalisation Details'!$A$1:$U$2344,14,FALSE)</f>
        <v>tier - 2</v>
      </c>
      <c r="O1392" s="9" t="str">
        <f>VLOOKUP($A1392,'Hospitalisation Details'!$A$1:$U$2344,15,FALSE)</f>
        <v>tier - 1</v>
      </c>
      <c r="P1392" s="9" t="str">
        <f>VLOOKUP($A1392,'Hospitalisation Details'!$A$1:$U$2344,16,FALSE)</f>
        <v>R1012</v>
      </c>
      <c r="Q1392" s="9">
        <f>VLOOKUP($A1392,'Hospitalisation Details'!$A$1:$U$2344,20,FALSE)</f>
        <v>27</v>
      </c>
    </row>
    <row r="1393" spans="1:17" ht="15.75" x14ac:dyDescent="0.25">
      <c r="A1393" s="10" t="s">
        <v>979</v>
      </c>
      <c r="B1393" s="7" t="str">
        <f>VLOOKUP($A1393,'Customer Names'!$A$1:$E$2336,4,FALSE)</f>
        <v xml:space="preserve">  Michael</v>
      </c>
      <c r="C1393" s="7">
        <f>VLOOKUP($A1393,'Medical Examinations'!$A$1:$P$2336,2,FALSE)</f>
        <v>38.51</v>
      </c>
      <c r="D1393" s="7">
        <f>VLOOKUP($A1393,'Medical Examinations'!$A$1:$P$2336,3,FALSE)</f>
        <v>5.45</v>
      </c>
      <c r="E1393" s="7" t="str">
        <f>VLOOKUP($A1393,'Medical Examinations'!$A$1:$P$2336,13,FALSE)</f>
        <v>Yes</v>
      </c>
      <c r="F1393" s="7" t="str">
        <f>VLOOKUP($A1393,'Medical Examinations'!$A$1:$P$2336,5,FALSE)</f>
        <v>No</v>
      </c>
      <c r="G1393" s="7" t="str">
        <f>VLOOKUP($A1393,'Medical Examinations'!$A$1:$P$2336,6,FALSE)</f>
        <v>No</v>
      </c>
      <c r="H1393" s="7" t="str">
        <f>VLOOKUP($A1393,'Medical Examinations'!$A$1:$P$2336,12,FALSE)</f>
        <v>0</v>
      </c>
      <c r="I1393" s="7" t="str">
        <f>VLOOKUP($A1393,'Medical Examinations'!$A$1:$P$2336,14,FALSE)</f>
        <v>No</v>
      </c>
      <c r="J1393" s="7" t="str">
        <f>VLOOKUP($A1393,'Medical Examinations'!$A$1:$P$2336,15,FALSE)</f>
        <v>Obesity</v>
      </c>
      <c r="K1393" s="7" t="str">
        <f>VLOOKUP($A1393,'Medical Examinations'!$A$1:$P$2336,16,FALSE)</f>
        <v>Normal</v>
      </c>
      <c r="L1393" s="12">
        <f>VLOOKUP($A1393,'Hospitalisation Details'!$A$1:$U$2344,18,FALSE)</f>
        <v>35393</v>
      </c>
      <c r="M1393" s="21">
        <f>VLOOKUP($A1393,'Hospitalisation Details'!$A$1:$U$2344,21,FALSE)</f>
        <v>7670.75</v>
      </c>
      <c r="N1393" s="9" t="str">
        <f>VLOOKUP($A1393,'Hospitalisation Details'!$A$1:$U$2344,14,FALSE)</f>
        <v>tier - 2</v>
      </c>
      <c r="O1393" s="9" t="str">
        <f>VLOOKUP($A1393,'Hospitalisation Details'!$A$1:$U$2344,15,FALSE)</f>
        <v>tier - 2</v>
      </c>
      <c r="P1393" s="9" t="str">
        <f>VLOOKUP($A1393,'Hospitalisation Details'!$A$1:$U$2344,16,FALSE)</f>
        <v>R1022</v>
      </c>
      <c r="Q1393" s="9">
        <f>VLOOKUP($A1393,'Hospitalisation Details'!$A$1:$U$2344,20,FALSE)</f>
        <v>26</v>
      </c>
    </row>
    <row r="1394" spans="1:17" ht="15.75" x14ac:dyDescent="0.25">
      <c r="A1394" s="10" t="s">
        <v>978</v>
      </c>
      <c r="B1394" s="7" t="str">
        <f>VLOOKUP($A1394,'Customer Names'!$A$1:$E$2336,4,FALSE)</f>
        <v xml:space="preserve">  Gina M</v>
      </c>
      <c r="C1394" s="7">
        <f>VLOOKUP($A1394,'Medical Examinations'!$A$1:$P$2336,2,FALSE)</f>
        <v>22.98</v>
      </c>
      <c r="D1394" s="7">
        <f>VLOOKUP($A1394,'Medical Examinations'!$A$1:$P$2336,3,FALSE)</f>
        <v>6.14</v>
      </c>
      <c r="E1394" s="7" t="str">
        <f>VLOOKUP($A1394,'Medical Examinations'!$A$1:$P$2336,13,FALSE)</f>
        <v>Yes</v>
      </c>
      <c r="F1394" s="7" t="str">
        <f>VLOOKUP($A1394,'Medical Examinations'!$A$1:$P$2336,5,FALSE)</f>
        <v>No</v>
      </c>
      <c r="G1394" s="7" t="str">
        <f>VLOOKUP($A1394,'Medical Examinations'!$A$1:$P$2336,6,FALSE)</f>
        <v>No</v>
      </c>
      <c r="H1394" s="7" t="str">
        <f>VLOOKUP($A1394,'Medical Examinations'!$A$1:$P$2336,12,FALSE)</f>
        <v>0</v>
      </c>
      <c r="I1394" s="7" t="str">
        <f>VLOOKUP($A1394,'Medical Examinations'!$A$1:$P$2336,14,FALSE)</f>
        <v>No</v>
      </c>
      <c r="J1394" s="7" t="str">
        <f>VLOOKUP($A1394,'Medical Examinations'!$A$1:$P$2336,15,FALSE)</f>
        <v>Normal weight</v>
      </c>
      <c r="K1394" s="7" t="str">
        <f>VLOOKUP($A1394,'Medical Examinations'!$A$1:$P$2336,16,FALSE)</f>
        <v>Prediabetes</v>
      </c>
      <c r="L1394" s="12">
        <f>VLOOKUP($A1394,'Hospitalisation Details'!$A$1:$U$2344,18,FALSE)</f>
        <v>28042</v>
      </c>
      <c r="M1394" s="21">
        <f>VLOOKUP($A1394,'Hospitalisation Details'!$A$1:$U$2344,21,FALSE)</f>
        <v>7662.47</v>
      </c>
      <c r="N1394" s="9" t="str">
        <f>VLOOKUP($A1394,'Hospitalisation Details'!$A$1:$U$2344,14,FALSE)</f>
        <v>tier - 2</v>
      </c>
      <c r="O1394" s="9" t="str">
        <f>VLOOKUP($A1394,'Hospitalisation Details'!$A$1:$U$2344,15,FALSE)</f>
        <v>tier - 1</v>
      </c>
      <c r="P1394" s="9" t="str">
        <f>VLOOKUP($A1394,'Hospitalisation Details'!$A$1:$U$2344,16,FALSE)</f>
        <v>R1011</v>
      </c>
      <c r="Q1394" s="9">
        <f>VLOOKUP($A1394,'Hospitalisation Details'!$A$1:$U$2344,20,FALSE)</f>
        <v>46</v>
      </c>
    </row>
    <row r="1395" spans="1:17" ht="15.75" x14ac:dyDescent="0.25">
      <c r="A1395" s="10" t="s">
        <v>977</v>
      </c>
      <c r="B1395" s="7" t="str">
        <f>VLOOKUP($A1395,'Customer Names'!$A$1:$E$2336,4,FALSE)</f>
        <v xml:space="preserve">  Shantel C</v>
      </c>
      <c r="C1395" s="7">
        <f>VLOOKUP($A1395,'Medical Examinations'!$A$1:$P$2336,2,FALSE)</f>
        <v>15.65</v>
      </c>
      <c r="D1395" s="7">
        <f>VLOOKUP($A1395,'Medical Examinations'!$A$1:$P$2336,3,FALSE)</f>
        <v>7.85</v>
      </c>
      <c r="E1395" s="7" t="str">
        <f>VLOOKUP($A1395,'Medical Examinations'!$A$1:$P$2336,13,FALSE)</f>
        <v>No</v>
      </c>
      <c r="F1395" s="7" t="str">
        <f>VLOOKUP($A1395,'Medical Examinations'!$A$1:$P$2336,5,FALSE)</f>
        <v>No</v>
      </c>
      <c r="G1395" s="7" t="str">
        <f>VLOOKUP($A1395,'Medical Examinations'!$A$1:$P$2336,6,FALSE)</f>
        <v>No</v>
      </c>
      <c r="H1395" s="7" t="str">
        <f>VLOOKUP($A1395,'Medical Examinations'!$A$1:$P$2336,12,FALSE)</f>
        <v>0</v>
      </c>
      <c r="I1395" s="7" t="str">
        <f>VLOOKUP($A1395,'Medical Examinations'!$A$1:$P$2336,14,FALSE)</f>
        <v>No</v>
      </c>
      <c r="J1395" s="7" t="str">
        <f>VLOOKUP($A1395,'Medical Examinations'!$A$1:$P$2336,15,FALSE)</f>
        <v>Underweight</v>
      </c>
      <c r="K1395" s="7" t="str">
        <f>VLOOKUP($A1395,'Medical Examinations'!$A$1:$P$2336,16,FALSE)</f>
        <v>Diabetes</v>
      </c>
      <c r="L1395" s="12">
        <f>VLOOKUP($A1395,'Hospitalisation Details'!$A$1:$U$2344,18,FALSE)</f>
        <v>24103</v>
      </c>
      <c r="M1395" s="21">
        <f>VLOOKUP($A1395,'Hospitalisation Details'!$A$1:$U$2344,21,FALSE)</f>
        <v>7657.69</v>
      </c>
      <c r="N1395" s="9" t="str">
        <f>VLOOKUP($A1395,'Hospitalisation Details'!$A$1:$U$2344,14,FALSE)</f>
        <v>tier - 3</v>
      </c>
      <c r="O1395" s="9" t="str">
        <f>VLOOKUP($A1395,'Hospitalisation Details'!$A$1:$U$2344,15,FALSE)</f>
        <v>tier - 3</v>
      </c>
      <c r="P1395" s="9" t="str">
        <f>VLOOKUP($A1395,'Hospitalisation Details'!$A$1:$U$2344,16,FALSE)</f>
        <v>R1012</v>
      </c>
      <c r="Q1395" s="9">
        <f>VLOOKUP($A1395,'Hospitalisation Details'!$A$1:$U$2344,20,FALSE)</f>
        <v>57</v>
      </c>
    </row>
    <row r="1396" spans="1:17" ht="15.75" x14ac:dyDescent="0.25">
      <c r="A1396" s="10" t="s">
        <v>976</v>
      </c>
      <c r="B1396" s="7" t="str">
        <f>VLOOKUP($A1396,'Customer Names'!$A$1:$E$2336,4,FALSE)</f>
        <v xml:space="preserve">  Brian</v>
      </c>
      <c r="C1396" s="7">
        <f>VLOOKUP($A1396,'Medical Examinations'!$A$1:$P$2336,2,FALSE)</f>
        <v>39.97</v>
      </c>
      <c r="D1396" s="7">
        <f>VLOOKUP($A1396,'Medical Examinations'!$A$1:$P$2336,3,FALSE)</f>
        <v>4.09</v>
      </c>
      <c r="E1396" s="7" t="str">
        <f>VLOOKUP($A1396,'Medical Examinations'!$A$1:$P$2336,13,FALSE)</f>
        <v>No</v>
      </c>
      <c r="F1396" s="7" t="str">
        <f>VLOOKUP($A1396,'Medical Examinations'!$A$1:$P$2336,5,FALSE)</f>
        <v>No</v>
      </c>
      <c r="G1396" s="7" t="str">
        <f>VLOOKUP($A1396,'Medical Examinations'!$A$1:$P$2336,6,FALSE)</f>
        <v>No</v>
      </c>
      <c r="H1396" s="7">
        <f>VLOOKUP($A1396,'Medical Examinations'!$A$1:$P$2336,12,FALSE)</f>
        <v>1</v>
      </c>
      <c r="I1396" s="7" t="str">
        <f>VLOOKUP($A1396,'Medical Examinations'!$A$1:$P$2336,14,FALSE)</f>
        <v>No</v>
      </c>
      <c r="J1396" s="7" t="str">
        <f>VLOOKUP($A1396,'Medical Examinations'!$A$1:$P$2336,15,FALSE)</f>
        <v>Obesity</v>
      </c>
      <c r="K1396" s="7" t="str">
        <f>VLOOKUP($A1396,'Medical Examinations'!$A$1:$P$2336,16,FALSE)</f>
        <v>Normal</v>
      </c>
      <c r="L1396" s="12">
        <f>VLOOKUP($A1396,'Hospitalisation Details'!$A$1:$U$2344,18,FALSE)</f>
        <v>36068</v>
      </c>
      <c r="M1396" s="21">
        <f>VLOOKUP($A1396,'Hospitalisation Details'!$A$1:$U$2344,21,FALSE)</f>
        <v>7652.26</v>
      </c>
      <c r="N1396" s="9" t="str">
        <f>VLOOKUP($A1396,'Hospitalisation Details'!$A$1:$U$2344,14,FALSE)</f>
        <v>tier - 2</v>
      </c>
      <c r="O1396" s="9" t="str">
        <f>VLOOKUP($A1396,'Hospitalisation Details'!$A$1:$U$2344,15,FALSE)</f>
        <v>tier - 3</v>
      </c>
      <c r="P1396" s="9" t="str">
        <f>VLOOKUP($A1396,'Hospitalisation Details'!$A$1:$U$2344,16,FALSE)</f>
        <v>R1023</v>
      </c>
      <c r="Q1396" s="9">
        <f>VLOOKUP($A1396,'Hospitalisation Details'!$A$1:$U$2344,20,FALSE)</f>
        <v>24</v>
      </c>
    </row>
    <row r="1397" spans="1:17" ht="15.75" x14ac:dyDescent="0.25">
      <c r="A1397" s="10" t="s">
        <v>975</v>
      </c>
      <c r="B1397" s="7" t="str">
        <f>VLOOKUP($A1397,'Customer Names'!$A$1:$E$2336,4,FALSE)</f>
        <v xml:space="preserve">  Brian</v>
      </c>
      <c r="C1397" s="7">
        <f>VLOOKUP($A1397,'Medical Examinations'!$A$1:$P$2336,2,FALSE)</f>
        <v>37.22</v>
      </c>
      <c r="D1397" s="7">
        <f>VLOOKUP($A1397,'Medical Examinations'!$A$1:$P$2336,3,FALSE)</f>
        <v>4.62</v>
      </c>
      <c r="E1397" s="7" t="str">
        <f>VLOOKUP($A1397,'Medical Examinations'!$A$1:$P$2336,13,FALSE)</f>
        <v>No</v>
      </c>
      <c r="F1397" s="7" t="str">
        <f>VLOOKUP($A1397,'Medical Examinations'!$A$1:$P$2336,5,FALSE)</f>
        <v>No</v>
      </c>
      <c r="G1397" s="7" t="str">
        <f>VLOOKUP($A1397,'Medical Examinations'!$A$1:$P$2336,6,FALSE)</f>
        <v>Yes</v>
      </c>
      <c r="H1397" s="7">
        <f>VLOOKUP($A1397,'Medical Examinations'!$A$1:$P$2336,12,FALSE)</f>
        <v>1</v>
      </c>
      <c r="I1397" s="7" t="str">
        <f>VLOOKUP($A1397,'Medical Examinations'!$A$1:$P$2336,14,FALSE)</f>
        <v>No</v>
      </c>
      <c r="J1397" s="7" t="str">
        <f>VLOOKUP($A1397,'Medical Examinations'!$A$1:$P$2336,15,FALSE)</f>
        <v>Obesity</v>
      </c>
      <c r="K1397" s="7" t="str">
        <f>VLOOKUP($A1397,'Medical Examinations'!$A$1:$P$2336,16,FALSE)</f>
        <v>Normal</v>
      </c>
      <c r="L1397" s="12">
        <f>VLOOKUP($A1397,'Hospitalisation Details'!$A$1:$U$2344,18,FALSE)</f>
        <v>34191</v>
      </c>
      <c r="M1397" s="21">
        <f>VLOOKUP($A1397,'Hospitalisation Details'!$A$1:$U$2344,21,FALSE)</f>
        <v>7650.8</v>
      </c>
      <c r="N1397" s="9" t="str">
        <f>VLOOKUP($A1397,'Hospitalisation Details'!$A$1:$U$2344,14,FALSE)</f>
        <v>tier - 2</v>
      </c>
      <c r="O1397" s="9" t="str">
        <f>VLOOKUP($A1397,'Hospitalisation Details'!$A$1:$U$2344,15,FALSE)</f>
        <v>tier - 2</v>
      </c>
      <c r="P1397" s="9" t="str">
        <f>VLOOKUP($A1397,'Hospitalisation Details'!$A$1:$U$2344,16,FALSE)</f>
        <v>R1012</v>
      </c>
      <c r="Q1397" s="9">
        <f>VLOOKUP($A1397,'Hospitalisation Details'!$A$1:$U$2344,20,FALSE)</f>
        <v>29</v>
      </c>
    </row>
    <row r="1398" spans="1:17" ht="15.75" x14ac:dyDescent="0.25">
      <c r="A1398" s="10" t="s">
        <v>974</v>
      </c>
      <c r="B1398" s="7" t="str">
        <f>VLOOKUP($A1398,'Customer Names'!$A$1:$E$2336,4,FALSE)</f>
        <v xml:space="preserve">  Jessica R</v>
      </c>
      <c r="C1398" s="7">
        <f>VLOOKUP($A1398,'Medical Examinations'!$A$1:$P$2336,2,FALSE)</f>
        <v>41.325000000000003</v>
      </c>
      <c r="D1398" s="7">
        <f>VLOOKUP($A1398,'Medical Examinations'!$A$1:$P$2336,3,FALSE)</f>
        <v>5.77</v>
      </c>
      <c r="E1398" s="7" t="str">
        <f>VLOOKUP($A1398,'Medical Examinations'!$A$1:$P$2336,13,FALSE)</f>
        <v>No</v>
      </c>
      <c r="F1398" s="7" t="str">
        <f>VLOOKUP($A1398,'Medical Examinations'!$A$1:$P$2336,5,FALSE)</f>
        <v>No</v>
      </c>
      <c r="G1398" s="7" t="str">
        <f>VLOOKUP($A1398,'Medical Examinations'!$A$1:$P$2336,6,FALSE)</f>
        <v>No</v>
      </c>
      <c r="H1398" s="7" t="str">
        <f>VLOOKUP($A1398,'Medical Examinations'!$A$1:$P$2336,12,FALSE)</f>
        <v>0</v>
      </c>
      <c r="I1398" s="7" t="str">
        <f>VLOOKUP($A1398,'Medical Examinations'!$A$1:$P$2336,14,FALSE)</f>
        <v>No</v>
      </c>
      <c r="J1398" s="7" t="str">
        <f>VLOOKUP($A1398,'Medical Examinations'!$A$1:$P$2336,15,FALSE)</f>
        <v>Obesity</v>
      </c>
      <c r="K1398" s="7" t="str">
        <f>VLOOKUP($A1398,'Medical Examinations'!$A$1:$P$2336,16,FALSE)</f>
        <v>Prediabetes</v>
      </c>
      <c r="L1398" s="12">
        <f>VLOOKUP($A1398,'Hospitalisation Details'!$A$1:$U$2344,18,FALSE)</f>
        <v>29510</v>
      </c>
      <c r="M1398" s="21">
        <f>VLOOKUP($A1398,'Hospitalisation Details'!$A$1:$U$2344,21,FALSE)</f>
        <v>7650.77</v>
      </c>
      <c r="N1398" s="9" t="str">
        <f>VLOOKUP($A1398,'Hospitalisation Details'!$A$1:$U$2344,14,FALSE)</f>
        <v>tier - 2</v>
      </c>
      <c r="O1398" s="9" t="str">
        <f>VLOOKUP($A1398,'Hospitalisation Details'!$A$1:$U$2344,15,FALSE)</f>
        <v>tier - 2</v>
      </c>
      <c r="P1398" s="9" t="str">
        <f>VLOOKUP($A1398,'Hospitalisation Details'!$A$1:$U$2344,16,FALSE)</f>
        <v>R1024</v>
      </c>
      <c r="Q1398" s="9">
        <f>VLOOKUP($A1398,'Hospitalisation Details'!$A$1:$U$2344,20,FALSE)</f>
        <v>42</v>
      </c>
    </row>
    <row r="1399" spans="1:17" ht="15.75" x14ac:dyDescent="0.25">
      <c r="A1399" s="10" t="s">
        <v>973</v>
      </c>
      <c r="B1399" s="7" t="str">
        <f>VLOOKUP($A1399,'Customer Names'!$A$1:$E$2336,4,FALSE)</f>
        <v xml:space="preserve">  Robyn</v>
      </c>
      <c r="C1399" s="7">
        <f>VLOOKUP($A1399,'Medical Examinations'!$A$1:$P$2336,2,FALSE)</f>
        <v>40.31</v>
      </c>
      <c r="D1399" s="7">
        <f>VLOOKUP($A1399,'Medical Examinations'!$A$1:$P$2336,3,FALSE)</f>
        <v>5.84</v>
      </c>
      <c r="E1399" s="7" t="str">
        <f>VLOOKUP($A1399,'Medical Examinations'!$A$1:$P$2336,13,FALSE)</f>
        <v>No</v>
      </c>
      <c r="F1399" s="7" t="str">
        <f>VLOOKUP($A1399,'Medical Examinations'!$A$1:$P$2336,5,FALSE)</f>
        <v>No</v>
      </c>
      <c r="G1399" s="7" t="str">
        <f>VLOOKUP($A1399,'Medical Examinations'!$A$1:$P$2336,6,FALSE)</f>
        <v>No</v>
      </c>
      <c r="H1399" s="7" t="str">
        <f>VLOOKUP($A1399,'Medical Examinations'!$A$1:$P$2336,12,FALSE)</f>
        <v>0</v>
      </c>
      <c r="I1399" s="7" t="str">
        <f>VLOOKUP($A1399,'Medical Examinations'!$A$1:$P$2336,14,FALSE)</f>
        <v>No</v>
      </c>
      <c r="J1399" s="7" t="str">
        <f>VLOOKUP($A1399,'Medical Examinations'!$A$1:$P$2336,15,FALSE)</f>
        <v>Obesity</v>
      </c>
      <c r="K1399" s="7" t="str">
        <f>VLOOKUP($A1399,'Medical Examinations'!$A$1:$P$2336,16,FALSE)</f>
        <v>Prediabetes</v>
      </c>
      <c r="L1399" s="12">
        <f>VLOOKUP($A1399,'Hospitalisation Details'!$A$1:$U$2344,18,FALSE)</f>
        <v>36326</v>
      </c>
      <c r="M1399" s="21">
        <f>VLOOKUP($A1399,'Hospitalisation Details'!$A$1:$U$2344,21,FALSE)</f>
        <v>7642.05</v>
      </c>
      <c r="N1399" s="9" t="str">
        <f>VLOOKUP($A1399,'Hospitalisation Details'!$A$1:$U$2344,14,FALSE)</f>
        <v>tier - 2</v>
      </c>
      <c r="O1399" s="9" t="str">
        <f>VLOOKUP($A1399,'Hospitalisation Details'!$A$1:$U$2344,15,FALSE)</f>
        <v>tier - 2</v>
      </c>
      <c r="P1399" s="9" t="str">
        <f>VLOOKUP($A1399,'Hospitalisation Details'!$A$1:$U$2344,16,FALSE)</f>
        <v>R1026</v>
      </c>
      <c r="Q1399" s="9">
        <f>VLOOKUP($A1399,'Hospitalisation Details'!$A$1:$U$2344,20,FALSE)</f>
        <v>23</v>
      </c>
    </row>
    <row r="1400" spans="1:17" ht="15.75" x14ac:dyDescent="0.25">
      <c r="A1400" s="10" t="s">
        <v>972</v>
      </c>
      <c r="B1400" s="7" t="str">
        <f>VLOOKUP($A1400,'Customer Names'!$A$1:$E$2336,4,FALSE)</f>
        <v xml:space="preserve">  Ashley</v>
      </c>
      <c r="C1400" s="7">
        <f>VLOOKUP($A1400,'Medical Examinations'!$A$1:$P$2336,2,FALSE)</f>
        <v>29.48</v>
      </c>
      <c r="D1400" s="7">
        <f>VLOOKUP($A1400,'Medical Examinations'!$A$1:$P$2336,3,FALSE)</f>
        <v>4.91</v>
      </c>
      <c r="E1400" s="7" t="str">
        <f>VLOOKUP($A1400,'Medical Examinations'!$A$1:$P$2336,13,FALSE)</f>
        <v>No</v>
      </c>
      <c r="F1400" s="7" t="str">
        <f>VLOOKUP($A1400,'Medical Examinations'!$A$1:$P$2336,5,FALSE)</f>
        <v>No</v>
      </c>
      <c r="G1400" s="7" t="str">
        <f>VLOOKUP($A1400,'Medical Examinations'!$A$1:$P$2336,6,FALSE)</f>
        <v>No</v>
      </c>
      <c r="H1400" s="7" t="str">
        <f>VLOOKUP($A1400,'Medical Examinations'!$A$1:$P$2336,12,FALSE)</f>
        <v>0</v>
      </c>
      <c r="I1400" s="7" t="str">
        <f>VLOOKUP($A1400,'Medical Examinations'!$A$1:$P$2336,14,FALSE)</f>
        <v>No</v>
      </c>
      <c r="J1400" s="7" t="str">
        <f>VLOOKUP($A1400,'Medical Examinations'!$A$1:$P$2336,15,FALSE)</f>
        <v>Over weight</v>
      </c>
      <c r="K1400" s="7" t="str">
        <f>VLOOKUP($A1400,'Medical Examinations'!$A$1:$P$2336,16,FALSE)</f>
        <v>Normal</v>
      </c>
      <c r="L1400" s="12">
        <f>VLOOKUP($A1400,'Hospitalisation Details'!$A$1:$U$2344,18,FALSE)</f>
        <v>29426</v>
      </c>
      <c r="M1400" s="21">
        <f>VLOOKUP($A1400,'Hospitalisation Details'!$A$1:$U$2344,21,FALSE)</f>
        <v>7640.31</v>
      </c>
      <c r="N1400" s="9" t="str">
        <f>VLOOKUP($A1400,'Hospitalisation Details'!$A$1:$U$2344,14,FALSE)</f>
        <v>tier - 2</v>
      </c>
      <c r="O1400" s="9" t="str">
        <f>VLOOKUP($A1400,'Hospitalisation Details'!$A$1:$U$2344,15,FALSE)</f>
        <v>tier - 1</v>
      </c>
      <c r="P1400" s="9" t="str">
        <f>VLOOKUP($A1400,'Hospitalisation Details'!$A$1:$U$2344,16,FALSE)</f>
        <v>R1013</v>
      </c>
      <c r="Q1400" s="9">
        <f>VLOOKUP($A1400,'Hospitalisation Details'!$A$1:$U$2344,20,FALSE)</f>
        <v>42</v>
      </c>
    </row>
    <row r="1401" spans="1:17" ht="15.75" x14ac:dyDescent="0.25">
      <c r="A1401" s="10" t="s">
        <v>971</v>
      </c>
      <c r="B1401" s="7" t="str">
        <f>VLOOKUP($A1401,'Customer Names'!$A$1:$E$2336,4,FALSE)</f>
        <v xml:space="preserve">  Dana</v>
      </c>
      <c r="C1401" s="7">
        <f>VLOOKUP($A1401,'Medical Examinations'!$A$1:$P$2336,2,FALSE)</f>
        <v>33.155000000000001</v>
      </c>
      <c r="D1401" s="7">
        <f>VLOOKUP($A1401,'Medical Examinations'!$A$1:$P$2336,3,FALSE)</f>
        <v>5.07</v>
      </c>
      <c r="E1401" s="7" t="str">
        <f>VLOOKUP($A1401,'Medical Examinations'!$A$1:$P$2336,13,FALSE)</f>
        <v>No</v>
      </c>
      <c r="F1401" s="7" t="str">
        <f>VLOOKUP($A1401,'Medical Examinations'!$A$1:$P$2336,5,FALSE)</f>
        <v>No</v>
      </c>
      <c r="G1401" s="7" t="str">
        <f>VLOOKUP($A1401,'Medical Examinations'!$A$1:$P$2336,6,FALSE)</f>
        <v>No</v>
      </c>
      <c r="H1401" s="7" t="str">
        <f>VLOOKUP($A1401,'Medical Examinations'!$A$1:$P$2336,12,FALSE)</f>
        <v>0</v>
      </c>
      <c r="I1401" s="7" t="str">
        <f>VLOOKUP($A1401,'Medical Examinations'!$A$1:$P$2336,14,FALSE)</f>
        <v>No</v>
      </c>
      <c r="J1401" s="7" t="str">
        <f>VLOOKUP($A1401,'Medical Examinations'!$A$1:$P$2336,15,FALSE)</f>
        <v>Obesity</v>
      </c>
      <c r="K1401" s="7" t="str">
        <f>VLOOKUP($A1401,'Medical Examinations'!$A$1:$P$2336,16,FALSE)</f>
        <v>Normal</v>
      </c>
      <c r="L1401" s="12">
        <f>VLOOKUP($A1401,'Hospitalisation Details'!$A$1:$U$2344,18,FALSE)</f>
        <v>29392</v>
      </c>
      <c r="M1401" s="21">
        <f>VLOOKUP($A1401,'Hospitalisation Details'!$A$1:$U$2344,21,FALSE)</f>
        <v>7639.42</v>
      </c>
      <c r="N1401" s="9" t="str">
        <f>VLOOKUP($A1401,'Hospitalisation Details'!$A$1:$U$2344,14,FALSE)</f>
        <v>tier - 2</v>
      </c>
      <c r="O1401" s="9" t="str">
        <f>VLOOKUP($A1401,'Hospitalisation Details'!$A$1:$U$2344,15,FALSE)</f>
        <v>tier - 2</v>
      </c>
      <c r="P1401" s="9" t="str">
        <f>VLOOKUP($A1401,'Hospitalisation Details'!$A$1:$U$2344,16,FALSE)</f>
        <v>R1024</v>
      </c>
      <c r="Q1401" s="9">
        <f>VLOOKUP($A1401,'Hospitalisation Details'!$A$1:$U$2344,20,FALSE)</f>
        <v>42</v>
      </c>
    </row>
    <row r="1402" spans="1:17" ht="15.75" x14ac:dyDescent="0.25">
      <c r="A1402" s="10" t="s">
        <v>970</v>
      </c>
      <c r="B1402" s="7" t="str">
        <f>VLOOKUP($A1402,'Customer Names'!$A$1:$E$2336,4,FALSE)</f>
        <v xml:space="preserve">  Jessica F</v>
      </c>
      <c r="C1402" s="7">
        <f>VLOOKUP($A1402,'Medical Examinations'!$A$1:$P$2336,2,FALSE)</f>
        <v>42.85</v>
      </c>
      <c r="D1402" s="7">
        <f>VLOOKUP($A1402,'Medical Examinations'!$A$1:$P$2336,3,FALSE)</f>
        <v>5.81</v>
      </c>
      <c r="E1402" s="7" t="str">
        <f>VLOOKUP($A1402,'Medical Examinations'!$A$1:$P$2336,13,FALSE)</f>
        <v>Yes</v>
      </c>
      <c r="F1402" s="7" t="str">
        <f>VLOOKUP($A1402,'Medical Examinations'!$A$1:$P$2336,5,FALSE)</f>
        <v>No</v>
      </c>
      <c r="G1402" s="7" t="str">
        <f>VLOOKUP($A1402,'Medical Examinations'!$A$1:$P$2336,6,FALSE)</f>
        <v>No</v>
      </c>
      <c r="H1402" s="7" t="str">
        <f>VLOOKUP($A1402,'Medical Examinations'!$A$1:$P$2336,12,FALSE)</f>
        <v>0</v>
      </c>
      <c r="I1402" s="7" t="str">
        <f>VLOOKUP($A1402,'Medical Examinations'!$A$1:$P$2336,14,FALSE)</f>
        <v>No</v>
      </c>
      <c r="J1402" s="7" t="str">
        <f>VLOOKUP($A1402,'Medical Examinations'!$A$1:$P$2336,15,FALSE)</f>
        <v>Obesity</v>
      </c>
      <c r="K1402" s="7" t="str">
        <f>VLOOKUP($A1402,'Medical Examinations'!$A$1:$P$2336,16,FALSE)</f>
        <v>Prediabetes</v>
      </c>
      <c r="L1402" s="12">
        <f>VLOOKUP($A1402,'Hospitalisation Details'!$A$1:$U$2344,18,FALSE)</f>
        <v>37238</v>
      </c>
      <c r="M1402" s="21">
        <f>VLOOKUP($A1402,'Hospitalisation Details'!$A$1:$U$2344,21,FALSE)</f>
        <v>7636.92</v>
      </c>
      <c r="N1402" s="9" t="str">
        <f>VLOOKUP($A1402,'Hospitalisation Details'!$A$1:$U$2344,14,FALSE)</f>
        <v>tier - 2</v>
      </c>
      <c r="O1402" s="9" t="str">
        <f>VLOOKUP($A1402,'Hospitalisation Details'!$A$1:$U$2344,15,FALSE)</f>
        <v>tier - 3</v>
      </c>
      <c r="P1402" s="9" t="str">
        <f>VLOOKUP($A1402,'Hospitalisation Details'!$A$1:$U$2344,16,FALSE)</f>
        <v>R1012</v>
      </c>
      <c r="Q1402" s="9">
        <f>VLOOKUP($A1402,'Hospitalisation Details'!$A$1:$U$2344,20,FALSE)</f>
        <v>21</v>
      </c>
    </row>
    <row r="1403" spans="1:17" ht="15.75" x14ac:dyDescent="0.25">
      <c r="A1403" s="10" t="s">
        <v>969</v>
      </c>
      <c r="B1403" s="7" t="str">
        <f>VLOOKUP($A1403,'Customer Names'!$A$1:$E$2336,4,FALSE)</f>
        <v xml:space="preserve">  Lindsey</v>
      </c>
      <c r="C1403" s="7">
        <f>VLOOKUP($A1403,'Medical Examinations'!$A$1:$P$2336,2,FALSE)</f>
        <v>32.340000000000003</v>
      </c>
      <c r="D1403" s="7">
        <f>VLOOKUP($A1403,'Medical Examinations'!$A$1:$P$2336,3,FALSE)</f>
        <v>11.2</v>
      </c>
      <c r="E1403" s="7" t="str">
        <f>VLOOKUP($A1403,'Medical Examinations'!$A$1:$P$2336,13,FALSE)</f>
        <v>No</v>
      </c>
      <c r="F1403" s="7" t="str">
        <f>VLOOKUP($A1403,'Medical Examinations'!$A$1:$P$2336,5,FALSE)</f>
        <v>No</v>
      </c>
      <c r="G1403" s="7" t="str">
        <f>VLOOKUP($A1403,'Medical Examinations'!$A$1:$P$2336,6,FALSE)</f>
        <v>No</v>
      </c>
      <c r="H1403" s="7" t="str">
        <f>VLOOKUP($A1403,'Medical Examinations'!$A$1:$P$2336,12,FALSE)</f>
        <v>0</v>
      </c>
      <c r="I1403" s="7" t="str">
        <f>VLOOKUP($A1403,'Medical Examinations'!$A$1:$P$2336,14,FALSE)</f>
        <v>No</v>
      </c>
      <c r="J1403" s="7" t="str">
        <f>VLOOKUP($A1403,'Medical Examinations'!$A$1:$P$2336,15,FALSE)</f>
        <v>Obesity</v>
      </c>
      <c r="K1403" s="7" t="str">
        <f>VLOOKUP($A1403,'Medical Examinations'!$A$1:$P$2336,16,FALSE)</f>
        <v>Diabetes</v>
      </c>
      <c r="L1403" s="12">
        <f>VLOOKUP($A1403,'Hospitalisation Details'!$A$1:$U$2344,18,FALSE)</f>
        <v>28726</v>
      </c>
      <c r="M1403" s="21">
        <f>VLOOKUP($A1403,'Hospitalisation Details'!$A$1:$U$2344,21,FALSE)</f>
        <v>7633.72</v>
      </c>
      <c r="N1403" s="9" t="str">
        <f>VLOOKUP($A1403,'Hospitalisation Details'!$A$1:$U$2344,14,FALSE)</f>
        <v>tier - 2</v>
      </c>
      <c r="O1403" s="9" t="str">
        <f>VLOOKUP($A1403,'Hospitalisation Details'!$A$1:$U$2344,15,FALSE)</f>
        <v>tier - 1</v>
      </c>
      <c r="P1403" s="9" t="str">
        <f>VLOOKUP($A1403,'Hospitalisation Details'!$A$1:$U$2344,16,FALSE)</f>
        <v>R1013</v>
      </c>
      <c r="Q1403" s="9">
        <f>VLOOKUP($A1403,'Hospitalisation Details'!$A$1:$U$2344,20,FALSE)</f>
        <v>44</v>
      </c>
    </row>
    <row r="1404" spans="1:17" ht="15.75" x14ac:dyDescent="0.25">
      <c r="A1404" s="10" t="s">
        <v>968</v>
      </c>
      <c r="B1404" s="7" t="str">
        <f>VLOOKUP($A1404,'Customer Names'!$A$1:$E$2336,4,FALSE)</f>
        <v xml:space="preserve">  Kelly A</v>
      </c>
      <c r="C1404" s="7">
        <f>VLOOKUP($A1404,'Medical Examinations'!$A$1:$P$2336,2,FALSE)</f>
        <v>27.5</v>
      </c>
      <c r="D1404" s="7">
        <f>VLOOKUP($A1404,'Medical Examinations'!$A$1:$P$2336,3,FALSE)</f>
        <v>10.75</v>
      </c>
      <c r="E1404" s="7" t="str">
        <f>VLOOKUP($A1404,'Medical Examinations'!$A$1:$P$2336,13,FALSE)</f>
        <v>No</v>
      </c>
      <c r="F1404" s="7" t="str">
        <f>VLOOKUP($A1404,'Medical Examinations'!$A$1:$P$2336,5,FALSE)</f>
        <v>No</v>
      </c>
      <c r="G1404" s="7" t="str">
        <f>VLOOKUP($A1404,'Medical Examinations'!$A$1:$P$2336,6,FALSE)</f>
        <v>No</v>
      </c>
      <c r="H1404" s="7" t="str">
        <f>VLOOKUP($A1404,'Medical Examinations'!$A$1:$P$2336,12,FALSE)</f>
        <v>0</v>
      </c>
      <c r="I1404" s="7" t="str">
        <f>VLOOKUP($A1404,'Medical Examinations'!$A$1:$P$2336,14,FALSE)</f>
        <v>No</v>
      </c>
      <c r="J1404" s="7" t="str">
        <f>VLOOKUP($A1404,'Medical Examinations'!$A$1:$P$2336,15,FALSE)</f>
        <v>Over weight</v>
      </c>
      <c r="K1404" s="7" t="str">
        <f>VLOOKUP($A1404,'Medical Examinations'!$A$1:$P$2336,16,FALSE)</f>
        <v>Diabetes</v>
      </c>
      <c r="L1404" s="12">
        <f>VLOOKUP($A1404,'Hospitalisation Details'!$A$1:$U$2344,18,FALSE)</f>
        <v>28823</v>
      </c>
      <c r="M1404" s="21">
        <f>VLOOKUP($A1404,'Hospitalisation Details'!$A$1:$U$2344,21,FALSE)</f>
        <v>7626.99</v>
      </c>
      <c r="N1404" s="9" t="str">
        <f>VLOOKUP($A1404,'Hospitalisation Details'!$A$1:$U$2344,14,FALSE)</f>
        <v>tier - 2</v>
      </c>
      <c r="O1404" s="9" t="str">
        <f>VLOOKUP($A1404,'Hospitalisation Details'!$A$1:$U$2344,15,FALSE)</f>
        <v>tier - 2</v>
      </c>
      <c r="P1404" s="9" t="str">
        <f>VLOOKUP($A1404,'Hospitalisation Details'!$A$1:$U$2344,16,FALSE)</f>
        <v>R1011</v>
      </c>
      <c r="Q1404" s="9">
        <f>VLOOKUP($A1404,'Hospitalisation Details'!$A$1:$U$2344,20,FALSE)</f>
        <v>44</v>
      </c>
    </row>
    <row r="1405" spans="1:17" ht="15.75" x14ac:dyDescent="0.25">
      <c r="A1405" s="10" t="s">
        <v>967</v>
      </c>
      <c r="B1405" s="7" t="str">
        <f>VLOOKUP($A1405,'Customer Names'!$A$1:$E$2336,4,FALSE)</f>
        <v xml:space="preserve">  Brooke E</v>
      </c>
      <c r="C1405" s="7">
        <f>VLOOKUP($A1405,'Medical Examinations'!$A$1:$P$2336,2,FALSE)</f>
        <v>25.8</v>
      </c>
      <c r="D1405" s="7">
        <f>VLOOKUP($A1405,'Medical Examinations'!$A$1:$P$2336,3,FALSE)</f>
        <v>7.8</v>
      </c>
      <c r="E1405" s="7" t="str">
        <f>VLOOKUP($A1405,'Medical Examinations'!$A$1:$P$2336,13,FALSE)</f>
        <v>No</v>
      </c>
      <c r="F1405" s="7" t="str">
        <f>VLOOKUP($A1405,'Medical Examinations'!$A$1:$P$2336,5,FALSE)</f>
        <v>No</v>
      </c>
      <c r="G1405" s="7" t="str">
        <f>VLOOKUP($A1405,'Medical Examinations'!$A$1:$P$2336,6,FALSE)</f>
        <v>No</v>
      </c>
      <c r="H1405" s="7" t="str">
        <f>VLOOKUP($A1405,'Medical Examinations'!$A$1:$P$2336,12,FALSE)</f>
        <v>0</v>
      </c>
      <c r="I1405" s="7" t="str">
        <f>VLOOKUP($A1405,'Medical Examinations'!$A$1:$P$2336,14,FALSE)</f>
        <v>No</v>
      </c>
      <c r="J1405" s="7" t="str">
        <f>VLOOKUP($A1405,'Medical Examinations'!$A$1:$P$2336,15,FALSE)</f>
        <v>Over weight</v>
      </c>
      <c r="K1405" s="7" t="str">
        <f>VLOOKUP($A1405,'Medical Examinations'!$A$1:$P$2336,16,FALSE)</f>
        <v>Diabetes</v>
      </c>
      <c r="L1405" s="12">
        <f>VLOOKUP($A1405,'Hospitalisation Details'!$A$1:$U$2344,18,FALSE)</f>
        <v>28800</v>
      </c>
      <c r="M1405" s="21">
        <f>VLOOKUP($A1405,'Hospitalisation Details'!$A$1:$U$2344,21,FALSE)</f>
        <v>7624.63</v>
      </c>
      <c r="N1405" s="9" t="str">
        <f>VLOOKUP($A1405,'Hospitalisation Details'!$A$1:$U$2344,14,FALSE)</f>
        <v>tier - 2</v>
      </c>
      <c r="O1405" s="9" t="str">
        <f>VLOOKUP($A1405,'Hospitalisation Details'!$A$1:$U$2344,15,FALSE)</f>
        <v>tier - 1</v>
      </c>
      <c r="P1405" s="9" t="str">
        <f>VLOOKUP($A1405,'Hospitalisation Details'!$A$1:$U$2344,16,FALSE)</f>
        <v>R1011</v>
      </c>
      <c r="Q1405" s="9">
        <f>VLOOKUP($A1405,'Hospitalisation Details'!$A$1:$U$2344,20,FALSE)</f>
        <v>44</v>
      </c>
    </row>
    <row r="1406" spans="1:17" ht="15.75" x14ac:dyDescent="0.25">
      <c r="A1406" s="10" t="s">
        <v>966</v>
      </c>
      <c r="B1406" s="7" t="str">
        <f>VLOOKUP($A1406,'Customer Names'!$A$1:$E$2336,4,FALSE)</f>
        <v xml:space="preserve">  Katelyn E</v>
      </c>
      <c r="C1406" s="7">
        <f>VLOOKUP($A1406,'Medical Examinations'!$A$1:$P$2336,2,FALSE)</f>
        <v>25</v>
      </c>
      <c r="D1406" s="7">
        <f>VLOOKUP($A1406,'Medical Examinations'!$A$1:$P$2336,3,FALSE)</f>
        <v>7.04</v>
      </c>
      <c r="E1406" s="7" t="str">
        <f>VLOOKUP($A1406,'Medical Examinations'!$A$1:$P$2336,13,FALSE)</f>
        <v>No</v>
      </c>
      <c r="F1406" s="7" t="str">
        <f>VLOOKUP($A1406,'Medical Examinations'!$A$1:$P$2336,5,FALSE)</f>
        <v>No</v>
      </c>
      <c r="G1406" s="7" t="str">
        <f>VLOOKUP($A1406,'Medical Examinations'!$A$1:$P$2336,6,FALSE)</f>
        <v>No</v>
      </c>
      <c r="H1406" s="7" t="str">
        <f>VLOOKUP($A1406,'Medical Examinations'!$A$1:$P$2336,12,FALSE)</f>
        <v>0</v>
      </c>
      <c r="I1406" s="7" t="str">
        <f>VLOOKUP($A1406,'Medical Examinations'!$A$1:$P$2336,14,FALSE)</f>
        <v>No</v>
      </c>
      <c r="J1406" s="7" t="str">
        <f>VLOOKUP($A1406,'Medical Examinations'!$A$1:$P$2336,15,FALSE)</f>
        <v>Over weight</v>
      </c>
      <c r="K1406" s="7" t="str">
        <f>VLOOKUP($A1406,'Medical Examinations'!$A$1:$P$2336,16,FALSE)</f>
        <v>Diabetes</v>
      </c>
      <c r="L1406" s="12">
        <f>VLOOKUP($A1406,'Hospitalisation Details'!$A$1:$U$2344,18,FALSE)</f>
        <v>28822</v>
      </c>
      <c r="M1406" s="21">
        <f>VLOOKUP($A1406,'Hospitalisation Details'!$A$1:$U$2344,21,FALSE)</f>
        <v>7623.52</v>
      </c>
      <c r="N1406" s="9" t="str">
        <f>VLOOKUP($A1406,'Hospitalisation Details'!$A$1:$U$2344,14,FALSE)</f>
        <v>tier - 2</v>
      </c>
      <c r="O1406" s="9" t="str">
        <f>VLOOKUP($A1406,'Hospitalisation Details'!$A$1:$U$2344,15,FALSE)</f>
        <v>tier - 1</v>
      </c>
      <c r="P1406" s="9" t="str">
        <f>VLOOKUP($A1406,'Hospitalisation Details'!$A$1:$U$2344,16,FALSE)</f>
        <v>R1011</v>
      </c>
      <c r="Q1406" s="9">
        <f>VLOOKUP($A1406,'Hospitalisation Details'!$A$1:$U$2344,20,FALSE)</f>
        <v>44</v>
      </c>
    </row>
    <row r="1407" spans="1:17" ht="15.75" x14ac:dyDescent="0.25">
      <c r="A1407" s="10" t="s">
        <v>965</v>
      </c>
      <c r="B1407" s="7" t="str">
        <f>VLOOKUP($A1407,'Customer Names'!$A$1:$E$2336,4,FALSE)</f>
        <v xml:space="preserve">  Adam</v>
      </c>
      <c r="C1407" s="7">
        <f>VLOOKUP($A1407,'Medical Examinations'!$A$1:$P$2336,2,FALSE)</f>
        <v>41.2</v>
      </c>
      <c r="D1407" s="7">
        <f>VLOOKUP($A1407,'Medical Examinations'!$A$1:$P$2336,3,FALSE)</f>
        <v>4.18</v>
      </c>
      <c r="E1407" s="7" t="str">
        <f>VLOOKUP($A1407,'Medical Examinations'!$A$1:$P$2336,13,FALSE)</f>
        <v>Yes</v>
      </c>
      <c r="F1407" s="7" t="str">
        <f>VLOOKUP($A1407,'Medical Examinations'!$A$1:$P$2336,5,FALSE)</f>
        <v>No</v>
      </c>
      <c r="G1407" s="7" t="str">
        <f>VLOOKUP($A1407,'Medical Examinations'!$A$1:$P$2336,6,FALSE)</f>
        <v>No</v>
      </c>
      <c r="H1407" s="7" t="str">
        <f>VLOOKUP($A1407,'Medical Examinations'!$A$1:$P$2336,12,FALSE)</f>
        <v>0</v>
      </c>
      <c r="I1407" s="7" t="str">
        <f>VLOOKUP($A1407,'Medical Examinations'!$A$1:$P$2336,14,FALSE)</f>
        <v>No</v>
      </c>
      <c r="J1407" s="7" t="str">
        <f>VLOOKUP($A1407,'Medical Examinations'!$A$1:$P$2336,15,FALSE)</f>
        <v>Obesity</v>
      </c>
      <c r="K1407" s="7" t="str">
        <f>VLOOKUP($A1407,'Medical Examinations'!$A$1:$P$2336,16,FALSE)</f>
        <v>Normal</v>
      </c>
      <c r="L1407" s="12">
        <f>VLOOKUP($A1407,'Hospitalisation Details'!$A$1:$U$2344,18,FALSE)</f>
        <v>35325</v>
      </c>
      <c r="M1407" s="21">
        <f>VLOOKUP($A1407,'Hospitalisation Details'!$A$1:$U$2344,21,FALSE)</f>
        <v>7623.13</v>
      </c>
      <c r="N1407" s="9" t="str">
        <f>VLOOKUP($A1407,'Hospitalisation Details'!$A$1:$U$2344,14,FALSE)</f>
        <v>tier - 2</v>
      </c>
      <c r="O1407" s="9" t="str">
        <f>VLOOKUP($A1407,'Hospitalisation Details'!$A$1:$U$2344,15,FALSE)</f>
        <v>tier - 3</v>
      </c>
      <c r="P1407" s="9" t="str">
        <f>VLOOKUP($A1407,'Hospitalisation Details'!$A$1:$U$2344,16,FALSE)</f>
        <v>R1011</v>
      </c>
      <c r="Q1407" s="9">
        <f>VLOOKUP($A1407,'Hospitalisation Details'!$A$1:$U$2344,20,FALSE)</f>
        <v>26</v>
      </c>
    </row>
    <row r="1408" spans="1:17" ht="15.75" x14ac:dyDescent="0.25">
      <c r="A1408" s="10" t="s">
        <v>964</v>
      </c>
      <c r="B1408" s="7" t="str">
        <f>VLOOKUP($A1408,'Customer Names'!$A$1:$E$2336,4,FALSE)</f>
        <v xml:space="preserve">  Dana</v>
      </c>
      <c r="C1408" s="7">
        <f>VLOOKUP($A1408,'Medical Examinations'!$A$1:$P$2336,2,FALSE)</f>
        <v>17.78</v>
      </c>
      <c r="D1408" s="7">
        <f>VLOOKUP($A1408,'Medical Examinations'!$A$1:$P$2336,3,FALSE)</f>
        <v>8.19</v>
      </c>
      <c r="E1408" s="7" t="str">
        <f>VLOOKUP($A1408,'Medical Examinations'!$A$1:$P$2336,13,FALSE)</f>
        <v>No</v>
      </c>
      <c r="F1408" s="7" t="str">
        <f>VLOOKUP($A1408,'Medical Examinations'!$A$1:$P$2336,5,FALSE)</f>
        <v>No</v>
      </c>
      <c r="G1408" s="7" t="str">
        <f>VLOOKUP($A1408,'Medical Examinations'!$A$1:$P$2336,6,FALSE)</f>
        <v>No</v>
      </c>
      <c r="H1408" s="7" t="str">
        <f>VLOOKUP($A1408,'Medical Examinations'!$A$1:$P$2336,12,FALSE)</f>
        <v>0</v>
      </c>
      <c r="I1408" s="7" t="str">
        <f>VLOOKUP($A1408,'Medical Examinations'!$A$1:$P$2336,14,FALSE)</f>
        <v>No</v>
      </c>
      <c r="J1408" s="7" t="str">
        <f>VLOOKUP($A1408,'Medical Examinations'!$A$1:$P$2336,15,FALSE)</f>
        <v>Underweight</v>
      </c>
      <c r="K1408" s="7" t="str">
        <f>VLOOKUP($A1408,'Medical Examinations'!$A$1:$P$2336,16,FALSE)</f>
        <v>Diabetes</v>
      </c>
      <c r="L1408" s="12">
        <f>VLOOKUP($A1408,'Hospitalisation Details'!$A$1:$U$2344,18,FALSE)</f>
        <v>25022</v>
      </c>
      <c r="M1408" s="21">
        <f>VLOOKUP($A1408,'Hospitalisation Details'!$A$1:$U$2344,21,FALSE)</f>
        <v>7609.6</v>
      </c>
      <c r="N1408" s="9" t="str">
        <f>VLOOKUP($A1408,'Hospitalisation Details'!$A$1:$U$2344,14,FALSE)</f>
        <v>tier - 3</v>
      </c>
      <c r="O1408" s="9" t="str">
        <f>VLOOKUP($A1408,'Hospitalisation Details'!$A$1:$U$2344,15,FALSE)</f>
        <v>tier - 2</v>
      </c>
      <c r="P1408" s="9" t="str">
        <f>VLOOKUP($A1408,'Hospitalisation Details'!$A$1:$U$2344,16,FALSE)</f>
        <v>R1012</v>
      </c>
      <c r="Q1408" s="9">
        <f>VLOOKUP($A1408,'Hospitalisation Details'!$A$1:$U$2344,20,FALSE)</f>
        <v>54</v>
      </c>
    </row>
    <row r="1409" spans="1:17" ht="15.75" x14ac:dyDescent="0.25">
      <c r="A1409" s="10" t="s">
        <v>963</v>
      </c>
      <c r="B1409" s="7" t="str">
        <f>VLOOKUP($A1409,'Customer Names'!$A$1:$E$2336,4,FALSE)</f>
        <v xml:space="preserve">  Eric W</v>
      </c>
      <c r="C1409" s="7">
        <f>VLOOKUP($A1409,'Medical Examinations'!$A$1:$P$2336,2,FALSE)</f>
        <v>40.119999999999997</v>
      </c>
      <c r="D1409" s="7">
        <f>VLOOKUP($A1409,'Medical Examinations'!$A$1:$P$2336,3,FALSE)</f>
        <v>6.22</v>
      </c>
      <c r="E1409" s="7" t="str">
        <f>VLOOKUP($A1409,'Medical Examinations'!$A$1:$P$2336,13,FALSE)</f>
        <v>Yes</v>
      </c>
      <c r="F1409" s="7" t="str">
        <f>VLOOKUP($A1409,'Medical Examinations'!$A$1:$P$2336,5,FALSE)</f>
        <v>No</v>
      </c>
      <c r="G1409" s="7" t="str">
        <f>VLOOKUP($A1409,'Medical Examinations'!$A$1:$P$2336,6,FALSE)</f>
        <v>Yes</v>
      </c>
      <c r="H1409" s="7">
        <f>VLOOKUP($A1409,'Medical Examinations'!$A$1:$P$2336,12,FALSE)</f>
        <v>1</v>
      </c>
      <c r="I1409" s="7" t="str">
        <f>VLOOKUP($A1409,'Medical Examinations'!$A$1:$P$2336,14,FALSE)</f>
        <v>No</v>
      </c>
      <c r="J1409" s="7" t="str">
        <f>VLOOKUP($A1409,'Medical Examinations'!$A$1:$P$2336,15,FALSE)</f>
        <v>Obesity</v>
      </c>
      <c r="K1409" s="7" t="str">
        <f>VLOOKUP($A1409,'Medical Examinations'!$A$1:$P$2336,16,FALSE)</f>
        <v>Prediabetes</v>
      </c>
      <c r="L1409" s="12">
        <f>VLOOKUP($A1409,'Hospitalisation Details'!$A$1:$U$2344,18,FALSE)</f>
        <v>35703</v>
      </c>
      <c r="M1409" s="21">
        <f>VLOOKUP($A1409,'Hospitalisation Details'!$A$1:$U$2344,21,FALSE)</f>
        <v>7607.03</v>
      </c>
      <c r="N1409" s="9" t="str">
        <f>VLOOKUP($A1409,'Hospitalisation Details'!$A$1:$U$2344,14,FALSE)</f>
        <v>tier - 2</v>
      </c>
      <c r="O1409" s="9" t="str">
        <f>VLOOKUP($A1409,'Hospitalisation Details'!$A$1:$U$2344,15,FALSE)</f>
        <v>tier - 2</v>
      </c>
      <c r="P1409" s="9" t="str">
        <f>VLOOKUP($A1409,'Hospitalisation Details'!$A$1:$U$2344,16,FALSE)</f>
        <v>R1012</v>
      </c>
      <c r="Q1409" s="9">
        <f>VLOOKUP($A1409,'Hospitalisation Details'!$A$1:$U$2344,20,FALSE)</f>
        <v>25</v>
      </c>
    </row>
    <row r="1410" spans="1:17" ht="15.75" x14ac:dyDescent="0.25">
      <c r="A1410" s="10" t="s">
        <v>962</v>
      </c>
      <c r="B1410" s="7" t="str">
        <f>VLOOKUP($A1410,'Customer Names'!$A$1:$E$2336,4,FALSE)</f>
        <v xml:space="preserve">  Matthew D</v>
      </c>
      <c r="C1410" s="7">
        <f>VLOOKUP($A1410,'Medical Examinations'!$A$1:$P$2336,2,FALSE)</f>
        <v>19.350000000000001</v>
      </c>
      <c r="D1410" s="7">
        <f>VLOOKUP($A1410,'Medical Examinations'!$A$1:$P$2336,3,FALSE)</f>
        <v>8.2200000000000006</v>
      </c>
      <c r="E1410" s="7" t="str">
        <f>VLOOKUP($A1410,'Medical Examinations'!$A$1:$P$2336,13,FALSE)</f>
        <v>Yes</v>
      </c>
      <c r="F1410" s="7" t="str">
        <f>VLOOKUP($A1410,'Medical Examinations'!$A$1:$P$2336,5,FALSE)</f>
        <v>No</v>
      </c>
      <c r="G1410" s="7" t="str">
        <f>VLOOKUP($A1410,'Medical Examinations'!$A$1:$P$2336,6,FALSE)</f>
        <v>No</v>
      </c>
      <c r="H1410" s="7" t="str">
        <f>VLOOKUP($A1410,'Medical Examinations'!$A$1:$P$2336,12,FALSE)</f>
        <v>0</v>
      </c>
      <c r="I1410" s="7" t="str">
        <f>VLOOKUP($A1410,'Medical Examinations'!$A$1:$P$2336,14,FALSE)</f>
        <v>No</v>
      </c>
      <c r="J1410" s="7" t="str">
        <f>VLOOKUP($A1410,'Medical Examinations'!$A$1:$P$2336,15,FALSE)</f>
        <v>Normal weight</v>
      </c>
      <c r="K1410" s="7" t="str">
        <f>VLOOKUP($A1410,'Medical Examinations'!$A$1:$P$2336,16,FALSE)</f>
        <v>Diabetes</v>
      </c>
      <c r="L1410" s="12">
        <f>VLOOKUP($A1410,'Hospitalisation Details'!$A$1:$U$2344,18,FALSE)</f>
        <v>24670</v>
      </c>
      <c r="M1410" s="21">
        <f>VLOOKUP($A1410,'Hospitalisation Details'!$A$1:$U$2344,21,FALSE)</f>
        <v>7585.62</v>
      </c>
      <c r="N1410" s="9" t="str">
        <f>VLOOKUP($A1410,'Hospitalisation Details'!$A$1:$U$2344,14,FALSE)</f>
        <v>tier - 3</v>
      </c>
      <c r="O1410" s="9" t="str">
        <f>VLOOKUP($A1410,'Hospitalisation Details'!$A$1:$U$2344,15,FALSE)</f>
        <v>tier - 2</v>
      </c>
      <c r="P1410" s="9" t="str">
        <f>VLOOKUP($A1410,'Hospitalisation Details'!$A$1:$U$2344,16,FALSE)</f>
        <v>R1013</v>
      </c>
      <c r="Q1410" s="9">
        <f>VLOOKUP($A1410,'Hospitalisation Details'!$A$1:$U$2344,20,FALSE)</f>
        <v>55</v>
      </c>
    </row>
    <row r="1411" spans="1:17" ht="15.75" x14ac:dyDescent="0.25">
      <c r="A1411" s="10" t="s">
        <v>961</v>
      </c>
      <c r="B1411" s="7" t="str">
        <f>VLOOKUP($A1411,'Customer Names'!$A$1:$E$2336,4,FALSE)</f>
        <v xml:space="preserve">  Eoghan</v>
      </c>
      <c r="C1411" s="7">
        <f>VLOOKUP($A1411,'Medical Examinations'!$A$1:$P$2336,2,FALSE)</f>
        <v>36.69</v>
      </c>
      <c r="D1411" s="7">
        <f>VLOOKUP($A1411,'Medical Examinations'!$A$1:$P$2336,3,FALSE)</f>
        <v>6.15</v>
      </c>
      <c r="E1411" s="7" t="str">
        <f>VLOOKUP($A1411,'Medical Examinations'!$A$1:$P$2336,13,FALSE)</f>
        <v>No</v>
      </c>
      <c r="F1411" s="7" t="str">
        <f>VLOOKUP($A1411,'Medical Examinations'!$A$1:$P$2336,5,FALSE)</f>
        <v>No</v>
      </c>
      <c r="G1411" s="7" t="str">
        <f>VLOOKUP($A1411,'Medical Examinations'!$A$1:$P$2336,6,FALSE)</f>
        <v>No</v>
      </c>
      <c r="H1411" s="7" t="str">
        <f>VLOOKUP($A1411,'Medical Examinations'!$A$1:$P$2336,12,FALSE)</f>
        <v>0</v>
      </c>
      <c r="I1411" s="7" t="str">
        <f>VLOOKUP($A1411,'Medical Examinations'!$A$1:$P$2336,14,FALSE)</f>
        <v>No</v>
      </c>
      <c r="J1411" s="7" t="str">
        <f>VLOOKUP($A1411,'Medical Examinations'!$A$1:$P$2336,15,FALSE)</f>
        <v>Obesity</v>
      </c>
      <c r="K1411" s="7" t="str">
        <f>VLOOKUP($A1411,'Medical Examinations'!$A$1:$P$2336,16,FALSE)</f>
        <v>Prediabetes</v>
      </c>
      <c r="L1411" s="12">
        <f>VLOOKUP($A1411,'Hospitalisation Details'!$A$1:$U$2344,18,FALSE)</f>
        <v>34560</v>
      </c>
      <c r="M1411" s="21">
        <f>VLOOKUP($A1411,'Hospitalisation Details'!$A$1:$U$2344,21,FALSE)</f>
        <v>7567.13</v>
      </c>
      <c r="N1411" s="9" t="str">
        <f>VLOOKUP($A1411,'Hospitalisation Details'!$A$1:$U$2344,14,FALSE)</f>
        <v>tier - 2</v>
      </c>
      <c r="O1411" s="9" t="str">
        <f>VLOOKUP($A1411,'Hospitalisation Details'!$A$1:$U$2344,15,FALSE)</f>
        <v>tier - 2</v>
      </c>
      <c r="P1411" s="9" t="str">
        <f>VLOOKUP($A1411,'Hospitalisation Details'!$A$1:$U$2344,16,FALSE)</f>
        <v>R1021</v>
      </c>
      <c r="Q1411" s="9">
        <f>VLOOKUP($A1411,'Hospitalisation Details'!$A$1:$U$2344,20,FALSE)</f>
        <v>28</v>
      </c>
    </row>
    <row r="1412" spans="1:17" ht="15.75" x14ac:dyDescent="0.25">
      <c r="A1412" s="10" t="s">
        <v>960</v>
      </c>
      <c r="B1412" s="7" t="str">
        <f>VLOOKUP($A1412,'Customer Names'!$A$1:$E$2336,4,FALSE)</f>
        <v xml:space="preserve">  Pamela W</v>
      </c>
      <c r="C1412" s="7">
        <f>VLOOKUP($A1412,'Medical Examinations'!$A$1:$P$2336,2,FALSE)</f>
        <v>28.51</v>
      </c>
      <c r="D1412" s="7">
        <f>VLOOKUP($A1412,'Medical Examinations'!$A$1:$P$2336,3,FALSE)</f>
        <v>5.65</v>
      </c>
      <c r="E1412" s="7" t="str">
        <f>VLOOKUP($A1412,'Medical Examinations'!$A$1:$P$2336,13,FALSE)</f>
        <v>Yes</v>
      </c>
      <c r="F1412" s="7" t="str">
        <f>VLOOKUP($A1412,'Medical Examinations'!$A$1:$P$2336,5,FALSE)</f>
        <v>No</v>
      </c>
      <c r="G1412" s="7" t="str">
        <f>VLOOKUP($A1412,'Medical Examinations'!$A$1:$P$2336,6,FALSE)</f>
        <v>No</v>
      </c>
      <c r="H1412" s="7">
        <f>VLOOKUP($A1412,'Medical Examinations'!$A$1:$P$2336,12,FALSE)</f>
        <v>1</v>
      </c>
      <c r="I1412" s="7" t="str">
        <f>VLOOKUP($A1412,'Medical Examinations'!$A$1:$P$2336,14,FALSE)</f>
        <v>No</v>
      </c>
      <c r="J1412" s="7" t="str">
        <f>VLOOKUP($A1412,'Medical Examinations'!$A$1:$P$2336,15,FALSE)</f>
        <v>Over weight</v>
      </c>
      <c r="K1412" s="7" t="str">
        <f>VLOOKUP($A1412,'Medical Examinations'!$A$1:$P$2336,16,FALSE)</f>
        <v>Normal</v>
      </c>
      <c r="L1412" s="12">
        <f>VLOOKUP($A1412,'Hospitalisation Details'!$A$1:$U$2344,18,FALSE)</f>
        <v>32492</v>
      </c>
      <c r="M1412" s="21">
        <f>VLOOKUP($A1412,'Hospitalisation Details'!$A$1:$U$2344,21,FALSE)</f>
        <v>7538.52</v>
      </c>
      <c r="N1412" s="9" t="str">
        <f>VLOOKUP($A1412,'Hospitalisation Details'!$A$1:$U$2344,14,FALSE)</f>
        <v>tier - 2</v>
      </c>
      <c r="O1412" s="9" t="str">
        <f>VLOOKUP($A1412,'Hospitalisation Details'!$A$1:$U$2344,15,FALSE)</f>
        <v>tier - 2</v>
      </c>
      <c r="P1412" s="9" t="str">
        <f>VLOOKUP($A1412,'Hospitalisation Details'!$A$1:$U$2344,16,FALSE)</f>
        <v>R1012</v>
      </c>
      <c r="Q1412" s="9">
        <f>VLOOKUP($A1412,'Hospitalisation Details'!$A$1:$U$2344,20,FALSE)</f>
        <v>34</v>
      </c>
    </row>
    <row r="1413" spans="1:17" ht="15.75" x14ac:dyDescent="0.25">
      <c r="A1413" s="10" t="s">
        <v>959</v>
      </c>
      <c r="B1413" s="7" t="str">
        <f>VLOOKUP($A1413,'Customer Names'!$A$1:$E$2336,4,FALSE)</f>
        <v xml:space="preserve">  Lindsey M</v>
      </c>
      <c r="C1413" s="7">
        <f>VLOOKUP($A1413,'Medical Examinations'!$A$1:$P$2336,2,FALSE)</f>
        <v>30.21</v>
      </c>
      <c r="D1413" s="7">
        <f>VLOOKUP($A1413,'Medical Examinations'!$A$1:$P$2336,3,FALSE)</f>
        <v>5.5</v>
      </c>
      <c r="E1413" s="7" t="str">
        <f>VLOOKUP($A1413,'Medical Examinations'!$A$1:$P$2336,13,FALSE)</f>
        <v>No</v>
      </c>
      <c r="F1413" s="7" t="str">
        <f>VLOOKUP($A1413,'Medical Examinations'!$A$1:$P$2336,5,FALSE)</f>
        <v>No</v>
      </c>
      <c r="G1413" s="7" t="str">
        <f>VLOOKUP($A1413,'Medical Examinations'!$A$1:$P$2336,6,FALSE)</f>
        <v>No</v>
      </c>
      <c r="H1413" s="7">
        <f>VLOOKUP($A1413,'Medical Examinations'!$A$1:$P$2336,12,FALSE)</f>
        <v>1</v>
      </c>
      <c r="I1413" s="7" t="str">
        <f>VLOOKUP($A1413,'Medical Examinations'!$A$1:$P$2336,14,FALSE)</f>
        <v>No</v>
      </c>
      <c r="J1413" s="7" t="str">
        <f>VLOOKUP($A1413,'Medical Examinations'!$A$1:$P$2336,15,FALSE)</f>
        <v>Obesity</v>
      </c>
      <c r="K1413" s="7" t="str">
        <f>VLOOKUP($A1413,'Medical Examinations'!$A$1:$P$2336,16,FALSE)</f>
        <v>Normal</v>
      </c>
      <c r="L1413" s="12">
        <f>VLOOKUP($A1413,'Hospitalisation Details'!$A$1:$U$2344,18,FALSE)</f>
        <v>30916</v>
      </c>
      <c r="M1413" s="21">
        <f>VLOOKUP($A1413,'Hospitalisation Details'!$A$1:$U$2344,21,FALSE)</f>
        <v>7537.16</v>
      </c>
      <c r="N1413" s="9" t="str">
        <f>VLOOKUP($A1413,'Hospitalisation Details'!$A$1:$U$2344,14,FALSE)</f>
        <v>tier - 2</v>
      </c>
      <c r="O1413" s="9" t="str">
        <f>VLOOKUP($A1413,'Hospitalisation Details'!$A$1:$U$2344,15,FALSE)</f>
        <v>tier - 2</v>
      </c>
      <c r="P1413" s="9" t="str">
        <f>VLOOKUP($A1413,'Hospitalisation Details'!$A$1:$U$2344,16,FALSE)</f>
        <v>R1012</v>
      </c>
      <c r="Q1413" s="9">
        <f>VLOOKUP($A1413,'Hospitalisation Details'!$A$1:$U$2344,20,FALSE)</f>
        <v>38</v>
      </c>
    </row>
    <row r="1414" spans="1:17" ht="15.75" x14ac:dyDescent="0.25">
      <c r="A1414" s="10" t="s">
        <v>958</v>
      </c>
      <c r="B1414" s="7" t="str">
        <f>VLOOKUP($A1414,'Customer Names'!$A$1:$E$2336,4,FALSE)</f>
        <v xml:space="preserve">  Kassie</v>
      </c>
      <c r="C1414" s="7">
        <f>VLOOKUP($A1414,'Medical Examinations'!$A$1:$P$2336,2,FALSE)</f>
        <v>24.33</v>
      </c>
      <c r="D1414" s="7">
        <f>VLOOKUP($A1414,'Medical Examinations'!$A$1:$P$2336,3,FALSE)</f>
        <v>8</v>
      </c>
      <c r="E1414" s="7" t="str">
        <f>VLOOKUP($A1414,'Medical Examinations'!$A$1:$P$2336,13,FALSE)</f>
        <v>No</v>
      </c>
      <c r="F1414" s="7" t="str">
        <f>VLOOKUP($A1414,'Medical Examinations'!$A$1:$P$2336,5,FALSE)</f>
        <v>No</v>
      </c>
      <c r="G1414" s="7" t="str">
        <f>VLOOKUP($A1414,'Medical Examinations'!$A$1:$P$2336,6,FALSE)</f>
        <v>No</v>
      </c>
      <c r="H1414" s="7" t="str">
        <f>VLOOKUP($A1414,'Medical Examinations'!$A$1:$P$2336,12,FALSE)</f>
        <v>0</v>
      </c>
      <c r="I1414" s="7" t="str">
        <f>VLOOKUP($A1414,'Medical Examinations'!$A$1:$P$2336,14,FALSE)</f>
        <v>No</v>
      </c>
      <c r="J1414" s="7" t="str">
        <f>VLOOKUP($A1414,'Medical Examinations'!$A$1:$P$2336,15,FALSE)</f>
        <v>Normal weight</v>
      </c>
      <c r="K1414" s="7" t="str">
        <f>VLOOKUP($A1414,'Medical Examinations'!$A$1:$P$2336,16,FALSE)</f>
        <v>Diabetes</v>
      </c>
      <c r="L1414" s="12">
        <f>VLOOKUP($A1414,'Hospitalisation Details'!$A$1:$U$2344,18,FALSE)</f>
        <v>28838</v>
      </c>
      <c r="M1414" s="21">
        <f>VLOOKUP($A1414,'Hospitalisation Details'!$A$1:$U$2344,21,FALSE)</f>
        <v>7531.7</v>
      </c>
      <c r="N1414" s="9" t="str">
        <f>VLOOKUP($A1414,'Hospitalisation Details'!$A$1:$U$2344,14,FALSE)</f>
        <v>tier - 2</v>
      </c>
      <c r="O1414" s="9" t="str">
        <f>VLOOKUP($A1414,'Hospitalisation Details'!$A$1:$U$2344,15,FALSE)</f>
        <v>tier - 1</v>
      </c>
      <c r="P1414" s="9" t="str">
        <f>VLOOKUP($A1414,'Hospitalisation Details'!$A$1:$U$2344,16,FALSE)</f>
        <v>R1013</v>
      </c>
      <c r="Q1414" s="9">
        <f>VLOOKUP($A1414,'Hospitalisation Details'!$A$1:$U$2344,20,FALSE)</f>
        <v>44</v>
      </c>
    </row>
    <row r="1415" spans="1:17" ht="15.75" x14ac:dyDescent="0.25">
      <c r="A1415" s="10" t="s">
        <v>957</v>
      </c>
      <c r="B1415" s="7" t="str">
        <f>VLOOKUP($A1415,'Customer Names'!$A$1:$E$2336,4,FALSE)</f>
        <v xml:space="preserve">  Matthew</v>
      </c>
      <c r="C1415" s="7">
        <f>VLOOKUP($A1415,'Medical Examinations'!$A$1:$P$2336,2,FALSE)</f>
        <v>19.855</v>
      </c>
      <c r="D1415" s="7">
        <f>VLOOKUP($A1415,'Medical Examinations'!$A$1:$P$2336,3,FALSE)</f>
        <v>5.71</v>
      </c>
      <c r="E1415" s="7" t="str">
        <f>VLOOKUP($A1415,'Medical Examinations'!$A$1:$P$2336,13,FALSE)</f>
        <v>Yes</v>
      </c>
      <c r="F1415" s="7" t="str">
        <f>VLOOKUP($A1415,'Medical Examinations'!$A$1:$P$2336,5,FALSE)</f>
        <v>No</v>
      </c>
      <c r="G1415" s="7" t="str">
        <f>VLOOKUP($A1415,'Medical Examinations'!$A$1:$P$2336,6,FALSE)</f>
        <v>No</v>
      </c>
      <c r="H1415" s="7" t="str">
        <f>VLOOKUP($A1415,'Medical Examinations'!$A$1:$P$2336,12,FALSE)</f>
        <v>0</v>
      </c>
      <c r="I1415" s="7" t="str">
        <f>VLOOKUP($A1415,'Medical Examinations'!$A$1:$P$2336,14,FALSE)</f>
        <v>No</v>
      </c>
      <c r="J1415" s="7" t="str">
        <f>VLOOKUP($A1415,'Medical Examinations'!$A$1:$P$2336,15,FALSE)</f>
        <v>Normal weight</v>
      </c>
      <c r="K1415" s="7" t="str">
        <f>VLOOKUP($A1415,'Medical Examinations'!$A$1:$P$2336,16,FALSE)</f>
        <v>Prediabetes</v>
      </c>
      <c r="L1415" s="12">
        <f>VLOOKUP($A1415,'Hospitalisation Details'!$A$1:$U$2344,18,FALSE)</f>
        <v>28043</v>
      </c>
      <c r="M1415" s="21">
        <f>VLOOKUP($A1415,'Hospitalisation Details'!$A$1:$U$2344,21,FALSE)</f>
        <v>7526.71</v>
      </c>
      <c r="N1415" s="9" t="str">
        <f>VLOOKUP($A1415,'Hospitalisation Details'!$A$1:$U$2344,14,FALSE)</f>
        <v>tier - 3</v>
      </c>
      <c r="O1415" s="9" t="str">
        <f>VLOOKUP($A1415,'Hospitalisation Details'!$A$1:$U$2344,15,FALSE)</f>
        <v>tier - 1</v>
      </c>
      <c r="P1415" s="9" t="str">
        <f>VLOOKUP($A1415,'Hospitalisation Details'!$A$1:$U$2344,16,FALSE)</f>
        <v>R1012</v>
      </c>
      <c r="Q1415" s="9">
        <f>VLOOKUP($A1415,'Hospitalisation Details'!$A$1:$U$2344,20,FALSE)</f>
        <v>46</v>
      </c>
    </row>
    <row r="1416" spans="1:17" ht="15.75" x14ac:dyDescent="0.25">
      <c r="A1416" s="10" t="s">
        <v>956</v>
      </c>
      <c r="B1416" s="7" t="str">
        <f>VLOOKUP($A1416,'Customer Names'!$A$1:$E$2336,4,FALSE)</f>
        <v xml:space="preserve">  Ruben Dario</v>
      </c>
      <c r="C1416" s="7">
        <f>VLOOKUP($A1416,'Medical Examinations'!$A$1:$P$2336,2,FALSE)</f>
        <v>25.364999999999998</v>
      </c>
      <c r="D1416" s="7">
        <f>VLOOKUP($A1416,'Medical Examinations'!$A$1:$P$2336,3,FALSE)</f>
        <v>11.71</v>
      </c>
      <c r="E1416" s="7" t="str">
        <f>VLOOKUP($A1416,'Medical Examinations'!$A$1:$P$2336,13,FALSE)</f>
        <v>No</v>
      </c>
      <c r="F1416" s="7" t="str">
        <f>VLOOKUP($A1416,'Medical Examinations'!$A$1:$P$2336,5,FALSE)</f>
        <v>No</v>
      </c>
      <c r="G1416" s="7" t="str">
        <f>VLOOKUP($A1416,'Medical Examinations'!$A$1:$P$2336,6,FALSE)</f>
        <v>No</v>
      </c>
      <c r="H1416" s="7" t="str">
        <f>VLOOKUP($A1416,'Medical Examinations'!$A$1:$P$2336,12,FALSE)</f>
        <v>0</v>
      </c>
      <c r="I1416" s="7" t="str">
        <f>VLOOKUP($A1416,'Medical Examinations'!$A$1:$P$2336,14,FALSE)</f>
        <v>No</v>
      </c>
      <c r="J1416" s="7" t="str">
        <f>VLOOKUP($A1416,'Medical Examinations'!$A$1:$P$2336,15,FALSE)</f>
        <v>Over weight</v>
      </c>
      <c r="K1416" s="7" t="str">
        <f>VLOOKUP($A1416,'Medical Examinations'!$A$1:$P$2336,16,FALSE)</f>
        <v>Diabetes</v>
      </c>
      <c r="L1416" s="12">
        <f>VLOOKUP($A1416,'Hospitalisation Details'!$A$1:$U$2344,18,FALSE)</f>
        <v>28781</v>
      </c>
      <c r="M1416" s="21">
        <f>VLOOKUP($A1416,'Hospitalisation Details'!$A$1:$U$2344,21,FALSE)</f>
        <v>7518.03</v>
      </c>
      <c r="N1416" s="9" t="str">
        <f>VLOOKUP($A1416,'Hospitalisation Details'!$A$1:$U$2344,14,FALSE)</f>
        <v>tier - 2</v>
      </c>
      <c r="O1416" s="9" t="str">
        <f>VLOOKUP($A1416,'Hospitalisation Details'!$A$1:$U$2344,15,FALSE)</f>
        <v>tier - 3</v>
      </c>
      <c r="P1416" s="9" t="str">
        <f>VLOOKUP($A1416,'Hospitalisation Details'!$A$1:$U$2344,16,FALSE)</f>
        <v>R1012</v>
      </c>
      <c r="Q1416" s="9">
        <f>VLOOKUP($A1416,'Hospitalisation Details'!$A$1:$U$2344,20,FALSE)</f>
        <v>44</v>
      </c>
    </row>
    <row r="1417" spans="1:17" ht="15.75" x14ac:dyDescent="0.25">
      <c r="A1417" s="10" t="s">
        <v>955</v>
      </c>
      <c r="B1417" s="7" t="str">
        <f>VLOOKUP($A1417,'Customer Names'!$A$1:$E$2336,4,FALSE)</f>
        <v xml:space="preserve">  Kevin</v>
      </c>
      <c r="C1417" s="7">
        <f>VLOOKUP($A1417,'Medical Examinations'!$A$1:$P$2336,2,FALSE)</f>
        <v>29.6</v>
      </c>
      <c r="D1417" s="7">
        <f>VLOOKUP($A1417,'Medical Examinations'!$A$1:$P$2336,3,FALSE)</f>
        <v>6.17</v>
      </c>
      <c r="E1417" s="7" t="str">
        <f>VLOOKUP($A1417,'Medical Examinations'!$A$1:$P$2336,13,FALSE)</f>
        <v>Yes</v>
      </c>
      <c r="F1417" s="7" t="str">
        <f>VLOOKUP($A1417,'Medical Examinations'!$A$1:$P$2336,5,FALSE)</f>
        <v>No</v>
      </c>
      <c r="G1417" s="7" t="str">
        <f>VLOOKUP($A1417,'Medical Examinations'!$A$1:$P$2336,6,FALSE)</f>
        <v>Yes</v>
      </c>
      <c r="H1417" s="7">
        <f>VLOOKUP($A1417,'Medical Examinations'!$A$1:$P$2336,12,FALSE)</f>
        <v>1</v>
      </c>
      <c r="I1417" s="7" t="str">
        <f>VLOOKUP($A1417,'Medical Examinations'!$A$1:$P$2336,14,FALSE)</f>
        <v>No</v>
      </c>
      <c r="J1417" s="7" t="str">
        <f>VLOOKUP($A1417,'Medical Examinations'!$A$1:$P$2336,15,FALSE)</f>
        <v>Over weight</v>
      </c>
      <c r="K1417" s="7" t="str">
        <f>VLOOKUP($A1417,'Medical Examinations'!$A$1:$P$2336,16,FALSE)</f>
        <v>Prediabetes</v>
      </c>
      <c r="L1417" s="12">
        <f>VLOOKUP($A1417,'Hospitalisation Details'!$A$1:$U$2344,18,FALSE)</f>
        <v>30507</v>
      </c>
      <c r="M1417" s="21">
        <f>VLOOKUP($A1417,'Hospitalisation Details'!$A$1:$U$2344,21,FALSE)</f>
        <v>7512.27</v>
      </c>
      <c r="N1417" s="9" t="str">
        <f>VLOOKUP($A1417,'Hospitalisation Details'!$A$1:$U$2344,14,FALSE)</f>
        <v>tier - 3</v>
      </c>
      <c r="O1417" s="9" t="str">
        <f>VLOOKUP($A1417,'Hospitalisation Details'!$A$1:$U$2344,15,FALSE)</f>
        <v>tier - 2</v>
      </c>
      <c r="P1417" s="9" t="str">
        <f>VLOOKUP($A1417,'Hospitalisation Details'!$A$1:$U$2344,16,FALSE)</f>
        <v>R1011</v>
      </c>
      <c r="Q1417" s="9">
        <f>VLOOKUP($A1417,'Hospitalisation Details'!$A$1:$U$2344,20,FALSE)</f>
        <v>39</v>
      </c>
    </row>
    <row r="1418" spans="1:17" ht="15.75" x14ac:dyDescent="0.25">
      <c r="A1418" s="10" t="s">
        <v>954</v>
      </c>
      <c r="B1418" s="7" t="str">
        <f>VLOOKUP($A1418,'Customer Names'!$A$1:$E$2336,4,FALSE)</f>
        <v xml:space="preserve">  Lindsay M</v>
      </c>
      <c r="C1418" s="7">
        <f>VLOOKUP($A1418,'Medical Examinations'!$A$1:$P$2336,2,FALSE)</f>
        <v>39.43</v>
      </c>
      <c r="D1418" s="7">
        <f>VLOOKUP($A1418,'Medical Examinations'!$A$1:$P$2336,3,FALSE)</f>
        <v>6.1</v>
      </c>
      <c r="E1418" s="7" t="str">
        <f>VLOOKUP($A1418,'Medical Examinations'!$A$1:$P$2336,13,FALSE)</f>
        <v>Yes</v>
      </c>
      <c r="F1418" s="7" t="str">
        <f>VLOOKUP($A1418,'Medical Examinations'!$A$1:$P$2336,5,FALSE)</f>
        <v>No</v>
      </c>
      <c r="G1418" s="7" t="str">
        <f>VLOOKUP($A1418,'Medical Examinations'!$A$1:$P$2336,6,FALSE)</f>
        <v>Yes</v>
      </c>
      <c r="H1418" s="7">
        <f>VLOOKUP($A1418,'Medical Examinations'!$A$1:$P$2336,12,FALSE)</f>
        <v>1</v>
      </c>
      <c r="I1418" s="7" t="str">
        <f>VLOOKUP($A1418,'Medical Examinations'!$A$1:$P$2336,14,FALSE)</f>
        <v>No</v>
      </c>
      <c r="J1418" s="7" t="str">
        <f>VLOOKUP($A1418,'Medical Examinations'!$A$1:$P$2336,15,FALSE)</f>
        <v>Obesity</v>
      </c>
      <c r="K1418" s="7" t="str">
        <f>VLOOKUP($A1418,'Medical Examinations'!$A$1:$P$2336,16,FALSE)</f>
        <v>Prediabetes</v>
      </c>
      <c r="L1418" s="12">
        <f>VLOOKUP($A1418,'Hospitalisation Details'!$A$1:$U$2344,18,FALSE)</f>
        <v>35731</v>
      </c>
      <c r="M1418" s="21">
        <f>VLOOKUP($A1418,'Hospitalisation Details'!$A$1:$U$2344,21,FALSE)</f>
        <v>7504.3</v>
      </c>
      <c r="N1418" s="9" t="str">
        <f>VLOOKUP($A1418,'Hospitalisation Details'!$A$1:$U$2344,14,FALSE)</f>
        <v>tier - 2</v>
      </c>
      <c r="O1418" s="9" t="str">
        <f>VLOOKUP($A1418,'Hospitalisation Details'!$A$1:$U$2344,15,FALSE)</f>
        <v>tier - 1</v>
      </c>
      <c r="P1418" s="9" t="str">
        <f>VLOOKUP($A1418,'Hospitalisation Details'!$A$1:$U$2344,16,FALSE)</f>
        <v>R1012</v>
      </c>
      <c r="Q1418" s="9">
        <f>VLOOKUP($A1418,'Hospitalisation Details'!$A$1:$U$2344,20,FALSE)</f>
        <v>25</v>
      </c>
    </row>
    <row r="1419" spans="1:17" ht="15.75" x14ac:dyDescent="0.25">
      <c r="A1419" s="10" t="s">
        <v>953</v>
      </c>
      <c r="B1419" s="7" t="str">
        <f>VLOOKUP($A1419,'Customer Names'!$A$1:$E$2336,4,FALSE)</f>
        <v xml:space="preserve">  Amanda</v>
      </c>
      <c r="C1419" s="7">
        <f>VLOOKUP($A1419,'Medical Examinations'!$A$1:$P$2336,2,FALSE)</f>
        <v>27.34</v>
      </c>
      <c r="D1419" s="7">
        <f>VLOOKUP($A1419,'Medical Examinations'!$A$1:$P$2336,3,FALSE)</f>
        <v>5.19</v>
      </c>
      <c r="E1419" s="7" t="str">
        <f>VLOOKUP($A1419,'Medical Examinations'!$A$1:$P$2336,13,FALSE)</f>
        <v>Yes</v>
      </c>
      <c r="F1419" s="7" t="str">
        <f>VLOOKUP($A1419,'Medical Examinations'!$A$1:$P$2336,5,FALSE)</f>
        <v>No</v>
      </c>
      <c r="G1419" s="7" t="str">
        <f>VLOOKUP($A1419,'Medical Examinations'!$A$1:$P$2336,6,FALSE)</f>
        <v>No</v>
      </c>
      <c r="H1419" s="7">
        <f>VLOOKUP($A1419,'Medical Examinations'!$A$1:$P$2336,12,FALSE)</f>
        <v>1</v>
      </c>
      <c r="I1419" s="7" t="str">
        <f>VLOOKUP($A1419,'Medical Examinations'!$A$1:$P$2336,14,FALSE)</f>
        <v>No</v>
      </c>
      <c r="J1419" s="7" t="str">
        <f>VLOOKUP($A1419,'Medical Examinations'!$A$1:$P$2336,15,FALSE)</f>
        <v>Over weight</v>
      </c>
      <c r="K1419" s="7" t="str">
        <f>VLOOKUP($A1419,'Medical Examinations'!$A$1:$P$2336,16,FALSE)</f>
        <v>Normal</v>
      </c>
      <c r="L1419" s="12">
        <f>VLOOKUP($A1419,'Hospitalisation Details'!$A$1:$U$2344,18,FALSE)</f>
        <v>32492</v>
      </c>
      <c r="M1419" s="21">
        <f>VLOOKUP($A1419,'Hospitalisation Details'!$A$1:$U$2344,21,FALSE)</f>
        <v>7494.63</v>
      </c>
      <c r="N1419" s="9" t="str">
        <f>VLOOKUP($A1419,'Hospitalisation Details'!$A$1:$U$2344,14,FALSE)</f>
        <v>tier - 2</v>
      </c>
      <c r="O1419" s="9" t="str">
        <f>VLOOKUP($A1419,'Hospitalisation Details'!$A$1:$U$2344,15,FALSE)</f>
        <v>tier - 3</v>
      </c>
      <c r="P1419" s="9" t="str">
        <f>VLOOKUP($A1419,'Hospitalisation Details'!$A$1:$U$2344,16,FALSE)</f>
        <v>R1025</v>
      </c>
      <c r="Q1419" s="9">
        <f>VLOOKUP($A1419,'Hospitalisation Details'!$A$1:$U$2344,20,FALSE)</f>
        <v>34</v>
      </c>
    </row>
    <row r="1420" spans="1:17" ht="15.75" x14ac:dyDescent="0.25">
      <c r="A1420" s="10" t="s">
        <v>952</v>
      </c>
      <c r="B1420" s="7" t="str">
        <f>VLOOKUP($A1420,'Customer Names'!$A$1:$E$2336,4,FALSE)</f>
        <v xml:space="preserve">  James</v>
      </c>
      <c r="C1420" s="7">
        <f>VLOOKUP($A1420,'Medical Examinations'!$A$1:$P$2336,2,FALSE)</f>
        <v>39.01</v>
      </c>
      <c r="D1420" s="7">
        <f>VLOOKUP($A1420,'Medical Examinations'!$A$1:$P$2336,3,FALSE)</f>
        <v>5.37</v>
      </c>
      <c r="E1420" s="7" t="str">
        <f>VLOOKUP($A1420,'Medical Examinations'!$A$1:$P$2336,13,FALSE)</f>
        <v>Yes</v>
      </c>
      <c r="F1420" s="7" t="str">
        <f>VLOOKUP($A1420,'Medical Examinations'!$A$1:$P$2336,5,FALSE)</f>
        <v>No</v>
      </c>
      <c r="G1420" s="7" t="str">
        <f>VLOOKUP($A1420,'Medical Examinations'!$A$1:$P$2336,6,FALSE)</f>
        <v>No</v>
      </c>
      <c r="H1420" s="7" t="str">
        <f>VLOOKUP($A1420,'Medical Examinations'!$A$1:$P$2336,12,FALSE)</f>
        <v>0</v>
      </c>
      <c r="I1420" s="7" t="str">
        <f>VLOOKUP($A1420,'Medical Examinations'!$A$1:$P$2336,14,FALSE)</f>
        <v>No</v>
      </c>
      <c r="J1420" s="7" t="str">
        <f>VLOOKUP($A1420,'Medical Examinations'!$A$1:$P$2336,15,FALSE)</f>
        <v>Obesity</v>
      </c>
      <c r="K1420" s="7" t="str">
        <f>VLOOKUP($A1420,'Medical Examinations'!$A$1:$P$2336,16,FALSE)</f>
        <v>Normal</v>
      </c>
      <c r="L1420" s="12">
        <f>VLOOKUP($A1420,'Hospitalisation Details'!$A$1:$U$2344,18,FALSE)</f>
        <v>35230</v>
      </c>
      <c r="M1420" s="21">
        <f>VLOOKUP($A1420,'Hospitalisation Details'!$A$1:$U$2344,21,FALSE)</f>
        <v>7487.38</v>
      </c>
      <c r="N1420" s="9" t="str">
        <f>VLOOKUP($A1420,'Hospitalisation Details'!$A$1:$U$2344,14,FALSE)</f>
        <v>tier - 2</v>
      </c>
      <c r="O1420" s="9" t="str">
        <f>VLOOKUP($A1420,'Hospitalisation Details'!$A$1:$U$2344,15,FALSE)</f>
        <v>tier - 3</v>
      </c>
      <c r="P1420" s="9" t="str">
        <f>VLOOKUP($A1420,'Hospitalisation Details'!$A$1:$U$2344,16,FALSE)</f>
        <v>R1012</v>
      </c>
      <c r="Q1420" s="9">
        <f>VLOOKUP($A1420,'Hospitalisation Details'!$A$1:$U$2344,20,FALSE)</f>
        <v>26</v>
      </c>
    </row>
    <row r="1421" spans="1:17" ht="15.75" x14ac:dyDescent="0.25">
      <c r="A1421" s="10" t="s">
        <v>951</v>
      </c>
      <c r="B1421" s="7" t="str">
        <f>VLOOKUP($A1421,'Customer Names'!$A$1:$E$2336,4,FALSE)</f>
        <v xml:space="preserve">  Samuel H</v>
      </c>
      <c r="C1421" s="7">
        <f>VLOOKUP($A1421,'Medical Examinations'!$A$1:$P$2336,2,FALSE)</f>
        <v>18.989999999999998</v>
      </c>
      <c r="D1421" s="7">
        <f>VLOOKUP($A1421,'Medical Examinations'!$A$1:$P$2336,3,FALSE)</f>
        <v>10.82</v>
      </c>
      <c r="E1421" s="7" t="str">
        <f>VLOOKUP($A1421,'Medical Examinations'!$A$1:$P$2336,13,FALSE)</f>
        <v>Yes</v>
      </c>
      <c r="F1421" s="7" t="str">
        <f>VLOOKUP($A1421,'Medical Examinations'!$A$1:$P$2336,5,FALSE)</f>
        <v>No</v>
      </c>
      <c r="G1421" s="7" t="str">
        <f>VLOOKUP($A1421,'Medical Examinations'!$A$1:$P$2336,6,FALSE)</f>
        <v>No</v>
      </c>
      <c r="H1421" s="7" t="str">
        <f>VLOOKUP($A1421,'Medical Examinations'!$A$1:$P$2336,12,FALSE)</f>
        <v>0</v>
      </c>
      <c r="I1421" s="7" t="str">
        <f>VLOOKUP($A1421,'Medical Examinations'!$A$1:$P$2336,14,FALSE)</f>
        <v>No</v>
      </c>
      <c r="J1421" s="7" t="str">
        <f>VLOOKUP($A1421,'Medical Examinations'!$A$1:$P$2336,15,FALSE)</f>
        <v>Normal weight</v>
      </c>
      <c r="K1421" s="7" t="str">
        <f>VLOOKUP($A1421,'Medical Examinations'!$A$1:$P$2336,16,FALSE)</f>
        <v>Diabetes</v>
      </c>
      <c r="L1421" s="12">
        <f>VLOOKUP($A1421,'Hospitalisation Details'!$A$1:$U$2344,18,FALSE)</f>
        <v>24688</v>
      </c>
      <c r="M1421" s="21">
        <f>VLOOKUP($A1421,'Hospitalisation Details'!$A$1:$U$2344,21,FALSE)</f>
        <v>7463.51</v>
      </c>
      <c r="N1421" s="9" t="str">
        <f>VLOOKUP($A1421,'Hospitalisation Details'!$A$1:$U$2344,14,FALSE)</f>
        <v>tier - 3</v>
      </c>
      <c r="O1421" s="9" t="str">
        <f>VLOOKUP($A1421,'Hospitalisation Details'!$A$1:$U$2344,15,FALSE)</f>
        <v>tier - 3</v>
      </c>
      <c r="P1421" s="9" t="str">
        <f>VLOOKUP($A1421,'Hospitalisation Details'!$A$1:$U$2344,16,FALSE)</f>
        <v>R1013</v>
      </c>
      <c r="Q1421" s="9">
        <f>VLOOKUP($A1421,'Hospitalisation Details'!$A$1:$U$2344,20,FALSE)</f>
        <v>55</v>
      </c>
    </row>
    <row r="1422" spans="1:17" ht="15.75" x14ac:dyDescent="0.25">
      <c r="A1422" s="10" t="s">
        <v>950</v>
      </c>
      <c r="B1422" s="7" t="str">
        <f>VLOOKUP($A1422,'Customer Names'!$A$1:$E$2336,4,FALSE)</f>
        <v xml:space="preserve">  Jenni</v>
      </c>
      <c r="C1422" s="7">
        <f>VLOOKUP($A1422,'Medical Examinations'!$A$1:$P$2336,2,FALSE)</f>
        <v>42.3</v>
      </c>
      <c r="D1422" s="7">
        <f>VLOOKUP($A1422,'Medical Examinations'!$A$1:$P$2336,3,FALSE)</f>
        <v>6.06</v>
      </c>
      <c r="E1422" s="7" t="str">
        <f>VLOOKUP($A1422,'Medical Examinations'!$A$1:$P$2336,13,FALSE)</f>
        <v>Yes</v>
      </c>
      <c r="F1422" s="7" t="str">
        <f>VLOOKUP($A1422,'Medical Examinations'!$A$1:$P$2336,5,FALSE)</f>
        <v>No</v>
      </c>
      <c r="G1422" s="7" t="str">
        <f>VLOOKUP($A1422,'Medical Examinations'!$A$1:$P$2336,6,FALSE)</f>
        <v>No</v>
      </c>
      <c r="H1422" s="7" t="str">
        <f>VLOOKUP($A1422,'Medical Examinations'!$A$1:$P$2336,12,FALSE)</f>
        <v>0</v>
      </c>
      <c r="I1422" s="7" t="str">
        <f>VLOOKUP($A1422,'Medical Examinations'!$A$1:$P$2336,14,FALSE)</f>
        <v>No</v>
      </c>
      <c r="J1422" s="7" t="str">
        <f>VLOOKUP($A1422,'Medical Examinations'!$A$1:$P$2336,15,FALSE)</f>
        <v>Obesity</v>
      </c>
      <c r="K1422" s="7" t="str">
        <f>VLOOKUP($A1422,'Medical Examinations'!$A$1:$P$2336,16,FALSE)</f>
        <v>Prediabetes</v>
      </c>
      <c r="L1422" s="12">
        <f>VLOOKUP($A1422,'Hospitalisation Details'!$A$1:$U$2344,18,FALSE)</f>
        <v>37043</v>
      </c>
      <c r="M1422" s="21">
        <f>VLOOKUP($A1422,'Hospitalisation Details'!$A$1:$U$2344,21,FALSE)</f>
        <v>7450.36</v>
      </c>
      <c r="N1422" s="9" t="str">
        <f>VLOOKUP($A1422,'Hospitalisation Details'!$A$1:$U$2344,14,FALSE)</f>
        <v>tier - 2</v>
      </c>
      <c r="O1422" s="9" t="str">
        <f>VLOOKUP($A1422,'Hospitalisation Details'!$A$1:$U$2344,15,FALSE)</f>
        <v>tier - 2</v>
      </c>
      <c r="P1422" s="9" t="str">
        <f>VLOOKUP($A1422,'Hospitalisation Details'!$A$1:$U$2344,16,FALSE)</f>
        <v>R1012</v>
      </c>
      <c r="Q1422" s="9">
        <f>VLOOKUP($A1422,'Hospitalisation Details'!$A$1:$U$2344,20,FALSE)</f>
        <v>22</v>
      </c>
    </row>
    <row r="1423" spans="1:17" ht="15.75" x14ac:dyDescent="0.25">
      <c r="A1423" s="10" t="s">
        <v>949</v>
      </c>
      <c r="B1423" s="7" t="str">
        <f>VLOOKUP($A1423,'Customer Names'!$A$1:$E$2336,4,FALSE)</f>
        <v xml:space="preserve">  Estuardo F</v>
      </c>
      <c r="C1423" s="7">
        <f>VLOOKUP($A1423,'Medical Examinations'!$A$1:$P$2336,2,FALSE)</f>
        <v>39.805</v>
      </c>
      <c r="D1423" s="7">
        <f>VLOOKUP($A1423,'Medical Examinations'!$A$1:$P$2336,3,FALSE)</f>
        <v>5.91</v>
      </c>
      <c r="E1423" s="7" t="str">
        <f>VLOOKUP($A1423,'Medical Examinations'!$A$1:$P$2336,13,FALSE)</f>
        <v>No</v>
      </c>
      <c r="F1423" s="7" t="str">
        <f>VLOOKUP($A1423,'Medical Examinations'!$A$1:$P$2336,5,FALSE)</f>
        <v>No</v>
      </c>
      <c r="G1423" s="7" t="str">
        <f>VLOOKUP($A1423,'Medical Examinations'!$A$1:$P$2336,6,FALSE)</f>
        <v>No</v>
      </c>
      <c r="H1423" s="7" t="str">
        <f>VLOOKUP($A1423,'Medical Examinations'!$A$1:$P$2336,12,FALSE)</f>
        <v>0</v>
      </c>
      <c r="I1423" s="7" t="str">
        <f>VLOOKUP($A1423,'Medical Examinations'!$A$1:$P$2336,14,FALSE)</f>
        <v>No</v>
      </c>
      <c r="J1423" s="7" t="str">
        <f>VLOOKUP($A1423,'Medical Examinations'!$A$1:$P$2336,15,FALSE)</f>
        <v>Obesity</v>
      </c>
      <c r="K1423" s="7" t="str">
        <f>VLOOKUP($A1423,'Medical Examinations'!$A$1:$P$2336,16,FALSE)</f>
        <v>Prediabetes</v>
      </c>
      <c r="L1423" s="12">
        <f>VLOOKUP($A1423,'Hospitalisation Details'!$A$1:$U$2344,18,FALSE)</f>
        <v>28398</v>
      </c>
      <c r="M1423" s="21">
        <f>VLOOKUP($A1423,'Hospitalisation Details'!$A$1:$U$2344,21,FALSE)</f>
        <v>7448.4</v>
      </c>
      <c r="N1423" s="9" t="str">
        <f>VLOOKUP($A1423,'Hospitalisation Details'!$A$1:$U$2344,14,FALSE)</f>
        <v>tier - 3</v>
      </c>
      <c r="O1423" s="9" t="str">
        <f>VLOOKUP($A1423,'Hospitalisation Details'!$A$1:$U$2344,15,FALSE)</f>
        <v>tier - 3</v>
      </c>
      <c r="P1423" s="9" t="str">
        <f>VLOOKUP($A1423,'Hospitalisation Details'!$A$1:$U$2344,16,FALSE)</f>
        <v>R1017</v>
      </c>
      <c r="Q1423" s="9">
        <f>VLOOKUP($A1423,'Hospitalisation Details'!$A$1:$U$2344,20,FALSE)</f>
        <v>45</v>
      </c>
    </row>
    <row r="1424" spans="1:17" ht="15.75" x14ac:dyDescent="0.25">
      <c r="A1424" s="10" t="s">
        <v>948</v>
      </c>
      <c r="B1424" s="7" t="str">
        <f>VLOOKUP($A1424,'Customer Names'!$A$1:$E$2336,4,FALSE)</f>
        <v xml:space="preserve">  Brett</v>
      </c>
      <c r="C1424" s="7">
        <f>VLOOKUP($A1424,'Medical Examinations'!$A$1:$P$2336,2,FALSE)</f>
        <v>33.700000000000003</v>
      </c>
      <c r="D1424" s="7">
        <f>VLOOKUP($A1424,'Medical Examinations'!$A$1:$P$2336,3,FALSE)</f>
        <v>5.87</v>
      </c>
      <c r="E1424" s="7" t="str">
        <f>VLOOKUP($A1424,'Medical Examinations'!$A$1:$P$2336,13,FALSE)</f>
        <v>No</v>
      </c>
      <c r="F1424" s="7" t="str">
        <f>VLOOKUP($A1424,'Medical Examinations'!$A$1:$P$2336,5,FALSE)</f>
        <v>No</v>
      </c>
      <c r="G1424" s="7" t="str">
        <f>VLOOKUP($A1424,'Medical Examinations'!$A$1:$P$2336,6,FALSE)</f>
        <v>No</v>
      </c>
      <c r="H1424" s="7" t="str">
        <f>VLOOKUP($A1424,'Medical Examinations'!$A$1:$P$2336,12,FALSE)</f>
        <v>0</v>
      </c>
      <c r="I1424" s="7" t="str">
        <f>VLOOKUP($A1424,'Medical Examinations'!$A$1:$P$2336,14,FALSE)</f>
        <v>No</v>
      </c>
      <c r="J1424" s="7" t="str">
        <f>VLOOKUP($A1424,'Medical Examinations'!$A$1:$P$2336,15,FALSE)</f>
        <v>Obesity</v>
      </c>
      <c r="K1424" s="7" t="str">
        <f>VLOOKUP($A1424,'Medical Examinations'!$A$1:$P$2336,16,FALSE)</f>
        <v>Prediabetes</v>
      </c>
      <c r="L1424" s="12">
        <f>VLOOKUP($A1424,'Hospitalisation Details'!$A$1:$U$2344,18,FALSE)</f>
        <v>28393</v>
      </c>
      <c r="M1424" s="21">
        <f>VLOOKUP($A1424,'Hospitalisation Details'!$A$1:$U$2344,21,FALSE)</f>
        <v>7445.92</v>
      </c>
      <c r="N1424" s="9" t="str">
        <f>VLOOKUP($A1424,'Hospitalisation Details'!$A$1:$U$2344,14,FALSE)</f>
        <v>tier - 3</v>
      </c>
      <c r="O1424" s="9" t="str">
        <f>VLOOKUP($A1424,'Hospitalisation Details'!$A$1:$U$2344,15,FALSE)</f>
        <v>tier - 1</v>
      </c>
      <c r="P1424" s="9" t="str">
        <f>VLOOKUP($A1424,'Hospitalisation Details'!$A$1:$U$2344,16,FALSE)</f>
        <v>R1011</v>
      </c>
      <c r="Q1424" s="9">
        <f>VLOOKUP($A1424,'Hospitalisation Details'!$A$1:$U$2344,20,FALSE)</f>
        <v>45</v>
      </c>
    </row>
    <row r="1425" spans="1:17" ht="15.75" x14ac:dyDescent="0.25">
      <c r="A1425" s="10" t="s">
        <v>947</v>
      </c>
      <c r="B1425" s="7" t="str">
        <f>VLOOKUP($A1425,'Customer Names'!$A$1:$E$2336,4,FALSE)</f>
        <v xml:space="preserve">  Sharon E</v>
      </c>
      <c r="C1425" s="7">
        <f>VLOOKUP($A1425,'Medical Examinations'!$A$1:$P$2336,2,FALSE)</f>
        <v>36.195</v>
      </c>
      <c r="D1425" s="7">
        <f>VLOOKUP($A1425,'Medical Examinations'!$A$1:$P$2336,3,FALSE)</f>
        <v>6.22</v>
      </c>
      <c r="E1425" s="7" t="str">
        <f>VLOOKUP($A1425,'Medical Examinations'!$A$1:$P$2336,13,FALSE)</f>
        <v>No</v>
      </c>
      <c r="F1425" s="7" t="str">
        <f>VLOOKUP($A1425,'Medical Examinations'!$A$1:$P$2336,5,FALSE)</f>
        <v>No</v>
      </c>
      <c r="G1425" s="7" t="str">
        <f>VLOOKUP($A1425,'Medical Examinations'!$A$1:$P$2336,6,FALSE)</f>
        <v>No</v>
      </c>
      <c r="H1425" s="7" t="str">
        <f>VLOOKUP($A1425,'Medical Examinations'!$A$1:$P$2336,12,FALSE)</f>
        <v>0</v>
      </c>
      <c r="I1425" s="7" t="str">
        <f>VLOOKUP($A1425,'Medical Examinations'!$A$1:$P$2336,14,FALSE)</f>
        <v>No</v>
      </c>
      <c r="J1425" s="7" t="str">
        <f>VLOOKUP($A1425,'Medical Examinations'!$A$1:$P$2336,15,FALSE)</f>
        <v>Obesity</v>
      </c>
      <c r="K1425" s="7" t="str">
        <f>VLOOKUP($A1425,'Medical Examinations'!$A$1:$P$2336,16,FALSE)</f>
        <v>Prediabetes</v>
      </c>
      <c r="L1425" s="12">
        <f>VLOOKUP($A1425,'Hospitalisation Details'!$A$1:$U$2344,18,FALSE)</f>
        <v>29409</v>
      </c>
      <c r="M1425" s="21">
        <f>VLOOKUP($A1425,'Hospitalisation Details'!$A$1:$U$2344,21,FALSE)</f>
        <v>7443.64</v>
      </c>
      <c r="N1425" s="9" t="str">
        <f>VLOOKUP($A1425,'Hospitalisation Details'!$A$1:$U$2344,14,FALSE)</f>
        <v>tier - 2</v>
      </c>
      <c r="O1425" s="9" t="str">
        <f>VLOOKUP($A1425,'Hospitalisation Details'!$A$1:$U$2344,15,FALSE)</f>
        <v>tier - 3</v>
      </c>
      <c r="P1425" s="9" t="str">
        <f>VLOOKUP($A1425,'Hospitalisation Details'!$A$1:$U$2344,16,FALSE)</f>
        <v>R1012</v>
      </c>
      <c r="Q1425" s="9">
        <f>VLOOKUP($A1425,'Hospitalisation Details'!$A$1:$U$2344,20,FALSE)</f>
        <v>42</v>
      </c>
    </row>
    <row r="1426" spans="1:17" ht="15.75" x14ac:dyDescent="0.25">
      <c r="A1426" s="10" t="s">
        <v>946</v>
      </c>
      <c r="B1426" s="7" t="str">
        <f>VLOOKUP($A1426,'Customer Names'!$A$1:$E$2336,4,FALSE)</f>
        <v xml:space="preserve">  Jacob W√¶ver</v>
      </c>
      <c r="C1426" s="7">
        <f>VLOOKUP($A1426,'Medical Examinations'!$A$1:$P$2336,2,FALSE)</f>
        <v>32.6</v>
      </c>
      <c r="D1426" s="7">
        <f>VLOOKUP($A1426,'Medical Examinations'!$A$1:$P$2336,3,FALSE)</f>
        <v>5.73</v>
      </c>
      <c r="E1426" s="7" t="str">
        <f>VLOOKUP($A1426,'Medical Examinations'!$A$1:$P$2336,13,FALSE)</f>
        <v>No</v>
      </c>
      <c r="F1426" s="7" t="str">
        <f>VLOOKUP($A1426,'Medical Examinations'!$A$1:$P$2336,5,FALSE)</f>
        <v>No</v>
      </c>
      <c r="G1426" s="7" t="str">
        <f>VLOOKUP($A1426,'Medical Examinations'!$A$1:$P$2336,6,FALSE)</f>
        <v>Yes</v>
      </c>
      <c r="H1426" s="7">
        <f>VLOOKUP($A1426,'Medical Examinations'!$A$1:$P$2336,12,FALSE)</f>
        <v>1</v>
      </c>
      <c r="I1426" s="7" t="str">
        <f>VLOOKUP($A1426,'Medical Examinations'!$A$1:$P$2336,14,FALSE)</f>
        <v>No</v>
      </c>
      <c r="J1426" s="7" t="str">
        <f>VLOOKUP($A1426,'Medical Examinations'!$A$1:$P$2336,15,FALSE)</f>
        <v>Obesity</v>
      </c>
      <c r="K1426" s="7" t="str">
        <f>VLOOKUP($A1426,'Medical Examinations'!$A$1:$P$2336,16,FALSE)</f>
        <v>Prediabetes</v>
      </c>
      <c r="L1426" s="12">
        <f>VLOOKUP($A1426,'Hospitalisation Details'!$A$1:$U$2344,18,FALSE)</f>
        <v>29099</v>
      </c>
      <c r="M1426" s="21">
        <f>VLOOKUP($A1426,'Hospitalisation Details'!$A$1:$U$2344,21,FALSE)</f>
        <v>7441.5</v>
      </c>
      <c r="N1426" s="9" t="str">
        <f>VLOOKUP($A1426,'Hospitalisation Details'!$A$1:$U$2344,14,FALSE)</f>
        <v>tier - 3</v>
      </c>
      <c r="O1426" s="9" t="str">
        <f>VLOOKUP($A1426,'Hospitalisation Details'!$A$1:$U$2344,15,FALSE)</f>
        <v>tier - 2</v>
      </c>
      <c r="P1426" s="9" t="str">
        <f>VLOOKUP($A1426,'Hospitalisation Details'!$A$1:$U$2344,16,FALSE)</f>
        <v>R1011</v>
      </c>
      <c r="Q1426" s="9">
        <f>VLOOKUP($A1426,'Hospitalisation Details'!$A$1:$U$2344,20,FALSE)</f>
        <v>43</v>
      </c>
    </row>
    <row r="1427" spans="1:17" ht="15.75" x14ac:dyDescent="0.25">
      <c r="A1427" s="10" t="s">
        <v>945</v>
      </c>
      <c r="B1427" s="7" t="str">
        <f>VLOOKUP($A1427,'Customer Names'!$A$1:$E$2336,4,FALSE)</f>
        <v xml:space="preserve">  Scott</v>
      </c>
      <c r="C1427" s="7">
        <f>VLOOKUP($A1427,'Medical Examinations'!$A$1:$P$2336,2,FALSE)</f>
        <v>30.2</v>
      </c>
      <c r="D1427" s="7">
        <f>VLOOKUP($A1427,'Medical Examinations'!$A$1:$P$2336,3,FALSE)</f>
        <v>5.7</v>
      </c>
      <c r="E1427" s="7" t="str">
        <f>VLOOKUP($A1427,'Medical Examinations'!$A$1:$P$2336,13,FALSE)</f>
        <v>No</v>
      </c>
      <c r="F1427" s="7" t="str">
        <f>VLOOKUP($A1427,'Medical Examinations'!$A$1:$P$2336,5,FALSE)</f>
        <v>No</v>
      </c>
      <c r="G1427" s="7" t="str">
        <f>VLOOKUP($A1427,'Medical Examinations'!$A$1:$P$2336,6,FALSE)</f>
        <v>No</v>
      </c>
      <c r="H1427" s="7" t="str">
        <f>VLOOKUP($A1427,'Medical Examinations'!$A$1:$P$2336,12,FALSE)</f>
        <v>0</v>
      </c>
      <c r="I1427" s="7" t="str">
        <f>VLOOKUP($A1427,'Medical Examinations'!$A$1:$P$2336,14,FALSE)</f>
        <v>No</v>
      </c>
      <c r="J1427" s="7" t="str">
        <f>VLOOKUP($A1427,'Medical Examinations'!$A$1:$P$2336,15,FALSE)</f>
        <v>Obesity</v>
      </c>
      <c r="K1427" s="7" t="str">
        <f>VLOOKUP($A1427,'Medical Examinations'!$A$1:$P$2336,16,FALSE)</f>
        <v>Prediabetes</v>
      </c>
      <c r="L1427" s="12">
        <f>VLOOKUP($A1427,'Hospitalisation Details'!$A$1:$U$2344,18,FALSE)</f>
        <v>28362</v>
      </c>
      <c r="M1427" s="21">
        <f>VLOOKUP($A1427,'Hospitalisation Details'!$A$1:$U$2344,21,FALSE)</f>
        <v>7441.05</v>
      </c>
      <c r="N1427" s="9" t="str">
        <f>VLOOKUP($A1427,'Hospitalisation Details'!$A$1:$U$2344,14,FALSE)</f>
        <v>tier - 3</v>
      </c>
      <c r="O1427" s="9" t="str">
        <f>VLOOKUP($A1427,'Hospitalisation Details'!$A$1:$U$2344,15,FALSE)</f>
        <v>tier - 2</v>
      </c>
      <c r="P1427" s="9" t="str">
        <f>VLOOKUP($A1427,'Hospitalisation Details'!$A$1:$U$2344,16,FALSE)</f>
        <v>R1011</v>
      </c>
      <c r="Q1427" s="9">
        <f>VLOOKUP($A1427,'Hospitalisation Details'!$A$1:$U$2344,20,FALSE)</f>
        <v>45</v>
      </c>
    </row>
    <row r="1428" spans="1:17" ht="15.75" x14ac:dyDescent="0.25">
      <c r="A1428" s="10" t="s">
        <v>944</v>
      </c>
      <c r="B1428" s="7" t="str">
        <f>VLOOKUP($A1428,'Customer Names'!$A$1:$E$2336,4,FALSE)</f>
        <v xml:space="preserve">  Brooke S</v>
      </c>
      <c r="C1428" s="7">
        <f>VLOOKUP($A1428,'Medical Examinations'!$A$1:$P$2336,2,FALSE)</f>
        <v>27.645</v>
      </c>
      <c r="D1428" s="7">
        <f>VLOOKUP($A1428,'Medical Examinations'!$A$1:$P$2336,3,FALSE)</f>
        <v>9.91</v>
      </c>
      <c r="E1428" s="7" t="str">
        <f>VLOOKUP($A1428,'Medical Examinations'!$A$1:$P$2336,13,FALSE)</f>
        <v>No</v>
      </c>
      <c r="F1428" s="7" t="str">
        <f>VLOOKUP($A1428,'Medical Examinations'!$A$1:$P$2336,5,FALSE)</f>
        <v>No</v>
      </c>
      <c r="G1428" s="7" t="str">
        <f>VLOOKUP($A1428,'Medical Examinations'!$A$1:$P$2336,6,FALSE)</f>
        <v>No</v>
      </c>
      <c r="H1428" s="7" t="str">
        <f>VLOOKUP($A1428,'Medical Examinations'!$A$1:$P$2336,12,FALSE)</f>
        <v>0</v>
      </c>
      <c r="I1428" s="7" t="str">
        <f>VLOOKUP($A1428,'Medical Examinations'!$A$1:$P$2336,14,FALSE)</f>
        <v>No</v>
      </c>
      <c r="J1428" s="7" t="str">
        <f>VLOOKUP($A1428,'Medical Examinations'!$A$1:$P$2336,15,FALSE)</f>
        <v>Over weight</v>
      </c>
      <c r="K1428" s="7" t="str">
        <f>VLOOKUP($A1428,'Medical Examinations'!$A$1:$P$2336,16,FALSE)</f>
        <v>Diabetes</v>
      </c>
      <c r="L1428" s="12">
        <f>VLOOKUP($A1428,'Hospitalisation Details'!$A$1:$U$2344,18,FALSE)</f>
        <v>28826</v>
      </c>
      <c r="M1428" s="21">
        <f>VLOOKUP($A1428,'Hospitalisation Details'!$A$1:$U$2344,21,FALSE)</f>
        <v>7421.19</v>
      </c>
      <c r="N1428" s="9" t="str">
        <f>VLOOKUP($A1428,'Hospitalisation Details'!$A$1:$U$2344,14,FALSE)</f>
        <v>tier - 2</v>
      </c>
      <c r="O1428" s="9" t="str">
        <f>VLOOKUP($A1428,'Hospitalisation Details'!$A$1:$U$2344,15,FALSE)</f>
        <v>tier - 3</v>
      </c>
      <c r="P1428" s="9" t="str">
        <f>VLOOKUP($A1428,'Hospitalisation Details'!$A$1:$U$2344,16,FALSE)</f>
        <v>R1012</v>
      </c>
      <c r="Q1428" s="9">
        <f>VLOOKUP($A1428,'Hospitalisation Details'!$A$1:$U$2344,20,FALSE)</f>
        <v>44</v>
      </c>
    </row>
    <row r="1429" spans="1:17" ht="15.75" x14ac:dyDescent="0.25">
      <c r="A1429" s="10" t="s">
        <v>943</v>
      </c>
      <c r="B1429" s="7" t="str">
        <f>VLOOKUP($A1429,'Customer Names'!$A$1:$E$2336,4,FALSE)</f>
        <v xml:space="preserve">  Kaye A</v>
      </c>
      <c r="C1429" s="7">
        <f>VLOOKUP($A1429,'Medical Examinations'!$A$1:$P$2336,2,FALSE)</f>
        <v>26.41</v>
      </c>
      <c r="D1429" s="7">
        <f>VLOOKUP($A1429,'Medical Examinations'!$A$1:$P$2336,3,FALSE)</f>
        <v>11.4</v>
      </c>
      <c r="E1429" s="7" t="str">
        <f>VLOOKUP($A1429,'Medical Examinations'!$A$1:$P$2336,13,FALSE)</f>
        <v>No</v>
      </c>
      <c r="F1429" s="7" t="str">
        <f>VLOOKUP($A1429,'Medical Examinations'!$A$1:$P$2336,5,FALSE)</f>
        <v>No</v>
      </c>
      <c r="G1429" s="7" t="str">
        <f>VLOOKUP($A1429,'Medical Examinations'!$A$1:$P$2336,6,FALSE)</f>
        <v>No</v>
      </c>
      <c r="H1429" s="7" t="str">
        <f>VLOOKUP($A1429,'Medical Examinations'!$A$1:$P$2336,12,FALSE)</f>
        <v>0</v>
      </c>
      <c r="I1429" s="7" t="str">
        <f>VLOOKUP($A1429,'Medical Examinations'!$A$1:$P$2336,14,FALSE)</f>
        <v>No</v>
      </c>
      <c r="J1429" s="7" t="str">
        <f>VLOOKUP($A1429,'Medical Examinations'!$A$1:$P$2336,15,FALSE)</f>
        <v>Over weight</v>
      </c>
      <c r="K1429" s="7" t="str">
        <f>VLOOKUP($A1429,'Medical Examinations'!$A$1:$P$2336,16,FALSE)</f>
        <v>Diabetes</v>
      </c>
      <c r="L1429" s="12">
        <f>VLOOKUP($A1429,'Hospitalisation Details'!$A$1:$U$2344,18,FALSE)</f>
        <v>28806</v>
      </c>
      <c r="M1429" s="21">
        <f>VLOOKUP($A1429,'Hospitalisation Details'!$A$1:$U$2344,21,FALSE)</f>
        <v>7419.48</v>
      </c>
      <c r="N1429" s="9" t="str">
        <f>VLOOKUP($A1429,'Hospitalisation Details'!$A$1:$U$2344,14,FALSE)</f>
        <v>tier - 2</v>
      </c>
      <c r="O1429" s="9" t="str">
        <f>VLOOKUP($A1429,'Hospitalisation Details'!$A$1:$U$2344,15,FALSE)</f>
        <v>tier - 2</v>
      </c>
      <c r="P1429" s="9" t="str">
        <f>VLOOKUP($A1429,'Hospitalisation Details'!$A$1:$U$2344,16,FALSE)</f>
        <v>R1012</v>
      </c>
      <c r="Q1429" s="9">
        <f>VLOOKUP($A1429,'Hospitalisation Details'!$A$1:$U$2344,20,FALSE)</f>
        <v>44</v>
      </c>
    </row>
    <row r="1430" spans="1:17" ht="15.75" x14ac:dyDescent="0.25">
      <c r="A1430" s="10" t="s">
        <v>942</v>
      </c>
      <c r="B1430" s="7" t="str">
        <f>VLOOKUP($A1430,'Customer Names'!$A$1:$E$2336,4,FALSE)</f>
        <v xml:space="preserve">  Carolyn</v>
      </c>
      <c r="C1430" s="7">
        <f>VLOOKUP($A1430,'Medical Examinations'!$A$1:$P$2336,2,FALSE)</f>
        <v>34.1</v>
      </c>
      <c r="D1430" s="7">
        <f>VLOOKUP($A1430,'Medical Examinations'!$A$1:$P$2336,3,FALSE)</f>
        <v>6.29</v>
      </c>
      <c r="E1430" s="7" t="str">
        <f>VLOOKUP($A1430,'Medical Examinations'!$A$1:$P$2336,13,FALSE)</f>
        <v>Yes</v>
      </c>
      <c r="F1430" s="7" t="str">
        <f>VLOOKUP($A1430,'Medical Examinations'!$A$1:$P$2336,5,FALSE)</f>
        <v>No</v>
      </c>
      <c r="G1430" s="7" t="str">
        <f>VLOOKUP($A1430,'Medical Examinations'!$A$1:$P$2336,6,FALSE)</f>
        <v>Yes</v>
      </c>
      <c r="H1430" s="7">
        <f>VLOOKUP($A1430,'Medical Examinations'!$A$1:$P$2336,12,FALSE)</f>
        <v>1</v>
      </c>
      <c r="I1430" s="7" t="str">
        <f>VLOOKUP($A1430,'Medical Examinations'!$A$1:$P$2336,14,FALSE)</f>
        <v>No</v>
      </c>
      <c r="J1430" s="7" t="str">
        <f>VLOOKUP($A1430,'Medical Examinations'!$A$1:$P$2336,15,FALSE)</f>
        <v>Obesity</v>
      </c>
      <c r="K1430" s="7" t="str">
        <f>VLOOKUP($A1430,'Medical Examinations'!$A$1:$P$2336,16,FALSE)</f>
        <v>Prediabetes</v>
      </c>
      <c r="L1430" s="12">
        <f>VLOOKUP($A1430,'Hospitalisation Details'!$A$1:$U$2344,18,FALSE)</f>
        <v>30578</v>
      </c>
      <c r="M1430" s="21">
        <f>VLOOKUP($A1430,'Hospitalisation Details'!$A$1:$U$2344,21,FALSE)</f>
        <v>7418.52</v>
      </c>
      <c r="N1430" s="9" t="str">
        <f>VLOOKUP($A1430,'Hospitalisation Details'!$A$1:$U$2344,14,FALSE)</f>
        <v>tier - 2</v>
      </c>
      <c r="O1430" s="9" t="str">
        <f>VLOOKUP($A1430,'Hospitalisation Details'!$A$1:$U$2344,15,FALSE)</f>
        <v>tier - 2</v>
      </c>
      <c r="P1430" s="9" t="str">
        <f>VLOOKUP($A1430,'Hospitalisation Details'!$A$1:$U$2344,16,FALSE)</f>
        <v>R1011</v>
      </c>
      <c r="Q1430" s="9">
        <f>VLOOKUP($A1430,'Hospitalisation Details'!$A$1:$U$2344,20,FALSE)</f>
        <v>39</v>
      </c>
    </row>
    <row r="1431" spans="1:17" ht="15.75" x14ac:dyDescent="0.25">
      <c r="A1431" s="10" t="s">
        <v>941</v>
      </c>
      <c r="B1431" s="7" t="str">
        <f>VLOOKUP($A1431,'Customer Names'!$A$1:$E$2336,4,FALSE)</f>
        <v xml:space="preserve">  Daniel C</v>
      </c>
      <c r="C1431" s="7">
        <f>VLOOKUP($A1431,'Medical Examinations'!$A$1:$P$2336,2,FALSE)</f>
        <v>17.3</v>
      </c>
      <c r="D1431" s="7">
        <f>VLOOKUP($A1431,'Medical Examinations'!$A$1:$P$2336,3,FALSE)</f>
        <v>9.2799999999999994</v>
      </c>
      <c r="E1431" s="7" t="str">
        <f>VLOOKUP($A1431,'Medical Examinations'!$A$1:$P$2336,13,FALSE)</f>
        <v>No</v>
      </c>
      <c r="F1431" s="7" t="str">
        <f>VLOOKUP($A1431,'Medical Examinations'!$A$1:$P$2336,5,FALSE)</f>
        <v>No</v>
      </c>
      <c r="G1431" s="7" t="str">
        <f>VLOOKUP($A1431,'Medical Examinations'!$A$1:$P$2336,6,FALSE)</f>
        <v>No</v>
      </c>
      <c r="H1431" s="7" t="str">
        <f>VLOOKUP($A1431,'Medical Examinations'!$A$1:$P$2336,12,FALSE)</f>
        <v>0</v>
      </c>
      <c r="I1431" s="7" t="str">
        <f>VLOOKUP($A1431,'Medical Examinations'!$A$1:$P$2336,14,FALSE)</f>
        <v>No</v>
      </c>
      <c r="J1431" s="7" t="str">
        <f>VLOOKUP($A1431,'Medical Examinations'!$A$1:$P$2336,15,FALSE)</f>
        <v>Underweight</v>
      </c>
      <c r="K1431" s="7" t="str">
        <f>VLOOKUP($A1431,'Medical Examinations'!$A$1:$P$2336,16,FALSE)</f>
        <v>Diabetes</v>
      </c>
      <c r="L1431" s="12">
        <f>VLOOKUP($A1431,'Hospitalisation Details'!$A$1:$U$2344,18,FALSE)</f>
        <v>24081</v>
      </c>
      <c r="M1431" s="21">
        <f>VLOOKUP($A1431,'Hospitalisation Details'!$A$1:$U$2344,21,FALSE)</f>
        <v>7403.98</v>
      </c>
      <c r="N1431" s="9" t="str">
        <f>VLOOKUP($A1431,'Hospitalisation Details'!$A$1:$U$2344,14,FALSE)</f>
        <v>tier - 3</v>
      </c>
      <c r="O1431" s="9" t="str">
        <f>VLOOKUP($A1431,'Hospitalisation Details'!$A$1:$U$2344,15,FALSE)</f>
        <v>tier - 2</v>
      </c>
      <c r="P1431" s="9" t="str">
        <f>VLOOKUP($A1431,'Hospitalisation Details'!$A$1:$U$2344,16,FALSE)</f>
        <v>R1013</v>
      </c>
      <c r="Q1431" s="9">
        <f>VLOOKUP($A1431,'Hospitalisation Details'!$A$1:$U$2344,20,FALSE)</f>
        <v>57</v>
      </c>
    </row>
    <row r="1432" spans="1:17" ht="15.75" x14ac:dyDescent="0.25">
      <c r="A1432" s="10" t="s">
        <v>940</v>
      </c>
      <c r="B1432" s="7" t="str">
        <f>VLOOKUP($A1432,'Customer Names'!$A$1:$E$2336,4,FALSE)</f>
        <v xml:space="preserve">  Laurie A</v>
      </c>
      <c r="C1432" s="7">
        <f>VLOOKUP($A1432,'Medical Examinations'!$A$1:$P$2336,2,FALSE)</f>
        <v>35.020000000000003</v>
      </c>
      <c r="D1432" s="7">
        <f>VLOOKUP($A1432,'Medical Examinations'!$A$1:$P$2336,3,FALSE)</f>
        <v>4.78</v>
      </c>
      <c r="E1432" s="7" t="str">
        <f>VLOOKUP($A1432,'Medical Examinations'!$A$1:$P$2336,13,FALSE)</f>
        <v>No</v>
      </c>
      <c r="F1432" s="7" t="str">
        <f>VLOOKUP($A1432,'Medical Examinations'!$A$1:$P$2336,5,FALSE)</f>
        <v>No</v>
      </c>
      <c r="G1432" s="7" t="str">
        <f>VLOOKUP($A1432,'Medical Examinations'!$A$1:$P$2336,6,FALSE)</f>
        <v>Yes</v>
      </c>
      <c r="H1432" s="7">
        <f>VLOOKUP($A1432,'Medical Examinations'!$A$1:$P$2336,12,FALSE)</f>
        <v>1</v>
      </c>
      <c r="I1432" s="7" t="str">
        <f>VLOOKUP($A1432,'Medical Examinations'!$A$1:$P$2336,14,FALSE)</f>
        <v>No</v>
      </c>
      <c r="J1432" s="7" t="str">
        <f>VLOOKUP($A1432,'Medical Examinations'!$A$1:$P$2336,15,FALSE)</f>
        <v>Obesity</v>
      </c>
      <c r="K1432" s="7" t="str">
        <f>VLOOKUP($A1432,'Medical Examinations'!$A$1:$P$2336,16,FALSE)</f>
        <v>Normal</v>
      </c>
      <c r="L1432" s="12">
        <f>VLOOKUP($A1432,'Hospitalisation Details'!$A$1:$U$2344,18,FALSE)</f>
        <v>34172</v>
      </c>
      <c r="M1432" s="21">
        <f>VLOOKUP($A1432,'Hospitalisation Details'!$A$1:$U$2344,21,FALSE)</f>
        <v>7388.85</v>
      </c>
      <c r="N1432" s="9" t="str">
        <f>VLOOKUP($A1432,'Hospitalisation Details'!$A$1:$U$2344,14,FALSE)</f>
        <v>tier - 2</v>
      </c>
      <c r="O1432" s="9" t="str">
        <f>VLOOKUP($A1432,'Hospitalisation Details'!$A$1:$U$2344,15,FALSE)</f>
        <v>tier - 2</v>
      </c>
      <c r="P1432" s="9" t="str">
        <f>VLOOKUP($A1432,'Hospitalisation Details'!$A$1:$U$2344,16,FALSE)</f>
        <v>R1026</v>
      </c>
      <c r="Q1432" s="9">
        <f>VLOOKUP($A1432,'Hospitalisation Details'!$A$1:$U$2344,20,FALSE)</f>
        <v>29</v>
      </c>
    </row>
    <row r="1433" spans="1:17" ht="15.75" x14ac:dyDescent="0.25">
      <c r="A1433" s="10" t="s">
        <v>939</v>
      </c>
      <c r="B1433" s="7" t="str">
        <f>VLOOKUP($A1433,'Customer Names'!$A$1:$E$2336,4,FALSE)</f>
        <v xml:space="preserve">  Nicole</v>
      </c>
      <c r="C1433" s="7">
        <f>VLOOKUP($A1433,'Medical Examinations'!$A$1:$P$2336,2,FALSE)</f>
        <v>37.1</v>
      </c>
      <c r="D1433" s="7">
        <f>VLOOKUP($A1433,'Medical Examinations'!$A$1:$P$2336,3,FALSE)</f>
        <v>8.8699999999999992</v>
      </c>
      <c r="E1433" s="7" t="str">
        <f>VLOOKUP($A1433,'Medical Examinations'!$A$1:$P$2336,13,FALSE)</f>
        <v>Yes</v>
      </c>
      <c r="F1433" s="7" t="str">
        <f>VLOOKUP($A1433,'Medical Examinations'!$A$1:$P$2336,5,FALSE)</f>
        <v>No</v>
      </c>
      <c r="G1433" s="7" t="str">
        <f>VLOOKUP($A1433,'Medical Examinations'!$A$1:$P$2336,6,FALSE)</f>
        <v>No</v>
      </c>
      <c r="H1433" s="7" t="str">
        <f>VLOOKUP($A1433,'Medical Examinations'!$A$1:$P$2336,12,FALSE)</f>
        <v>0</v>
      </c>
      <c r="I1433" s="7" t="str">
        <f>VLOOKUP($A1433,'Medical Examinations'!$A$1:$P$2336,14,FALSE)</f>
        <v>No</v>
      </c>
      <c r="J1433" s="7" t="str">
        <f>VLOOKUP($A1433,'Medical Examinations'!$A$1:$P$2336,15,FALSE)</f>
        <v>Obesity</v>
      </c>
      <c r="K1433" s="7" t="str">
        <f>VLOOKUP($A1433,'Medical Examinations'!$A$1:$P$2336,16,FALSE)</f>
        <v>Diabetes</v>
      </c>
      <c r="L1433" s="12">
        <f>VLOOKUP($A1433,'Hospitalisation Details'!$A$1:$U$2344,18,FALSE)</f>
        <v>29914</v>
      </c>
      <c r="M1433" s="21">
        <f>VLOOKUP($A1433,'Hospitalisation Details'!$A$1:$U$2344,21,FALSE)</f>
        <v>7371.77</v>
      </c>
      <c r="N1433" s="9" t="str">
        <f>VLOOKUP($A1433,'Hospitalisation Details'!$A$1:$U$2344,14,FALSE)</f>
        <v>tier - 2</v>
      </c>
      <c r="O1433" s="9" t="str">
        <f>VLOOKUP($A1433,'Hospitalisation Details'!$A$1:$U$2344,15,FALSE)</f>
        <v>tier - 1</v>
      </c>
      <c r="P1433" s="9" t="str">
        <f>VLOOKUP($A1433,'Hospitalisation Details'!$A$1:$U$2344,16,FALSE)</f>
        <v>R1011</v>
      </c>
      <c r="Q1433" s="9">
        <f>VLOOKUP($A1433,'Hospitalisation Details'!$A$1:$U$2344,20,FALSE)</f>
        <v>41</v>
      </c>
    </row>
    <row r="1434" spans="1:17" ht="15.75" x14ac:dyDescent="0.25">
      <c r="A1434" s="10" t="s">
        <v>938</v>
      </c>
      <c r="B1434" s="7" t="str">
        <f>VLOOKUP($A1434,'Customer Names'!$A$1:$E$2336,4,FALSE)</f>
        <v xml:space="preserve">  Shelby</v>
      </c>
      <c r="C1434" s="7">
        <f>VLOOKUP($A1434,'Medical Examinations'!$A$1:$P$2336,2,FALSE)</f>
        <v>16.79</v>
      </c>
      <c r="D1434" s="7">
        <f>VLOOKUP($A1434,'Medical Examinations'!$A$1:$P$2336,3,FALSE)</f>
        <v>11.4</v>
      </c>
      <c r="E1434" s="7" t="str">
        <f>VLOOKUP($A1434,'Medical Examinations'!$A$1:$P$2336,13,FALSE)</f>
        <v>No</v>
      </c>
      <c r="F1434" s="7" t="str">
        <f>VLOOKUP($A1434,'Medical Examinations'!$A$1:$P$2336,5,FALSE)</f>
        <v>No</v>
      </c>
      <c r="G1434" s="7" t="str">
        <f>VLOOKUP($A1434,'Medical Examinations'!$A$1:$P$2336,6,FALSE)</f>
        <v>No</v>
      </c>
      <c r="H1434" s="7" t="str">
        <f>VLOOKUP($A1434,'Medical Examinations'!$A$1:$P$2336,12,FALSE)</f>
        <v>0</v>
      </c>
      <c r="I1434" s="7" t="str">
        <f>VLOOKUP($A1434,'Medical Examinations'!$A$1:$P$2336,14,FALSE)</f>
        <v>No</v>
      </c>
      <c r="J1434" s="7" t="str">
        <f>VLOOKUP($A1434,'Medical Examinations'!$A$1:$P$2336,15,FALSE)</f>
        <v>Underweight</v>
      </c>
      <c r="K1434" s="7" t="str">
        <f>VLOOKUP($A1434,'Medical Examinations'!$A$1:$P$2336,16,FALSE)</f>
        <v>Diabetes</v>
      </c>
      <c r="L1434" s="12">
        <f>VLOOKUP($A1434,'Hospitalisation Details'!$A$1:$U$2344,18,FALSE)</f>
        <v>24085</v>
      </c>
      <c r="M1434" s="21">
        <f>VLOOKUP($A1434,'Hospitalisation Details'!$A$1:$U$2344,21,FALSE)</f>
        <v>7362.31</v>
      </c>
      <c r="N1434" s="9" t="str">
        <f>VLOOKUP($A1434,'Hospitalisation Details'!$A$1:$U$2344,14,FALSE)</f>
        <v>tier - 3</v>
      </c>
      <c r="O1434" s="9" t="str">
        <f>VLOOKUP($A1434,'Hospitalisation Details'!$A$1:$U$2344,15,FALSE)</f>
        <v>tier - 3</v>
      </c>
      <c r="P1434" s="9" t="str">
        <f>VLOOKUP($A1434,'Hospitalisation Details'!$A$1:$U$2344,16,FALSE)</f>
        <v>R1013</v>
      </c>
      <c r="Q1434" s="9">
        <f>VLOOKUP($A1434,'Hospitalisation Details'!$A$1:$U$2344,20,FALSE)</f>
        <v>57</v>
      </c>
    </row>
    <row r="1435" spans="1:17" ht="15.75" x14ac:dyDescent="0.25">
      <c r="A1435" s="10" t="s">
        <v>937</v>
      </c>
      <c r="B1435" s="7" t="str">
        <f>VLOOKUP($A1435,'Customer Names'!$A$1:$E$2336,4,FALSE)</f>
        <v xml:space="preserve">  Allison</v>
      </c>
      <c r="C1435" s="7">
        <f>VLOOKUP($A1435,'Medical Examinations'!$A$1:$P$2336,2,FALSE)</f>
        <v>31.635000000000002</v>
      </c>
      <c r="D1435" s="7">
        <f>VLOOKUP($A1435,'Medical Examinations'!$A$1:$P$2336,3,FALSE)</f>
        <v>9.1300000000000008</v>
      </c>
      <c r="E1435" s="7" t="str">
        <f>VLOOKUP($A1435,'Medical Examinations'!$A$1:$P$2336,13,FALSE)</f>
        <v>Yes</v>
      </c>
      <c r="F1435" s="7" t="str">
        <f>VLOOKUP($A1435,'Medical Examinations'!$A$1:$P$2336,5,FALSE)</f>
        <v>No</v>
      </c>
      <c r="G1435" s="7" t="str">
        <f>VLOOKUP($A1435,'Medical Examinations'!$A$1:$P$2336,6,FALSE)</f>
        <v>No</v>
      </c>
      <c r="H1435" s="7" t="str">
        <f>VLOOKUP($A1435,'Medical Examinations'!$A$1:$P$2336,12,FALSE)</f>
        <v>0</v>
      </c>
      <c r="I1435" s="7" t="str">
        <f>VLOOKUP($A1435,'Medical Examinations'!$A$1:$P$2336,14,FALSE)</f>
        <v>No</v>
      </c>
      <c r="J1435" s="7" t="str">
        <f>VLOOKUP($A1435,'Medical Examinations'!$A$1:$P$2336,15,FALSE)</f>
        <v>Obesity</v>
      </c>
      <c r="K1435" s="7" t="str">
        <f>VLOOKUP($A1435,'Medical Examinations'!$A$1:$P$2336,16,FALSE)</f>
        <v>Diabetes</v>
      </c>
      <c r="L1435" s="12">
        <f>VLOOKUP($A1435,'Hospitalisation Details'!$A$1:$U$2344,18,FALSE)</f>
        <v>29783</v>
      </c>
      <c r="M1435" s="21">
        <f>VLOOKUP($A1435,'Hospitalisation Details'!$A$1:$U$2344,21,FALSE)</f>
        <v>7358.18</v>
      </c>
      <c r="N1435" s="9" t="str">
        <f>VLOOKUP($A1435,'Hospitalisation Details'!$A$1:$U$2344,14,FALSE)</f>
        <v>tier - 2</v>
      </c>
      <c r="O1435" s="9" t="str">
        <f>VLOOKUP($A1435,'Hospitalisation Details'!$A$1:$U$2344,15,FALSE)</f>
        <v>tier - 3</v>
      </c>
      <c r="P1435" s="9" t="str">
        <f>VLOOKUP($A1435,'Hospitalisation Details'!$A$1:$U$2344,16,FALSE)</f>
        <v>R1024</v>
      </c>
      <c r="Q1435" s="9">
        <f>VLOOKUP($A1435,'Hospitalisation Details'!$A$1:$U$2344,20,FALSE)</f>
        <v>41</v>
      </c>
    </row>
    <row r="1436" spans="1:17" ht="15.75" x14ac:dyDescent="0.25">
      <c r="A1436" s="10" t="s">
        <v>936</v>
      </c>
      <c r="B1436" s="7" t="str">
        <f>VLOOKUP($A1436,'Customer Names'!$A$1:$E$2336,4,FALSE)</f>
        <v xml:space="preserve">  Leticia</v>
      </c>
      <c r="C1436" s="7">
        <f>VLOOKUP($A1436,'Medical Examinations'!$A$1:$P$2336,2,FALSE)</f>
        <v>24.19</v>
      </c>
      <c r="D1436" s="7">
        <f>VLOOKUP($A1436,'Medical Examinations'!$A$1:$P$2336,3,FALSE)</f>
        <v>6.22</v>
      </c>
      <c r="E1436" s="7" t="str">
        <f>VLOOKUP($A1436,'Medical Examinations'!$A$1:$P$2336,13,FALSE)</f>
        <v>Yes</v>
      </c>
      <c r="F1436" s="7" t="str">
        <f>VLOOKUP($A1436,'Medical Examinations'!$A$1:$P$2336,5,FALSE)</f>
        <v>No</v>
      </c>
      <c r="G1436" s="7" t="str">
        <f>VLOOKUP($A1436,'Medical Examinations'!$A$1:$P$2336,6,FALSE)</f>
        <v>Yes</v>
      </c>
      <c r="H1436" s="7">
        <f>VLOOKUP($A1436,'Medical Examinations'!$A$1:$P$2336,12,FALSE)</f>
        <v>1</v>
      </c>
      <c r="I1436" s="7" t="str">
        <f>VLOOKUP($A1436,'Medical Examinations'!$A$1:$P$2336,14,FALSE)</f>
        <v>No</v>
      </c>
      <c r="J1436" s="7" t="str">
        <f>VLOOKUP($A1436,'Medical Examinations'!$A$1:$P$2336,15,FALSE)</f>
        <v>Normal weight</v>
      </c>
      <c r="K1436" s="7" t="str">
        <f>VLOOKUP($A1436,'Medical Examinations'!$A$1:$P$2336,16,FALSE)</f>
        <v>Prediabetes</v>
      </c>
      <c r="L1436" s="12">
        <f>VLOOKUP($A1436,'Hospitalisation Details'!$A$1:$U$2344,18,FALSE)</f>
        <v>30488</v>
      </c>
      <c r="M1436" s="21">
        <f>VLOOKUP($A1436,'Hospitalisation Details'!$A$1:$U$2344,21,FALSE)</f>
        <v>7357.49</v>
      </c>
      <c r="N1436" s="9" t="str">
        <f>VLOOKUP($A1436,'Hospitalisation Details'!$A$1:$U$2344,14,FALSE)</f>
        <v>tier - 2</v>
      </c>
      <c r="O1436" s="9" t="str">
        <f>VLOOKUP($A1436,'Hospitalisation Details'!$A$1:$U$2344,15,FALSE)</f>
        <v>tier - 2</v>
      </c>
      <c r="P1436" s="9" t="str">
        <f>VLOOKUP($A1436,'Hospitalisation Details'!$A$1:$U$2344,16,FALSE)</f>
        <v>R1012</v>
      </c>
      <c r="Q1436" s="9">
        <f>VLOOKUP($A1436,'Hospitalisation Details'!$A$1:$U$2344,20,FALSE)</f>
        <v>39</v>
      </c>
    </row>
    <row r="1437" spans="1:17" ht="15.75" x14ac:dyDescent="0.25">
      <c r="A1437" s="10" t="s">
        <v>935</v>
      </c>
      <c r="B1437" s="7" t="str">
        <f>VLOOKUP($A1437,'Customer Names'!$A$1:$E$2336,4,FALSE)</f>
        <v xml:space="preserve">  John S</v>
      </c>
      <c r="C1437" s="7">
        <f>VLOOKUP($A1437,'Medical Examinations'!$A$1:$P$2336,2,FALSE)</f>
        <v>35.29</v>
      </c>
      <c r="D1437" s="7">
        <f>VLOOKUP($A1437,'Medical Examinations'!$A$1:$P$2336,3,FALSE)</f>
        <v>5.9</v>
      </c>
      <c r="E1437" s="7" t="str">
        <f>VLOOKUP($A1437,'Medical Examinations'!$A$1:$P$2336,13,FALSE)</f>
        <v>No</v>
      </c>
      <c r="F1437" s="7" t="str">
        <f>VLOOKUP($A1437,'Medical Examinations'!$A$1:$P$2336,5,FALSE)</f>
        <v>No</v>
      </c>
      <c r="G1437" s="7" t="str">
        <f>VLOOKUP($A1437,'Medical Examinations'!$A$1:$P$2336,6,FALSE)</f>
        <v>Yes</v>
      </c>
      <c r="H1437" s="7">
        <f>VLOOKUP($A1437,'Medical Examinations'!$A$1:$P$2336,12,FALSE)</f>
        <v>1</v>
      </c>
      <c r="I1437" s="7" t="str">
        <f>VLOOKUP($A1437,'Medical Examinations'!$A$1:$P$2336,14,FALSE)</f>
        <v>No</v>
      </c>
      <c r="J1437" s="7" t="str">
        <f>VLOOKUP($A1437,'Medical Examinations'!$A$1:$P$2336,15,FALSE)</f>
        <v>Obesity</v>
      </c>
      <c r="K1437" s="7" t="str">
        <f>VLOOKUP($A1437,'Medical Examinations'!$A$1:$P$2336,16,FALSE)</f>
        <v>Prediabetes</v>
      </c>
      <c r="L1437" s="12">
        <f>VLOOKUP($A1437,'Hospitalisation Details'!$A$1:$U$2344,18,FALSE)</f>
        <v>34247</v>
      </c>
      <c r="M1437" s="21">
        <f>VLOOKUP($A1437,'Hospitalisation Details'!$A$1:$U$2344,21,FALSE)</f>
        <v>7349.12</v>
      </c>
      <c r="N1437" s="9" t="str">
        <f>VLOOKUP($A1437,'Hospitalisation Details'!$A$1:$U$2344,14,FALSE)</f>
        <v>tier - 2</v>
      </c>
      <c r="O1437" s="9" t="str">
        <f>VLOOKUP($A1437,'Hospitalisation Details'!$A$1:$U$2344,15,FALSE)</f>
        <v>tier - 2</v>
      </c>
      <c r="P1437" s="9" t="str">
        <f>VLOOKUP($A1437,'Hospitalisation Details'!$A$1:$U$2344,16,FALSE)</f>
        <v>R1021</v>
      </c>
      <c r="Q1437" s="9">
        <f>VLOOKUP($A1437,'Hospitalisation Details'!$A$1:$U$2344,20,FALSE)</f>
        <v>29</v>
      </c>
    </row>
    <row r="1438" spans="1:17" ht="15.75" x14ac:dyDescent="0.25">
      <c r="A1438" s="10" t="s">
        <v>934</v>
      </c>
      <c r="B1438" s="7" t="str">
        <f>VLOOKUP($A1438,'Customer Names'!$A$1:$E$2336,4,FALSE)</f>
        <v xml:space="preserve">  April</v>
      </c>
      <c r="C1438" s="7">
        <f>VLOOKUP($A1438,'Medical Examinations'!$A$1:$P$2336,2,FALSE)</f>
        <v>35.299999999999997</v>
      </c>
      <c r="D1438" s="7">
        <f>VLOOKUP($A1438,'Medical Examinations'!$A$1:$P$2336,3,FALSE)</f>
        <v>4.45</v>
      </c>
      <c r="E1438" s="7" t="str">
        <f>VLOOKUP($A1438,'Medical Examinations'!$A$1:$P$2336,13,FALSE)</f>
        <v>No</v>
      </c>
      <c r="F1438" s="7" t="str">
        <f>VLOOKUP($A1438,'Medical Examinations'!$A$1:$P$2336,5,FALSE)</f>
        <v>No</v>
      </c>
      <c r="G1438" s="7" t="str">
        <f>VLOOKUP($A1438,'Medical Examinations'!$A$1:$P$2336,6,FALSE)</f>
        <v>No</v>
      </c>
      <c r="H1438" s="7" t="str">
        <f>VLOOKUP($A1438,'Medical Examinations'!$A$1:$P$2336,12,FALSE)</f>
        <v>0</v>
      </c>
      <c r="I1438" s="7" t="str">
        <f>VLOOKUP($A1438,'Medical Examinations'!$A$1:$P$2336,14,FALSE)</f>
        <v>No</v>
      </c>
      <c r="J1438" s="7" t="str">
        <f>VLOOKUP($A1438,'Medical Examinations'!$A$1:$P$2336,15,FALSE)</f>
        <v>Obesity</v>
      </c>
      <c r="K1438" s="7" t="str">
        <f>VLOOKUP($A1438,'Medical Examinations'!$A$1:$P$2336,16,FALSE)</f>
        <v>Normal</v>
      </c>
      <c r="L1438" s="12">
        <f>VLOOKUP($A1438,'Hospitalisation Details'!$A$1:$U$2344,18,FALSE)</f>
        <v>28460</v>
      </c>
      <c r="M1438" s="21">
        <f>VLOOKUP($A1438,'Hospitalisation Details'!$A$1:$U$2344,21,FALSE)</f>
        <v>7348.14</v>
      </c>
      <c r="N1438" s="9" t="str">
        <f>VLOOKUP($A1438,'Hospitalisation Details'!$A$1:$U$2344,14,FALSE)</f>
        <v>tier - 2</v>
      </c>
      <c r="O1438" s="9" t="str">
        <f>VLOOKUP($A1438,'Hospitalisation Details'!$A$1:$U$2344,15,FALSE)</f>
        <v>tier - 1</v>
      </c>
      <c r="P1438" s="9" t="str">
        <f>VLOOKUP($A1438,'Hospitalisation Details'!$A$1:$U$2344,16,FALSE)</f>
        <v>R1011</v>
      </c>
      <c r="Q1438" s="9">
        <f>VLOOKUP($A1438,'Hospitalisation Details'!$A$1:$U$2344,20,FALSE)</f>
        <v>45</v>
      </c>
    </row>
    <row r="1439" spans="1:17" ht="15.75" x14ac:dyDescent="0.25">
      <c r="A1439" s="10" t="s">
        <v>933</v>
      </c>
      <c r="B1439" s="7" t="str">
        <f>VLOOKUP($A1439,'Customer Names'!$A$1:$E$2336,4,FALSE)</f>
        <v xml:space="preserve">  Ashley N</v>
      </c>
      <c r="C1439" s="7">
        <f>VLOOKUP($A1439,'Medical Examinations'!$A$1:$P$2336,2,FALSE)</f>
        <v>35.64</v>
      </c>
      <c r="D1439" s="7">
        <f>VLOOKUP($A1439,'Medical Examinations'!$A$1:$P$2336,3,FALSE)</f>
        <v>6.17</v>
      </c>
      <c r="E1439" s="7" t="str">
        <f>VLOOKUP($A1439,'Medical Examinations'!$A$1:$P$2336,13,FALSE)</f>
        <v>No</v>
      </c>
      <c r="F1439" s="7" t="str">
        <f>VLOOKUP($A1439,'Medical Examinations'!$A$1:$P$2336,5,FALSE)</f>
        <v>No</v>
      </c>
      <c r="G1439" s="7" t="str">
        <f>VLOOKUP($A1439,'Medical Examinations'!$A$1:$P$2336,6,FALSE)</f>
        <v>Yes</v>
      </c>
      <c r="H1439" s="7">
        <f>VLOOKUP($A1439,'Medical Examinations'!$A$1:$P$2336,12,FALSE)</f>
        <v>1</v>
      </c>
      <c r="I1439" s="7" t="str">
        <f>VLOOKUP($A1439,'Medical Examinations'!$A$1:$P$2336,14,FALSE)</f>
        <v>No</v>
      </c>
      <c r="J1439" s="7" t="str">
        <f>VLOOKUP($A1439,'Medical Examinations'!$A$1:$P$2336,15,FALSE)</f>
        <v>Obesity</v>
      </c>
      <c r="K1439" s="7" t="str">
        <f>VLOOKUP($A1439,'Medical Examinations'!$A$1:$P$2336,16,FALSE)</f>
        <v>Prediabetes</v>
      </c>
      <c r="L1439" s="12">
        <f>VLOOKUP($A1439,'Hospitalisation Details'!$A$1:$U$2344,18,FALSE)</f>
        <v>29032</v>
      </c>
      <c r="M1439" s="21">
        <f>VLOOKUP($A1439,'Hospitalisation Details'!$A$1:$U$2344,21,FALSE)</f>
        <v>7345.73</v>
      </c>
      <c r="N1439" s="9" t="str">
        <f>VLOOKUP($A1439,'Hospitalisation Details'!$A$1:$U$2344,14,FALSE)</f>
        <v>tier - 2</v>
      </c>
      <c r="O1439" s="9" t="str">
        <f>VLOOKUP($A1439,'Hospitalisation Details'!$A$1:$U$2344,15,FALSE)</f>
        <v>tier - 1</v>
      </c>
      <c r="P1439" s="9" t="str">
        <f>VLOOKUP($A1439,'Hospitalisation Details'!$A$1:$U$2344,16,FALSE)</f>
        <v>R1013</v>
      </c>
      <c r="Q1439" s="9">
        <f>VLOOKUP($A1439,'Hospitalisation Details'!$A$1:$U$2344,20,FALSE)</f>
        <v>43</v>
      </c>
    </row>
    <row r="1440" spans="1:17" ht="15.75" x14ac:dyDescent="0.25">
      <c r="A1440" s="10" t="s">
        <v>932</v>
      </c>
      <c r="B1440" s="7" t="str">
        <f>VLOOKUP($A1440,'Customer Names'!$A$1:$E$2336,4,FALSE)</f>
        <v xml:space="preserve">  Madeleine</v>
      </c>
      <c r="C1440" s="7">
        <f>VLOOKUP($A1440,'Medical Examinations'!$A$1:$P$2336,2,FALSE)</f>
        <v>33.1</v>
      </c>
      <c r="D1440" s="7">
        <f>VLOOKUP($A1440,'Medical Examinations'!$A$1:$P$2336,3,FALSE)</f>
        <v>4.93</v>
      </c>
      <c r="E1440" s="7" t="str">
        <f>VLOOKUP($A1440,'Medical Examinations'!$A$1:$P$2336,13,FALSE)</f>
        <v>No</v>
      </c>
      <c r="F1440" s="7" t="str">
        <f>VLOOKUP($A1440,'Medical Examinations'!$A$1:$P$2336,5,FALSE)</f>
        <v>No</v>
      </c>
      <c r="G1440" s="7" t="str">
        <f>VLOOKUP($A1440,'Medical Examinations'!$A$1:$P$2336,6,FALSE)</f>
        <v>No</v>
      </c>
      <c r="H1440" s="7" t="str">
        <f>VLOOKUP($A1440,'Medical Examinations'!$A$1:$P$2336,12,FALSE)</f>
        <v>0</v>
      </c>
      <c r="I1440" s="7" t="str">
        <f>VLOOKUP($A1440,'Medical Examinations'!$A$1:$P$2336,14,FALSE)</f>
        <v>No</v>
      </c>
      <c r="J1440" s="7" t="str">
        <f>VLOOKUP($A1440,'Medical Examinations'!$A$1:$P$2336,15,FALSE)</f>
        <v>Obesity</v>
      </c>
      <c r="K1440" s="7" t="str">
        <f>VLOOKUP($A1440,'Medical Examinations'!$A$1:$P$2336,16,FALSE)</f>
        <v>Normal</v>
      </c>
      <c r="L1440" s="12">
        <f>VLOOKUP($A1440,'Hospitalisation Details'!$A$1:$U$2344,18,FALSE)</f>
        <v>28477</v>
      </c>
      <c r="M1440" s="21">
        <f>VLOOKUP($A1440,'Hospitalisation Details'!$A$1:$U$2344,21,FALSE)</f>
        <v>7345.08</v>
      </c>
      <c r="N1440" s="9" t="str">
        <f>VLOOKUP($A1440,'Hospitalisation Details'!$A$1:$U$2344,14,FALSE)</f>
        <v>tier - 2</v>
      </c>
      <c r="O1440" s="9" t="str">
        <f>VLOOKUP($A1440,'Hospitalisation Details'!$A$1:$U$2344,15,FALSE)</f>
        <v>tier - 1</v>
      </c>
      <c r="P1440" s="9" t="str">
        <f>VLOOKUP($A1440,'Hospitalisation Details'!$A$1:$U$2344,16,FALSE)</f>
        <v>R1011</v>
      </c>
      <c r="Q1440" s="9">
        <f>VLOOKUP($A1440,'Hospitalisation Details'!$A$1:$U$2344,20,FALSE)</f>
        <v>45</v>
      </c>
    </row>
    <row r="1441" spans="1:17" ht="15.75" x14ac:dyDescent="0.25">
      <c r="A1441" s="10" t="s">
        <v>931</v>
      </c>
      <c r="B1441" s="7" t="str">
        <f>VLOOKUP($A1441,'Customer Names'!$A$1:$E$2336,4,FALSE)</f>
        <v xml:space="preserve">  Nelly S</v>
      </c>
      <c r="C1441" s="7">
        <f>VLOOKUP($A1441,'Medical Examinations'!$A$1:$P$2336,2,FALSE)</f>
        <v>26.41</v>
      </c>
      <c r="D1441" s="7">
        <f>VLOOKUP($A1441,'Medical Examinations'!$A$1:$P$2336,3,FALSE)</f>
        <v>7.32</v>
      </c>
      <c r="E1441" s="7" t="str">
        <f>VLOOKUP($A1441,'Medical Examinations'!$A$1:$P$2336,13,FALSE)</f>
        <v>Yes</v>
      </c>
      <c r="F1441" s="7" t="str">
        <f>VLOOKUP($A1441,'Medical Examinations'!$A$1:$P$2336,5,FALSE)</f>
        <v>No</v>
      </c>
      <c r="G1441" s="7" t="str">
        <f>VLOOKUP($A1441,'Medical Examinations'!$A$1:$P$2336,6,FALSE)</f>
        <v>No</v>
      </c>
      <c r="H1441" s="7">
        <f>VLOOKUP($A1441,'Medical Examinations'!$A$1:$P$2336,12,FALSE)</f>
        <v>1</v>
      </c>
      <c r="I1441" s="7" t="str">
        <f>VLOOKUP($A1441,'Medical Examinations'!$A$1:$P$2336,14,FALSE)</f>
        <v>No</v>
      </c>
      <c r="J1441" s="7" t="str">
        <f>VLOOKUP($A1441,'Medical Examinations'!$A$1:$P$2336,15,FALSE)</f>
        <v>Over weight</v>
      </c>
      <c r="K1441" s="7" t="str">
        <f>VLOOKUP($A1441,'Medical Examinations'!$A$1:$P$2336,16,FALSE)</f>
        <v>Diabetes</v>
      </c>
      <c r="L1441" s="12">
        <f>VLOOKUP($A1441,'Hospitalisation Details'!$A$1:$U$2344,18,FALSE)</f>
        <v>31578</v>
      </c>
      <c r="M1441" s="21">
        <f>VLOOKUP($A1441,'Hospitalisation Details'!$A$1:$U$2344,21,FALSE)</f>
        <v>7339.93</v>
      </c>
      <c r="N1441" s="9" t="str">
        <f>VLOOKUP($A1441,'Hospitalisation Details'!$A$1:$U$2344,14,FALSE)</f>
        <v>tier - 2</v>
      </c>
      <c r="O1441" s="9" t="str">
        <f>VLOOKUP($A1441,'Hospitalisation Details'!$A$1:$U$2344,15,FALSE)</f>
        <v>tier - 2</v>
      </c>
      <c r="P1441" s="9" t="str">
        <f>VLOOKUP($A1441,'Hospitalisation Details'!$A$1:$U$2344,16,FALSE)</f>
        <v>R1012</v>
      </c>
      <c r="Q1441" s="9">
        <f>VLOOKUP($A1441,'Hospitalisation Details'!$A$1:$U$2344,20,FALSE)</f>
        <v>36</v>
      </c>
    </row>
    <row r="1442" spans="1:17" ht="15.75" x14ac:dyDescent="0.25">
      <c r="A1442" s="10" t="s">
        <v>930</v>
      </c>
      <c r="B1442" s="7" t="str">
        <f>VLOOKUP($A1442,'Customer Names'!$A$1:$E$2336,4,FALSE)</f>
        <v xml:space="preserve">  Meredith S</v>
      </c>
      <c r="C1442" s="7">
        <f>VLOOKUP($A1442,'Medical Examinations'!$A$1:$P$2336,2,FALSE)</f>
        <v>29.9</v>
      </c>
      <c r="D1442" s="7">
        <f>VLOOKUP($A1442,'Medical Examinations'!$A$1:$P$2336,3,FALSE)</f>
        <v>5.27</v>
      </c>
      <c r="E1442" s="7" t="str">
        <f>VLOOKUP($A1442,'Medical Examinations'!$A$1:$P$2336,13,FALSE)</f>
        <v>No</v>
      </c>
      <c r="F1442" s="7" t="str">
        <f>VLOOKUP($A1442,'Medical Examinations'!$A$1:$P$2336,5,FALSE)</f>
        <v>No</v>
      </c>
      <c r="G1442" s="7" t="str">
        <f>VLOOKUP($A1442,'Medical Examinations'!$A$1:$P$2336,6,FALSE)</f>
        <v>Yes</v>
      </c>
      <c r="H1442" s="7">
        <f>VLOOKUP($A1442,'Medical Examinations'!$A$1:$P$2336,12,FALSE)</f>
        <v>1</v>
      </c>
      <c r="I1442" s="7" t="str">
        <f>VLOOKUP($A1442,'Medical Examinations'!$A$1:$P$2336,14,FALSE)</f>
        <v>No</v>
      </c>
      <c r="J1442" s="7" t="str">
        <f>VLOOKUP($A1442,'Medical Examinations'!$A$1:$P$2336,15,FALSE)</f>
        <v>Over weight</v>
      </c>
      <c r="K1442" s="7" t="str">
        <f>VLOOKUP($A1442,'Medical Examinations'!$A$1:$P$2336,16,FALSE)</f>
        <v>Normal</v>
      </c>
      <c r="L1442" s="12">
        <f>VLOOKUP($A1442,'Hospitalisation Details'!$A$1:$U$2344,18,FALSE)</f>
        <v>29117</v>
      </c>
      <c r="M1442" s="21">
        <f>VLOOKUP($A1442,'Hospitalisation Details'!$A$1:$U$2344,21,FALSE)</f>
        <v>7337.75</v>
      </c>
      <c r="N1442" s="9" t="str">
        <f>VLOOKUP($A1442,'Hospitalisation Details'!$A$1:$U$2344,14,FALSE)</f>
        <v>tier - 2</v>
      </c>
      <c r="O1442" s="9" t="str">
        <f>VLOOKUP($A1442,'Hospitalisation Details'!$A$1:$U$2344,15,FALSE)</f>
        <v>tier - 3</v>
      </c>
      <c r="P1442" s="9" t="str">
        <f>VLOOKUP($A1442,'Hospitalisation Details'!$A$1:$U$2344,16,FALSE)</f>
        <v>R1011</v>
      </c>
      <c r="Q1442" s="9">
        <f>VLOOKUP($A1442,'Hospitalisation Details'!$A$1:$U$2344,20,FALSE)</f>
        <v>43</v>
      </c>
    </row>
    <row r="1443" spans="1:17" ht="15.75" x14ac:dyDescent="0.25">
      <c r="A1443" s="10" t="s">
        <v>929</v>
      </c>
      <c r="B1443" s="7" t="str">
        <f>VLOOKUP($A1443,'Customer Names'!$A$1:$E$2336,4,FALSE)</f>
        <v xml:space="preserve">  Kevin</v>
      </c>
      <c r="C1443" s="7">
        <f>VLOOKUP($A1443,'Medical Examinations'!$A$1:$P$2336,2,FALSE)</f>
        <v>25.24</v>
      </c>
      <c r="D1443" s="7">
        <f>VLOOKUP($A1443,'Medical Examinations'!$A$1:$P$2336,3,FALSE)</f>
        <v>5.82</v>
      </c>
      <c r="E1443" s="7" t="str">
        <f>VLOOKUP($A1443,'Medical Examinations'!$A$1:$P$2336,13,FALSE)</f>
        <v>No</v>
      </c>
      <c r="F1443" s="7" t="str">
        <f>VLOOKUP($A1443,'Medical Examinations'!$A$1:$P$2336,5,FALSE)</f>
        <v>No</v>
      </c>
      <c r="G1443" s="7" t="str">
        <f>VLOOKUP($A1443,'Medical Examinations'!$A$1:$P$2336,6,FALSE)</f>
        <v>No</v>
      </c>
      <c r="H1443" s="7">
        <f>VLOOKUP($A1443,'Medical Examinations'!$A$1:$P$2336,12,FALSE)</f>
        <v>1</v>
      </c>
      <c r="I1443" s="7" t="str">
        <f>VLOOKUP($A1443,'Medical Examinations'!$A$1:$P$2336,14,FALSE)</f>
        <v>No</v>
      </c>
      <c r="J1443" s="7" t="str">
        <f>VLOOKUP($A1443,'Medical Examinations'!$A$1:$P$2336,15,FALSE)</f>
        <v>Over weight</v>
      </c>
      <c r="K1443" s="7" t="str">
        <f>VLOOKUP($A1443,'Medical Examinations'!$A$1:$P$2336,16,FALSE)</f>
        <v>Prediabetes</v>
      </c>
      <c r="L1443" s="12">
        <f>VLOOKUP($A1443,'Hospitalisation Details'!$A$1:$U$2344,18,FALSE)</f>
        <v>30888</v>
      </c>
      <c r="M1443" s="21">
        <f>VLOOKUP($A1443,'Hospitalisation Details'!$A$1:$U$2344,21,FALSE)</f>
        <v>7325.47</v>
      </c>
      <c r="N1443" s="9" t="str">
        <f>VLOOKUP($A1443,'Hospitalisation Details'!$A$1:$U$2344,14,FALSE)</f>
        <v>tier - 2</v>
      </c>
      <c r="O1443" s="9" t="str">
        <f>VLOOKUP($A1443,'Hospitalisation Details'!$A$1:$U$2344,15,FALSE)</f>
        <v>tier - 1</v>
      </c>
      <c r="P1443" s="9" t="str">
        <f>VLOOKUP($A1443,'Hospitalisation Details'!$A$1:$U$2344,16,FALSE)</f>
        <v>R1012</v>
      </c>
      <c r="Q1443" s="9">
        <f>VLOOKUP($A1443,'Hospitalisation Details'!$A$1:$U$2344,20,FALSE)</f>
        <v>38</v>
      </c>
    </row>
    <row r="1444" spans="1:17" ht="15.75" x14ac:dyDescent="0.25">
      <c r="A1444" s="10" t="s">
        <v>928</v>
      </c>
      <c r="B1444" s="7" t="str">
        <f>VLOOKUP($A1444,'Customer Names'!$A$1:$E$2336,4,FALSE)</f>
        <v xml:space="preserve">  Lisa</v>
      </c>
      <c r="C1444" s="7">
        <f>VLOOKUP($A1444,'Medical Examinations'!$A$1:$P$2336,2,FALSE)</f>
        <v>25.08</v>
      </c>
      <c r="D1444" s="7">
        <f>VLOOKUP($A1444,'Medical Examinations'!$A$1:$P$2336,3,FALSE)</f>
        <v>5.8</v>
      </c>
      <c r="E1444" s="7" t="str">
        <f>VLOOKUP($A1444,'Medical Examinations'!$A$1:$P$2336,13,FALSE)</f>
        <v>No</v>
      </c>
      <c r="F1444" s="7" t="str">
        <f>VLOOKUP($A1444,'Medical Examinations'!$A$1:$P$2336,5,FALSE)</f>
        <v>No</v>
      </c>
      <c r="G1444" s="7" t="str">
        <f>VLOOKUP($A1444,'Medical Examinations'!$A$1:$P$2336,6,FALSE)</f>
        <v>Yes</v>
      </c>
      <c r="H1444" s="7">
        <f>VLOOKUP($A1444,'Medical Examinations'!$A$1:$P$2336,12,FALSE)</f>
        <v>1</v>
      </c>
      <c r="I1444" s="7" t="str">
        <f>VLOOKUP($A1444,'Medical Examinations'!$A$1:$P$2336,14,FALSE)</f>
        <v>No</v>
      </c>
      <c r="J1444" s="7" t="str">
        <f>VLOOKUP($A1444,'Medical Examinations'!$A$1:$P$2336,15,FALSE)</f>
        <v>Over weight</v>
      </c>
      <c r="K1444" s="7" t="str">
        <f>VLOOKUP($A1444,'Medical Examinations'!$A$1:$P$2336,16,FALSE)</f>
        <v>Prediabetes</v>
      </c>
      <c r="L1444" s="12">
        <f>VLOOKUP($A1444,'Hospitalisation Details'!$A$1:$U$2344,18,FALSE)</f>
        <v>29025</v>
      </c>
      <c r="M1444" s="21">
        <f>VLOOKUP($A1444,'Hospitalisation Details'!$A$1:$U$2344,21,FALSE)</f>
        <v>7325.05</v>
      </c>
      <c r="N1444" s="9" t="str">
        <f>VLOOKUP($A1444,'Hospitalisation Details'!$A$1:$U$2344,14,FALSE)</f>
        <v>tier - 2</v>
      </c>
      <c r="O1444" s="9" t="str">
        <f>VLOOKUP($A1444,'Hospitalisation Details'!$A$1:$U$2344,15,FALSE)</f>
        <v>tier - 3</v>
      </c>
      <c r="P1444" s="9" t="str">
        <f>VLOOKUP($A1444,'Hospitalisation Details'!$A$1:$U$2344,16,FALSE)</f>
        <v>R1024</v>
      </c>
      <c r="Q1444" s="9">
        <f>VLOOKUP($A1444,'Hospitalisation Details'!$A$1:$U$2344,20,FALSE)</f>
        <v>43</v>
      </c>
    </row>
    <row r="1445" spans="1:17" ht="15.75" x14ac:dyDescent="0.25">
      <c r="A1445" s="10" t="s">
        <v>927</v>
      </c>
      <c r="B1445" s="7" t="str">
        <f>VLOOKUP($A1445,'Customer Names'!$A$1:$E$2336,4,FALSE)</f>
        <v xml:space="preserve">  Katherine A</v>
      </c>
      <c r="C1445" s="7">
        <f>VLOOKUP($A1445,'Medical Examinations'!$A$1:$P$2336,2,FALSE)</f>
        <v>29.164999999999999</v>
      </c>
      <c r="D1445" s="7">
        <f>VLOOKUP($A1445,'Medical Examinations'!$A$1:$P$2336,3,FALSE)</f>
        <v>4.87</v>
      </c>
      <c r="E1445" s="7" t="str">
        <f>VLOOKUP($A1445,'Medical Examinations'!$A$1:$P$2336,13,FALSE)</f>
        <v>No</v>
      </c>
      <c r="F1445" s="7" t="str">
        <f>VLOOKUP($A1445,'Medical Examinations'!$A$1:$P$2336,5,FALSE)</f>
        <v>yes</v>
      </c>
      <c r="G1445" s="7" t="str">
        <f>VLOOKUP($A1445,'Medical Examinations'!$A$1:$P$2336,6,FALSE)</f>
        <v>No</v>
      </c>
      <c r="H1445" s="7">
        <f>VLOOKUP($A1445,'Medical Examinations'!$A$1:$P$2336,12,FALSE)</f>
        <v>1</v>
      </c>
      <c r="I1445" s="7" t="str">
        <f>VLOOKUP($A1445,'Medical Examinations'!$A$1:$P$2336,14,FALSE)</f>
        <v>No</v>
      </c>
      <c r="J1445" s="7" t="str">
        <f>VLOOKUP($A1445,'Medical Examinations'!$A$1:$P$2336,15,FALSE)</f>
        <v>Over weight</v>
      </c>
      <c r="K1445" s="7" t="str">
        <f>VLOOKUP($A1445,'Medical Examinations'!$A$1:$P$2336,16,FALSE)</f>
        <v>Normal</v>
      </c>
      <c r="L1445" s="12">
        <f>VLOOKUP($A1445,'Hospitalisation Details'!$A$1:$U$2344,18,FALSE)</f>
        <v>38306</v>
      </c>
      <c r="M1445" s="21">
        <f>VLOOKUP($A1445,'Hospitalisation Details'!$A$1:$U$2344,21,FALSE)</f>
        <v>7323.73</v>
      </c>
      <c r="N1445" s="9" t="str">
        <f>VLOOKUP($A1445,'Hospitalisation Details'!$A$1:$U$2344,14,FALSE)</f>
        <v>tier - 2</v>
      </c>
      <c r="O1445" s="9" t="str">
        <f>VLOOKUP($A1445,'Hospitalisation Details'!$A$1:$U$2344,15,FALSE)</f>
        <v>tier - 2</v>
      </c>
      <c r="P1445" s="9" t="str">
        <f>VLOOKUP($A1445,'Hospitalisation Details'!$A$1:$U$2344,16,FALSE)</f>
        <v>R1024</v>
      </c>
      <c r="Q1445" s="9">
        <f>VLOOKUP($A1445,'Hospitalisation Details'!$A$1:$U$2344,20,FALSE)</f>
        <v>18</v>
      </c>
    </row>
    <row r="1446" spans="1:17" ht="15.75" x14ac:dyDescent="0.25">
      <c r="A1446" s="10" t="s">
        <v>926</v>
      </c>
      <c r="B1446" s="7" t="str">
        <f>VLOOKUP($A1446,'Customer Names'!$A$1:$E$2336,4,FALSE)</f>
        <v xml:space="preserve">  Steve</v>
      </c>
      <c r="C1446" s="7">
        <f>VLOOKUP($A1446,'Medical Examinations'!$A$1:$P$2336,2,FALSE)</f>
        <v>15.05</v>
      </c>
      <c r="D1446" s="7">
        <f>VLOOKUP($A1446,'Medical Examinations'!$A$1:$P$2336,3,FALSE)</f>
        <v>8.1199999999999992</v>
      </c>
      <c r="E1446" s="7" t="str">
        <f>VLOOKUP($A1446,'Medical Examinations'!$A$1:$P$2336,13,FALSE)</f>
        <v>No</v>
      </c>
      <c r="F1446" s="7" t="str">
        <f>VLOOKUP($A1446,'Medical Examinations'!$A$1:$P$2336,5,FALSE)</f>
        <v>No</v>
      </c>
      <c r="G1446" s="7" t="str">
        <f>VLOOKUP($A1446,'Medical Examinations'!$A$1:$P$2336,6,FALSE)</f>
        <v>No</v>
      </c>
      <c r="H1446" s="7" t="str">
        <f>VLOOKUP($A1446,'Medical Examinations'!$A$1:$P$2336,12,FALSE)</f>
        <v>0</v>
      </c>
      <c r="I1446" s="7" t="str">
        <f>VLOOKUP($A1446,'Medical Examinations'!$A$1:$P$2336,14,FALSE)</f>
        <v>No</v>
      </c>
      <c r="J1446" s="7" t="str">
        <f>VLOOKUP($A1446,'Medical Examinations'!$A$1:$P$2336,15,FALSE)</f>
        <v>Underweight</v>
      </c>
      <c r="K1446" s="7" t="str">
        <f>VLOOKUP($A1446,'Medical Examinations'!$A$1:$P$2336,16,FALSE)</f>
        <v>Diabetes</v>
      </c>
      <c r="L1446" s="12">
        <f>VLOOKUP($A1446,'Hospitalisation Details'!$A$1:$U$2344,18,FALSE)</f>
        <v>23934</v>
      </c>
      <c r="M1446" s="21">
        <f>VLOOKUP($A1446,'Hospitalisation Details'!$A$1:$U$2344,21,FALSE)</f>
        <v>7322.86</v>
      </c>
      <c r="N1446" s="9" t="str">
        <f>VLOOKUP($A1446,'Hospitalisation Details'!$A$1:$U$2344,14,FALSE)</f>
        <v>tier - 3</v>
      </c>
      <c r="O1446" s="9" t="str">
        <f>VLOOKUP($A1446,'Hospitalisation Details'!$A$1:$U$2344,15,FALSE)</f>
        <v>tier - 3</v>
      </c>
      <c r="P1446" s="9" t="str">
        <f>VLOOKUP($A1446,'Hospitalisation Details'!$A$1:$U$2344,16,FALSE)</f>
        <v>R1012</v>
      </c>
      <c r="Q1446" s="9">
        <f>VLOOKUP($A1446,'Hospitalisation Details'!$A$1:$U$2344,20,FALSE)</f>
        <v>57</v>
      </c>
    </row>
    <row r="1447" spans="1:17" ht="15.75" x14ac:dyDescent="0.25">
      <c r="A1447" s="10" t="s">
        <v>925</v>
      </c>
      <c r="B1447" s="7" t="str">
        <f>VLOOKUP($A1447,'Customer Names'!$A$1:$E$2336,4,FALSE)</f>
        <v xml:space="preserve">  Kate L</v>
      </c>
      <c r="C1447" s="7">
        <f>VLOOKUP($A1447,'Medical Examinations'!$A$1:$P$2336,2,FALSE)</f>
        <v>19.95</v>
      </c>
      <c r="D1447" s="7">
        <f>VLOOKUP($A1447,'Medical Examinations'!$A$1:$P$2336,3,FALSE)</f>
        <v>4.3600000000000003</v>
      </c>
      <c r="E1447" s="7" t="str">
        <f>VLOOKUP($A1447,'Medical Examinations'!$A$1:$P$2336,13,FALSE)</f>
        <v>No</v>
      </c>
      <c r="F1447" s="7" t="str">
        <f>VLOOKUP($A1447,'Medical Examinations'!$A$1:$P$2336,5,FALSE)</f>
        <v>No</v>
      </c>
      <c r="G1447" s="7" t="str">
        <f>VLOOKUP($A1447,'Medical Examinations'!$A$1:$P$2336,6,FALSE)</f>
        <v>No</v>
      </c>
      <c r="H1447" s="7">
        <f>VLOOKUP($A1447,'Medical Examinations'!$A$1:$P$2336,12,FALSE)</f>
        <v>2</v>
      </c>
      <c r="I1447" s="7" t="str">
        <f>VLOOKUP($A1447,'Medical Examinations'!$A$1:$P$2336,14,FALSE)</f>
        <v>No</v>
      </c>
      <c r="J1447" s="7" t="str">
        <f>VLOOKUP($A1447,'Medical Examinations'!$A$1:$P$2336,15,FALSE)</f>
        <v>Normal weight</v>
      </c>
      <c r="K1447" s="7" t="str">
        <f>VLOOKUP($A1447,'Medical Examinations'!$A$1:$P$2336,16,FALSE)</f>
        <v>Normal</v>
      </c>
      <c r="L1447" s="12">
        <f>VLOOKUP($A1447,'Hospitalisation Details'!$A$1:$U$2344,18,FALSE)</f>
        <v>26522</v>
      </c>
      <c r="M1447" s="21">
        <f>VLOOKUP($A1447,'Hospitalisation Details'!$A$1:$U$2344,21,FALSE)</f>
        <v>7318.22</v>
      </c>
      <c r="N1447" s="9" t="str">
        <f>VLOOKUP($A1447,'Hospitalisation Details'!$A$1:$U$2344,14,FALSE)</f>
        <v>tier - 2</v>
      </c>
      <c r="O1447" s="9" t="str">
        <f>VLOOKUP($A1447,'Hospitalisation Details'!$A$1:$U$2344,15,FALSE)</f>
        <v>tier - 3</v>
      </c>
      <c r="P1447" s="9" t="str">
        <f>VLOOKUP($A1447,'Hospitalisation Details'!$A$1:$U$2344,16,FALSE)</f>
        <v>R1012</v>
      </c>
      <c r="Q1447" s="9">
        <f>VLOOKUP($A1447,'Hospitalisation Details'!$A$1:$U$2344,20,FALSE)</f>
        <v>50</v>
      </c>
    </row>
    <row r="1448" spans="1:17" ht="15.75" x14ac:dyDescent="0.25">
      <c r="A1448" s="10" t="s">
        <v>924</v>
      </c>
      <c r="B1448" s="7" t="str">
        <f>VLOOKUP($A1448,'Customer Names'!$A$1:$E$2336,4,FALSE)</f>
        <v xml:space="preserve">  Beth</v>
      </c>
      <c r="C1448" s="7">
        <f>VLOOKUP($A1448,'Medical Examinations'!$A$1:$P$2336,2,FALSE)</f>
        <v>16.66</v>
      </c>
      <c r="D1448" s="7">
        <f>VLOOKUP($A1448,'Medical Examinations'!$A$1:$P$2336,3,FALSE)</f>
        <v>9.16</v>
      </c>
      <c r="E1448" s="7" t="str">
        <f>VLOOKUP($A1448,'Medical Examinations'!$A$1:$P$2336,13,FALSE)</f>
        <v>No</v>
      </c>
      <c r="F1448" s="7" t="str">
        <f>VLOOKUP($A1448,'Medical Examinations'!$A$1:$P$2336,5,FALSE)</f>
        <v>No</v>
      </c>
      <c r="G1448" s="7" t="str">
        <f>VLOOKUP($A1448,'Medical Examinations'!$A$1:$P$2336,6,FALSE)</f>
        <v>No</v>
      </c>
      <c r="H1448" s="7" t="str">
        <f>VLOOKUP($A1448,'Medical Examinations'!$A$1:$P$2336,12,FALSE)</f>
        <v>0</v>
      </c>
      <c r="I1448" s="7" t="str">
        <f>VLOOKUP($A1448,'Medical Examinations'!$A$1:$P$2336,14,FALSE)</f>
        <v>No</v>
      </c>
      <c r="J1448" s="7" t="str">
        <f>VLOOKUP($A1448,'Medical Examinations'!$A$1:$P$2336,15,FALSE)</f>
        <v>Underweight</v>
      </c>
      <c r="K1448" s="7" t="str">
        <f>VLOOKUP($A1448,'Medical Examinations'!$A$1:$P$2336,16,FALSE)</f>
        <v>Diabetes</v>
      </c>
      <c r="L1448" s="12">
        <f>VLOOKUP($A1448,'Hospitalisation Details'!$A$1:$U$2344,18,FALSE)</f>
        <v>23918</v>
      </c>
      <c r="M1448" s="21">
        <f>VLOOKUP($A1448,'Hospitalisation Details'!$A$1:$U$2344,21,FALSE)</f>
        <v>7318.21</v>
      </c>
      <c r="N1448" s="9" t="str">
        <f>VLOOKUP($A1448,'Hospitalisation Details'!$A$1:$U$2344,14,FALSE)</f>
        <v>tier - 3</v>
      </c>
      <c r="O1448" s="9" t="str">
        <f>VLOOKUP($A1448,'Hospitalisation Details'!$A$1:$U$2344,15,FALSE)</f>
        <v>tier - 1</v>
      </c>
      <c r="P1448" s="9" t="str">
        <f>VLOOKUP($A1448,'Hospitalisation Details'!$A$1:$U$2344,16,FALSE)</f>
        <v>R1013</v>
      </c>
      <c r="Q1448" s="9">
        <f>VLOOKUP($A1448,'Hospitalisation Details'!$A$1:$U$2344,20,FALSE)</f>
        <v>57</v>
      </c>
    </row>
    <row r="1449" spans="1:17" ht="15.75" x14ac:dyDescent="0.25">
      <c r="A1449" s="10" t="s">
        <v>923</v>
      </c>
      <c r="B1449" s="7" t="str">
        <f>VLOOKUP($A1449,'Customer Names'!$A$1:$E$2336,4,FALSE)</f>
        <v xml:space="preserve">  Katharine</v>
      </c>
      <c r="C1449" s="7">
        <f>VLOOKUP($A1449,'Medical Examinations'!$A$1:$P$2336,2,FALSE)</f>
        <v>16.62</v>
      </c>
      <c r="D1449" s="7">
        <f>VLOOKUP($A1449,'Medical Examinations'!$A$1:$P$2336,3,FALSE)</f>
        <v>9.14</v>
      </c>
      <c r="E1449" s="7" t="str">
        <f>VLOOKUP($A1449,'Medical Examinations'!$A$1:$P$2336,13,FALSE)</f>
        <v>No</v>
      </c>
      <c r="F1449" s="7" t="str">
        <f>VLOOKUP($A1449,'Medical Examinations'!$A$1:$P$2336,5,FALSE)</f>
        <v>No</v>
      </c>
      <c r="G1449" s="7" t="str">
        <f>VLOOKUP($A1449,'Medical Examinations'!$A$1:$P$2336,6,FALSE)</f>
        <v>No</v>
      </c>
      <c r="H1449" s="7" t="str">
        <f>VLOOKUP($A1449,'Medical Examinations'!$A$1:$P$2336,12,FALSE)</f>
        <v>0</v>
      </c>
      <c r="I1449" s="7" t="str">
        <f>VLOOKUP($A1449,'Medical Examinations'!$A$1:$P$2336,14,FALSE)</f>
        <v>No</v>
      </c>
      <c r="J1449" s="7" t="str">
        <f>VLOOKUP($A1449,'Medical Examinations'!$A$1:$P$2336,15,FALSE)</f>
        <v>Underweight</v>
      </c>
      <c r="K1449" s="7" t="str">
        <f>VLOOKUP($A1449,'Medical Examinations'!$A$1:$P$2336,16,FALSE)</f>
        <v>Diabetes</v>
      </c>
      <c r="L1449" s="12">
        <f>VLOOKUP($A1449,'Hospitalisation Details'!$A$1:$U$2344,18,FALSE)</f>
        <v>23899</v>
      </c>
      <c r="M1449" s="21">
        <f>VLOOKUP($A1449,'Hospitalisation Details'!$A$1:$U$2344,21,FALSE)</f>
        <v>7304.65</v>
      </c>
      <c r="N1449" s="9" t="str">
        <f>VLOOKUP($A1449,'Hospitalisation Details'!$A$1:$U$2344,14,FALSE)</f>
        <v>tier - 3</v>
      </c>
      <c r="O1449" s="9" t="str">
        <f>VLOOKUP($A1449,'Hospitalisation Details'!$A$1:$U$2344,15,FALSE)</f>
        <v>tier - 3</v>
      </c>
      <c r="P1449" s="9" t="str">
        <f>VLOOKUP($A1449,'Hospitalisation Details'!$A$1:$U$2344,16,FALSE)</f>
        <v>R1013</v>
      </c>
      <c r="Q1449" s="9">
        <f>VLOOKUP($A1449,'Hospitalisation Details'!$A$1:$U$2344,20,FALSE)</f>
        <v>58</v>
      </c>
    </row>
    <row r="1450" spans="1:17" ht="15.75" x14ac:dyDescent="0.25">
      <c r="A1450" s="10" t="s">
        <v>922</v>
      </c>
      <c r="B1450" s="7" t="str">
        <f>VLOOKUP($A1450,'Customer Names'!$A$1:$E$2336,4,FALSE)</f>
        <v xml:space="preserve">  Heather L</v>
      </c>
      <c r="C1450" s="7">
        <f>VLOOKUP($A1450,'Medical Examinations'!$A$1:$P$2336,2,FALSE)</f>
        <v>15.36</v>
      </c>
      <c r="D1450" s="7">
        <f>VLOOKUP($A1450,'Medical Examinations'!$A$1:$P$2336,3,FALSE)</f>
        <v>5.49</v>
      </c>
      <c r="E1450" s="7" t="str">
        <f>VLOOKUP($A1450,'Medical Examinations'!$A$1:$P$2336,13,FALSE)</f>
        <v>Yes</v>
      </c>
      <c r="F1450" s="7" t="str">
        <f>VLOOKUP($A1450,'Medical Examinations'!$A$1:$P$2336,5,FALSE)</f>
        <v>No</v>
      </c>
      <c r="G1450" s="7" t="str">
        <f>VLOOKUP($A1450,'Medical Examinations'!$A$1:$P$2336,6,FALSE)</f>
        <v>No</v>
      </c>
      <c r="H1450" s="7">
        <f>VLOOKUP($A1450,'Medical Examinations'!$A$1:$P$2336,12,FALSE)</f>
        <v>2</v>
      </c>
      <c r="I1450" s="7" t="str">
        <f>VLOOKUP($A1450,'Medical Examinations'!$A$1:$P$2336,14,FALSE)</f>
        <v>No</v>
      </c>
      <c r="J1450" s="7" t="str">
        <f>VLOOKUP($A1450,'Medical Examinations'!$A$1:$P$2336,15,FALSE)</f>
        <v>Underweight</v>
      </c>
      <c r="K1450" s="7" t="str">
        <f>VLOOKUP($A1450,'Medical Examinations'!$A$1:$P$2336,16,FALSE)</f>
        <v>Normal</v>
      </c>
      <c r="L1450" s="12">
        <f>VLOOKUP($A1450,'Hospitalisation Details'!$A$1:$U$2344,18,FALSE)</f>
        <v>24467</v>
      </c>
      <c r="M1450" s="21">
        <f>VLOOKUP($A1450,'Hospitalisation Details'!$A$1:$U$2344,21,FALSE)</f>
        <v>7302.46</v>
      </c>
      <c r="N1450" s="9" t="str">
        <f>VLOOKUP($A1450,'Hospitalisation Details'!$A$1:$U$2344,14,FALSE)</f>
        <v>tier - 3</v>
      </c>
      <c r="O1450" s="9" t="str">
        <f>VLOOKUP($A1450,'Hospitalisation Details'!$A$1:$U$2344,15,FALSE)</f>
        <v>tier - 1</v>
      </c>
      <c r="P1450" s="9" t="str">
        <f>VLOOKUP($A1450,'Hospitalisation Details'!$A$1:$U$2344,16,FALSE)</f>
        <v>R1012</v>
      </c>
      <c r="Q1450" s="9">
        <f>VLOOKUP($A1450,'Hospitalisation Details'!$A$1:$U$2344,20,FALSE)</f>
        <v>56</v>
      </c>
    </row>
    <row r="1451" spans="1:17" ht="15.75" x14ac:dyDescent="0.25">
      <c r="A1451" s="10" t="s">
        <v>921</v>
      </c>
      <c r="B1451" s="7" t="str">
        <f>VLOOKUP($A1451,'Customer Names'!$A$1:$E$2336,4,FALSE)</f>
        <v xml:space="preserve">  Desiree</v>
      </c>
      <c r="C1451" s="7">
        <f>VLOOKUP($A1451,'Medical Examinations'!$A$1:$P$2336,2,FALSE)</f>
        <v>27.74</v>
      </c>
      <c r="D1451" s="7">
        <f>VLOOKUP($A1451,'Medical Examinations'!$A$1:$P$2336,3,FALSE)</f>
        <v>5.96</v>
      </c>
      <c r="E1451" s="7" t="str">
        <f>VLOOKUP($A1451,'Medical Examinations'!$A$1:$P$2336,13,FALSE)</f>
        <v>Yes</v>
      </c>
      <c r="F1451" s="7" t="str">
        <f>VLOOKUP($A1451,'Medical Examinations'!$A$1:$P$2336,5,FALSE)</f>
        <v>No</v>
      </c>
      <c r="G1451" s="7" t="str">
        <f>VLOOKUP($A1451,'Medical Examinations'!$A$1:$P$2336,6,FALSE)</f>
        <v>No</v>
      </c>
      <c r="H1451" s="7" t="str">
        <f>VLOOKUP($A1451,'Medical Examinations'!$A$1:$P$2336,12,FALSE)</f>
        <v>0</v>
      </c>
      <c r="I1451" s="7" t="str">
        <f>VLOOKUP($A1451,'Medical Examinations'!$A$1:$P$2336,14,FALSE)</f>
        <v>No</v>
      </c>
      <c r="J1451" s="7" t="str">
        <f>VLOOKUP($A1451,'Medical Examinations'!$A$1:$P$2336,15,FALSE)</f>
        <v>Over weight</v>
      </c>
      <c r="K1451" s="7" t="str">
        <f>VLOOKUP($A1451,'Medical Examinations'!$A$1:$P$2336,16,FALSE)</f>
        <v>Prediabetes</v>
      </c>
      <c r="L1451" s="12">
        <f>VLOOKUP($A1451,'Hospitalisation Details'!$A$1:$U$2344,18,FALSE)</f>
        <v>31353</v>
      </c>
      <c r="M1451" s="21">
        <f>VLOOKUP($A1451,'Hospitalisation Details'!$A$1:$U$2344,21,FALSE)</f>
        <v>7281.51</v>
      </c>
      <c r="N1451" s="9" t="str">
        <f>VLOOKUP($A1451,'Hospitalisation Details'!$A$1:$U$2344,14,FALSE)</f>
        <v>tier - 2</v>
      </c>
      <c r="O1451" s="9" t="str">
        <f>VLOOKUP($A1451,'Hospitalisation Details'!$A$1:$U$2344,15,FALSE)</f>
        <v>tier - 1</v>
      </c>
      <c r="P1451" s="9" t="str">
        <f>VLOOKUP($A1451,'Hospitalisation Details'!$A$1:$U$2344,16,FALSE)</f>
        <v>R1012</v>
      </c>
      <c r="Q1451" s="9">
        <f>VLOOKUP($A1451,'Hospitalisation Details'!$A$1:$U$2344,20,FALSE)</f>
        <v>37</v>
      </c>
    </row>
    <row r="1452" spans="1:17" ht="15.75" x14ac:dyDescent="0.25">
      <c r="A1452" s="10" t="s">
        <v>920</v>
      </c>
      <c r="B1452" s="7" t="str">
        <f>VLOOKUP($A1452,'Customer Names'!$A$1:$E$2336,4,FALSE)</f>
        <v xml:space="preserve">  Peter B</v>
      </c>
      <c r="C1452" s="7">
        <f>VLOOKUP($A1452,'Medical Examinations'!$A$1:$P$2336,2,FALSE)</f>
        <v>22.44</v>
      </c>
      <c r="D1452" s="7">
        <f>VLOOKUP($A1452,'Medical Examinations'!$A$1:$P$2336,3,FALSE)</f>
        <v>4.62</v>
      </c>
      <c r="E1452" s="7" t="str">
        <f>VLOOKUP($A1452,'Medical Examinations'!$A$1:$P$2336,13,FALSE)</f>
        <v>Yes</v>
      </c>
      <c r="F1452" s="7" t="str">
        <f>VLOOKUP($A1452,'Medical Examinations'!$A$1:$P$2336,5,FALSE)</f>
        <v>No</v>
      </c>
      <c r="G1452" s="7" t="str">
        <f>VLOOKUP($A1452,'Medical Examinations'!$A$1:$P$2336,6,FALSE)</f>
        <v>No</v>
      </c>
      <c r="H1452" s="7" t="str">
        <f>VLOOKUP($A1452,'Medical Examinations'!$A$1:$P$2336,12,FALSE)</f>
        <v>0</v>
      </c>
      <c r="I1452" s="7" t="str">
        <f>VLOOKUP($A1452,'Medical Examinations'!$A$1:$P$2336,14,FALSE)</f>
        <v>No</v>
      </c>
      <c r="J1452" s="7" t="str">
        <f>VLOOKUP($A1452,'Medical Examinations'!$A$1:$P$2336,15,FALSE)</f>
        <v>Normal weight</v>
      </c>
      <c r="K1452" s="7" t="str">
        <f>VLOOKUP($A1452,'Medical Examinations'!$A$1:$P$2336,16,FALSE)</f>
        <v>Normal</v>
      </c>
      <c r="L1452" s="12">
        <f>VLOOKUP($A1452,'Hospitalisation Details'!$A$1:$U$2344,18,FALSE)</f>
        <v>28112</v>
      </c>
      <c r="M1452" s="21">
        <f>VLOOKUP($A1452,'Hospitalisation Details'!$A$1:$U$2344,21,FALSE)</f>
        <v>7273.02</v>
      </c>
      <c r="N1452" s="9" t="str">
        <f>VLOOKUP($A1452,'Hospitalisation Details'!$A$1:$U$2344,14,FALSE)</f>
        <v>tier - 2</v>
      </c>
      <c r="O1452" s="9" t="str">
        <f>VLOOKUP($A1452,'Hospitalisation Details'!$A$1:$U$2344,15,FALSE)</f>
        <v>tier - 1</v>
      </c>
      <c r="P1452" s="9" t="str">
        <f>VLOOKUP($A1452,'Hospitalisation Details'!$A$1:$U$2344,16,FALSE)</f>
        <v>R1013</v>
      </c>
      <c r="Q1452" s="9">
        <f>VLOOKUP($A1452,'Hospitalisation Details'!$A$1:$U$2344,20,FALSE)</f>
        <v>46</v>
      </c>
    </row>
    <row r="1453" spans="1:17" ht="15.75" x14ac:dyDescent="0.25">
      <c r="A1453" s="10" t="s">
        <v>919</v>
      </c>
      <c r="B1453" s="7" t="str">
        <f>VLOOKUP($A1453,'Customer Names'!$A$1:$E$2336,4,FALSE)</f>
        <v xml:space="preserve">  Adam</v>
      </c>
      <c r="C1453" s="7">
        <f>VLOOKUP($A1453,'Medical Examinations'!$A$1:$P$2336,2,FALSE)</f>
        <v>37.049999999999997</v>
      </c>
      <c r="D1453" s="7">
        <f>VLOOKUP($A1453,'Medical Examinations'!$A$1:$P$2336,3,FALSE)</f>
        <v>9.9600000000000009</v>
      </c>
      <c r="E1453" s="7" t="str">
        <f>VLOOKUP($A1453,'Medical Examinations'!$A$1:$P$2336,13,FALSE)</f>
        <v>Yes</v>
      </c>
      <c r="F1453" s="7" t="str">
        <f>VLOOKUP($A1453,'Medical Examinations'!$A$1:$P$2336,5,FALSE)</f>
        <v>No</v>
      </c>
      <c r="G1453" s="7" t="str">
        <f>VLOOKUP($A1453,'Medical Examinations'!$A$1:$P$2336,6,FALSE)</f>
        <v>No</v>
      </c>
      <c r="H1453" s="7" t="str">
        <f>VLOOKUP($A1453,'Medical Examinations'!$A$1:$P$2336,12,FALSE)</f>
        <v>0</v>
      </c>
      <c r="I1453" s="7" t="str">
        <f>VLOOKUP($A1453,'Medical Examinations'!$A$1:$P$2336,14,FALSE)</f>
        <v>No</v>
      </c>
      <c r="J1453" s="7" t="str">
        <f>VLOOKUP($A1453,'Medical Examinations'!$A$1:$P$2336,15,FALSE)</f>
        <v>Obesity</v>
      </c>
      <c r="K1453" s="7" t="str">
        <f>VLOOKUP($A1453,'Medical Examinations'!$A$1:$P$2336,16,FALSE)</f>
        <v>Diabetes</v>
      </c>
      <c r="L1453" s="12">
        <f>VLOOKUP($A1453,'Hospitalisation Details'!$A$1:$U$2344,18,FALSE)</f>
        <v>29802</v>
      </c>
      <c r="M1453" s="21">
        <f>VLOOKUP($A1453,'Hospitalisation Details'!$A$1:$U$2344,21,FALSE)</f>
        <v>7265.7</v>
      </c>
      <c r="N1453" s="9" t="str">
        <f>VLOOKUP($A1453,'Hospitalisation Details'!$A$1:$U$2344,14,FALSE)</f>
        <v>tier - 3</v>
      </c>
      <c r="O1453" s="9" t="str">
        <f>VLOOKUP($A1453,'Hospitalisation Details'!$A$1:$U$2344,15,FALSE)</f>
        <v>tier - 3</v>
      </c>
      <c r="P1453" s="9" t="str">
        <f>VLOOKUP($A1453,'Hospitalisation Details'!$A$1:$U$2344,16,FALSE)</f>
        <v>R1012</v>
      </c>
      <c r="Q1453" s="9">
        <f>VLOOKUP($A1453,'Hospitalisation Details'!$A$1:$U$2344,20,FALSE)</f>
        <v>41</v>
      </c>
    </row>
    <row r="1454" spans="1:17" ht="15.75" x14ac:dyDescent="0.25">
      <c r="A1454" s="10" t="s">
        <v>918</v>
      </c>
      <c r="B1454" s="7" t="str">
        <f>VLOOKUP($A1454,'Customer Names'!$A$1:$E$2336,4,FALSE)</f>
        <v xml:space="preserve">  Jeremy J</v>
      </c>
      <c r="C1454" s="7">
        <f>VLOOKUP($A1454,'Medical Examinations'!$A$1:$P$2336,2,FALSE)</f>
        <v>22.95</v>
      </c>
      <c r="D1454" s="7">
        <f>VLOOKUP($A1454,'Medical Examinations'!$A$1:$P$2336,3,FALSE)</f>
        <v>10.53</v>
      </c>
      <c r="E1454" s="7" t="str">
        <f>VLOOKUP($A1454,'Medical Examinations'!$A$1:$P$2336,13,FALSE)</f>
        <v>No</v>
      </c>
      <c r="F1454" s="7" t="str">
        <f>VLOOKUP($A1454,'Medical Examinations'!$A$1:$P$2336,5,FALSE)</f>
        <v>No</v>
      </c>
      <c r="G1454" s="7" t="str">
        <f>VLOOKUP($A1454,'Medical Examinations'!$A$1:$P$2336,6,FALSE)</f>
        <v>No</v>
      </c>
      <c r="H1454" s="7">
        <f>VLOOKUP($A1454,'Medical Examinations'!$A$1:$P$2336,12,FALSE)</f>
        <v>2</v>
      </c>
      <c r="I1454" s="7" t="str">
        <f>VLOOKUP($A1454,'Medical Examinations'!$A$1:$P$2336,14,FALSE)</f>
        <v>No</v>
      </c>
      <c r="J1454" s="7" t="str">
        <f>VLOOKUP($A1454,'Medical Examinations'!$A$1:$P$2336,15,FALSE)</f>
        <v>Normal weight</v>
      </c>
      <c r="K1454" s="7" t="str">
        <f>VLOOKUP($A1454,'Medical Examinations'!$A$1:$P$2336,16,FALSE)</f>
        <v>Diabetes</v>
      </c>
      <c r="L1454" s="12">
        <f>VLOOKUP($A1454,'Hospitalisation Details'!$A$1:$U$2344,18,FALSE)</f>
        <v>26962</v>
      </c>
      <c r="M1454" s="21">
        <f>VLOOKUP($A1454,'Hospitalisation Details'!$A$1:$U$2344,21,FALSE)</f>
        <v>7265.58</v>
      </c>
      <c r="N1454" s="9" t="str">
        <f>VLOOKUP($A1454,'Hospitalisation Details'!$A$1:$U$2344,14,FALSE)</f>
        <v>tier - 2</v>
      </c>
      <c r="O1454" s="9" t="str">
        <f>VLOOKUP($A1454,'Hospitalisation Details'!$A$1:$U$2344,15,FALSE)</f>
        <v>tier - 2</v>
      </c>
      <c r="P1454" s="9" t="str">
        <f>VLOOKUP($A1454,'Hospitalisation Details'!$A$1:$U$2344,16,FALSE)</f>
        <v>R1013</v>
      </c>
      <c r="Q1454" s="9">
        <f>VLOOKUP($A1454,'Hospitalisation Details'!$A$1:$U$2344,20,FALSE)</f>
        <v>49</v>
      </c>
    </row>
    <row r="1455" spans="1:17" ht="15.75" x14ac:dyDescent="0.25">
      <c r="A1455" s="10" t="s">
        <v>917</v>
      </c>
      <c r="B1455" s="7" t="str">
        <f>VLOOKUP($A1455,'Customer Names'!$A$1:$E$2336,4,FALSE)</f>
        <v xml:space="preserve">  Adam C</v>
      </c>
      <c r="C1455" s="7">
        <f>VLOOKUP($A1455,'Medical Examinations'!$A$1:$P$2336,2,FALSE)</f>
        <v>34.200000000000003</v>
      </c>
      <c r="D1455" s="7">
        <f>VLOOKUP($A1455,'Medical Examinations'!$A$1:$P$2336,3,FALSE)</f>
        <v>6.69</v>
      </c>
      <c r="E1455" s="7" t="str">
        <f>VLOOKUP($A1455,'Medical Examinations'!$A$1:$P$2336,13,FALSE)</f>
        <v>Yes</v>
      </c>
      <c r="F1455" s="7" t="str">
        <f>VLOOKUP($A1455,'Medical Examinations'!$A$1:$P$2336,5,FALSE)</f>
        <v>No</v>
      </c>
      <c r="G1455" s="7" t="str">
        <f>VLOOKUP($A1455,'Medical Examinations'!$A$1:$P$2336,6,FALSE)</f>
        <v>No</v>
      </c>
      <c r="H1455" s="7" t="str">
        <f>VLOOKUP($A1455,'Medical Examinations'!$A$1:$P$2336,12,FALSE)</f>
        <v>0</v>
      </c>
      <c r="I1455" s="7" t="str">
        <f>VLOOKUP($A1455,'Medical Examinations'!$A$1:$P$2336,14,FALSE)</f>
        <v>No</v>
      </c>
      <c r="J1455" s="7" t="str">
        <f>VLOOKUP($A1455,'Medical Examinations'!$A$1:$P$2336,15,FALSE)</f>
        <v>Obesity</v>
      </c>
      <c r="K1455" s="7" t="str">
        <f>VLOOKUP($A1455,'Medical Examinations'!$A$1:$P$2336,16,FALSE)</f>
        <v>Diabetes</v>
      </c>
      <c r="L1455" s="12">
        <f>VLOOKUP($A1455,'Hospitalisation Details'!$A$1:$U$2344,18,FALSE)</f>
        <v>29750</v>
      </c>
      <c r="M1455" s="21">
        <f>VLOOKUP($A1455,'Hospitalisation Details'!$A$1:$U$2344,21,FALSE)</f>
        <v>7261.74</v>
      </c>
      <c r="N1455" s="9" t="str">
        <f>VLOOKUP($A1455,'Hospitalisation Details'!$A$1:$U$2344,14,FALSE)</f>
        <v>tier - 3</v>
      </c>
      <c r="O1455" s="9" t="str">
        <f>VLOOKUP($A1455,'Hospitalisation Details'!$A$1:$U$2344,15,FALSE)</f>
        <v>tier - 3</v>
      </c>
      <c r="P1455" s="9" t="str">
        <f>VLOOKUP($A1455,'Hospitalisation Details'!$A$1:$U$2344,16,FALSE)</f>
        <v>R1012</v>
      </c>
      <c r="Q1455" s="9">
        <f>VLOOKUP($A1455,'Hospitalisation Details'!$A$1:$U$2344,20,FALSE)</f>
        <v>41</v>
      </c>
    </row>
    <row r="1456" spans="1:17" ht="15.75" x14ac:dyDescent="0.25">
      <c r="A1456" s="10" t="s">
        <v>916</v>
      </c>
      <c r="B1456" s="7" t="str">
        <f>VLOOKUP($A1456,'Customer Names'!$A$1:$E$2336,4,FALSE)</f>
        <v xml:space="preserve">  Jon</v>
      </c>
      <c r="C1456" s="7">
        <f>VLOOKUP($A1456,'Medical Examinations'!$A$1:$P$2336,2,FALSE)</f>
        <v>30.59</v>
      </c>
      <c r="D1456" s="7">
        <f>VLOOKUP($A1456,'Medical Examinations'!$A$1:$P$2336,3,FALSE)</f>
        <v>9.5500000000000007</v>
      </c>
      <c r="E1456" s="7" t="str">
        <f>VLOOKUP($A1456,'Medical Examinations'!$A$1:$P$2336,13,FALSE)</f>
        <v>Yes</v>
      </c>
      <c r="F1456" s="7" t="str">
        <f>VLOOKUP($A1456,'Medical Examinations'!$A$1:$P$2336,5,FALSE)</f>
        <v>No</v>
      </c>
      <c r="G1456" s="7" t="str">
        <f>VLOOKUP($A1456,'Medical Examinations'!$A$1:$P$2336,6,FALSE)</f>
        <v>No</v>
      </c>
      <c r="H1456" s="7" t="str">
        <f>VLOOKUP($A1456,'Medical Examinations'!$A$1:$P$2336,12,FALSE)</f>
        <v>0</v>
      </c>
      <c r="I1456" s="7" t="str">
        <f>VLOOKUP($A1456,'Medical Examinations'!$A$1:$P$2336,14,FALSE)</f>
        <v>No</v>
      </c>
      <c r="J1456" s="7" t="str">
        <f>VLOOKUP($A1456,'Medical Examinations'!$A$1:$P$2336,15,FALSE)</f>
        <v>Obesity</v>
      </c>
      <c r="K1456" s="7" t="str">
        <f>VLOOKUP($A1456,'Medical Examinations'!$A$1:$P$2336,16,FALSE)</f>
        <v>Diabetes</v>
      </c>
      <c r="L1456" s="12">
        <f>VLOOKUP($A1456,'Hospitalisation Details'!$A$1:$U$2344,18,FALSE)</f>
        <v>29812</v>
      </c>
      <c r="M1456" s="21">
        <f>VLOOKUP($A1456,'Hospitalisation Details'!$A$1:$U$2344,21,FALSE)</f>
        <v>7256.72</v>
      </c>
      <c r="N1456" s="9" t="str">
        <f>VLOOKUP($A1456,'Hospitalisation Details'!$A$1:$U$2344,14,FALSE)</f>
        <v>tier - 3</v>
      </c>
      <c r="O1456" s="9" t="str">
        <f>VLOOKUP($A1456,'Hospitalisation Details'!$A$1:$U$2344,15,FALSE)</f>
        <v>tier - 2</v>
      </c>
      <c r="P1456" s="9" t="str">
        <f>VLOOKUP($A1456,'Hospitalisation Details'!$A$1:$U$2344,16,FALSE)</f>
        <v>R1012</v>
      </c>
      <c r="Q1456" s="9">
        <f>VLOOKUP($A1456,'Hospitalisation Details'!$A$1:$U$2344,20,FALSE)</f>
        <v>41</v>
      </c>
    </row>
    <row r="1457" spans="1:17" ht="15.75" x14ac:dyDescent="0.25">
      <c r="A1457" s="10" t="s">
        <v>915</v>
      </c>
      <c r="B1457" s="7" t="str">
        <f>VLOOKUP($A1457,'Customer Names'!$A$1:$E$2336,4,FALSE)</f>
        <v xml:space="preserve">  Steven J</v>
      </c>
      <c r="C1457" s="7">
        <f>VLOOKUP($A1457,'Medical Examinations'!$A$1:$P$2336,2,FALSE)</f>
        <v>25.51</v>
      </c>
      <c r="D1457" s="7">
        <f>VLOOKUP($A1457,'Medical Examinations'!$A$1:$P$2336,3,FALSE)</f>
        <v>6.05</v>
      </c>
      <c r="E1457" s="7" t="str">
        <f>VLOOKUP($A1457,'Medical Examinations'!$A$1:$P$2336,13,FALSE)</f>
        <v>No</v>
      </c>
      <c r="F1457" s="7" t="str">
        <f>VLOOKUP($A1457,'Medical Examinations'!$A$1:$P$2336,5,FALSE)</f>
        <v>No</v>
      </c>
      <c r="G1457" s="7" t="str">
        <f>VLOOKUP($A1457,'Medical Examinations'!$A$1:$P$2336,6,FALSE)</f>
        <v>No</v>
      </c>
      <c r="H1457" s="7" t="str">
        <f>VLOOKUP($A1457,'Medical Examinations'!$A$1:$P$2336,12,FALSE)</f>
        <v>0</v>
      </c>
      <c r="I1457" s="7" t="str">
        <f>VLOOKUP($A1457,'Medical Examinations'!$A$1:$P$2336,14,FALSE)</f>
        <v>No</v>
      </c>
      <c r="J1457" s="7" t="str">
        <f>VLOOKUP($A1457,'Medical Examinations'!$A$1:$P$2336,15,FALSE)</f>
        <v>Over weight</v>
      </c>
      <c r="K1457" s="7" t="str">
        <f>VLOOKUP($A1457,'Medical Examinations'!$A$1:$P$2336,16,FALSE)</f>
        <v>Prediabetes</v>
      </c>
      <c r="L1457" s="12">
        <f>VLOOKUP($A1457,'Hospitalisation Details'!$A$1:$U$2344,18,FALSE)</f>
        <v>30156</v>
      </c>
      <c r="M1457" s="21">
        <f>VLOOKUP($A1457,'Hospitalisation Details'!$A$1:$U$2344,21,FALSE)</f>
        <v>7248.71</v>
      </c>
      <c r="N1457" s="9" t="str">
        <f>VLOOKUP($A1457,'Hospitalisation Details'!$A$1:$U$2344,14,FALSE)</f>
        <v>tier - 2</v>
      </c>
      <c r="O1457" s="9" t="str">
        <f>VLOOKUP($A1457,'Hospitalisation Details'!$A$1:$U$2344,15,FALSE)</f>
        <v>tier - 1</v>
      </c>
      <c r="P1457" s="9" t="str">
        <f>VLOOKUP($A1457,'Hospitalisation Details'!$A$1:$U$2344,16,FALSE)</f>
        <v>R1013</v>
      </c>
      <c r="Q1457" s="9">
        <f>VLOOKUP($A1457,'Hospitalisation Details'!$A$1:$U$2344,20,FALSE)</f>
        <v>40</v>
      </c>
    </row>
    <row r="1458" spans="1:17" ht="15.75" x14ac:dyDescent="0.25">
      <c r="A1458" s="10" t="s">
        <v>914</v>
      </c>
      <c r="B1458" s="7" t="str">
        <f>VLOOKUP($A1458,'Customer Names'!$A$1:$E$2336,4,FALSE)</f>
        <v xml:space="preserve">  Jessica P</v>
      </c>
      <c r="C1458" s="7">
        <f>VLOOKUP($A1458,'Medical Examinations'!$A$1:$P$2336,2,FALSE)</f>
        <v>29.04</v>
      </c>
      <c r="D1458" s="7">
        <f>VLOOKUP($A1458,'Medical Examinations'!$A$1:$P$2336,3,FALSE)</f>
        <v>10.56</v>
      </c>
      <c r="E1458" s="7" t="str">
        <f>VLOOKUP($A1458,'Medical Examinations'!$A$1:$P$2336,13,FALSE)</f>
        <v>Yes</v>
      </c>
      <c r="F1458" s="7" t="str">
        <f>VLOOKUP($A1458,'Medical Examinations'!$A$1:$P$2336,5,FALSE)</f>
        <v>No</v>
      </c>
      <c r="G1458" s="7" t="str">
        <f>VLOOKUP($A1458,'Medical Examinations'!$A$1:$P$2336,6,FALSE)</f>
        <v>No</v>
      </c>
      <c r="H1458" s="7">
        <f>VLOOKUP($A1458,'Medical Examinations'!$A$1:$P$2336,12,FALSE)</f>
        <v>1</v>
      </c>
      <c r="I1458" s="7" t="str">
        <f>VLOOKUP($A1458,'Medical Examinations'!$A$1:$P$2336,14,FALSE)</f>
        <v>No</v>
      </c>
      <c r="J1458" s="7" t="str">
        <f>VLOOKUP($A1458,'Medical Examinations'!$A$1:$P$2336,15,FALSE)</f>
        <v>Over weight</v>
      </c>
      <c r="K1458" s="7" t="str">
        <f>VLOOKUP($A1458,'Medical Examinations'!$A$1:$P$2336,16,FALSE)</f>
        <v>Diabetes</v>
      </c>
      <c r="L1458" s="12">
        <f>VLOOKUP($A1458,'Hospitalisation Details'!$A$1:$U$2344,18,FALSE)</f>
        <v>31657</v>
      </c>
      <c r="M1458" s="21">
        <f>VLOOKUP($A1458,'Hospitalisation Details'!$A$1:$U$2344,21,FALSE)</f>
        <v>7243.81</v>
      </c>
      <c r="N1458" s="9" t="str">
        <f>VLOOKUP($A1458,'Hospitalisation Details'!$A$1:$U$2344,14,FALSE)</f>
        <v>tier - 2</v>
      </c>
      <c r="O1458" s="9" t="str">
        <f>VLOOKUP($A1458,'Hospitalisation Details'!$A$1:$U$2344,15,FALSE)</f>
        <v>tier - 3</v>
      </c>
      <c r="P1458" s="9" t="str">
        <f>VLOOKUP($A1458,'Hospitalisation Details'!$A$1:$U$2344,16,FALSE)</f>
        <v>R1013</v>
      </c>
      <c r="Q1458" s="9">
        <f>VLOOKUP($A1458,'Hospitalisation Details'!$A$1:$U$2344,20,FALSE)</f>
        <v>36</v>
      </c>
    </row>
    <row r="1459" spans="1:17" ht="15.75" x14ac:dyDescent="0.25">
      <c r="A1459" s="10" t="s">
        <v>913</v>
      </c>
      <c r="B1459" s="7" t="str">
        <f>VLOOKUP($A1459,'Customer Names'!$A$1:$E$2336,4,FALSE)</f>
        <v xml:space="preserve">  Ashley</v>
      </c>
      <c r="C1459" s="7">
        <f>VLOOKUP($A1459,'Medical Examinations'!$A$1:$P$2336,2,FALSE)</f>
        <v>22.135000000000002</v>
      </c>
      <c r="D1459" s="7">
        <f>VLOOKUP($A1459,'Medical Examinations'!$A$1:$P$2336,3,FALSE)</f>
        <v>10.81</v>
      </c>
      <c r="E1459" s="7" t="str">
        <f>VLOOKUP($A1459,'Medical Examinations'!$A$1:$P$2336,13,FALSE)</f>
        <v>Yes</v>
      </c>
      <c r="F1459" s="7" t="str">
        <f>VLOOKUP($A1459,'Medical Examinations'!$A$1:$P$2336,5,FALSE)</f>
        <v>No</v>
      </c>
      <c r="G1459" s="7" t="str">
        <f>VLOOKUP($A1459,'Medical Examinations'!$A$1:$P$2336,6,FALSE)</f>
        <v>No</v>
      </c>
      <c r="H1459" s="7">
        <f>VLOOKUP($A1459,'Medical Examinations'!$A$1:$P$2336,12,FALSE)</f>
        <v>1</v>
      </c>
      <c r="I1459" s="7" t="str">
        <f>VLOOKUP($A1459,'Medical Examinations'!$A$1:$P$2336,14,FALSE)</f>
        <v>No</v>
      </c>
      <c r="J1459" s="7" t="str">
        <f>VLOOKUP($A1459,'Medical Examinations'!$A$1:$P$2336,15,FALSE)</f>
        <v>Normal weight</v>
      </c>
      <c r="K1459" s="7" t="str">
        <f>VLOOKUP($A1459,'Medical Examinations'!$A$1:$P$2336,16,FALSE)</f>
        <v>Diabetes</v>
      </c>
      <c r="L1459" s="12">
        <f>VLOOKUP($A1459,'Hospitalisation Details'!$A$1:$U$2344,18,FALSE)</f>
        <v>31606</v>
      </c>
      <c r="M1459" s="21">
        <f>VLOOKUP($A1459,'Hospitalisation Details'!$A$1:$U$2344,21,FALSE)</f>
        <v>7228.22</v>
      </c>
      <c r="N1459" s="9" t="str">
        <f>VLOOKUP($A1459,'Hospitalisation Details'!$A$1:$U$2344,14,FALSE)</f>
        <v>tier - 2</v>
      </c>
      <c r="O1459" s="9" t="str">
        <f>VLOOKUP($A1459,'Hospitalisation Details'!$A$1:$U$2344,15,FALSE)</f>
        <v>tier - 1</v>
      </c>
      <c r="P1459" s="9" t="str">
        <f>VLOOKUP($A1459,'Hospitalisation Details'!$A$1:$U$2344,16,FALSE)</f>
        <v>R1024</v>
      </c>
      <c r="Q1459" s="9">
        <f>VLOOKUP($A1459,'Hospitalisation Details'!$A$1:$U$2344,20,FALSE)</f>
        <v>36</v>
      </c>
    </row>
    <row r="1460" spans="1:17" ht="15.75" x14ac:dyDescent="0.25">
      <c r="A1460" s="10" t="s">
        <v>912</v>
      </c>
      <c r="B1460" s="7" t="str">
        <f>VLOOKUP($A1460,'Customer Names'!$A$1:$E$2336,4,FALSE)</f>
        <v xml:space="preserve">  Arturo H</v>
      </c>
      <c r="C1460" s="7">
        <f>VLOOKUP($A1460,'Medical Examinations'!$A$1:$P$2336,2,FALSE)</f>
        <v>21.375</v>
      </c>
      <c r="D1460" s="7">
        <f>VLOOKUP($A1460,'Medical Examinations'!$A$1:$P$2336,3,FALSE)</f>
        <v>4.32</v>
      </c>
      <c r="E1460" s="7" t="str">
        <f>VLOOKUP($A1460,'Medical Examinations'!$A$1:$P$2336,13,FALSE)</f>
        <v>No</v>
      </c>
      <c r="F1460" s="7" t="str">
        <f>VLOOKUP($A1460,'Medical Examinations'!$A$1:$P$2336,5,FALSE)</f>
        <v>No</v>
      </c>
      <c r="G1460" s="7" t="str">
        <f>VLOOKUP($A1460,'Medical Examinations'!$A$1:$P$2336,6,FALSE)</f>
        <v>No</v>
      </c>
      <c r="H1460" s="7" t="str">
        <f>VLOOKUP($A1460,'Medical Examinations'!$A$1:$P$2336,12,FALSE)</f>
        <v>0</v>
      </c>
      <c r="I1460" s="7" t="str">
        <f>VLOOKUP($A1460,'Medical Examinations'!$A$1:$P$2336,14,FALSE)</f>
        <v>No</v>
      </c>
      <c r="J1460" s="7" t="str">
        <f>VLOOKUP($A1460,'Medical Examinations'!$A$1:$P$2336,15,FALSE)</f>
        <v>Normal weight</v>
      </c>
      <c r="K1460" s="7" t="str">
        <f>VLOOKUP($A1460,'Medical Examinations'!$A$1:$P$2336,16,FALSE)</f>
        <v>Normal</v>
      </c>
      <c r="L1460" s="12">
        <f>VLOOKUP($A1460,'Hospitalisation Details'!$A$1:$U$2344,18,FALSE)</f>
        <v>28383</v>
      </c>
      <c r="M1460" s="21">
        <f>VLOOKUP($A1460,'Hospitalisation Details'!$A$1:$U$2344,21,FALSE)</f>
        <v>7222.79</v>
      </c>
      <c r="N1460" s="9" t="str">
        <f>VLOOKUP($A1460,'Hospitalisation Details'!$A$1:$U$2344,14,FALSE)</f>
        <v>tier - 3</v>
      </c>
      <c r="O1460" s="9" t="str">
        <f>VLOOKUP($A1460,'Hospitalisation Details'!$A$1:$U$2344,15,FALSE)</f>
        <v>tier - 3</v>
      </c>
      <c r="P1460" s="9" t="str">
        <f>VLOOKUP($A1460,'Hospitalisation Details'!$A$1:$U$2344,16,FALSE)</f>
        <v>R1012</v>
      </c>
      <c r="Q1460" s="9">
        <f>VLOOKUP($A1460,'Hospitalisation Details'!$A$1:$U$2344,20,FALSE)</f>
        <v>45</v>
      </c>
    </row>
    <row r="1461" spans="1:17" ht="15.75" x14ac:dyDescent="0.25">
      <c r="A1461" s="10" t="s">
        <v>911</v>
      </c>
      <c r="B1461" s="7" t="str">
        <f>VLOOKUP($A1461,'Customer Names'!$A$1:$E$2336,4,FALSE)</f>
        <v xml:space="preserve">  Ketil</v>
      </c>
      <c r="C1461" s="7">
        <f>VLOOKUP($A1461,'Medical Examinations'!$A$1:$P$2336,2,FALSE)</f>
        <v>29.19</v>
      </c>
      <c r="D1461" s="7">
        <f>VLOOKUP($A1461,'Medical Examinations'!$A$1:$P$2336,3,FALSE)</f>
        <v>4.37</v>
      </c>
      <c r="E1461" s="7" t="str">
        <f>VLOOKUP($A1461,'Medical Examinations'!$A$1:$P$2336,13,FALSE)</f>
        <v>No</v>
      </c>
      <c r="F1461" s="7" t="str">
        <f>VLOOKUP($A1461,'Medical Examinations'!$A$1:$P$2336,5,FALSE)</f>
        <v>No</v>
      </c>
      <c r="G1461" s="7" t="str">
        <f>VLOOKUP($A1461,'Medical Examinations'!$A$1:$P$2336,6,FALSE)</f>
        <v>No</v>
      </c>
      <c r="H1461" s="7" t="str">
        <f>VLOOKUP($A1461,'Medical Examinations'!$A$1:$P$2336,12,FALSE)</f>
        <v>0</v>
      </c>
      <c r="I1461" s="7" t="str">
        <f>VLOOKUP($A1461,'Medical Examinations'!$A$1:$P$2336,14,FALSE)</f>
        <v>No</v>
      </c>
      <c r="J1461" s="7" t="str">
        <f>VLOOKUP($A1461,'Medical Examinations'!$A$1:$P$2336,15,FALSE)</f>
        <v>Over weight</v>
      </c>
      <c r="K1461" s="7" t="str">
        <f>VLOOKUP($A1461,'Medical Examinations'!$A$1:$P$2336,16,FALSE)</f>
        <v>Normal</v>
      </c>
      <c r="L1461" s="12">
        <f>VLOOKUP($A1461,'Hospitalisation Details'!$A$1:$U$2344,18,FALSE)</f>
        <v>33417</v>
      </c>
      <c r="M1461" s="21">
        <f>VLOOKUP($A1461,'Hospitalisation Details'!$A$1:$U$2344,21,FALSE)</f>
        <v>7220.25</v>
      </c>
      <c r="N1461" s="9" t="str">
        <f>VLOOKUP($A1461,'Hospitalisation Details'!$A$1:$U$2344,14,FALSE)</f>
        <v>tier - 2</v>
      </c>
      <c r="O1461" s="9" t="str">
        <f>VLOOKUP($A1461,'Hospitalisation Details'!$A$1:$U$2344,15,FALSE)</f>
        <v>tier - 2</v>
      </c>
      <c r="P1461" s="9" t="str">
        <f>VLOOKUP($A1461,'Hospitalisation Details'!$A$1:$U$2344,16,FALSE)</f>
        <v>R1021</v>
      </c>
      <c r="Q1461" s="9">
        <f>VLOOKUP($A1461,'Hospitalisation Details'!$A$1:$U$2344,20,FALSE)</f>
        <v>31</v>
      </c>
    </row>
    <row r="1462" spans="1:17" ht="15.75" x14ac:dyDescent="0.25">
      <c r="A1462" s="10" t="s">
        <v>910</v>
      </c>
      <c r="B1462" s="7" t="str">
        <f>VLOOKUP($A1462,'Customer Names'!$A$1:$E$2336,4,FALSE)</f>
        <v xml:space="preserve">  Katie</v>
      </c>
      <c r="C1462" s="7">
        <f>VLOOKUP($A1462,'Medical Examinations'!$A$1:$P$2336,2,FALSE)</f>
        <v>31.92</v>
      </c>
      <c r="D1462" s="7">
        <f>VLOOKUP($A1462,'Medical Examinations'!$A$1:$P$2336,3,FALSE)</f>
        <v>4.8099999999999996</v>
      </c>
      <c r="E1462" s="7" t="str">
        <f>VLOOKUP($A1462,'Medical Examinations'!$A$1:$P$2336,13,FALSE)</f>
        <v>Yes</v>
      </c>
      <c r="F1462" s="7" t="str">
        <f>VLOOKUP($A1462,'Medical Examinations'!$A$1:$P$2336,5,FALSE)</f>
        <v>No</v>
      </c>
      <c r="G1462" s="7" t="str">
        <f>VLOOKUP($A1462,'Medical Examinations'!$A$1:$P$2336,6,FALSE)</f>
        <v>Yes</v>
      </c>
      <c r="H1462" s="7">
        <f>VLOOKUP($A1462,'Medical Examinations'!$A$1:$P$2336,12,FALSE)</f>
        <v>1</v>
      </c>
      <c r="I1462" s="7" t="str">
        <f>VLOOKUP($A1462,'Medical Examinations'!$A$1:$P$2336,14,FALSE)</f>
        <v>No</v>
      </c>
      <c r="J1462" s="7" t="str">
        <f>VLOOKUP($A1462,'Medical Examinations'!$A$1:$P$2336,15,FALSE)</f>
        <v>Obesity</v>
      </c>
      <c r="K1462" s="7" t="str">
        <f>VLOOKUP($A1462,'Medical Examinations'!$A$1:$P$2336,16,FALSE)</f>
        <v>Normal</v>
      </c>
      <c r="L1462" s="12">
        <f>VLOOKUP($A1462,'Hospitalisation Details'!$A$1:$U$2344,18,FALSE)</f>
        <v>30641</v>
      </c>
      <c r="M1462" s="21">
        <f>VLOOKUP($A1462,'Hospitalisation Details'!$A$1:$U$2344,21,FALSE)</f>
        <v>7209.49</v>
      </c>
      <c r="N1462" s="9" t="str">
        <f>VLOOKUP($A1462,'Hospitalisation Details'!$A$1:$U$2344,14,FALSE)</f>
        <v>tier - 2</v>
      </c>
      <c r="O1462" s="9" t="str">
        <f>VLOOKUP($A1462,'Hospitalisation Details'!$A$1:$U$2344,15,FALSE)</f>
        <v>tier - 3</v>
      </c>
      <c r="P1462" s="9" t="str">
        <f>VLOOKUP($A1462,'Hospitalisation Details'!$A$1:$U$2344,16,FALSE)</f>
        <v>R1012</v>
      </c>
      <c r="Q1462" s="9">
        <f>VLOOKUP($A1462,'Hospitalisation Details'!$A$1:$U$2344,20,FALSE)</f>
        <v>39</v>
      </c>
    </row>
    <row r="1463" spans="1:17" ht="15.75" x14ac:dyDescent="0.25">
      <c r="A1463" s="10" t="s">
        <v>909</v>
      </c>
      <c r="B1463" s="7" t="str">
        <f>VLOOKUP($A1463,'Customer Names'!$A$1:$E$2336,4,FALSE)</f>
        <v xml:space="preserve">  Christi</v>
      </c>
      <c r="C1463" s="7">
        <f>VLOOKUP($A1463,'Medical Examinations'!$A$1:$P$2336,2,FALSE)</f>
        <v>26.315000000000001</v>
      </c>
      <c r="D1463" s="7">
        <f>VLOOKUP($A1463,'Medical Examinations'!$A$1:$P$2336,3,FALSE)</f>
        <v>4.5599999999999996</v>
      </c>
      <c r="E1463" s="7" t="str">
        <f>VLOOKUP($A1463,'Medical Examinations'!$A$1:$P$2336,13,FALSE)</f>
        <v>Yes</v>
      </c>
      <c r="F1463" s="7" t="str">
        <f>VLOOKUP($A1463,'Medical Examinations'!$A$1:$P$2336,5,FALSE)</f>
        <v>No</v>
      </c>
      <c r="G1463" s="7" t="str">
        <f>VLOOKUP($A1463,'Medical Examinations'!$A$1:$P$2336,6,FALSE)</f>
        <v>Yes</v>
      </c>
      <c r="H1463" s="7">
        <f>VLOOKUP($A1463,'Medical Examinations'!$A$1:$P$2336,12,FALSE)</f>
        <v>1</v>
      </c>
      <c r="I1463" s="7" t="str">
        <f>VLOOKUP($A1463,'Medical Examinations'!$A$1:$P$2336,14,FALSE)</f>
        <v>No</v>
      </c>
      <c r="J1463" s="7" t="str">
        <f>VLOOKUP($A1463,'Medical Examinations'!$A$1:$P$2336,15,FALSE)</f>
        <v>Over weight</v>
      </c>
      <c r="K1463" s="7" t="str">
        <f>VLOOKUP($A1463,'Medical Examinations'!$A$1:$P$2336,16,FALSE)</f>
        <v>Normal</v>
      </c>
      <c r="L1463" s="12">
        <f>VLOOKUP($A1463,'Hospitalisation Details'!$A$1:$U$2344,18,FALSE)</f>
        <v>30539</v>
      </c>
      <c r="M1463" s="21">
        <f>VLOOKUP($A1463,'Hospitalisation Details'!$A$1:$U$2344,21,FALSE)</f>
        <v>7201.7</v>
      </c>
      <c r="N1463" s="9" t="str">
        <f>VLOOKUP($A1463,'Hospitalisation Details'!$A$1:$U$2344,14,FALSE)</f>
        <v>tier - 2</v>
      </c>
      <c r="O1463" s="9" t="str">
        <f>VLOOKUP($A1463,'Hospitalisation Details'!$A$1:$U$2344,15,FALSE)</f>
        <v>tier - 3</v>
      </c>
      <c r="P1463" s="9" t="str">
        <f>VLOOKUP($A1463,'Hospitalisation Details'!$A$1:$U$2344,16,FALSE)</f>
        <v>R1012</v>
      </c>
      <c r="Q1463" s="9">
        <f>VLOOKUP($A1463,'Hospitalisation Details'!$A$1:$U$2344,20,FALSE)</f>
        <v>39</v>
      </c>
    </row>
    <row r="1464" spans="1:17" ht="15.75" x14ac:dyDescent="0.25">
      <c r="A1464" s="10" t="s">
        <v>908</v>
      </c>
      <c r="B1464" s="7" t="str">
        <f>VLOOKUP($A1464,'Customer Names'!$A$1:$E$2336,4,FALSE)</f>
        <v xml:space="preserve">  Alan</v>
      </c>
      <c r="C1464" s="7">
        <f>VLOOKUP($A1464,'Medical Examinations'!$A$1:$P$2336,2,FALSE)</f>
        <v>35.299999999999997</v>
      </c>
      <c r="D1464" s="7">
        <f>VLOOKUP($A1464,'Medical Examinations'!$A$1:$P$2336,3,FALSE)</f>
        <v>4.3899999999999997</v>
      </c>
      <c r="E1464" s="7" t="str">
        <f>VLOOKUP($A1464,'Medical Examinations'!$A$1:$P$2336,13,FALSE)</f>
        <v>No</v>
      </c>
      <c r="F1464" s="7" t="str">
        <f>VLOOKUP($A1464,'Medical Examinations'!$A$1:$P$2336,5,FALSE)</f>
        <v>No</v>
      </c>
      <c r="G1464" s="7" t="str">
        <f>VLOOKUP($A1464,'Medical Examinations'!$A$1:$P$2336,6,FALSE)</f>
        <v>No</v>
      </c>
      <c r="H1464" s="7" t="str">
        <f>VLOOKUP($A1464,'Medical Examinations'!$A$1:$P$2336,12,FALSE)</f>
        <v>0</v>
      </c>
      <c r="I1464" s="7" t="str">
        <f>VLOOKUP($A1464,'Medical Examinations'!$A$1:$P$2336,14,FALSE)</f>
        <v>No</v>
      </c>
      <c r="J1464" s="7" t="str">
        <f>VLOOKUP($A1464,'Medical Examinations'!$A$1:$P$2336,15,FALSE)</f>
        <v>Obesity</v>
      </c>
      <c r="K1464" s="7" t="str">
        <f>VLOOKUP($A1464,'Medical Examinations'!$A$1:$P$2336,16,FALSE)</f>
        <v>Normal</v>
      </c>
      <c r="L1464" s="12">
        <f>VLOOKUP($A1464,'Hospitalisation Details'!$A$1:$U$2344,18,FALSE)</f>
        <v>30208</v>
      </c>
      <c r="M1464" s="21">
        <f>VLOOKUP($A1464,'Hospitalisation Details'!$A$1:$U$2344,21,FALSE)</f>
        <v>7196.87</v>
      </c>
      <c r="N1464" s="9" t="str">
        <f>VLOOKUP($A1464,'Hospitalisation Details'!$A$1:$U$2344,14,FALSE)</f>
        <v>tier - 3</v>
      </c>
      <c r="O1464" s="9" t="str">
        <f>VLOOKUP($A1464,'Hospitalisation Details'!$A$1:$U$2344,15,FALSE)</f>
        <v>tier - 2</v>
      </c>
      <c r="P1464" s="9" t="str">
        <f>VLOOKUP($A1464,'Hospitalisation Details'!$A$1:$U$2344,16,FALSE)</f>
        <v>R1011</v>
      </c>
      <c r="Q1464" s="9">
        <f>VLOOKUP($A1464,'Hospitalisation Details'!$A$1:$U$2344,20,FALSE)</f>
        <v>40</v>
      </c>
    </row>
    <row r="1465" spans="1:17" ht="15.75" x14ac:dyDescent="0.25">
      <c r="A1465" s="10" t="s">
        <v>907</v>
      </c>
      <c r="B1465" s="7" t="str">
        <f>VLOOKUP($A1465,'Customer Names'!$A$1:$E$2336,4,FALSE)</f>
        <v xml:space="preserve">  Edivaldo B</v>
      </c>
      <c r="C1465" s="7">
        <f>VLOOKUP($A1465,'Medical Examinations'!$A$1:$P$2336,2,FALSE)</f>
        <v>18.91</v>
      </c>
      <c r="D1465" s="7">
        <f>VLOOKUP($A1465,'Medical Examinations'!$A$1:$P$2336,3,FALSE)</f>
        <v>11.44</v>
      </c>
      <c r="E1465" s="7" t="str">
        <f>VLOOKUP($A1465,'Medical Examinations'!$A$1:$P$2336,13,FALSE)</f>
        <v>No</v>
      </c>
      <c r="F1465" s="7" t="str">
        <f>VLOOKUP($A1465,'Medical Examinations'!$A$1:$P$2336,5,FALSE)</f>
        <v>No</v>
      </c>
      <c r="G1465" s="7" t="str">
        <f>VLOOKUP($A1465,'Medical Examinations'!$A$1:$P$2336,6,FALSE)</f>
        <v>No</v>
      </c>
      <c r="H1465" s="7" t="str">
        <f>VLOOKUP($A1465,'Medical Examinations'!$A$1:$P$2336,12,FALSE)</f>
        <v>0</v>
      </c>
      <c r="I1465" s="7" t="str">
        <f>VLOOKUP($A1465,'Medical Examinations'!$A$1:$P$2336,14,FALSE)</f>
        <v>No</v>
      </c>
      <c r="J1465" s="7" t="str">
        <f>VLOOKUP($A1465,'Medical Examinations'!$A$1:$P$2336,15,FALSE)</f>
        <v>Normal weight</v>
      </c>
      <c r="K1465" s="7" t="str">
        <f>VLOOKUP($A1465,'Medical Examinations'!$A$1:$P$2336,16,FALSE)</f>
        <v>Diabetes</v>
      </c>
      <c r="L1465" s="12">
        <f>VLOOKUP($A1465,'Hospitalisation Details'!$A$1:$U$2344,18,FALSE)</f>
        <v>25076</v>
      </c>
      <c r="M1465" s="21">
        <f>VLOOKUP($A1465,'Hospitalisation Details'!$A$1:$U$2344,21,FALSE)</f>
        <v>7179.52</v>
      </c>
      <c r="N1465" s="9" t="str">
        <f>VLOOKUP($A1465,'Hospitalisation Details'!$A$1:$U$2344,14,FALSE)</f>
        <v>tier - 3</v>
      </c>
      <c r="O1465" s="9" t="str">
        <f>VLOOKUP($A1465,'Hospitalisation Details'!$A$1:$U$2344,15,FALSE)</f>
        <v>tier - 3</v>
      </c>
      <c r="P1465" s="9" t="str">
        <f>VLOOKUP($A1465,'Hospitalisation Details'!$A$1:$U$2344,16,FALSE)</f>
        <v>R1013</v>
      </c>
      <c r="Q1465" s="9">
        <f>VLOOKUP($A1465,'Hospitalisation Details'!$A$1:$U$2344,20,FALSE)</f>
        <v>54</v>
      </c>
    </row>
    <row r="1466" spans="1:17" ht="15.75" x14ac:dyDescent="0.25">
      <c r="A1466" s="10" t="s">
        <v>906</v>
      </c>
      <c r="B1466" s="7" t="str">
        <f>VLOOKUP($A1466,'Customer Names'!$A$1:$E$2336,4,FALSE)</f>
        <v xml:space="preserve">  Eve</v>
      </c>
      <c r="C1466" s="7">
        <f>VLOOKUP($A1466,'Medical Examinations'!$A$1:$P$2336,2,FALSE)</f>
        <v>22.41</v>
      </c>
      <c r="D1466" s="7">
        <f>VLOOKUP($A1466,'Medical Examinations'!$A$1:$P$2336,3,FALSE)</f>
        <v>11.37</v>
      </c>
      <c r="E1466" s="7" t="str">
        <f>VLOOKUP($A1466,'Medical Examinations'!$A$1:$P$2336,13,FALSE)</f>
        <v>Yes</v>
      </c>
      <c r="F1466" s="7" t="str">
        <f>VLOOKUP($A1466,'Medical Examinations'!$A$1:$P$2336,5,FALSE)</f>
        <v>No</v>
      </c>
      <c r="G1466" s="7" t="str">
        <f>VLOOKUP($A1466,'Medical Examinations'!$A$1:$P$2336,6,FALSE)</f>
        <v>No</v>
      </c>
      <c r="H1466" s="7">
        <f>VLOOKUP($A1466,'Medical Examinations'!$A$1:$P$2336,12,FALSE)</f>
        <v>1</v>
      </c>
      <c r="I1466" s="7" t="str">
        <f>VLOOKUP($A1466,'Medical Examinations'!$A$1:$P$2336,14,FALSE)</f>
        <v>No</v>
      </c>
      <c r="J1466" s="7" t="str">
        <f>VLOOKUP($A1466,'Medical Examinations'!$A$1:$P$2336,15,FALSE)</f>
        <v>Normal weight</v>
      </c>
      <c r="K1466" s="7" t="str">
        <f>VLOOKUP($A1466,'Medical Examinations'!$A$1:$P$2336,16,FALSE)</f>
        <v>Diabetes</v>
      </c>
      <c r="L1466" s="12">
        <f>VLOOKUP($A1466,'Hospitalisation Details'!$A$1:$U$2344,18,FALSE)</f>
        <v>27594</v>
      </c>
      <c r="M1466" s="21">
        <f>VLOOKUP($A1466,'Hospitalisation Details'!$A$1:$U$2344,21,FALSE)</f>
        <v>7175.51</v>
      </c>
      <c r="N1466" s="9" t="str">
        <f>VLOOKUP($A1466,'Hospitalisation Details'!$A$1:$U$2344,14,FALSE)</f>
        <v>tier - 2</v>
      </c>
      <c r="O1466" s="9" t="str">
        <f>VLOOKUP($A1466,'Hospitalisation Details'!$A$1:$U$2344,15,FALSE)</f>
        <v>tier - 3</v>
      </c>
      <c r="P1466" s="9" t="str">
        <f>VLOOKUP($A1466,'Hospitalisation Details'!$A$1:$U$2344,16,FALSE)</f>
        <v>R1013</v>
      </c>
      <c r="Q1466" s="9">
        <f>VLOOKUP($A1466,'Hospitalisation Details'!$A$1:$U$2344,20,FALSE)</f>
        <v>47</v>
      </c>
    </row>
    <row r="1467" spans="1:17" ht="15.75" x14ac:dyDescent="0.25">
      <c r="A1467" s="10" t="s">
        <v>905</v>
      </c>
      <c r="B1467" s="7" t="str">
        <f>VLOOKUP($A1467,'Customer Names'!$A$1:$E$2336,4,FALSE)</f>
        <v xml:space="preserve">  Devin</v>
      </c>
      <c r="C1467" s="7">
        <f>VLOOKUP($A1467,'Medical Examinations'!$A$1:$P$2336,2,FALSE)</f>
        <v>22.704999999999998</v>
      </c>
      <c r="D1467" s="7">
        <f>VLOOKUP($A1467,'Medical Examinations'!$A$1:$P$2336,3,FALSE)</f>
        <v>6.14</v>
      </c>
      <c r="E1467" s="7" t="str">
        <f>VLOOKUP($A1467,'Medical Examinations'!$A$1:$P$2336,13,FALSE)</f>
        <v>No</v>
      </c>
      <c r="F1467" s="7" t="str">
        <f>VLOOKUP($A1467,'Medical Examinations'!$A$1:$P$2336,5,FALSE)</f>
        <v>No</v>
      </c>
      <c r="G1467" s="7" t="str">
        <f>VLOOKUP($A1467,'Medical Examinations'!$A$1:$P$2336,6,FALSE)</f>
        <v>No</v>
      </c>
      <c r="H1467" s="7" t="str">
        <f>VLOOKUP($A1467,'Medical Examinations'!$A$1:$P$2336,12,FALSE)</f>
        <v>0</v>
      </c>
      <c r="I1467" s="7" t="str">
        <f>VLOOKUP($A1467,'Medical Examinations'!$A$1:$P$2336,14,FALSE)</f>
        <v>No</v>
      </c>
      <c r="J1467" s="7" t="str">
        <f>VLOOKUP($A1467,'Medical Examinations'!$A$1:$P$2336,15,FALSE)</f>
        <v>Normal weight</v>
      </c>
      <c r="K1467" s="7" t="str">
        <f>VLOOKUP($A1467,'Medical Examinations'!$A$1:$P$2336,16,FALSE)</f>
        <v>Prediabetes</v>
      </c>
      <c r="L1467" s="12">
        <f>VLOOKUP($A1467,'Hospitalisation Details'!$A$1:$U$2344,18,FALSE)</f>
        <v>30179</v>
      </c>
      <c r="M1467" s="21">
        <f>VLOOKUP($A1467,'Hospitalisation Details'!$A$1:$U$2344,21,FALSE)</f>
        <v>7173.36</v>
      </c>
      <c r="N1467" s="9" t="str">
        <f>VLOOKUP($A1467,'Hospitalisation Details'!$A$1:$U$2344,14,FALSE)</f>
        <v>tier - 3</v>
      </c>
      <c r="O1467" s="9" t="str">
        <f>VLOOKUP($A1467,'Hospitalisation Details'!$A$1:$U$2344,15,FALSE)</f>
        <v>tier - 2</v>
      </c>
      <c r="P1467" s="9" t="str">
        <f>VLOOKUP($A1467,'Hospitalisation Details'!$A$1:$U$2344,16,FALSE)</f>
        <v>R1016</v>
      </c>
      <c r="Q1467" s="9">
        <f>VLOOKUP($A1467,'Hospitalisation Details'!$A$1:$U$2344,20,FALSE)</f>
        <v>40</v>
      </c>
    </row>
    <row r="1468" spans="1:17" ht="15.75" x14ac:dyDescent="0.25">
      <c r="A1468" s="10" t="s">
        <v>904</v>
      </c>
      <c r="B1468" s="7" t="str">
        <f>VLOOKUP($A1468,'Customer Names'!$A$1:$E$2336,4,FALSE)</f>
        <v xml:space="preserve">  Shaun R</v>
      </c>
      <c r="C1468" s="7">
        <f>VLOOKUP($A1468,'Medical Examinations'!$A$1:$P$2336,2,FALSE)</f>
        <v>37.18</v>
      </c>
      <c r="D1468" s="7">
        <f>VLOOKUP($A1468,'Medical Examinations'!$A$1:$P$2336,3,FALSE)</f>
        <v>4.8899999999999997</v>
      </c>
      <c r="E1468" s="7" t="str">
        <f>VLOOKUP($A1468,'Medical Examinations'!$A$1:$P$2336,13,FALSE)</f>
        <v>No</v>
      </c>
      <c r="F1468" s="7" t="str">
        <f>VLOOKUP($A1468,'Medical Examinations'!$A$1:$P$2336,5,FALSE)</f>
        <v>No</v>
      </c>
      <c r="G1468" s="7" t="str">
        <f>VLOOKUP($A1468,'Medical Examinations'!$A$1:$P$2336,6,FALSE)</f>
        <v>No</v>
      </c>
      <c r="H1468" s="7" t="str">
        <f>VLOOKUP($A1468,'Medical Examinations'!$A$1:$P$2336,12,FALSE)</f>
        <v>0</v>
      </c>
      <c r="I1468" s="7" t="str">
        <f>VLOOKUP($A1468,'Medical Examinations'!$A$1:$P$2336,14,FALSE)</f>
        <v>No</v>
      </c>
      <c r="J1468" s="7" t="str">
        <f>VLOOKUP($A1468,'Medical Examinations'!$A$1:$P$2336,15,FALSE)</f>
        <v>Obesity</v>
      </c>
      <c r="K1468" s="7" t="str">
        <f>VLOOKUP($A1468,'Medical Examinations'!$A$1:$P$2336,16,FALSE)</f>
        <v>Normal</v>
      </c>
      <c r="L1468" s="12">
        <f>VLOOKUP($A1468,'Hospitalisation Details'!$A$1:$U$2344,18,FALSE)</f>
        <v>29494</v>
      </c>
      <c r="M1468" s="21">
        <f>VLOOKUP($A1468,'Hospitalisation Details'!$A$1:$U$2344,21,FALSE)</f>
        <v>7162.01</v>
      </c>
      <c r="N1468" s="9" t="str">
        <f>VLOOKUP($A1468,'Hospitalisation Details'!$A$1:$U$2344,14,FALSE)</f>
        <v>tier - 2</v>
      </c>
      <c r="O1468" s="9" t="str">
        <f>VLOOKUP($A1468,'Hospitalisation Details'!$A$1:$U$2344,15,FALSE)</f>
        <v>tier - 3</v>
      </c>
      <c r="P1468" s="9" t="str">
        <f>VLOOKUP($A1468,'Hospitalisation Details'!$A$1:$U$2344,16,FALSE)</f>
        <v>R1013</v>
      </c>
      <c r="Q1468" s="9">
        <f>VLOOKUP($A1468,'Hospitalisation Details'!$A$1:$U$2344,20,FALSE)</f>
        <v>42</v>
      </c>
    </row>
    <row r="1469" spans="1:17" ht="15.75" x14ac:dyDescent="0.25">
      <c r="A1469" s="10" t="s">
        <v>903</v>
      </c>
      <c r="B1469" s="7" t="str">
        <f>VLOOKUP($A1469,'Customer Names'!$A$1:$E$2336,4,FALSE)</f>
        <v xml:space="preserve">  Adrian</v>
      </c>
      <c r="C1469" s="7">
        <f>VLOOKUP($A1469,'Medical Examinations'!$A$1:$P$2336,2,FALSE)</f>
        <v>35.97</v>
      </c>
      <c r="D1469" s="7">
        <f>VLOOKUP($A1469,'Medical Examinations'!$A$1:$P$2336,3,FALSE)</f>
        <v>4.5999999999999996</v>
      </c>
      <c r="E1469" s="7" t="str">
        <f>VLOOKUP($A1469,'Medical Examinations'!$A$1:$P$2336,13,FALSE)</f>
        <v>No</v>
      </c>
      <c r="F1469" s="7" t="str">
        <f>VLOOKUP($A1469,'Medical Examinations'!$A$1:$P$2336,5,FALSE)</f>
        <v>No</v>
      </c>
      <c r="G1469" s="7" t="str">
        <f>VLOOKUP($A1469,'Medical Examinations'!$A$1:$P$2336,6,FALSE)</f>
        <v>No</v>
      </c>
      <c r="H1469" s="7" t="str">
        <f>VLOOKUP($A1469,'Medical Examinations'!$A$1:$P$2336,12,FALSE)</f>
        <v>0</v>
      </c>
      <c r="I1469" s="7" t="str">
        <f>VLOOKUP($A1469,'Medical Examinations'!$A$1:$P$2336,14,FALSE)</f>
        <v>No</v>
      </c>
      <c r="J1469" s="7" t="str">
        <f>VLOOKUP($A1469,'Medical Examinations'!$A$1:$P$2336,15,FALSE)</f>
        <v>Obesity</v>
      </c>
      <c r="K1469" s="7" t="str">
        <f>VLOOKUP($A1469,'Medical Examinations'!$A$1:$P$2336,16,FALSE)</f>
        <v>Normal</v>
      </c>
      <c r="L1469" s="12">
        <f>VLOOKUP($A1469,'Hospitalisation Details'!$A$1:$U$2344,18,FALSE)</f>
        <v>29501</v>
      </c>
      <c r="M1469" s="21">
        <f>VLOOKUP($A1469,'Hospitalisation Details'!$A$1:$U$2344,21,FALSE)</f>
        <v>7160.33</v>
      </c>
      <c r="N1469" s="9" t="str">
        <f>VLOOKUP($A1469,'Hospitalisation Details'!$A$1:$U$2344,14,FALSE)</f>
        <v>tier - 2</v>
      </c>
      <c r="O1469" s="9" t="str">
        <f>VLOOKUP($A1469,'Hospitalisation Details'!$A$1:$U$2344,15,FALSE)</f>
        <v>tier - 1</v>
      </c>
      <c r="P1469" s="9" t="str">
        <f>VLOOKUP($A1469,'Hospitalisation Details'!$A$1:$U$2344,16,FALSE)</f>
        <v>R1013</v>
      </c>
      <c r="Q1469" s="9">
        <f>VLOOKUP($A1469,'Hospitalisation Details'!$A$1:$U$2344,20,FALSE)</f>
        <v>42</v>
      </c>
    </row>
    <row r="1470" spans="1:17" ht="15.75" x14ac:dyDescent="0.25">
      <c r="A1470" s="10" t="s">
        <v>902</v>
      </c>
      <c r="B1470" s="7" t="str">
        <f>VLOOKUP($A1470,'Customer Names'!$A$1:$E$2336,4,FALSE)</f>
        <v xml:space="preserve">  Andrew</v>
      </c>
      <c r="C1470" s="7">
        <f>VLOOKUP($A1470,'Medical Examinations'!$A$1:$P$2336,2,FALSE)</f>
        <v>35.799999999999997</v>
      </c>
      <c r="D1470" s="7">
        <f>VLOOKUP($A1470,'Medical Examinations'!$A$1:$P$2336,3,FALSE)</f>
        <v>4.42</v>
      </c>
      <c r="E1470" s="7" t="str">
        <f>VLOOKUP($A1470,'Medical Examinations'!$A$1:$P$2336,13,FALSE)</f>
        <v>No</v>
      </c>
      <c r="F1470" s="7" t="str">
        <f>VLOOKUP($A1470,'Medical Examinations'!$A$1:$P$2336,5,FALSE)</f>
        <v>No</v>
      </c>
      <c r="G1470" s="7" t="str">
        <f>VLOOKUP($A1470,'Medical Examinations'!$A$1:$P$2336,6,FALSE)</f>
        <v>No</v>
      </c>
      <c r="H1470" s="7" t="str">
        <f>VLOOKUP($A1470,'Medical Examinations'!$A$1:$P$2336,12,FALSE)</f>
        <v>0</v>
      </c>
      <c r="I1470" s="7" t="str">
        <f>VLOOKUP($A1470,'Medical Examinations'!$A$1:$P$2336,14,FALSE)</f>
        <v>No</v>
      </c>
      <c r="J1470" s="7" t="str">
        <f>VLOOKUP($A1470,'Medical Examinations'!$A$1:$P$2336,15,FALSE)</f>
        <v>Obesity</v>
      </c>
      <c r="K1470" s="7" t="str">
        <f>VLOOKUP($A1470,'Medical Examinations'!$A$1:$P$2336,16,FALSE)</f>
        <v>Normal</v>
      </c>
      <c r="L1470" s="12">
        <f>VLOOKUP($A1470,'Hospitalisation Details'!$A$1:$U$2344,18,FALSE)</f>
        <v>29394</v>
      </c>
      <c r="M1470" s="21">
        <f>VLOOKUP($A1470,'Hospitalisation Details'!$A$1:$U$2344,21,FALSE)</f>
        <v>7160.09</v>
      </c>
      <c r="N1470" s="9" t="str">
        <f>VLOOKUP($A1470,'Hospitalisation Details'!$A$1:$U$2344,14,FALSE)</f>
        <v>tier - 2</v>
      </c>
      <c r="O1470" s="9" t="str">
        <f>VLOOKUP($A1470,'Hospitalisation Details'!$A$1:$U$2344,15,FALSE)</f>
        <v>tier - 2</v>
      </c>
      <c r="P1470" s="9" t="str">
        <f>VLOOKUP($A1470,'Hospitalisation Details'!$A$1:$U$2344,16,FALSE)</f>
        <v>R1011</v>
      </c>
      <c r="Q1470" s="9">
        <f>VLOOKUP($A1470,'Hospitalisation Details'!$A$1:$U$2344,20,FALSE)</f>
        <v>42</v>
      </c>
    </row>
    <row r="1471" spans="1:17" ht="15.75" x14ac:dyDescent="0.25">
      <c r="A1471" s="10" t="s">
        <v>901</v>
      </c>
      <c r="B1471" s="7" t="str">
        <f>VLOOKUP($A1471,'Customer Names'!$A$1:$E$2336,4,FALSE)</f>
        <v xml:space="preserve">  Mallory</v>
      </c>
      <c r="C1471" s="7">
        <f>VLOOKUP($A1471,'Medical Examinations'!$A$1:$P$2336,2,FALSE)</f>
        <v>28.31</v>
      </c>
      <c r="D1471" s="7">
        <f>VLOOKUP($A1471,'Medical Examinations'!$A$1:$P$2336,3,FALSE)</f>
        <v>7.48</v>
      </c>
      <c r="E1471" s="7" t="str">
        <f>VLOOKUP($A1471,'Medical Examinations'!$A$1:$P$2336,13,FALSE)</f>
        <v>Yes</v>
      </c>
      <c r="F1471" s="7" t="str">
        <f>VLOOKUP($A1471,'Medical Examinations'!$A$1:$P$2336,5,FALSE)</f>
        <v>No</v>
      </c>
      <c r="G1471" s="7" t="str">
        <f>VLOOKUP($A1471,'Medical Examinations'!$A$1:$P$2336,6,FALSE)</f>
        <v>No</v>
      </c>
      <c r="H1471" s="7" t="str">
        <f>VLOOKUP($A1471,'Medical Examinations'!$A$1:$P$2336,12,FALSE)</f>
        <v>0</v>
      </c>
      <c r="I1471" s="7" t="str">
        <f>VLOOKUP($A1471,'Medical Examinations'!$A$1:$P$2336,14,FALSE)</f>
        <v>No</v>
      </c>
      <c r="J1471" s="7" t="str">
        <f>VLOOKUP($A1471,'Medical Examinations'!$A$1:$P$2336,15,FALSE)</f>
        <v>Over weight</v>
      </c>
      <c r="K1471" s="7" t="str">
        <f>VLOOKUP($A1471,'Medical Examinations'!$A$1:$P$2336,16,FALSE)</f>
        <v>Diabetes</v>
      </c>
      <c r="L1471" s="12">
        <f>VLOOKUP($A1471,'Hospitalisation Details'!$A$1:$U$2344,18,FALSE)</f>
        <v>29784</v>
      </c>
      <c r="M1471" s="21">
        <f>VLOOKUP($A1471,'Hospitalisation Details'!$A$1:$U$2344,21,FALSE)</f>
        <v>7153.55</v>
      </c>
      <c r="N1471" s="9" t="str">
        <f>VLOOKUP($A1471,'Hospitalisation Details'!$A$1:$U$2344,14,FALSE)</f>
        <v>tier - 2</v>
      </c>
      <c r="O1471" s="9" t="str">
        <f>VLOOKUP($A1471,'Hospitalisation Details'!$A$1:$U$2344,15,FALSE)</f>
        <v>tier - 1</v>
      </c>
      <c r="P1471" s="9" t="str">
        <f>VLOOKUP($A1471,'Hospitalisation Details'!$A$1:$U$2344,16,FALSE)</f>
        <v>R1012</v>
      </c>
      <c r="Q1471" s="9">
        <f>VLOOKUP($A1471,'Hospitalisation Details'!$A$1:$U$2344,20,FALSE)</f>
        <v>41</v>
      </c>
    </row>
    <row r="1472" spans="1:17" ht="15.75" x14ac:dyDescent="0.25">
      <c r="A1472" s="10" t="s">
        <v>900</v>
      </c>
      <c r="B1472" s="7" t="str">
        <f>VLOOKUP($A1472,'Customer Names'!$A$1:$E$2336,4,FALSE)</f>
        <v xml:space="preserve">  Shawn E</v>
      </c>
      <c r="C1472" s="7">
        <f>VLOOKUP($A1472,'Medical Examinations'!$A$1:$P$2336,2,FALSE)</f>
        <v>38.06</v>
      </c>
      <c r="D1472" s="7">
        <f>VLOOKUP($A1472,'Medical Examinations'!$A$1:$P$2336,3,FALSE)</f>
        <v>10.74</v>
      </c>
      <c r="E1472" s="7" t="str">
        <f>VLOOKUP($A1472,'Medical Examinations'!$A$1:$P$2336,13,FALSE)</f>
        <v>No</v>
      </c>
      <c r="F1472" s="7" t="str">
        <f>VLOOKUP($A1472,'Medical Examinations'!$A$1:$P$2336,5,FALSE)</f>
        <v>No</v>
      </c>
      <c r="G1472" s="7" t="str">
        <f>VLOOKUP($A1472,'Medical Examinations'!$A$1:$P$2336,6,FALSE)</f>
        <v>No</v>
      </c>
      <c r="H1472" s="7" t="str">
        <f>VLOOKUP($A1472,'Medical Examinations'!$A$1:$P$2336,12,FALSE)</f>
        <v>0</v>
      </c>
      <c r="I1472" s="7" t="str">
        <f>VLOOKUP($A1472,'Medical Examinations'!$A$1:$P$2336,14,FALSE)</f>
        <v>No</v>
      </c>
      <c r="J1472" s="7" t="str">
        <f>VLOOKUP($A1472,'Medical Examinations'!$A$1:$P$2336,15,FALSE)</f>
        <v>Obesity</v>
      </c>
      <c r="K1472" s="7" t="str">
        <f>VLOOKUP($A1472,'Medical Examinations'!$A$1:$P$2336,16,FALSE)</f>
        <v>Diabetes</v>
      </c>
      <c r="L1472" s="12">
        <f>VLOOKUP($A1472,'Hospitalisation Details'!$A$1:$U$2344,18,FALSE)</f>
        <v>28739</v>
      </c>
      <c r="M1472" s="21">
        <f>VLOOKUP($A1472,'Hospitalisation Details'!$A$1:$U$2344,21,FALSE)</f>
        <v>7152.67</v>
      </c>
      <c r="N1472" s="9" t="str">
        <f>VLOOKUP($A1472,'Hospitalisation Details'!$A$1:$U$2344,14,FALSE)</f>
        <v>tier - 3</v>
      </c>
      <c r="O1472" s="9" t="str">
        <f>VLOOKUP($A1472,'Hospitalisation Details'!$A$1:$U$2344,15,FALSE)</f>
        <v>tier - 2</v>
      </c>
      <c r="P1472" s="9" t="str">
        <f>VLOOKUP($A1472,'Hospitalisation Details'!$A$1:$U$2344,16,FALSE)</f>
        <v>R1013</v>
      </c>
      <c r="Q1472" s="9">
        <f>VLOOKUP($A1472,'Hospitalisation Details'!$A$1:$U$2344,20,FALSE)</f>
        <v>44</v>
      </c>
    </row>
    <row r="1473" spans="1:17" ht="15.75" x14ac:dyDescent="0.25">
      <c r="A1473" s="10" t="s">
        <v>899</v>
      </c>
      <c r="B1473" s="7" t="str">
        <f>VLOOKUP($A1473,'Customer Names'!$A$1:$E$2336,4,FALSE)</f>
        <v xml:space="preserve">  Sarah E</v>
      </c>
      <c r="C1473" s="7">
        <f>VLOOKUP($A1473,'Medical Examinations'!$A$1:$P$2336,2,FALSE)</f>
        <v>28</v>
      </c>
      <c r="D1473" s="7">
        <f>VLOOKUP($A1473,'Medical Examinations'!$A$1:$P$2336,3,FALSE)</f>
        <v>5.19</v>
      </c>
      <c r="E1473" s="7" t="str">
        <f>VLOOKUP($A1473,'Medical Examinations'!$A$1:$P$2336,13,FALSE)</f>
        <v>No</v>
      </c>
      <c r="F1473" s="7" t="str">
        <f>VLOOKUP($A1473,'Medical Examinations'!$A$1:$P$2336,5,FALSE)</f>
        <v>No</v>
      </c>
      <c r="G1473" s="7" t="str">
        <f>VLOOKUP($A1473,'Medical Examinations'!$A$1:$P$2336,6,FALSE)</f>
        <v>No</v>
      </c>
      <c r="H1473" s="7">
        <f>VLOOKUP($A1473,'Medical Examinations'!$A$1:$P$2336,12,FALSE)</f>
        <v>1</v>
      </c>
      <c r="I1473" s="7" t="str">
        <f>VLOOKUP($A1473,'Medical Examinations'!$A$1:$P$2336,14,FALSE)</f>
        <v>No</v>
      </c>
      <c r="J1473" s="7" t="str">
        <f>VLOOKUP($A1473,'Medical Examinations'!$A$1:$P$2336,15,FALSE)</f>
        <v>Over weight</v>
      </c>
      <c r="K1473" s="7" t="str">
        <f>VLOOKUP($A1473,'Medical Examinations'!$A$1:$P$2336,16,FALSE)</f>
        <v>Normal</v>
      </c>
      <c r="L1473" s="12">
        <f>VLOOKUP($A1473,'Hospitalisation Details'!$A$1:$U$2344,18,FALSE)</f>
        <v>30862</v>
      </c>
      <c r="M1473" s="21">
        <f>VLOOKUP($A1473,'Hospitalisation Details'!$A$1:$U$2344,21,FALSE)</f>
        <v>7151.09</v>
      </c>
      <c r="N1473" s="9" t="str">
        <f>VLOOKUP($A1473,'Hospitalisation Details'!$A$1:$U$2344,14,FALSE)</f>
        <v>tier - 2</v>
      </c>
      <c r="O1473" s="9" t="str">
        <f>VLOOKUP($A1473,'Hospitalisation Details'!$A$1:$U$2344,15,FALSE)</f>
        <v>tier - 2</v>
      </c>
      <c r="P1473" s="9" t="str">
        <f>VLOOKUP($A1473,'Hospitalisation Details'!$A$1:$U$2344,16,FALSE)</f>
        <v>R1011</v>
      </c>
      <c r="Q1473" s="9">
        <f>VLOOKUP($A1473,'Hospitalisation Details'!$A$1:$U$2344,20,FALSE)</f>
        <v>38</v>
      </c>
    </row>
    <row r="1474" spans="1:17" ht="15.75" x14ac:dyDescent="0.25">
      <c r="A1474" s="10" t="s">
        <v>898</v>
      </c>
      <c r="B1474" s="7" t="str">
        <f>VLOOKUP($A1474,'Customer Names'!$A$1:$E$2336,4,FALSE)</f>
        <v xml:space="preserve">  Josh</v>
      </c>
      <c r="C1474" s="7">
        <f>VLOOKUP($A1474,'Medical Examinations'!$A$1:$P$2336,2,FALSE)</f>
        <v>34.32</v>
      </c>
      <c r="D1474" s="7">
        <f>VLOOKUP($A1474,'Medical Examinations'!$A$1:$P$2336,3,FALSE)</f>
        <v>9.17</v>
      </c>
      <c r="E1474" s="7" t="str">
        <f>VLOOKUP($A1474,'Medical Examinations'!$A$1:$P$2336,13,FALSE)</f>
        <v>No</v>
      </c>
      <c r="F1474" s="7" t="str">
        <f>VLOOKUP($A1474,'Medical Examinations'!$A$1:$P$2336,5,FALSE)</f>
        <v>No</v>
      </c>
      <c r="G1474" s="7" t="str">
        <f>VLOOKUP($A1474,'Medical Examinations'!$A$1:$P$2336,6,FALSE)</f>
        <v>No</v>
      </c>
      <c r="H1474" s="7" t="str">
        <f>VLOOKUP($A1474,'Medical Examinations'!$A$1:$P$2336,12,FALSE)</f>
        <v>0</v>
      </c>
      <c r="I1474" s="7" t="str">
        <f>VLOOKUP($A1474,'Medical Examinations'!$A$1:$P$2336,14,FALSE)</f>
        <v>No</v>
      </c>
      <c r="J1474" s="7" t="str">
        <f>VLOOKUP($A1474,'Medical Examinations'!$A$1:$P$2336,15,FALSE)</f>
        <v>Obesity</v>
      </c>
      <c r="K1474" s="7" t="str">
        <f>VLOOKUP($A1474,'Medical Examinations'!$A$1:$P$2336,16,FALSE)</f>
        <v>Diabetes</v>
      </c>
      <c r="L1474" s="12">
        <f>VLOOKUP($A1474,'Hospitalisation Details'!$A$1:$U$2344,18,FALSE)</f>
        <v>28701</v>
      </c>
      <c r="M1474" s="21">
        <f>VLOOKUP($A1474,'Hospitalisation Details'!$A$1:$U$2344,21,FALSE)</f>
        <v>7147.47</v>
      </c>
      <c r="N1474" s="9" t="str">
        <f>VLOOKUP($A1474,'Hospitalisation Details'!$A$1:$U$2344,14,FALSE)</f>
        <v>tier - 2</v>
      </c>
      <c r="O1474" s="9" t="str">
        <f>VLOOKUP($A1474,'Hospitalisation Details'!$A$1:$U$2344,15,FALSE)</f>
        <v>tier - 3</v>
      </c>
      <c r="P1474" s="9" t="str">
        <f>VLOOKUP($A1474,'Hospitalisation Details'!$A$1:$U$2344,16,FALSE)</f>
        <v>R1013</v>
      </c>
      <c r="Q1474" s="9">
        <f>VLOOKUP($A1474,'Hospitalisation Details'!$A$1:$U$2344,20,FALSE)</f>
        <v>44</v>
      </c>
    </row>
    <row r="1475" spans="1:17" ht="15.75" x14ac:dyDescent="0.25">
      <c r="A1475" s="10" t="s">
        <v>897</v>
      </c>
      <c r="B1475" s="7" t="str">
        <f>VLOOKUP($A1475,'Customer Names'!$A$1:$E$2336,4,FALSE)</f>
        <v xml:space="preserve">  Johann A</v>
      </c>
      <c r="C1475" s="7">
        <f>VLOOKUP($A1475,'Medical Examinations'!$A$1:$P$2336,2,FALSE)</f>
        <v>22.3</v>
      </c>
      <c r="D1475" s="7">
        <f>VLOOKUP($A1475,'Medical Examinations'!$A$1:$P$2336,3,FALSE)</f>
        <v>4.95</v>
      </c>
      <c r="E1475" s="7" t="str">
        <f>VLOOKUP($A1475,'Medical Examinations'!$A$1:$P$2336,13,FALSE)</f>
        <v>Yes</v>
      </c>
      <c r="F1475" s="7" t="str">
        <f>VLOOKUP($A1475,'Medical Examinations'!$A$1:$P$2336,5,FALSE)</f>
        <v>No</v>
      </c>
      <c r="G1475" s="7" t="str">
        <f>VLOOKUP($A1475,'Medical Examinations'!$A$1:$P$2336,6,FALSE)</f>
        <v>No</v>
      </c>
      <c r="H1475" s="7" t="str">
        <f>VLOOKUP($A1475,'Medical Examinations'!$A$1:$P$2336,12,FALSE)</f>
        <v>0</v>
      </c>
      <c r="I1475" s="7" t="str">
        <f>VLOOKUP($A1475,'Medical Examinations'!$A$1:$P$2336,14,FALSE)</f>
        <v>No</v>
      </c>
      <c r="J1475" s="7" t="str">
        <f>VLOOKUP($A1475,'Medical Examinations'!$A$1:$P$2336,15,FALSE)</f>
        <v>Normal weight</v>
      </c>
      <c r="K1475" s="7" t="str">
        <f>VLOOKUP($A1475,'Medical Examinations'!$A$1:$P$2336,16,FALSE)</f>
        <v>Normal</v>
      </c>
      <c r="L1475" s="12">
        <f>VLOOKUP($A1475,'Hospitalisation Details'!$A$1:$U$2344,18,FALSE)</f>
        <v>27935</v>
      </c>
      <c r="M1475" s="21">
        <f>VLOOKUP($A1475,'Hospitalisation Details'!$A$1:$U$2344,21,FALSE)</f>
        <v>7147.11</v>
      </c>
      <c r="N1475" s="9" t="str">
        <f>VLOOKUP($A1475,'Hospitalisation Details'!$A$1:$U$2344,14,FALSE)</f>
        <v>tier - 3</v>
      </c>
      <c r="O1475" s="9" t="str">
        <f>VLOOKUP($A1475,'Hospitalisation Details'!$A$1:$U$2344,15,FALSE)</f>
        <v>tier - 2</v>
      </c>
      <c r="P1475" s="9" t="str">
        <f>VLOOKUP($A1475,'Hospitalisation Details'!$A$1:$U$2344,16,FALSE)</f>
        <v>R1011</v>
      </c>
      <c r="Q1475" s="9">
        <f>VLOOKUP($A1475,'Hospitalisation Details'!$A$1:$U$2344,20,FALSE)</f>
        <v>46</v>
      </c>
    </row>
    <row r="1476" spans="1:17" ht="15.75" x14ac:dyDescent="0.25">
      <c r="A1476" s="10" t="s">
        <v>896</v>
      </c>
      <c r="B1476" s="7" t="str">
        <f>VLOOKUP($A1476,'Customer Names'!$A$1:$E$2336,4,FALSE)</f>
        <v xml:space="preserve">  Robin M</v>
      </c>
      <c r="C1476" s="7">
        <f>VLOOKUP($A1476,'Medical Examinations'!$A$1:$P$2336,2,FALSE)</f>
        <v>27.835000000000001</v>
      </c>
      <c r="D1476" s="7">
        <f>VLOOKUP($A1476,'Medical Examinations'!$A$1:$P$2336,3,FALSE)</f>
        <v>6.03</v>
      </c>
      <c r="E1476" s="7" t="str">
        <f>VLOOKUP($A1476,'Medical Examinations'!$A$1:$P$2336,13,FALSE)</f>
        <v>No</v>
      </c>
      <c r="F1476" s="7" t="str">
        <f>VLOOKUP($A1476,'Medical Examinations'!$A$1:$P$2336,5,FALSE)</f>
        <v>No</v>
      </c>
      <c r="G1476" s="7" t="str">
        <f>VLOOKUP($A1476,'Medical Examinations'!$A$1:$P$2336,6,FALSE)</f>
        <v>No</v>
      </c>
      <c r="H1476" s="7">
        <f>VLOOKUP($A1476,'Medical Examinations'!$A$1:$P$2336,12,FALSE)</f>
        <v>1</v>
      </c>
      <c r="I1476" s="7" t="str">
        <f>VLOOKUP($A1476,'Medical Examinations'!$A$1:$P$2336,14,FALSE)</f>
        <v>No</v>
      </c>
      <c r="J1476" s="7" t="str">
        <f>VLOOKUP($A1476,'Medical Examinations'!$A$1:$P$2336,15,FALSE)</f>
        <v>Over weight</v>
      </c>
      <c r="K1476" s="7" t="str">
        <f>VLOOKUP($A1476,'Medical Examinations'!$A$1:$P$2336,16,FALSE)</f>
        <v>Prediabetes</v>
      </c>
      <c r="L1476" s="12">
        <f>VLOOKUP($A1476,'Hospitalisation Details'!$A$1:$U$2344,18,FALSE)</f>
        <v>31007</v>
      </c>
      <c r="M1476" s="21">
        <f>VLOOKUP($A1476,'Hospitalisation Details'!$A$1:$U$2344,21,FALSE)</f>
        <v>7144.86</v>
      </c>
      <c r="N1476" s="9" t="str">
        <f>VLOOKUP($A1476,'Hospitalisation Details'!$A$1:$U$2344,14,FALSE)</f>
        <v>tier - 2</v>
      </c>
      <c r="O1476" s="9" t="str">
        <f>VLOOKUP($A1476,'Hospitalisation Details'!$A$1:$U$2344,15,FALSE)</f>
        <v>tier - 2</v>
      </c>
      <c r="P1476" s="9" t="str">
        <f>VLOOKUP($A1476,'Hospitalisation Details'!$A$1:$U$2344,16,FALSE)</f>
        <v>R1024</v>
      </c>
      <c r="Q1476" s="9">
        <f>VLOOKUP($A1476,'Hospitalisation Details'!$A$1:$U$2344,20,FALSE)</f>
        <v>38</v>
      </c>
    </row>
    <row r="1477" spans="1:17" ht="15.75" x14ac:dyDescent="0.25">
      <c r="A1477" s="10" t="s">
        <v>895</v>
      </c>
      <c r="B1477" s="7" t="str">
        <f>VLOOKUP($A1477,'Customer Names'!$A$1:$E$2336,4,FALSE)</f>
        <v xml:space="preserve">  Kyle K</v>
      </c>
      <c r="C1477" s="7">
        <f>VLOOKUP($A1477,'Medical Examinations'!$A$1:$P$2336,2,FALSE)</f>
        <v>39.229999999999997</v>
      </c>
      <c r="D1477" s="7">
        <f>VLOOKUP($A1477,'Medical Examinations'!$A$1:$P$2336,3,FALSE)</f>
        <v>5.36</v>
      </c>
      <c r="E1477" s="7" t="str">
        <f>VLOOKUP($A1477,'Medical Examinations'!$A$1:$P$2336,13,FALSE)</f>
        <v>No</v>
      </c>
      <c r="F1477" s="7" t="str">
        <f>VLOOKUP($A1477,'Medical Examinations'!$A$1:$P$2336,5,FALSE)</f>
        <v>No</v>
      </c>
      <c r="G1477" s="7" t="str">
        <f>VLOOKUP($A1477,'Medical Examinations'!$A$1:$P$2336,6,FALSE)</f>
        <v>No</v>
      </c>
      <c r="H1477" s="7" t="str">
        <f>VLOOKUP($A1477,'Medical Examinations'!$A$1:$P$2336,12,FALSE)</f>
        <v>0</v>
      </c>
      <c r="I1477" s="7" t="str">
        <f>VLOOKUP($A1477,'Medical Examinations'!$A$1:$P$2336,14,FALSE)</f>
        <v>No</v>
      </c>
      <c r="J1477" s="7" t="str">
        <f>VLOOKUP($A1477,'Medical Examinations'!$A$1:$P$2336,15,FALSE)</f>
        <v>Obesity</v>
      </c>
      <c r="K1477" s="7" t="str">
        <f>VLOOKUP($A1477,'Medical Examinations'!$A$1:$P$2336,16,FALSE)</f>
        <v>Normal</v>
      </c>
      <c r="L1477" s="12">
        <f>VLOOKUP($A1477,'Hospitalisation Details'!$A$1:$U$2344,18,FALSE)</f>
        <v>36380</v>
      </c>
      <c r="M1477" s="21">
        <f>VLOOKUP($A1477,'Hospitalisation Details'!$A$1:$U$2344,21,FALSE)</f>
        <v>7144.4</v>
      </c>
      <c r="N1477" s="9" t="str">
        <f>VLOOKUP($A1477,'Hospitalisation Details'!$A$1:$U$2344,14,FALSE)</f>
        <v>tier - 2</v>
      </c>
      <c r="O1477" s="9" t="str">
        <f>VLOOKUP($A1477,'Hospitalisation Details'!$A$1:$U$2344,15,FALSE)</f>
        <v>tier - 1</v>
      </c>
      <c r="P1477" s="9" t="str">
        <f>VLOOKUP($A1477,'Hospitalisation Details'!$A$1:$U$2344,16,FALSE)</f>
        <v>R1022</v>
      </c>
      <c r="Q1477" s="9">
        <f>VLOOKUP($A1477,'Hospitalisation Details'!$A$1:$U$2344,20,FALSE)</f>
        <v>23</v>
      </c>
    </row>
    <row r="1478" spans="1:17" ht="15.75" x14ac:dyDescent="0.25">
      <c r="A1478" s="10" t="s">
        <v>894</v>
      </c>
      <c r="B1478" s="7" t="str">
        <f>VLOOKUP($A1478,'Customer Names'!$A$1:$E$2336,4,FALSE)</f>
        <v xml:space="preserve">  Alison</v>
      </c>
      <c r="C1478" s="7">
        <f>VLOOKUP($A1478,'Medical Examinations'!$A$1:$P$2336,2,FALSE)</f>
        <v>19.95</v>
      </c>
      <c r="D1478" s="7">
        <f>VLOOKUP($A1478,'Medical Examinations'!$A$1:$P$2336,3,FALSE)</f>
        <v>6.11</v>
      </c>
      <c r="E1478" s="7" t="str">
        <f>VLOOKUP($A1478,'Medical Examinations'!$A$1:$P$2336,13,FALSE)</f>
        <v>No</v>
      </c>
      <c r="F1478" s="7" t="str">
        <f>VLOOKUP($A1478,'Medical Examinations'!$A$1:$P$2336,5,FALSE)</f>
        <v>No</v>
      </c>
      <c r="G1478" s="7" t="str">
        <f>VLOOKUP($A1478,'Medical Examinations'!$A$1:$P$2336,6,FALSE)</f>
        <v>No</v>
      </c>
      <c r="H1478" s="7">
        <f>VLOOKUP($A1478,'Medical Examinations'!$A$1:$P$2336,12,FALSE)</f>
        <v>1</v>
      </c>
      <c r="I1478" s="7" t="str">
        <f>VLOOKUP($A1478,'Medical Examinations'!$A$1:$P$2336,14,FALSE)</f>
        <v>No</v>
      </c>
      <c r="J1478" s="7" t="str">
        <f>VLOOKUP($A1478,'Medical Examinations'!$A$1:$P$2336,15,FALSE)</f>
        <v>Normal weight</v>
      </c>
      <c r="K1478" s="7" t="str">
        <f>VLOOKUP($A1478,'Medical Examinations'!$A$1:$P$2336,16,FALSE)</f>
        <v>Prediabetes</v>
      </c>
      <c r="L1478" s="12">
        <f>VLOOKUP($A1478,'Hospitalisation Details'!$A$1:$U$2344,18,FALSE)</f>
        <v>30870</v>
      </c>
      <c r="M1478" s="21">
        <f>VLOOKUP($A1478,'Hospitalisation Details'!$A$1:$U$2344,21,FALSE)</f>
        <v>7133.9</v>
      </c>
      <c r="N1478" s="9" t="str">
        <f>VLOOKUP($A1478,'Hospitalisation Details'!$A$1:$U$2344,14,FALSE)</f>
        <v>tier - 2</v>
      </c>
      <c r="O1478" s="9" t="str">
        <f>VLOOKUP($A1478,'Hospitalisation Details'!$A$1:$U$2344,15,FALSE)</f>
        <v>tier - 1</v>
      </c>
      <c r="P1478" s="9" t="str">
        <f>VLOOKUP($A1478,'Hospitalisation Details'!$A$1:$U$2344,16,FALSE)</f>
        <v>R1024</v>
      </c>
      <c r="Q1478" s="9">
        <f>VLOOKUP($A1478,'Hospitalisation Details'!$A$1:$U$2344,20,FALSE)</f>
        <v>38</v>
      </c>
    </row>
    <row r="1479" spans="1:17" ht="15.75" x14ac:dyDescent="0.25">
      <c r="A1479" s="10" t="s">
        <v>893</v>
      </c>
      <c r="B1479" s="7" t="str">
        <f>VLOOKUP($A1479,'Customer Names'!$A$1:$E$2336,4,FALSE)</f>
        <v xml:space="preserve">  Michael A</v>
      </c>
      <c r="C1479" s="7">
        <f>VLOOKUP($A1479,'Medical Examinations'!$A$1:$P$2336,2,FALSE)</f>
        <v>34.64</v>
      </c>
      <c r="D1479" s="7">
        <f>VLOOKUP($A1479,'Medical Examinations'!$A$1:$P$2336,3,FALSE)</f>
        <v>4.88</v>
      </c>
      <c r="E1479" s="7" t="str">
        <f>VLOOKUP($A1479,'Medical Examinations'!$A$1:$P$2336,13,FALSE)</f>
        <v>No</v>
      </c>
      <c r="F1479" s="7" t="str">
        <f>VLOOKUP($A1479,'Medical Examinations'!$A$1:$P$2336,5,FALSE)</f>
        <v>No</v>
      </c>
      <c r="G1479" s="7" t="str">
        <f>VLOOKUP($A1479,'Medical Examinations'!$A$1:$P$2336,6,FALSE)</f>
        <v>Yes</v>
      </c>
      <c r="H1479" s="7">
        <f>VLOOKUP($A1479,'Medical Examinations'!$A$1:$P$2336,12,FALSE)</f>
        <v>1</v>
      </c>
      <c r="I1479" s="7" t="str">
        <f>VLOOKUP($A1479,'Medical Examinations'!$A$1:$P$2336,14,FALSE)</f>
        <v>No</v>
      </c>
      <c r="J1479" s="7" t="str">
        <f>VLOOKUP($A1479,'Medical Examinations'!$A$1:$P$2336,15,FALSE)</f>
        <v>Obesity</v>
      </c>
      <c r="K1479" s="7" t="str">
        <f>VLOOKUP($A1479,'Medical Examinations'!$A$1:$P$2336,16,FALSE)</f>
        <v>Normal</v>
      </c>
      <c r="L1479" s="12">
        <f>VLOOKUP($A1479,'Hospitalisation Details'!$A$1:$U$2344,18,FALSE)</f>
        <v>34182</v>
      </c>
      <c r="M1479" s="21">
        <f>VLOOKUP($A1479,'Hospitalisation Details'!$A$1:$U$2344,21,FALSE)</f>
        <v>7128.64</v>
      </c>
      <c r="N1479" s="9" t="str">
        <f>VLOOKUP($A1479,'Hospitalisation Details'!$A$1:$U$2344,14,FALSE)</f>
        <v>tier - 2</v>
      </c>
      <c r="O1479" s="9" t="str">
        <f>VLOOKUP($A1479,'Hospitalisation Details'!$A$1:$U$2344,15,FALSE)</f>
        <v>tier - 2</v>
      </c>
      <c r="P1479" s="9" t="str">
        <f>VLOOKUP($A1479,'Hospitalisation Details'!$A$1:$U$2344,16,FALSE)</f>
        <v>R1021</v>
      </c>
      <c r="Q1479" s="9">
        <f>VLOOKUP($A1479,'Hospitalisation Details'!$A$1:$U$2344,20,FALSE)</f>
        <v>29</v>
      </c>
    </row>
    <row r="1480" spans="1:17" ht="15.75" x14ac:dyDescent="0.25">
      <c r="A1480" s="10" t="s">
        <v>892</v>
      </c>
      <c r="B1480" s="7" t="str">
        <f>VLOOKUP($A1480,'Customer Names'!$A$1:$E$2336,4,FALSE)</f>
        <v xml:space="preserve">  Byron A</v>
      </c>
      <c r="C1480" s="7">
        <f>VLOOKUP($A1480,'Medical Examinations'!$A$1:$P$2336,2,FALSE)</f>
        <v>18.75</v>
      </c>
      <c r="D1480" s="7">
        <f>VLOOKUP($A1480,'Medical Examinations'!$A$1:$P$2336,3,FALSE)</f>
        <v>6.72</v>
      </c>
      <c r="E1480" s="7" t="str">
        <f>VLOOKUP($A1480,'Medical Examinations'!$A$1:$P$2336,13,FALSE)</f>
        <v>No</v>
      </c>
      <c r="F1480" s="7" t="str">
        <f>VLOOKUP($A1480,'Medical Examinations'!$A$1:$P$2336,5,FALSE)</f>
        <v>No</v>
      </c>
      <c r="G1480" s="7" t="str">
        <f>VLOOKUP($A1480,'Medical Examinations'!$A$1:$P$2336,6,FALSE)</f>
        <v>No</v>
      </c>
      <c r="H1480" s="7" t="str">
        <f>VLOOKUP($A1480,'Medical Examinations'!$A$1:$P$2336,12,FALSE)</f>
        <v>0</v>
      </c>
      <c r="I1480" s="7" t="str">
        <f>VLOOKUP($A1480,'Medical Examinations'!$A$1:$P$2336,14,FALSE)</f>
        <v>No</v>
      </c>
      <c r="J1480" s="7" t="str">
        <f>VLOOKUP($A1480,'Medical Examinations'!$A$1:$P$2336,15,FALSE)</f>
        <v>Normal weight</v>
      </c>
      <c r="K1480" s="7" t="str">
        <f>VLOOKUP($A1480,'Medical Examinations'!$A$1:$P$2336,16,FALSE)</f>
        <v>Diabetes</v>
      </c>
      <c r="L1480" s="12">
        <f>VLOOKUP($A1480,'Hospitalisation Details'!$A$1:$U$2344,18,FALSE)</f>
        <v>25018</v>
      </c>
      <c r="M1480" s="21">
        <f>VLOOKUP($A1480,'Hospitalisation Details'!$A$1:$U$2344,21,FALSE)</f>
        <v>7125.25</v>
      </c>
      <c r="N1480" s="9" t="str">
        <f>VLOOKUP($A1480,'Hospitalisation Details'!$A$1:$U$2344,14,FALSE)</f>
        <v>tier - 3</v>
      </c>
      <c r="O1480" s="9" t="str">
        <f>VLOOKUP($A1480,'Hospitalisation Details'!$A$1:$U$2344,15,FALSE)</f>
        <v>tier - 2</v>
      </c>
      <c r="P1480" s="9" t="str">
        <f>VLOOKUP($A1480,'Hospitalisation Details'!$A$1:$U$2344,16,FALSE)</f>
        <v>R1013</v>
      </c>
      <c r="Q1480" s="9">
        <f>VLOOKUP($A1480,'Hospitalisation Details'!$A$1:$U$2344,20,FALSE)</f>
        <v>54</v>
      </c>
    </row>
    <row r="1481" spans="1:17" ht="15.75" x14ac:dyDescent="0.25">
      <c r="A1481" s="10" t="s">
        <v>891</v>
      </c>
      <c r="B1481" s="7" t="str">
        <f>VLOOKUP($A1481,'Customer Names'!$A$1:$E$2336,4,FALSE)</f>
        <v xml:space="preserve">  Carine A</v>
      </c>
      <c r="C1481" s="7">
        <f>VLOOKUP($A1481,'Medical Examinations'!$A$1:$P$2336,2,FALSE)</f>
        <v>26.48</v>
      </c>
      <c r="D1481" s="7">
        <f>VLOOKUP($A1481,'Medical Examinations'!$A$1:$P$2336,3,FALSE)</f>
        <v>4.2</v>
      </c>
      <c r="E1481" s="7" t="str">
        <f>VLOOKUP($A1481,'Medical Examinations'!$A$1:$P$2336,13,FALSE)</f>
        <v>No</v>
      </c>
      <c r="F1481" s="7" t="str">
        <f>VLOOKUP($A1481,'Medical Examinations'!$A$1:$P$2336,5,FALSE)</f>
        <v>No</v>
      </c>
      <c r="G1481" s="7" t="str">
        <f>VLOOKUP($A1481,'Medical Examinations'!$A$1:$P$2336,6,FALSE)</f>
        <v>No</v>
      </c>
      <c r="H1481" s="7">
        <f>VLOOKUP($A1481,'Medical Examinations'!$A$1:$P$2336,12,FALSE)</f>
        <v>1</v>
      </c>
      <c r="I1481" s="7" t="str">
        <f>VLOOKUP($A1481,'Medical Examinations'!$A$1:$P$2336,14,FALSE)</f>
        <v>No</v>
      </c>
      <c r="J1481" s="7" t="str">
        <f>VLOOKUP($A1481,'Medical Examinations'!$A$1:$P$2336,15,FALSE)</f>
        <v>Over weight</v>
      </c>
      <c r="K1481" s="7" t="str">
        <f>VLOOKUP($A1481,'Medical Examinations'!$A$1:$P$2336,16,FALSE)</f>
        <v>Normal</v>
      </c>
      <c r="L1481" s="12">
        <f>VLOOKUP($A1481,'Hospitalisation Details'!$A$1:$U$2344,18,FALSE)</f>
        <v>32000</v>
      </c>
      <c r="M1481" s="21">
        <f>VLOOKUP($A1481,'Hospitalisation Details'!$A$1:$U$2344,21,FALSE)</f>
        <v>7106.81</v>
      </c>
      <c r="N1481" s="9" t="str">
        <f>VLOOKUP($A1481,'Hospitalisation Details'!$A$1:$U$2344,14,FALSE)</f>
        <v>tier - 2</v>
      </c>
      <c r="O1481" s="9" t="str">
        <f>VLOOKUP($A1481,'Hospitalisation Details'!$A$1:$U$2344,15,FALSE)</f>
        <v>tier - 1</v>
      </c>
      <c r="P1481" s="9" t="str">
        <f>VLOOKUP($A1481,'Hospitalisation Details'!$A$1:$U$2344,16,FALSE)</f>
        <v>R1012</v>
      </c>
      <c r="Q1481" s="9">
        <f>VLOOKUP($A1481,'Hospitalisation Details'!$A$1:$U$2344,20,FALSE)</f>
        <v>35</v>
      </c>
    </row>
    <row r="1482" spans="1:17" ht="15.75" x14ac:dyDescent="0.25">
      <c r="A1482" s="10" t="s">
        <v>890</v>
      </c>
      <c r="B1482" s="7" t="str">
        <f>VLOOKUP($A1482,'Customer Names'!$A$1:$E$2336,4,FALSE)</f>
        <v xml:space="preserve">  Nathaniel</v>
      </c>
      <c r="C1482" s="7">
        <f>VLOOKUP($A1482,'Medical Examinations'!$A$1:$P$2336,2,FALSE)</f>
        <v>34.83</v>
      </c>
      <c r="D1482" s="7">
        <f>VLOOKUP($A1482,'Medical Examinations'!$A$1:$P$2336,3,FALSE)</f>
        <v>5.79</v>
      </c>
      <c r="E1482" s="7" t="str">
        <f>VLOOKUP($A1482,'Medical Examinations'!$A$1:$P$2336,13,FALSE)</f>
        <v>No</v>
      </c>
      <c r="F1482" s="7" t="str">
        <f>VLOOKUP($A1482,'Medical Examinations'!$A$1:$P$2336,5,FALSE)</f>
        <v>No</v>
      </c>
      <c r="G1482" s="7" t="str">
        <f>VLOOKUP($A1482,'Medical Examinations'!$A$1:$P$2336,6,FALSE)</f>
        <v>No</v>
      </c>
      <c r="H1482" s="7">
        <f>VLOOKUP($A1482,'Medical Examinations'!$A$1:$P$2336,12,FALSE)</f>
        <v>1</v>
      </c>
      <c r="I1482" s="7" t="str">
        <f>VLOOKUP($A1482,'Medical Examinations'!$A$1:$P$2336,14,FALSE)</f>
        <v>No</v>
      </c>
      <c r="J1482" s="7" t="str">
        <f>VLOOKUP($A1482,'Medical Examinations'!$A$1:$P$2336,15,FALSE)</f>
        <v>Obesity</v>
      </c>
      <c r="K1482" s="7" t="str">
        <f>VLOOKUP($A1482,'Medical Examinations'!$A$1:$P$2336,16,FALSE)</f>
        <v>Prediabetes</v>
      </c>
      <c r="L1482" s="12">
        <f>VLOOKUP($A1482,'Hospitalisation Details'!$A$1:$U$2344,18,FALSE)</f>
        <v>33773</v>
      </c>
      <c r="M1482" s="21">
        <f>VLOOKUP($A1482,'Hospitalisation Details'!$A$1:$U$2344,21,FALSE)</f>
        <v>7096.98</v>
      </c>
      <c r="N1482" s="9" t="str">
        <f>VLOOKUP($A1482,'Hospitalisation Details'!$A$1:$U$2344,14,FALSE)</f>
        <v>tier - 2</v>
      </c>
      <c r="O1482" s="9" t="str">
        <f>VLOOKUP($A1482,'Hospitalisation Details'!$A$1:$U$2344,15,FALSE)</f>
        <v>tier - 2</v>
      </c>
      <c r="P1482" s="9" t="str">
        <f>VLOOKUP($A1482,'Hospitalisation Details'!$A$1:$U$2344,16,FALSE)</f>
        <v>R1012</v>
      </c>
      <c r="Q1482" s="9">
        <f>VLOOKUP($A1482,'Hospitalisation Details'!$A$1:$U$2344,20,FALSE)</f>
        <v>30</v>
      </c>
    </row>
    <row r="1483" spans="1:17" ht="15.75" x14ac:dyDescent="0.25">
      <c r="A1483" s="10" t="s">
        <v>889</v>
      </c>
      <c r="B1483" s="7" t="str">
        <f>VLOOKUP($A1483,'Customer Names'!$A$1:$E$2336,4,FALSE)</f>
        <v xml:space="preserve">  Lindsay A</v>
      </c>
      <c r="C1483" s="7">
        <f>VLOOKUP($A1483,'Medical Examinations'!$A$1:$P$2336,2,FALSE)</f>
        <v>25.46</v>
      </c>
      <c r="D1483" s="7">
        <f>VLOOKUP($A1483,'Medical Examinations'!$A$1:$P$2336,3,FALSE)</f>
        <v>4.29</v>
      </c>
      <c r="E1483" s="7" t="str">
        <f>VLOOKUP($A1483,'Medical Examinations'!$A$1:$P$2336,13,FALSE)</f>
        <v>No</v>
      </c>
      <c r="F1483" s="7" t="str">
        <f>VLOOKUP($A1483,'Medical Examinations'!$A$1:$P$2336,5,FALSE)</f>
        <v>No</v>
      </c>
      <c r="G1483" s="7" t="str">
        <f>VLOOKUP($A1483,'Medical Examinations'!$A$1:$P$2336,6,FALSE)</f>
        <v>No</v>
      </c>
      <c r="H1483" s="7" t="str">
        <f>VLOOKUP($A1483,'Medical Examinations'!$A$1:$P$2336,12,FALSE)</f>
        <v>0</v>
      </c>
      <c r="I1483" s="7" t="str">
        <f>VLOOKUP($A1483,'Medical Examinations'!$A$1:$P$2336,14,FALSE)</f>
        <v>No</v>
      </c>
      <c r="J1483" s="7" t="str">
        <f>VLOOKUP($A1483,'Medical Examinations'!$A$1:$P$2336,15,FALSE)</f>
        <v>Over weight</v>
      </c>
      <c r="K1483" s="7" t="str">
        <f>VLOOKUP($A1483,'Medical Examinations'!$A$1:$P$2336,16,FALSE)</f>
        <v>Normal</v>
      </c>
      <c r="L1483" s="12">
        <f>VLOOKUP($A1483,'Hospitalisation Details'!$A$1:$U$2344,18,FALSE)</f>
        <v>30230</v>
      </c>
      <c r="M1483" s="21">
        <f>VLOOKUP($A1483,'Hospitalisation Details'!$A$1:$U$2344,21,FALSE)</f>
        <v>7077.19</v>
      </c>
      <c r="N1483" s="9" t="str">
        <f>VLOOKUP($A1483,'Hospitalisation Details'!$A$1:$U$2344,14,FALSE)</f>
        <v>tier - 2</v>
      </c>
      <c r="O1483" s="9" t="str">
        <f>VLOOKUP($A1483,'Hospitalisation Details'!$A$1:$U$2344,15,FALSE)</f>
        <v>tier - 3</v>
      </c>
      <c r="P1483" s="9" t="str">
        <f>VLOOKUP($A1483,'Hospitalisation Details'!$A$1:$U$2344,16,FALSE)</f>
        <v>R1024</v>
      </c>
      <c r="Q1483" s="9">
        <f>VLOOKUP($A1483,'Hospitalisation Details'!$A$1:$U$2344,20,FALSE)</f>
        <v>40</v>
      </c>
    </row>
    <row r="1484" spans="1:17" ht="15.75" x14ac:dyDescent="0.25">
      <c r="A1484" s="10" t="s">
        <v>888</v>
      </c>
      <c r="B1484" s="7" t="str">
        <f>VLOOKUP($A1484,'Customer Names'!$A$1:$E$2336,4,FALSE)</f>
        <v xml:space="preserve">  Justin R</v>
      </c>
      <c r="C1484" s="7">
        <f>VLOOKUP($A1484,'Medical Examinations'!$A$1:$P$2336,2,FALSE)</f>
        <v>23.31</v>
      </c>
      <c r="D1484" s="7">
        <f>VLOOKUP($A1484,'Medical Examinations'!$A$1:$P$2336,3,FALSE)</f>
        <v>8.27</v>
      </c>
      <c r="E1484" s="7" t="str">
        <f>VLOOKUP($A1484,'Medical Examinations'!$A$1:$P$2336,13,FALSE)</f>
        <v>No</v>
      </c>
      <c r="F1484" s="7" t="str">
        <f>VLOOKUP($A1484,'Medical Examinations'!$A$1:$P$2336,5,FALSE)</f>
        <v>No</v>
      </c>
      <c r="G1484" s="7" t="str">
        <f>VLOOKUP($A1484,'Medical Examinations'!$A$1:$P$2336,6,FALSE)</f>
        <v>No</v>
      </c>
      <c r="H1484" s="7" t="str">
        <f>VLOOKUP($A1484,'Medical Examinations'!$A$1:$P$2336,12,FALSE)</f>
        <v>0</v>
      </c>
      <c r="I1484" s="7" t="str">
        <f>VLOOKUP($A1484,'Medical Examinations'!$A$1:$P$2336,14,FALSE)</f>
        <v>No</v>
      </c>
      <c r="J1484" s="7" t="str">
        <f>VLOOKUP($A1484,'Medical Examinations'!$A$1:$P$2336,15,FALSE)</f>
        <v>Normal weight</v>
      </c>
      <c r="K1484" s="7" t="str">
        <f>VLOOKUP($A1484,'Medical Examinations'!$A$1:$P$2336,16,FALSE)</f>
        <v>Diabetes</v>
      </c>
      <c r="L1484" s="12">
        <f>VLOOKUP($A1484,'Hospitalisation Details'!$A$1:$U$2344,18,FALSE)</f>
        <v>28665</v>
      </c>
      <c r="M1484" s="21">
        <f>VLOOKUP($A1484,'Hospitalisation Details'!$A$1:$U$2344,21,FALSE)</f>
        <v>7054.41</v>
      </c>
      <c r="N1484" s="9" t="str">
        <f>VLOOKUP($A1484,'Hospitalisation Details'!$A$1:$U$2344,14,FALSE)</f>
        <v>tier - 2</v>
      </c>
      <c r="O1484" s="9" t="str">
        <f>VLOOKUP($A1484,'Hospitalisation Details'!$A$1:$U$2344,15,FALSE)</f>
        <v>tier - 2</v>
      </c>
      <c r="P1484" s="9" t="str">
        <f>VLOOKUP($A1484,'Hospitalisation Details'!$A$1:$U$2344,16,FALSE)</f>
        <v>R1013</v>
      </c>
      <c r="Q1484" s="9">
        <f>VLOOKUP($A1484,'Hospitalisation Details'!$A$1:$U$2344,20,FALSE)</f>
        <v>44</v>
      </c>
    </row>
    <row r="1485" spans="1:17" ht="15.75" x14ac:dyDescent="0.25">
      <c r="A1485" s="10" t="s">
        <v>887</v>
      </c>
      <c r="B1485" s="7" t="str">
        <f>VLOOKUP($A1485,'Customer Names'!$A$1:$E$2336,4,FALSE)</f>
        <v xml:space="preserve">  Casey</v>
      </c>
      <c r="C1485" s="7">
        <f>VLOOKUP($A1485,'Medical Examinations'!$A$1:$P$2336,2,FALSE)</f>
        <v>29</v>
      </c>
      <c r="D1485" s="7">
        <f>VLOOKUP($A1485,'Medical Examinations'!$A$1:$P$2336,3,FALSE)</f>
        <v>4.5599999999999996</v>
      </c>
      <c r="E1485" s="7" t="str">
        <f>VLOOKUP($A1485,'Medical Examinations'!$A$1:$P$2336,13,FALSE)</f>
        <v>No</v>
      </c>
      <c r="F1485" s="7" t="str">
        <f>VLOOKUP($A1485,'Medical Examinations'!$A$1:$P$2336,5,FALSE)</f>
        <v>No</v>
      </c>
      <c r="G1485" s="7" t="str">
        <f>VLOOKUP($A1485,'Medical Examinations'!$A$1:$P$2336,6,FALSE)</f>
        <v>No</v>
      </c>
      <c r="H1485" s="7" t="str">
        <f>VLOOKUP($A1485,'Medical Examinations'!$A$1:$P$2336,12,FALSE)</f>
        <v>0</v>
      </c>
      <c r="I1485" s="7" t="str">
        <f>VLOOKUP($A1485,'Medical Examinations'!$A$1:$P$2336,14,FALSE)</f>
        <v>No</v>
      </c>
      <c r="J1485" s="7" t="str">
        <f>VLOOKUP($A1485,'Medical Examinations'!$A$1:$P$2336,15,FALSE)</f>
        <v>Over weight</v>
      </c>
      <c r="K1485" s="7" t="str">
        <f>VLOOKUP($A1485,'Medical Examinations'!$A$1:$P$2336,16,FALSE)</f>
        <v>Normal</v>
      </c>
      <c r="L1485" s="12">
        <f>VLOOKUP($A1485,'Hospitalisation Details'!$A$1:$U$2344,18,FALSE)</f>
        <v>29400</v>
      </c>
      <c r="M1485" s="21">
        <f>VLOOKUP($A1485,'Hospitalisation Details'!$A$1:$U$2344,21,FALSE)</f>
        <v>7050.64</v>
      </c>
      <c r="N1485" s="9" t="str">
        <f>VLOOKUP($A1485,'Hospitalisation Details'!$A$1:$U$2344,14,FALSE)</f>
        <v>tier - 2</v>
      </c>
      <c r="O1485" s="9" t="str">
        <f>VLOOKUP($A1485,'Hospitalisation Details'!$A$1:$U$2344,15,FALSE)</f>
        <v>tier - 3</v>
      </c>
      <c r="P1485" s="9" t="str">
        <f>VLOOKUP($A1485,'Hospitalisation Details'!$A$1:$U$2344,16,FALSE)</f>
        <v>R1011</v>
      </c>
      <c r="Q1485" s="9">
        <f>VLOOKUP($A1485,'Hospitalisation Details'!$A$1:$U$2344,20,FALSE)</f>
        <v>42</v>
      </c>
    </row>
    <row r="1486" spans="1:17" ht="15.75" x14ac:dyDescent="0.25">
      <c r="A1486" s="10" t="s">
        <v>886</v>
      </c>
      <c r="B1486" s="7" t="str">
        <f>VLOOKUP($A1486,'Customer Names'!$A$1:$E$2336,4,FALSE)</f>
        <v xml:space="preserve">  Amanda L</v>
      </c>
      <c r="C1486" s="7">
        <f>VLOOKUP($A1486,'Medical Examinations'!$A$1:$P$2336,2,FALSE)</f>
        <v>32.869999999999997</v>
      </c>
      <c r="D1486" s="7">
        <f>VLOOKUP($A1486,'Medical Examinations'!$A$1:$P$2336,3,FALSE)</f>
        <v>5.33</v>
      </c>
      <c r="E1486" s="7" t="str">
        <f>VLOOKUP($A1486,'Medical Examinations'!$A$1:$P$2336,13,FALSE)</f>
        <v>No</v>
      </c>
      <c r="F1486" s="7" t="str">
        <f>VLOOKUP($A1486,'Medical Examinations'!$A$1:$P$2336,5,FALSE)</f>
        <v>No</v>
      </c>
      <c r="G1486" s="7" t="str">
        <f>VLOOKUP($A1486,'Medical Examinations'!$A$1:$P$2336,6,FALSE)</f>
        <v>No</v>
      </c>
      <c r="H1486" s="7" t="str">
        <f>VLOOKUP($A1486,'Medical Examinations'!$A$1:$P$2336,12,FALSE)</f>
        <v>0</v>
      </c>
      <c r="I1486" s="7" t="str">
        <f>VLOOKUP($A1486,'Medical Examinations'!$A$1:$P$2336,14,FALSE)</f>
        <v>No</v>
      </c>
      <c r="J1486" s="7" t="str">
        <f>VLOOKUP($A1486,'Medical Examinations'!$A$1:$P$2336,15,FALSE)</f>
        <v>Obesity</v>
      </c>
      <c r="K1486" s="7" t="str">
        <f>VLOOKUP($A1486,'Medical Examinations'!$A$1:$P$2336,16,FALSE)</f>
        <v>Normal</v>
      </c>
      <c r="L1486" s="12">
        <f>VLOOKUP($A1486,'Hospitalisation Details'!$A$1:$U$2344,18,FALSE)</f>
        <v>29423</v>
      </c>
      <c r="M1486" s="21">
        <f>VLOOKUP($A1486,'Hospitalisation Details'!$A$1:$U$2344,21,FALSE)</f>
        <v>7050.02</v>
      </c>
      <c r="N1486" s="9" t="str">
        <f>VLOOKUP($A1486,'Hospitalisation Details'!$A$1:$U$2344,14,FALSE)</f>
        <v>tier - 2</v>
      </c>
      <c r="O1486" s="9" t="str">
        <f>VLOOKUP($A1486,'Hospitalisation Details'!$A$1:$U$2344,15,FALSE)</f>
        <v>tier - 1</v>
      </c>
      <c r="P1486" s="9" t="str">
        <f>VLOOKUP($A1486,'Hospitalisation Details'!$A$1:$U$2344,16,FALSE)</f>
        <v>R1024</v>
      </c>
      <c r="Q1486" s="9">
        <f>VLOOKUP($A1486,'Hospitalisation Details'!$A$1:$U$2344,20,FALSE)</f>
        <v>42</v>
      </c>
    </row>
    <row r="1487" spans="1:17" ht="15.75" x14ac:dyDescent="0.25">
      <c r="A1487" s="10" t="s">
        <v>885</v>
      </c>
      <c r="B1487" s="7" t="str">
        <f>VLOOKUP($A1487,'Customer Names'!$A$1:$E$2336,4,FALSE)</f>
        <v xml:space="preserve">  Ayako N</v>
      </c>
      <c r="C1487" s="7">
        <f>VLOOKUP($A1487,'Medical Examinations'!$A$1:$P$2336,2,FALSE)</f>
        <v>26.18</v>
      </c>
      <c r="D1487" s="7">
        <f>VLOOKUP($A1487,'Medical Examinations'!$A$1:$P$2336,3,FALSE)</f>
        <v>5.63</v>
      </c>
      <c r="E1487" s="7" t="str">
        <f>VLOOKUP($A1487,'Medical Examinations'!$A$1:$P$2336,13,FALSE)</f>
        <v>No</v>
      </c>
      <c r="F1487" s="7" t="str">
        <f>VLOOKUP($A1487,'Medical Examinations'!$A$1:$P$2336,5,FALSE)</f>
        <v>No</v>
      </c>
      <c r="G1487" s="7" t="str">
        <f>VLOOKUP($A1487,'Medical Examinations'!$A$1:$P$2336,6,FALSE)</f>
        <v>No</v>
      </c>
      <c r="H1487" s="7" t="str">
        <f>VLOOKUP($A1487,'Medical Examinations'!$A$1:$P$2336,12,FALSE)</f>
        <v>0</v>
      </c>
      <c r="I1487" s="7" t="str">
        <f>VLOOKUP($A1487,'Medical Examinations'!$A$1:$P$2336,14,FALSE)</f>
        <v>No</v>
      </c>
      <c r="J1487" s="7" t="str">
        <f>VLOOKUP($A1487,'Medical Examinations'!$A$1:$P$2336,15,FALSE)</f>
        <v>Over weight</v>
      </c>
      <c r="K1487" s="7" t="str">
        <f>VLOOKUP($A1487,'Medical Examinations'!$A$1:$P$2336,16,FALSE)</f>
        <v>Normal</v>
      </c>
      <c r="L1487" s="12">
        <f>VLOOKUP($A1487,'Hospitalisation Details'!$A$1:$U$2344,18,FALSE)</f>
        <v>29516</v>
      </c>
      <c r="M1487" s="21">
        <f>VLOOKUP($A1487,'Hospitalisation Details'!$A$1:$U$2344,21,FALSE)</f>
        <v>7046.72</v>
      </c>
      <c r="N1487" s="9" t="str">
        <f>VLOOKUP($A1487,'Hospitalisation Details'!$A$1:$U$2344,14,FALSE)</f>
        <v>tier - 2</v>
      </c>
      <c r="O1487" s="9" t="str">
        <f>VLOOKUP($A1487,'Hospitalisation Details'!$A$1:$U$2344,15,FALSE)</f>
        <v>tier - 3</v>
      </c>
      <c r="P1487" s="9" t="str">
        <f>VLOOKUP($A1487,'Hospitalisation Details'!$A$1:$U$2344,16,FALSE)</f>
        <v>R1013</v>
      </c>
      <c r="Q1487" s="9">
        <f>VLOOKUP($A1487,'Hospitalisation Details'!$A$1:$U$2344,20,FALSE)</f>
        <v>42</v>
      </c>
    </row>
    <row r="1488" spans="1:17" ht="15.75" x14ac:dyDescent="0.25">
      <c r="A1488" s="10" t="s">
        <v>884</v>
      </c>
      <c r="B1488" s="7" t="str">
        <f>VLOOKUP($A1488,'Customer Names'!$A$1:$E$2336,4,FALSE)</f>
        <v xml:space="preserve">  Emilee</v>
      </c>
      <c r="C1488" s="7">
        <f>VLOOKUP($A1488,'Medical Examinations'!$A$1:$P$2336,2,FALSE)</f>
        <v>25.3</v>
      </c>
      <c r="D1488" s="7">
        <f>VLOOKUP($A1488,'Medical Examinations'!$A$1:$P$2336,3,FALSE)</f>
        <v>5.12</v>
      </c>
      <c r="E1488" s="7" t="str">
        <f>VLOOKUP($A1488,'Medical Examinations'!$A$1:$P$2336,13,FALSE)</f>
        <v>No</v>
      </c>
      <c r="F1488" s="7" t="str">
        <f>VLOOKUP($A1488,'Medical Examinations'!$A$1:$P$2336,5,FALSE)</f>
        <v>No</v>
      </c>
      <c r="G1488" s="7" t="str">
        <f>VLOOKUP($A1488,'Medical Examinations'!$A$1:$P$2336,6,FALSE)</f>
        <v>No</v>
      </c>
      <c r="H1488" s="7" t="str">
        <f>VLOOKUP($A1488,'Medical Examinations'!$A$1:$P$2336,12,FALSE)</f>
        <v>0</v>
      </c>
      <c r="I1488" s="7" t="str">
        <f>VLOOKUP($A1488,'Medical Examinations'!$A$1:$P$2336,14,FALSE)</f>
        <v>No</v>
      </c>
      <c r="J1488" s="7" t="str">
        <f>VLOOKUP($A1488,'Medical Examinations'!$A$1:$P$2336,15,FALSE)</f>
        <v>Over weight</v>
      </c>
      <c r="K1488" s="7" t="str">
        <f>VLOOKUP($A1488,'Medical Examinations'!$A$1:$P$2336,16,FALSE)</f>
        <v>Normal</v>
      </c>
      <c r="L1488" s="12">
        <f>VLOOKUP($A1488,'Hospitalisation Details'!$A$1:$U$2344,18,FALSE)</f>
        <v>29428</v>
      </c>
      <c r="M1488" s="21">
        <f>VLOOKUP($A1488,'Hospitalisation Details'!$A$1:$U$2344,21,FALSE)</f>
        <v>7045.5</v>
      </c>
      <c r="N1488" s="9" t="str">
        <f>VLOOKUP($A1488,'Hospitalisation Details'!$A$1:$U$2344,14,FALSE)</f>
        <v>tier - 2</v>
      </c>
      <c r="O1488" s="9" t="str">
        <f>VLOOKUP($A1488,'Hospitalisation Details'!$A$1:$U$2344,15,FALSE)</f>
        <v>tier - 1</v>
      </c>
      <c r="P1488" s="9" t="str">
        <f>VLOOKUP($A1488,'Hospitalisation Details'!$A$1:$U$2344,16,FALSE)</f>
        <v>R1011</v>
      </c>
      <c r="Q1488" s="9">
        <f>VLOOKUP($A1488,'Hospitalisation Details'!$A$1:$U$2344,20,FALSE)</f>
        <v>42</v>
      </c>
    </row>
    <row r="1489" spans="1:17" ht="15.75" x14ac:dyDescent="0.25">
      <c r="A1489" s="10" t="s">
        <v>883</v>
      </c>
      <c r="B1489" s="7" t="str">
        <f>VLOOKUP($A1489,'Customer Names'!$A$1:$E$2336,4,FALSE)</f>
        <v xml:space="preserve">  Stephen M</v>
      </c>
      <c r="C1489" s="7">
        <f>VLOOKUP($A1489,'Medical Examinations'!$A$1:$P$2336,2,FALSE)</f>
        <v>36.94</v>
      </c>
      <c r="D1489" s="7">
        <f>VLOOKUP($A1489,'Medical Examinations'!$A$1:$P$2336,3,FALSE)</f>
        <v>5.15</v>
      </c>
      <c r="E1489" s="7" t="str">
        <f>VLOOKUP($A1489,'Medical Examinations'!$A$1:$P$2336,13,FALSE)</f>
        <v>Yes</v>
      </c>
      <c r="F1489" s="7" t="str">
        <f>VLOOKUP($A1489,'Medical Examinations'!$A$1:$P$2336,5,FALSE)</f>
        <v>No</v>
      </c>
      <c r="G1489" s="7" t="str">
        <f>VLOOKUP($A1489,'Medical Examinations'!$A$1:$P$2336,6,FALSE)</f>
        <v>No</v>
      </c>
      <c r="H1489" s="7">
        <f>VLOOKUP($A1489,'Medical Examinations'!$A$1:$P$2336,12,FALSE)</f>
        <v>1</v>
      </c>
      <c r="I1489" s="7" t="str">
        <f>VLOOKUP($A1489,'Medical Examinations'!$A$1:$P$2336,14,FALSE)</f>
        <v>No</v>
      </c>
      <c r="J1489" s="7" t="str">
        <f>VLOOKUP($A1489,'Medical Examinations'!$A$1:$P$2336,15,FALSE)</f>
        <v>Obesity</v>
      </c>
      <c r="K1489" s="7" t="str">
        <f>VLOOKUP($A1489,'Medical Examinations'!$A$1:$P$2336,16,FALSE)</f>
        <v>Normal</v>
      </c>
      <c r="L1489" s="12">
        <f>VLOOKUP($A1489,'Hospitalisation Details'!$A$1:$U$2344,18,FALSE)</f>
        <v>35001</v>
      </c>
      <c r="M1489" s="21">
        <f>VLOOKUP($A1489,'Hospitalisation Details'!$A$1:$U$2344,21,FALSE)</f>
        <v>7042.11</v>
      </c>
      <c r="N1489" s="9" t="str">
        <f>VLOOKUP($A1489,'Hospitalisation Details'!$A$1:$U$2344,14,FALSE)</f>
        <v>tier - 2</v>
      </c>
      <c r="O1489" s="9" t="str">
        <f>VLOOKUP($A1489,'Hospitalisation Details'!$A$1:$U$2344,15,FALSE)</f>
        <v>tier - 3</v>
      </c>
      <c r="P1489" s="9" t="str">
        <f>VLOOKUP($A1489,'Hospitalisation Details'!$A$1:$U$2344,16,FALSE)</f>
        <v>R1012</v>
      </c>
      <c r="Q1489" s="9">
        <f>VLOOKUP($A1489,'Hospitalisation Details'!$A$1:$U$2344,20,FALSE)</f>
        <v>27</v>
      </c>
    </row>
    <row r="1490" spans="1:17" ht="15.75" x14ac:dyDescent="0.25">
      <c r="A1490" s="10" t="s">
        <v>882</v>
      </c>
      <c r="B1490" s="7" t="str">
        <f>VLOOKUP($A1490,'Customer Names'!$A$1:$E$2336,4,FALSE)</f>
        <v xml:space="preserve">  Annemarie A</v>
      </c>
      <c r="C1490" s="7">
        <f>VLOOKUP($A1490,'Medical Examinations'!$A$1:$P$2336,2,FALSE)</f>
        <v>22.86</v>
      </c>
      <c r="D1490" s="7">
        <f>VLOOKUP($A1490,'Medical Examinations'!$A$1:$P$2336,3,FALSE)</f>
        <v>7.5</v>
      </c>
      <c r="E1490" s="7" t="str">
        <f>VLOOKUP($A1490,'Medical Examinations'!$A$1:$P$2336,13,FALSE)</f>
        <v>No</v>
      </c>
      <c r="F1490" s="7" t="str">
        <f>VLOOKUP($A1490,'Medical Examinations'!$A$1:$P$2336,5,FALSE)</f>
        <v>No</v>
      </c>
      <c r="G1490" s="7" t="str">
        <f>VLOOKUP($A1490,'Medical Examinations'!$A$1:$P$2336,6,FALSE)</f>
        <v>No</v>
      </c>
      <c r="H1490" s="7" t="str">
        <f>VLOOKUP($A1490,'Medical Examinations'!$A$1:$P$2336,12,FALSE)</f>
        <v>0</v>
      </c>
      <c r="I1490" s="7" t="str">
        <f>VLOOKUP($A1490,'Medical Examinations'!$A$1:$P$2336,14,FALSE)</f>
        <v>No</v>
      </c>
      <c r="J1490" s="7" t="str">
        <f>VLOOKUP($A1490,'Medical Examinations'!$A$1:$P$2336,15,FALSE)</f>
        <v>Normal weight</v>
      </c>
      <c r="K1490" s="7" t="str">
        <f>VLOOKUP($A1490,'Medical Examinations'!$A$1:$P$2336,16,FALSE)</f>
        <v>Diabetes</v>
      </c>
      <c r="L1490" s="12">
        <f>VLOOKUP($A1490,'Hospitalisation Details'!$A$1:$U$2344,18,FALSE)</f>
        <v>28643</v>
      </c>
      <c r="M1490" s="21">
        <f>VLOOKUP($A1490,'Hospitalisation Details'!$A$1:$U$2344,21,FALSE)</f>
        <v>7033.08</v>
      </c>
      <c r="N1490" s="9" t="str">
        <f>VLOOKUP($A1490,'Hospitalisation Details'!$A$1:$U$2344,14,FALSE)</f>
        <v>tier - 2</v>
      </c>
      <c r="O1490" s="9" t="str">
        <f>VLOOKUP($A1490,'Hospitalisation Details'!$A$1:$U$2344,15,FALSE)</f>
        <v>tier - 2</v>
      </c>
      <c r="P1490" s="9" t="str">
        <f>VLOOKUP($A1490,'Hospitalisation Details'!$A$1:$U$2344,16,FALSE)</f>
        <v>R1013</v>
      </c>
      <c r="Q1490" s="9">
        <f>VLOOKUP($A1490,'Hospitalisation Details'!$A$1:$U$2344,20,FALSE)</f>
        <v>45</v>
      </c>
    </row>
    <row r="1491" spans="1:17" ht="15.75" x14ac:dyDescent="0.25">
      <c r="A1491" s="10" t="s">
        <v>881</v>
      </c>
      <c r="B1491" s="7" t="str">
        <f>VLOOKUP($A1491,'Customer Names'!$A$1:$E$2336,4,FALSE)</f>
        <v xml:space="preserve">  Ashley R</v>
      </c>
      <c r="C1491" s="7">
        <f>VLOOKUP($A1491,'Medical Examinations'!$A$1:$P$2336,2,FALSE)</f>
        <v>18.760000000000002</v>
      </c>
      <c r="D1491" s="7">
        <f>VLOOKUP($A1491,'Medical Examinations'!$A$1:$P$2336,3,FALSE)</f>
        <v>4.88</v>
      </c>
      <c r="E1491" s="7" t="str">
        <f>VLOOKUP($A1491,'Medical Examinations'!$A$1:$P$2336,13,FALSE)</f>
        <v>Yes</v>
      </c>
      <c r="F1491" s="7" t="str">
        <f>VLOOKUP($A1491,'Medical Examinations'!$A$1:$P$2336,5,FALSE)</f>
        <v>No</v>
      </c>
      <c r="G1491" s="7" t="str">
        <f>VLOOKUP($A1491,'Medical Examinations'!$A$1:$P$2336,6,FALSE)</f>
        <v>Yes</v>
      </c>
      <c r="H1491" s="7">
        <f>VLOOKUP($A1491,'Medical Examinations'!$A$1:$P$2336,12,FALSE)</f>
        <v>1</v>
      </c>
      <c r="I1491" s="7" t="str">
        <f>VLOOKUP($A1491,'Medical Examinations'!$A$1:$P$2336,14,FALSE)</f>
        <v>No</v>
      </c>
      <c r="J1491" s="7" t="str">
        <f>VLOOKUP($A1491,'Medical Examinations'!$A$1:$P$2336,15,FALSE)</f>
        <v>Normal weight</v>
      </c>
      <c r="K1491" s="7" t="str">
        <f>VLOOKUP($A1491,'Medical Examinations'!$A$1:$P$2336,16,FALSE)</f>
        <v>Normal</v>
      </c>
      <c r="L1491" s="12">
        <f>VLOOKUP($A1491,'Hospitalisation Details'!$A$1:$U$2344,18,FALSE)</f>
        <v>25390</v>
      </c>
      <c r="M1491" s="21">
        <f>VLOOKUP($A1491,'Hospitalisation Details'!$A$1:$U$2344,21,FALSE)</f>
        <v>7003.1</v>
      </c>
      <c r="N1491" s="9" t="str">
        <f>VLOOKUP($A1491,'Hospitalisation Details'!$A$1:$U$2344,14,FALSE)</f>
        <v>tier - 2</v>
      </c>
      <c r="O1491" s="9" t="str">
        <f>VLOOKUP($A1491,'Hospitalisation Details'!$A$1:$U$2344,15,FALSE)</f>
        <v>tier - 3</v>
      </c>
      <c r="P1491" s="9" t="str">
        <f>VLOOKUP($A1491,'Hospitalisation Details'!$A$1:$U$2344,16,FALSE)</f>
        <v>R1013</v>
      </c>
      <c r="Q1491" s="9">
        <f>VLOOKUP($A1491,'Hospitalisation Details'!$A$1:$U$2344,20,FALSE)</f>
        <v>53</v>
      </c>
    </row>
    <row r="1492" spans="1:17" ht="15.75" x14ac:dyDescent="0.25">
      <c r="A1492" s="10" t="s">
        <v>880</v>
      </c>
      <c r="B1492" s="7" t="str">
        <f>VLOOKUP($A1492,'Customer Names'!$A$1:$E$2336,4,FALSE)</f>
        <v xml:space="preserve">  Leslie A</v>
      </c>
      <c r="C1492" s="7">
        <f>VLOOKUP($A1492,'Medical Examinations'!$A$1:$P$2336,2,FALSE)</f>
        <v>24.36</v>
      </c>
      <c r="D1492" s="7">
        <f>VLOOKUP($A1492,'Medical Examinations'!$A$1:$P$2336,3,FALSE)</f>
        <v>5.57</v>
      </c>
      <c r="E1492" s="7" t="str">
        <f>VLOOKUP($A1492,'Medical Examinations'!$A$1:$P$2336,13,FALSE)</f>
        <v>No</v>
      </c>
      <c r="F1492" s="7" t="str">
        <f>VLOOKUP($A1492,'Medical Examinations'!$A$1:$P$2336,5,FALSE)</f>
        <v>No</v>
      </c>
      <c r="G1492" s="7" t="str">
        <f>VLOOKUP($A1492,'Medical Examinations'!$A$1:$P$2336,6,FALSE)</f>
        <v>No</v>
      </c>
      <c r="H1492" s="7" t="str">
        <f>VLOOKUP($A1492,'Medical Examinations'!$A$1:$P$2336,12,FALSE)</f>
        <v>0</v>
      </c>
      <c r="I1492" s="7" t="str">
        <f>VLOOKUP($A1492,'Medical Examinations'!$A$1:$P$2336,14,FALSE)</f>
        <v>No</v>
      </c>
      <c r="J1492" s="7" t="str">
        <f>VLOOKUP($A1492,'Medical Examinations'!$A$1:$P$2336,15,FALSE)</f>
        <v>Normal weight</v>
      </c>
      <c r="K1492" s="7" t="str">
        <f>VLOOKUP($A1492,'Medical Examinations'!$A$1:$P$2336,16,FALSE)</f>
        <v>Normal</v>
      </c>
      <c r="L1492" s="12">
        <f>VLOOKUP($A1492,'Hospitalisation Details'!$A$1:$U$2344,18,FALSE)</f>
        <v>30195</v>
      </c>
      <c r="M1492" s="21">
        <f>VLOOKUP($A1492,'Hospitalisation Details'!$A$1:$U$2344,21,FALSE)</f>
        <v>6989.95</v>
      </c>
      <c r="N1492" s="9" t="str">
        <f>VLOOKUP($A1492,'Hospitalisation Details'!$A$1:$U$2344,14,FALSE)</f>
        <v>tier - 2</v>
      </c>
      <c r="O1492" s="9" t="str">
        <f>VLOOKUP($A1492,'Hospitalisation Details'!$A$1:$U$2344,15,FALSE)</f>
        <v>tier - 1</v>
      </c>
      <c r="P1492" s="9" t="str">
        <f>VLOOKUP($A1492,'Hospitalisation Details'!$A$1:$U$2344,16,FALSE)</f>
        <v>R1013</v>
      </c>
      <c r="Q1492" s="9">
        <f>VLOOKUP($A1492,'Hospitalisation Details'!$A$1:$U$2344,20,FALSE)</f>
        <v>40</v>
      </c>
    </row>
    <row r="1493" spans="1:17" ht="15.75" x14ac:dyDescent="0.25">
      <c r="A1493" s="10" t="s">
        <v>879</v>
      </c>
      <c r="B1493" s="7" t="str">
        <f>VLOOKUP($A1493,'Customer Names'!$A$1:$E$2336,4,FALSE)</f>
        <v xml:space="preserve">  Mauricio J</v>
      </c>
      <c r="C1493" s="7">
        <f>VLOOKUP($A1493,'Medical Examinations'!$A$1:$P$2336,2,FALSE)</f>
        <v>32.299999999999997</v>
      </c>
      <c r="D1493" s="7">
        <f>VLOOKUP($A1493,'Medical Examinations'!$A$1:$P$2336,3,FALSE)</f>
        <v>5.31</v>
      </c>
      <c r="E1493" s="7" t="str">
        <f>VLOOKUP($A1493,'Medical Examinations'!$A$1:$P$2336,13,FALSE)</f>
        <v>No</v>
      </c>
      <c r="F1493" s="7" t="str">
        <f>VLOOKUP($A1493,'Medical Examinations'!$A$1:$P$2336,5,FALSE)</f>
        <v>No</v>
      </c>
      <c r="G1493" s="7" t="str">
        <f>VLOOKUP($A1493,'Medical Examinations'!$A$1:$P$2336,6,FALSE)</f>
        <v>No</v>
      </c>
      <c r="H1493" s="7" t="str">
        <f>VLOOKUP($A1493,'Medical Examinations'!$A$1:$P$2336,12,FALSE)</f>
        <v>0</v>
      </c>
      <c r="I1493" s="7" t="str">
        <f>VLOOKUP($A1493,'Medical Examinations'!$A$1:$P$2336,14,FALSE)</f>
        <v>No</v>
      </c>
      <c r="J1493" s="7" t="str">
        <f>VLOOKUP($A1493,'Medical Examinations'!$A$1:$P$2336,15,FALSE)</f>
        <v>Obesity</v>
      </c>
      <c r="K1493" s="7" t="str">
        <f>VLOOKUP($A1493,'Medical Examinations'!$A$1:$P$2336,16,FALSE)</f>
        <v>Normal</v>
      </c>
      <c r="L1493" s="12">
        <f>VLOOKUP($A1493,'Hospitalisation Details'!$A$1:$U$2344,18,FALSE)</f>
        <v>30242</v>
      </c>
      <c r="M1493" s="21">
        <f>VLOOKUP($A1493,'Hospitalisation Details'!$A$1:$U$2344,21,FALSE)</f>
        <v>6986.7</v>
      </c>
      <c r="N1493" s="9" t="str">
        <f>VLOOKUP($A1493,'Hospitalisation Details'!$A$1:$U$2344,14,FALSE)</f>
        <v>tier - 3</v>
      </c>
      <c r="O1493" s="9" t="str">
        <f>VLOOKUP($A1493,'Hospitalisation Details'!$A$1:$U$2344,15,FALSE)</f>
        <v>tier - 1</v>
      </c>
      <c r="P1493" s="9" t="str">
        <f>VLOOKUP($A1493,'Hospitalisation Details'!$A$1:$U$2344,16,FALSE)</f>
        <v>R1012</v>
      </c>
      <c r="Q1493" s="9">
        <f>VLOOKUP($A1493,'Hospitalisation Details'!$A$1:$U$2344,20,FALSE)</f>
        <v>40</v>
      </c>
    </row>
    <row r="1494" spans="1:17" ht="15.75" x14ac:dyDescent="0.25">
      <c r="A1494" s="10" t="s">
        <v>878</v>
      </c>
      <c r="B1494" s="7" t="str">
        <f>VLOOKUP($A1494,'Customer Names'!$A$1:$E$2336,4,FALSE)</f>
        <v xml:space="preserve">  Kieran</v>
      </c>
      <c r="C1494" s="7">
        <f>VLOOKUP($A1494,'Medical Examinations'!$A$1:$P$2336,2,FALSE)</f>
        <v>22.704999999999998</v>
      </c>
      <c r="D1494" s="7">
        <f>VLOOKUP($A1494,'Medical Examinations'!$A$1:$P$2336,3,FALSE)</f>
        <v>4.57</v>
      </c>
      <c r="E1494" s="7" t="str">
        <f>VLOOKUP($A1494,'Medical Examinations'!$A$1:$P$2336,13,FALSE)</f>
        <v>Yes</v>
      </c>
      <c r="F1494" s="7" t="str">
        <f>VLOOKUP($A1494,'Medical Examinations'!$A$1:$P$2336,5,FALSE)</f>
        <v>No</v>
      </c>
      <c r="G1494" s="7" t="str">
        <f>VLOOKUP($A1494,'Medical Examinations'!$A$1:$P$2336,6,FALSE)</f>
        <v>No</v>
      </c>
      <c r="H1494" s="7" t="str">
        <f>VLOOKUP($A1494,'Medical Examinations'!$A$1:$P$2336,12,FALSE)</f>
        <v>0</v>
      </c>
      <c r="I1494" s="7" t="str">
        <f>VLOOKUP($A1494,'Medical Examinations'!$A$1:$P$2336,14,FALSE)</f>
        <v>No</v>
      </c>
      <c r="J1494" s="7" t="str">
        <f>VLOOKUP($A1494,'Medical Examinations'!$A$1:$P$2336,15,FALSE)</f>
        <v>Normal weight</v>
      </c>
      <c r="K1494" s="7" t="str">
        <f>VLOOKUP($A1494,'Medical Examinations'!$A$1:$P$2336,16,FALSE)</f>
        <v>Normal</v>
      </c>
      <c r="L1494" s="12">
        <f>VLOOKUP($A1494,'Hospitalisation Details'!$A$1:$U$2344,18,FALSE)</f>
        <v>31391</v>
      </c>
      <c r="M1494" s="21">
        <f>VLOOKUP($A1494,'Hospitalisation Details'!$A$1:$U$2344,21,FALSE)</f>
        <v>6985.51</v>
      </c>
      <c r="N1494" s="9" t="str">
        <f>VLOOKUP($A1494,'Hospitalisation Details'!$A$1:$U$2344,14,FALSE)</f>
        <v>tier - 2</v>
      </c>
      <c r="O1494" s="9" t="str">
        <f>VLOOKUP($A1494,'Hospitalisation Details'!$A$1:$U$2344,15,FALSE)</f>
        <v>tier - 2</v>
      </c>
      <c r="P1494" s="9" t="str">
        <f>VLOOKUP($A1494,'Hospitalisation Details'!$A$1:$U$2344,16,FALSE)</f>
        <v>R1019</v>
      </c>
      <c r="Q1494" s="9">
        <f>VLOOKUP($A1494,'Hospitalisation Details'!$A$1:$U$2344,20,FALSE)</f>
        <v>37</v>
      </c>
    </row>
    <row r="1495" spans="1:17" ht="15.75" x14ac:dyDescent="0.25">
      <c r="A1495" s="10" t="s">
        <v>877</v>
      </c>
      <c r="B1495" s="7" t="str">
        <f>VLOOKUP($A1495,'Customer Names'!$A$1:$E$2336,4,FALSE)</f>
        <v xml:space="preserve">  Elizabeth A</v>
      </c>
      <c r="C1495" s="7">
        <f>VLOOKUP($A1495,'Medical Examinations'!$A$1:$P$2336,2,FALSE)</f>
        <v>21.79</v>
      </c>
      <c r="D1495" s="7">
        <f>VLOOKUP($A1495,'Medical Examinations'!$A$1:$P$2336,3,FALSE)</f>
        <v>8.6999999999999993</v>
      </c>
      <c r="E1495" s="7" t="str">
        <f>VLOOKUP($A1495,'Medical Examinations'!$A$1:$P$2336,13,FALSE)</f>
        <v>Yes</v>
      </c>
      <c r="F1495" s="7" t="str">
        <f>VLOOKUP($A1495,'Medical Examinations'!$A$1:$P$2336,5,FALSE)</f>
        <v>No</v>
      </c>
      <c r="G1495" s="7" t="str">
        <f>VLOOKUP($A1495,'Medical Examinations'!$A$1:$P$2336,6,FALSE)</f>
        <v>No</v>
      </c>
      <c r="H1495" s="7">
        <f>VLOOKUP($A1495,'Medical Examinations'!$A$1:$P$2336,12,FALSE)</f>
        <v>1</v>
      </c>
      <c r="I1495" s="7" t="str">
        <f>VLOOKUP($A1495,'Medical Examinations'!$A$1:$P$2336,14,FALSE)</f>
        <v>No</v>
      </c>
      <c r="J1495" s="7" t="str">
        <f>VLOOKUP($A1495,'Medical Examinations'!$A$1:$P$2336,15,FALSE)</f>
        <v>Normal weight</v>
      </c>
      <c r="K1495" s="7" t="str">
        <f>VLOOKUP($A1495,'Medical Examinations'!$A$1:$P$2336,16,FALSE)</f>
        <v>Diabetes</v>
      </c>
      <c r="L1495" s="12">
        <f>VLOOKUP($A1495,'Hospitalisation Details'!$A$1:$U$2344,18,FALSE)</f>
        <v>27548</v>
      </c>
      <c r="M1495" s="21">
        <f>VLOOKUP($A1495,'Hospitalisation Details'!$A$1:$U$2344,21,FALSE)</f>
        <v>6965.21</v>
      </c>
      <c r="N1495" s="9" t="str">
        <f>VLOOKUP($A1495,'Hospitalisation Details'!$A$1:$U$2344,14,FALSE)</f>
        <v>tier - 2</v>
      </c>
      <c r="O1495" s="9" t="str">
        <f>VLOOKUP($A1495,'Hospitalisation Details'!$A$1:$U$2344,15,FALSE)</f>
        <v>tier - 3</v>
      </c>
      <c r="P1495" s="9" t="str">
        <f>VLOOKUP($A1495,'Hospitalisation Details'!$A$1:$U$2344,16,FALSE)</f>
        <v>R1013</v>
      </c>
      <c r="Q1495" s="9">
        <f>VLOOKUP($A1495,'Hospitalisation Details'!$A$1:$U$2344,20,FALSE)</f>
        <v>48</v>
      </c>
    </row>
    <row r="1496" spans="1:17" ht="15.75" x14ac:dyDescent="0.25">
      <c r="A1496" s="10" t="s">
        <v>876</v>
      </c>
      <c r="B1496" s="7" t="str">
        <f>VLOOKUP($A1496,'Customer Names'!$A$1:$E$2336,4,FALSE)</f>
        <v xml:space="preserve">  Zeke M</v>
      </c>
      <c r="C1496" s="7">
        <f>VLOOKUP($A1496,'Medical Examinations'!$A$1:$P$2336,2,FALSE)</f>
        <v>24.52</v>
      </c>
      <c r="D1496" s="7">
        <f>VLOOKUP($A1496,'Medical Examinations'!$A$1:$P$2336,3,FALSE)</f>
        <v>4.76</v>
      </c>
      <c r="E1496" s="7" t="str">
        <f>VLOOKUP($A1496,'Medical Examinations'!$A$1:$P$2336,13,FALSE)</f>
        <v>No</v>
      </c>
      <c r="F1496" s="7" t="str">
        <f>VLOOKUP($A1496,'Medical Examinations'!$A$1:$P$2336,5,FALSE)</f>
        <v>No</v>
      </c>
      <c r="G1496" s="7" t="str">
        <f>VLOOKUP($A1496,'Medical Examinations'!$A$1:$P$2336,6,FALSE)</f>
        <v>No</v>
      </c>
      <c r="H1496" s="7" t="str">
        <f>VLOOKUP($A1496,'Medical Examinations'!$A$1:$P$2336,12,FALSE)</f>
        <v>0</v>
      </c>
      <c r="I1496" s="7" t="str">
        <f>VLOOKUP($A1496,'Medical Examinations'!$A$1:$P$2336,14,FALSE)</f>
        <v>No</v>
      </c>
      <c r="J1496" s="7" t="str">
        <f>VLOOKUP($A1496,'Medical Examinations'!$A$1:$P$2336,15,FALSE)</f>
        <v>Normal weight</v>
      </c>
      <c r="K1496" s="7" t="str">
        <f>VLOOKUP($A1496,'Medical Examinations'!$A$1:$P$2336,16,FALSE)</f>
        <v>Normal</v>
      </c>
      <c r="L1496" s="12">
        <f>VLOOKUP($A1496,'Hospitalisation Details'!$A$1:$U$2344,18,FALSE)</f>
        <v>29451</v>
      </c>
      <c r="M1496" s="21">
        <f>VLOOKUP($A1496,'Hospitalisation Details'!$A$1:$U$2344,21,FALSE)</f>
        <v>6951.12</v>
      </c>
      <c r="N1496" s="9" t="str">
        <f>VLOOKUP($A1496,'Hospitalisation Details'!$A$1:$U$2344,14,FALSE)</f>
        <v>tier - 2</v>
      </c>
      <c r="O1496" s="9" t="str">
        <f>VLOOKUP($A1496,'Hospitalisation Details'!$A$1:$U$2344,15,FALSE)</f>
        <v>tier - 2</v>
      </c>
      <c r="P1496" s="9" t="str">
        <f>VLOOKUP($A1496,'Hospitalisation Details'!$A$1:$U$2344,16,FALSE)</f>
        <v>R1013</v>
      </c>
      <c r="Q1496" s="9">
        <f>VLOOKUP($A1496,'Hospitalisation Details'!$A$1:$U$2344,20,FALSE)</f>
        <v>42</v>
      </c>
    </row>
    <row r="1497" spans="1:17" ht="15.75" x14ac:dyDescent="0.25">
      <c r="A1497" s="10" t="s">
        <v>875</v>
      </c>
      <c r="B1497" s="7" t="str">
        <f>VLOOKUP($A1497,'Customer Names'!$A$1:$E$2336,4,FALSE)</f>
        <v xml:space="preserve">  Chip</v>
      </c>
      <c r="C1497" s="7">
        <f>VLOOKUP($A1497,'Medical Examinations'!$A$1:$P$2336,2,FALSE)</f>
        <v>39.520000000000003</v>
      </c>
      <c r="D1497" s="7">
        <f>VLOOKUP($A1497,'Medical Examinations'!$A$1:$P$2336,3,FALSE)</f>
        <v>11.81</v>
      </c>
      <c r="E1497" s="7" t="str">
        <f>VLOOKUP($A1497,'Medical Examinations'!$A$1:$P$2336,13,FALSE)</f>
        <v>No</v>
      </c>
      <c r="F1497" s="7" t="str">
        <f>VLOOKUP($A1497,'Medical Examinations'!$A$1:$P$2336,5,FALSE)</f>
        <v>No</v>
      </c>
      <c r="G1497" s="7" t="str">
        <f>VLOOKUP($A1497,'Medical Examinations'!$A$1:$P$2336,6,FALSE)</f>
        <v>No</v>
      </c>
      <c r="H1497" s="7" t="str">
        <f>VLOOKUP($A1497,'Medical Examinations'!$A$1:$P$2336,12,FALSE)</f>
        <v>0</v>
      </c>
      <c r="I1497" s="7" t="str">
        <f>VLOOKUP($A1497,'Medical Examinations'!$A$1:$P$2336,14,FALSE)</f>
        <v>No</v>
      </c>
      <c r="J1497" s="7" t="str">
        <f>VLOOKUP($A1497,'Medical Examinations'!$A$1:$P$2336,15,FALSE)</f>
        <v>Obesity</v>
      </c>
      <c r="K1497" s="7" t="str">
        <f>VLOOKUP($A1497,'Medical Examinations'!$A$1:$P$2336,16,FALSE)</f>
        <v>Diabetes</v>
      </c>
      <c r="L1497" s="12">
        <f>VLOOKUP($A1497,'Hospitalisation Details'!$A$1:$U$2344,18,FALSE)</f>
        <v>28839</v>
      </c>
      <c r="M1497" s="21">
        <f>VLOOKUP($A1497,'Hospitalisation Details'!$A$1:$U$2344,21,FALSE)</f>
        <v>6948.7</v>
      </c>
      <c r="N1497" s="9" t="str">
        <f>VLOOKUP($A1497,'Hospitalisation Details'!$A$1:$U$2344,14,FALSE)</f>
        <v>tier - 1</v>
      </c>
      <c r="O1497" s="9" t="str">
        <f>VLOOKUP($A1497,'Hospitalisation Details'!$A$1:$U$2344,15,FALSE)</f>
        <v>tier - 2</v>
      </c>
      <c r="P1497" s="9" t="str">
        <f>VLOOKUP($A1497,'Hospitalisation Details'!$A$1:$U$2344,16,FALSE)</f>
        <v>R1012</v>
      </c>
      <c r="Q1497" s="9">
        <f>VLOOKUP($A1497,'Hospitalisation Details'!$A$1:$U$2344,20,FALSE)</f>
        <v>44</v>
      </c>
    </row>
    <row r="1498" spans="1:17" ht="15.75" x14ac:dyDescent="0.25">
      <c r="A1498" s="10" t="s">
        <v>874</v>
      </c>
      <c r="B1498" s="7" t="str">
        <f>VLOOKUP($A1498,'Customer Names'!$A$1:$E$2336,4,FALSE)</f>
        <v xml:space="preserve">  Miguel Angel Sr</v>
      </c>
      <c r="C1498" s="7">
        <f>VLOOKUP($A1498,'Medical Examinations'!$A$1:$P$2336,2,FALSE)</f>
        <v>24.49</v>
      </c>
      <c r="D1498" s="7">
        <f>VLOOKUP($A1498,'Medical Examinations'!$A$1:$P$2336,3,FALSE)</f>
        <v>4.67</v>
      </c>
      <c r="E1498" s="7" t="str">
        <f>VLOOKUP($A1498,'Medical Examinations'!$A$1:$P$2336,13,FALSE)</f>
        <v>No</v>
      </c>
      <c r="F1498" s="7" t="str">
        <f>VLOOKUP($A1498,'Medical Examinations'!$A$1:$P$2336,5,FALSE)</f>
        <v>No</v>
      </c>
      <c r="G1498" s="7" t="str">
        <f>VLOOKUP($A1498,'Medical Examinations'!$A$1:$P$2336,6,FALSE)</f>
        <v>No</v>
      </c>
      <c r="H1498" s="7" t="str">
        <f>VLOOKUP($A1498,'Medical Examinations'!$A$1:$P$2336,12,FALSE)</f>
        <v>0</v>
      </c>
      <c r="I1498" s="7" t="str">
        <f>VLOOKUP($A1498,'Medical Examinations'!$A$1:$P$2336,14,FALSE)</f>
        <v>No</v>
      </c>
      <c r="J1498" s="7" t="str">
        <f>VLOOKUP($A1498,'Medical Examinations'!$A$1:$P$2336,15,FALSE)</f>
        <v>Normal weight</v>
      </c>
      <c r="K1498" s="7" t="str">
        <f>VLOOKUP($A1498,'Medical Examinations'!$A$1:$P$2336,16,FALSE)</f>
        <v>Normal</v>
      </c>
      <c r="L1498" s="12">
        <f>VLOOKUP($A1498,'Hospitalisation Details'!$A$1:$U$2344,18,FALSE)</f>
        <v>29499</v>
      </c>
      <c r="M1498" s="21">
        <f>VLOOKUP($A1498,'Hospitalisation Details'!$A$1:$U$2344,21,FALSE)</f>
        <v>6940.94</v>
      </c>
      <c r="N1498" s="9" t="str">
        <f>VLOOKUP($A1498,'Hospitalisation Details'!$A$1:$U$2344,14,FALSE)</f>
        <v>tier - 2</v>
      </c>
      <c r="O1498" s="9" t="str">
        <f>VLOOKUP($A1498,'Hospitalisation Details'!$A$1:$U$2344,15,FALSE)</f>
        <v>tier - 3</v>
      </c>
      <c r="P1498" s="9" t="str">
        <f>VLOOKUP($A1498,'Hospitalisation Details'!$A$1:$U$2344,16,FALSE)</f>
        <v>R1013</v>
      </c>
      <c r="Q1498" s="9">
        <f>VLOOKUP($A1498,'Hospitalisation Details'!$A$1:$U$2344,20,FALSE)</f>
        <v>42</v>
      </c>
    </row>
    <row r="1499" spans="1:17" ht="15.75" x14ac:dyDescent="0.25">
      <c r="A1499" s="10" t="s">
        <v>873</v>
      </c>
      <c r="B1499" s="7" t="str">
        <f>VLOOKUP($A1499,'Customer Names'!$A$1:$E$2336,4,FALSE)</f>
        <v xml:space="preserve">  Brian</v>
      </c>
      <c r="C1499" s="7">
        <f>VLOOKUP($A1499,'Medical Examinations'!$A$1:$P$2336,2,FALSE)</f>
        <v>26.315000000000001</v>
      </c>
      <c r="D1499" s="7">
        <f>VLOOKUP($A1499,'Medical Examinations'!$A$1:$P$2336,3,FALSE)</f>
        <v>6.02</v>
      </c>
      <c r="E1499" s="7" t="str">
        <f>VLOOKUP($A1499,'Medical Examinations'!$A$1:$P$2336,13,FALSE)</f>
        <v>No</v>
      </c>
      <c r="F1499" s="7" t="str">
        <f>VLOOKUP($A1499,'Medical Examinations'!$A$1:$P$2336,5,FALSE)</f>
        <v>No</v>
      </c>
      <c r="G1499" s="7" t="str">
        <f>VLOOKUP($A1499,'Medical Examinations'!$A$1:$P$2336,6,FALSE)</f>
        <v>No</v>
      </c>
      <c r="H1499" s="7" t="str">
        <f>VLOOKUP($A1499,'Medical Examinations'!$A$1:$P$2336,12,FALSE)</f>
        <v>0</v>
      </c>
      <c r="I1499" s="7" t="str">
        <f>VLOOKUP($A1499,'Medical Examinations'!$A$1:$P$2336,14,FALSE)</f>
        <v>No</v>
      </c>
      <c r="J1499" s="7" t="str">
        <f>VLOOKUP($A1499,'Medical Examinations'!$A$1:$P$2336,15,FALSE)</f>
        <v>Over weight</v>
      </c>
      <c r="K1499" s="7" t="str">
        <f>VLOOKUP($A1499,'Medical Examinations'!$A$1:$P$2336,16,FALSE)</f>
        <v>Prediabetes</v>
      </c>
      <c r="L1499" s="12">
        <f>VLOOKUP($A1499,'Hospitalisation Details'!$A$1:$U$2344,18,FALSE)</f>
        <v>29463</v>
      </c>
      <c r="M1499" s="21">
        <f>VLOOKUP($A1499,'Hospitalisation Details'!$A$1:$U$2344,21,FALSE)</f>
        <v>6940.91</v>
      </c>
      <c r="N1499" s="9" t="str">
        <f>VLOOKUP($A1499,'Hospitalisation Details'!$A$1:$U$2344,14,FALSE)</f>
        <v>tier - 2</v>
      </c>
      <c r="O1499" s="9" t="str">
        <f>VLOOKUP($A1499,'Hospitalisation Details'!$A$1:$U$2344,15,FALSE)</f>
        <v>tier - 2</v>
      </c>
      <c r="P1499" s="9" t="str">
        <f>VLOOKUP($A1499,'Hospitalisation Details'!$A$1:$U$2344,16,FALSE)</f>
        <v>R1012</v>
      </c>
      <c r="Q1499" s="9">
        <f>VLOOKUP($A1499,'Hospitalisation Details'!$A$1:$U$2344,20,FALSE)</f>
        <v>42</v>
      </c>
    </row>
    <row r="1500" spans="1:17" ht="15.75" x14ac:dyDescent="0.25">
      <c r="A1500" s="10" t="s">
        <v>872</v>
      </c>
      <c r="B1500" s="7" t="str">
        <f>VLOOKUP($A1500,'Customer Names'!$A$1:$E$2336,4,FALSE)</f>
        <v xml:space="preserve">  Meghan</v>
      </c>
      <c r="C1500" s="7">
        <f>VLOOKUP($A1500,'Medical Examinations'!$A$1:$P$2336,2,FALSE)</f>
        <v>22.58</v>
      </c>
      <c r="D1500" s="7">
        <f>VLOOKUP($A1500,'Medical Examinations'!$A$1:$P$2336,3,FALSE)</f>
        <v>7.46</v>
      </c>
      <c r="E1500" s="7" t="str">
        <f>VLOOKUP($A1500,'Medical Examinations'!$A$1:$P$2336,13,FALSE)</f>
        <v>No</v>
      </c>
      <c r="F1500" s="7" t="str">
        <f>VLOOKUP($A1500,'Medical Examinations'!$A$1:$P$2336,5,FALSE)</f>
        <v>No</v>
      </c>
      <c r="G1500" s="7" t="str">
        <f>VLOOKUP($A1500,'Medical Examinations'!$A$1:$P$2336,6,FALSE)</f>
        <v>No</v>
      </c>
      <c r="H1500" s="7" t="str">
        <f>VLOOKUP($A1500,'Medical Examinations'!$A$1:$P$2336,12,FALSE)</f>
        <v>0</v>
      </c>
      <c r="I1500" s="7" t="str">
        <f>VLOOKUP($A1500,'Medical Examinations'!$A$1:$P$2336,14,FALSE)</f>
        <v>No</v>
      </c>
      <c r="J1500" s="7" t="str">
        <f>VLOOKUP($A1500,'Medical Examinations'!$A$1:$P$2336,15,FALSE)</f>
        <v>Normal weight</v>
      </c>
      <c r="K1500" s="7" t="str">
        <f>VLOOKUP($A1500,'Medical Examinations'!$A$1:$P$2336,16,FALSE)</f>
        <v>Diabetes</v>
      </c>
      <c r="L1500" s="12">
        <f>VLOOKUP($A1500,'Hospitalisation Details'!$A$1:$U$2344,18,FALSE)</f>
        <v>28823</v>
      </c>
      <c r="M1500" s="21">
        <f>VLOOKUP($A1500,'Hospitalisation Details'!$A$1:$U$2344,21,FALSE)</f>
        <v>6938.11</v>
      </c>
      <c r="N1500" s="9" t="str">
        <f>VLOOKUP($A1500,'Hospitalisation Details'!$A$1:$U$2344,14,FALSE)</f>
        <v>tier - 2</v>
      </c>
      <c r="O1500" s="9" t="str">
        <f>VLOOKUP($A1500,'Hospitalisation Details'!$A$1:$U$2344,15,FALSE)</f>
        <v>tier - 2</v>
      </c>
      <c r="P1500" s="9" t="str">
        <f>VLOOKUP($A1500,'Hospitalisation Details'!$A$1:$U$2344,16,FALSE)</f>
        <v>R1013</v>
      </c>
      <c r="Q1500" s="9">
        <f>VLOOKUP($A1500,'Hospitalisation Details'!$A$1:$U$2344,20,FALSE)</f>
        <v>44</v>
      </c>
    </row>
    <row r="1501" spans="1:17" ht="15.75" x14ac:dyDescent="0.25">
      <c r="A1501" s="10" t="s">
        <v>871</v>
      </c>
      <c r="B1501" s="7" t="str">
        <f>VLOOKUP($A1501,'Customer Names'!$A$1:$E$2336,4,FALSE)</f>
        <v xml:space="preserve">  Meredith L</v>
      </c>
      <c r="C1501" s="7">
        <f>VLOOKUP($A1501,'Medical Examinations'!$A$1:$P$2336,2,FALSE)</f>
        <v>19.475000000000001</v>
      </c>
      <c r="D1501" s="7">
        <f>VLOOKUP($A1501,'Medical Examinations'!$A$1:$P$2336,3,FALSE)</f>
        <v>4.74</v>
      </c>
      <c r="E1501" s="7" t="str">
        <f>VLOOKUP($A1501,'Medical Examinations'!$A$1:$P$2336,13,FALSE)</f>
        <v>No</v>
      </c>
      <c r="F1501" s="7" t="str">
        <f>VLOOKUP($A1501,'Medical Examinations'!$A$1:$P$2336,5,FALSE)</f>
        <v>No</v>
      </c>
      <c r="G1501" s="7" t="str">
        <f>VLOOKUP($A1501,'Medical Examinations'!$A$1:$P$2336,6,FALSE)</f>
        <v>No</v>
      </c>
      <c r="H1501" s="7">
        <f>VLOOKUP($A1501,'Medical Examinations'!$A$1:$P$2336,12,FALSE)</f>
        <v>1</v>
      </c>
      <c r="I1501" s="7" t="str">
        <f>VLOOKUP($A1501,'Medical Examinations'!$A$1:$P$2336,14,FALSE)</f>
        <v>No</v>
      </c>
      <c r="J1501" s="7" t="str">
        <f>VLOOKUP($A1501,'Medical Examinations'!$A$1:$P$2336,15,FALSE)</f>
        <v>Normal weight</v>
      </c>
      <c r="K1501" s="7" t="str">
        <f>VLOOKUP($A1501,'Medical Examinations'!$A$1:$P$2336,16,FALSE)</f>
        <v>Normal</v>
      </c>
      <c r="L1501" s="12">
        <f>VLOOKUP($A1501,'Hospitalisation Details'!$A$1:$U$2344,18,FALSE)</f>
        <v>30930</v>
      </c>
      <c r="M1501" s="21">
        <f>VLOOKUP($A1501,'Hospitalisation Details'!$A$1:$U$2344,21,FALSE)</f>
        <v>6933.24</v>
      </c>
      <c r="N1501" s="9" t="str">
        <f>VLOOKUP($A1501,'Hospitalisation Details'!$A$1:$U$2344,14,FALSE)</f>
        <v>tier - 2</v>
      </c>
      <c r="O1501" s="9" t="str">
        <f>VLOOKUP($A1501,'Hospitalisation Details'!$A$1:$U$2344,15,FALSE)</f>
        <v>tier - 3</v>
      </c>
      <c r="P1501" s="9" t="str">
        <f>VLOOKUP($A1501,'Hospitalisation Details'!$A$1:$U$2344,16,FALSE)</f>
        <v>R1012</v>
      </c>
      <c r="Q1501" s="9">
        <f>VLOOKUP($A1501,'Hospitalisation Details'!$A$1:$U$2344,20,FALSE)</f>
        <v>38</v>
      </c>
    </row>
    <row r="1502" spans="1:17" ht="15.75" x14ac:dyDescent="0.25">
      <c r="A1502" s="10" t="s">
        <v>870</v>
      </c>
      <c r="B1502" s="7" t="str">
        <f>VLOOKUP($A1502,'Customer Names'!$A$1:$E$2336,4,FALSE)</f>
        <v xml:space="preserve">  Millicent M</v>
      </c>
      <c r="C1502" s="7">
        <f>VLOOKUP($A1502,'Medical Examinations'!$A$1:$P$2336,2,FALSE)</f>
        <v>26.33</v>
      </c>
      <c r="D1502" s="7">
        <f>VLOOKUP($A1502,'Medical Examinations'!$A$1:$P$2336,3,FALSE)</f>
        <v>4.79</v>
      </c>
      <c r="E1502" s="7" t="str">
        <f>VLOOKUP($A1502,'Medical Examinations'!$A$1:$P$2336,13,FALSE)</f>
        <v>No</v>
      </c>
      <c r="F1502" s="7" t="str">
        <f>VLOOKUP($A1502,'Medical Examinations'!$A$1:$P$2336,5,FALSE)</f>
        <v>No</v>
      </c>
      <c r="G1502" s="7" t="str">
        <f>VLOOKUP($A1502,'Medical Examinations'!$A$1:$P$2336,6,FALSE)</f>
        <v>No</v>
      </c>
      <c r="H1502" s="7" t="str">
        <f>VLOOKUP($A1502,'Medical Examinations'!$A$1:$P$2336,12,FALSE)</f>
        <v>0</v>
      </c>
      <c r="I1502" s="7" t="str">
        <f>VLOOKUP($A1502,'Medical Examinations'!$A$1:$P$2336,14,FALSE)</f>
        <v>No</v>
      </c>
      <c r="J1502" s="7" t="str">
        <f>VLOOKUP($A1502,'Medical Examinations'!$A$1:$P$2336,15,FALSE)</f>
        <v>Over weight</v>
      </c>
      <c r="K1502" s="7" t="str">
        <f>VLOOKUP($A1502,'Medical Examinations'!$A$1:$P$2336,16,FALSE)</f>
        <v>Normal</v>
      </c>
      <c r="L1502" s="12">
        <f>VLOOKUP($A1502,'Hospitalisation Details'!$A$1:$U$2344,18,FALSE)</f>
        <v>32863</v>
      </c>
      <c r="M1502" s="21">
        <f>VLOOKUP($A1502,'Hospitalisation Details'!$A$1:$U$2344,21,FALSE)</f>
        <v>6895.19</v>
      </c>
      <c r="N1502" s="9" t="str">
        <f>VLOOKUP($A1502,'Hospitalisation Details'!$A$1:$U$2344,14,FALSE)</f>
        <v>tier - 2</v>
      </c>
      <c r="O1502" s="9" t="str">
        <f>VLOOKUP($A1502,'Hospitalisation Details'!$A$1:$U$2344,15,FALSE)</f>
        <v>tier - 3</v>
      </c>
      <c r="P1502" s="9" t="str">
        <f>VLOOKUP($A1502,'Hospitalisation Details'!$A$1:$U$2344,16,FALSE)</f>
        <v>R1024</v>
      </c>
      <c r="Q1502" s="9">
        <f>VLOOKUP($A1502,'Hospitalisation Details'!$A$1:$U$2344,20,FALSE)</f>
        <v>33</v>
      </c>
    </row>
    <row r="1503" spans="1:17" ht="15.75" x14ac:dyDescent="0.25">
      <c r="A1503" s="10" t="s">
        <v>869</v>
      </c>
      <c r="B1503" s="7" t="str">
        <f>VLOOKUP($A1503,'Customer Names'!$A$1:$E$2336,4,FALSE)</f>
        <v xml:space="preserve">  Kathleen</v>
      </c>
      <c r="C1503" s="7">
        <f>VLOOKUP($A1503,'Medical Examinations'!$A$1:$P$2336,2,FALSE)</f>
        <v>17.29</v>
      </c>
      <c r="D1503" s="7">
        <f>VLOOKUP($A1503,'Medical Examinations'!$A$1:$P$2336,3,FALSE)</f>
        <v>5.35</v>
      </c>
      <c r="E1503" s="7" t="str">
        <f>VLOOKUP($A1503,'Medical Examinations'!$A$1:$P$2336,13,FALSE)</f>
        <v>Yes</v>
      </c>
      <c r="F1503" s="7" t="str">
        <f>VLOOKUP($A1503,'Medical Examinations'!$A$1:$P$2336,5,FALSE)</f>
        <v>No</v>
      </c>
      <c r="G1503" s="7" t="str">
        <f>VLOOKUP($A1503,'Medical Examinations'!$A$1:$P$2336,6,FALSE)</f>
        <v>No</v>
      </c>
      <c r="H1503" s="7" t="str">
        <f>VLOOKUP($A1503,'Medical Examinations'!$A$1:$P$2336,12,FALSE)</f>
        <v>0</v>
      </c>
      <c r="I1503" s="7" t="str">
        <f>VLOOKUP($A1503,'Medical Examinations'!$A$1:$P$2336,14,FALSE)</f>
        <v>No</v>
      </c>
      <c r="J1503" s="7" t="str">
        <f>VLOOKUP($A1503,'Medical Examinations'!$A$1:$P$2336,15,FALSE)</f>
        <v>Underweight</v>
      </c>
      <c r="K1503" s="7" t="str">
        <f>VLOOKUP($A1503,'Medical Examinations'!$A$1:$P$2336,16,FALSE)</f>
        <v>Normal</v>
      </c>
      <c r="L1503" s="12">
        <f>VLOOKUP($A1503,'Hospitalisation Details'!$A$1:$U$2344,18,FALSE)</f>
        <v>31300</v>
      </c>
      <c r="M1503" s="21">
        <f>VLOOKUP($A1503,'Hospitalisation Details'!$A$1:$U$2344,21,FALSE)</f>
        <v>6877.98</v>
      </c>
      <c r="N1503" s="9" t="str">
        <f>VLOOKUP($A1503,'Hospitalisation Details'!$A$1:$U$2344,14,FALSE)</f>
        <v>tier - 2</v>
      </c>
      <c r="O1503" s="9" t="str">
        <f>VLOOKUP($A1503,'Hospitalisation Details'!$A$1:$U$2344,15,FALSE)</f>
        <v>tier - 1</v>
      </c>
      <c r="P1503" s="9" t="str">
        <f>VLOOKUP($A1503,'Hospitalisation Details'!$A$1:$U$2344,16,FALSE)</f>
        <v>R1024</v>
      </c>
      <c r="Q1503" s="9">
        <f>VLOOKUP($A1503,'Hospitalisation Details'!$A$1:$U$2344,20,FALSE)</f>
        <v>37</v>
      </c>
    </row>
    <row r="1504" spans="1:17" ht="15.75" x14ac:dyDescent="0.25">
      <c r="A1504" s="10" t="s">
        <v>868</v>
      </c>
      <c r="B1504" s="7" t="str">
        <f>VLOOKUP($A1504,'Customer Names'!$A$1:$E$2336,4,FALSE)</f>
        <v xml:space="preserve">  Kimberly K</v>
      </c>
      <c r="C1504" s="7">
        <f>VLOOKUP($A1504,'Medical Examinations'!$A$1:$P$2336,2,FALSE)</f>
        <v>42.88</v>
      </c>
      <c r="D1504" s="7">
        <f>VLOOKUP($A1504,'Medical Examinations'!$A$1:$P$2336,3,FALSE)</f>
        <v>4.87</v>
      </c>
      <c r="E1504" s="7" t="str">
        <f>VLOOKUP($A1504,'Medical Examinations'!$A$1:$P$2336,13,FALSE)</f>
        <v>No</v>
      </c>
      <c r="F1504" s="7" t="str">
        <f>VLOOKUP($A1504,'Medical Examinations'!$A$1:$P$2336,5,FALSE)</f>
        <v>yes</v>
      </c>
      <c r="G1504" s="7" t="str">
        <f>VLOOKUP($A1504,'Medical Examinations'!$A$1:$P$2336,6,FALSE)</f>
        <v>No</v>
      </c>
      <c r="H1504" s="7">
        <f>VLOOKUP($A1504,'Medical Examinations'!$A$1:$P$2336,12,FALSE)</f>
        <v>1</v>
      </c>
      <c r="I1504" s="7" t="str">
        <f>VLOOKUP($A1504,'Medical Examinations'!$A$1:$P$2336,14,FALSE)</f>
        <v>No</v>
      </c>
      <c r="J1504" s="7" t="str">
        <f>VLOOKUP($A1504,'Medical Examinations'!$A$1:$P$2336,15,FALSE)</f>
        <v>Obesity</v>
      </c>
      <c r="K1504" s="7" t="str">
        <f>VLOOKUP($A1504,'Medical Examinations'!$A$1:$P$2336,16,FALSE)</f>
        <v>Normal</v>
      </c>
      <c r="L1504" s="12">
        <f>VLOOKUP($A1504,'Hospitalisation Details'!$A$1:$U$2344,18,FALSE)</f>
        <v>38345</v>
      </c>
      <c r="M1504" s="21">
        <f>VLOOKUP($A1504,'Hospitalisation Details'!$A$1:$U$2344,21,FALSE)</f>
        <v>6876.53</v>
      </c>
      <c r="N1504" s="9" t="str">
        <f>VLOOKUP($A1504,'Hospitalisation Details'!$A$1:$U$2344,14,FALSE)</f>
        <v>tier - 2</v>
      </c>
      <c r="O1504" s="9" t="str">
        <f>VLOOKUP($A1504,'Hospitalisation Details'!$A$1:$U$2344,15,FALSE)</f>
        <v>tier - 1</v>
      </c>
      <c r="P1504" s="9" t="str">
        <f>VLOOKUP($A1504,'Hospitalisation Details'!$A$1:$U$2344,16,FALSE)</f>
        <v>R1012</v>
      </c>
      <c r="Q1504" s="9">
        <f>VLOOKUP($A1504,'Hospitalisation Details'!$A$1:$U$2344,20,FALSE)</f>
        <v>18</v>
      </c>
    </row>
    <row r="1505" spans="1:17" ht="15.75" x14ac:dyDescent="0.25">
      <c r="A1505" s="10" t="s">
        <v>867</v>
      </c>
      <c r="B1505" s="7" t="str">
        <f>VLOOKUP($A1505,'Customer Names'!$A$1:$E$2336,4,FALSE)</f>
        <v xml:space="preserve">  Justin C</v>
      </c>
      <c r="C1505" s="7">
        <f>VLOOKUP($A1505,'Medical Examinations'!$A$1:$P$2336,2,FALSE)</f>
        <v>32.200000000000003</v>
      </c>
      <c r="D1505" s="7">
        <f>VLOOKUP($A1505,'Medical Examinations'!$A$1:$P$2336,3,FALSE)</f>
        <v>10.09</v>
      </c>
      <c r="E1505" s="7" t="str">
        <f>VLOOKUP($A1505,'Medical Examinations'!$A$1:$P$2336,13,FALSE)</f>
        <v>Yes</v>
      </c>
      <c r="F1505" s="7" t="str">
        <f>VLOOKUP($A1505,'Medical Examinations'!$A$1:$P$2336,5,FALSE)</f>
        <v>No</v>
      </c>
      <c r="G1505" s="7" t="str">
        <f>VLOOKUP($A1505,'Medical Examinations'!$A$1:$P$2336,6,FALSE)</f>
        <v>No</v>
      </c>
      <c r="H1505" s="7" t="str">
        <f>VLOOKUP($A1505,'Medical Examinations'!$A$1:$P$2336,12,FALSE)</f>
        <v>0</v>
      </c>
      <c r="I1505" s="7" t="str">
        <f>VLOOKUP($A1505,'Medical Examinations'!$A$1:$P$2336,14,FALSE)</f>
        <v>No</v>
      </c>
      <c r="J1505" s="7" t="str">
        <f>VLOOKUP($A1505,'Medical Examinations'!$A$1:$P$2336,15,FALSE)</f>
        <v>Obesity</v>
      </c>
      <c r="K1505" s="7" t="str">
        <f>VLOOKUP($A1505,'Medical Examinations'!$A$1:$P$2336,16,FALSE)</f>
        <v>Diabetes</v>
      </c>
      <c r="L1505" s="12">
        <f>VLOOKUP($A1505,'Hospitalisation Details'!$A$1:$U$2344,18,FALSE)</f>
        <v>29760</v>
      </c>
      <c r="M1505" s="21">
        <f>VLOOKUP($A1505,'Hospitalisation Details'!$A$1:$U$2344,21,FALSE)</f>
        <v>6875.96</v>
      </c>
      <c r="N1505" s="9" t="str">
        <f>VLOOKUP($A1505,'Hospitalisation Details'!$A$1:$U$2344,14,FALSE)</f>
        <v>tier - 2</v>
      </c>
      <c r="O1505" s="9" t="str">
        <f>VLOOKUP($A1505,'Hospitalisation Details'!$A$1:$U$2344,15,FALSE)</f>
        <v>tier - 2</v>
      </c>
      <c r="P1505" s="9" t="str">
        <f>VLOOKUP($A1505,'Hospitalisation Details'!$A$1:$U$2344,16,FALSE)</f>
        <v>R1011</v>
      </c>
      <c r="Q1505" s="9">
        <f>VLOOKUP($A1505,'Hospitalisation Details'!$A$1:$U$2344,20,FALSE)</f>
        <v>41</v>
      </c>
    </row>
    <row r="1506" spans="1:17" ht="15.75" x14ac:dyDescent="0.25">
      <c r="A1506" s="10" t="s">
        <v>866</v>
      </c>
      <c r="B1506" s="7" t="str">
        <f>VLOOKUP($A1506,'Customer Names'!$A$1:$E$2336,4,FALSE)</f>
        <v xml:space="preserve">  Tristan P</v>
      </c>
      <c r="C1506" s="7">
        <f>VLOOKUP($A1506,'Medical Examinations'!$A$1:$P$2336,2,FALSE)</f>
        <v>18.75</v>
      </c>
      <c r="D1506" s="7">
        <f>VLOOKUP($A1506,'Medical Examinations'!$A$1:$P$2336,3,FALSE)</f>
        <v>5.47</v>
      </c>
      <c r="E1506" s="7" t="str">
        <f>VLOOKUP($A1506,'Medical Examinations'!$A$1:$P$2336,13,FALSE)</f>
        <v>Yes</v>
      </c>
      <c r="F1506" s="7" t="str">
        <f>VLOOKUP($A1506,'Medical Examinations'!$A$1:$P$2336,5,FALSE)</f>
        <v>No</v>
      </c>
      <c r="G1506" s="7" t="str">
        <f>VLOOKUP($A1506,'Medical Examinations'!$A$1:$P$2336,6,FALSE)</f>
        <v>Yes</v>
      </c>
      <c r="H1506" s="7">
        <f>VLOOKUP($A1506,'Medical Examinations'!$A$1:$P$2336,12,FALSE)</f>
        <v>1</v>
      </c>
      <c r="I1506" s="7" t="str">
        <f>VLOOKUP($A1506,'Medical Examinations'!$A$1:$P$2336,14,FALSE)</f>
        <v>No</v>
      </c>
      <c r="J1506" s="7" t="str">
        <f>VLOOKUP($A1506,'Medical Examinations'!$A$1:$P$2336,15,FALSE)</f>
        <v>Normal weight</v>
      </c>
      <c r="K1506" s="7" t="str">
        <f>VLOOKUP($A1506,'Medical Examinations'!$A$1:$P$2336,16,FALSE)</f>
        <v>Normal</v>
      </c>
      <c r="L1506" s="12">
        <f>VLOOKUP($A1506,'Hospitalisation Details'!$A$1:$U$2344,18,FALSE)</f>
        <v>25499</v>
      </c>
      <c r="M1506" s="21">
        <f>VLOOKUP($A1506,'Hospitalisation Details'!$A$1:$U$2344,21,FALSE)</f>
        <v>6868.39</v>
      </c>
      <c r="N1506" s="9" t="str">
        <f>VLOOKUP($A1506,'Hospitalisation Details'!$A$1:$U$2344,14,FALSE)</f>
        <v>tier - 2</v>
      </c>
      <c r="O1506" s="9" t="str">
        <f>VLOOKUP($A1506,'Hospitalisation Details'!$A$1:$U$2344,15,FALSE)</f>
        <v>tier - 2</v>
      </c>
      <c r="P1506" s="9" t="str">
        <f>VLOOKUP($A1506,'Hospitalisation Details'!$A$1:$U$2344,16,FALSE)</f>
        <v>R1013</v>
      </c>
      <c r="Q1506" s="9">
        <f>VLOOKUP($A1506,'Hospitalisation Details'!$A$1:$U$2344,20,FALSE)</f>
        <v>53</v>
      </c>
    </row>
    <row r="1507" spans="1:17" ht="15.75" x14ac:dyDescent="0.25">
      <c r="A1507" s="10" t="s">
        <v>865</v>
      </c>
      <c r="B1507" s="7" t="str">
        <f>VLOOKUP($A1507,'Customer Names'!$A$1:$E$2336,4,FALSE)</f>
        <v xml:space="preserve">  Traci A</v>
      </c>
      <c r="C1507" s="7">
        <f>VLOOKUP($A1507,'Medical Examinations'!$A$1:$P$2336,2,FALSE)</f>
        <v>22.36</v>
      </c>
      <c r="D1507" s="7">
        <f>VLOOKUP($A1507,'Medical Examinations'!$A$1:$P$2336,3,FALSE)</f>
        <v>8.6</v>
      </c>
      <c r="E1507" s="7" t="str">
        <f>VLOOKUP($A1507,'Medical Examinations'!$A$1:$P$2336,13,FALSE)</f>
        <v>No</v>
      </c>
      <c r="F1507" s="7" t="str">
        <f>VLOOKUP($A1507,'Medical Examinations'!$A$1:$P$2336,5,FALSE)</f>
        <v>No</v>
      </c>
      <c r="G1507" s="7" t="str">
        <f>VLOOKUP($A1507,'Medical Examinations'!$A$1:$P$2336,6,FALSE)</f>
        <v>No</v>
      </c>
      <c r="H1507" s="7" t="str">
        <f>VLOOKUP($A1507,'Medical Examinations'!$A$1:$P$2336,12,FALSE)</f>
        <v>0</v>
      </c>
      <c r="I1507" s="7" t="str">
        <f>VLOOKUP($A1507,'Medical Examinations'!$A$1:$P$2336,14,FALSE)</f>
        <v>No</v>
      </c>
      <c r="J1507" s="7" t="str">
        <f>VLOOKUP($A1507,'Medical Examinations'!$A$1:$P$2336,15,FALSE)</f>
        <v>Normal weight</v>
      </c>
      <c r="K1507" s="7" t="str">
        <f>VLOOKUP($A1507,'Medical Examinations'!$A$1:$P$2336,16,FALSE)</f>
        <v>Diabetes</v>
      </c>
      <c r="L1507" s="12">
        <f>VLOOKUP($A1507,'Hospitalisation Details'!$A$1:$U$2344,18,FALSE)</f>
        <v>28707</v>
      </c>
      <c r="M1507" s="21">
        <f>VLOOKUP($A1507,'Hospitalisation Details'!$A$1:$U$2344,21,FALSE)</f>
        <v>6863.49</v>
      </c>
      <c r="N1507" s="9" t="str">
        <f>VLOOKUP($A1507,'Hospitalisation Details'!$A$1:$U$2344,14,FALSE)</f>
        <v>tier - 2</v>
      </c>
      <c r="O1507" s="9" t="str">
        <f>VLOOKUP($A1507,'Hospitalisation Details'!$A$1:$U$2344,15,FALSE)</f>
        <v>tier - 1</v>
      </c>
      <c r="P1507" s="9" t="str">
        <f>VLOOKUP($A1507,'Hospitalisation Details'!$A$1:$U$2344,16,FALSE)</f>
        <v>R1013</v>
      </c>
      <c r="Q1507" s="9">
        <f>VLOOKUP($A1507,'Hospitalisation Details'!$A$1:$U$2344,20,FALSE)</f>
        <v>44</v>
      </c>
    </row>
    <row r="1508" spans="1:17" ht="15.75" x14ac:dyDescent="0.25">
      <c r="A1508" s="10" t="s">
        <v>864</v>
      </c>
      <c r="B1508" s="7" t="str">
        <f>VLOOKUP($A1508,'Customer Names'!$A$1:$E$2336,4,FALSE)</f>
        <v xml:space="preserve">  Justin P</v>
      </c>
      <c r="C1508" s="7">
        <f>VLOOKUP($A1508,'Medical Examinations'!$A$1:$P$2336,2,FALSE)</f>
        <v>23.94</v>
      </c>
      <c r="D1508" s="7">
        <f>VLOOKUP($A1508,'Medical Examinations'!$A$1:$P$2336,3,FALSE)</f>
        <v>10.74</v>
      </c>
      <c r="E1508" s="7" t="str">
        <f>VLOOKUP($A1508,'Medical Examinations'!$A$1:$P$2336,13,FALSE)</f>
        <v>Yes</v>
      </c>
      <c r="F1508" s="7" t="str">
        <f>VLOOKUP($A1508,'Medical Examinations'!$A$1:$P$2336,5,FALSE)</f>
        <v>No</v>
      </c>
      <c r="G1508" s="7" t="str">
        <f>VLOOKUP($A1508,'Medical Examinations'!$A$1:$P$2336,6,FALSE)</f>
        <v>No</v>
      </c>
      <c r="H1508" s="7" t="str">
        <f>VLOOKUP($A1508,'Medical Examinations'!$A$1:$P$2336,12,FALSE)</f>
        <v>0</v>
      </c>
      <c r="I1508" s="7" t="str">
        <f>VLOOKUP($A1508,'Medical Examinations'!$A$1:$P$2336,14,FALSE)</f>
        <v>No</v>
      </c>
      <c r="J1508" s="7" t="str">
        <f>VLOOKUP($A1508,'Medical Examinations'!$A$1:$P$2336,15,FALSE)</f>
        <v>Normal weight</v>
      </c>
      <c r="K1508" s="7" t="str">
        <f>VLOOKUP($A1508,'Medical Examinations'!$A$1:$P$2336,16,FALSE)</f>
        <v>Diabetes</v>
      </c>
      <c r="L1508" s="12">
        <f>VLOOKUP($A1508,'Hospitalisation Details'!$A$1:$U$2344,18,FALSE)</f>
        <v>29756</v>
      </c>
      <c r="M1508" s="21">
        <f>VLOOKUP($A1508,'Hospitalisation Details'!$A$1:$U$2344,21,FALSE)</f>
        <v>6858.48</v>
      </c>
      <c r="N1508" s="9" t="str">
        <f>VLOOKUP($A1508,'Hospitalisation Details'!$A$1:$U$2344,14,FALSE)</f>
        <v>tier - 2</v>
      </c>
      <c r="O1508" s="9" t="str">
        <f>VLOOKUP($A1508,'Hospitalisation Details'!$A$1:$U$2344,15,FALSE)</f>
        <v>tier - 2</v>
      </c>
      <c r="P1508" s="9" t="str">
        <f>VLOOKUP($A1508,'Hospitalisation Details'!$A$1:$U$2344,16,FALSE)</f>
        <v>R1019</v>
      </c>
      <c r="Q1508" s="9">
        <f>VLOOKUP($A1508,'Hospitalisation Details'!$A$1:$U$2344,20,FALSE)</f>
        <v>41</v>
      </c>
    </row>
    <row r="1509" spans="1:17" ht="15.75" x14ac:dyDescent="0.25">
      <c r="A1509" s="10" t="s">
        <v>863</v>
      </c>
      <c r="B1509" s="7" t="str">
        <f>VLOOKUP($A1509,'Customer Names'!$A$1:$E$2336,4,FALSE)</f>
        <v xml:space="preserve">  Logan M</v>
      </c>
      <c r="C1509" s="7">
        <f>VLOOKUP($A1509,'Medical Examinations'!$A$1:$P$2336,2,FALSE)</f>
        <v>30.1</v>
      </c>
      <c r="D1509" s="7">
        <f>VLOOKUP($A1509,'Medical Examinations'!$A$1:$P$2336,3,FALSE)</f>
        <v>4.3899999999999997</v>
      </c>
      <c r="E1509" s="7" t="str">
        <f>VLOOKUP($A1509,'Medical Examinations'!$A$1:$P$2336,13,FALSE)</f>
        <v>No</v>
      </c>
      <c r="F1509" s="7" t="str">
        <f>VLOOKUP($A1509,'Medical Examinations'!$A$1:$P$2336,5,FALSE)</f>
        <v>No</v>
      </c>
      <c r="G1509" s="7" t="str">
        <f>VLOOKUP($A1509,'Medical Examinations'!$A$1:$P$2336,6,FALSE)</f>
        <v>Yes</v>
      </c>
      <c r="H1509" s="7">
        <f>VLOOKUP($A1509,'Medical Examinations'!$A$1:$P$2336,12,FALSE)</f>
        <v>1</v>
      </c>
      <c r="I1509" s="7" t="str">
        <f>VLOOKUP($A1509,'Medical Examinations'!$A$1:$P$2336,14,FALSE)</f>
        <v>No</v>
      </c>
      <c r="J1509" s="7" t="str">
        <f>VLOOKUP($A1509,'Medical Examinations'!$A$1:$P$2336,15,FALSE)</f>
        <v>Obesity</v>
      </c>
      <c r="K1509" s="7" t="str">
        <f>VLOOKUP($A1509,'Medical Examinations'!$A$1:$P$2336,16,FALSE)</f>
        <v>Normal</v>
      </c>
      <c r="L1509" s="12">
        <f>VLOOKUP($A1509,'Hospitalisation Details'!$A$1:$U$2344,18,FALSE)</f>
        <v>29163</v>
      </c>
      <c r="M1509" s="21">
        <f>VLOOKUP($A1509,'Hospitalisation Details'!$A$1:$U$2344,21,FALSE)</f>
        <v>6849.03</v>
      </c>
      <c r="N1509" s="9" t="str">
        <f>VLOOKUP($A1509,'Hospitalisation Details'!$A$1:$U$2344,14,FALSE)</f>
        <v>tier - 2</v>
      </c>
      <c r="O1509" s="9" t="str">
        <f>VLOOKUP($A1509,'Hospitalisation Details'!$A$1:$U$2344,15,FALSE)</f>
        <v>tier - 2</v>
      </c>
      <c r="P1509" s="9" t="str">
        <f>VLOOKUP($A1509,'Hospitalisation Details'!$A$1:$U$2344,16,FALSE)</f>
        <v>R1011</v>
      </c>
      <c r="Q1509" s="9">
        <f>VLOOKUP($A1509,'Hospitalisation Details'!$A$1:$U$2344,20,FALSE)</f>
        <v>43</v>
      </c>
    </row>
    <row r="1510" spans="1:17" ht="15.75" x14ac:dyDescent="0.25">
      <c r="A1510" s="10" t="s">
        <v>862</v>
      </c>
      <c r="B1510" s="7" t="str">
        <f>VLOOKUP($A1510,'Customer Names'!$A$1:$E$2336,4,FALSE)</f>
        <v xml:space="preserve">  Sebastien</v>
      </c>
      <c r="C1510" s="7">
        <f>VLOOKUP($A1510,'Medical Examinations'!$A$1:$P$2336,2,FALSE)</f>
        <v>21.93</v>
      </c>
      <c r="D1510" s="7">
        <f>VLOOKUP($A1510,'Medical Examinations'!$A$1:$P$2336,3,FALSE)</f>
        <v>6.3</v>
      </c>
      <c r="E1510" s="7" t="str">
        <f>VLOOKUP($A1510,'Medical Examinations'!$A$1:$P$2336,13,FALSE)</f>
        <v>No</v>
      </c>
      <c r="F1510" s="7" t="str">
        <f>VLOOKUP($A1510,'Medical Examinations'!$A$1:$P$2336,5,FALSE)</f>
        <v>No</v>
      </c>
      <c r="G1510" s="7" t="str">
        <f>VLOOKUP($A1510,'Medical Examinations'!$A$1:$P$2336,6,FALSE)</f>
        <v>No</v>
      </c>
      <c r="H1510" s="7" t="str">
        <f>VLOOKUP($A1510,'Medical Examinations'!$A$1:$P$2336,12,FALSE)</f>
        <v>0</v>
      </c>
      <c r="I1510" s="7" t="str">
        <f>VLOOKUP($A1510,'Medical Examinations'!$A$1:$P$2336,14,FALSE)</f>
        <v>No</v>
      </c>
      <c r="J1510" s="7" t="str">
        <f>VLOOKUP($A1510,'Medical Examinations'!$A$1:$P$2336,15,FALSE)</f>
        <v>Normal weight</v>
      </c>
      <c r="K1510" s="7" t="str">
        <f>VLOOKUP($A1510,'Medical Examinations'!$A$1:$P$2336,16,FALSE)</f>
        <v>Prediabetes</v>
      </c>
      <c r="L1510" s="12">
        <f>VLOOKUP($A1510,'Hospitalisation Details'!$A$1:$U$2344,18,FALSE)</f>
        <v>28291</v>
      </c>
      <c r="M1510" s="21">
        <f>VLOOKUP($A1510,'Hospitalisation Details'!$A$1:$U$2344,21,FALSE)</f>
        <v>6843.17</v>
      </c>
      <c r="N1510" s="9" t="str">
        <f>VLOOKUP($A1510,'Hospitalisation Details'!$A$1:$U$2344,14,FALSE)</f>
        <v>tier - 2</v>
      </c>
      <c r="O1510" s="9" t="str">
        <f>VLOOKUP($A1510,'Hospitalisation Details'!$A$1:$U$2344,15,FALSE)</f>
        <v>tier - 1</v>
      </c>
      <c r="P1510" s="9" t="str">
        <f>VLOOKUP($A1510,'Hospitalisation Details'!$A$1:$U$2344,16,FALSE)</f>
        <v>R1013</v>
      </c>
      <c r="Q1510" s="9">
        <f>VLOOKUP($A1510,'Hospitalisation Details'!$A$1:$U$2344,20,FALSE)</f>
        <v>45</v>
      </c>
    </row>
    <row r="1511" spans="1:17" ht="15.75" x14ac:dyDescent="0.25">
      <c r="A1511" s="10" t="s">
        <v>861</v>
      </c>
      <c r="B1511" s="7" t="str">
        <f>VLOOKUP($A1511,'Customer Names'!$A$1:$E$2336,4,FALSE)</f>
        <v xml:space="preserve">  Tiffany A</v>
      </c>
      <c r="C1511" s="7">
        <f>VLOOKUP($A1511,'Medical Examinations'!$A$1:$P$2336,2,FALSE)</f>
        <v>39.75</v>
      </c>
      <c r="D1511" s="7">
        <f>VLOOKUP($A1511,'Medical Examinations'!$A$1:$P$2336,3,FALSE)</f>
        <v>5.41</v>
      </c>
      <c r="E1511" s="7" t="str">
        <f>VLOOKUP($A1511,'Medical Examinations'!$A$1:$P$2336,13,FALSE)</f>
        <v>No</v>
      </c>
      <c r="F1511" s="7" t="str">
        <f>VLOOKUP($A1511,'Medical Examinations'!$A$1:$P$2336,5,FALSE)</f>
        <v>yes</v>
      </c>
      <c r="G1511" s="7" t="str">
        <f>VLOOKUP($A1511,'Medical Examinations'!$A$1:$P$2336,6,FALSE)</f>
        <v>No</v>
      </c>
      <c r="H1511" s="7">
        <f>VLOOKUP($A1511,'Medical Examinations'!$A$1:$P$2336,12,FALSE)</f>
        <v>1</v>
      </c>
      <c r="I1511" s="7" t="str">
        <f>VLOOKUP($A1511,'Medical Examinations'!$A$1:$P$2336,14,FALSE)</f>
        <v>No</v>
      </c>
      <c r="J1511" s="7" t="str">
        <f>VLOOKUP($A1511,'Medical Examinations'!$A$1:$P$2336,15,FALSE)</f>
        <v>Obesity</v>
      </c>
      <c r="K1511" s="7" t="str">
        <f>VLOOKUP($A1511,'Medical Examinations'!$A$1:$P$2336,16,FALSE)</f>
        <v>Normal</v>
      </c>
      <c r="L1511" s="12">
        <f>VLOOKUP($A1511,'Hospitalisation Details'!$A$1:$U$2344,18,FALSE)</f>
        <v>36860</v>
      </c>
      <c r="M1511" s="21">
        <f>VLOOKUP($A1511,'Hospitalisation Details'!$A$1:$U$2344,21,FALSE)</f>
        <v>6842.28</v>
      </c>
      <c r="N1511" s="9" t="str">
        <f>VLOOKUP($A1511,'Hospitalisation Details'!$A$1:$U$2344,14,FALSE)</f>
        <v>tier - 2</v>
      </c>
      <c r="O1511" s="9" t="str">
        <f>VLOOKUP($A1511,'Hospitalisation Details'!$A$1:$U$2344,15,FALSE)</f>
        <v>tier - 1</v>
      </c>
      <c r="P1511" s="9" t="str">
        <f>VLOOKUP($A1511,'Hospitalisation Details'!$A$1:$U$2344,16,FALSE)</f>
        <v>R1012</v>
      </c>
      <c r="Q1511" s="9">
        <f>VLOOKUP($A1511,'Hospitalisation Details'!$A$1:$U$2344,20,FALSE)</f>
        <v>22</v>
      </c>
    </row>
    <row r="1512" spans="1:17" ht="15.75" x14ac:dyDescent="0.25">
      <c r="A1512" s="10" t="s">
        <v>860</v>
      </c>
      <c r="B1512" s="7" t="str">
        <f>VLOOKUP($A1512,'Customer Names'!$A$1:$E$2336,4,FALSE)</f>
        <v xml:space="preserve">  Matthew</v>
      </c>
      <c r="C1512" s="7">
        <f>VLOOKUP($A1512,'Medical Examinations'!$A$1:$P$2336,2,FALSE)</f>
        <v>26.03</v>
      </c>
      <c r="D1512" s="7">
        <f>VLOOKUP($A1512,'Medical Examinations'!$A$1:$P$2336,3,FALSE)</f>
        <v>4.47</v>
      </c>
      <c r="E1512" s="7" t="str">
        <f>VLOOKUP($A1512,'Medical Examinations'!$A$1:$P$2336,13,FALSE)</f>
        <v>No</v>
      </c>
      <c r="F1512" s="7" t="str">
        <f>VLOOKUP($A1512,'Medical Examinations'!$A$1:$P$2336,5,FALSE)</f>
        <v>No</v>
      </c>
      <c r="G1512" s="7" t="str">
        <f>VLOOKUP($A1512,'Medical Examinations'!$A$1:$P$2336,6,FALSE)</f>
        <v>Yes</v>
      </c>
      <c r="H1512" s="7">
        <f>VLOOKUP($A1512,'Medical Examinations'!$A$1:$P$2336,12,FALSE)</f>
        <v>1</v>
      </c>
      <c r="I1512" s="7" t="str">
        <f>VLOOKUP($A1512,'Medical Examinations'!$A$1:$P$2336,14,FALSE)</f>
        <v>No</v>
      </c>
      <c r="J1512" s="7" t="str">
        <f>VLOOKUP($A1512,'Medical Examinations'!$A$1:$P$2336,15,FALSE)</f>
        <v>Over weight</v>
      </c>
      <c r="K1512" s="7" t="str">
        <f>VLOOKUP($A1512,'Medical Examinations'!$A$1:$P$2336,16,FALSE)</f>
        <v>Normal</v>
      </c>
      <c r="L1512" s="12">
        <f>VLOOKUP($A1512,'Hospitalisation Details'!$A$1:$U$2344,18,FALSE)</f>
        <v>29051</v>
      </c>
      <c r="M1512" s="21">
        <f>VLOOKUP($A1512,'Hospitalisation Details'!$A$1:$U$2344,21,FALSE)</f>
        <v>6837.37</v>
      </c>
      <c r="N1512" s="9" t="str">
        <f>VLOOKUP($A1512,'Hospitalisation Details'!$A$1:$U$2344,14,FALSE)</f>
        <v>tier - 3</v>
      </c>
      <c r="O1512" s="9" t="str">
        <f>VLOOKUP($A1512,'Hospitalisation Details'!$A$1:$U$2344,15,FALSE)</f>
        <v>tier - 1</v>
      </c>
      <c r="P1512" s="9" t="str">
        <f>VLOOKUP($A1512,'Hospitalisation Details'!$A$1:$U$2344,16,FALSE)</f>
        <v>R1016</v>
      </c>
      <c r="Q1512" s="9">
        <f>VLOOKUP($A1512,'Hospitalisation Details'!$A$1:$U$2344,20,FALSE)</f>
        <v>43</v>
      </c>
    </row>
    <row r="1513" spans="1:17" ht="15.75" x14ac:dyDescent="0.25">
      <c r="A1513" s="10" t="s">
        <v>859</v>
      </c>
      <c r="B1513" s="7" t="str">
        <f>VLOOKUP($A1513,'Customer Names'!$A$1:$E$2336,4,FALSE)</f>
        <v xml:space="preserve">  Luke</v>
      </c>
      <c r="C1513" s="7">
        <f>VLOOKUP($A1513,'Medical Examinations'!$A$1:$P$2336,2,FALSE)</f>
        <v>34.51</v>
      </c>
      <c r="D1513" s="7">
        <f>VLOOKUP($A1513,'Medical Examinations'!$A$1:$P$2336,3,FALSE)</f>
        <v>6.26</v>
      </c>
      <c r="E1513" s="7" t="str">
        <f>VLOOKUP($A1513,'Medical Examinations'!$A$1:$P$2336,13,FALSE)</f>
        <v>No</v>
      </c>
      <c r="F1513" s="7" t="str">
        <f>VLOOKUP($A1513,'Medical Examinations'!$A$1:$P$2336,5,FALSE)</f>
        <v>No</v>
      </c>
      <c r="G1513" s="7" t="str">
        <f>VLOOKUP($A1513,'Medical Examinations'!$A$1:$P$2336,6,FALSE)</f>
        <v>No</v>
      </c>
      <c r="H1513" s="7" t="str">
        <f>VLOOKUP($A1513,'Medical Examinations'!$A$1:$P$2336,12,FALSE)</f>
        <v>0</v>
      </c>
      <c r="I1513" s="7" t="str">
        <f>VLOOKUP($A1513,'Medical Examinations'!$A$1:$P$2336,14,FALSE)</f>
        <v>No</v>
      </c>
      <c r="J1513" s="7" t="str">
        <f>VLOOKUP($A1513,'Medical Examinations'!$A$1:$P$2336,15,FALSE)</f>
        <v>Obesity</v>
      </c>
      <c r="K1513" s="7" t="str">
        <f>VLOOKUP($A1513,'Medical Examinations'!$A$1:$P$2336,16,FALSE)</f>
        <v>Prediabetes</v>
      </c>
      <c r="L1513" s="12">
        <f>VLOOKUP($A1513,'Hospitalisation Details'!$A$1:$U$2344,18,FALSE)</f>
        <v>34523</v>
      </c>
      <c r="M1513" s="21">
        <f>VLOOKUP($A1513,'Hospitalisation Details'!$A$1:$U$2344,21,FALSE)</f>
        <v>6827.69</v>
      </c>
      <c r="N1513" s="9" t="str">
        <f>VLOOKUP($A1513,'Hospitalisation Details'!$A$1:$U$2344,14,FALSE)</f>
        <v>tier - 2</v>
      </c>
      <c r="O1513" s="9" t="str">
        <f>VLOOKUP($A1513,'Hospitalisation Details'!$A$1:$U$2344,15,FALSE)</f>
        <v>tier - 2</v>
      </c>
      <c r="P1513" s="9" t="str">
        <f>VLOOKUP($A1513,'Hospitalisation Details'!$A$1:$U$2344,16,FALSE)</f>
        <v>R1021</v>
      </c>
      <c r="Q1513" s="9">
        <f>VLOOKUP($A1513,'Hospitalisation Details'!$A$1:$U$2344,20,FALSE)</f>
        <v>28</v>
      </c>
    </row>
    <row r="1514" spans="1:17" ht="15.75" x14ac:dyDescent="0.25">
      <c r="A1514" s="10" t="s">
        <v>858</v>
      </c>
      <c r="B1514" s="7" t="str">
        <f>VLOOKUP($A1514,'Customer Names'!$A$1:$E$2336,4,FALSE)</f>
        <v xml:space="preserve">  Leigh</v>
      </c>
      <c r="C1514" s="7">
        <f>VLOOKUP($A1514,'Medical Examinations'!$A$1:$P$2336,2,FALSE)</f>
        <v>19.32</v>
      </c>
      <c r="D1514" s="7">
        <f>VLOOKUP($A1514,'Medical Examinations'!$A$1:$P$2336,3,FALSE)</f>
        <v>11.58</v>
      </c>
      <c r="E1514" s="7" t="str">
        <f>VLOOKUP($A1514,'Medical Examinations'!$A$1:$P$2336,13,FALSE)</f>
        <v>Yes</v>
      </c>
      <c r="F1514" s="7" t="str">
        <f>VLOOKUP($A1514,'Medical Examinations'!$A$1:$P$2336,5,FALSE)</f>
        <v>No</v>
      </c>
      <c r="G1514" s="7" t="str">
        <f>VLOOKUP($A1514,'Medical Examinations'!$A$1:$P$2336,6,FALSE)</f>
        <v>No</v>
      </c>
      <c r="H1514" s="7">
        <f>VLOOKUP($A1514,'Medical Examinations'!$A$1:$P$2336,12,FALSE)</f>
        <v>1</v>
      </c>
      <c r="I1514" s="7" t="str">
        <f>VLOOKUP($A1514,'Medical Examinations'!$A$1:$P$2336,14,FALSE)</f>
        <v>No</v>
      </c>
      <c r="J1514" s="7" t="str">
        <f>VLOOKUP($A1514,'Medical Examinations'!$A$1:$P$2336,15,FALSE)</f>
        <v>Normal weight</v>
      </c>
      <c r="K1514" s="7" t="str">
        <f>VLOOKUP($A1514,'Medical Examinations'!$A$1:$P$2336,16,FALSE)</f>
        <v>Diabetes</v>
      </c>
      <c r="L1514" s="12">
        <f>VLOOKUP($A1514,'Hospitalisation Details'!$A$1:$U$2344,18,FALSE)</f>
        <v>27623</v>
      </c>
      <c r="M1514" s="21">
        <f>VLOOKUP($A1514,'Hospitalisation Details'!$A$1:$U$2344,21,FALSE)</f>
        <v>6809.46</v>
      </c>
      <c r="N1514" s="9" t="str">
        <f>VLOOKUP($A1514,'Hospitalisation Details'!$A$1:$U$2344,14,FALSE)</f>
        <v>tier - 2</v>
      </c>
      <c r="O1514" s="9" t="str">
        <f>VLOOKUP($A1514,'Hospitalisation Details'!$A$1:$U$2344,15,FALSE)</f>
        <v>tier - 1</v>
      </c>
      <c r="P1514" s="9" t="str">
        <f>VLOOKUP($A1514,'Hospitalisation Details'!$A$1:$U$2344,16,FALSE)</f>
        <v>R1012</v>
      </c>
      <c r="Q1514" s="9">
        <f>VLOOKUP($A1514,'Hospitalisation Details'!$A$1:$U$2344,20,FALSE)</f>
        <v>47</v>
      </c>
    </row>
    <row r="1515" spans="1:17" ht="15.75" x14ac:dyDescent="0.25">
      <c r="A1515" s="10" t="s">
        <v>857</v>
      </c>
      <c r="B1515" s="7" t="str">
        <f>VLOOKUP($A1515,'Customer Names'!$A$1:$E$2336,4,FALSE)</f>
        <v xml:space="preserve">  Yosuke</v>
      </c>
      <c r="C1515" s="7">
        <f>VLOOKUP($A1515,'Medical Examinations'!$A$1:$P$2336,2,FALSE)</f>
        <v>28.5</v>
      </c>
      <c r="D1515" s="7">
        <f>VLOOKUP($A1515,'Medical Examinations'!$A$1:$P$2336,3,FALSE)</f>
        <v>4.3600000000000003</v>
      </c>
      <c r="E1515" s="7" t="str">
        <f>VLOOKUP($A1515,'Medical Examinations'!$A$1:$P$2336,13,FALSE)</f>
        <v>No</v>
      </c>
      <c r="F1515" s="7" t="str">
        <f>VLOOKUP($A1515,'Medical Examinations'!$A$1:$P$2336,5,FALSE)</f>
        <v>No</v>
      </c>
      <c r="G1515" s="7" t="str">
        <f>VLOOKUP($A1515,'Medical Examinations'!$A$1:$P$2336,6,FALSE)</f>
        <v>No</v>
      </c>
      <c r="H1515" s="7" t="str">
        <f>VLOOKUP($A1515,'Medical Examinations'!$A$1:$P$2336,12,FALSE)</f>
        <v>0</v>
      </c>
      <c r="I1515" s="7" t="str">
        <f>VLOOKUP($A1515,'Medical Examinations'!$A$1:$P$2336,14,FALSE)</f>
        <v>No</v>
      </c>
      <c r="J1515" s="7" t="str">
        <f>VLOOKUP($A1515,'Medical Examinations'!$A$1:$P$2336,15,FALSE)</f>
        <v>Over weight</v>
      </c>
      <c r="K1515" s="7" t="str">
        <f>VLOOKUP($A1515,'Medical Examinations'!$A$1:$P$2336,16,FALSE)</f>
        <v>Normal</v>
      </c>
      <c r="L1515" s="12">
        <f>VLOOKUP($A1515,'Hospitalisation Details'!$A$1:$U$2344,18,FALSE)</f>
        <v>33418</v>
      </c>
      <c r="M1515" s="21">
        <f>VLOOKUP($A1515,'Hospitalisation Details'!$A$1:$U$2344,21,FALSE)</f>
        <v>6799.46</v>
      </c>
      <c r="N1515" s="9" t="str">
        <f>VLOOKUP($A1515,'Hospitalisation Details'!$A$1:$U$2344,14,FALSE)</f>
        <v>tier - 1</v>
      </c>
      <c r="O1515" s="9" t="str">
        <f>VLOOKUP($A1515,'Hospitalisation Details'!$A$1:$U$2344,15,FALSE)</f>
        <v>tier - 2</v>
      </c>
      <c r="P1515" s="9" t="str">
        <f>VLOOKUP($A1515,'Hospitalisation Details'!$A$1:$U$2344,16,FALSE)</f>
        <v>R1014</v>
      </c>
      <c r="Q1515" s="9">
        <f>VLOOKUP($A1515,'Hospitalisation Details'!$A$1:$U$2344,20,FALSE)</f>
        <v>31</v>
      </c>
    </row>
    <row r="1516" spans="1:17" ht="15.75" x14ac:dyDescent="0.25">
      <c r="A1516" s="10" t="s">
        <v>856</v>
      </c>
      <c r="B1516" s="7" t="str">
        <f>VLOOKUP($A1516,'Customer Names'!$A$1:$E$2336,4,FALSE)</f>
        <v xml:space="preserve">  Matthew</v>
      </c>
      <c r="C1516" s="7">
        <f>VLOOKUP($A1516,'Medical Examinations'!$A$1:$P$2336,2,FALSE)</f>
        <v>30.875</v>
      </c>
      <c r="D1516" s="7">
        <f>VLOOKUP($A1516,'Medical Examinations'!$A$1:$P$2336,3,FALSE)</f>
        <v>4.1399999999999997</v>
      </c>
      <c r="E1516" s="7" t="str">
        <f>VLOOKUP($A1516,'Medical Examinations'!$A$1:$P$2336,13,FALSE)</f>
        <v>Yes</v>
      </c>
      <c r="F1516" s="7" t="str">
        <f>VLOOKUP($A1516,'Medical Examinations'!$A$1:$P$2336,5,FALSE)</f>
        <v>No</v>
      </c>
      <c r="G1516" s="7" t="str">
        <f>VLOOKUP($A1516,'Medical Examinations'!$A$1:$P$2336,6,FALSE)</f>
        <v>No</v>
      </c>
      <c r="H1516" s="7" t="str">
        <f>VLOOKUP($A1516,'Medical Examinations'!$A$1:$P$2336,12,FALSE)</f>
        <v>0</v>
      </c>
      <c r="I1516" s="7" t="str">
        <f>VLOOKUP($A1516,'Medical Examinations'!$A$1:$P$2336,14,FALSE)</f>
        <v>No</v>
      </c>
      <c r="J1516" s="7" t="str">
        <f>VLOOKUP($A1516,'Medical Examinations'!$A$1:$P$2336,15,FALSE)</f>
        <v>Obesity</v>
      </c>
      <c r="K1516" s="7" t="str">
        <f>VLOOKUP($A1516,'Medical Examinations'!$A$1:$P$2336,16,FALSE)</f>
        <v>Normal</v>
      </c>
      <c r="L1516" s="12">
        <f>VLOOKUP($A1516,'Hospitalisation Details'!$A$1:$U$2344,18,FALSE)</f>
        <v>31405</v>
      </c>
      <c r="M1516" s="21">
        <f>VLOOKUP($A1516,'Hospitalisation Details'!$A$1:$U$2344,21,FALSE)</f>
        <v>6796.86</v>
      </c>
      <c r="N1516" s="9" t="str">
        <f>VLOOKUP($A1516,'Hospitalisation Details'!$A$1:$U$2344,14,FALSE)</f>
        <v>tier - 3</v>
      </c>
      <c r="O1516" s="9" t="str">
        <f>VLOOKUP($A1516,'Hospitalisation Details'!$A$1:$U$2344,15,FALSE)</f>
        <v>tier - 3</v>
      </c>
      <c r="P1516" s="9" t="str">
        <f>VLOOKUP($A1516,'Hospitalisation Details'!$A$1:$U$2344,16,FALSE)</f>
        <v>R1012</v>
      </c>
      <c r="Q1516" s="9">
        <f>VLOOKUP($A1516,'Hospitalisation Details'!$A$1:$U$2344,20,FALSE)</f>
        <v>37</v>
      </c>
    </row>
    <row r="1517" spans="1:17" ht="15.75" x14ac:dyDescent="0.25">
      <c r="A1517" s="10" t="s">
        <v>855</v>
      </c>
      <c r="B1517" s="7" t="str">
        <f>VLOOKUP($A1517,'Customer Names'!$A$1:$E$2336,4,FALSE)</f>
        <v xml:space="preserve">  Jacob</v>
      </c>
      <c r="C1517" s="7">
        <f>VLOOKUP($A1517,'Medical Examinations'!$A$1:$P$2336,2,FALSE)</f>
        <v>24.02</v>
      </c>
      <c r="D1517" s="7">
        <f>VLOOKUP($A1517,'Medical Examinations'!$A$1:$P$2336,3,FALSE)</f>
        <v>4.38</v>
      </c>
      <c r="E1517" s="7" t="str">
        <f>VLOOKUP($A1517,'Medical Examinations'!$A$1:$P$2336,13,FALSE)</f>
        <v>No</v>
      </c>
      <c r="F1517" s="7" t="str">
        <f>VLOOKUP($A1517,'Medical Examinations'!$A$1:$P$2336,5,FALSE)</f>
        <v>No</v>
      </c>
      <c r="G1517" s="7" t="str">
        <f>VLOOKUP($A1517,'Medical Examinations'!$A$1:$P$2336,6,FALSE)</f>
        <v>No</v>
      </c>
      <c r="H1517" s="7" t="str">
        <f>VLOOKUP($A1517,'Medical Examinations'!$A$1:$P$2336,12,FALSE)</f>
        <v>0</v>
      </c>
      <c r="I1517" s="7" t="str">
        <f>VLOOKUP($A1517,'Medical Examinations'!$A$1:$P$2336,14,FALSE)</f>
        <v>No</v>
      </c>
      <c r="J1517" s="7" t="str">
        <f>VLOOKUP($A1517,'Medical Examinations'!$A$1:$P$2336,15,FALSE)</f>
        <v>Normal weight</v>
      </c>
      <c r="K1517" s="7" t="str">
        <f>VLOOKUP($A1517,'Medical Examinations'!$A$1:$P$2336,16,FALSE)</f>
        <v>Normal</v>
      </c>
      <c r="L1517" s="12">
        <f>VLOOKUP($A1517,'Hospitalisation Details'!$A$1:$U$2344,18,FALSE)</f>
        <v>29548</v>
      </c>
      <c r="M1517" s="21">
        <f>VLOOKUP($A1517,'Hospitalisation Details'!$A$1:$U$2344,21,FALSE)</f>
        <v>6781.52</v>
      </c>
      <c r="N1517" s="9" t="str">
        <f>VLOOKUP($A1517,'Hospitalisation Details'!$A$1:$U$2344,14,FALSE)</f>
        <v>tier - 2</v>
      </c>
      <c r="O1517" s="9" t="str">
        <f>VLOOKUP($A1517,'Hospitalisation Details'!$A$1:$U$2344,15,FALSE)</f>
        <v>tier - 2</v>
      </c>
      <c r="P1517" s="9" t="str">
        <f>VLOOKUP($A1517,'Hospitalisation Details'!$A$1:$U$2344,16,FALSE)</f>
        <v>R1013</v>
      </c>
      <c r="Q1517" s="9">
        <f>VLOOKUP($A1517,'Hospitalisation Details'!$A$1:$U$2344,20,FALSE)</f>
        <v>42</v>
      </c>
    </row>
    <row r="1518" spans="1:17" ht="15.75" x14ac:dyDescent="0.25">
      <c r="A1518" s="10" t="s">
        <v>854</v>
      </c>
      <c r="B1518" s="7" t="str">
        <f>VLOOKUP($A1518,'Customer Names'!$A$1:$E$2336,4,FALSE)</f>
        <v xml:space="preserve">  Jodi</v>
      </c>
      <c r="C1518" s="7">
        <f>VLOOKUP($A1518,'Medical Examinations'!$A$1:$P$2336,2,FALSE)</f>
        <v>36.08</v>
      </c>
      <c r="D1518" s="7">
        <f>VLOOKUP($A1518,'Medical Examinations'!$A$1:$P$2336,3,FALSE)</f>
        <v>11.61</v>
      </c>
      <c r="E1518" s="7" t="str">
        <f>VLOOKUP($A1518,'Medical Examinations'!$A$1:$P$2336,13,FALSE)</f>
        <v>Yes</v>
      </c>
      <c r="F1518" s="7" t="str">
        <f>VLOOKUP($A1518,'Medical Examinations'!$A$1:$P$2336,5,FALSE)</f>
        <v>No</v>
      </c>
      <c r="G1518" s="7" t="str">
        <f>VLOOKUP($A1518,'Medical Examinations'!$A$1:$P$2336,6,FALSE)</f>
        <v>No</v>
      </c>
      <c r="H1518" s="7" t="str">
        <f>VLOOKUP($A1518,'Medical Examinations'!$A$1:$P$2336,12,FALSE)</f>
        <v>0</v>
      </c>
      <c r="I1518" s="7" t="str">
        <f>VLOOKUP($A1518,'Medical Examinations'!$A$1:$P$2336,14,FALSE)</f>
        <v>No</v>
      </c>
      <c r="J1518" s="7" t="str">
        <f>VLOOKUP($A1518,'Medical Examinations'!$A$1:$P$2336,15,FALSE)</f>
        <v>Obesity</v>
      </c>
      <c r="K1518" s="7" t="str">
        <f>VLOOKUP($A1518,'Medical Examinations'!$A$1:$P$2336,16,FALSE)</f>
        <v>Diabetes</v>
      </c>
      <c r="L1518" s="12">
        <f>VLOOKUP($A1518,'Hospitalisation Details'!$A$1:$U$2344,18,FALSE)</f>
        <v>29867</v>
      </c>
      <c r="M1518" s="21">
        <f>VLOOKUP($A1518,'Hospitalisation Details'!$A$1:$U$2344,21,FALSE)</f>
        <v>6781.35</v>
      </c>
      <c r="N1518" s="9" t="str">
        <f>VLOOKUP($A1518,'Hospitalisation Details'!$A$1:$U$2344,14,FALSE)</f>
        <v>tier - 2</v>
      </c>
      <c r="O1518" s="9" t="str">
        <f>VLOOKUP($A1518,'Hospitalisation Details'!$A$1:$U$2344,15,FALSE)</f>
        <v>tier - 1</v>
      </c>
      <c r="P1518" s="9" t="str">
        <f>VLOOKUP($A1518,'Hospitalisation Details'!$A$1:$U$2344,16,FALSE)</f>
        <v>R1013</v>
      </c>
      <c r="Q1518" s="9">
        <f>VLOOKUP($A1518,'Hospitalisation Details'!$A$1:$U$2344,20,FALSE)</f>
        <v>41</v>
      </c>
    </row>
    <row r="1519" spans="1:17" ht="15.75" x14ac:dyDescent="0.25">
      <c r="A1519" s="10" t="s">
        <v>853</v>
      </c>
      <c r="B1519" s="7" t="str">
        <f>VLOOKUP($A1519,'Customer Names'!$A$1:$E$2336,4,FALSE)</f>
        <v xml:space="preserve">  Lauren</v>
      </c>
      <c r="C1519" s="7">
        <f>VLOOKUP($A1519,'Medical Examinations'!$A$1:$P$2336,2,FALSE)</f>
        <v>32.200000000000003</v>
      </c>
      <c r="D1519" s="7">
        <f>VLOOKUP($A1519,'Medical Examinations'!$A$1:$P$2336,3,FALSE)</f>
        <v>10.59</v>
      </c>
      <c r="E1519" s="7" t="str">
        <f>VLOOKUP($A1519,'Medical Examinations'!$A$1:$P$2336,13,FALSE)</f>
        <v>Yes</v>
      </c>
      <c r="F1519" s="7" t="str">
        <f>VLOOKUP($A1519,'Medical Examinations'!$A$1:$P$2336,5,FALSE)</f>
        <v>No</v>
      </c>
      <c r="G1519" s="7" t="str">
        <f>VLOOKUP($A1519,'Medical Examinations'!$A$1:$P$2336,6,FALSE)</f>
        <v>No</v>
      </c>
      <c r="H1519" s="7" t="str">
        <f>VLOOKUP($A1519,'Medical Examinations'!$A$1:$P$2336,12,FALSE)</f>
        <v>0</v>
      </c>
      <c r="I1519" s="7" t="str">
        <f>VLOOKUP($A1519,'Medical Examinations'!$A$1:$P$2336,14,FALSE)</f>
        <v>No</v>
      </c>
      <c r="J1519" s="7" t="str">
        <f>VLOOKUP($A1519,'Medical Examinations'!$A$1:$P$2336,15,FALSE)</f>
        <v>Obesity</v>
      </c>
      <c r="K1519" s="7" t="str">
        <f>VLOOKUP($A1519,'Medical Examinations'!$A$1:$P$2336,16,FALSE)</f>
        <v>Diabetes</v>
      </c>
      <c r="L1519" s="12">
        <f>VLOOKUP($A1519,'Hospitalisation Details'!$A$1:$U$2344,18,FALSE)</f>
        <v>29832</v>
      </c>
      <c r="M1519" s="21">
        <f>VLOOKUP($A1519,'Hospitalisation Details'!$A$1:$U$2344,21,FALSE)</f>
        <v>6775.96</v>
      </c>
      <c r="N1519" s="9" t="str">
        <f>VLOOKUP($A1519,'Hospitalisation Details'!$A$1:$U$2344,14,FALSE)</f>
        <v>tier - 2</v>
      </c>
      <c r="O1519" s="9" t="str">
        <f>VLOOKUP($A1519,'Hospitalisation Details'!$A$1:$U$2344,15,FALSE)</f>
        <v>tier - 3</v>
      </c>
      <c r="P1519" s="9" t="str">
        <f>VLOOKUP($A1519,'Hospitalisation Details'!$A$1:$U$2344,16,FALSE)</f>
        <v>R1011</v>
      </c>
      <c r="Q1519" s="9">
        <f>VLOOKUP($A1519,'Hospitalisation Details'!$A$1:$U$2344,20,FALSE)</f>
        <v>41</v>
      </c>
    </row>
    <row r="1520" spans="1:17" ht="15.75" x14ac:dyDescent="0.25">
      <c r="A1520" s="10" t="s">
        <v>852</v>
      </c>
      <c r="B1520" s="7" t="str">
        <f>VLOOKUP($A1520,'Customer Names'!$A$1:$E$2336,4,FALSE)</f>
        <v xml:space="preserve">  Misti C</v>
      </c>
      <c r="C1520" s="7">
        <f>VLOOKUP($A1520,'Medical Examinations'!$A$1:$P$2336,2,FALSE)</f>
        <v>28.05</v>
      </c>
      <c r="D1520" s="7">
        <f>VLOOKUP($A1520,'Medical Examinations'!$A$1:$P$2336,3,FALSE)</f>
        <v>11.85</v>
      </c>
      <c r="E1520" s="7" t="str">
        <f>VLOOKUP($A1520,'Medical Examinations'!$A$1:$P$2336,13,FALSE)</f>
        <v>Yes</v>
      </c>
      <c r="F1520" s="7" t="str">
        <f>VLOOKUP($A1520,'Medical Examinations'!$A$1:$P$2336,5,FALSE)</f>
        <v>No</v>
      </c>
      <c r="G1520" s="7" t="str">
        <f>VLOOKUP($A1520,'Medical Examinations'!$A$1:$P$2336,6,FALSE)</f>
        <v>No</v>
      </c>
      <c r="H1520" s="7" t="str">
        <f>VLOOKUP($A1520,'Medical Examinations'!$A$1:$P$2336,12,FALSE)</f>
        <v>0</v>
      </c>
      <c r="I1520" s="7" t="str">
        <f>VLOOKUP($A1520,'Medical Examinations'!$A$1:$P$2336,14,FALSE)</f>
        <v>No</v>
      </c>
      <c r="J1520" s="7" t="str">
        <f>VLOOKUP($A1520,'Medical Examinations'!$A$1:$P$2336,15,FALSE)</f>
        <v>Over weight</v>
      </c>
      <c r="K1520" s="7" t="str">
        <f>VLOOKUP($A1520,'Medical Examinations'!$A$1:$P$2336,16,FALSE)</f>
        <v>Diabetes</v>
      </c>
      <c r="L1520" s="12">
        <f>VLOOKUP($A1520,'Hospitalisation Details'!$A$1:$U$2344,18,FALSE)</f>
        <v>29850</v>
      </c>
      <c r="M1520" s="21">
        <f>VLOOKUP($A1520,'Hospitalisation Details'!$A$1:$U$2344,21,FALSE)</f>
        <v>6770.19</v>
      </c>
      <c r="N1520" s="9" t="str">
        <f>VLOOKUP($A1520,'Hospitalisation Details'!$A$1:$U$2344,14,FALSE)</f>
        <v>tier - 2</v>
      </c>
      <c r="O1520" s="9" t="str">
        <f>VLOOKUP($A1520,'Hospitalisation Details'!$A$1:$U$2344,15,FALSE)</f>
        <v>tier - 3</v>
      </c>
      <c r="P1520" s="9" t="str">
        <f>VLOOKUP($A1520,'Hospitalisation Details'!$A$1:$U$2344,16,FALSE)</f>
        <v>R1013</v>
      </c>
      <c r="Q1520" s="9">
        <f>VLOOKUP($A1520,'Hospitalisation Details'!$A$1:$U$2344,20,FALSE)</f>
        <v>41</v>
      </c>
    </row>
    <row r="1521" spans="1:17" ht="15.75" x14ac:dyDescent="0.25">
      <c r="A1521" s="10" t="s">
        <v>851</v>
      </c>
      <c r="B1521" s="7" t="str">
        <f>VLOOKUP($A1521,'Customer Names'!$A$1:$E$2336,4,FALSE)</f>
        <v xml:space="preserve">  Angela J</v>
      </c>
      <c r="C1521" s="7">
        <f>VLOOKUP($A1521,'Medical Examinations'!$A$1:$P$2336,2,FALSE)</f>
        <v>19</v>
      </c>
      <c r="D1521" s="7">
        <f>VLOOKUP($A1521,'Medical Examinations'!$A$1:$P$2336,3,FALSE)</f>
        <v>5.46</v>
      </c>
      <c r="E1521" s="7" t="str">
        <f>VLOOKUP($A1521,'Medical Examinations'!$A$1:$P$2336,13,FALSE)</f>
        <v>Yes</v>
      </c>
      <c r="F1521" s="7" t="str">
        <f>VLOOKUP($A1521,'Medical Examinations'!$A$1:$P$2336,5,FALSE)</f>
        <v>No</v>
      </c>
      <c r="G1521" s="7" t="str">
        <f>VLOOKUP($A1521,'Medical Examinations'!$A$1:$P$2336,6,FALSE)</f>
        <v>No</v>
      </c>
      <c r="H1521" s="7">
        <f>VLOOKUP($A1521,'Medical Examinations'!$A$1:$P$2336,12,FALSE)</f>
        <v>1</v>
      </c>
      <c r="I1521" s="7" t="str">
        <f>VLOOKUP($A1521,'Medical Examinations'!$A$1:$P$2336,14,FALSE)</f>
        <v>No</v>
      </c>
      <c r="J1521" s="7" t="str">
        <f>VLOOKUP($A1521,'Medical Examinations'!$A$1:$P$2336,15,FALSE)</f>
        <v>Normal weight</v>
      </c>
      <c r="K1521" s="7" t="str">
        <f>VLOOKUP($A1521,'Medical Examinations'!$A$1:$P$2336,16,FALSE)</f>
        <v>Normal</v>
      </c>
      <c r="L1521" s="12">
        <f>VLOOKUP($A1521,'Hospitalisation Details'!$A$1:$U$2344,18,FALSE)</f>
        <v>32426</v>
      </c>
      <c r="M1521" s="21">
        <f>VLOOKUP($A1521,'Hospitalisation Details'!$A$1:$U$2344,21,FALSE)</f>
        <v>6753.04</v>
      </c>
      <c r="N1521" s="9" t="str">
        <f>VLOOKUP($A1521,'Hospitalisation Details'!$A$1:$U$2344,14,FALSE)</f>
        <v>tier - 2</v>
      </c>
      <c r="O1521" s="9" t="str">
        <f>VLOOKUP($A1521,'Hospitalisation Details'!$A$1:$U$2344,15,FALSE)</f>
        <v>tier - 2</v>
      </c>
      <c r="P1521" s="9" t="str">
        <f>VLOOKUP($A1521,'Hospitalisation Details'!$A$1:$U$2344,16,FALSE)</f>
        <v>R1024</v>
      </c>
      <c r="Q1521" s="9">
        <f>VLOOKUP($A1521,'Hospitalisation Details'!$A$1:$U$2344,20,FALSE)</f>
        <v>34</v>
      </c>
    </row>
    <row r="1522" spans="1:17" ht="15.75" x14ac:dyDescent="0.25">
      <c r="A1522" s="10" t="s">
        <v>850</v>
      </c>
      <c r="B1522" s="7" t="str">
        <f>VLOOKUP($A1522,'Customer Names'!$A$1:$E$2336,4,FALSE)</f>
        <v xml:space="preserve">  Jonathan D</v>
      </c>
      <c r="C1522" s="7">
        <f>VLOOKUP($A1522,'Medical Examinations'!$A$1:$P$2336,2,FALSE)</f>
        <v>16.13</v>
      </c>
      <c r="D1522" s="7">
        <f>VLOOKUP($A1522,'Medical Examinations'!$A$1:$P$2336,3,FALSE)</f>
        <v>4.54</v>
      </c>
      <c r="E1522" s="7" t="str">
        <f>VLOOKUP($A1522,'Medical Examinations'!$A$1:$P$2336,13,FALSE)</f>
        <v>Yes</v>
      </c>
      <c r="F1522" s="7" t="str">
        <f>VLOOKUP($A1522,'Medical Examinations'!$A$1:$P$2336,5,FALSE)</f>
        <v>No</v>
      </c>
      <c r="G1522" s="7" t="str">
        <f>VLOOKUP($A1522,'Medical Examinations'!$A$1:$P$2336,6,FALSE)</f>
        <v>No</v>
      </c>
      <c r="H1522" s="7">
        <f>VLOOKUP($A1522,'Medical Examinations'!$A$1:$P$2336,12,FALSE)</f>
        <v>2</v>
      </c>
      <c r="I1522" s="7" t="str">
        <f>VLOOKUP($A1522,'Medical Examinations'!$A$1:$P$2336,14,FALSE)</f>
        <v>No</v>
      </c>
      <c r="J1522" s="7" t="str">
        <f>VLOOKUP($A1522,'Medical Examinations'!$A$1:$P$2336,15,FALSE)</f>
        <v>Underweight</v>
      </c>
      <c r="K1522" s="7" t="str">
        <f>VLOOKUP($A1522,'Medical Examinations'!$A$1:$P$2336,16,FALSE)</f>
        <v>Normal</v>
      </c>
      <c r="L1522" s="12">
        <f>VLOOKUP($A1522,'Hospitalisation Details'!$A$1:$U$2344,18,FALSE)</f>
        <v>24450</v>
      </c>
      <c r="M1522" s="21">
        <f>VLOOKUP($A1522,'Hospitalisation Details'!$A$1:$U$2344,21,FALSE)</f>
        <v>6750.27</v>
      </c>
      <c r="N1522" s="9" t="str">
        <f>VLOOKUP($A1522,'Hospitalisation Details'!$A$1:$U$2344,14,FALSE)</f>
        <v>tier - 3</v>
      </c>
      <c r="O1522" s="9" t="str">
        <f>VLOOKUP($A1522,'Hospitalisation Details'!$A$1:$U$2344,15,FALSE)</f>
        <v>tier - 2</v>
      </c>
      <c r="P1522" s="9" t="str">
        <f>VLOOKUP($A1522,'Hospitalisation Details'!$A$1:$U$2344,16,FALSE)</f>
        <v>R1013</v>
      </c>
      <c r="Q1522" s="9">
        <f>VLOOKUP($A1522,'Hospitalisation Details'!$A$1:$U$2344,20,FALSE)</f>
        <v>56</v>
      </c>
    </row>
    <row r="1523" spans="1:17" ht="15.75" x14ac:dyDescent="0.25">
      <c r="A1523" s="10" t="s">
        <v>849</v>
      </c>
      <c r="B1523" s="7" t="str">
        <f>VLOOKUP($A1523,'Customer Names'!$A$1:$E$2336,4,FALSE)</f>
        <v xml:space="preserve">  Victoria</v>
      </c>
      <c r="C1523" s="7">
        <f>VLOOKUP($A1523,'Medical Examinations'!$A$1:$P$2336,2,FALSE)</f>
        <v>18.77</v>
      </c>
      <c r="D1523" s="7">
        <f>VLOOKUP($A1523,'Medical Examinations'!$A$1:$P$2336,3,FALSE)</f>
        <v>11.98</v>
      </c>
      <c r="E1523" s="7" t="str">
        <f>VLOOKUP($A1523,'Medical Examinations'!$A$1:$P$2336,13,FALSE)</f>
        <v>Yes</v>
      </c>
      <c r="F1523" s="7" t="str">
        <f>VLOOKUP($A1523,'Medical Examinations'!$A$1:$P$2336,5,FALSE)</f>
        <v>No</v>
      </c>
      <c r="G1523" s="7" t="str">
        <f>VLOOKUP($A1523,'Medical Examinations'!$A$1:$P$2336,6,FALSE)</f>
        <v>No</v>
      </c>
      <c r="H1523" s="7">
        <f>VLOOKUP($A1523,'Medical Examinations'!$A$1:$P$2336,12,FALSE)</f>
        <v>2</v>
      </c>
      <c r="I1523" s="7" t="str">
        <f>VLOOKUP($A1523,'Medical Examinations'!$A$1:$P$2336,14,FALSE)</f>
        <v>No</v>
      </c>
      <c r="J1523" s="7" t="str">
        <f>VLOOKUP($A1523,'Medical Examinations'!$A$1:$P$2336,15,FALSE)</f>
        <v>Normal weight</v>
      </c>
      <c r="K1523" s="7" t="str">
        <f>VLOOKUP($A1523,'Medical Examinations'!$A$1:$P$2336,16,FALSE)</f>
        <v>Diabetes</v>
      </c>
      <c r="L1523" s="12">
        <f>VLOOKUP($A1523,'Hospitalisation Details'!$A$1:$U$2344,18,FALSE)</f>
        <v>25736</v>
      </c>
      <c r="M1523" s="21">
        <f>VLOOKUP($A1523,'Hospitalisation Details'!$A$1:$U$2344,21,FALSE)</f>
        <v>6749.63</v>
      </c>
      <c r="N1523" s="9" t="str">
        <f>VLOOKUP($A1523,'Hospitalisation Details'!$A$1:$U$2344,14,FALSE)</f>
        <v>tier - 2</v>
      </c>
      <c r="O1523" s="9" t="str">
        <f>VLOOKUP($A1523,'Hospitalisation Details'!$A$1:$U$2344,15,FALSE)</f>
        <v>tier - 1</v>
      </c>
      <c r="P1523" s="9" t="str">
        <f>VLOOKUP($A1523,'Hospitalisation Details'!$A$1:$U$2344,16,FALSE)</f>
        <v>R1013</v>
      </c>
      <c r="Q1523" s="9">
        <f>VLOOKUP($A1523,'Hospitalisation Details'!$A$1:$U$2344,20,FALSE)</f>
        <v>52</v>
      </c>
    </row>
    <row r="1524" spans="1:17" ht="15.75" x14ac:dyDescent="0.25">
      <c r="A1524" s="10" t="s">
        <v>848</v>
      </c>
      <c r="B1524" s="7" t="str">
        <f>VLOOKUP($A1524,'Customer Names'!$A$1:$E$2336,4,FALSE)</f>
        <v xml:space="preserve">  Adrian R</v>
      </c>
      <c r="C1524" s="7">
        <f>VLOOKUP($A1524,'Medical Examinations'!$A$1:$P$2336,2,FALSE)</f>
        <v>28.88</v>
      </c>
      <c r="D1524" s="7">
        <f>VLOOKUP($A1524,'Medical Examinations'!$A$1:$P$2336,3,FALSE)</f>
        <v>6.59</v>
      </c>
      <c r="E1524" s="7" t="str">
        <f>VLOOKUP($A1524,'Medical Examinations'!$A$1:$P$2336,13,FALSE)</f>
        <v>Yes</v>
      </c>
      <c r="F1524" s="7" t="str">
        <f>VLOOKUP($A1524,'Medical Examinations'!$A$1:$P$2336,5,FALSE)</f>
        <v>No</v>
      </c>
      <c r="G1524" s="7" t="str">
        <f>VLOOKUP($A1524,'Medical Examinations'!$A$1:$P$2336,6,FALSE)</f>
        <v>No</v>
      </c>
      <c r="H1524" s="7">
        <f>VLOOKUP($A1524,'Medical Examinations'!$A$1:$P$2336,12,FALSE)</f>
        <v>1</v>
      </c>
      <c r="I1524" s="7" t="str">
        <f>VLOOKUP($A1524,'Medical Examinations'!$A$1:$P$2336,14,FALSE)</f>
        <v>No</v>
      </c>
      <c r="J1524" s="7" t="str">
        <f>VLOOKUP($A1524,'Medical Examinations'!$A$1:$P$2336,15,FALSE)</f>
        <v>Over weight</v>
      </c>
      <c r="K1524" s="7" t="str">
        <f>VLOOKUP($A1524,'Medical Examinations'!$A$1:$P$2336,16,FALSE)</f>
        <v>Diabetes</v>
      </c>
      <c r="L1524" s="12">
        <f>VLOOKUP($A1524,'Hospitalisation Details'!$A$1:$U$2344,18,FALSE)</f>
        <v>31568</v>
      </c>
      <c r="M1524" s="21">
        <f>VLOOKUP($A1524,'Hospitalisation Details'!$A$1:$U$2344,21,FALSE)</f>
        <v>6748.59</v>
      </c>
      <c r="N1524" s="9" t="str">
        <f>VLOOKUP($A1524,'Hospitalisation Details'!$A$1:$U$2344,14,FALSE)</f>
        <v>tier - 3</v>
      </c>
      <c r="O1524" s="9" t="str">
        <f>VLOOKUP($A1524,'Hospitalisation Details'!$A$1:$U$2344,15,FALSE)</f>
        <v>tier - 1</v>
      </c>
      <c r="P1524" s="9" t="str">
        <f>VLOOKUP($A1524,'Hospitalisation Details'!$A$1:$U$2344,16,FALSE)</f>
        <v>R1016</v>
      </c>
      <c r="Q1524" s="9">
        <f>VLOOKUP($A1524,'Hospitalisation Details'!$A$1:$U$2344,20,FALSE)</f>
        <v>37</v>
      </c>
    </row>
    <row r="1525" spans="1:17" ht="15.75" x14ac:dyDescent="0.25">
      <c r="A1525" s="10" t="s">
        <v>847</v>
      </c>
      <c r="B1525" s="7" t="str">
        <f>VLOOKUP($A1525,'Customer Names'!$A$1:$E$2336,4,FALSE)</f>
        <v xml:space="preserve">  Andrew</v>
      </c>
      <c r="C1525" s="7">
        <f>VLOOKUP($A1525,'Medical Examinations'!$A$1:$P$2336,2,FALSE)</f>
        <v>27.55</v>
      </c>
      <c r="D1525" s="7">
        <f>VLOOKUP($A1525,'Medical Examinations'!$A$1:$P$2336,3,FALSE)</f>
        <v>10.83</v>
      </c>
      <c r="E1525" s="7" t="str">
        <f>VLOOKUP($A1525,'Medical Examinations'!$A$1:$P$2336,13,FALSE)</f>
        <v>Yes</v>
      </c>
      <c r="F1525" s="7" t="str">
        <f>VLOOKUP($A1525,'Medical Examinations'!$A$1:$P$2336,5,FALSE)</f>
        <v>No</v>
      </c>
      <c r="G1525" s="7" t="str">
        <f>VLOOKUP($A1525,'Medical Examinations'!$A$1:$P$2336,6,FALSE)</f>
        <v>No</v>
      </c>
      <c r="H1525" s="7">
        <f>VLOOKUP($A1525,'Medical Examinations'!$A$1:$P$2336,12,FALSE)</f>
        <v>1</v>
      </c>
      <c r="I1525" s="7" t="str">
        <f>VLOOKUP($A1525,'Medical Examinations'!$A$1:$P$2336,14,FALSE)</f>
        <v>No</v>
      </c>
      <c r="J1525" s="7" t="str">
        <f>VLOOKUP($A1525,'Medical Examinations'!$A$1:$P$2336,15,FALSE)</f>
        <v>Over weight</v>
      </c>
      <c r="K1525" s="7" t="str">
        <f>VLOOKUP($A1525,'Medical Examinations'!$A$1:$P$2336,16,FALSE)</f>
        <v>Diabetes</v>
      </c>
      <c r="L1525" s="12">
        <f>VLOOKUP($A1525,'Hospitalisation Details'!$A$1:$U$2344,18,FALSE)</f>
        <v>31631</v>
      </c>
      <c r="M1525" s="21">
        <f>VLOOKUP($A1525,'Hospitalisation Details'!$A$1:$U$2344,21,FALSE)</f>
        <v>6746.74</v>
      </c>
      <c r="N1525" s="9" t="str">
        <f>VLOOKUP($A1525,'Hospitalisation Details'!$A$1:$U$2344,14,FALSE)</f>
        <v>tier - 3</v>
      </c>
      <c r="O1525" s="9" t="str">
        <f>VLOOKUP($A1525,'Hospitalisation Details'!$A$1:$U$2344,15,FALSE)</f>
        <v>tier - 2</v>
      </c>
      <c r="P1525" s="9" t="str">
        <f>VLOOKUP($A1525,'Hospitalisation Details'!$A$1:$U$2344,16,FALSE)</f>
        <v>R1016</v>
      </c>
      <c r="Q1525" s="9">
        <f>VLOOKUP($A1525,'Hospitalisation Details'!$A$1:$U$2344,20,FALSE)</f>
        <v>36</v>
      </c>
    </row>
    <row r="1526" spans="1:17" ht="15.75" x14ac:dyDescent="0.25">
      <c r="A1526" s="10" t="s">
        <v>846</v>
      </c>
      <c r="B1526" s="7" t="str">
        <f>VLOOKUP($A1526,'Customer Names'!$A$1:$E$2336,4,FALSE)</f>
        <v xml:space="preserve">  Jason A</v>
      </c>
      <c r="C1526" s="7">
        <f>VLOOKUP($A1526,'Medical Examinations'!$A$1:$P$2336,2,FALSE)</f>
        <v>15.6</v>
      </c>
      <c r="D1526" s="7">
        <f>VLOOKUP($A1526,'Medical Examinations'!$A$1:$P$2336,3,FALSE)</f>
        <v>8.6</v>
      </c>
      <c r="E1526" s="7" t="str">
        <f>VLOOKUP($A1526,'Medical Examinations'!$A$1:$P$2336,13,FALSE)</f>
        <v>No</v>
      </c>
      <c r="F1526" s="7" t="str">
        <f>VLOOKUP($A1526,'Medical Examinations'!$A$1:$P$2336,5,FALSE)</f>
        <v>No</v>
      </c>
      <c r="G1526" s="7" t="str">
        <f>VLOOKUP($A1526,'Medical Examinations'!$A$1:$P$2336,6,FALSE)</f>
        <v>No</v>
      </c>
      <c r="H1526" s="7" t="str">
        <f>VLOOKUP($A1526,'Medical Examinations'!$A$1:$P$2336,12,FALSE)</f>
        <v>0</v>
      </c>
      <c r="I1526" s="7" t="str">
        <f>VLOOKUP($A1526,'Medical Examinations'!$A$1:$P$2336,14,FALSE)</f>
        <v>No</v>
      </c>
      <c r="J1526" s="7" t="str">
        <f>VLOOKUP($A1526,'Medical Examinations'!$A$1:$P$2336,15,FALSE)</f>
        <v>Underweight</v>
      </c>
      <c r="K1526" s="7" t="str">
        <f>VLOOKUP($A1526,'Medical Examinations'!$A$1:$P$2336,16,FALSE)</f>
        <v>Diabetes</v>
      </c>
      <c r="L1526" s="12">
        <f>VLOOKUP($A1526,'Hospitalisation Details'!$A$1:$U$2344,18,FALSE)</f>
        <v>25037</v>
      </c>
      <c r="M1526" s="21">
        <f>VLOOKUP($A1526,'Hospitalisation Details'!$A$1:$U$2344,21,FALSE)</f>
        <v>6738.84</v>
      </c>
      <c r="N1526" s="9" t="str">
        <f>VLOOKUP($A1526,'Hospitalisation Details'!$A$1:$U$2344,14,FALSE)</f>
        <v>tier - 3</v>
      </c>
      <c r="O1526" s="9" t="str">
        <f>VLOOKUP($A1526,'Hospitalisation Details'!$A$1:$U$2344,15,FALSE)</f>
        <v>tier - 1</v>
      </c>
      <c r="P1526" s="9" t="str">
        <f>VLOOKUP($A1526,'Hospitalisation Details'!$A$1:$U$2344,16,FALSE)</f>
        <v>R1012</v>
      </c>
      <c r="Q1526" s="9">
        <f>VLOOKUP($A1526,'Hospitalisation Details'!$A$1:$U$2344,20,FALSE)</f>
        <v>54</v>
      </c>
    </row>
    <row r="1527" spans="1:17" ht="15.75" x14ac:dyDescent="0.25">
      <c r="A1527" s="10" t="s">
        <v>845</v>
      </c>
      <c r="B1527" s="7" t="str">
        <f>VLOOKUP($A1527,'Customer Names'!$A$1:$E$2336,4,FALSE)</f>
        <v xml:space="preserve">  Rachel</v>
      </c>
      <c r="C1527" s="7">
        <f>VLOOKUP($A1527,'Medical Examinations'!$A$1:$P$2336,2,FALSE)</f>
        <v>21.99</v>
      </c>
      <c r="D1527" s="7">
        <f>VLOOKUP($A1527,'Medical Examinations'!$A$1:$P$2336,3,FALSE)</f>
        <v>11.17</v>
      </c>
      <c r="E1527" s="7" t="str">
        <f>VLOOKUP($A1527,'Medical Examinations'!$A$1:$P$2336,13,FALSE)</f>
        <v>No</v>
      </c>
      <c r="F1527" s="7" t="str">
        <f>VLOOKUP($A1527,'Medical Examinations'!$A$1:$P$2336,5,FALSE)</f>
        <v>No</v>
      </c>
      <c r="G1527" s="7" t="str">
        <f>VLOOKUP($A1527,'Medical Examinations'!$A$1:$P$2336,6,FALSE)</f>
        <v>No</v>
      </c>
      <c r="H1527" s="7" t="str">
        <f>VLOOKUP($A1527,'Medical Examinations'!$A$1:$P$2336,12,FALSE)</f>
        <v>0</v>
      </c>
      <c r="I1527" s="7" t="str">
        <f>VLOOKUP($A1527,'Medical Examinations'!$A$1:$P$2336,14,FALSE)</f>
        <v>No</v>
      </c>
      <c r="J1527" s="7" t="str">
        <f>VLOOKUP($A1527,'Medical Examinations'!$A$1:$P$2336,15,FALSE)</f>
        <v>Normal weight</v>
      </c>
      <c r="K1527" s="7" t="str">
        <f>VLOOKUP($A1527,'Medical Examinations'!$A$1:$P$2336,16,FALSE)</f>
        <v>Diabetes</v>
      </c>
      <c r="L1527" s="12">
        <f>VLOOKUP($A1527,'Hospitalisation Details'!$A$1:$U$2344,18,FALSE)</f>
        <v>28784</v>
      </c>
      <c r="M1527" s="21">
        <f>VLOOKUP($A1527,'Hospitalisation Details'!$A$1:$U$2344,21,FALSE)</f>
        <v>6737.98</v>
      </c>
      <c r="N1527" s="9" t="str">
        <f>VLOOKUP($A1527,'Hospitalisation Details'!$A$1:$U$2344,14,FALSE)</f>
        <v>tier - 2</v>
      </c>
      <c r="O1527" s="9" t="str">
        <f>VLOOKUP($A1527,'Hospitalisation Details'!$A$1:$U$2344,15,FALSE)</f>
        <v>tier - 3</v>
      </c>
      <c r="P1527" s="9" t="str">
        <f>VLOOKUP($A1527,'Hospitalisation Details'!$A$1:$U$2344,16,FALSE)</f>
        <v>R1013</v>
      </c>
      <c r="Q1527" s="9">
        <f>VLOOKUP($A1527,'Hospitalisation Details'!$A$1:$U$2344,20,FALSE)</f>
        <v>44</v>
      </c>
    </row>
    <row r="1528" spans="1:17" ht="15.75" x14ac:dyDescent="0.25">
      <c r="A1528" s="10" t="s">
        <v>844</v>
      </c>
      <c r="B1528" s="7" t="str">
        <f>VLOOKUP($A1528,'Customer Names'!$A$1:$E$2336,4,FALSE)</f>
        <v xml:space="preserve">  Susan</v>
      </c>
      <c r="C1528" s="7">
        <f>VLOOKUP($A1528,'Medical Examinations'!$A$1:$P$2336,2,FALSE)</f>
        <v>34.85</v>
      </c>
      <c r="D1528" s="7">
        <f>VLOOKUP($A1528,'Medical Examinations'!$A$1:$P$2336,3,FALSE)</f>
        <v>5.75</v>
      </c>
      <c r="E1528" s="7" t="str">
        <f>VLOOKUP($A1528,'Medical Examinations'!$A$1:$P$2336,13,FALSE)</f>
        <v>No</v>
      </c>
      <c r="F1528" s="7" t="str">
        <f>VLOOKUP($A1528,'Medical Examinations'!$A$1:$P$2336,5,FALSE)</f>
        <v>No</v>
      </c>
      <c r="G1528" s="7" t="str">
        <f>VLOOKUP($A1528,'Medical Examinations'!$A$1:$P$2336,6,FALSE)</f>
        <v>No</v>
      </c>
      <c r="H1528" s="7" t="str">
        <f>VLOOKUP($A1528,'Medical Examinations'!$A$1:$P$2336,12,FALSE)</f>
        <v>0</v>
      </c>
      <c r="I1528" s="7" t="str">
        <f>VLOOKUP($A1528,'Medical Examinations'!$A$1:$P$2336,14,FALSE)</f>
        <v>No</v>
      </c>
      <c r="J1528" s="7" t="str">
        <f>VLOOKUP($A1528,'Medical Examinations'!$A$1:$P$2336,15,FALSE)</f>
        <v>Obesity</v>
      </c>
      <c r="K1528" s="7" t="str">
        <f>VLOOKUP($A1528,'Medical Examinations'!$A$1:$P$2336,16,FALSE)</f>
        <v>Prediabetes</v>
      </c>
      <c r="L1528" s="12">
        <f>VLOOKUP($A1528,'Hospitalisation Details'!$A$1:$U$2344,18,FALSE)</f>
        <v>34498</v>
      </c>
      <c r="M1528" s="21">
        <f>VLOOKUP($A1528,'Hospitalisation Details'!$A$1:$U$2344,21,FALSE)</f>
        <v>6721.37</v>
      </c>
      <c r="N1528" s="9" t="str">
        <f>VLOOKUP($A1528,'Hospitalisation Details'!$A$1:$U$2344,14,FALSE)</f>
        <v>tier - 2</v>
      </c>
      <c r="O1528" s="9" t="str">
        <f>VLOOKUP($A1528,'Hospitalisation Details'!$A$1:$U$2344,15,FALSE)</f>
        <v>tier - 1</v>
      </c>
      <c r="P1528" s="9" t="str">
        <f>VLOOKUP($A1528,'Hospitalisation Details'!$A$1:$U$2344,16,FALSE)</f>
        <v>R1012</v>
      </c>
      <c r="Q1528" s="9">
        <f>VLOOKUP($A1528,'Hospitalisation Details'!$A$1:$U$2344,20,FALSE)</f>
        <v>28</v>
      </c>
    </row>
    <row r="1529" spans="1:17" ht="15.75" x14ac:dyDescent="0.25">
      <c r="A1529" s="10" t="s">
        <v>843</v>
      </c>
      <c r="B1529" s="7" t="str">
        <f>VLOOKUP($A1529,'Customer Names'!$A$1:$E$2336,4,FALSE)</f>
        <v xml:space="preserve">  Cameron M</v>
      </c>
      <c r="C1529" s="7">
        <f>VLOOKUP($A1529,'Medical Examinations'!$A$1:$P$2336,2,FALSE)</f>
        <v>24.51</v>
      </c>
      <c r="D1529" s="7">
        <f>VLOOKUP($A1529,'Medical Examinations'!$A$1:$P$2336,3,FALSE)</f>
        <v>4.83</v>
      </c>
      <c r="E1529" s="7" t="str">
        <f>VLOOKUP($A1529,'Medical Examinations'!$A$1:$P$2336,13,FALSE)</f>
        <v>Yes</v>
      </c>
      <c r="F1529" s="7" t="str">
        <f>VLOOKUP($A1529,'Medical Examinations'!$A$1:$P$2336,5,FALSE)</f>
        <v>No</v>
      </c>
      <c r="G1529" s="7" t="str">
        <f>VLOOKUP($A1529,'Medical Examinations'!$A$1:$P$2336,6,FALSE)</f>
        <v>Yes</v>
      </c>
      <c r="H1529" s="7">
        <f>VLOOKUP($A1529,'Medical Examinations'!$A$1:$P$2336,12,FALSE)</f>
        <v>1</v>
      </c>
      <c r="I1529" s="7" t="str">
        <f>VLOOKUP($A1529,'Medical Examinations'!$A$1:$P$2336,14,FALSE)</f>
        <v>No</v>
      </c>
      <c r="J1529" s="7" t="str">
        <f>VLOOKUP($A1529,'Medical Examinations'!$A$1:$P$2336,15,FALSE)</f>
        <v>Normal weight</v>
      </c>
      <c r="K1529" s="7" t="str">
        <f>VLOOKUP($A1529,'Medical Examinations'!$A$1:$P$2336,16,FALSE)</f>
        <v>Normal</v>
      </c>
      <c r="L1529" s="12">
        <f>VLOOKUP($A1529,'Hospitalisation Details'!$A$1:$U$2344,18,FALSE)</f>
        <v>30479</v>
      </c>
      <c r="M1529" s="21">
        <f>VLOOKUP($A1529,'Hospitalisation Details'!$A$1:$U$2344,21,FALSE)</f>
        <v>6710.19</v>
      </c>
      <c r="N1529" s="9" t="str">
        <f>VLOOKUP($A1529,'Hospitalisation Details'!$A$1:$U$2344,14,FALSE)</f>
        <v>tier - 3</v>
      </c>
      <c r="O1529" s="9" t="str">
        <f>VLOOKUP($A1529,'Hospitalisation Details'!$A$1:$U$2344,15,FALSE)</f>
        <v>tier - 3</v>
      </c>
      <c r="P1529" s="9" t="str">
        <f>VLOOKUP($A1529,'Hospitalisation Details'!$A$1:$U$2344,16,FALSE)</f>
        <v>R1012</v>
      </c>
      <c r="Q1529" s="9">
        <f>VLOOKUP($A1529,'Hospitalisation Details'!$A$1:$U$2344,20,FALSE)</f>
        <v>39</v>
      </c>
    </row>
    <row r="1530" spans="1:17" ht="15.75" x14ac:dyDescent="0.25">
      <c r="A1530" s="10" t="s">
        <v>842</v>
      </c>
      <c r="B1530" s="7" t="str">
        <f>VLOOKUP($A1530,'Customer Names'!$A$1:$E$2336,4,FALSE)</f>
        <v xml:space="preserve">  Claudia A</v>
      </c>
      <c r="C1530" s="7">
        <f>VLOOKUP($A1530,'Medical Examinations'!$A$1:$P$2336,2,FALSE)</f>
        <v>19.399999999999999</v>
      </c>
      <c r="D1530" s="7">
        <f>VLOOKUP($A1530,'Medical Examinations'!$A$1:$P$2336,3,FALSE)</f>
        <v>11.93</v>
      </c>
      <c r="E1530" s="7" t="str">
        <f>VLOOKUP($A1530,'Medical Examinations'!$A$1:$P$2336,13,FALSE)</f>
        <v>No</v>
      </c>
      <c r="F1530" s="7" t="str">
        <f>VLOOKUP($A1530,'Medical Examinations'!$A$1:$P$2336,5,FALSE)</f>
        <v>No</v>
      </c>
      <c r="G1530" s="7" t="str">
        <f>VLOOKUP($A1530,'Medical Examinations'!$A$1:$P$2336,6,FALSE)</f>
        <v>No</v>
      </c>
      <c r="H1530" s="7" t="str">
        <f>VLOOKUP($A1530,'Medical Examinations'!$A$1:$P$2336,12,FALSE)</f>
        <v>0</v>
      </c>
      <c r="I1530" s="7" t="str">
        <f>VLOOKUP($A1530,'Medical Examinations'!$A$1:$P$2336,14,FALSE)</f>
        <v>No</v>
      </c>
      <c r="J1530" s="7" t="str">
        <f>VLOOKUP($A1530,'Medical Examinations'!$A$1:$P$2336,15,FALSE)</f>
        <v>Normal weight</v>
      </c>
      <c r="K1530" s="7" t="str">
        <f>VLOOKUP($A1530,'Medical Examinations'!$A$1:$P$2336,16,FALSE)</f>
        <v>Diabetes</v>
      </c>
      <c r="L1530" s="12">
        <f>VLOOKUP($A1530,'Hospitalisation Details'!$A$1:$U$2344,18,FALSE)</f>
        <v>26279</v>
      </c>
      <c r="M1530" s="21">
        <f>VLOOKUP($A1530,'Hospitalisation Details'!$A$1:$U$2344,21,FALSE)</f>
        <v>6706.47</v>
      </c>
      <c r="N1530" s="9" t="str">
        <f>VLOOKUP($A1530,'Hospitalisation Details'!$A$1:$U$2344,14,FALSE)</f>
        <v>tier - 2</v>
      </c>
      <c r="O1530" s="9" t="str">
        <f>VLOOKUP($A1530,'Hospitalisation Details'!$A$1:$U$2344,15,FALSE)</f>
        <v>tier - 1</v>
      </c>
      <c r="P1530" s="9" t="str">
        <f>VLOOKUP($A1530,'Hospitalisation Details'!$A$1:$U$2344,16,FALSE)</f>
        <v>R1013</v>
      </c>
      <c r="Q1530" s="9">
        <f>VLOOKUP($A1530,'Hospitalisation Details'!$A$1:$U$2344,20,FALSE)</f>
        <v>51</v>
      </c>
    </row>
    <row r="1531" spans="1:17" ht="15.75" x14ac:dyDescent="0.25">
      <c r="A1531" s="10" t="s">
        <v>841</v>
      </c>
      <c r="B1531" s="7" t="str">
        <f>VLOOKUP($A1531,'Customer Names'!$A$1:$E$2336,4,FALSE)</f>
        <v xml:space="preserve">  Kate</v>
      </c>
      <c r="C1531" s="7">
        <f>VLOOKUP($A1531,'Medical Examinations'!$A$1:$P$2336,2,FALSE)</f>
        <v>15.1</v>
      </c>
      <c r="D1531" s="7">
        <f>VLOOKUP($A1531,'Medical Examinations'!$A$1:$P$2336,3,FALSE)</f>
        <v>8.41</v>
      </c>
      <c r="E1531" s="7" t="str">
        <f>VLOOKUP($A1531,'Medical Examinations'!$A$1:$P$2336,13,FALSE)</f>
        <v>No</v>
      </c>
      <c r="F1531" s="7" t="str">
        <f>VLOOKUP($A1531,'Medical Examinations'!$A$1:$P$2336,5,FALSE)</f>
        <v>No</v>
      </c>
      <c r="G1531" s="7" t="str">
        <f>VLOOKUP($A1531,'Medical Examinations'!$A$1:$P$2336,6,FALSE)</f>
        <v>No</v>
      </c>
      <c r="H1531" s="7" t="str">
        <f>VLOOKUP($A1531,'Medical Examinations'!$A$1:$P$2336,12,FALSE)</f>
        <v>0</v>
      </c>
      <c r="I1531" s="7" t="str">
        <f>VLOOKUP($A1531,'Medical Examinations'!$A$1:$P$2336,14,FALSE)</f>
        <v>No</v>
      </c>
      <c r="J1531" s="7" t="str">
        <f>VLOOKUP($A1531,'Medical Examinations'!$A$1:$P$2336,15,FALSE)</f>
        <v>Underweight</v>
      </c>
      <c r="K1531" s="7" t="str">
        <f>VLOOKUP($A1531,'Medical Examinations'!$A$1:$P$2336,16,FALSE)</f>
        <v>Diabetes</v>
      </c>
      <c r="L1531" s="12">
        <f>VLOOKUP($A1531,'Hospitalisation Details'!$A$1:$U$2344,18,FALSE)</f>
        <v>25032</v>
      </c>
      <c r="M1531" s="21">
        <f>VLOOKUP($A1531,'Hospitalisation Details'!$A$1:$U$2344,21,FALSE)</f>
        <v>6700.56</v>
      </c>
      <c r="N1531" s="9" t="str">
        <f>VLOOKUP($A1531,'Hospitalisation Details'!$A$1:$U$2344,14,FALSE)</f>
        <v>tier - 3</v>
      </c>
      <c r="O1531" s="9" t="str">
        <f>VLOOKUP($A1531,'Hospitalisation Details'!$A$1:$U$2344,15,FALSE)</f>
        <v>tier - 1</v>
      </c>
      <c r="P1531" s="9" t="str">
        <f>VLOOKUP($A1531,'Hospitalisation Details'!$A$1:$U$2344,16,FALSE)</f>
        <v>R1012</v>
      </c>
      <c r="Q1531" s="9">
        <f>VLOOKUP($A1531,'Hospitalisation Details'!$A$1:$U$2344,20,FALSE)</f>
        <v>54</v>
      </c>
    </row>
    <row r="1532" spans="1:17" ht="15.75" x14ac:dyDescent="0.25">
      <c r="A1532" s="10" t="s">
        <v>840</v>
      </c>
      <c r="B1532" s="7" t="str">
        <f>VLOOKUP($A1532,'Customer Names'!$A$1:$E$2336,4,FALSE)</f>
        <v xml:space="preserve">  Nicole M</v>
      </c>
      <c r="C1532" s="7">
        <f>VLOOKUP($A1532,'Medical Examinations'!$A$1:$P$2336,2,FALSE)</f>
        <v>23.37</v>
      </c>
      <c r="D1532" s="7">
        <f>VLOOKUP($A1532,'Medical Examinations'!$A$1:$P$2336,3,FALSE)</f>
        <v>5.59</v>
      </c>
      <c r="E1532" s="7" t="str">
        <f>VLOOKUP($A1532,'Medical Examinations'!$A$1:$P$2336,13,FALSE)</f>
        <v>Yes</v>
      </c>
      <c r="F1532" s="7" t="str">
        <f>VLOOKUP($A1532,'Medical Examinations'!$A$1:$P$2336,5,FALSE)</f>
        <v>No</v>
      </c>
      <c r="G1532" s="7" t="str">
        <f>VLOOKUP($A1532,'Medical Examinations'!$A$1:$P$2336,6,FALSE)</f>
        <v>No</v>
      </c>
      <c r="H1532" s="7" t="str">
        <f>VLOOKUP($A1532,'Medical Examinations'!$A$1:$P$2336,12,FALSE)</f>
        <v>0</v>
      </c>
      <c r="I1532" s="7" t="str">
        <f>VLOOKUP($A1532,'Medical Examinations'!$A$1:$P$2336,14,FALSE)</f>
        <v>No</v>
      </c>
      <c r="J1532" s="7" t="str">
        <f>VLOOKUP($A1532,'Medical Examinations'!$A$1:$P$2336,15,FALSE)</f>
        <v>Normal weight</v>
      </c>
      <c r="K1532" s="7" t="str">
        <f>VLOOKUP($A1532,'Medical Examinations'!$A$1:$P$2336,16,FALSE)</f>
        <v>Normal</v>
      </c>
      <c r="L1532" s="12">
        <f>VLOOKUP($A1532,'Hospitalisation Details'!$A$1:$U$2344,18,FALSE)</f>
        <v>31237</v>
      </c>
      <c r="M1532" s="21">
        <f>VLOOKUP($A1532,'Hospitalisation Details'!$A$1:$U$2344,21,FALSE)</f>
        <v>6686.43</v>
      </c>
      <c r="N1532" s="9" t="str">
        <f>VLOOKUP($A1532,'Hospitalisation Details'!$A$1:$U$2344,14,FALSE)</f>
        <v>tier - 2</v>
      </c>
      <c r="O1532" s="9" t="str">
        <f>VLOOKUP($A1532,'Hospitalisation Details'!$A$1:$U$2344,15,FALSE)</f>
        <v>tier - 3</v>
      </c>
      <c r="P1532" s="9" t="str">
        <f>VLOOKUP($A1532,'Hospitalisation Details'!$A$1:$U$2344,16,FALSE)</f>
        <v>R1012</v>
      </c>
      <c r="Q1532" s="9">
        <f>VLOOKUP($A1532,'Hospitalisation Details'!$A$1:$U$2344,20,FALSE)</f>
        <v>37</v>
      </c>
    </row>
    <row r="1533" spans="1:17" ht="15.75" x14ac:dyDescent="0.25">
      <c r="A1533" s="10" t="s">
        <v>839</v>
      </c>
      <c r="B1533" s="7" t="str">
        <f>VLOOKUP($A1533,'Customer Names'!$A$1:$E$2336,4,FALSE)</f>
        <v xml:space="preserve">  Jack</v>
      </c>
      <c r="C1533" s="7">
        <f>VLOOKUP($A1533,'Medical Examinations'!$A$1:$P$2336,2,FALSE)</f>
        <v>42.4</v>
      </c>
      <c r="D1533" s="7">
        <f>VLOOKUP($A1533,'Medical Examinations'!$A$1:$P$2336,3,FALSE)</f>
        <v>4.0599999999999996</v>
      </c>
      <c r="E1533" s="7" t="str">
        <f>VLOOKUP($A1533,'Medical Examinations'!$A$1:$P$2336,13,FALSE)</f>
        <v>No</v>
      </c>
      <c r="F1533" s="7" t="str">
        <f>VLOOKUP($A1533,'Medical Examinations'!$A$1:$P$2336,5,FALSE)</f>
        <v>No</v>
      </c>
      <c r="G1533" s="7" t="str">
        <f>VLOOKUP($A1533,'Medical Examinations'!$A$1:$P$2336,6,FALSE)</f>
        <v>No</v>
      </c>
      <c r="H1533" s="7" t="str">
        <f>VLOOKUP($A1533,'Medical Examinations'!$A$1:$P$2336,12,FALSE)</f>
        <v>0</v>
      </c>
      <c r="I1533" s="7" t="str">
        <f>VLOOKUP($A1533,'Medical Examinations'!$A$1:$P$2336,14,FALSE)</f>
        <v>No</v>
      </c>
      <c r="J1533" s="7" t="str">
        <f>VLOOKUP($A1533,'Medical Examinations'!$A$1:$P$2336,15,FALSE)</f>
        <v>Obesity</v>
      </c>
      <c r="K1533" s="7" t="str">
        <f>VLOOKUP($A1533,'Medical Examinations'!$A$1:$P$2336,16,FALSE)</f>
        <v>Normal</v>
      </c>
      <c r="L1533" s="12">
        <f>VLOOKUP($A1533,'Hospitalisation Details'!$A$1:$U$2344,18,FALSE)</f>
        <v>32801</v>
      </c>
      <c r="M1533" s="21">
        <f>VLOOKUP($A1533,'Hospitalisation Details'!$A$1:$U$2344,21,FALSE)</f>
        <v>6666.24</v>
      </c>
      <c r="N1533" s="9" t="str">
        <f>VLOOKUP($A1533,'Hospitalisation Details'!$A$1:$U$2344,14,FALSE)</f>
        <v>tier - 3</v>
      </c>
      <c r="O1533" s="9" t="str">
        <f>VLOOKUP($A1533,'Hospitalisation Details'!$A$1:$U$2344,15,FALSE)</f>
        <v>tier - 1</v>
      </c>
      <c r="P1533" s="9" t="str">
        <f>VLOOKUP($A1533,'Hospitalisation Details'!$A$1:$U$2344,16,FALSE)</f>
        <v>R1011</v>
      </c>
      <c r="Q1533" s="9">
        <f>VLOOKUP($A1533,'Hospitalisation Details'!$A$1:$U$2344,20,FALSE)</f>
        <v>33</v>
      </c>
    </row>
    <row r="1534" spans="1:17" ht="15.75" x14ac:dyDescent="0.25">
      <c r="A1534" s="10" t="s">
        <v>838</v>
      </c>
      <c r="B1534" s="7" t="str">
        <f>VLOOKUP($A1534,'Customer Names'!$A$1:$E$2336,4,FALSE)</f>
        <v xml:space="preserve">  Gregory</v>
      </c>
      <c r="C1534" s="7">
        <f>VLOOKUP($A1534,'Medical Examinations'!$A$1:$P$2336,2,FALSE)</f>
        <v>28.405000000000001</v>
      </c>
      <c r="D1534" s="7">
        <f>VLOOKUP($A1534,'Medical Examinations'!$A$1:$P$2336,3,FALSE)</f>
        <v>7.02</v>
      </c>
      <c r="E1534" s="7" t="str">
        <f>VLOOKUP($A1534,'Medical Examinations'!$A$1:$P$2336,13,FALSE)</f>
        <v>Yes</v>
      </c>
      <c r="F1534" s="7" t="str">
        <f>VLOOKUP($A1534,'Medical Examinations'!$A$1:$P$2336,5,FALSE)</f>
        <v>No</v>
      </c>
      <c r="G1534" s="7" t="str">
        <f>VLOOKUP($A1534,'Medical Examinations'!$A$1:$P$2336,6,FALSE)</f>
        <v>No</v>
      </c>
      <c r="H1534" s="7" t="str">
        <f>VLOOKUP($A1534,'Medical Examinations'!$A$1:$P$2336,12,FALSE)</f>
        <v>0</v>
      </c>
      <c r="I1534" s="7" t="str">
        <f>VLOOKUP($A1534,'Medical Examinations'!$A$1:$P$2336,14,FALSE)</f>
        <v>No</v>
      </c>
      <c r="J1534" s="7" t="str">
        <f>VLOOKUP($A1534,'Medical Examinations'!$A$1:$P$2336,15,FALSE)</f>
        <v>Over weight</v>
      </c>
      <c r="K1534" s="7" t="str">
        <f>VLOOKUP($A1534,'Medical Examinations'!$A$1:$P$2336,16,FALSE)</f>
        <v>Diabetes</v>
      </c>
      <c r="L1534" s="12">
        <f>VLOOKUP($A1534,'Hospitalisation Details'!$A$1:$U$2344,18,FALSE)</f>
        <v>29846</v>
      </c>
      <c r="M1534" s="21">
        <f>VLOOKUP($A1534,'Hospitalisation Details'!$A$1:$U$2344,21,FALSE)</f>
        <v>6664.69</v>
      </c>
      <c r="N1534" s="9" t="str">
        <f>VLOOKUP($A1534,'Hospitalisation Details'!$A$1:$U$2344,14,FALSE)</f>
        <v>tier - 3</v>
      </c>
      <c r="O1534" s="9" t="str">
        <f>VLOOKUP($A1534,'Hospitalisation Details'!$A$1:$U$2344,15,FALSE)</f>
        <v>tier - 1</v>
      </c>
      <c r="P1534" s="9" t="str">
        <f>VLOOKUP($A1534,'Hospitalisation Details'!$A$1:$U$2344,16,FALSE)</f>
        <v>R1012</v>
      </c>
      <c r="Q1534" s="9">
        <f>VLOOKUP($A1534,'Hospitalisation Details'!$A$1:$U$2344,20,FALSE)</f>
        <v>41</v>
      </c>
    </row>
    <row r="1535" spans="1:17" ht="15.75" x14ac:dyDescent="0.25">
      <c r="A1535" s="10" t="s">
        <v>837</v>
      </c>
      <c r="B1535" s="7" t="str">
        <f>VLOOKUP($A1535,'Customer Names'!$A$1:$E$2336,4,FALSE)</f>
        <v xml:space="preserve">  Rebecca</v>
      </c>
      <c r="C1535" s="7">
        <f>VLOOKUP($A1535,'Medical Examinations'!$A$1:$P$2336,2,FALSE)</f>
        <v>23.4</v>
      </c>
      <c r="D1535" s="7">
        <f>VLOOKUP($A1535,'Medical Examinations'!$A$1:$P$2336,3,FALSE)</f>
        <v>4.47</v>
      </c>
      <c r="E1535" s="7" t="str">
        <f>VLOOKUP($A1535,'Medical Examinations'!$A$1:$P$2336,13,FALSE)</f>
        <v>No</v>
      </c>
      <c r="F1535" s="7" t="str">
        <f>VLOOKUP($A1535,'Medical Examinations'!$A$1:$P$2336,5,FALSE)</f>
        <v>No</v>
      </c>
      <c r="G1535" s="7" t="str">
        <f>VLOOKUP($A1535,'Medical Examinations'!$A$1:$P$2336,6,FALSE)</f>
        <v>No</v>
      </c>
      <c r="H1535" s="7" t="str">
        <f>VLOOKUP($A1535,'Medical Examinations'!$A$1:$P$2336,12,FALSE)</f>
        <v>0</v>
      </c>
      <c r="I1535" s="7" t="str">
        <f>VLOOKUP($A1535,'Medical Examinations'!$A$1:$P$2336,14,FALSE)</f>
        <v>No</v>
      </c>
      <c r="J1535" s="7" t="str">
        <f>VLOOKUP($A1535,'Medical Examinations'!$A$1:$P$2336,15,FALSE)</f>
        <v>Normal weight</v>
      </c>
      <c r="K1535" s="7" t="str">
        <f>VLOOKUP($A1535,'Medical Examinations'!$A$1:$P$2336,16,FALSE)</f>
        <v>Normal</v>
      </c>
      <c r="L1535" s="12">
        <f>VLOOKUP($A1535,'Hospitalisation Details'!$A$1:$U$2344,18,FALSE)</f>
        <v>30221</v>
      </c>
      <c r="M1535" s="21">
        <f>VLOOKUP($A1535,'Hospitalisation Details'!$A$1:$U$2344,21,FALSE)</f>
        <v>6664.32</v>
      </c>
      <c r="N1535" s="9" t="str">
        <f>VLOOKUP($A1535,'Hospitalisation Details'!$A$1:$U$2344,14,FALSE)</f>
        <v>tier - 2</v>
      </c>
      <c r="O1535" s="9" t="str">
        <f>VLOOKUP($A1535,'Hospitalisation Details'!$A$1:$U$2344,15,FALSE)</f>
        <v>tier - 2</v>
      </c>
      <c r="P1535" s="9" t="str">
        <f>VLOOKUP($A1535,'Hospitalisation Details'!$A$1:$U$2344,16,FALSE)</f>
        <v>R1013</v>
      </c>
      <c r="Q1535" s="9">
        <f>VLOOKUP($A1535,'Hospitalisation Details'!$A$1:$U$2344,20,FALSE)</f>
        <v>40</v>
      </c>
    </row>
    <row r="1536" spans="1:17" ht="15.75" x14ac:dyDescent="0.25">
      <c r="A1536" s="10" t="s">
        <v>836</v>
      </c>
      <c r="B1536" s="7" t="str">
        <f>VLOOKUP($A1536,'Customer Names'!$A$1:$E$2336,4,FALSE)</f>
        <v xml:space="preserve">  Adam</v>
      </c>
      <c r="C1536" s="7">
        <f>VLOOKUP($A1536,'Medical Examinations'!$A$1:$P$2336,2,FALSE)</f>
        <v>33.44</v>
      </c>
      <c r="D1536" s="7">
        <f>VLOOKUP($A1536,'Medical Examinations'!$A$1:$P$2336,3,FALSE)</f>
        <v>4.54</v>
      </c>
      <c r="E1536" s="7" t="str">
        <f>VLOOKUP($A1536,'Medical Examinations'!$A$1:$P$2336,13,FALSE)</f>
        <v>No</v>
      </c>
      <c r="F1536" s="7" t="str">
        <f>VLOOKUP($A1536,'Medical Examinations'!$A$1:$P$2336,5,FALSE)</f>
        <v>No</v>
      </c>
      <c r="G1536" s="7" t="str">
        <f>VLOOKUP($A1536,'Medical Examinations'!$A$1:$P$2336,6,FALSE)</f>
        <v>No</v>
      </c>
      <c r="H1536" s="7" t="str">
        <f>VLOOKUP($A1536,'Medical Examinations'!$A$1:$P$2336,12,FALSE)</f>
        <v>0</v>
      </c>
      <c r="I1536" s="7" t="str">
        <f>VLOOKUP($A1536,'Medical Examinations'!$A$1:$P$2336,14,FALSE)</f>
        <v>No</v>
      </c>
      <c r="J1536" s="7" t="str">
        <f>VLOOKUP($A1536,'Medical Examinations'!$A$1:$P$2336,15,FALSE)</f>
        <v>Obesity</v>
      </c>
      <c r="K1536" s="7" t="str">
        <f>VLOOKUP($A1536,'Medical Examinations'!$A$1:$P$2336,16,FALSE)</f>
        <v>Normal</v>
      </c>
      <c r="L1536" s="12">
        <f>VLOOKUP($A1536,'Hospitalisation Details'!$A$1:$U$2344,18,FALSE)</f>
        <v>32831</v>
      </c>
      <c r="M1536" s="21">
        <f>VLOOKUP($A1536,'Hospitalisation Details'!$A$1:$U$2344,21,FALSE)</f>
        <v>6653.79</v>
      </c>
      <c r="N1536" s="9" t="str">
        <f>VLOOKUP($A1536,'Hospitalisation Details'!$A$1:$U$2344,14,FALSE)</f>
        <v>tier - 2</v>
      </c>
      <c r="O1536" s="9" t="str">
        <f>VLOOKUP($A1536,'Hospitalisation Details'!$A$1:$U$2344,15,FALSE)</f>
        <v>tier - 1</v>
      </c>
      <c r="P1536" s="9" t="str">
        <f>VLOOKUP($A1536,'Hospitalisation Details'!$A$1:$U$2344,16,FALSE)</f>
        <v>R1013</v>
      </c>
      <c r="Q1536" s="9">
        <f>VLOOKUP($A1536,'Hospitalisation Details'!$A$1:$U$2344,20,FALSE)</f>
        <v>33</v>
      </c>
    </row>
    <row r="1537" spans="1:17" ht="15.75" x14ac:dyDescent="0.25">
      <c r="A1537" s="10" t="s">
        <v>835</v>
      </c>
      <c r="B1537" s="7" t="str">
        <f>VLOOKUP($A1537,'Customer Names'!$A$1:$E$2336,4,FALSE)</f>
        <v xml:space="preserve">  Ryan</v>
      </c>
      <c r="C1537" s="7">
        <f>VLOOKUP($A1537,'Medical Examinations'!$A$1:$P$2336,2,FALSE)</f>
        <v>21.12</v>
      </c>
      <c r="D1537" s="7">
        <f>VLOOKUP($A1537,'Medical Examinations'!$A$1:$P$2336,3,FALSE)</f>
        <v>4.99</v>
      </c>
      <c r="E1537" s="7" t="str">
        <f>VLOOKUP($A1537,'Medical Examinations'!$A$1:$P$2336,13,FALSE)</f>
        <v>No</v>
      </c>
      <c r="F1537" s="7" t="str">
        <f>VLOOKUP($A1537,'Medical Examinations'!$A$1:$P$2336,5,FALSE)</f>
        <v>No</v>
      </c>
      <c r="G1537" s="7" t="str">
        <f>VLOOKUP($A1537,'Medical Examinations'!$A$1:$P$2336,6,FALSE)</f>
        <v>No</v>
      </c>
      <c r="H1537" s="7">
        <f>VLOOKUP($A1537,'Medical Examinations'!$A$1:$P$2336,12,FALSE)</f>
        <v>1</v>
      </c>
      <c r="I1537" s="7" t="str">
        <f>VLOOKUP($A1537,'Medical Examinations'!$A$1:$P$2336,14,FALSE)</f>
        <v>No</v>
      </c>
      <c r="J1537" s="7" t="str">
        <f>VLOOKUP($A1537,'Medical Examinations'!$A$1:$P$2336,15,FALSE)</f>
        <v>Normal weight</v>
      </c>
      <c r="K1537" s="7" t="str">
        <f>VLOOKUP($A1537,'Medical Examinations'!$A$1:$P$2336,16,FALSE)</f>
        <v>Normal</v>
      </c>
      <c r="L1537" s="12">
        <f>VLOOKUP($A1537,'Hospitalisation Details'!$A$1:$U$2344,18,FALSE)</f>
        <v>30864</v>
      </c>
      <c r="M1537" s="21">
        <f>VLOOKUP($A1537,'Hospitalisation Details'!$A$1:$U$2344,21,FALSE)</f>
        <v>6652.53</v>
      </c>
      <c r="N1537" s="9" t="str">
        <f>VLOOKUP($A1537,'Hospitalisation Details'!$A$1:$U$2344,14,FALSE)</f>
        <v>tier - 3</v>
      </c>
      <c r="O1537" s="9" t="str">
        <f>VLOOKUP($A1537,'Hospitalisation Details'!$A$1:$U$2344,15,FALSE)</f>
        <v>tier - 2</v>
      </c>
      <c r="P1537" s="9" t="str">
        <f>VLOOKUP($A1537,'Hospitalisation Details'!$A$1:$U$2344,16,FALSE)</f>
        <v>R1013</v>
      </c>
      <c r="Q1537" s="9">
        <f>VLOOKUP($A1537,'Hospitalisation Details'!$A$1:$U$2344,20,FALSE)</f>
        <v>38</v>
      </c>
    </row>
    <row r="1538" spans="1:17" ht="15.75" x14ac:dyDescent="0.25">
      <c r="A1538" s="10" t="s">
        <v>834</v>
      </c>
      <c r="B1538" s="7" t="str">
        <f>VLOOKUP($A1538,'Customer Names'!$A$1:$E$2336,4,FALSE)</f>
        <v xml:space="preserve">  Jackie K</v>
      </c>
      <c r="C1538" s="7">
        <f>VLOOKUP($A1538,'Medical Examinations'!$A$1:$P$2336,2,FALSE)</f>
        <v>18.48</v>
      </c>
      <c r="D1538" s="7">
        <f>VLOOKUP($A1538,'Medical Examinations'!$A$1:$P$2336,3,FALSE)</f>
        <v>10.84</v>
      </c>
      <c r="E1538" s="7" t="str">
        <f>VLOOKUP($A1538,'Medical Examinations'!$A$1:$P$2336,13,FALSE)</f>
        <v>Yes</v>
      </c>
      <c r="F1538" s="7" t="str">
        <f>VLOOKUP($A1538,'Medical Examinations'!$A$1:$P$2336,5,FALSE)</f>
        <v>No</v>
      </c>
      <c r="G1538" s="7" t="str">
        <f>VLOOKUP($A1538,'Medical Examinations'!$A$1:$P$2336,6,FALSE)</f>
        <v>No</v>
      </c>
      <c r="H1538" s="7">
        <f>VLOOKUP($A1538,'Medical Examinations'!$A$1:$P$2336,12,FALSE)</f>
        <v>2</v>
      </c>
      <c r="I1538" s="7" t="str">
        <f>VLOOKUP($A1538,'Medical Examinations'!$A$1:$P$2336,14,FALSE)</f>
        <v>No</v>
      </c>
      <c r="J1538" s="7" t="str">
        <f>VLOOKUP($A1538,'Medical Examinations'!$A$1:$P$2336,15,FALSE)</f>
        <v>Underweight</v>
      </c>
      <c r="K1538" s="7" t="str">
        <f>VLOOKUP($A1538,'Medical Examinations'!$A$1:$P$2336,16,FALSE)</f>
        <v>Diabetes</v>
      </c>
      <c r="L1538" s="12">
        <f>VLOOKUP($A1538,'Hospitalisation Details'!$A$1:$U$2344,18,FALSE)</f>
        <v>25880</v>
      </c>
      <c r="M1538" s="21">
        <f>VLOOKUP($A1538,'Hospitalisation Details'!$A$1:$U$2344,21,FALSE)</f>
        <v>6651.26</v>
      </c>
      <c r="N1538" s="9" t="str">
        <f>VLOOKUP($A1538,'Hospitalisation Details'!$A$1:$U$2344,14,FALSE)</f>
        <v>tier - 2</v>
      </c>
      <c r="O1538" s="9" t="str">
        <f>VLOOKUP($A1538,'Hospitalisation Details'!$A$1:$U$2344,15,FALSE)</f>
        <v>tier - 3</v>
      </c>
      <c r="P1538" s="9" t="str">
        <f>VLOOKUP($A1538,'Hospitalisation Details'!$A$1:$U$2344,16,FALSE)</f>
        <v>R1013</v>
      </c>
      <c r="Q1538" s="9">
        <f>VLOOKUP($A1538,'Hospitalisation Details'!$A$1:$U$2344,20,FALSE)</f>
        <v>52</v>
      </c>
    </row>
    <row r="1539" spans="1:17" ht="15.75" x14ac:dyDescent="0.25">
      <c r="A1539" s="10" t="s">
        <v>833</v>
      </c>
      <c r="B1539" s="7" t="str">
        <f>VLOOKUP($A1539,'Customer Names'!$A$1:$E$2336,4,FALSE)</f>
        <v xml:space="preserve">  Chris</v>
      </c>
      <c r="C1539" s="7">
        <f>VLOOKUP($A1539,'Medical Examinations'!$A$1:$P$2336,2,FALSE)</f>
        <v>16.815000000000001</v>
      </c>
      <c r="D1539" s="7">
        <f>VLOOKUP($A1539,'Medical Examinations'!$A$1:$P$2336,3,FALSE)</f>
        <v>5.63</v>
      </c>
      <c r="E1539" s="7" t="str">
        <f>VLOOKUP($A1539,'Medical Examinations'!$A$1:$P$2336,13,FALSE)</f>
        <v>No</v>
      </c>
      <c r="F1539" s="7" t="str">
        <f>VLOOKUP($A1539,'Medical Examinations'!$A$1:$P$2336,5,FALSE)</f>
        <v>No</v>
      </c>
      <c r="G1539" s="7" t="str">
        <f>VLOOKUP($A1539,'Medical Examinations'!$A$1:$P$2336,6,FALSE)</f>
        <v>No</v>
      </c>
      <c r="H1539" s="7">
        <f>VLOOKUP($A1539,'Medical Examinations'!$A$1:$P$2336,12,FALSE)</f>
        <v>1</v>
      </c>
      <c r="I1539" s="7" t="str">
        <f>VLOOKUP($A1539,'Medical Examinations'!$A$1:$P$2336,14,FALSE)</f>
        <v>No</v>
      </c>
      <c r="J1539" s="7" t="str">
        <f>VLOOKUP($A1539,'Medical Examinations'!$A$1:$P$2336,15,FALSE)</f>
        <v>Underweight</v>
      </c>
      <c r="K1539" s="7" t="str">
        <f>VLOOKUP($A1539,'Medical Examinations'!$A$1:$P$2336,16,FALSE)</f>
        <v>Normal</v>
      </c>
      <c r="L1539" s="12">
        <f>VLOOKUP($A1539,'Hospitalisation Details'!$A$1:$U$2344,18,FALSE)</f>
        <v>31024</v>
      </c>
      <c r="M1539" s="21">
        <f>VLOOKUP($A1539,'Hospitalisation Details'!$A$1:$U$2344,21,FALSE)</f>
        <v>6640.54</v>
      </c>
      <c r="N1539" s="9" t="str">
        <f>VLOOKUP($A1539,'Hospitalisation Details'!$A$1:$U$2344,14,FALSE)</f>
        <v>tier - 2</v>
      </c>
      <c r="O1539" s="9" t="str">
        <f>VLOOKUP($A1539,'Hospitalisation Details'!$A$1:$U$2344,15,FALSE)</f>
        <v>tier - 3</v>
      </c>
      <c r="P1539" s="9" t="str">
        <f>VLOOKUP($A1539,'Hospitalisation Details'!$A$1:$U$2344,16,FALSE)</f>
        <v>R1019</v>
      </c>
      <c r="Q1539" s="9">
        <f>VLOOKUP($A1539,'Hospitalisation Details'!$A$1:$U$2344,20,FALSE)</f>
        <v>38</v>
      </c>
    </row>
    <row r="1540" spans="1:17" ht="15.75" x14ac:dyDescent="0.25">
      <c r="A1540" s="10" t="s">
        <v>832</v>
      </c>
      <c r="B1540" s="7" t="str">
        <f>VLOOKUP($A1540,'Customer Names'!$A$1:$E$2336,4,FALSE)</f>
        <v xml:space="preserve">  Tyler C</v>
      </c>
      <c r="C1540" s="7">
        <f>VLOOKUP($A1540,'Medical Examinations'!$A$1:$P$2336,2,FALSE)</f>
        <v>26.72</v>
      </c>
      <c r="D1540" s="7">
        <f>VLOOKUP($A1540,'Medical Examinations'!$A$1:$P$2336,3,FALSE)</f>
        <v>4.1399999999999997</v>
      </c>
      <c r="E1540" s="7" t="str">
        <f>VLOOKUP($A1540,'Medical Examinations'!$A$1:$P$2336,13,FALSE)</f>
        <v>No</v>
      </c>
      <c r="F1540" s="7" t="str">
        <f>VLOOKUP($A1540,'Medical Examinations'!$A$1:$P$2336,5,FALSE)</f>
        <v>No</v>
      </c>
      <c r="G1540" s="7" t="str">
        <f>VLOOKUP($A1540,'Medical Examinations'!$A$1:$P$2336,6,FALSE)</f>
        <v>No</v>
      </c>
      <c r="H1540" s="7" t="str">
        <f>VLOOKUP($A1540,'Medical Examinations'!$A$1:$P$2336,12,FALSE)</f>
        <v>0</v>
      </c>
      <c r="I1540" s="7" t="str">
        <f>VLOOKUP($A1540,'Medical Examinations'!$A$1:$P$2336,14,FALSE)</f>
        <v>No</v>
      </c>
      <c r="J1540" s="7" t="str">
        <f>VLOOKUP($A1540,'Medical Examinations'!$A$1:$P$2336,15,FALSE)</f>
        <v>Over weight</v>
      </c>
      <c r="K1540" s="7" t="str">
        <f>VLOOKUP($A1540,'Medical Examinations'!$A$1:$P$2336,16,FALSE)</f>
        <v>Normal</v>
      </c>
      <c r="L1540" s="12">
        <f>VLOOKUP($A1540,'Hospitalisation Details'!$A$1:$U$2344,18,FALSE)</f>
        <v>33030</v>
      </c>
      <c r="M1540" s="21">
        <f>VLOOKUP($A1540,'Hospitalisation Details'!$A$1:$U$2344,21,FALSE)</f>
        <v>6639.3</v>
      </c>
      <c r="N1540" s="9" t="str">
        <f>VLOOKUP($A1540,'Hospitalisation Details'!$A$1:$U$2344,14,FALSE)</f>
        <v>tier - 2</v>
      </c>
      <c r="O1540" s="9" t="str">
        <f>VLOOKUP($A1540,'Hospitalisation Details'!$A$1:$U$2344,15,FALSE)</f>
        <v>tier - 2</v>
      </c>
      <c r="P1540" s="9" t="str">
        <f>VLOOKUP($A1540,'Hospitalisation Details'!$A$1:$U$2344,16,FALSE)</f>
        <v>R1021</v>
      </c>
      <c r="Q1540" s="9">
        <f>VLOOKUP($A1540,'Hospitalisation Details'!$A$1:$U$2344,20,FALSE)</f>
        <v>33</v>
      </c>
    </row>
    <row r="1541" spans="1:17" ht="15.75" x14ac:dyDescent="0.25">
      <c r="A1541" s="10" t="s">
        <v>831</v>
      </c>
      <c r="B1541" s="7" t="str">
        <f>VLOOKUP($A1541,'Customer Names'!$A$1:$E$2336,4,FALSE)</f>
        <v xml:space="preserve">  Yoshie</v>
      </c>
      <c r="C1541" s="7">
        <f>VLOOKUP($A1541,'Medical Examinations'!$A$1:$P$2336,2,FALSE)</f>
        <v>41.42</v>
      </c>
      <c r="D1541" s="7">
        <f>VLOOKUP($A1541,'Medical Examinations'!$A$1:$P$2336,3,FALSE)</f>
        <v>5.17</v>
      </c>
      <c r="E1541" s="7" t="str">
        <f>VLOOKUP($A1541,'Medical Examinations'!$A$1:$P$2336,13,FALSE)</f>
        <v>No</v>
      </c>
      <c r="F1541" s="7" t="str">
        <f>VLOOKUP($A1541,'Medical Examinations'!$A$1:$P$2336,5,FALSE)</f>
        <v>No</v>
      </c>
      <c r="G1541" s="7" t="str">
        <f>VLOOKUP($A1541,'Medical Examinations'!$A$1:$P$2336,6,FALSE)</f>
        <v>Yes</v>
      </c>
      <c r="H1541" s="7">
        <f>VLOOKUP($A1541,'Medical Examinations'!$A$1:$P$2336,12,FALSE)</f>
        <v>1</v>
      </c>
      <c r="I1541" s="7" t="str">
        <f>VLOOKUP($A1541,'Medical Examinations'!$A$1:$P$2336,14,FALSE)</f>
        <v>No</v>
      </c>
      <c r="J1541" s="7" t="str">
        <f>VLOOKUP($A1541,'Medical Examinations'!$A$1:$P$2336,15,FALSE)</f>
        <v>Obesity</v>
      </c>
      <c r="K1541" s="7" t="str">
        <f>VLOOKUP($A1541,'Medical Examinations'!$A$1:$P$2336,16,FALSE)</f>
        <v>Normal</v>
      </c>
      <c r="L1541" s="12">
        <f>VLOOKUP($A1541,'Hospitalisation Details'!$A$1:$U$2344,18,FALSE)</f>
        <v>37868</v>
      </c>
      <c r="M1541" s="21">
        <f>VLOOKUP($A1541,'Hospitalisation Details'!$A$1:$U$2344,21,FALSE)</f>
        <v>6638.16</v>
      </c>
      <c r="N1541" s="9" t="str">
        <f>VLOOKUP($A1541,'Hospitalisation Details'!$A$1:$U$2344,14,FALSE)</f>
        <v>tier - 2</v>
      </c>
      <c r="O1541" s="9" t="str">
        <f>VLOOKUP($A1541,'Hospitalisation Details'!$A$1:$U$2344,15,FALSE)</f>
        <v>tier - 1</v>
      </c>
      <c r="P1541" s="9" t="str">
        <f>VLOOKUP($A1541,'Hospitalisation Details'!$A$1:$U$2344,16,FALSE)</f>
        <v>R1012</v>
      </c>
      <c r="Q1541" s="9">
        <f>VLOOKUP($A1541,'Hospitalisation Details'!$A$1:$U$2344,20,FALSE)</f>
        <v>19</v>
      </c>
    </row>
    <row r="1542" spans="1:17" ht="15.75" x14ac:dyDescent="0.25">
      <c r="A1542" s="10" t="s">
        <v>830</v>
      </c>
      <c r="B1542" s="7" t="str">
        <f>VLOOKUP($A1542,'Customer Names'!$A$1:$E$2336,4,FALSE)</f>
        <v xml:space="preserve">  Lauren A</v>
      </c>
      <c r="C1542" s="7">
        <f>VLOOKUP($A1542,'Medical Examinations'!$A$1:$P$2336,2,FALSE)</f>
        <v>20.69</v>
      </c>
      <c r="D1542" s="7">
        <f>VLOOKUP($A1542,'Medical Examinations'!$A$1:$P$2336,3,FALSE)</f>
        <v>6.93</v>
      </c>
      <c r="E1542" s="7" t="str">
        <f>VLOOKUP($A1542,'Medical Examinations'!$A$1:$P$2336,13,FALSE)</f>
        <v>No</v>
      </c>
      <c r="F1542" s="7" t="str">
        <f>VLOOKUP($A1542,'Medical Examinations'!$A$1:$P$2336,5,FALSE)</f>
        <v>No</v>
      </c>
      <c r="G1542" s="7" t="str">
        <f>VLOOKUP($A1542,'Medical Examinations'!$A$1:$P$2336,6,FALSE)</f>
        <v>No</v>
      </c>
      <c r="H1542" s="7">
        <f>VLOOKUP($A1542,'Medical Examinations'!$A$1:$P$2336,12,FALSE)</f>
        <v>2</v>
      </c>
      <c r="I1542" s="7" t="str">
        <f>VLOOKUP($A1542,'Medical Examinations'!$A$1:$P$2336,14,FALSE)</f>
        <v>No</v>
      </c>
      <c r="J1542" s="7" t="str">
        <f>VLOOKUP($A1542,'Medical Examinations'!$A$1:$P$2336,15,FALSE)</f>
        <v>Normal weight</v>
      </c>
      <c r="K1542" s="7" t="str">
        <f>VLOOKUP($A1542,'Medical Examinations'!$A$1:$P$2336,16,FALSE)</f>
        <v>Diabetes</v>
      </c>
      <c r="L1542" s="12">
        <f>VLOOKUP($A1542,'Hospitalisation Details'!$A$1:$U$2344,18,FALSE)</f>
        <v>26905</v>
      </c>
      <c r="M1542" s="21">
        <f>VLOOKUP($A1542,'Hospitalisation Details'!$A$1:$U$2344,21,FALSE)</f>
        <v>6630.31</v>
      </c>
      <c r="N1542" s="9" t="str">
        <f>VLOOKUP($A1542,'Hospitalisation Details'!$A$1:$U$2344,14,FALSE)</f>
        <v>tier - 2</v>
      </c>
      <c r="O1542" s="9" t="str">
        <f>VLOOKUP($A1542,'Hospitalisation Details'!$A$1:$U$2344,15,FALSE)</f>
        <v>tier - 1</v>
      </c>
      <c r="P1542" s="9" t="str">
        <f>VLOOKUP($A1542,'Hospitalisation Details'!$A$1:$U$2344,16,FALSE)</f>
        <v>R1013</v>
      </c>
      <c r="Q1542" s="9">
        <f>VLOOKUP($A1542,'Hospitalisation Details'!$A$1:$U$2344,20,FALSE)</f>
        <v>49</v>
      </c>
    </row>
    <row r="1543" spans="1:17" ht="15.75" x14ac:dyDescent="0.25">
      <c r="A1543" s="10" t="s">
        <v>829</v>
      </c>
      <c r="B1543" s="7" t="str">
        <f>VLOOKUP($A1543,'Customer Names'!$A$1:$E$2336,4,FALSE)</f>
        <v xml:space="preserve">  Mason D</v>
      </c>
      <c r="C1543" s="7">
        <f>VLOOKUP($A1543,'Medical Examinations'!$A$1:$P$2336,2,FALSE)</f>
        <v>41.23</v>
      </c>
      <c r="D1543" s="7">
        <f>VLOOKUP($A1543,'Medical Examinations'!$A$1:$P$2336,3,FALSE)</f>
        <v>4.24</v>
      </c>
      <c r="E1543" s="7" t="str">
        <f>VLOOKUP($A1543,'Medical Examinations'!$A$1:$P$2336,13,FALSE)</f>
        <v>No</v>
      </c>
      <c r="F1543" s="7" t="str">
        <f>VLOOKUP($A1543,'Medical Examinations'!$A$1:$P$2336,5,FALSE)</f>
        <v>No</v>
      </c>
      <c r="G1543" s="7" t="str">
        <f>VLOOKUP($A1543,'Medical Examinations'!$A$1:$P$2336,6,FALSE)</f>
        <v>No</v>
      </c>
      <c r="H1543" s="7" t="str">
        <f>VLOOKUP($A1543,'Medical Examinations'!$A$1:$P$2336,12,FALSE)</f>
        <v>0</v>
      </c>
      <c r="I1543" s="7" t="str">
        <f>VLOOKUP($A1543,'Medical Examinations'!$A$1:$P$2336,14,FALSE)</f>
        <v>No</v>
      </c>
      <c r="J1543" s="7" t="str">
        <f>VLOOKUP($A1543,'Medical Examinations'!$A$1:$P$2336,15,FALSE)</f>
        <v>Obesity</v>
      </c>
      <c r="K1543" s="7" t="str">
        <f>VLOOKUP($A1543,'Medical Examinations'!$A$1:$P$2336,16,FALSE)</f>
        <v>Normal</v>
      </c>
      <c r="L1543" s="12">
        <f>VLOOKUP($A1543,'Hospitalisation Details'!$A$1:$U$2344,18,FALSE)</f>
        <v>30191</v>
      </c>
      <c r="M1543" s="21">
        <f>VLOOKUP($A1543,'Hospitalisation Details'!$A$1:$U$2344,21,FALSE)</f>
        <v>6610.11</v>
      </c>
      <c r="N1543" s="9" t="str">
        <f>VLOOKUP($A1543,'Hospitalisation Details'!$A$1:$U$2344,14,FALSE)</f>
        <v>tier - 3</v>
      </c>
      <c r="O1543" s="9" t="str">
        <f>VLOOKUP($A1543,'Hospitalisation Details'!$A$1:$U$2344,15,FALSE)</f>
        <v>tier - 2</v>
      </c>
      <c r="P1543" s="9" t="str">
        <f>VLOOKUP($A1543,'Hospitalisation Details'!$A$1:$U$2344,16,FALSE)</f>
        <v>R1015</v>
      </c>
      <c r="Q1543" s="9">
        <f>VLOOKUP($A1543,'Hospitalisation Details'!$A$1:$U$2344,20,FALSE)</f>
        <v>40</v>
      </c>
    </row>
    <row r="1544" spans="1:17" ht="15.75" x14ac:dyDescent="0.25">
      <c r="A1544" s="10" t="s">
        <v>828</v>
      </c>
      <c r="B1544" s="7" t="str">
        <f>VLOOKUP($A1544,'Customer Names'!$A$1:$E$2336,4,FALSE)</f>
        <v xml:space="preserve">  Ryan</v>
      </c>
      <c r="C1544" s="7">
        <f>VLOOKUP($A1544,'Medical Examinations'!$A$1:$P$2336,2,FALSE)</f>
        <v>29.9</v>
      </c>
      <c r="D1544" s="7">
        <f>VLOOKUP($A1544,'Medical Examinations'!$A$1:$P$2336,3,FALSE)</f>
        <v>5.91</v>
      </c>
      <c r="E1544" s="7" t="str">
        <f>VLOOKUP($A1544,'Medical Examinations'!$A$1:$P$2336,13,FALSE)</f>
        <v>No</v>
      </c>
      <c r="F1544" s="7" t="str">
        <f>VLOOKUP($A1544,'Medical Examinations'!$A$1:$P$2336,5,FALSE)</f>
        <v>No</v>
      </c>
      <c r="G1544" s="7" t="str">
        <f>VLOOKUP($A1544,'Medical Examinations'!$A$1:$P$2336,6,FALSE)</f>
        <v>No</v>
      </c>
      <c r="H1544" s="7" t="str">
        <f>VLOOKUP($A1544,'Medical Examinations'!$A$1:$P$2336,12,FALSE)</f>
        <v>0</v>
      </c>
      <c r="I1544" s="7" t="str">
        <f>VLOOKUP($A1544,'Medical Examinations'!$A$1:$P$2336,14,FALSE)</f>
        <v>No</v>
      </c>
      <c r="J1544" s="7" t="str">
        <f>VLOOKUP($A1544,'Medical Examinations'!$A$1:$P$2336,15,FALSE)</f>
        <v>Over weight</v>
      </c>
      <c r="K1544" s="7" t="str">
        <f>VLOOKUP($A1544,'Medical Examinations'!$A$1:$P$2336,16,FALSE)</f>
        <v>Prediabetes</v>
      </c>
      <c r="L1544" s="12">
        <f>VLOOKUP($A1544,'Hospitalisation Details'!$A$1:$U$2344,18,FALSE)</f>
        <v>30262</v>
      </c>
      <c r="M1544" s="21">
        <f>VLOOKUP($A1544,'Hospitalisation Details'!$A$1:$U$2344,21,FALSE)</f>
        <v>6600.36</v>
      </c>
      <c r="N1544" s="9" t="str">
        <f>VLOOKUP($A1544,'Hospitalisation Details'!$A$1:$U$2344,14,FALSE)</f>
        <v>tier - 2</v>
      </c>
      <c r="O1544" s="9" t="str">
        <f>VLOOKUP($A1544,'Hospitalisation Details'!$A$1:$U$2344,15,FALSE)</f>
        <v>tier - 3</v>
      </c>
      <c r="P1544" s="9" t="str">
        <f>VLOOKUP($A1544,'Hospitalisation Details'!$A$1:$U$2344,16,FALSE)</f>
        <v>R1011</v>
      </c>
      <c r="Q1544" s="9">
        <f>VLOOKUP($A1544,'Hospitalisation Details'!$A$1:$U$2344,20,FALSE)</f>
        <v>40</v>
      </c>
    </row>
    <row r="1545" spans="1:17" ht="15.75" x14ac:dyDescent="0.25">
      <c r="A1545" s="10" t="s">
        <v>827</v>
      </c>
      <c r="B1545" s="7" t="str">
        <f>VLOOKUP($A1545,'Customer Names'!$A$1:$E$2336,4,FALSE)</f>
        <v xml:space="preserve">  Arturo</v>
      </c>
      <c r="C1545" s="7">
        <f>VLOOKUP($A1545,'Medical Examinations'!$A$1:$P$2336,2,FALSE)</f>
        <v>34.104999999999997</v>
      </c>
      <c r="D1545" s="7">
        <f>VLOOKUP($A1545,'Medical Examinations'!$A$1:$P$2336,3,FALSE)</f>
        <v>5.93</v>
      </c>
      <c r="E1545" s="7" t="str">
        <f>VLOOKUP($A1545,'Medical Examinations'!$A$1:$P$2336,13,FALSE)</f>
        <v>No</v>
      </c>
      <c r="F1545" s="7" t="str">
        <f>VLOOKUP($A1545,'Medical Examinations'!$A$1:$P$2336,5,FALSE)</f>
        <v>No</v>
      </c>
      <c r="G1545" s="7" t="str">
        <f>VLOOKUP($A1545,'Medical Examinations'!$A$1:$P$2336,6,FALSE)</f>
        <v>No</v>
      </c>
      <c r="H1545" s="7" t="str">
        <f>VLOOKUP($A1545,'Medical Examinations'!$A$1:$P$2336,12,FALSE)</f>
        <v>0</v>
      </c>
      <c r="I1545" s="7" t="str">
        <f>VLOOKUP($A1545,'Medical Examinations'!$A$1:$P$2336,14,FALSE)</f>
        <v>No</v>
      </c>
      <c r="J1545" s="7" t="str">
        <f>VLOOKUP($A1545,'Medical Examinations'!$A$1:$P$2336,15,FALSE)</f>
        <v>Obesity</v>
      </c>
      <c r="K1545" s="7" t="str">
        <f>VLOOKUP($A1545,'Medical Examinations'!$A$1:$P$2336,16,FALSE)</f>
        <v>Prediabetes</v>
      </c>
      <c r="L1545" s="12">
        <f>VLOOKUP($A1545,'Hospitalisation Details'!$A$1:$U$2344,18,FALSE)</f>
        <v>30314</v>
      </c>
      <c r="M1545" s="21">
        <f>VLOOKUP($A1545,'Hospitalisation Details'!$A$1:$U$2344,21,FALSE)</f>
        <v>6600.21</v>
      </c>
      <c r="N1545" s="9" t="str">
        <f>VLOOKUP($A1545,'Hospitalisation Details'!$A$1:$U$2344,14,FALSE)</f>
        <v>tier - 3</v>
      </c>
      <c r="O1545" s="9" t="str">
        <f>VLOOKUP($A1545,'Hospitalisation Details'!$A$1:$U$2344,15,FALSE)</f>
        <v>tier - 2</v>
      </c>
      <c r="P1545" s="9" t="str">
        <f>VLOOKUP($A1545,'Hospitalisation Details'!$A$1:$U$2344,16,FALSE)</f>
        <v>R1016</v>
      </c>
      <c r="Q1545" s="9">
        <f>VLOOKUP($A1545,'Hospitalisation Details'!$A$1:$U$2344,20,FALSE)</f>
        <v>40</v>
      </c>
    </row>
    <row r="1546" spans="1:17" ht="15.75" x14ac:dyDescent="0.25">
      <c r="A1546" s="10" t="s">
        <v>826</v>
      </c>
      <c r="B1546" s="7" t="str">
        <f>VLOOKUP($A1546,'Customer Names'!$A$1:$E$2336,4,FALSE)</f>
        <v xml:space="preserve">  Jake</v>
      </c>
      <c r="C1546" s="7">
        <f>VLOOKUP($A1546,'Medical Examinations'!$A$1:$P$2336,2,FALSE)</f>
        <v>24.97</v>
      </c>
      <c r="D1546" s="7">
        <f>VLOOKUP($A1546,'Medical Examinations'!$A$1:$P$2336,3,FALSE)</f>
        <v>5.66</v>
      </c>
      <c r="E1546" s="7" t="str">
        <f>VLOOKUP($A1546,'Medical Examinations'!$A$1:$P$2336,13,FALSE)</f>
        <v>No</v>
      </c>
      <c r="F1546" s="7" t="str">
        <f>VLOOKUP($A1546,'Medical Examinations'!$A$1:$P$2336,5,FALSE)</f>
        <v>No</v>
      </c>
      <c r="G1546" s="7" t="str">
        <f>VLOOKUP($A1546,'Medical Examinations'!$A$1:$P$2336,6,FALSE)</f>
        <v>No</v>
      </c>
      <c r="H1546" s="7" t="str">
        <f>VLOOKUP($A1546,'Medical Examinations'!$A$1:$P$2336,12,FALSE)</f>
        <v>0</v>
      </c>
      <c r="I1546" s="7" t="str">
        <f>VLOOKUP($A1546,'Medical Examinations'!$A$1:$P$2336,14,FALSE)</f>
        <v>No</v>
      </c>
      <c r="J1546" s="7" t="str">
        <f>VLOOKUP($A1546,'Medical Examinations'!$A$1:$P$2336,15,FALSE)</f>
        <v>Normal weight</v>
      </c>
      <c r="K1546" s="7" t="str">
        <f>VLOOKUP($A1546,'Medical Examinations'!$A$1:$P$2336,16,FALSE)</f>
        <v>Normal</v>
      </c>
      <c r="L1546" s="12">
        <f>VLOOKUP($A1546,'Hospitalisation Details'!$A$1:$U$2344,18,FALSE)</f>
        <v>30277</v>
      </c>
      <c r="M1546" s="21">
        <f>VLOOKUP($A1546,'Hospitalisation Details'!$A$1:$U$2344,21,FALSE)</f>
        <v>6593.51</v>
      </c>
      <c r="N1546" s="9" t="str">
        <f>VLOOKUP($A1546,'Hospitalisation Details'!$A$1:$U$2344,14,FALSE)</f>
        <v>tier - 2</v>
      </c>
      <c r="O1546" s="9" t="str">
        <f>VLOOKUP($A1546,'Hospitalisation Details'!$A$1:$U$2344,15,FALSE)</f>
        <v>tier - 1</v>
      </c>
      <c r="P1546" s="9" t="str">
        <f>VLOOKUP($A1546,'Hospitalisation Details'!$A$1:$U$2344,16,FALSE)</f>
        <v>R1013</v>
      </c>
      <c r="Q1546" s="9">
        <f>VLOOKUP($A1546,'Hospitalisation Details'!$A$1:$U$2344,20,FALSE)</f>
        <v>40</v>
      </c>
    </row>
    <row r="1547" spans="1:17" ht="15.75" x14ac:dyDescent="0.25">
      <c r="A1547" s="10" t="s">
        <v>825</v>
      </c>
      <c r="B1547" s="7" t="str">
        <f>VLOOKUP($A1547,'Customer Names'!$A$1:$E$2336,4,FALSE)</f>
        <v xml:space="preserve">  Sarah E</v>
      </c>
      <c r="C1547" s="7">
        <f>VLOOKUP($A1547,'Medical Examinations'!$A$1:$P$2336,2,FALSE)</f>
        <v>34.799999999999997</v>
      </c>
      <c r="D1547" s="7">
        <f>VLOOKUP($A1547,'Medical Examinations'!$A$1:$P$2336,3,FALSE)</f>
        <v>4.1900000000000004</v>
      </c>
      <c r="E1547" s="7" t="str">
        <f>VLOOKUP($A1547,'Medical Examinations'!$A$1:$P$2336,13,FALSE)</f>
        <v>No</v>
      </c>
      <c r="F1547" s="7" t="str">
        <f>VLOOKUP($A1547,'Medical Examinations'!$A$1:$P$2336,5,FALSE)</f>
        <v>No</v>
      </c>
      <c r="G1547" s="7" t="str">
        <f>VLOOKUP($A1547,'Medical Examinations'!$A$1:$P$2336,6,FALSE)</f>
        <v>No</v>
      </c>
      <c r="H1547" s="7">
        <f>VLOOKUP($A1547,'Medical Examinations'!$A$1:$P$2336,12,FALSE)</f>
        <v>1</v>
      </c>
      <c r="I1547" s="7" t="str">
        <f>VLOOKUP($A1547,'Medical Examinations'!$A$1:$P$2336,14,FALSE)</f>
        <v>No</v>
      </c>
      <c r="J1547" s="7" t="str">
        <f>VLOOKUP($A1547,'Medical Examinations'!$A$1:$P$2336,15,FALSE)</f>
        <v>Obesity</v>
      </c>
      <c r="K1547" s="7" t="str">
        <f>VLOOKUP($A1547,'Medical Examinations'!$A$1:$P$2336,16,FALSE)</f>
        <v>Normal</v>
      </c>
      <c r="L1547" s="12">
        <f>VLOOKUP($A1547,'Hospitalisation Details'!$A$1:$U$2344,18,FALSE)</f>
        <v>30960</v>
      </c>
      <c r="M1547" s="21">
        <f>VLOOKUP($A1547,'Hospitalisation Details'!$A$1:$U$2344,21,FALSE)</f>
        <v>6571.54</v>
      </c>
      <c r="N1547" s="9" t="str">
        <f>VLOOKUP($A1547,'Hospitalisation Details'!$A$1:$U$2344,14,FALSE)</f>
        <v>tier - 2</v>
      </c>
      <c r="O1547" s="9" t="str">
        <f>VLOOKUP($A1547,'Hospitalisation Details'!$A$1:$U$2344,15,FALSE)</f>
        <v>tier - 3</v>
      </c>
      <c r="P1547" s="9" t="str">
        <f>VLOOKUP($A1547,'Hospitalisation Details'!$A$1:$U$2344,16,FALSE)</f>
        <v>R1011</v>
      </c>
      <c r="Q1547" s="9">
        <f>VLOOKUP($A1547,'Hospitalisation Details'!$A$1:$U$2344,20,FALSE)</f>
        <v>38</v>
      </c>
    </row>
    <row r="1548" spans="1:17" ht="15.75" x14ac:dyDescent="0.25">
      <c r="A1548" s="10" t="s">
        <v>824</v>
      </c>
      <c r="B1548" s="7" t="str">
        <f>VLOOKUP($A1548,'Customer Names'!$A$1:$E$2336,4,FALSE)</f>
        <v xml:space="preserve">  Alison L</v>
      </c>
      <c r="C1548" s="7">
        <f>VLOOKUP($A1548,'Medical Examinations'!$A$1:$P$2336,2,FALSE)</f>
        <v>32.965000000000003</v>
      </c>
      <c r="D1548" s="7">
        <f>VLOOKUP($A1548,'Medical Examinations'!$A$1:$P$2336,3,FALSE)</f>
        <v>9.2100000000000009</v>
      </c>
      <c r="E1548" s="7" t="str">
        <f>VLOOKUP($A1548,'Medical Examinations'!$A$1:$P$2336,13,FALSE)</f>
        <v>Yes</v>
      </c>
      <c r="F1548" s="7" t="str">
        <f>VLOOKUP($A1548,'Medical Examinations'!$A$1:$P$2336,5,FALSE)</f>
        <v>No</v>
      </c>
      <c r="G1548" s="7" t="str">
        <f>VLOOKUP($A1548,'Medical Examinations'!$A$1:$P$2336,6,FALSE)</f>
        <v>No</v>
      </c>
      <c r="H1548" s="7" t="str">
        <f>VLOOKUP($A1548,'Medical Examinations'!$A$1:$P$2336,12,FALSE)</f>
        <v>0</v>
      </c>
      <c r="I1548" s="7" t="str">
        <f>VLOOKUP($A1548,'Medical Examinations'!$A$1:$P$2336,14,FALSE)</f>
        <v>No</v>
      </c>
      <c r="J1548" s="7" t="str">
        <f>VLOOKUP($A1548,'Medical Examinations'!$A$1:$P$2336,15,FALSE)</f>
        <v>Obesity</v>
      </c>
      <c r="K1548" s="7" t="str">
        <f>VLOOKUP($A1548,'Medical Examinations'!$A$1:$P$2336,16,FALSE)</f>
        <v>Diabetes</v>
      </c>
      <c r="L1548" s="12">
        <f>VLOOKUP($A1548,'Hospitalisation Details'!$A$1:$U$2344,18,FALSE)</f>
        <v>29787</v>
      </c>
      <c r="M1548" s="21">
        <f>VLOOKUP($A1548,'Hospitalisation Details'!$A$1:$U$2344,21,FALSE)</f>
        <v>6571.02</v>
      </c>
      <c r="N1548" s="9" t="str">
        <f>VLOOKUP($A1548,'Hospitalisation Details'!$A$1:$U$2344,14,FALSE)</f>
        <v>tier - 2</v>
      </c>
      <c r="O1548" s="9" t="str">
        <f>VLOOKUP($A1548,'Hospitalisation Details'!$A$1:$U$2344,15,FALSE)</f>
        <v>tier - 1</v>
      </c>
      <c r="P1548" s="9" t="str">
        <f>VLOOKUP($A1548,'Hospitalisation Details'!$A$1:$U$2344,16,FALSE)</f>
        <v>R1012</v>
      </c>
      <c r="Q1548" s="9">
        <f>VLOOKUP($A1548,'Hospitalisation Details'!$A$1:$U$2344,20,FALSE)</f>
        <v>41</v>
      </c>
    </row>
    <row r="1549" spans="1:17" ht="15.75" x14ac:dyDescent="0.25">
      <c r="A1549" s="10" t="s">
        <v>823</v>
      </c>
      <c r="B1549" s="7" t="str">
        <f>VLOOKUP($A1549,'Customer Names'!$A$1:$E$2336,4,FALSE)</f>
        <v xml:space="preserve">  Karen A</v>
      </c>
      <c r="C1549" s="7">
        <f>VLOOKUP($A1549,'Medical Examinations'!$A$1:$P$2336,2,FALSE)</f>
        <v>27.265000000000001</v>
      </c>
      <c r="D1549" s="7">
        <f>VLOOKUP($A1549,'Medical Examinations'!$A$1:$P$2336,3,FALSE)</f>
        <v>5.51</v>
      </c>
      <c r="E1549" s="7" t="str">
        <f>VLOOKUP($A1549,'Medical Examinations'!$A$1:$P$2336,13,FALSE)</f>
        <v>No</v>
      </c>
      <c r="F1549" s="7" t="str">
        <f>VLOOKUP($A1549,'Medical Examinations'!$A$1:$P$2336,5,FALSE)</f>
        <v>No</v>
      </c>
      <c r="G1549" s="7" t="str">
        <f>VLOOKUP($A1549,'Medical Examinations'!$A$1:$P$2336,6,FALSE)</f>
        <v>No</v>
      </c>
      <c r="H1549" s="7">
        <f>VLOOKUP($A1549,'Medical Examinations'!$A$1:$P$2336,12,FALSE)</f>
        <v>1</v>
      </c>
      <c r="I1549" s="7" t="str">
        <f>VLOOKUP($A1549,'Medical Examinations'!$A$1:$P$2336,14,FALSE)</f>
        <v>No</v>
      </c>
      <c r="J1549" s="7" t="str">
        <f>VLOOKUP($A1549,'Medical Examinations'!$A$1:$P$2336,15,FALSE)</f>
        <v>Over weight</v>
      </c>
      <c r="K1549" s="7" t="str">
        <f>VLOOKUP($A1549,'Medical Examinations'!$A$1:$P$2336,16,FALSE)</f>
        <v>Normal</v>
      </c>
      <c r="L1549" s="12">
        <f>VLOOKUP($A1549,'Hospitalisation Details'!$A$1:$U$2344,18,FALSE)</f>
        <v>30945</v>
      </c>
      <c r="M1549" s="21">
        <f>VLOOKUP($A1549,'Hospitalisation Details'!$A$1:$U$2344,21,FALSE)</f>
        <v>6555.07</v>
      </c>
      <c r="N1549" s="9" t="str">
        <f>VLOOKUP($A1549,'Hospitalisation Details'!$A$1:$U$2344,14,FALSE)</f>
        <v>tier - 2</v>
      </c>
      <c r="O1549" s="9" t="str">
        <f>VLOOKUP($A1549,'Hospitalisation Details'!$A$1:$U$2344,15,FALSE)</f>
        <v>tier - 2</v>
      </c>
      <c r="P1549" s="9" t="str">
        <f>VLOOKUP($A1549,'Hospitalisation Details'!$A$1:$U$2344,16,FALSE)</f>
        <v>R1024</v>
      </c>
      <c r="Q1549" s="9">
        <f>VLOOKUP($A1549,'Hospitalisation Details'!$A$1:$U$2344,20,FALSE)</f>
        <v>38</v>
      </c>
    </row>
    <row r="1550" spans="1:17" ht="15.75" x14ac:dyDescent="0.25">
      <c r="A1550" s="10" t="s">
        <v>822</v>
      </c>
      <c r="B1550" s="7" t="str">
        <f>VLOOKUP($A1550,'Customer Names'!$A$1:$E$2336,4,FALSE)</f>
        <v xml:space="preserve">  Thomas R</v>
      </c>
      <c r="C1550" s="7">
        <f>VLOOKUP($A1550,'Medical Examinations'!$A$1:$P$2336,2,FALSE)</f>
        <v>17.059999999999999</v>
      </c>
      <c r="D1550" s="7">
        <f>VLOOKUP($A1550,'Medical Examinations'!$A$1:$P$2336,3,FALSE)</f>
        <v>8.5</v>
      </c>
      <c r="E1550" s="7" t="str">
        <f>VLOOKUP($A1550,'Medical Examinations'!$A$1:$P$2336,13,FALSE)</f>
        <v>No</v>
      </c>
      <c r="F1550" s="7" t="str">
        <f>VLOOKUP($A1550,'Medical Examinations'!$A$1:$P$2336,5,FALSE)</f>
        <v>No</v>
      </c>
      <c r="G1550" s="7" t="str">
        <f>VLOOKUP($A1550,'Medical Examinations'!$A$1:$P$2336,6,FALSE)</f>
        <v>No</v>
      </c>
      <c r="H1550" s="7" t="str">
        <f>VLOOKUP($A1550,'Medical Examinations'!$A$1:$P$2336,12,FALSE)</f>
        <v>0</v>
      </c>
      <c r="I1550" s="7" t="str">
        <f>VLOOKUP($A1550,'Medical Examinations'!$A$1:$P$2336,14,FALSE)</f>
        <v>No</v>
      </c>
      <c r="J1550" s="7" t="str">
        <f>VLOOKUP($A1550,'Medical Examinations'!$A$1:$P$2336,15,FALSE)</f>
        <v>Underweight</v>
      </c>
      <c r="K1550" s="7" t="str">
        <f>VLOOKUP($A1550,'Medical Examinations'!$A$1:$P$2336,16,FALSE)</f>
        <v>Diabetes</v>
      </c>
      <c r="L1550" s="12">
        <f>VLOOKUP($A1550,'Hospitalisation Details'!$A$1:$U$2344,18,FALSE)</f>
        <v>25183</v>
      </c>
      <c r="M1550" s="21">
        <f>VLOOKUP($A1550,'Hospitalisation Details'!$A$1:$U$2344,21,FALSE)</f>
        <v>6552.01</v>
      </c>
      <c r="N1550" s="9" t="str">
        <f>VLOOKUP($A1550,'Hospitalisation Details'!$A$1:$U$2344,14,FALSE)</f>
        <v>tier - 3</v>
      </c>
      <c r="O1550" s="9" t="str">
        <f>VLOOKUP($A1550,'Hospitalisation Details'!$A$1:$U$2344,15,FALSE)</f>
        <v>tier - 2</v>
      </c>
      <c r="P1550" s="9" t="str">
        <f>VLOOKUP($A1550,'Hospitalisation Details'!$A$1:$U$2344,16,FALSE)</f>
        <v>R1013</v>
      </c>
      <c r="Q1550" s="9">
        <f>VLOOKUP($A1550,'Hospitalisation Details'!$A$1:$U$2344,20,FALSE)</f>
        <v>54</v>
      </c>
    </row>
    <row r="1551" spans="1:17" ht="15.75" x14ac:dyDescent="0.25">
      <c r="A1551" s="10" t="s">
        <v>821</v>
      </c>
      <c r="B1551" s="7" t="str">
        <f>VLOOKUP($A1551,'Customer Names'!$A$1:$E$2336,4,FALSE)</f>
        <v xml:space="preserve">  Stephanie W</v>
      </c>
      <c r="C1551" s="7">
        <f>VLOOKUP($A1551,'Medical Examinations'!$A$1:$P$2336,2,FALSE)</f>
        <v>36.29</v>
      </c>
      <c r="D1551" s="7">
        <f>VLOOKUP($A1551,'Medical Examinations'!$A$1:$P$2336,3,FALSE)</f>
        <v>6.23</v>
      </c>
      <c r="E1551" s="7" t="str">
        <f>VLOOKUP($A1551,'Medical Examinations'!$A$1:$P$2336,13,FALSE)</f>
        <v>No</v>
      </c>
      <c r="F1551" s="7" t="str">
        <f>VLOOKUP($A1551,'Medical Examinations'!$A$1:$P$2336,5,FALSE)</f>
        <v>No</v>
      </c>
      <c r="G1551" s="7" t="str">
        <f>VLOOKUP($A1551,'Medical Examinations'!$A$1:$P$2336,6,FALSE)</f>
        <v>No</v>
      </c>
      <c r="H1551" s="7" t="str">
        <f>VLOOKUP($A1551,'Medical Examinations'!$A$1:$P$2336,12,FALSE)</f>
        <v>0</v>
      </c>
      <c r="I1551" s="7" t="str">
        <f>VLOOKUP($A1551,'Medical Examinations'!$A$1:$P$2336,14,FALSE)</f>
        <v>No</v>
      </c>
      <c r="J1551" s="7" t="str">
        <f>VLOOKUP($A1551,'Medical Examinations'!$A$1:$P$2336,15,FALSE)</f>
        <v>Obesity</v>
      </c>
      <c r="K1551" s="7" t="str">
        <f>VLOOKUP($A1551,'Medical Examinations'!$A$1:$P$2336,16,FALSE)</f>
        <v>Prediabetes</v>
      </c>
      <c r="L1551" s="12">
        <f>VLOOKUP($A1551,'Hospitalisation Details'!$A$1:$U$2344,18,FALSE)</f>
        <v>32726</v>
      </c>
      <c r="M1551" s="21">
        <f>VLOOKUP($A1551,'Hospitalisation Details'!$A$1:$U$2344,21,FALSE)</f>
        <v>6551.75</v>
      </c>
      <c r="N1551" s="9" t="str">
        <f>VLOOKUP($A1551,'Hospitalisation Details'!$A$1:$U$2344,14,FALSE)</f>
        <v>tier - 2</v>
      </c>
      <c r="O1551" s="9" t="str">
        <f>VLOOKUP($A1551,'Hospitalisation Details'!$A$1:$U$2344,15,FALSE)</f>
        <v>tier - 2</v>
      </c>
      <c r="P1551" s="9" t="str">
        <f>VLOOKUP($A1551,'Hospitalisation Details'!$A$1:$U$2344,16,FALSE)</f>
        <v>R1024</v>
      </c>
      <c r="Q1551" s="9">
        <f>VLOOKUP($A1551,'Hospitalisation Details'!$A$1:$U$2344,20,FALSE)</f>
        <v>33</v>
      </c>
    </row>
    <row r="1552" spans="1:17" ht="15.75" x14ac:dyDescent="0.25">
      <c r="A1552" s="10" t="s">
        <v>820</v>
      </c>
      <c r="B1552" s="7" t="str">
        <f>VLOOKUP($A1552,'Customer Names'!$A$1:$E$2336,4,FALSE)</f>
        <v xml:space="preserve">  Ezra</v>
      </c>
      <c r="C1552" s="7">
        <f>VLOOKUP($A1552,'Medical Examinations'!$A$1:$P$2336,2,FALSE)</f>
        <v>28.594999999999999</v>
      </c>
      <c r="D1552" s="7">
        <f>VLOOKUP($A1552,'Medical Examinations'!$A$1:$P$2336,3,FALSE)</f>
        <v>8.5299999999999994</v>
      </c>
      <c r="E1552" s="7" t="str">
        <f>VLOOKUP($A1552,'Medical Examinations'!$A$1:$P$2336,13,FALSE)</f>
        <v>Yes</v>
      </c>
      <c r="F1552" s="7" t="str">
        <f>VLOOKUP($A1552,'Medical Examinations'!$A$1:$P$2336,5,FALSE)</f>
        <v>No</v>
      </c>
      <c r="G1552" s="7" t="str">
        <f>VLOOKUP($A1552,'Medical Examinations'!$A$1:$P$2336,6,FALSE)</f>
        <v>No</v>
      </c>
      <c r="H1552" s="7">
        <f>VLOOKUP($A1552,'Medical Examinations'!$A$1:$P$2336,12,FALSE)</f>
        <v>1</v>
      </c>
      <c r="I1552" s="7" t="str">
        <f>VLOOKUP($A1552,'Medical Examinations'!$A$1:$P$2336,14,FALSE)</f>
        <v>No</v>
      </c>
      <c r="J1552" s="7" t="str">
        <f>VLOOKUP($A1552,'Medical Examinations'!$A$1:$P$2336,15,FALSE)</f>
        <v>Over weight</v>
      </c>
      <c r="K1552" s="7" t="str">
        <f>VLOOKUP($A1552,'Medical Examinations'!$A$1:$P$2336,16,FALSE)</f>
        <v>Diabetes</v>
      </c>
      <c r="L1552" s="12">
        <f>VLOOKUP($A1552,'Hospitalisation Details'!$A$1:$U$2344,18,FALSE)</f>
        <v>31764</v>
      </c>
      <c r="M1552" s="21">
        <f>VLOOKUP($A1552,'Hospitalisation Details'!$A$1:$U$2344,21,FALSE)</f>
        <v>6548.2</v>
      </c>
      <c r="N1552" s="9" t="str">
        <f>VLOOKUP($A1552,'Hospitalisation Details'!$A$1:$U$2344,14,FALSE)</f>
        <v>tier - 2</v>
      </c>
      <c r="O1552" s="9" t="str">
        <f>VLOOKUP($A1552,'Hospitalisation Details'!$A$1:$U$2344,15,FALSE)</f>
        <v>tier - 3</v>
      </c>
      <c r="P1552" s="9" t="str">
        <f>VLOOKUP($A1552,'Hospitalisation Details'!$A$1:$U$2344,16,FALSE)</f>
        <v>R1012</v>
      </c>
      <c r="Q1552" s="9">
        <f>VLOOKUP($A1552,'Hospitalisation Details'!$A$1:$U$2344,20,FALSE)</f>
        <v>36</v>
      </c>
    </row>
    <row r="1553" spans="1:17" ht="15.75" x14ac:dyDescent="0.25">
      <c r="A1553" s="10" t="s">
        <v>819</v>
      </c>
      <c r="B1553" s="7" t="str">
        <f>VLOOKUP($A1553,'Customer Names'!$A$1:$E$2336,4,FALSE)</f>
        <v xml:space="preserve">  Jim</v>
      </c>
      <c r="C1553" s="7">
        <f>VLOOKUP($A1553,'Medical Examinations'!$A$1:$P$2336,2,FALSE)</f>
        <v>17.8</v>
      </c>
      <c r="D1553" s="7">
        <f>VLOOKUP($A1553,'Medical Examinations'!$A$1:$P$2336,3,FALSE)</f>
        <v>5.75</v>
      </c>
      <c r="E1553" s="7" t="str">
        <f>VLOOKUP($A1553,'Medical Examinations'!$A$1:$P$2336,13,FALSE)</f>
        <v>Yes</v>
      </c>
      <c r="F1553" s="7" t="str">
        <f>VLOOKUP($A1553,'Medical Examinations'!$A$1:$P$2336,5,FALSE)</f>
        <v>No</v>
      </c>
      <c r="G1553" s="7" t="str">
        <f>VLOOKUP($A1553,'Medical Examinations'!$A$1:$P$2336,6,FALSE)</f>
        <v>Yes</v>
      </c>
      <c r="H1553" s="7">
        <f>VLOOKUP($A1553,'Medical Examinations'!$A$1:$P$2336,12,FALSE)</f>
        <v>1</v>
      </c>
      <c r="I1553" s="7" t="str">
        <f>VLOOKUP($A1553,'Medical Examinations'!$A$1:$P$2336,14,FALSE)</f>
        <v>No</v>
      </c>
      <c r="J1553" s="7" t="str">
        <f>VLOOKUP($A1553,'Medical Examinations'!$A$1:$P$2336,15,FALSE)</f>
        <v>Underweight</v>
      </c>
      <c r="K1553" s="7" t="str">
        <f>VLOOKUP($A1553,'Medical Examinations'!$A$1:$P$2336,16,FALSE)</f>
        <v>Prediabetes</v>
      </c>
      <c r="L1553" s="12">
        <f>VLOOKUP($A1553,'Hospitalisation Details'!$A$1:$U$2344,18,FALSE)</f>
        <v>25540</v>
      </c>
      <c r="M1553" s="21">
        <f>VLOOKUP($A1553,'Hospitalisation Details'!$A$1:$U$2344,21,FALSE)</f>
        <v>6546.16</v>
      </c>
      <c r="N1553" s="9" t="str">
        <f>VLOOKUP($A1553,'Hospitalisation Details'!$A$1:$U$2344,14,FALSE)</f>
        <v>tier - 2</v>
      </c>
      <c r="O1553" s="9" t="str">
        <f>VLOOKUP($A1553,'Hospitalisation Details'!$A$1:$U$2344,15,FALSE)</f>
        <v>tier - 3</v>
      </c>
      <c r="P1553" s="9" t="str">
        <f>VLOOKUP($A1553,'Hospitalisation Details'!$A$1:$U$2344,16,FALSE)</f>
        <v>R1013</v>
      </c>
      <c r="Q1553" s="9">
        <f>VLOOKUP($A1553,'Hospitalisation Details'!$A$1:$U$2344,20,FALSE)</f>
        <v>53</v>
      </c>
    </row>
    <row r="1554" spans="1:17" ht="15.75" x14ac:dyDescent="0.25">
      <c r="A1554" s="10" t="s">
        <v>818</v>
      </c>
      <c r="B1554" s="7" t="str">
        <f>VLOOKUP($A1554,'Customer Names'!$A$1:$E$2336,4,FALSE)</f>
        <v xml:space="preserve">  Ari L</v>
      </c>
      <c r="C1554" s="7">
        <f>VLOOKUP($A1554,'Medical Examinations'!$A$1:$P$2336,2,FALSE)</f>
        <v>21.4</v>
      </c>
      <c r="D1554" s="7">
        <f>VLOOKUP($A1554,'Medical Examinations'!$A$1:$P$2336,3,FALSE)</f>
        <v>5.6</v>
      </c>
      <c r="E1554" s="7" t="str">
        <f>VLOOKUP($A1554,'Medical Examinations'!$A$1:$P$2336,13,FALSE)</f>
        <v>No</v>
      </c>
      <c r="F1554" s="7" t="str">
        <f>VLOOKUP($A1554,'Medical Examinations'!$A$1:$P$2336,5,FALSE)</f>
        <v>No</v>
      </c>
      <c r="G1554" s="7" t="str">
        <f>VLOOKUP($A1554,'Medical Examinations'!$A$1:$P$2336,6,FALSE)</f>
        <v>No</v>
      </c>
      <c r="H1554" s="7" t="str">
        <f>VLOOKUP($A1554,'Medical Examinations'!$A$1:$P$2336,12,FALSE)</f>
        <v>0</v>
      </c>
      <c r="I1554" s="7" t="str">
        <f>VLOOKUP($A1554,'Medical Examinations'!$A$1:$P$2336,14,FALSE)</f>
        <v>No</v>
      </c>
      <c r="J1554" s="7" t="str">
        <f>VLOOKUP($A1554,'Medical Examinations'!$A$1:$P$2336,15,FALSE)</f>
        <v>Normal weight</v>
      </c>
      <c r="K1554" s="7" t="str">
        <f>VLOOKUP($A1554,'Medical Examinations'!$A$1:$P$2336,16,FALSE)</f>
        <v>Normal</v>
      </c>
      <c r="L1554" s="12">
        <f>VLOOKUP($A1554,'Hospitalisation Details'!$A$1:$U$2344,18,FALSE)</f>
        <v>30226</v>
      </c>
      <c r="M1554" s="21">
        <f>VLOOKUP($A1554,'Hospitalisation Details'!$A$1:$U$2344,21,FALSE)</f>
        <v>6536.68</v>
      </c>
      <c r="N1554" s="9" t="str">
        <f>VLOOKUP($A1554,'Hospitalisation Details'!$A$1:$U$2344,14,FALSE)</f>
        <v>tier - 2</v>
      </c>
      <c r="O1554" s="9" t="str">
        <f>VLOOKUP($A1554,'Hospitalisation Details'!$A$1:$U$2344,15,FALSE)</f>
        <v>tier - 2</v>
      </c>
      <c r="P1554" s="9" t="str">
        <f>VLOOKUP($A1554,'Hospitalisation Details'!$A$1:$U$2344,16,FALSE)</f>
        <v>R1012</v>
      </c>
      <c r="Q1554" s="9">
        <f>VLOOKUP($A1554,'Hospitalisation Details'!$A$1:$U$2344,20,FALSE)</f>
        <v>40</v>
      </c>
    </row>
    <row r="1555" spans="1:17" ht="15.75" x14ac:dyDescent="0.25">
      <c r="A1555" s="10" t="s">
        <v>817</v>
      </c>
      <c r="B1555" s="7" t="str">
        <f>VLOOKUP($A1555,'Customer Names'!$A$1:$E$2336,4,FALSE)</f>
        <v xml:space="preserve">  Fanny</v>
      </c>
      <c r="C1555" s="7">
        <f>VLOOKUP($A1555,'Medical Examinations'!$A$1:$P$2336,2,FALSE)</f>
        <v>23.01</v>
      </c>
      <c r="D1555" s="7">
        <f>VLOOKUP($A1555,'Medical Examinations'!$A$1:$P$2336,3,FALSE)</f>
        <v>4.68</v>
      </c>
      <c r="E1555" s="7" t="str">
        <f>VLOOKUP($A1555,'Medical Examinations'!$A$1:$P$2336,13,FALSE)</f>
        <v>No</v>
      </c>
      <c r="F1555" s="7" t="str">
        <f>VLOOKUP($A1555,'Medical Examinations'!$A$1:$P$2336,5,FALSE)</f>
        <v>No</v>
      </c>
      <c r="G1555" s="7" t="str">
        <f>VLOOKUP($A1555,'Medical Examinations'!$A$1:$P$2336,6,FALSE)</f>
        <v>No</v>
      </c>
      <c r="H1555" s="7" t="str">
        <f>VLOOKUP($A1555,'Medical Examinations'!$A$1:$P$2336,12,FALSE)</f>
        <v>0</v>
      </c>
      <c r="I1555" s="7" t="str">
        <f>VLOOKUP($A1555,'Medical Examinations'!$A$1:$P$2336,14,FALSE)</f>
        <v>No</v>
      </c>
      <c r="J1555" s="7" t="str">
        <f>VLOOKUP($A1555,'Medical Examinations'!$A$1:$P$2336,15,FALSE)</f>
        <v>Normal weight</v>
      </c>
      <c r="K1555" s="7" t="str">
        <f>VLOOKUP($A1555,'Medical Examinations'!$A$1:$P$2336,16,FALSE)</f>
        <v>Normal</v>
      </c>
      <c r="L1555" s="12">
        <f>VLOOKUP($A1555,'Hospitalisation Details'!$A$1:$U$2344,18,FALSE)</f>
        <v>30175</v>
      </c>
      <c r="M1555" s="21">
        <f>VLOOKUP($A1555,'Hospitalisation Details'!$A$1:$U$2344,21,FALSE)</f>
        <v>6532.04</v>
      </c>
      <c r="N1555" s="9" t="str">
        <f>VLOOKUP($A1555,'Hospitalisation Details'!$A$1:$U$2344,14,FALSE)</f>
        <v>tier - 2</v>
      </c>
      <c r="O1555" s="9" t="str">
        <f>VLOOKUP($A1555,'Hospitalisation Details'!$A$1:$U$2344,15,FALSE)</f>
        <v>tier - 1</v>
      </c>
      <c r="P1555" s="9" t="str">
        <f>VLOOKUP($A1555,'Hospitalisation Details'!$A$1:$U$2344,16,FALSE)</f>
        <v>R1013</v>
      </c>
      <c r="Q1555" s="9">
        <f>VLOOKUP($A1555,'Hospitalisation Details'!$A$1:$U$2344,20,FALSE)</f>
        <v>40</v>
      </c>
    </row>
    <row r="1556" spans="1:17" ht="15.75" x14ac:dyDescent="0.25">
      <c r="A1556" s="10" t="s">
        <v>816</v>
      </c>
      <c r="B1556" s="7" t="str">
        <f>VLOOKUP($A1556,'Customer Names'!$A$1:$E$2336,4,FALSE)</f>
        <v xml:space="preserve">  Heather</v>
      </c>
      <c r="C1556" s="7">
        <f>VLOOKUP($A1556,'Medical Examinations'!$A$1:$P$2336,2,FALSE)</f>
        <v>19.86</v>
      </c>
      <c r="D1556" s="7">
        <f>VLOOKUP($A1556,'Medical Examinations'!$A$1:$P$2336,3,FALSE)</f>
        <v>5.62</v>
      </c>
      <c r="E1556" s="7" t="str">
        <f>VLOOKUP($A1556,'Medical Examinations'!$A$1:$P$2336,13,FALSE)</f>
        <v>Yes</v>
      </c>
      <c r="F1556" s="7" t="str">
        <f>VLOOKUP($A1556,'Medical Examinations'!$A$1:$P$2336,5,FALSE)</f>
        <v>No</v>
      </c>
      <c r="G1556" s="7" t="str">
        <f>VLOOKUP($A1556,'Medical Examinations'!$A$1:$P$2336,6,FALSE)</f>
        <v>No</v>
      </c>
      <c r="H1556" s="7" t="str">
        <f>VLOOKUP($A1556,'Medical Examinations'!$A$1:$P$2336,12,FALSE)</f>
        <v>0</v>
      </c>
      <c r="I1556" s="7" t="str">
        <f>VLOOKUP($A1556,'Medical Examinations'!$A$1:$P$2336,14,FALSE)</f>
        <v>No</v>
      </c>
      <c r="J1556" s="7" t="str">
        <f>VLOOKUP($A1556,'Medical Examinations'!$A$1:$P$2336,15,FALSE)</f>
        <v>Normal weight</v>
      </c>
      <c r="K1556" s="7" t="str">
        <f>VLOOKUP($A1556,'Medical Examinations'!$A$1:$P$2336,16,FALSE)</f>
        <v>Normal</v>
      </c>
      <c r="L1556" s="12">
        <f>VLOOKUP($A1556,'Hospitalisation Details'!$A$1:$U$2344,18,FALSE)</f>
        <v>28056</v>
      </c>
      <c r="M1556" s="21">
        <f>VLOOKUP($A1556,'Hospitalisation Details'!$A$1:$U$2344,21,FALSE)</f>
        <v>6529.21</v>
      </c>
      <c r="N1556" s="9" t="str">
        <f>VLOOKUP($A1556,'Hospitalisation Details'!$A$1:$U$2344,14,FALSE)</f>
        <v>tier - 2</v>
      </c>
      <c r="O1556" s="9" t="str">
        <f>VLOOKUP($A1556,'Hospitalisation Details'!$A$1:$U$2344,15,FALSE)</f>
        <v>tier - 1</v>
      </c>
      <c r="P1556" s="9" t="str">
        <f>VLOOKUP($A1556,'Hospitalisation Details'!$A$1:$U$2344,16,FALSE)</f>
        <v>R1013</v>
      </c>
      <c r="Q1556" s="9">
        <f>VLOOKUP($A1556,'Hospitalisation Details'!$A$1:$U$2344,20,FALSE)</f>
        <v>46</v>
      </c>
    </row>
    <row r="1557" spans="1:17" ht="15.75" x14ac:dyDescent="0.25">
      <c r="A1557" s="10" t="s">
        <v>815</v>
      </c>
      <c r="B1557" s="7" t="str">
        <f>VLOOKUP($A1557,'Customer Names'!$A$1:$E$2336,4,FALSE)</f>
        <v xml:space="preserve">  Peter W</v>
      </c>
      <c r="C1557" s="7">
        <f>VLOOKUP($A1557,'Medical Examinations'!$A$1:$P$2336,2,FALSE)</f>
        <v>33.58</v>
      </c>
      <c r="D1557" s="7">
        <f>VLOOKUP($A1557,'Medical Examinations'!$A$1:$P$2336,3,FALSE)</f>
        <v>5.08</v>
      </c>
      <c r="E1557" s="7" t="str">
        <f>VLOOKUP($A1557,'Medical Examinations'!$A$1:$P$2336,13,FALSE)</f>
        <v>No</v>
      </c>
      <c r="F1557" s="7" t="str">
        <f>VLOOKUP($A1557,'Medical Examinations'!$A$1:$P$2336,5,FALSE)</f>
        <v>No</v>
      </c>
      <c r="G1557" s="7" t="str">
        <f>VLOOKUP($A1557,'Medical Examinations'!$A$1:$P$2336,6,FALSE)</f>
        <v>No</v>
      </c>
      <c r="H1557" s="7" t="str">
        <f>VLOOKUP($A1557,'Medical Examinations'!$A$1:$P$2336,12,FALSE)</f>
        <v>0</v>
      </c>
      <c r="I1557" s="7" t="str">
        <f>VLOOKUP($A1557,'Medical Examinations'!$A$1:$P$2336,14,FALSE)</f>
        <v>No</v>
      </c>
      <c r="J1557" s="7" t="str">
        <f>VLOOKUP($A1557,'Medical Examinations'!$A$1:$P$2336,15,FALSE)</f>
        <v>Obesity</v>
      </c>
      <c r="K1557" s="7" t="str">
        <f>VLOOKUP($A1557,'Medical Examinations'!$A$1:$P$2336,16,FALSE)</f>
        <v>Normal</v>
      </c>
      <c r="L1557" s="12">
        <f>VLOOKUP($A1557,'Hospitalisation Details'!$A$1:$U$2344,18,FALSE)</f>
        <v>34522</v>
      </c>
      <c r="M1557" s="21">
        <f>VLOOKUP($A1557,'Hospitalisation Details'!$A$1:$U$2344,21,FALSE)</f>
        <v>6512.24</v>
      </c>
      <c r="N1557" s="9" t="str">
        <f>VLOOKUP($A1557,'Hospitalisation Details'!$A$1:$U$2344,14,FALSE)</f>
        <v>tier - 2</v>
      </c>
      <c r="O1557" s="9" t="str">
        <f>VLOOKUP($A1557,'Hospitalisation Details'!$A$1:$U$2344,15,FALSE)</f>
        <v>tier - 1</v>
      </c>
      <c r="P1557" s="9" t="str">
        <f>VLOOKUP($A1557,'Hospitalisation Details'!$A$1:$U$2344,16,FALSE)</f>
        <v>R1021</v>
      </c>
      <c r="Q1557" s="9">
        <f>VLOOKUP($A1557,'Hospitalisation Details'!$A$1:$U$2344,20,FALSE)</f>
        <v>28</v>
      </c>
    </row>
    <row r="1558" spans="1:17" ht="15.75" x14ac:dyDescent="0.25">
      <c r="A1558" s="10" t="s">
        <v>814</v>
      </c>
      <c r="B1558" s="7" t="str">
        <f>VLOOKUP($A1558,'Customer Names'!$A$1:$E$2336,4,FALSE)</f>
        <v xml:space="preserve">  Catherine A</v>
      </c>
      <c r="C1558" s="7">
        <f>VLOOKUP($A1558,'Medical Examinations'!$A$1:$P$2336,2,FALSE)</f>
        <v>29.81</v>
      </c>
      <c r="D1558" s="7">
        <f>VLOOKUP($A1558,'Medical Examinations'!$A$1:$P$2336,3,FALSE)</f>
        <v>5.28</v>
      </c>
      <c r="E1558" s="7" t="str">
        <f>VLOOKUP($A1558,'Medical Examinations'!$A$1:$P$2336,13,FALSE)</f>
        <v>No</v>
      </c>
      <c r="F1558" s="7" t="str">
        <f>VLOOKUP($A1558,'Medical Examinations'!$A$1:$P$2336,5,FALSE)</f>
        <v>No</v>
      </c>
      <c r="G1558" s="7" t="str">
        <f>VLOOKUP($A1558,'Medical Examinations'!$A$1:$P$2336,6,FALSE)</f>
        <v>No</v>
      </c>
      <c r="H1558" s="7" t="str">
        <f>VLOOKUP($A1558,'Medical Examinations'!$A$1:$P$2336,12,FALSE)</f>
        <v>0</v>
      </c>
      <c r="I1558" s="7" t="str">
        <f>VLOOKUP($A1558,'Medical Examinations'!$A$1:$P$2336,14,FALSE)</f>
        <v>No</v>
      </c>
      <c r="J1558" s="7" t="str">
        <f>VLOOKUP($A1558,'Medical Examinations'!$A$1:$P$2336,15,FALSE)</f>
        <v>Over weight</v>
      </c>
      <c r="K1558" s="7" t="str">
        <f>VLOOKUP($A1558,'Medical Examinations'!$A$1:$P$2336,16,FALSE)</f>
        <v>Normal</v>
      </c>
      <c r="L1558" s="12">
        <f>VLOOKUP($A1558,'Hospitalisation Details'!$A$1:$U$2344,18,FALSE)</f>
        <v>30191</v>
      </c>
      <c r="M1558" s="21">
        <f>VLOOKUP($A1558,'Hospitalisation Details'!$A$1:$U$2344,21,FALSE)</f>
        <v>6500.24</v>
      </c>
      <c r="N1558" s="9" t="str">
        <f>VLOOKUP($A1558,'Hospitalisation Details'!$A$1:$U$2344,14,FALSE)</f>
        <v>tier - 2</v>
      </c>
      <c r="O1558" s="9" t="str">
        <f>VLOOKUP($A1558,'Hospitalisation Details'!$A$1:$U$2344,15,FALSE)</f>
        <v>tier - 2</v>
      </c>
      <c r="P1558" s="9" t="str">
        <f>VLOOKUP($A1558,'Hospitalisation Details'!$A$1:$U$2344,16,FALSE)</f>
        <v>R1013</v>
      </c>
      <c r="Q1558" s="9">
        <f>VLOOKUP($A1558,'Hospitalisation Details'!$A$1:$U$2344,20,FALSE)</f>
        <v>40</v>
      </c>
    </row>
    <row r="1559" spans="1:17" ht="15.75" x14ac:dyDescent="0.25">
      <c r="A1559" s="10" t="s">
        <v>813</v>
      </c>
      <c r="B1559" s="7" t="str">
        <f>VLOOKUP($A1559,'Customer Names'!$A$1:$E$2336,4,FALSE)</f>
        <v xml:space="preserve">  Kelly A</v>
      </c>
      <c r="C1559" s="7">
        <f>VLOOKUP($A1559,'Medical Examinations'!$A$1:$P$2336,2,FALSE)</f>
        <v>27.4</v>
      </c>
      <c r="D1559" s="7">
        <f>VLOOKUP($A1559,'Medical Examinations'!$A$1:$P$2336,3,FALSE)</f>
        <v>4.6100000000000003</v>
      </c>
      <c r="E1559" s="7" t="str">
        <f>VLOOKUP($A1559,'Medical Examinations'!$A$1:$P$2336,13,FALSE)</f>
        <v>No</v>
      </c>
      <c r="F1559" s="7" t="str">
        <f>VLOOKUP($A1559,'Medical Examinations'!$A$1:$P$2336,5,FALSE)</f>
        <v>No</v>
      </c>
      <c r="G1559" s="7" t="str">
        <f>VLOOKUP($A1559,'Medical Examinations'!$A$1:$P$2336,6,FALSE)</f>
        <v>No</v>
      </c>
      <c r="H1559" s="7" t="str">
        <f>VLOOKUP($A1559,'Medical Examinations'!$A$1:$P$2336,12,FALSE)</f>
        <v>0</v>
      </c>
      <c r="I1559" s="7" t="str">
        <f>VLOOKUP($A1559,'Medical Examinations'!$A$1:$P$2336,14,FALSE)</f>
        <v>No</v>
      </c>
      <c r="J1559" s="7" t="str">
        <f>VLOOKUP($A1559,'Medical Examinations'!$A$1:$P$2336,15,FALSE)</f>
        <v>Over weight</v>
      </c>
      <c r="K1559" s="7" t="str">
        <f>VLOOKUP($A1559,'Medical Examinations'!$A$1:$P$2336,16,FALSE)</f>
        <v>Normal</v>
      </c>
      <c r="L1559" s="12">
        <f>VLOOKUP($A1559,'Hospitalisation Details'!$A$1:$U$2344,18,FALSE)</f>
        <v>30233</v>
      </c>
      <c r="M1559" s="21">
        <f>VLOOKUP($A1559,'Hospitalisation Details'!$A$1:$U$2344,21,FALSE)</f>
        <v>6496.89</v>
      </c>
      <c r="N1559" s="9" t="str">
        <f>VLOOKUP($A1559,'Hospitalisation Details'!$A$1:$U$2344,14,FALSE)</f>
        <v>tier - 2</v>
      </c>
      <c r="O1559" s="9" t="str">
        <f>VLOOKUP($A1559,'Hospitalisation Details'!$A$1:$U$2344,15,FALSE)</f>
        <v>tier - 3</v>
      </c>
      <c r="P1559" s="9" t="str">
        <f>VLOOKUP($A1559,'Hospitalisation Details'!$A$1:$U$2344,16,FALSE)</f>
        <v>R1011</v>
      </c>
      <c r="Q1559" s="9">
        <f>VLOOKUP($A1559,'Hospitalisation Details'!$A$1:$U$2344,20,FALSE)</f>
        <v>40</v>
      </c>
    </row>
    <row r="1560" spans="1:17" ht="15.75" x14ac:dyDescent="0.25">
      <c r="A1560" s="10" t="s">
        <v>812</v>
      </c>
      <c r="B1560" s="7" t="str">
        <f>VLOOKUP($A1560,'Customer Names'!$A$1:$E$2336,4,FALSE)</f>
        <v xml:space="preserve">  Janel N</v>
      </c>
      <c r="C1560" s="7">
        <f>VLOOKUP($A1560,'Medical Examinations'!$A$1:$P$2336,2,FALSE)</f>
        <v>17.98</v>
      </c>
      <c r="D1560" s="7">
        <f>VLOOKUP($A1560,'Medical Examinations'!$A$1:$P$2336,3,FALSE)</f>
        <v>6.57</v>
      </c>
      <c r="E1560" s="7" t="str">
        <f>VLOOKUP($A1560,'Medical Examinations'!$A$1:$P$2336,13,FALSE)</f>
        <v>Yes</v>
      </c>
      <c r="F1560" s="7" t="str">
        <f>VLOOKUP($A1560,'Medical Examinations'!$A$1:$P$2336,5,FALSE)</f>
        <v>No</v>
      </c>
      <c r="G1560" s="7" t="str">
        <f>VLOOKUP($A1560,'Medical Examinations'!$A$1:$P$2336,6,FALSE)</f>
        <v>No</v>
      </c>
      <c r="H1560" s="7">
        <f>VLOOKUP($A1560,'Medical Examinations'!$A$1:$P$2336,12,FALSE)</f>
        <v>2</v>
      </c>
      <c r="I1560" s="7" t="str">
        <f>VLOOKUP($A1560,'Medical Examinations'!$A$1:$P$2336,14,FALSE)</f>
        <v>No</v>
      </c>
      <c r="J1560" s="7" t="str">
        <f>VLOOKUP($A1560,'Medical Examinations'!$A$1:$P$2336,15,FALSE)</f>
        <v>Underweight</v>
      </c>
      <c r="K1560" s="7" t="str">
        <f>VLOOKUP($A1560,'Medical Examinations'!$A$1:$P$2336,16,FALSE)</f>
        <v>Diabetes</v>
      </c>
      <c r="L1560" s="12">
        <f>VLOOKUP($A1560,'Hospitalisation Details'!$A$1:$U$2344,18,FALSE)</f>
        <v>25903</v>
      </c>
      <c r="M1560" s="21">
        <f>VLOOKUP($A1560,'Hospitalisation Details'!$A$1:$U$2344,21,FALSE)</f>
        <v>6481.67</v>
      </c>
      <c r="N1560" s="9" t="str">
        <f>VLOOKUP($A1560,'Hospitalisation Details'!$A$1:$U$2344,14,FALSE)</f>
        <v>tier - 2</v>
      </c>
      <c r="O1560" s="9" t="str">
        <f>VLOOKUP($A1560,'Hospitalisation Details'!$A$1:$U$2344,15,FALSE)</f>
        <v>tier - 2</v>
      </c>
      <c r="P1560" s="9" t="str">
        <f>VLOOKUP($A1560,'Hospitalisation Details'!$A$1:$U$2344,16,FALSE)</f>
        <v>R1013</v>
      </c>
      <c r="Q1560" s="9">
        <f>VLOOKUP($A1560,'Hospitalisation Details'!$A$1:$U$2344,20,FALSE)</f>
        <v>52</v>
      </c>
    </row>
    <row r="1561" spans="1:17" ht="15.75" x14ac:dyDescent="0.25">
      <c r="A1561" s="10" t="s">
        <v>811</v>
      </c>
      <c r="B1561" s="7" t="str">
        <f>VLOOKUP($A1561,'Customer Names'!$A$1:$E$2336,4,FALSE)</f>
        <v xml:space="preserve">  Yann Kai</v>
      </c>
      <c r="C1561" s="7">
        <f>VLOOKUP($A1561,'Medical Examinations'!$A$1:$P$2336,2,FALSE)</f>
        <v>37.9</v>
      </c>
      <c r="D1561" s="7">
        <f>VLOOKUP($A1561,'Medical Examinations'!$A$1:$P$2336,3,FALSE)</f>
        <v>5.83</v>
      </c>
      <c r="E1561" s="7" t="str">
        <f>VLOOKUP($A1561,'Medical Examinations'!$A$1:$P$2336,13,FALSE)</f>
        <v>No</v>
      </c>
      <c r="F1561" s="7" t="str">
        <f>VLOOKUP($A1561,'Medical Examinations'!$A$1:$P$2336,5,FALSE)</f>
        <v>No</v>
      </c>
      <c r="G1561" s="7" t="str">
        <f>VLOOKUP($A1561,'Medical Examinations'!$A$1:$P$2336,6,FALSE)</f>
        <v>No</v>
      </c>
      <c r="H1561" s="7" t="str">
        <f>VLOOKUP($A1561,'Medical Examinations'!$A$1:$P$2336,12,FALSE)</f>
        <v>0</v>
      </c>
      <c r="I1561" s="7" t="str">
        <f>VLOOKUP($A1561,'Medical Examinations'!$A$1:$P$2336,14,FALSE)</f>
        <v>No</v>
      </c>
      <c r="J1561" s="7" t="str">
        <f>VLOOKUP($A1561,'Medical Examinations'!$A$1:$P$2336,15,FALSE)</f>
        <v>Obesity</v>
      </c>
      <c r="K1561" s="7" t="str">
        <f>VLOOKUP($A1561,'Medical Examinations'!$A$1:$P$2336,16,FALSE)</f>
        <v>Prediabetes</v>
      </c>
      <c r="L1561" s="12">
        <f>VLOOKUP($A1561,'Hospitalisation Details'!$A$1:$U$2344,18,FALSE)</f>
        <v>29380</v>
      </c>
      <c r="M1561" s="21">
        <f>VLOOKUP($A1561,'Hospitalisation Details'!$A$1:$U$2344,21,FALSE)</f>
        <v>6474.01</v>
      </c>
      <c r="N1561" s="9" t="str">
        <f>VLOOKUP($A1561,'Hospitalisation Details'!$A$1:$U$2344,14,FALSE)</f>
        <v>tier - 2</v>
      </c>
      <c r="O1561" s="9" t="str">
        <f>VLOOKUP($A1561,'Hospitalisation Details'!$A$1:$U$2344,15,FALSE)</f>
        <v>tier - 3</v>
      </c>
      <c r="P1561" s="9" t="str">
        <f>VLOOKUP($A1561,'Hospitalisation Details'!$A$1:$U$2344,16,FALSE)</f>
        <v>R1011</v>
      </c>
      <c r="Q1561" s="9">
        <f>VLOOKUP($A1561,'Hospitalisation Details'!$A$1:$U$2344,20,FALSE)</f>
        <v>43</v>
      </c>
    </row>
    <row r="1562" spans="1:17" ht="15.75" x14ac:dyDescent="0.25">
      <c r="A1562" s="10" t="s">
        <v>810</v>
      </c>
      <c r="B1562" s="7" t="str">
        <f>VLOOKUP($A1562,'Customer Names'!$A$1:$E$2336,4,FALSE)</f>
        <v xml:space="preserve">  Zachary R</v>
      </c>
      <c r="C1562" s="7">
        <f>VLOOKUP($A1562,'Medical Examinations'!$A$1:$P$2336,2,FALSE)</f>
        <v>25.27</v>
      </c>
      <c r="D1562" s="7">
        <f>VLOOKUP($A1562,'Medical Examinations'!$A$1:$P$2336,3,FALSE)</f>
        <v>6.98</v>
      </c>
      <c r="E1562" s="7" t="str">
        <f>VLOOKUP($A1562,'Medical Examinations'!$A$1:$P$2336,13,FALSE)</f>
        <v>Yes</v>
      </c>
      <c r="F1562" s="7" t="str">
        <f>VLOOKUP($A1562,'Medical Examinations'!$A$1:$P$2336,5,FALSE)</f>
        <v>No</v>
      </c>
      <c r="G1562" s="7" t="str">
        <f>VLOOKUP($A1562,'Medical Examinations'!$A$1:$P$2336,6,FALSE)</f>
        <v>No</v>
      </c>
      <c r="H1562" s="7" t="str">
        <f>VLOOKUP($A1562,'Medical Examinations'!$A$1:$P$2336,12,FALSE)</f>
        <v>0</v>
      </c>
      <c r="I1562" s="7" t="str">
        <f>VLOOKUP($A1562,'Medical Examinations'!$A$1:$P$2336,14,FALSE)</f>
        <v>No</v>
      </c>
      <c r="J1562" s="7" t="str">
        <f>VLOOKUP($A1562,'Medical Examinations'!$A$1:$P$2336,15,FALSE)</f>
        <v>Over weight</v>
      </c>
      <c r="K1562" s="7" t="str">
        <f>VLOOKUP($A1562,'Medical Examinations'!$A$1:$P$2336,16,FALSE)</f>
        <v>Diabetes</v>
      </c>
      <c r="L1562" s="12">
        <f>VLOOKUP($A1562,'Hospitalisation Details'!$A$1:$U$2344,18,FALSE)</f>
        <v>29794</v>
      </c>
      <c r="M1562" s="21">
        <f>VLOOKUP($A1562,'Hospitalisation Details'!$A$1:$U$2344,21,FALSE)</f>
        <v>6473.15</v>
      </c>
      <c r="N1562" s="9" t="str">
        <f>VLOOKUP($A1562,'Hospitalisation Details'!$A$1:$U$2344,14,FALSE)</f>
        <v>tier - 2</v>
      </c>
      <c r="O1562" s="9" t="str">
        <f>VLOOKUP($A1562,'Hospitalisation Details'!$A$1:$U$2344,15,FALSE)</f>
        <v>tier - 2</v>
      </c>
      <c r="P1562" s="9" t="str">
        <f>VLOOKUP($A1562,'Hospitalisation Details'!$A$1:$U$2344,16,FALSE)</f>
        <v>R1013</v>
      </c>
      <c r="Q1562" s="9">
        <f>VLOOKUP($A1562,'Hospitalisation Details'!$A$1:$U$2344,20,FALSE)</f>
        <v>41</v>
      </c>
    </row>
    <row r="1563" spans="1:17" ht="15.75" x14ac:dyDescent="0.25">
      <c r="A1563" s="10" t="s">
        <v>809</v>
      </c>
      <c r="B1563" s="7" t="str">
        <f>VLOOKUP($A1563,'Customer Names'!$A$1:$E$2336,4,FALSE)</f>
        <v xml:space="preserve">  Alejandro Sr</v>
      </c>
      <c r="C1563" s="7">
        <f>VLOOKUP($A1563,'Medical Examinations'!$A$1:$P$2336,2,FALSE)</f>
        <v>29.26</v>
      </c>
      <c r="D1563" s="7">
        <f>VLOOKUP($A1563,'Medical Examinations'!$A$1:$P$2336,3,FALSE)</f>
        <v>4.03</v>
      </c>
      <c r="E1563" s="7" t="str">
        <f>VLOOKUP($A1563,'Medical Examinations'!$A$1:$P$2336,13,FALSE)</f>
        <v>No</v>
      </c>
      <c r="F1563" s="7" t="str">
        <f>VLOOKUP($A1563,'Medical Examinations'!$A$1:$P$2336,5,FALSE)</f>
        <v>No</v>
      </c>
      <c r="G1563" s="7" t="str">
        <f>VLOOKUP($A1563,'Medical Examinations'!$A$1:$P$2336,6,FALSE)</f>
        <v>No</v>
      </c>
      <c r="H1563" s="7">
        <f>VLOOKUP($A1563,'Medical Examinations'!$A$1:$P$2336,12,FALSE)</f>
        <v>1</v>
      </c>
      <c r="I1563" s="7" t="str">
        <f>VLOOKUP($A1563,'Medical Examinations'!$A$1:$P$2336,14,FALSE)</f>
        <v>No</v>
      </c>
      <c r="J1563" s="7" t="str">
        <f>VLOOKUP($A1563,'Medical Examinations'!$A$1:$P$2336,15,FALSE)</f>
        <v>Over weight</v>
      </c>
      <c r="K1563" s="7" t="str">
        <f>VLOOKUP($A1563,'Medical Examinations'!$A$1:$P$2336,16,FALSE)</f>
        <v>Normal</v>
      </c>
      <c r="L1563" s="12">
        <f>VLOOKUP($A1563,'Hospitalisation Details'!$A$1:$U$2344,18,FALSE)</f>
        <v>30987</v>
      </c>
      <c r="M1563" s="21">
        <f>VLOOKUP($A1563,'Hospitalisation Details'!$A$1:$U$2344,21,FALSE)</f>
        <v>6457.84</v>
      </c>
      <c r="N1563" s="9" t="str">
        <f>VLOOKUP($A1563,'Hospitalisation Details'!$A$1:$U$2344,14,FALSE)</f>
        <v>tier - 2</v>
      </c>
      <c r="O1563" s="9" t="str">
        <f>VLOOKUP($A1563,'Hospitalisation Details'!$A$1:$U$2344,15,FALSE)</f>
        <v>tier - 3</v>
      </c>
      <c r="P1563" s="9" t="str">
        <f>VLOOKUP($A1563,'Hospitalisation Details'!$A$1:$U$2344,16,FALSE)</f>
        <v>R1012</v>
      </c>
      <c r="Q1563" s="9">
        <f>VLOOKUP($A1563,'Hospitalisation Details'!$A$1:$U$2344,20,FALSE)</f>
        <v>38</v>
      </c>
    </row>
    <row r="1564" spans="1:17" ht="15.75" x14ac:dyDescent="0.25">
      <c r="A1564" s="10" t="s">
        <v>808</v>
      </c>
      <c r="B1564" s="7" t="str">
        <f>VLOOKUP($A1564,'Customer Names'!$A$1:$E$2336,4,FALSE)</f>
        <v xml:space="preserve">  Nicholas R</v>
      </c>
      <c r="C1564" s="7">
        <f>VLOOKUP($A1564,'Medical Examinations'!$A$1:$P$2336,2,FALSE)</f>
        <v>27.835000000000001</v>
      </c>
      <c r="D1564" s="7">
        <f>VLOOKUP($A1564,'Medical Examinations'!$A$1:$P$2336,3,FALSE)</f>
        <v>4.5599999999999996</v>
      </c>
      <c r="E1564" s="7" t="str">
        <f>VLOOKUP($A1564,'Medical Examinations'!$A$1:$P$2336,13,FALSE)</f>
        <v>No</v>
      </c>
      <c r="F1564" s="7" t="str">
        <f>VLOOKUP($A1564,'Medical Examinations'!$A$1:$P$2336,5,FALSE)</f>
        <v>No</v>
      </c>
      <c r="G1564" s="7" t="str">
        <f>VLOOKUP($A1564,'Medical Examinations'!$A$1:$P$2336,6,FALSE)</f>
        <v>No</v>
      </c>
      <c r="H1564" s="7">
        <f>VLOOKUP($A1564,'Medical Examinations'!$A$1:$P$2336,12,FALSE)</f>
        <v>1</v>
      </c>
      <c r="I1564" s="7" t="str">
        <f>VLOOKUP($A1564,'Medical Examinations'!$A$1:$P$2336,14,FALSE)</f>
        <v>No</v>
      </c>
      <c r="J1564" s="7" t="str">
        <f>VLOOKUP($A1564,'Medical Examinations'!$A$1:$P$2336,15,FALSE)</f>
        <v>Over weight</v>
      </c>
      <c r="K1564" s="7" t="str">
        <f>VLOOKUP($A1564,'Medical Examinations'!$A$1:$P$2336,16,FALSE)</f>
        <v>Normal</v>
      </c>
      <c r="L1564" s="12">
        <f>VLOOKUP($A1564,'Hospitalisation Details'!$A$1:$U$2344,18,FALSE)</f>
        <v>30920</v>
      </c>
      <c r="M1564" s="21">
        <f>VLOOKUP($A1564,'Hospitalisation Details'!$A$1:$U$2344,21,FALSE)</f>
        <v>6455.86</v>
      </c>
      <c r="N1564" s="9" t="str">
        <f>VLOOKUP($A1564,'Hospitalisation Details'!$A$1:$U$2344,14,FALSE)</f>
        <v>tier - 3</v>
      </c>
      <c r="O1564" s="9" t="str">
        <f>VLOOKUP($A1564,'Hospitalisation Details'!$A$1:$U$2344,15,FALSE)</f>
        <v>tier - 3</v>
      </c>
      <c r="P1564" s="9" t="str">
        <f>VLOOKUP($A1564,'Hospitalisation Details'!$A$1:$U$2344,16,FALSE)</f>
        <v>R1012</v>
      </c>
      <c r="Q1564" s="9">
        <f>VLOOKUP($A1564,'Hospitalisation Details'!$A$1:$U$2344,20,FALSE)</f>
        <v>38</v>
      </c>
    </row>
    <row r="1565" spans="1:17" ht="15.75" x14ac:dyDescent="0.25">
      <c r="A1565" s="10" t="s">
        <v>807</v>
      </c>
      <c r="B1565" s="7" t="str">
        <f>VLOOKUP($A1565,'Customer Names'!$A$1:$E$2336,4,FALSE)</f>
        <v xml:space="preserve">  Paul</v>
      </c>
      <c r="C1565" s="7">
        <f>VLOOKUP($A1565,'Medical Examinations'!$A$1:$P$2336,2,FALSE)</f>
        <v>46.53</v>
      </c>
      <c r="D1565" s="7">
        <f>VLOOKUP($A1565,'Medical Examinations'!$A$1:$P$2336,3,FALSE)</f>
        <v>5.38</v>
      </c>
      <c r="E1565" s="7" t="str">
        <f>VLOOKUP($A1565,'Medical Examinations'!$A$1:$P$2336,13,FALSE)</f>
        <v>Yes</v>
      </c>
      <c r="F1565" s="7" t="str">
        <f>VLOOKUP($A1565,'Medical Examinations'!$A$1:$P$2336,5,FALSE)</f>
        <v>No</v>
      </c>
      <c r="G1565" s="7" t="str">
        <f>VLOOKUP($A1565,'Medical Examinations'!$A$1:$P$2336,6,FALSE)</f>
        <v>No</v>
      </c>
      <c r="H1565" s="7" t="str">
        <f>VLOOKUP($A1565,'Medical Examinations'!$A$1:$P$2336,12,FALSE)</f>
        <v>0</v>
      </c>
      <c r="I1565" s="7" t="str">
        <f>VLOOKUP($A1565,'Medical Examinations'!$A$1:$P$2336,14,FALSE)</f>
        <v>No</v>
      </c>
      <c r="J1565" s="7" t="str">
        <f>VLOOKUP($A1565,'Medical Examinations'!$A$1:$P$2336,15,FALSE)</f>
        <v>Obesity</v>
      </c>
      <c r="K1565" s="7" t="str">
        <f>VLOOKUP($A1565,'Medical Examinations'!$A$1:$P$2336,16,FALSE)</f>
        <v>Normal</v>
      </c>
      <c r="L1565" s="12">
        <f>VLOOKUP($A1565,'Hospitalisation Details'!$A$1:$U$2344,18,FALSE)</f>
        <v>31250</v>
      </c>
      <c r="M1565" s="21">
        <f>VLOOKUP($A1565,'Hospitalisation Details'!$A$1:$U$2344,21,FALSE)</f>
        <v>6435.62</v>
      </c>
      <c r="N1565" s="9" t="str">
        <f>VLOOKUP($A1565,'Hospitalisation Details'!$A$1:$U$2344,14,FALSE)</f>
        <v>tier - 3</v>
      </c>
      <c r="O1565" s="9" t="str">
        <f>VLOOKUP($A1565,'Hospitalisation Details'!$A$1:$U$2344,15,FALSE)</f>
        <v>tier - 2</v>
      </c>
      <c r="P1565" s="9" t="str">
        <f>VLOOKUP($A1565,'Hospitalisation Details'!$A$1:$U$2344,16,FALSE)</f>
        <v>R1013</v>
      </c>
      <c r="Q1565" s="9">
        <f>VLOOKUP($A1565,'Hospitalisation Details'!$A$1:$U$2344,20,FALSE)</f>
        <v>37</v>
      </c>
    </row>
    <row r="1566" spans="1:17" ht="15.75" x14ac:dyDescent="0.25">
      <c r="A1566" s="10" t="s">
        <v>806</v>
      </c>
      <c r="B1566" s="7" t="str">
        <f>VLOOKUP($A1566,'Customer Names'!$A$1:$E$2336,4,FALSE)</f>
        <v xml:space="preserve">  Michael D</v>
      </c>
      <c r="C1566" s="7">
        <f>VLOOKUP($A1566,'Medical Examinations'!$A$1:$P$2336,2,FALSE)</f>
        <v>20.58</v>
      </c>
      <c r="D1566" s="7">
        <f>VLOOKUP($A1566,'Medical Examinations'!$A$1:$P$2336,3,FALSE)</f>
        <v>11.04</v>
      </c>
      <c r="E1566" s="7" t="str">
        <f>VLOOKUP($A1566,'Medical Examinations'!$A$1:$P$2336,13,FALSE)</f>
        <v>Yes</v>
      </c>
      <c r="F1566" s="7" t="str">
        <f>VLOOKUP($A1566,'Medical Examinations'!$A$1:$P$2336,5,FALSE)</f>
        <v>No</v>
      </c>
      <c r="G1566" s="7" t="str">
        <f>VLOOKUP($A1566,'Medical Examinations'!$A$1:$P$2336,6,FALSE)</f>
        <v>No</v>
      </c>
      <c r="H1566" s="7">
        <f>VLOOKUP($A1566,'Medical Examinations'!$A$1:$P$2336,12,FALSE)</f>
        <v>1</v>
      </c>
      <c r="I1566" s="7" t="str">
        <f>VLOOKUP($A1566,'Medical Examinations'!$A$1:$P$2336,14,FALSE)</f>
        <v>No</v>
      </c>
      <c r="J1566" s="7" t="str">
        <f>VLOOKUP($A1566,'Medical Examinations'!$A$1:$P$2336,15,FALSE)</f>
        <v>Normal weight</v>
      </c>
      <c r="K1566" s="7" t="str">
        <f>VLOOKUP($A1566,'Medical Examinations'!$A$1:$P$2336,16,FALSE)</f>
        <v>Diabetes</v>
      </c>
      <c r="L1566" s="12">
        <f>VLOOKUP($A1566,'Hospitalisation Details'!$A$1:$U$2344,18,FALSE)</f>
        <v>27611</v>
      </c>
      <c r="M1566" s="21">
        <f>VLOOKUP($A1566,'Hospitalisation Details'!$A$1:$U$2344,21,FALSE)</f>
        <v>6423.48</v>
      </c>
      <c r="N1566" s="9" t="str">
        <f>VLOOKUP($A1566,'Hospitalisation Details'!$A$1:$U$2344,14,FALSE)</f>
        <v>tier - 2</v>
      </c>
      <c r="O1566" s="9" t="str">
        <f>VLOOKUP($A1566,'Hospitalisation Details'!$A$1:$U$2344,15,FALSE)</f>
        <v>tier - 3</v>
      </c>
      <c r="P1566" s="9" t="str">
        <f>VLOOKUP($A1566,'Hospitalisation Details'!$A$1:$U$2344,16,FALSE)</f>
        <v>R1013</v>
      </c>
      <c r="Q1566" s="9">
        <f>VLOOKUP($A1566,'Hospitalisation Details'!$A$1:$U$2344,20,FALSE)</f>
        <v>47</v>
      </c>
    </row>
    <row r="1567" spans="1:17" ht="15.75" x14ac:dyDescent="0.25">
      <c r="A1567" s="10" t="s">
        <v>805</v>
      </c>
      <c r="B1567" s="7" t="str">
        <f>VLOOKUP($A1567,'Customer Names'!$A$1:$E$2336,4,FALSE)</f>
        <v xml:space="preserve">  Marina</v>
      </c>
      <c r="C1567" s="7">
        <f>VLOOKUP($A1567,'Medical Examinations'!$A$1:$P$2336,2,FALSE)</f>
        <v>19.53</v>
      </c>
      <c r="D1567" s="7">
        <f>VLOOKUP($A1567,'Medical Examinations'!$A$1:$P$2336,3,FALSE)</f>
        <v>6.09</v>
      </c>
      <c r="E1567" s="7" t="str">
        <f>VLOOKUP($A1567,'Medical Examinations'!$A$1:$P$2336,13,FALSE)</f>
        <v>Yes</v>
      </c>
      <c r="F1567" s="7" t="str">
        <f>VLOOKUP($A1567,'Medical Examinations'!$A$1:$P$2336,5,FALSE)</f>
        <v>No</v>
      </c>
      <c r="G1567" s="7" t="str">
        <f>VLOOKUP($A1567,'Medical Examinations'!$A$1:$P$2336,6,FALSE)</f>
        <v>No</v>
      </c>
      <c r="H1567" s="7" t="str">
        <f>VLOOKUP($A1567,'Medical Examinations'!$A$1:$P$2336,12,FALSE)</f>
        <v>0</v>
      </c>
      <c r="I1567" s="7" t="str">
        <f>VLOOKUP($A1567,'Medical Examinations'!$A$1:$P$2336,14,FALSE)</f>
        <v>No</v>
      </c>
      <c r="J1567" s="7" t="str">
        <f>VLOOKUP($A1567,'Medical Examinations'!$A$1:$P$2336,15,FALSE)</f>
        <v>Normal weight</v>
      </c>
      <c r="K1567" s="7" t="str">
        <f>VLOOKUP($A1567,'Medical Examinations'!$A$1:$P$2336,16,FALSE)</f>
        <v>Prediabetes</v>
      </c>
      <c r="L1567" s="12">
        <f>VLOOKUP($A1567,'Hospitalisation Details'!$A$1:$U$2344,18,FALSE)</f>
        <v>28124</v>
      </c>
      <c r="M1567" s="21">
        <f>VLOOKUP($A1567,'Hospitalisation Details'!$A$1:$U$2344,21,FALSE)</f>
        <v>6417.28</v>
      </c>
      <c r="N1567" s="9" t="str">
        <f>VLOOKUP($A1567,'Hospitalisation Details'!$A$1:$U$2344,14,FALSE)</f>
        <v>tier - 2</v>
      </c>
      <c r="O1567" s="9" t="str">
        <f>VLOOKUP($A1567,'Hospitalisation Details'!$A$1:$U$2344,15,FALSE)</f>
        <v>tier - 3</v>
      </c>
      <c r="P1567" s="9" t="str">
        <f>VLOOKUP($A1567,'Hospitalisation Details'!$A$1:$U$2344,16,FALSE)</f>
        <v>R1013</v>
      </c>
      <c r="Q1567" s="9">
        <f>VLOOKUP($A1567,'Hospitalisation Details'!$A$1:$U$2344,20,FALSE)</f>
        <v>46</v>
      </c>
    </row>
    <row r="1568" spans="1:17" ht="15.75" x14ac:dyDescent="0.25">
      <c r="A1568" s="10" t="s">
        <v>804</v>
      </c>
      <c r="B1568" s="7" t="str">
        <f>VLOOKUP($A1568,'Customer Names'!$A$1:$E$2336,4,FALSE)</f>
        <v xml:space="preserve">  Caroline</v>
      </c>
      <c r="C1568" s="7">
        <f>VLOOKUP($A1568,'Medical Examinations'!$A$1:$P$2336,2,FALSE)</f>
        <v>27.7</v>
      </c>
      <c r="D1568" s="7">
        <f>VLOOKUP($A1568,'Medical Examinations'!$A$1:$P$2336,3,FALSE)</f>
        <v>4.71</v>
      </c>
      <c r="E1568" s="7" t="str">
        <f>VLOOKUP($A1568,'Medical Examinations'!$A$1:$P$2336,13,FALSE)</f>
        <v>No</v>
      </c>
      <c r="F1568" s="7" t="str">
        <f>VLOOKUP($A1568,'Medical Examinations'!$A$1:$P$2336,5,FALSE)</f>
        <v>No</v>
      </c>
      <c r="G1568" s="7" t="str">
        <f>VLOOKUP($A1568,'Medical Examinations'!$A$1:$P$2336,6,FALSE)</f>
        <v>No</v>
      </c>
      <c r="H1568" s="7">
        <f>VLOOKUP($A1568,'Medical Examinations'!$A$1:$P$2336,12,FALSE)</f>
        <v>1</v>
      </c>
      <c r="I1568" s="7" t="str">
        <f>VLOOKUP($A1568,'Medical Examinations'!$A$1:$P$2336,14,FALSE)</f>
        <v>No</v>
      </c>
      <c r="J1568" s="7" t="str">
        <f>VLOOKUP($A1568,'Medical Examinations'!$A$1:$P$2336,15,FALSE)</f>
        <v>Over weight</v>
      </c>
      <c r="K1568" s="7" t="str">
        <f>VLOOKUP($A1568,'Medical Examinations'!$A$1:$P$2336,16,FALSE)</f>
        <v>Normal</v>
      </c>
      <c r="L1568" s="12">
        <f>VLOOKUP($A1568,'Hospitalisation Details'!$A$1:$U$2344,18,FALSE)</f>
        <v>32024</v>
      </c>
      <c r="M1568" s="21">
        <f>VLOOKUP($A1568,'Hospitalisation Details'!$A$1:$U$2344,21,FALSE)</f>
        <v>6414.18</v>
      </c>
      <c r="N1568" s="9" t="str">
        <f>VLOOKUP($A1568,'Hospitalisation Details'!$A$1:$U$2344,14,FALSE)</f>
        <v>tier - 2</v>
      </c>
      <c r="O1568" s="9" t="str">
        <f>VLOOKUP($A1568,'Hospitalisation Details'!$A$1:$U$2344,15,FALSE)</f>
        <v>tier - 2</v>
      </c>
      <c r="P1568" s="9" t="str">
        <f>VLOOKUP($A1568,'Hospitalisation Details'!$A$1:$U$2344,16,FALSE)</f>
        <v>R1011</v>
      </c>
      <c r="Q1568" s="9">
        <f>VLOOKUP($A1568,'Hospitalisation Details'!$A$1:$U$2344,20,FALSE)</f>
        <v>35</v>
      </c>
    </row>
    <row r="1569" spans="1:17" ht="15.75" x14ac:dyDescent="0.25">
      <c r="A1569" s="10" t="s">
        <v>803</v>
      </c>
      <c r="B1569" s="7" t="str">
        <f>VLOOKUP($A1569,'Customer Names'!$A$1:$E$2336,4,FALSE)</f>
        <v xml:space="preserve">  Ross P</v>
      </c>
      <c r="C1569" s="7">
        <f>VLOOKUP($A1569,'Medical Examinations'!$A$1:$P$2336,2,FALSE)</f>
        <v>18.920000000000002</v>
      </c>
      <c r="D1569" s="7">
        <f>VLOOKUP($A1569,'Medical Examinations'!$A$1:$P$2336,3,FALSE)</f>
        <v>8.18</v>
      </c>
      <c r="E1569" s="7" t="str">
        <f>VLOOKUP($A1569,'Medical Examinations'!$A$1:$P$2336,13,FALSE)</f>
        <v>No</v>
      </c>
      <c r="F1569" s="7" t="str">
        <f>VLOOKUP($A1569,'Medical Examinations'!$A$1:$P$2336,5,FALSE)</f>
        <v>No</v>
      </c>
      <c r="G1569" s="7" t="str">
        <f>VLOOKUP($A1569,'Medical Examinations'!$A$1:$P$2336,6,FALSE)</f>
        <v>No</v>
      </c>
      <c r="H1569" s="7" t="str">
        <f>VLOOKUP($A1569,'Medical Examinations'!$A$1:$P$2336,12,FALSE)</f>
        <v>0</v>
      </c>
      <c r="I1569" s="7" t="str">
        <f>VLOOKUP($A1569,'Medical Examinations'!$A$1:$P$2336,14,FALSE)</f>
        <v>No</v>
      </c>
      <c r="J1569" s="7" t="str">
        <f>VLOOKUP($A1569,'Medical Examinations'!$A$1:$P$2336,15,FALSE)</f>
        <v>Normal weight</v>
      </c>
      <c r="K1569" s="7" t="str">
        <f>VLOOKUP($A1569,'Medical Examinations'!$A$1:$P$2336,16,FALSE)</f>
        <v>Diabetes</v>
      </c>
      <c r="L1569" s="12">
        <f>VLOOKUP($A1569,'Hospitalisation Details'!$A$1:$U$2344,18,FALSE)</f>
        <v>26167</v>
      </c>
      <c r="M1569" s="21">
        <f>VLOOKUP($A1569,'Hospitalisation Details'!$A$1:$U$2344,21,FALSE)</f>
        <v>6412.34</v>
      </c>
      <c r="N1569" s="9" t="str">
        <f>VLOOKUP($A1569,'Hospitalisation Details'!$A$1:$U$2344,14,FALSE)</f>
        <v>tier - 2</v>
      </c>
      <c r="O1569" s="9" t="str">
        <f>VLOOKUP($A1569,'Hospitalisation Details'!$A$1:$U$2344,15,FALSE)</f>
        <v>tier - 3</v>
      </c>
      <c r="P1569" s="9" t="str">
        <f>VLOOKUP($A1569,'Hospitalisation Details'!$A$1:$U$2344,16,FALSE)</f>
        <v>R1013</v>
      </c>
      <c r="Q1569" s="9">
        <f>VLOOKUP($A1569,'Hospitalisation Details'!$A$1:$U$2344,20,FALSE)</f>
        <v>51</v>
      </c>
    </row>
    <row r="1570" spans="1:17" ht="15.75" x14ac:dyDescent="0.25">
      <c r="A1570" s="10" t="s">
        <v>802</v>
      </c>
      <c r="B1570" s="7" t="str">
        <f>VLOOKUP($A1570,'Customer Names'!$A$1:$E$2336,4,FALSE)</f>
        <v xml:space="preserve">  Aoife</v>
      </c>
      <c r="C1570" s="7">
        <f>VLOOKUP($A1570,'Medical Examinations'!$A$1:$P$2336,2,FALSE)</f>
        <v>17.760000000000002</v>
      </c>
      <c r="D1570" s="7">
        <f>VLOOKUP($A1570,'Medical Examinations'!$A$1:$P$2336,3,FALSE)</f>
        <v>11.18</v>
      </c>
      <c r="E1570" s="7" t="str">
        <f>VLOOKUP($A1570,'Medical Examinations'!$A$1:$P$2336,13,FALSE)</f>
        <v>Yes</v>
      </c>
      <c r="F1570" s="7" t="str">
        <f>VLOOKUP($A1570,'Medical Examinations'!$A$1:$P$2336,5,FALSE)</f>
        <v>No</v>
      </c>
      <c r="G1570" s="7" t="str">
        <f>VLOOKUP($A1570,'Medical Examinations'!$A$1:$P$2336,6,FALSE)</f>
        <v>No</v>
      </c>
      <c r="H1570" s="7">
        <f>VLOOKUP($A1570,'Medical Examinations'!$A$1:$P$2336,12,FALSE)</f>
        <v>2</v>
      </c>
      <c r="I1570" s="7" t="str">
        <f>VLOOKUP($A1570,'Medical Examinations'!$A$1:$P$2336,14,FALSE)</f>
        <v>No</v>
      </c>
      <c r="J1570" s="7" t="str">
        <f>VLOOKUP($A1570,'Medical Examinations'!$A$1:$P$2336,15,FALSE)</f>
        <v>Underweight</v>
      </c>
      <c r="K1570" s="7" t="str">
        <f>VLOOKUP($A1570,'Medical Examinations'!$A$1:$P$2336,16,FALSE)</f>
        <v>Diabetes</v>
      </c>
      <c r="L1570" s="12">
        <f>VLOOKUP($A1570,'Hospitalisation Details'!$A$1:$U$2344,18,FALSE)</f>
        <v>25800</v>
      </c>
      <c r="M1570" s="21">
        <f>VLOOKUP($A1570,'Hospitalisation Details'!$A$1:$U$2344,21,FALSE)</f>
        <v>6407.05</v>
      </c>
      <c r="N1570" s="9" t="str">
        <f>VLOOKUP($A1570,'Hospitalisation Details'!$A$1:$U$2344,14,FALSE)</f>
        <v>tier - 2</v>
      </c>
      <c r="O1570" s="9" t="str">
        <f>VLOOKUP($A1570,'Hospitalisation Details'!$A$1:$U$2344,15,FALSE)</f>
        <v>tier - 1</v>
      </c>
      <c r="P1570" s="9" t="str">
        <f>VLOOKUP($A1570,'Hospitalisation Details'!$A$1:$U$2344,16,FALSE)</f>
        <v>R1013</v>
      </c>
      <c r="Q1570" s="9">
        <f>VLOOKUP($A1570,'Hospitalisation Details'!$A$1:$U$2344,20,FALSE)</f>
        <v>52</v>
      </c>
    </row>
    <row r="1571" spans="1:17" ht="15.75" x14ac:dyDescent="0.25">
      <c r="A1571" s="10" t="s">
        <v>801</v>
      </c>
      <c r="B1571" s="7" t="str">
        <f>VLOOKUP($A1571,'Customer Names'!$A$1:$E$2336,4,FALSE)</f>
        <v xml:space="preserve">  Wesley</v>
      </c>
      <c r="C1571" s="7">
        <f>VLOOKUP($A1571,'Medical Examinations'!$A$1:$P$2336,2,FALSE)</f>
        <v>29.83</v>
      </c>
      <c r="D1571" s="7">
        <f>VLOOKUP($A1571,'Medical Examinations'!$A$1:$P$2336,3,FALSE)</f>
        <v>5.03</v>
      </c>
      <c r="E1571" s="7" t="str">
        <f>VLOOKUP($A1571,'Medical Examinations'!$A$1:$P$2336,13,FALSE)</f>
        <v>Yes</v>
      </c>
      <c r="F1571" s="7" t="str">
        <f>VLOOKUP($A1571,'Medical Examinations'!$A$1:$P$2336,5,FALSE)</f>
        <v>No</v>
      </c>
      <c r="G1571" s="7" t="str">
        <f>VLOOKUP($A1571,'Medical Examinations'!$A$1:$P$2336,6,FALSE)</f>
        <v>No</v>
      </c>
      <c r="H1571" s="7" t="str">
        <f>VLOOKUP($A1571,'Medical Examinations'!$A$1:$P$2336,12,FALSE)</f>
        <v>0</v>
      </c>
      <c r="I1571" s="7" t="str">
        <f>VLOOKUP($A1571,'Medical Examinations'!$A$1:$P$2336,14,FALSE)</f>
        <v>No</v>
      </c>
      <c r="J1571" s="7" t="str">
        <f>VLOOKUP($A1571,'Medical Examinations'!$A$1:$P$2336,15,FALSE)</f>
        <v>Over weight</v>
      </c>
      <c r="K1571" s="7" t="str">
        <f>VLOOKUP($A1571,'Medical Examinations'!$A$1:$P$2336,16,FALSE)</f>
        <v>Normal</v>
      </c>
      <c r="L1571" s="12">
        <f>VLOOKUP($A1571,'Hospitalisation Details'!$A$1:$U$2344,18,FALSE)</f>
        <v>31391</v>
      </c>
      <c r="M1571" s="21">
        <f>VLOOKUP($A1571,'Hospitalisation Details'!$A$1:$U$2344,21,FALSE)</f>
        <v>6406.41</v>
      </c>
      <c r="N1571" s="9" t="str">
        <f>VLOOKUP($A1571,'Hospitalisation Details'!$A$1:$U$2344,14,FALSE)</f>
        <v>tier - 1</v>
      </c>
      <c r="O1571" s="9" t="str">
        <f>VLOOKUP($A1571,'Hospitalisation Details'!$A$1:$U$2344,15,FALSE)</f>
        <v>tier - 3</v>
      </c>
      <c r="P1571" s="9" t="str">
        <f>VLOOKUP($A1571,'Hospitalisation Details'!$A$1:$U$2344,16,FALSE)</f>
        <v>R1014</v>
      </c>
      <c r="Q1571" s="9">
        <f>VLOOKUP($A1571,'Hospitalisation Details'!$A$1:$U$2344,20,FALSE)</f>
        <v>37</v>
      </c>
    </row>
    <row r="1572" spans="1:17" ht="15.75" x14ac:dyDescent="0.25">
      <c r="A1572" s="10" t="s">
        <v>800</v>
      </c>
      <c r="B1572" s="7" t="str">
        <f>VLOOKUP($A1572,'Customer Names'!$A$1:$E$2336,4,FALSE)</f>
        <v xml:space="preserve">  Rebecca J</v>
      </c>
      <c r="C1572" s="7">
        <f>VLOOKUP($A1572,'Medical Examinations'!$A$1:$P$2336,2,FALSE)</f>
        <v>23.465</v>
      </c>
      <c r="D1572" s="7">
        <f>VLOOKUP($A1572,'Medical Examinations'!$A$1:$P$2336,3,FALSE)</f>
        <v>5.56</v>
      </c>
      <c r="E1572" s="7" t="str">
        <f>VLOOKUP($A1572,'Medical Examinations'!$A$1:$P$2336,13,FALSE)</f>
        <v>No</v>
      </c>
      <c r="F1572" s="7" t="str">
        <f>VLOOKUP($A1572,'Medical Examinations'!$A$1:$P$2336,5,FALSE)</f>
        <v>No</v>
      </c>
      <c r="G1572" s="7" t="str">
        <f>VLOOKUP($A1572,'Medical Examinations'!$A$1:$P$2336,6,FALSE)</f>
        <v>No</v>
      </c>
      <c r="H1572" s="7">
        <f>VLOOKUP($A1572,'Medical Examinations'!$A$1:$P$2336,12,FALSE)</f>
        <v>1</v>
      </c>
      <c r="I1572" s="7" t="str">
        <f>VLOOKUP($A1572,'Medical Examinations'!$A$1:$P$2336,14,FALSE)</f>
        <v>No</v>
      </c>
      <c r="J1572" s="7" t="str">
        <f>VLOOKUP($A1572,'Medical Examinations'!$A$1:$P$2336,15,FALSE)</f>
        <v>Normal weight</v>
      </c>
      <c r="K1572" s="7" t="str">
        <f>VLOOKUP($A1572,'Medical Examinations'!$A$1:$P$2336,16,FALSE)</f>
        <v>Normal</v>
      </c>
      <c r="L1572" s="12">
        <f>VLOOKUP($A1572,'Hospitalisation Details'!$A$1:$U$2344,18,FALSE)</f>
        <v>32029</v>
      </c>
      <c r="M1572" s="21">
        <f>VLOOKUP($A1572,'Hospitalisation Details'!$A$1:$U$2344,21,FALSE)</f>
        <v>6402.29</v>
      </c>
      <c r="N1572" s="9" t="str">
        <f>VLOOKUP($A1572,'Hospitalisation Details'!$A$1:$U$2344,14,FALSE)</f>
        <v>tier - 2</v>
      </c>
      <c r="O1572" s="9" t="str">
        <f>VLOOKUP($A1572,'Hospitalisation Details'!$A$1:$U$2344,15,FALSE)</f>
        <v>tier - 3</v>
      </c>
      <c r="P1572" s="9" t="str">
        <f>VLOOKUP($A1572,'Hospitalisation Details'!$A$1:$U$2344,16,FALSE)</f>
        <v>R1024</v>
      </c>
      <c r="Q1572" s="9">
        <f>VLOOKUP($A1572,'Hospitalisation Details'!$A$1:$U$2344,20,FALSE)</f>
        <v>35</v>
      </c>
    </row>
    <row r="1573" spans="1:17" ht="15.75" x14ac:dyDescent="0.25">
      <c r="A1573" s="10" t="s">
        <v>799</v>
      </c>
      <c r="B1573" s="7" t="str">
        <f>VLOOKUP($A1573,'Customer Names'!$A$1:$E$2336,4,FALSE)</f>
        <v xml:space="preserve">  Barry P</v>
      </c>
      <c r="C1573" s="7">
        <f>VLOOKUP($A1573,'Medical Examinations'!$A$1:$P$2336,2,FALSE)</f>
        <v>29.355</v>
      </c>
      <c r="D1573" s="7">
        <f>VLOOKUP($A1573,'Medical Examinations'!$A$1:$P$2336,3,FALSE)</f>
        <v>4.33</v>
      </c>
      <c r="E1573" s="7" t="str">
        <f>VLOOKUP($A1573,'Medical Examinations'!$A$1:$P$2336,13,FALSE)</f>
        <v>No</v>
      </c>
      <c r="F1573" s="7" t="str">
        <f>VLOOKUP($A1573,'Medical Examinations'!$A$1:$P$2336,5,FALSE)</f>
        <v>No</v>
      </c>
      <c r="G1573" s="7" t="str">
        <f>VLOOKUP($A1573,'Medical Examinations'!$A$1:$P$2336,6,FALSE)</f>
        <v>No</v>
      </c>
      <c r="H1573" s="7" t="str">
        <f>VLOOKUP($A1573,'Medical Examinations'!$A$1:$P$2336,12,FALSE)</f>
        <v>0</v>
      </c>
      <c r="I1573" s="7" t="str">
        <f>VLOOKUP($A1573,'Medical Examinations'!$A$1:$P$2336,14,FALSE)</f>
        <v>No</v>
      </c>
      <c r="J1573" s="7" t="str">
        <f>VLOOKUP($A1573,'Medical Examinations'!$A$1:$P$2336,15,FALSE)</f>
        <v>Over weight</v>
      </c>
      <c r="K1573" s="7" t="str">
        <f>VLOOKUP($A1573,'Medical Examinations'!$A$1:$P$2336,16,FALSE)</f>
        <v>Normal</v>
      </c>
      <c r="L1573" s="12">
        <f>VLOOKUP($A1573,'Hospitalisation Details'!$A$1:$U$2344,18,FALSE)</f>
        <v>30252</v>
      </c>
      <c r="M1573" s="21">
        <f>VLOOKUP($A1573,'Hospitalisation Details'!$A$1:$U$2344,21,FALSE)</f>
        <v>6393.6</v>
      </c>
      <c r="N1573" s="9" t="str">
        <f>VLOOKUP($A1573,'Hospitalisation Details'!$A$1:$U$2344,14,FALSE)</f>
        <v>tier - 2</v>
      </c>
      <c r="O1573" s="9" t="str">
        <f>VLOOKUP($A1573,'Hospitalisation Details'!$A$1:$U$2344,15,FALSE)</f>
        <v>tier - 1</v>
      </c>
      <c r="P1573" s="9" t="str">
        <f>VLOOKUP($A1573,'Hospitalisation Details'!$A$1:$U$2344,16,FALSE)</f>
        <v>R1012</v>
      </c>
      <c r="Q1573" s="9">
        <f>VLOOKUP($A1573,'Hospitalisation Details'!$A$1:$U$2344,20,FALSE)</f>
        <v>40</v>
      </c>
    </row>
    <row r="1574" spans="1:17" ht="15.75" x14ac:dyDescent="0.25">
      <c r="A1574" s="10" t="s">
        <v>798</v>
      </c>
      <c r="B1574" s="7" t="str">
        <f>VLOOKUP($A1574,'Customer Names'!$A$1:$E$2336,4,FALSE)</f>
        <v xml:space="preserve">  Maciej</v>
      </c>
      <c r="C1574" s="7">
        <f>VLOOKUP($A1574,'Medical Examinations'!$A$1:$P$2336,2,FALSE)</f>
        <v>35.49</v>
      </c>
      <c r="D1574" s="7">
        <f>VLOOKUP($A1574,'Medical Examinations'!$A$1:$P$2336,3,FALSE)</f>
        <v>5.21</v>
      </c>
      <c r="E1574" s="7" t="str">
        <f>VLOOKUP($A1574,'Medical Examinations'!$A$1:$P$2336,13,FALSE)</f>
        <v>Yes</v>
      </c>
      <c r="F1574" s="7" t="str">
        <f>VLOOKUP($A1574,'Medical Examinations'!$A$1:$P$2336,5,FALSE)</f>
        <v>No</v>
      </c>
      <c r="G1574" s="7" t="str">
        <f>VLOOKUP($A1574,'Medical Examinations'!$A$1:$P$2336,6,FALSE)</f>
        <v>Yes</v>
      </c>
      <c r="H1574" s="7">
        <f>VLOOKUP($A1574,'Medical Examinations'!$A$1:$P$2336,12,FALSE)</f>
        <v>1</v>
      </c>
      <c r="I1574" s="7" t="str">
        <f>VLOOKUP($A1574,'Medical Examinations'!$A$1:$P$2336,14,FALSE)</f>
        <v>No</v>
      </c>
      <c r="J1574" s="7" t="str">
        <f>VLOOKUP($A1574,'Medical Examinations'!$A$1:$P$2336,15,FALSE)</f>
        <v>Obesity</v>
      </c>
      <c r="K1574" s="7" t="str">
        <f>VLOOKUP($A1574,'Medical Examinations'!$A$1:$P$2336,16,FALSE)</f>
        <v>Normal</v>
      </c>
      <c r="L1574" s="12">
        <f>VLOOKUP($A1574,'Hospitalisation Details'!$A$1:$U$2344,18,FALSE)</f>
        <v>35658</v>
      </c>
      <c r="M1574" s="21">
        <f>VLOOKUP($A1574,'Hospitalisation Details'!$A$1:$U$2344,21,FALSE)</f>
        <v>6389.53</v>
      </c>
      <c r="N1574" s="9" t="str">
        <f>VLOOKUP($A1574,'Hospitalisation Details'!$A$1:$U$2344,14,FALSE)</f>
        <v>tier - 2</v>
      </c>
      <c r="O1574" s="9" t="str">
        <f>VLOOKUP($A1574,'Hospitalisation Details'!$A$1:$U$2344,15,FALSE)</f>
        <v>tier - 2</v>
      </c>
      <c r="P1574" s="9" t="str">
        <f>VLOOKUP($A1574,'Hospitalisation Details'!$A$1:$U$2344,16,FALSE)</f>
        <v>R1021</v>
      </c>
      <c r="Q1574" s="9">
        <f>VLOOKUP($A1574,'Hospitalisation Details'!$A$1:$U$2344,20,FALSE)</f>
        <v>25</v>
      </c>
    </row>
    <row r="1575" spans="1:17" ht="15.75" x14ac:dyDescent="0.25">
      <c r="A1575" s="10" t="s">
        <v>797</v>
      </c>
      <c r="B1575" s="7" t="str">
        <f>VLOOKUP($A1575,'Customer Names'!$A$1:$E$2336,4,FALSE)</f>
        <v xml:space="preserve">  Jerry D</v>
      </c>
      <c r="C1575" s="7">
        <f>VLOOKUP($A1575,'Medical Examinations'!$A$1:$P$2336,2,FALSE)</f>
        <v>26.315000000000001</v>
      </c>
      <c r="D1575" s="7">
        <f>VLOOKUP($A1575,'Medical Examinations'!$A$1:$P$2336,3,FALSE)</f>
        <v>5.89</v>
      </c>
      <c r="E1575" s="7" t="str">
        <f>VLOOKUP($A1575,'Medical Examinations'!$A$1:$P$2336,13,FALSE)</f>
        <v>No</v>
      </c>
      <c r="F1575" s="7" t="str">
        <f>VLOOKUP($A1575,'Medical Examinations'!$A$1:$P$2336,5,FALSE)</f>
        <v>No</v>
      </c>
      <c r="G1575" s="7" t="str">
        <f>VLOOKUP($A1575,'Medical Examinations'!$A$1:$P$2336,6,FALSE)</f>
        <v>No</v>
      </c>
      <c r="H1575" s="7" t="str">
        <f>VLOOKUP($A1575,'Medical Examinations'!$A$1:$P$2336,12,FALSE)</f>
        <v>0</v>
      </c>
      <c r="I1575" s="7" t="str">
        <f>VLOOKUP($A1575,'Medical Examinations'!$A$1:$P$2336,14,FALSE)</f>
        <v>No</v>
      </c>
      <c r="J1575" s="7" t="str">
        <f>VLOOKUP($A1575,'Medical Examinations'!$A$1:$P$2336,15,FALSE)</f>
        <v>Over weight</v>
      </c>
      <c r="K1575" s="7" t="str">
        <f>VLOOKUP($A1575,'Medical Examinations'!$A$1:$P$2336,16,FALSE)</f>
        <v>Prediabetes</v>
      </c>
      <c r="L1575" s="12">
        <f>VLOOKUP($A1575,'Hospitalisation Details'!$A$1:$U$2344,18,FALSE)</f>
        <v>30169</v>
      </c>
      <c r="M1575" s="21">
        <f>VLOOKUP($A1575,'Hospitalisation Details'!$A$1:$U$2344,21,FALSE)</f>
        <v>6389.38</v>
      </c>
      <c r="N1575" s="9" t="str">
        <f>VLOOKUP($A1575,'Hospitalisation Details'!$A$1:$U$2344,14,FALSE)</f>
        <v>tier - 1</v>
      </c>
      <c r="O1575" s="9" t="str">
        <f>VLOOKUP($A1575,'Hospitalisation Details'!$A$1:$U$2344,15,FALSE)</f>
        <v>tier - 2</v>
      </c>
      <c r="P1575" s="9" t="str">
        <f>VLOOKUP($A1575,'Hospitalisation Details'!$A$1:$U$2344,16,FALSE)</f>
        <v>R1012</v>
      </c>
      <c r="Q1575" s="9">
        <f>VLOOKUP($A1575,'Hospitalisation Details'!$A$1:$U$2344,20,FALSE)</f>
        <v>40</v>
      </c>
    </row>
    <row r="1576" spans="1:17" ht="15.75" x14ac:dyDescent="0.25">
      <c r="A1576" s="10" t="s">
        <v>796</v>
      </c>
      <c r="B1576" s="7" t="str">
        <f>VLOOKUP($A1576,'Customer Names'!$A$1:$E$2336,4,FALSE)</f>
        <v xml:space="preserve">  Eric A</v>
      </c>
      <c r="C1576" s="7">
        <f>VLOOKUP($A1576,'Medical Examinations'!$A$1:$P$2336,2,FALSE)</f>
        <v>19.79</v>
      </c>
      <c r="D1576" s="7">
        <f>VLOOKUP($A1576,'Medical Examinations'!$A$1:$P$2336,3,FALSE)</f>
        <v>4.8099999999999996</v>
      </c>
      <c r="E1576" s="7" t="str">
        <f>VLOOKUP($A1576,'Medical Examinations'!$A$1:$P$2336,13,FALSE)</f>
        <v>Yes</v>
      </c>
      <c r="F1576" s="7" t="str">
        <f>VLOOKUP($A1576,'Medical Examinations'!$A$1:$P$2336,5,FALSE)</f>
        <v>No</v>
      </c>
      <c r="G1576" s="7" t="str">
        <f>VLOOKUP($A1576,'Medical Examinations'!$A$1:$P$2336,6,FALSE)</f>
        <v>No</v>
      </c>
      <c r="H1576" s="7" t="str">
        <f>VLOOKUP($A1576,'Medical Examinations'!$A$1:$P$2336,12,FALSE)</f>
        <v>0</v>
      </c>
      <c r="I1576" s="7" t="str">
        <f>VLOOKUP($A1576,'Medical Examinations'!$A$1:$P$2336,14,FALSE)</f>
        <v>No</v>
      </c>
      <c r="J1576" s="7" t="str">
        <f>VLOOKUP($A1576,'Medical Examinations'!$A$1:$P$2336,15,FALSE)</f>
        <v>Normal weight</v>
      </c>
      <c r="K1576" s="7" t="str">
        <f>VLOOKUP($A1576,'Medical Examinations'!$A$1:$P$2336,16,FALSE)</f>
        <v>Normal</v>
      </c>
      <c r="L1576" s="12">
        <f>VLOOKUP($A1576,'Hospitalisation Details'!$A$1:$U$2344,18,FALSE)</f>
        <v>28082</v>
      </c>
      <c r="M1576" s="21">
        <f>VLOOKUP($A1576,'Hospitalisation Details'!$A$1:$U$2344,21,FALSE)</f>
        <v>6374.16</v>
      </c>
      <c r="N1576" s="9" t="str">
        <f>VLOOKUP($A1576,'Hospitalisation Details'!$A$1:$U$2344,14,FALSE)</f>
        <v>tier - 2</v>
      </c>
      <c r="O1576" s="9" t="str">
        <f>VLOOKUP($A1576,'Hospitalisation Details'!$A$1:$U$2344,15,FALSE)</f>
        <v>tier - 2</v>
      </c>
      <c r="P1576" s="9" t="str">
        <f>VLOOKUP($A1576,'Hospitalisation Details'!$A$1:$U$2344,16,FALSE)</f>
        <v>R1013</v>
      </c>
      <c r="Q1576" s="9">
        <f>VLOOKUP($A1576,'Hospitalisation Details'!$A$1:$U$2344,20,FALSE)</f>
        <v>46</v>
      </c>
    </row>
    <row r="1577" spans="1:17" ht="15.75" x14ac:dyDescent="0.25">
      <c r="A1577" s="10" t="s">
        <v>795</v>
      </c>
      <c r="B1577" s="7" t="str">
        <f>VLOOKUP($A1577,'Customer Names'!$A$1:$E$2336,4,FALSE)</f>
        <v xml:space="preserve">  Cathi</v>
      </c>
      <c r="C1577" s="7">
        <f>VLOOKUP($A1577,'Medical Examinations'!$A$1:$P$2336,2,FALSE)</f>
        <v>40.564999999999998</v>
      </c>
      <c r="D1577" s="7">
        <f>VLOOKUP($A1577,'Medical Examinations'!$A$1:$P$2336,3,FALSE)</f>
        <v>5.66</v>
      </c>
      <c r="E1577" s="7" t="str">
        <f>VLOOKUP($A1577,'Medical Examinations'!$A$1:$P$2336,13,FALSE)</f>
        <v>No</v>
      </c>
      <c r="F1577" s="7" t="str">
        <f>VLOOKUP($A1577,'Medical Examinations'!$A$1:$P$2336,5,FALSE)</f>
        <v>No</v>
      </c>
      <c r="G1577" s="7" t="str">
        <f>VLOOKUP($A1577,'Medical Examinations'!$A$1:$P$2336,6,FALSE)</f>
        <v>No</v>
      </c>
      <c r="H1577" s="7">
        <f>VLOOKUP($A1577,'Medical Examinations'!$A$1:$P$2336,12,FALSE)</f>
        <v>1</v>
      </c>
      <c r="I1577" s="7" t="str">
        <f>VLOOKUP($A1577,'Medical Examinations'!$A$1:$P$2336,14,FALSE)</f>
        <v>No</v>
      </c>
      <c r="J1577" s="7" t="str">
        <f>VLOOKUP($A1577,'Medical Examinations'!$A$1:$P$2336,15,FALSE)</f>
        <v>Obesity</v>
      </c>
      <c r="K1577" s="7" t="str">
        <f>VLOOKUP($A1577,'Medical Examinations'!$A$1:$P$2336,16,FALSE)</f>
        <v>Normal</v>
      </c>
      <c r="L1577" s="12">
        <f>VLOOKUP($A1577,'Hospitalisation Details'!$A$1:$U$2344,18,FALSE)</f>
        <v>30907</v>
      </c>
      <c r="M1577" s="21">
        <f>VLOOKUP($A1577,'Hospitalisation Details'!$A$1:$U$2344,21,FALSE)</f>
        <v>6373.56</v>
      </c>
      <c r="N1577" s="9" t="str">
        <f>VLOOKUP($A1577,'Hospitalisation Details'!$A$1:$U$2344,14,FALSE)</f>
        <v>tier - 2</v>
      </c>
      <c r="O1577" s="9" t="str">
        <f>VLOOKUP($A1577,'Hospitalisation Details'!$A$1:$U$2344,15,FALSE)</f>
        <v>tier - 1</v>
      </c>
      <c r="P1577" s="9" t="str">
        <f>VLOOKUP($A1577,'Hospitalisation Details'!$A$1:$U$2344,16,FALSE)</f>
        <v>R1012</v>
      </c>
      <c r="Q1577" s="9">
        <f>VLOOKUP($A1577,'Hospitalisation Details'!$A$1:$U$2344,20,FALSE)</f>
        <v>38</v>
      </c>
    </row>
    <row r="1578" spans="1:17" ht="15.75" x14ac:dyDescent="0.25">
      <c r="A1578" s="10" t="s">
        <v>794</v>
      </c>
      <c r="B1578" s="7" t="str">
        <f>VLOOKUP($A1578,'Customer Names'!$A$1:$E$2336,4,FALSE)</f>
        <v xml:space="preserve">  Alex M</v>
      </c>
      <c r="C1578" s="7">
        <f>VLOOKUP($A1578,'Medical Examinations'!$A$1:$P$2336,2,FALSE)</f>
        <v>18.03</v>
      </c>
      <c r="D1578" s="7">
        <f>VLOOKUP($A1578,'Medical Examinations'!$A$1:$P$2336,3,FALSE)</f>
        <v>10.66</v>
      </c>
      <c r="E1578" s="7" t="str">
        <f>VLOOKUP($A1578,'Medical Examinations'!$A$1:$P$2336,13,FALSE)</f>
        <v>Yes</v>
      </c>
      <c r="F1578" s="7" t="str">
        <f>VLOOKUP($A1578,'Medical Examinations'!$A$1:$P$2336,5,FALSE)</f>
        <v>No</v>
      </c>
      <c r="G1578" s="7" t="str">
        <f>VLOOKUP($A1578,'Medical Examinations'!$A$1:$P$2336,6,FALSE)</f>
        <v>No</v>
      </c>
      <c r="H1578" s="7">
        <f>VLOOKUP($A1578,'Medical Examinations'!$A$1:$P$2336,12,FALSE)</f>
        <v>2</v>
      </c>
      <c r="I1578" s="7" t="str">
        <f>VLOOKUP($A1578,'Medical Examinations'!$A$1:$P$2336,14,FALSE)</f>
        <v>No</v>
      </c>
      <c r="J1578" s="7" t="str">
        <f>VLOOKUP($A1578,'Medical Examinations'!$A$1:$P$2336,15,FALSE)</f>
        <v>Underweight</v>
      </c>
      <c r="K1578" s="7" t="str">
        <f>VLOOKUP($A1578,'Medical Examinations'!$A$1:$P$2336,16,FALSE)</f>
        <v>Diabetes</v>
      </c>
      <c r="L1578" s="12">
        <f>VLOOKUP($A1578,'Hospitalisation Details'!$A$1:$U$2344,18,FALSE)</f>
        <v>25881</v>
      </c>
      <c r="M1578" s="21">
        <f>VLOOKUP($A1578,'Hospitalisation Details'!$A$1:$U$2344,21,FALSE)</f>
        <v>6367.31</v>
      </c>
      <c r="N1578" s="9" t="str">
        <f>VLOOKUP($A1578,'Hospitalisation Details'!$A$1:$U$2344,14,FALSE)</f>
        <v>tier - 2</v>
      </c>
      <c r="O1578" s="9" t="str">
        <f>VLOOKUP($A1578,'Hospitalisation Details'!$A$1:$U$2344,15,FALSE)</f>
        <v>tier - 1</v>
      </c>
      <c r="P1578" s="9" t="str">
        <f>VLOOKUP($A1578,'Hospitalisation Details'!$A$1:$U$2344,16,FALSE)</f>
        <v>R1013</v>
      </c>
      <c r="Q1578" s="9">
        <f>VLOOKUP($A1578,'Hospitalisation Details'!$A$1:$U$2344,20,FALSE)</f>
        <v>52</v>
      </c>
    </row>
    <row r="1579" spans="1:17" ht="15.75" x14ac:dyDescent="0.25">
      <c r="A1579" s="10" t="s">
        <v>793</v>
      </c>
      <c r="B1579" s="7" t="str">
        <f>VLOOKUP($A1579,'Customer Names'!$A$1:$E$2336,4,FALSE)</f>
        <v xml:space="preserve">  Liang</v>
      </c>
      <c r="C1579" s="7">
        <f>VLOOKUP($A1579,'Medical Examinations'!$A$1:$P$2336,2,FALSE)</f>
        <v>34.65</v>
      </c>
      <c r="D1579" s="7">
        <f>VLOOKUP($A1579,'Medical Examinations'!$A$1:$P$2336,3,FALSE)</f>
        <v>5.98</v>
      </c>
      <c r="E1579" s="7" t="str">
        <f>VLOOKUP($A1579,'Medical Examinations'!$A$1:$P$2336,13,FALSE)</f>
        <v>Yes</v>
      </c>
      <c r="F1579" s="7" t="str">
        <f>VLOOKUP($A1579,'Medical Examinations'!$A$1:$P$2336,5,FALSE)</f>
        <v>No</v>
      </c>
      <c r="G1579" s="7" t="str">
        <f>VLOOKUP($A1579,'Medical Examinations'!$A$1:$P$2336,6,FALSE)</f>
        <v>No</v>
      </c>
      <c r="H1579" s="7" t="str">
        <f>VLOOKUP($A1579,'Medical Examinations'!$A$1:$P$2336,12,FALSE)</f>
        <v>0</v>
      </c>
      <c r="I1579" s="7" t="str">
        <f>VLOOKUP($A1579,'Medical Examinations'!$A$1:$P$2336,14,FALSE)</f>
        <v>No</v>
      </c>
      <c r="J1579" s="7" t="str">
        <f>VLOOKUP($A1579,'Medical Examinations'!$A$1:$P$2336,15,FALSE)</f>
        <v>Obesity</v>
      </c>
      <c r="K1579" s="7" t="str">
        <f>VLOOKUP($A1579,'Medical Examinations'!$A$1:$P$2336,16,FALSE)</f>
        <v>Prediabetes</v>
      </c>
      <c r="L1579" s="12">
        <f>VLOOKUP($A1579,'Hospitalisation Details'!$A$1:$U$2344,18,FALSE)</f>
        <v>35253</v>
      </c>
      <c r="M1579" s="21">
        <f>VLOOKUP($A1579,'Hospitalisation Details'!$A$1:$U$2344,21,FALSE)</f>
        <v>6361.47</v>
      </c>
      <c r="N1579" s="9" t="str">
        <f>VLOOKUP($A1579,'Hospitalisation Details'!$A$1:$U$2344,14,FALSE)</f>
        <v>tier - 2</v>
      </c>
      <c r="O1579" s="9" t="str">
        <f>VLOOKUP($A1579,'Hospitalisation Details'!$A$1:$U$2344,15,FALSE)</f>
        <v>tier - 3</v>
      </c>
      <c r="P1579" s="9" t="str">
        <f>VLOOKUP($A1579,'Hospitalisation Details'!$A$1:$U$2344,16,FALSE)</f>
        <v>R1021</v>
      </c>
      <c r="Q1579" s="9">
        <f>VLOOKUP($A1579,'Hospitalisation Details'!$A$1:$U$2344,20,FALSE)</f>
        <v>26</v>
      </c>
    </row>
    <row r="1580" spans="1:17" ht="15.75" x14ac:dyDescent="0.25">
      <c r="A1580" s="10" t="s">
        <v>792</v>
      </c>
      <c r="B1580" s="7" t="str">
        <f>VLOOKUP($A1580,'Customer Names'!$A$1:$E$2336,4,FALSE)</f>
        <v xml:space="preserve">  Lexy</v>
      </c>
      <c r="C1580" s="7">
        <f>VLOOKUP($A1580,'Medical Examinations'!$A$1:$P$2336,2,FALSE)</f>
        <v>42.94</v>
      </c>
      <c r="D1580" s="7">
        <f>VLOOKUP($A1580,'Medical Examinations'!$A$1:$P$2336,3,FALSE)</f>
        <v>4.34</v>
      </c>
      <c r="E1580" s="7" t="str">
        <f>VLOOKUP($A1580,'Medical Examinations'!$A$1:$P$2336,13,FALSE)</f>
        <v>No</v>
      </c>
      <c r="F1580" s="7" t="str">
        <f>VLOOKUP($A1580,'Medical Examinations'!$A$1:$P$2336,5,FALSE)</f>
        <v>No</v>
      </c>
      <c r="G1580" s="7" t="str">
        <f>VLOOKUP($A1580,'Medical Examinations'!$A$1:$P$2336,6,FALSE)</f>
        <v>No</v>
      </c>
      <c r="H1580" s="7" t="str">
        <f>VLOOKUP($A1580,'Medical Examinations'!$A$1:$P$2336,12,FALSE)</f>
        <v>0</v>
      </c>
      <c r="I1580" s="7" t="str">
        <f>VLOOKUP($A1580,'Medical Examinations'!$A$1:$P$2336,14,FALSE)</f>
        <v>No</v>
      </c>
      <c r="J1580" s="7" t="str">
        <f>VLOOKUP($A1580,'Medical Examinations'!$A$1:$P$2336,15,FALSE)</f>
        <v>Obesity</v>
      </c>
      <c r="K1580" s="7" t="str">
        <f>VLOOKUP($A1580,'Medical Examinations'!$A$1:$P$2336,16,FALSE)</f>
        <v>Normal</v>
      </c>
      <c r="L1580" s="12">
        <f>VLOOKUP($A1580,'Hospitalisation Details'!$A$1:$U$2344,18,FALSE)</f>
        <v>32683</v>
      </c>
      <c r="M1580" s="21">
        <f>VLOOKUP($A1580,'Hospitalisation Details'!$A$1:$U$2344,21,FALSE)</f>
        <v>6360.99</v>
      </c>
      <c r="N1580" s="9" t="str">
        <f>VLOOKUP($A1580,'Hospitalisation Details'!$A$1:$U$2344,14,FALSE)</f>
        <v>tier - 2</v>
      </c>
      <c r="O1580" s="9" t="str">
        <f>VLOOKUP($A1580,'Hospitalisation Details'!$A$1:$U$2344,15,FALSE)</f>
        <v>tier - 2</v>
      </c>
      <c r="P1580" s="9" t="str">
        <f>VLOOKUP($A1580,'Hospitalisation Details'!$A$1:$U$2344,16,FALSE)</f>
        <v>R1012</v>
      </c>
      <c r="Q1580" s="9">
        <f>VLOOKUP($A1580,'Hospitalisation Details'!$A$1:$U$2344,20,FALSE)</f>
        <v>33</v>
      </c>
    </row>
    <row r="1581" spans="1:17" ht="15.75" x14ac:dyDescent="0.25">
      <c r="A1581" s="10" t="s">
        <v>791</v>
      </c>
      <c r="B1581" s="7" t="str">
        <f>VLOOKUP($A1581,'Customer Names'!$A$1:$E$2336,4,FALSE)</f>
        <v xml:space="preserve">  Michael</v>
      </c>
      <c r="C1581" s="7">
        <f>VLOOKUP($A1581,'Medical Examinations'!$A$1:$P$2336,2,FALSE)</f>
        <v>31.254999999999999</v>
      </c>
      <c r="D1581" s="7">
        <f>VLOOKUP($A1581,'Medical Examinations'!$A$1:$P$2336,3,FALSE)</f>
        <v>5.17</v>
      </c>
      <c r="E1581" s="7" t="str">
        <f>VLOOKUP($A1581,'Medical Examinations'!$A$1:$P$2336,13,FALSE)</f>
        <v>No</v>
      </c>
      <c r="F1581" s="7" t="str">
        <f>VLOOKUP($A1581,'Medical Examinations'!$A$1:$P$2336,5,FALSE)</f>
        <v>No</v>
      </c>
      <c r="G1581" s="7" t="str">
        <f>VLOOKUP($A1581,'Medical Examinations'!$A$1:$P$2336,6,FALSE)</f>
        <v>No</v>
      </c>
      <c r="H1581" s="7" t="str">
        <f>VLOOKUP($A1581,'Medical Examinations'!$A$1:$P$2336,12,FALSE)</f>
        <v>0</v>
      </c>
      <c r="I1581" s="7" t="str">
        <f>VLOOKUP($A1581,'Medical Examinations'!$A$1:$P$2336,14,FALSE)</f>
        <v>No</v>
      </c>
      <c r="J1581" s="7" t="str">
        <f>VLOOKUP($A1581,'Medical Examinations'!$A$1:$P$2336,15,FALSE)</f>
        <v>Obesity</v>
      </c>
      <c r="K1581" s="7" t="str">
        <f>VLOOKUP($A1581,'Medical Examinations'!$A$1:$P$2336,16,FALSE)</f>
        <v>Normal</v>
      </c>
      <c r="L1581" s="12">
        <f>VLOOKUP($A1581,'Hospitalisation Details'!$A$1:$U$2344,18,FALSE)</f>
        <v>29524</v>
      </c>
      <c r="M1581" s="21">
        <f>VLOOKUP($A1581,'Hospitalisation Details'!$A$1:$U$2344,21,FALSE)</f>
        <v>6358.78</v>
      </c>
      <c r="N1581" s="9" t="str">
        <f>VLOOKUP($A1581,'Hospitalisation Details'!$A$1:$U$2344,14,FALSE)</f>
        <v>tier - 2</v>
      </c>
      <c r="O1581" s="9" t="str">
        <f>VLOOKUP($A1581,'Hospitalisation Details'!$A$1:$U$2344,15,FALSE)</f>
        <v>tier - 1</v>
      </c>
      <c r="P1581" s="9" t="str">
        <f>VLOOKUP($A1581,'Hospitalisation Details'!$A$1:$U$2344,16,FALSE)</f>
        <v>R1012</v>
      </c>
      <c r="Q1581" s="9">
        <f>VLOOKUP($A1581,'Hospitalisation Details'!$A$1:$U$2344,20,FALSE)</f>
        <v>42</v>
      </c>
    </row>
    <row r="1582" spans="1:17" ht="15.75" x14ac:dyDescent="0.25">
      <c r="A1582" s="10" t="s">
        <v>790</v>
      </c>
      <c r="B1582" s="7" t="str">
        <f>VLOOKUP($A1582,'Customer Names'!$A$1:$E$2336,4,FALSE)</f>
        <v xml:space="preserve">  Samuel L</v>
      </c>
      <c r="C1582" s="7">
        <f>VLOOKUP($A1582,'Medical Examinations'!$A$1:$P$2336,2,FALSE)</f>
        <v>45.43</v>
      </c>
      <c r="D1582" s="7">
        <f>VLOOKUP($A1582,'Medical Examinations'!$A$1:$P$2336,3,FALSE)</f>
        <v>4.2300000000000004</v>
      </c>
      <c r="E1582" s="7" t="str">
        <f>VLOOKUP($A1582,'Medical Examinations'!$A$1:$P$2336,13,FALSE)</f>
        <v>Yes</v>
      </c>
      <c r="F1582" s="7" t="str">
        <f>VLOOKUP($A1582,'Medical Examinations'!$A$1:$P$2336,5,FALSE)</f>
        <v>No</v>
      </c>
      <c r="G1582" s="7" t="str">
        <f>VLOOKUP($A1582,'Medical Examinations'!$A$1:$P$2336,6,FALSE)</f>
        <v>Yes</v>
      </c>
      <c r="H1582" s="7">
        <f>VLOOKUP($A1582,'Medical Examinations'!$A$1:$P$2336,12,FALSE)</f>
        <v>1</v>
      </c>
      <c r="I1582" s="7" t="str">
        <f>VLOOKUP($A1582,'Medical Examinations'!$A$1:$P$2336,14,FALSE)</f>
        <v>No</v>
      </c>
      <c r="J1582" s="7" t="str">
        <f>VLOOKUP($A1582,'Medical Examinations'!$A$1:$P$2336,15,FALSE)</f>
        <v>Obesity</v>
      </c>
      <c r="K1582" s="7" t="str">
        <f>VLOOKUP($A1582,'Medical Examinations'!$A$1:$P$2336,16,FALSE)</f>
        <v>Normal</v>
      </c>
      <c r="L1582" s="12">
        <f>VLOOKUP($A1582,'Hospitalisation Details'!$A$1:$U$2344,18,FALSE)</f>
        <v>30547</v>
      </c>
      <c r="M1582" s="21">
        <f>VLOOKUP($A1582,'Hospitalisation Details'!$A$1:$U$2344,21,FALSE)</f>
        <v>6356.27</v>
      </c>
      <c r="N1582" s="9" t="str">
        <f>VLOOKUP($A1582,'Hospitalisation Details'!$A$1:$U$2344,14,FALSE)</f>
        <v>tier - 3</v>
      </c>
      <c r="O1582" s="9" t="str">
        <f>VLOOKUP($A1582,'Hospitalisation Details'!$A$1:$U$2344,15,FALSE)</f>
        <v>tier - 2</v>
      </c>
      <c r="P1582" s="9" t="str">
        <f>VLOOKUP($A1582,'Hospitalisation Details'!$A$1:$U$2344,16,FALSE)</f>
        <v>R1013</v>
      </c>
      <c r="Q1582" s="9">
        <f>VLOOKUP($A1582,'Hospitalisation Details'!$A$1:$U$2344,20,FALSE)</f>
        <v>39</v>
      </c>
    </row>
    <row r="1583" spans="1:17" ht="15.75" x14ac:dyDescent="0.25">
      <c r="A1583" s="10" t="s">
        <v>789</v>
      </c>
      <c r="B1583" s="7" t="str">
        <f>VLOOKUP($A1583,'Customer Names'!$A$1:$E$2336,4,FALSE)</f>
        <v xml:space="preserve">  Spencer A</v>
      </c>
      <c r="C1583" s="7">
        <f>VLOOKUP($A1583,'Medical Examinations'!$A$1:$P$2336,2,FALSE)</f>
        <v>32.340000000000003</v>
      </c>
      <c r="D1583" s="7">
        <f>VLOOKUP($A1583,'Medical Examinations'!$A$1:$P$2336,3,FALSE)</f>
        <v>4.88</v>
      </c>
      <c r="E1583" s="7" t="str">
        <f>VLOOKUP($A1583,'Medical Examinations'!$A$1:$P$2336,13,FALSE)</f>
        <v>Yes</v>
      </c>
      <c r="F1583" s="7" t="str">
        <f>VLOOKUP($A1583,'Medical Examinations'!$A$1:$P$2336,5,FALSE)</f>
        <v>No</v>
      </c>
      <c r="G1583" s="7" t="str">
        <f>VLOOKUP($A1583,'Medical Examinations'!$A$1:$P$2336,6,FALSE)</f>
        <v>Yes</v>
      </c>
      <c r="H1583" s="7">
        <f>VLOOKUP($A1583,'Medical Examinations'!$A$1:$P$2336,12,FALSE)</f>
        <v>1</v>
      </c>
      <c r="I1583" s="7" t="str">
        <f>VLOOKUP($A1583,'Medical Examinations'!$A$1:$P$2336,14,FALSE)</f>
        <v>No</v>
      </c>
      <c r="J1583" s="7" t="str">
        <f>VLOOKUP($A1583,'Medical Examinations'!$A$1:$P$2336,15,FALSE)</f>
        <v>Obesity</v>
      </c>
      <c r="K1583" s="7" t="str">
        <f>VLOOKUP($A1583,'Medical Examinations'!$A$1:$P$2336,16,FALSE)</f>
        <v>Normal</v>
      </c>
      <c r="L1583" s="12">
        <f>VLOOKUP($A1583,'Hospitalisation Details'!$A$1:$U$2344,18,FALSE)</f>
        <v>30610</v>
      </c>
      <c r="M1583" s="21">
        <f>VLOOKUP($A1583,'Hospitalisation Details'!$A$1:$U$2344,21,FALSE)</f>
        <v>6338.08</v>
      </c>
      <c r="N1583" s="9" t="str">
        <f>VLOOKUP($A1583,'Hospitalisation Details'!$A$1:$U$2344,14,FALSE)</f>
        <v>tier - 2</v>
      </c>
      <c r="O1583" s="9" t="str">
        <f>VLOOKUP($A1583,'Hospitalisation Details'!$A$1:$U$2344,15,FALSE)</f>
        <v>tier - 1</v>
      </c>
      <c r="P1583" s="9" t="str">
        <f>VLOOKUP($A1583,'Hospitalisation Details'!$A$1:$U$2344,16,FALSE)</f>
        <v>R1013</v>
      </c>
      <c r="Q1583" s="9">
        <f>VLOOKUP($A1583,'Hospitalisation Details'!$A$1:$U$2344,20,FALSE)</f>
        <v>39</v>
      </c>
    </row>
    <row r="1584" spans="1:17" ht="15.75" x14ac:dyDescent="0.25">
      <c r="A1584" s="10" t="s">
        <v>788</v>
      </c>
      <c r="B1584" s="7" t="str">
        <f>VLOOKUP($A1584,'Customer Names'!$A$1:$E$2336,4,FALSE)</f>
        <v xml:space="preserve">  Rochelle</v>
      </c>
      <c r="C1584" s="7">
        <f>VLOOKUP($A1584,'Medical Examinations'!$A$1:$P$2336,2,FALSE)</f>
        <v>25.46</v>
      </c>
      <c r="D1584" s="7">
        <f>VLOOKUP($A1584,'Medical Examinations'!$A$1:$P$2336,3,FALSE)</f>
        <v>9.7100000000000009</v>
      </c>
      <c r="E1584" s="7" t="str">
        <f>VLOOKUP($A1584,'Medical Examinations'!$A$1:$P$2336,13,FALSE)</f>
        <v>Yes</v>
      </c>
      <c r="F1584" s="7" t="str">
        <f>VLOOKUP($A1584,'Medical Examinations'!$A$1:$P$2336,5,FALSE)</f>
        <v>No</v>
      </c>
      <c r="G1584" s="7" t="str">
        <f>VLOOKUP($A1584,'Medical Examinations'!$A$1:$P$2336,6,FALSE)</f>
        <v>No</v>
      </c>
      <c r="H1584" s="7">
        <f>VLOOKUP($A1584,'Medical Examinations'!$A$1:$P$2336,12,FALSE)</f>
        <v>1</v>
      </c>
      <c r="I1584" s="7" t="str">
        <f>VLOOKUP($A1584,'Medical Examinations'!$A$1:$P$2336,14,FALSE)</f>
        <v>No</v>
      </c>
      <c r="J1584" s="7" t="str">
        <f>VLOOKUP($A1584,'Medical Examinations'!$A$1:$P$2336,15,FALSE)</f>
        <v>Over weight</v>
      </c>
      <c r="K1584" s="7" t="str">
        <f>VLOOKUP($A1584,'Medical Examinations'!$A$1:$P$2336,16,FALSE)</f>
        <v>Diabetes</v>
      </c>
      <c r="L1584" s="12">
        <f>VLOOKUP($A1584,'Hospitalisation Details'!$A$1:$U$2344,18,FALSE)</f>
        <v>31680</v>
      </c>
      <c r="M1584" s="21">
        <f>VLOOKUP($A1584,'Hospitalisation Details'!$A$1:$U$2344,21,FALSE)</f>
        <v>6335.64</v>
      </c>
      <c r="N1584" s="9" t="str">
        <f>VLOOKUP($A1584,'Hospitalisation Details'!$A$1:$U$2344,14,FALSE)</f>
        <v>tier - 2</v>
      </c>
      <c r="O1584" s="9" t="str">
        <f>VLOOKUP($A1584,'Hospitalisation Details'!$A$1:$U$2344,15,FALSE)</f>
        <v>tier - 2</v>
      </c>
      <c r="P1584" s="9" t="str">
        <f>VLOOKUP($A1584,'Hospitalisation Details'!$A$1:$U$2344,16,FALSE)</f>
        <v>R1013</v>
      </c>
      <c r="Q1584" s="9">
        <f>VLOOKUP($A1584,'Hospitalisation Details'!$A$1:$U$2344,20,FALSE)</f>
        <v>36</v>
      </c>
    </row>
    <row r="1585" spans="1:17" ht="15.75" x14ac:dyDescent="0.25">
      <c r="A1585" s="10" t="s">
        <v>787</v>
      </c>
      <c r="B1585" s="7" t="str">
        <f>VLOOKUP($A1585,'Customer Names'!$A$1:$E$2336,4,FALSE)</f>
        <v xml:space="preserve">  Paula</v>
      </c>
      <c r="C1585" s="7">
        <f>VLOOKUP($A1585,'Medical Examinations'!$A$1:$P$2336,2,FALSE)</f>
        <v>37.145000000000003</v>
      </c>
      <c r="D1585" s="7">
        <f>VLOOKUP($A1585,'Medical Examinations'!$A$1:$P$2336,3,FALSE)</f>
        <v>5.32</v>
      </c>
      <c r="E1585" s="7" t="str">
        <f>VLOOKUP($A1585,'Medical Examinations'!$A$1:$P$2336,13,FALSE)</f>
        <v>No</v>
      </c>
      <c r="F1585" s="7" t="str">
        <f>VLOOKUP($A1585,'Medical Examinations'!$A$1:$P$2336,5,FALSE)</f>
        <v>No</v>
      </c>
      <c r="G1585" s="7" t="str">
        <f>VLOOKUP($A1585,'Medical Examinations'!$A$1:$P$2336,6,FALSE)</f>
        <v>No</v>
      </c>
      <c r="H1585" s="7" t="str">
        <f>VLOOKUP($A1585,'Medical Examinations'!$A$1:$P$2336,12,FALSE)</f>
        <v>0</v>
      </c>
      <c r="I1585" s="7" t="str">
        <f>VLOOKUP($A1585,'Medical Examinations'!$A$1:$P$2336,14,FALSE)</f>
        <v>No</v>
      </c>
      <c r="J1585" s="7" t="str">
        <f>VLOOKUP($A1585,'Medical Examinations'!$A$1:$P$2336,15,FALSE)</f>
        <v>Obesity</v>
      </c>
      <c r="K1585" s="7" t="str">
        <f>VLOOKUP($A1585,'Medical Examinations'!$A$1:$P$2336,16,FALSE)</f>
        <v>Normal</v>
      </c>
      <c r="L1585" s="12">
        <f>VLOOKUP($A1585,'Hospitalisation Details'!$A$1:$U$2344,18,FALSE)</f>
        <v>33098</v>
      </c>
      <c r="M1585" s="21">
        <f>VLOOKUP($A1585,'Hospitalisation Details'!$A$1:$U$2344,21,FALSE)</f>
        <v>6334.34</v>
      </c>
      <c r="N1585" s="9" t="str">
        <f>VLOOKUP($A1585,'Hospitalisation Details'!$A$1:$U$2344,14,FALSE)</f>
        <v>tier - 2</v>
      </c>
      <c r="O1585" s="9" t="str">
        <f>VLOOKUP($A1585,'Hospitalisation Details'!$A$1:$U$2344,15,FALSE)</f>
        <v>tier - 2</v>
      </c>
      <c r="P1585" s="9" t="str">
        <f>VLOOKUP($A1585,'Hospitalisation Details'!$A$1:$U$2344,16,FALSE)</f>
        <v>R1024</v>
      </c>
      <c r="Q1585" s="9">
        <f>VLOOKUP($A1585,'Hospitalisation Details'!$A$1:$U$2344,20,FALSE)</f>
        <v>32</v>
      </c>
    </row>
    <row r="1586" spans="1:17" ht="15.75" x14ac:dyDescent="0.25">
      <c r="A1586" s="10" t="s">
        <v>786</v>
      </c>
      <c r="B1586" s="7" t="str">
        <f>VLOOKUP($A1586,'Customer Names'!$A$1:$E$2336,4,FALSE)</f>
        <v xml:space="preserve">  Madeline E</v>
      </c>
      <c r="C1586" s="7">
        <f>VLOOKUP($A1586,'Medical Examinations'!$A$1:$P$2336,2,FALSE)</f>
        <v>30.8</v>
      </c>
      <c r="D1586" s="7">
        <f>VLOOKUP($A1586,'Medical Examinations'!$A$1:$P$2336,3,FALSE)</f>
        <v>5.83</v>
      </c>
      <c r="E1586" s="7" t="str">
        <f>VLOOKUP($A1586,'Medical Examinations'!$A$1:$P$2336,13,FALSE)</f>
        <v>Yes</v>
      </c>
      <c r="F1586" s="7" t="str">
        <f>VLOOKUP($A1586,'Medical Examinations'!$A$1:$P$2336,5,FALSE)</f>
        <v>No</v>
      </c>
      <c r="G1586" s="7" t="str">
        <f>VLOOKUP($A1586,'Medical Examinations'!$A$1:$P$2336,6,FALSE)</f>
        <v>No</v>
      </c>
      <c r="H1586" s="7" t="str">
        <f>VLOOKUP($A1586,'Medical Examinations'!$A$1:$P$2336,12,FALSE)</f>
        <v>0</v>
      </c>
      <c r="I1586" s="7" t="str">
        <f>VLOOKUP($A1586,'Medical Examinations'!$A$1:$P$2336,14,FALSE)</f>
        <v>No</v>
      </c>
      <c r="J1586" s="7" t="str">
        <f>VLOOKUP($A1586,'Medical Examinations'!$A$1:$P$2336,15,FALSE)</f>
        <v>Obesity</v>
      </c>
      <c r="K1586" s="7" t="str">
        <f>VLOOKUP($A1586,'Medical Examinations'!$A$1:$P$2336,16,FALSE)</f>
        <v>Prediabetes</v>
      </c>
      <c r="L1586" s="12">
        <f>VLOOKUP($A1586,'Hospitalisation Details'!$A$1:$U$2344,18,FALSE)</f>
        <v>31396</v>
      </c>
      <c r="M1586" s="21">
        <f>VLOOKUP($A1586,'Hospitalisation Details'!$A$1:$U$2344,21,FALSE)</f>
        <v>6313.76</v>
      </c>
      <c r="N1586" s="9" t="str">
        <f>VLOOKUP($A1586,'Hospitalisation Details'!$A$1:$U$2344,14,FALSE)</f>
        <v>tier - 2</v>
      </c>
      <c r="O1586" s="9" t="str">
        <f>VLOOKUP($A1586,'Hospitalisation Details'!$A$1:$U$2344,15,FALSE)</f>
        <v>tier - 1</v>
      </c>
      <c r="P1586" s="9" t="str">
        <f>VLOOKUP($A1586,'Hospitalisation Details'!$A$1:$U$2344,16,FALSE)</f>
        <v>R1013</v>
      </c>
      <c r="Q1586" s="9">
        <f>VLOOKUP($A1586,'Hospitalisation Details'!$A$1:$U$2344,20,FALSE)</f>
        <v>37</v>
      </c>
    </row>
    <row r="1587" spans="1:17" ht="15.75" x14ac:dyDescent="0.25">
      <c r="A1587" s="10" t="s">
        <v>785</v>
      </c>
      <c r="B1587" s="7" t="str">
        <f>VLOOKUP($A1587,'Customer Names'!$A$1:$E$2336,4,FALSE)</f>
        <v xml:space="preserve">  Maria Isabel</v>
      </c>
      <c r="C1587" s="7">
        <f>VLOOKUP($A1587,'Medical Examinations'!$A$1:$P$2336,2,FALSE)</f>
        <v>29.5</v>
      </c>
      <c r="D1587" s="7">
        <f>VLOOKUP($A1587,'Medical Examinations'!$A$1:$P$2336,3,FALSE)</f>
        <v>5.54</v>
      </c>
      <c r="E1587" s="7" t="str">
        <f>VLOOKUP($A1587,'Medical Examinations'!$A$1:$P$2336,13,FALSE)</f>
        <v>Yes</v>
      </c>
      <c r="F1587" s="7" t="str">
        <f>VLOOKUP($A1587,'Medical Examinations'!$A$1:$P$2336,5,FALSE)</f>
        <v>No</v>
      </c>
      <c r="G1587" s="7" t="str">
        <f>VLOOKUP($A1587,'Medical Examinations'!$A$1:$P$2336,6,FALSE)</f>
        <v>No</v>
      </c>
      <c r="H1587" s="7" t="str">
        <f>VLOOKUP($A1587,'Medical Examinations'!$A$1:$P$2336,12,FALSE)</f>
        <v>0</v>
      </c>
      <c r="I1587" s="7" t="str">
        <f>VLOOKUP($A1587,'Medical Examinations'!$A$1:$P$2336,14,FALSE)</f>
        <v>No</v>
      </c>
      <c r="J1587" s="7" t="str">
        <f>VLOOKUP($A1587,'Medical Examinations'!$A$1:$P$2336,15,FALSE)</f>
        <v>Over weight</v>
      </c>
      <c r="K1587" s="7" t="str">
        <f>VLOOKUP($A1587,'Medical Examinations'!$A$1:$P$2336,16,FALSE)</f>
        <v>Normal</v>
      </c>
      <c r="L1587" s="12">
        <f>VLOOKUP($A1587,'Hospitalisation Details'!$A$1:$U$2344,18,FALSE)</f>
        <v>31370</v>
      </c>
      <c r="M1587" s="21">
        <f>VLOOKUP($A1587,'Hospitalisation Details'!$A$1:$U$2344,21,FALSE)</f>
        <v>6311.95</v>
      </c>
      <c r="N1587" s="9" t="str">
        <f>VLOOKUP($A1587,'Hospitalisation Details'!$A$1:$U$2344,14,FALSE)</f>
        <v>tier - 2</v>
      </c>
      <c r="O1587" s="9" t="str">
        <f>VLOOKUP($A1587,'Hospitalisation Details'!$A$1:$U$2344,15,FALSE)</f>
        <v>tier - 1</v>
      </c>
      <c r="P1587" s="9" t="str">
        <f>VLOOKUP($A1587,'Hospitalisation Details'!$A$1:$U$2344,16,FALSE)</f>
        <v>R1011</v>
      </c>
      <c r="Q1587" s="9">
        <f>VLOOKUP($A1587,'Hospitalisation Details'!$A$1:$U$2344,20,FALSE)</f>
        <v>37</v>
      </c>
    </row>
    <row r="1588" spans="1:17" ht="15.75" x14ac:dyDescent="0.25">
      <c r="A1588" s="10" t="s">
        <v>784</v>
      </c>
      <c r="B1588" s="7" t="str">
        <f>VLOOKUP($A1588,'Customer Names'!$A$1:$E$2336,4,FALSE)</f>
        <v xml:space="preserve">  Arthur M</v>
      </c>
      <c r="C1588" s="7">
        <f>VLOOKUP($A1588,'Medical Examinations'!$A$1:$P$2336,2,FALSE)</f>
        <v>43.39</v>
      </c>
      <c r="D1588" s="7">
        <f>VLOOKUP($A1588,'Medical Examinations'!$A$1:$P$2336,3,FALSE)</f>
        <v>5.85</v>
      </c>
      <c r="E1588" s="7" t="str">
        <f>VLOOKUP($A1588,'Medical Examinations'!$A$1:$P$2336,13,FALSE)</f>
        <v>No</v>
      </c>
      <c r="F1588" s="7" t="str">
        <f>VLOOKUP($A1588,'Medical Examinations'!$A$1:$P$2336,5,FALSE)</f>
        <v>yes</v>
      </c>
      <c r="G1588" s="7" t="str">
        <f>VLOOKUP($A1588,'Medical Examinations'!$A$1:$P$2336,6,FALSE)</f>
        <v>No</v>
      </c>
      <c r="H1588" s="7">
        <f>VLOOKUP($A1588,'Medical Examinations'!$A$1:$P$2336,12,FALSE)</f>
        <v>1</v>
      </c>
      <c r="I1588" s="7" t="str">
        <f>VLOOKUP($A1588,'Medical Examinations'!$A$1:$P$2336,14,FALSE)</f>
        <v>No</v>
      </c>
      <c r="J1588" s="7" t="str">
        <f>VLOOKUP($A1588,'Medical Examinations'!$A$1:$P$2336,15,FALSE)</f>
        <v>Obesity</v>
      </c>
      <c r="K1588" s="7" t="str">
        <f>VLOOKUP($A1588,'Medical Examinations'!$A$1:$P$2336,16,FALSE)</f>
        <v>Prediabetes</v>
      </c>
      <c r="L1588" s="12">
        <f>VLOOKUP($A1588,'Hospitalisation Details'!$A$1:$U$2344,18,FALSE)</f>
        <v>38195</v>
      </c>
      <c r="M1588" s="21">
        <f>VLOOKUP($A1588,'Hospitalisation Details'!$A$1:$U$2344,21,FALSE)</f>
        <v>6311.11</v>
      </c>
      <c r="N1588" s="9" t="str">
        <f>VLOOKUP($A1588,'Hospitalisation Details'!$A$1:$U$2344,14,FALSE)</f>
        <v>tier - 2</v>
      </c>
      <c r="O1588" s="9" t="str">
        <f>VLOOKUP($A1588,'Hospitalisation Details'!$A$1:$U$2344,15,FALSE)</f>
        <v>tier - 2</v>
      </c>
      <c r="P1588" s="9" t="str">
        <f>VLOOKUP($A1588,'Hospitalisation Details'!$A$1:$U$2344,16,FALSE)</f>
        <v>R1011</v>
      </c>
      <c r="Q1588" s="9">
        <f>VLOOKUP($A1588,'Hospitalisation Details'!$A$1:$U$2344,20,FALSE)</f>
        <v>18</v>
      </c>
    </row>
    <row r="1589" spans="1:17" ht="15.75" x14ac:dyDescent="0.25">
      <c r="A1589" s="10" t="s">
        <v>783</v>
      </c>
      <c r="B1589" s="7" t="str">
        <f>VLOOKUP($A1589,'Customer Names'!$A$1:$E$2336,4,FALSE)</f>
        <v xml:space="preserve">  Joseph R</v>
      </c>
      <c r="C1589" s="7">
        <f>VLOOKUP($A1589,'Medical Examinations'!$A$1:$P$2336,2,FALSE)</f>
        <v>15.08</v>
      </c>
      <c r="D1589" s="7">
        <f>VLOOKUP($A1589,'Medical Examinations'!$A$1:$P$2336,3,FALSE)</f>
        <v>4.8499999999999996</v>
      </c>
      <c r="E1589" s="7" t="str">
        <f>VLOOKUP($A1589,'Medical Examinations'!$A$1:$P$2336,13,FALSE)</f>
        <v>Yes</v>
      </c>
      <c r="F1589" s="7" t="str">
        <f>VLOOKUP($A1589,'Medical Examinations'!$A$1:$P$2336,5,FALSE)</f>
        <v>No</v>
      </c>
      <c r="G1589" s="7" t="str">
        <f>VLOOKUP($A1589,'Medical Examinations'!$A$1:$P$2336,6,FALSE)</f>
        <v>Yes</v>
      </c>
      <c r="H1589" s="7">
        <f>VLOOKUP($A1589,'Medical Examinations'!$A$1:$P$2336,12,FALSE)</f>
        <v>1</v>
      </c>
      <c r="I1589" s="7" t="str">
        <f>VLOOKUP($A1589,'Medical Examinations'!$A$1:$P$2336,14,FALSE)</f>
        <v>No</v>
      </c>
      <c r="J1589" s="7" t="str">
        <f>VLOOKUP($A1589,'Medical Examinations'!$A$1:$P$2336,15,FALSE)</f>
        <v>Underweight</v>
      </c>
      <c r="K1589" s="7" t="str">
        <f>VLOOKUP($A1589,'Medical Examinations'!$A$1:$P$2336,16,FALSE)</f>
        <v>Normal</v>
      </c>
      <c r="L1589" s="12">
        <f>VLOOKUP($A1589,'Hospitalisation Details'!$A$1:$U$2344,18,FALSE)</f>
        <v>25450</v>
      </c>
      <c r="M1589" s="21">
        <f>VLOOKUP($A1589,'Hospitalisation Details'!$A$1:$U$2344,21,FALSE)</f>
        <v>6305.61</v>
      </c>
      <c r="N1589" s="9" t="str">
        <f>VLOOKUP($A1589,'Hospitalisation Details'!$A$1:$U$2344,14,FALSE)</f>
        <v>tier - 2</v>
      </c>
      <c r="O1589" s="9" t="str">
        <f>VLOOKUP($A1589,'Hospitalisation Details'!$A$1:$U$2344,15,FALSE)</f>
        <v>tier - 2</v>
      </c>
      <c r="P1589" s="9" t="str">
        <f>VLOOKUP($A1589,'Hospitalisation Details'!$A$1:$U$2344,16,FALSE)</f>
        <v>R1012</v>
      </c>
      <c r="Q1589" s="9">
        <f>VLOOKUP($A1589,'Hospitalisation Details'!$A$1:$U$2344,20,FALSE)</f>
        <v>53</v>
      </c>
    </row>
    <row r="1590" spans="1:17" ht="15.75" x14ac:dyDescent="0.25">
      <c r="A1590" s="10" t="s">
        <v>782</v>
      </c>
      <c r="B1590" s="7" t="str">
        <f>VLOOKUP($A1590,'Customer Names'!$A$1:$E$2336,4,FALSE)</f>
        <v xml:space="preserve">  Sachiko</v>
      </c>
      <c r="C1590" s="7">
        <f>VLOOKUP($A1590,'Medical Examinations'!$A$1:$P$2336,2,FALSE)</f>
        <v>20.48</v>
      </c>
      <c r="D1590" s="7">
        <f>VLOOKUP($A1590,'Medical Examinations'!$A$1:$P$2336,3,FALSE)</f>
        <v>11.09</v>
      </c>
      <c r="E1590" s="7" t="str">
        <f>VLOOKUP($A1590,'Medical Examinations'!$A$1:$P$2336,13,FALSE)</f>
        <v>No</v>
      </c>
      <c r="F1590" s="7" t="str">
        <f>VLOOKUP($A1590,'Medical Examinations'!$A$1:$P$2336,5,FALSE)</f>
        <v>No</v>
      </c>
      <c r="G1590" s="7" t="str">
        <f>VLOOKUP($A1590,'Medical Examinations'!$A$1:$P$2336,6,FALSE)</f>
        <v>No</v>
      </c>
      <c r="H1590" s="7" t="str">
        <f>VLOOKUP($A1590,'Medical Examinations'!$A$1:$P$2336,12,FALSE)</f>
        <v>0</v>
      </c>
      <c r="I1590" s="7" t="str">
        <f>VLOOKUP($A1590,'Medical Examinations'!$A$1:$P$2336,14,FALSE)</f>
        <v>No</v>
      </c>
      <c r="J1590" s="7" t="str">
        <f>VLOOKUP($A1590,'Medical Examinations'!$A$1:$P$2336,15,FALSE)</f>
        <v>Normal weight</v>
      </c>
      <c r="K1590" s="7" t="str">
        <f>VLOOKUP($A1590,'Medical Examinations'!$A$1:$P$2336,16,FALSE)</f>
        <v>Diabetes</v>
      </c>
      <c r="L1590" s="12">
        <f>VLOOKUP($A1590,'Hospitalisation Details'!$A$1:$U$2344,18,FALSE)</f>
        <v>27289</v>
      </c>
      <c r="M1590" s="21">
        <f>VLOOKUP($A1590,'Hospitalisation Details'!$A$1:$U$2344,21,FALSE)</f>
        <v>6302.23</v>
      </c>
      <c r="N1590" s="9" t="str">
        <f>VLOOKUP($A1590,'Hospitalisation Details'!$A$1:$U$2344,14,FALSE)</f>
        <v>tier - 2</v>
      </c>
      <c r="O1590" s="9" t="str">
        <f>VLOOKUP($A1590,'Hospitalisation Details'!$A$1:$U$2344,15,FALSE)</f>
        <v>tier - 1</v>
      </c>
      <c r="P1590" s="9" t="str">
        <f>VLOOKUP($A1590,'Hospitalisation Details'!$A$1:$U$2344,16,FALSE)</f>
        <v>R1013</v>
      </c>
      <c r="Q1590" s="9">
        <f>VLOOKUP($A1590,'Hospitalisation Details'!$A$1:$U$2344,20,FALSE)</f>
        <v>48</v>
      </c>
    </row>
    <row r="1591" spans="1:17" ht="15.75" x14ac:dyDescent="0.25">
      <c r="A1591" s="10" t="s">
        <v>781</v>
      </c>
      <c r="B1591" s="7" t="str">
        <f>VLOOKUP($A1591,'Customer Names'!$A$1:$E$2336,4,FALSE)</f>
        <v xml:space="preserve">  Christopher</v>
      </c>
      <c r="C1591" s="7">
        <f>VLOOKUP($A1591,'Medical Examinations'!$A$1:$P$2336,2,FALSE)</f>
        <v>34.450000000000003</v>
      </c>
      <c r="D1591" s="7">
        <f>VLOOKUP($A1591,'Medical Examinations'!$A$1:$P$2336,3,FALSE)</f>
        <v>5.58</v>
      </c>
      <c r="E1591" s="7" t="str">
        <f>VLOOKUP($A1591,'Medical Examinations'!$A$1:$P$2336,13,FALSE)</f>
        <v>Yes</v>
      </c>
      <c r="F1591" s="7" t="str">
        <f>VLOOKUP($A1591,'Medical Examinations'!$A$1:$P$2336,5,FALSE)</f>
        <v>No</v>
      </c>
      <c r="G1591" s="7" t="str">
        <f>VLOOKUP($A1591,'Medical Examinations'!$A$1:$P$2336,6,FALSE)</f>
        <v>No</v>
      </c>
      <c r="H1591" s="7" t="str">
        <f>VLOOKUP($A1591,'Medical Examinations'!$A$1:$P$2336,12,FALSE)</f>
        <v>0</v>
      </c>
      <c r="I1591" s="7" t="str">
        <f>VLOOKUP($A1591,'Medical Examinations'!$A$1:$P$2336,14,FALSE)</f>
        <v>No</v>
      </c>
      <c r="J1591" s="7" t="str">
        <f>VLOOKUP($A1591,'Medical Examinations'!$A$1:$P$2336,15,FALSE)</f>
        <v>Obesity</v>
      </c>
      <c r="K1591" s="7" t="str">
        <f>VLOOKUP($A1591,'Medical Examinations'!$A$1:$P$2336,16,FALSE)</f>
        <v>Normal</v>
      </c>
      <c r="L1591" s="12">
        <f>VLOOKUP($A1591,'Hospitalisation Details'!$A$1:$U$2344,18,FALSE)</f>
        <v>35250</v>
      </c>
      <c r="M1591" s="21">
        <f>VLOOKUP($A1591,'Hospitalisation Details'!$A$1:$U$2344,21,FALSE)</f>
        <v>6293.63</v>
      </c>
      <c r="N1591" s="9" t="str">
        <f>VLOOKUP($A1591,'Hospitalisation Details'!$A$1:$U$2344,14,FALSE)</f>
        <v>tier - 2</v>
      </c>
      <c r="O1591" s="9" t="str">
        <f>VLOOKUP($A1591,'Hospitalisation Details'!$A$1:$U$2344,15,FALSE)</f>
        <v>tier - 3</v>
      </c>
      <c r="P1591" s="9" t="str">
        <f>VLOOKUP($A1591,'Hospitalisation Details'!$A$1:$U$2344,16,FALSE)</f>
        <v>R1021</v>
      </c>
      <c r="Q1591" s="9">
        <f>VLOOKUP($A1591,'Hospitalisation Details'!$A$1:$U$2344,20,FALSE)</f>
        <v>26</v>
      </c>
    </row>
    <row r="1592" spans="1:17" ht="15.75" x14ac:dyDescent="0.25">
      <c r="A1592" s="10" t="s">
        <v>780</v>
      </c>
      <c r="B1592" s="7" t="str">
        <f>VLOOKUP($A1592,'Customer Names'!$A$1:$E$2336,4,FALSE)</f>
        <v xml:space="preserve">  Joseph</v>
      </c>
      <c r="C1592" s="7">
        <f>VLOOKUP($A1592,'Medical Examinations'!$A$1:$P$2336,2,FALSE)</f>
        <v>34.21</v>
      </c>
      <c r="D1592" s="7">
        <f>VLOOKUP($A1592,'Medical Examinations'!$A$1:$P$2336,3,FALSE)</f>
        <v>9.7200000000000006</v>
      </c>
      <c r="E1592" s="7" t="str">
        <f>VLOOKUP($A1592,'Medical Examinations'!$A$1:$P$2336,13,FALSE)</f>
        <v>Yes</v>
      </c>
      <c r="F1592" s="7" t="str">
        <f>VLOOKUP($A1592,'Medical Examinations'!$A$1:$P$2336,5,FALSE)</f>
        <v>No</v>
      </c>
      <c r="G1592" s="7" t="str">
        <f>VLOOKUP($A1592,'Medical Examinations'!$A$1:$P$2336,6,FALSE)</f>
        <v>No</v>
      </c>
      <c r="H1592" s="7" t="str">
        <f>VLOOKUP($A1592,'Medical Examinations'!$A$1:$P$2336,12,FALSE)</f>
        <v>0</v>
      </c>
      <c r="I1592" s="7" t="str">
        <f>VLOOKUP($A1592,'Medical Examinations'!$A$1:$P$2336,14,FALSE)</f>
        <v>No</v>
      </c>
      <c r="J1592" s="7" t="str">
        <f>VLOOKUP($A1592,'Medical Examinations'!$A$1:$P$2336,15,FALSE)</f>
        <v>Obesity</v>
      </c>
      <c r="K1592" s="7" t="str">
        <f>VLOOKUP($A1592,'Medical Examinations'!$A$1:$P$2336,16,FALSE)</f>
        <v>Diabetes</v>
      </c>
      <c r="L1592" s="12">
        <f>VLOOKUP($A1592,'Hospitalisation Details'!$A$1:$U$2344,18,FALSE)</f>
        <v>29824</v>
      </c>
      <c r="M1592" s="21">
        <f>VLOOKUP($A1592,'Hospitalisation Details'!$A$1:$U$2344,21,FALSE)</f>
        <v>6289.75</v>
      </c>
      <c r="N1592" s="9" t="str">
        <f>VLOOKUP($A1592,'Hospitalisation Details'!$A$1:$U$2344,14,FALSE)</f>
        <v>tier - 2</v>
      </c>
      <c r="O1592" s="9" t="str">
        <f>VLOOKUP($A1592,'Hospitalisation Details'!$A$1:$U$2344,15,FALSE)</f>
        <v>tier - 3</v>
      </c>
      <c r="P1592" s="9" t="str">
        <f>VLOOKUP($A1592,'Hospitalisation Details'!$A$1:$U$2344,16,FALSE)</f>
        <v>R1013</v>
      </c>
      <c r="Q1592" s="9">
        <f>VLOOKUP($A1592,'Hospitalisation Details'!$A$1:$U$2344,20,FALSE)</f>
        <v>41</v>
      </c>
    </row>
    <row r="1593" spans="1:17" ht="15.75" x14ac:dyDescent="0.25">
      <c r="A1593" s="10" t="s">
        <v>779</v>
      </c>
      <c r="B1593" s="7" t="str">
        <f>VLOOKUP($A1593,'Customer Names'!$A$1:$E$2336,4,FALSE)</f>
        <v xml:space="preserve">  Lawrence</v>
      </c>
      <c r="C1593" s="7">
        <f>VLOOKUP($A1593,'Medical Examinations'!$A$1:$P$2336,2,FALSE)</f>
        <v>28.8</v>
      </c>
      <c r="D1593" s="7">
        <f>VLOOKUP($A1593,'Medical Examinations'!$A$1:$P$2336,3,FALSE)</f>
        <v>11.41</v>
      </c>
      <c r="E1593" s="7" t="str">
        <f>VLOOKUP($A1593,'Medical Examinations'!$A$1:$P$2336,13,FALSE)</f>
        <v>Yes</v>
      </c>
      <c r="F1593" s="7" t="str">
        <f>VLOOKUP($A1593,'Medical Examinations'!$A$1:$P$2336,5,FALSE)</f>
        <v>No</v>
      </c>
      <c r="G1593" s="7" t="str">
        <f>VLOOKUP($A1593,'Medical Examinations'!$A$1:$P$2336,6,FALSE)</f>
        <v>No</v>
      </c>
      <c r="H1593" s="7" t="str">
        <f>VLOOKUP($A1593,'Medical Examinations'!$A$1:$P$2336,12,FALSE)</f>
        <v>0</v>
      </c>
      <c r="I1593" s="7" t="str">
        <f>VLOOKUP($A1593,'Medical Examinations'!$A$1:$P$2336,14,FALSE)</f>
        <v>No</v>
      </c>
      <c r="J1593" s="7" t="str">
        <f>VLOOKUP($A1593,'Medical Examinations'!$A$1:$P$2336,15,FALSE)</f>
        <v>Over weight</v>
      </c>
      <c r="K1593" s="7" t="str">
        <f>VLOOKUP($A1593,'Medical Examinations'!$A$1:$P$2336,16,FALSE)</f>
        <v>Diabetes</v>
      </c>
      <c r="L1593" s="12">
        <f>VLOOKUP($A1593,'Hospitalisation Details'!$A$1:$U$2344,18,FALSE)</f>
        <v>29914</v>
      </c>
      <c r="M1593" s="21">
        <f>VLOOKUP($A1593,'Hospitalisation Details'!$A$1:$U$2344,21,FALSE)</f>
        <v>6282.24</v>
      </c>
      <c r="N1593" s="9" t="str">
        <f>VLOOKUP($A1593,'Hospitalisation Details'!$A$1:$U$2344,14,FALSE)</f>
        <v>tier - 2</v>
      </c>
      <c r="O1593" s="9" t="str">
        <f>VLOOKUP($A1593,'Hospitalisation Details'!$A$1:$U$2344,15,FALSE)</f>
        <v>tier - 1</v>
      </c>
      <c r="P1593" s="9" t="str">
        <f>VLOOKUP($A1593,'Hospitalisation Details'!$A$1:$U$2344,16,FALSE)</f>
        <v>R1011</v>
      </c>
      <c r="Q1593" s="9">
        <f>VLOOKUP($A1593,'Hospitalisation Details'!$A$1:$U$2344,20,FALSE)</f>
        <v>41</v>
      </c>
    </row>
    <row r="1594" spans="1:17" ht="15.75" x14ac:dyDescent="0.25">
      <c r="A1594" s="10" t="s">
        <v>778</v>
      </c>
      <c r="B1594" s="7" t="str">
        <f>VLOOKUP($A1594,'Customer Names'!$A$1:$E$2336,4,FALSE)</f>
        <v xml:space="preserve">  Katie</v>
      </c>
      <c r="C1594" s="7">
        <f>VLOOKUP($A1594,'Medical Examinations'!$A$1:$P$2336,2,FALSE)</f>
        <v>31.74</v>
      </c>
      <c r="D1594" s="7">
        <f>VLOOKUP($A1594,'Medical Examinations'!$A$1:$P$2336,3,FALSE)</f>
        <v>4.46</v>
      </c>
      <c r="E1594" s="7" t="str">
        <f>VLOOKUP($A1594,'Medical Examinations'!$A$1:$P$2336,13,FALSE)</f>
        <v>No</v>
      </c>
      <c r="F1594" s="7" t="str">
        <f>VLOOKUP($A1594,'Medical Examinations'!$A$1:$P$2336,5,FALSE)</f>
        <v>No</v>
      </c>
      <c r="G1594" s="7" t="str">
        <f>VLOOKUP($A1594,'Medical Examinations'!$A$1:$P$2336,6,FALSE)</f>
        <v>Yes</v>
      </c>
      <c r="H1594" s="7">
        <f>VLOOKUP($A1594,'Medical Examinations'!$A$1:$P$2336,12,FALSE)</f>
        <v>1</v>
      </c>
      <c r="I1594" s="7" t="str">
        <f>VLOOKUP($A1594,'Medical Examinations'!$A$1:$P$2336,14,FALSE)</f>
        <v>No</v>
      </c>
      <c r="J1594" s="7" t="str">
        <f>VLOOKUP($A1594,'Medical Examinations'!$A$1:$P$2336,15,FALSE)</f>
        <v>Obesity</v>
      </c>
      <c r="K1594" s="7" t="str">
        <f>VLOOKUP($A1594,'Medical Examinations'!$A$1:$P$2336,16,FALSE)</f>
        <v>Normal</v>
      </c>
      <c r="L1594" s="12">
        <f>VLOOKUP($A1594,'Hospitalisation Details'!$A$1:$U$2344,18,FALSE)</f>
        <v>34258</v>
      </c>
      <c r="M1594" s="21">
        <f>VLOOKUP($A1594,'Hospitalisation Details'!$A$1:$U$2344,21,FALSE)</f>
        <v>6276.3</v>
      </c>
      <c r="N1594" s="9" t="str">
        <f>VLOOKUP($A1594,'Hospitalisation Details'!$A$1:$U$2344,14,FALSE)</f>
        <v>tier - 2</v>
      </c>
      <c r="O1594" s="9" t="str">
        <f>VLOOKUP($A1594,'Hospitalisation Details'!$A$1:$U$2344,15,FALSE)</f>
        <v>tier - 1</v>
      </c>
      <c r="P1594" s="9" t="str">
        <f>VLOOKUP($A1594,'Hospitalisation Details'!$A$1:$U$2344,16,FALSE)</f>
        <v>R1025</v>
      </c>
      <c r="Q1594" s="9">
        <f>VLOOKUP($A1594,'Hospitalisation Details'!$A$1:$U$2344,20,FALSE)</f>
        <v>29</v>
      </c>
    </row>
    <row r="1595" spans="1:17" ht="15.75" x14ac:dyDescent="0.25">
      <c r="A1595" s="10" t="s">
        <v>777</v>
      </c>
      <c r="B1595" s="7" t="str">
        <f>VLOOKUP($A1595,'Customer Names'!$A$1:$E$2336,4,FALSE)</f>
        <v xml:space="preserve">  Ruben</v>
      </c>
      <c r="C1595" s="7">
        <f>VLOOKUP($A1595,'Medical Examinations'!$A$1:$P$2336,2,FALSE)</f>
        <v>21.78</v>
      </c>
      <c r="D1595" s="7">
        <f>VLOOKUP($A1595,'Medical Examinations'!$A$1:$P$2336,3,FALSE)</f>
        <v>9.31</v>
      </c>
      <c r="E1595" s="7" t="str">
        <f>VLOOKUP($A1595,'Medical Examinations'!$A$1:$P$2336,13,FALSE)</f>
        <v>Yes</v>
      </c>
      <c r="F1595" s="7" t="str">
        <f>VLOOKUP($A1595,'Medical Examinations'!$A$1:$P$2336,5,FALSE)</f>
        <v>No</v>
      </c>
      <c r="G1595" s="7" t="str">
        <f>VLOOKUP($A1595,'Medical Examinations'!$A$1:$P$2336,6,FALSE)</f>
        <v>No</v>
      </c>
      <c r="H1595" s="7" t="str">
        <f>VLOOKUP($A1595,'Medical Examinations'!$A$1:$P$2336,12,FALSE)</f>
        <v>0</v>
      </c>
      <c r="I1595" s="7" t="str">
        <f>VLOOKUP($A1595,'Medical Examinations'!$A$1:$P$2336,14,FALSE)</f>
        <v>No</v>
      </c>
      <c r="J1595" s="7" t="str">
        <f>VLOOKUP($A1595,'Medical Examinations'!$A$1:$P$2336,15,FALSE)</f>
        <v>Normal weight</v>
      </c>
      <c r="K1595" s="7" t="str">
        <f>VLOOKUP($A1595,'Medical Examinations'!$A$1:$P$2336,16,FALSE)</f>
        <v>Diabetes</v>
      </c>
      <c r="L1595" s="12">
        <f>VLOOKUP($A1595,'Hospitalisation Details'!$A$1:$U$2344,18,FALSE)</f>
        <v>29767</v>
      </c>
      <c r="M1595" s="21">
        <f>VLOOKUP($A1595,'Hospitalisation Details'!$A$1:$U$2344,21,FALSE)</f>
        <v>6272.48</v>
      </c>
      <c r="N1595" s="9" t="str">
        <f>VLOOKUP($A1595,'Hospitalisation Details'!$A$1:$U$2344,14,FALSE)</f>
        <v>tier - 1</v>
      </c>
      <c r="O1595" s="9" t="str">
        <f>VLOOKUP($A1595,'Hospitalisation Details'!$A$1:$U$2344,15,FALSE)</f>
        <v>tier - 3</v>
      </c>
      <c r="P1595" s="9" t="str">
        <f>VLOOKUP($A1595,'Hospitalisation Details'!$A$1:$U$2344,16,FALSE)</f>
        <v>R1013</v>
      </c>
      <c r="Q1595" s="9">
        <f>VLOOKUP($A1595,'Hospitalisation Details'!$A$1:$U$2344,20,FALSE)</f>
        <v>41</v>
      </c>
    </row>
    <row r="1596" spans="1:17" ht="15.75" x14ac:dyDescent="0.25">
      <c r="A1596" s="10" t="s">
        <v>776</v>
      </c>
      <c r="B1596" s="7" t="str">
        <f>VLOOKUP($A1596,'Customer Names'!$A$1:$E$2336,4,FALSE)</f>
        <v xml:space="preserve">  Sarah</v>
      </c>
      <c r="C1596" s="7">
        <f>VLOOKUP($A1596,'Medical Examinations'!$A$1:$P$2336,2,FALSE)</f>
        <v>23.75</v>
      </c>
      <c r="D1596" s="7">
        <f>VLOOKUP($A1596,'Medical Examinations'!$A$1:$P$2336,3,FALSE)</f>
        <v>5.03</v>
      </c>
      <c r="E1596" s="7" t="str">
        <f>VLOOKUP($A1596,'Medical Examinations'!$A$1:$P$2336,13,FALSE)</f>
        <v>No</v>
      </c>
      <c r="F1596" s="7" t="str">
        <f>VLOOKUP($A1596,'Medical Examinations'!$A$1:$P$2336,5,FALSE)</f>
        <v>No</v>
      </c>
      <c r="G1596" s="7" t="str">
        <f>VLOOKUP($A1596,'Medical Examinations'!$A$1:$P$2336,6,FALSE)</f>
        <v>No</v>
      </c>
      <c r="H1596" s="7">
        <f>VLOOKUP($A1596,'Medical Examinations'!$A$1:$P$2336,12,FALSE)</f>
        <v>1</v>
      </c>
      <c r="I1596" s="7" t="str">
        <f>VLOOKUP($A1596,'Medical Examinations'!$A$1:$P$2336,14,FALSE)</f>
        <v>No</v>
      </c>
      <c r="J1596" s="7" t="str">
        <f>VLOOKUP($A1596,'Medical Examinations'!$A$1:$P$2336,15,FALSE)</f>
        <v>Normal weight</v>
      </c>
      <c r="K1596" s="7" t="str">
        <f>VLOOKUP($A1596,'Medical Examinations'!$A$1:$P$2336,16,FALSE)</f>
        <v>Normal</v>
      </c>
      <c r="L1596" s="12">
        <f>VLOOKUP($A1596,'Hospitalisation Details'!$A$1:$U$2344,18,FALSE)</f>
        <v>30950</v>
      </c>
      <c r="M1596" s="21">
        <f>VLOOKUP($A1596,'Hospitalisation Details'!$A$1:$U$2344,21,FALSE)</f>
        <v>6269.33</v>
      </c>
      <c r="N1596" s="9" t="str">
        <f>VLOOKUP($A1596,'Hospitalisation Details'!$A$1:$U$2344,14,FALSE)</f>
        <v>tier - 2</v>
      </c>
      <c r="O1596" s="9" t="str">
        <f>VLOOKUP($A1596,'Hospitalisation Details'!$A$1:$U$2344,15,FALSE)</f>
        <v>tier - 1</v>
      </c>
      <c r="P1596" s="9" t="str">
        <f>VLOOKUP($A1596,'Hospitalisation Details'!$A$1:$U$2344,16,FALSE)</f>
        <v>R1013</v>
      </c>
      <c r="Q1596" s="9">
        <f>VLOOKUP($A1596,'Hospitalisation Details'!$A$1:$U$2344,20,FALSE)</f>
        <v>38</v>
      </c>
    </row>
    <row r="1597" spans="1:17" ht="15.75" x14ac:dyDescent="0.25">
      <c r="A1597" s="10" t="s">
        <v>775</v>
      </c>
      <c r="B1597" s="7" t="str">
        <f>VLOOKUP($A1597,'Customer Names'!$A$1:$E$2336,4,FALSE)</f>
        <v xml:space="preserve">  Angela R</v>
      </c>
      <c r="C1597" s="7">
        <f>VLOOKUP($A1597,'Medical Examinations'!$A$1:$P$2336,2,FALSE)</f>
        <v>33.21</v>
      </c>
      <c r="D1597" s="7">
        <f>VLOOKUP($A1597,'Medical Examinations'!$A$1:$P$2336,3,FALSE)</f>
        <v>5.07</v>
      </c>
      <c r="E1597" s="7" t="str">
        <f>VLOOKUP($A1597,'Medical Examinations'!$A$1:$P$2336,13,FALSE)</f>
        <v>Yes</v>
      </c>
      <c r="F1597" s="7" t="str">
        <f>VLOOKUP($A1597,'Medical Examinations'!$A$1:$P$2336,5,FALSE)</f>
        <v>No</v>
      </c>
      <c r="G1597" s="7" t="str">
        <f>VLOOKUP($A1597,'Medical Examinations'!$A$1:$P$2336,6,FALSE)</f>
        <v>No</v>
      </c>
      <c r="H1597" s="7">
        <f>VLOOKUP($A1597,'Medical Examinations'!$A$1:$P$2336,12,FALSE)</f>
        <v>1</v>
      </c>
      <c r="I1597" s="7" t="str">
        <f>VLOOKUP($A1597,'Medical Examinations'!$A$1:$P$2336,14,FALSE)</f>
        <v>No</v>
      </c>
      <c r="J1597" s="7" t="str">
        <f>VLOOKUP($A1597,'Medical Examinations'!$A$1:$P$2336,15,FALSE)</f>
        <v>Obesity</v>
      </c>
      <c r="K1597" s="7" t="str">
        <f>VLOOKUP($A1597,'Medical Examinations'!$A$1:$P$2336,16,FALSE)</f>
        <v>Normal</v>
      </c>
      <c r="L1597" s="12">
        <f>VLOOKUP($A1597,'Hospitalisation Details'!$A$1:$U$2344,18,FALSE)</f>
        <v>34989</v>
      </c>
      <c r="M1597" s="21">
        <f>VLOOKUP($A1597,'Hospitalisation Details'!$A$1:$U$2344,21,FALSE)</f>
        <v>6261.2</v>
      </c>
      <c r="N1597" s="9" t="str">
        <f>VLOOKUP($A1597,'Hospitalisation Details'!$A$1:$U$2344,14,FALSE)</f>
        <v>tier - 2</v>
      </c>
      <c r="O1597" s="9" t="str">
        <f>VLOOKUP($A1597,'Hospitalisation Details'!$A$1:$U$2344,15,FALSE)</f>
        <v>tier - 1</v>
      </c>
      <c r="P1597" s="9" t="str">
        <f>VLOOKUP($A1597,'Hospitalisation Details'!$A$1:$U$2344,16,FALSE)</f>
        <v>R1026</v>
      </c>
      <c r="Q1597" s="9">
        <f>VLOOKUP($A1597,'Hospitalisation Details'!$A$1:$U$2344,20,FALSE)</f>
        <v>27</v>
      </c>
    </row>
    <row r="1598" spans="1:17" ht="15.75" x14ac:dyDescent="0.25">
      <c r="A1598" s="10" t="s">
        <v>774</v>
      </c>
      <c r="B1598" s="7" t="str">
        <f>VLOOKUP($A1598,'Customer Names'!$A$1:$E$2336,4,FALSE)</f>
        <v xml:space="preserve">  Chatham</v>
      </c>
      <c r="C1598" s="7">
        <f>VLOOKUP($A1598,'Medical Examinations'!$A$1:$P$2336,2,FALSE)</f>
        <v>17.7</v>
      </c>
      <c r="D1598" s="7">
        <f>VLOOKUP($A1598,'Medical Examinations'!$A$1:$P$2336,3,FALSE)</f>
        <v>10.42</v>
      </c>
      <c r="E1598" s="7" t="str">
        <f>VLOOKUP($A1598,'Medical Examinations'!$A$1:$P$2336,13,FALSE)</f>
        <v>Yes</v>
      </c>
      <c r="F1598" s="7" t="str">
        <f>VLOOKUP($A1598,'Medical Examinations'!$A$1:$P$2336,5,FALSE)</f>
        <v>No</v>
      </c>
      <c r="G1598" s="7" t="str">
        <f>VLOOKUP($A1598,'Medical Examinations'!$A$1:$P$2336,6,FALSE)</f>
        <v>No</v>
      </c>
      <c r="H1598" s="7">
        <f>VLOOKUP($A1598,'Medical Examinations'!$A$1:$P$2336,12,FALSE)</f>
        <v>2</v>
      </c>
      <c r="I1598" s="7" t="str">
        <f>VLOOKUP($A1598,'Medical Examinations'!$A$1:$P$2336,14,FALSE)</f>
        <v>No</v>
      </c>
      <c r="J1598" s="7" t="str">
        <f>VLOOKUP($A1598,'Medical Examinations'!$A$1:$P$2336,15,FALSE)</f>
        <v>Underweight</v>
      </c>
      <c r="K1598" s="7" t="str">
        <f>VLOOKUP($A1598,'Medical Examinations'!$A$1:$P$2336,16,FALSE)</f>
        <v>Diabetes</v>
      </c>
      <c r="L1598" s="12">
        <f>VLOOKUP($A1598,'Hospitalisation Details'!$A$1:$U$2344,18,FALSE)</f>
        <v>25852</v>
      </c>
      <c r="M1598" s="21">
        <f>VLOOKUP($A1598,'Hospitalisation Details'!$A$1:$U$2344,21,FALSE)</f>
        <v>6255.38</v>
      </c>
      <c r="N1598" s="9" t="str">
        <f>VLOOKUP($A1598,'Hospitalisation Details'!$A$1:$U$2344,14,FALSE)</f>
        <v>tier - 2</v>
      </c>
      <c r="O1598" s="9" t="str">
        <f>VLOOKUP($A1598,'Hospitalisation Details'!$A$1:$U$2344,15,FALSE)</f>
        <v>tier - 2</v>
      </c>
      <c r="P1598" s="9" t="str">
        <f>VLOOKUP($A1598,'Hospitalisation Details'!$A$1:$U$2344,16,FALSE)</f>
        <v>R1013</v>
      </c>
      <c r="Q1598" s="9">
        <f>VLOOKUP($A1598,'Hospitalisation Details'!$A$1:$U$2344,20,FALSE)</f>
        <v>52</v>
      </c>
    </row>
    <row r="1599" spans="1:17" ht="15.75" x14ac:dyDescent="0.25">
      <c r="A1599" s="10" t="s">
        <v>773</v>
      </c>
      <c r="B1599" s="7" t="str">
        <f>VLOOKUP($A1599,'Customer Names'!$A$1:$E$2336,4,FALSE)</f>
        <v xml:space="preserve">  Derek</v>
      </c>
      <c r="C1599" s="7">
        <f>VLOOKUP($A1599,'Medical Examinations'!$A$1:$P$2336,2,FALSE)</f>
        <v>17.2</v>
      </c>
      <c r="D1599" s="7">
        <f>VLOOKUP($A1599,'Medical Examinations'!$A$1:$P$2336,3,FALSE)</f>
        <v>6.45</v>
      </c>
      <c r="E1599" s="7" t="str">
        <f>VLOOKUP($A1599,'Medical Examinations'!$A$1:$P$2336,13,FALSE)</f>
        <v>No</v>
      </c>
      <c r="F1599" s="7" t="str">
        <f>VLOOKUP($A1599,'Medical Examinations'!$A$1:$P$2336,5,FALSE)</f>
        <v>No</v>
      </c>
      <c r="G1599" s="7" t="str">
        <f>VLOOKUP($A1599,'Medical Examinations'!$A$1:$P$2336,6,FALSE)</f>
        <v>No</v>
      </c>
      <c r="H1599" s="7">
        <f>VLOOKUP($A1599,'Medical Examinations'!$A$1:$P$2336,12,FALSE)</f>
        <v>2</v>
      </c>
      <c r="I1599" s="7" t="str">
        <f>VLOOKUP($A1599,'Medical Examinations'!$A$1:$P$2336,14,FALSE)</f>
        <v>No</v>
      </c>
      <c r="J1599" s="7" t="str">
        <f>VLOOKUP($A1599,'Medical Examinations'!$A$1:$P$2336,15,FALSE)</f>
        <v>Underweight</v>
      </c>
      <c r="K1599" s="7" t="str">
        <f>VLOOKUP($A1599,'Medical Examinations'!$A$1:$P$2336,16,FALSE)</f>
        <v>Prediabetes</v>
      </c>
      <c r="L1599" s="12">
        <f>VLOOKUP($A1599,'Hospitalisation Details'!$A$1:$U$2344,18,FALSE)</f>
        <v>26550</v>
      </c>
      <c r="M1599" s="21">
        <f>VLOOKUP($A1599,'Hospitalisation Details'!$A$1:$U$2344,21,FALSE)</f>
        <v>6254.13</v>
      </c>
      <c r="N1599" s="9" t="str">
        <f>VLOOKUP($A1599,'Hospitalisation Details'!$A$1:$U$2344,14,FALSE)</f>
        <v>tier - 2</v>
      </c>
      <c r="O1599" s="9" t="str">
        <f>VLOOKUP($A1599,'Hospitalisation Details'!$A$1:$U$2344,15,FALSE)</f>
        <v>tier - 2</v>
      </c>
      <c r="P1599" s="9" t="str">
        <f>VLOOKUP($A1599,'Hospitalisation Details'!$A$1:$U$2344,16,FALSE)</f>
        <v>R1012</v>
      </c>
      <c r="Q1599" s="9">
        <f>VLOOKUP($A1599,'Hospitalisation Details'!$A$1:$U$2344,20,FALSE)</f>
        <v>50</v>
      </c>
    </row>
    <row r="1600" spans="1:17" ht="15.75" x14ac:dyDescent="0.25">
      <c r="A1600" s="10" t="s">
        <v>772</v>
      </c>
      <c r="B1600" s="7" t="str">
        <f>VLOOKUP($A1600,'Customer Names'!$A$1:$E$2336,4,FALSE)</f>
        <v xml:space="preserve">  Kalvin J</v>
      </c>
      <c r="C1600" s="7">
        <f>VLOOKUP($A1600,'Medical Examinations'!$A$1:$P$2336,2,FALSE)</f>
        <v>19.21</v>
      </c>
      <c r="D1600" s="7">
        <f>VLOOKUP($A1600,'Medical Examinations'!$A$1:$P$2336,3,FALSE)</f>
        <v>5.52</v>
      </c>
      <c r="E1600" s="7" t="str">
        <f>VLOOKUP($A1600,'Medical Examinations'!$A$1:$P$2336,13,FALSE)</f>
        <v>No</v>
      </c>
      <c r="F1600" s="7" t="str">
        <f>VLOOKUP($A1600,'Medical Examinations'!$A$1:$P$2336,5,FALSE)</f>
        <v>No</v>
      </c>
      <c r="G1600" s="7" t="str">
        <f>VLOOKUP($A1600,'Medical Examinations'!$A$1:$P$2336,6,FALSE)</f>
        <v>No</v>
      </c>
      <c r="H1600" s="7">
        <f>VLOOKUP($A1600,'Medical Examinations'!$A$1:$P$2336,12,FALSE)</f>
        <v>2</v>
      </c>
      <c r="I1600" s="7" t="str">
        <f>VLOOKUP($A1600,'Medical Examinations'!$A$1:$P$2336,14,FALSE)</f>
        <v>No</v>
      </c>
      <c r="J1600" s="7" t="str">
        <f>VLOOKUP($A1600,'Medical Examinations'!$A$1:$P$2336,15,FALSE)</f>
        <v>Normal weight</v>
      </c>
      <c r="K1600" s="7" t="str">
        <f>VLOOKUP($A1600,'Medical Examinations'!$A$1:$P$2336,16,FALSE)</f>
        <v>Normal</v>
      </c>
      <c r="L1600" s="12">
        <f>VLOOKUP($A1600,'Hospitalisation Details'!$A$1:$U$2344,18,FALSE)</f>
        <v>26614</v>
      </c>
      <c r="M1600" s="21">
        <f>VLOOKUP($A1600,'Hospitalisation Details'!$A$1:$U$2344,21,FALSE)</f>
        <v>6253.85</v>
      </c>
      <c r="N1600" s="9" t="str">
        <f>VLOOKUP($A1600,'Hospitalisation Details'!$A$1:$U$2344,14,FALSE)</f>
        <v>tier - 2</v>
      </c>
      <c r="O1600" s="9" t="str">
        <f>VLOOKUP($A1600,'Hospitalisation Details'!$A$1:$U$2344,15,FALSE)</f>
        <v>tier - 2</v>
      </c>
      <c r="P1600" s="9" t="str">
        <f>VLOOKUP($A1600,'Hospitalisation Details'!$A$1:$U$2344,16,FALSE)</f>
        <v>R1013</v>
      </c>
      <c r="Q1600" s="9">
        <f>VLOOKUP($A1600,'Hospitalisation Details'!$A$1:$U$2344,20,FALSE)</f>
        <v>50</v>
      </c>
    </row>
    <row r="1601" spans="1:17" ht="15.75" x14ac:dyDescent="0.25">
      <c r="A1601" s="10" t="s">
        <v>771</v>
      </c>
      <c r="B1601" s="7" t="str">
        <f>VLOOKUP($A1601,'Customer Names'!$A$1:$E$2336,4,FALSE)</f>
        <v xml:space="preserve">  Dave</v>
      </c>
      <c r="C1601" s="7">
        <f>VLOOKUP($A1601,'Medical Examinations'!$A$1:$P$2336,2,FALSE)</f>
        <v>23.2</v>
      </c>
      <c r="D1601" s="7">
        <f>VLOOKUP($A1601,'Medical Examinations'!$A$1:$P$2336,3,FALSE)</f>
        <v>4.41</v>
      </c>
      <c r="E1601" s="7" t="str">
        <f>VLOOKUP($A1601,'Medical Examinations'!$A$1:$P$2336,13,FALSE)</f>
        <v>No</v>
      </c>
      <c r="F1601" s="7" t="str">
        <f>VLOOKUP($A1601,'Medical Examinations'!$A$1:$P$2336,5,FALSE)</f>
        <v>No</v>
      </c>
      <c r="G1601" s="7" t="str">
        <f>VLOOKUP($A1601,'Medical Examinations'!$A$1:$P$2336,6,FALSE)</f>
        <v>Yes</v>
      </c>
      <c r="H1601" s="7">
        <f>VLOOKUP($A1601,'Medical Examinations'!$A$1:$P$2336,12,FALSE)</f>
        <v>1</v>
      </c>
      <c r="I1601" s="7" t="str">
        <f>VLOOKUP($A1601,'Medical Examinations'!$A$1:$P$2336,14,FALSE)</f>
        <v>No</v>
      </c>
      <c r="J1601" s="7" t="str">
        <f>VLOOKUP($A1601,'Medical Examinations'!$A$1:$P$2336,15,FALSE)</f>
        <v>Normal weight</v>
      </c>
      <c r="K1601" s="7" t="str">
        <f>VLOOKUP($A1601,'Medical Examinations'!$A$1:$P$2336,16,FALSE)</f>
        <v>Normal</v>
      </c>
      <c r="L1601" s="12">
        <f>VLOOKUP($A1601,'Hospitalisation Details'!$A$1:$U$2344,18,FALSE)</f>
        <v>29138</v>
      </c>
      <c r="M1601" s="21">
        <f>VLOOKUP($A1601,'Hospitalisation Details'!$A$1:$U$2344,21,FALSE)</f>
        <v>6250.44</v>
      </c>
      <c r="N1601" s="9" t="str">
        <f>VLOOKUP($A1601,'Hospitalisation Details'!$A$1:$U$2344,14,FALSE)</f>
        <v>tier - 2</v>
      </c>
      <c r="O1601" s="9" t="str">
        <f>VLOOKUP($A1601,'Hospitalisation Details'!$A$1:$U$2344,15,FALSE)</f>
        <v>tier - 1</v>
      </c>
      <c r="P1601" s="9" t="str">
        <f>VLOOKUP($A1601,'Hospitalisation Details'!$A$1:$U$2344,16,FALSE)</f>
        <v>R1011</v>
      </c>
      <c r="Q1601" s="9">
        <f>VLOOKUP($A1601,'Hospitalisation Details'!$A$1:$U$2344,20,FALSE)</f>
        <v>43</v>
      </c>
    </row>
    <row r="1602" spans="1:17" ht="15.75" x14ac:dyDescent="0.25">
      <c r="A1602" s="10" t="s">
        <v>770</v>
      </c>
      <c r="B1602" s="7" t="str">
        <f>VLOOKUP($A1602,'Customer Names'!$A$1:$E$2336,4,FALSE)</f>
        <v xml:space="preserve">  Barbara G</v>
      </c>
      <c r="C1602" s="7">
        <f>VLOOKUP($A1602,'Medical Examinations'!$A$1:$P$2336,2,FALSE)</f>
        <v>32.5</v>
      </c>
      <c r="D1602" s="7">
        <f>VLOOKUP($A1602,'Medical Examinations'!$A$1:$P$2336,3,FALSE)</f>
        <v>4.6900000000000004</v>
      </c>
      <c r="E1602" s="7" t="str">
        <f>VLOOKUP($A1602,'Medical Examinations'!$A$1:$P$2336,13,FALSE)</f>
        <v>Yes</v>
      </c>
      <c r="F1602" s="7" t="str">
        <f>VLOOKUP($A1602,'Medical Examinations'!$A$1:$P$2336,5,FALSE)</f>
        <v>No</v>
      </c>
      <c r="G1602" s="7" t="str">
        <f>VLOOKUP($A1602,'Medical Examinations'!$A$1:$P$2336,6,FALSE)</f>
        <v>Yes</v>
      </c>
      <c r="H1602" s="7">
        <f>VLOOKUP($A1602,'Medical Examinations'!$A$1:$P$2336,12,FALSE)</f>
        <v>1</v>
      </c>
      <c r="I1602" s="7" t="str">
        <f>VLOOKUP($A1602,'Medical Examinations'!$A$1:$P$2336,14,FALSE)</f>
        <v>No</v>
      </c>
      <c r="J1602" s="7" t="str">
        <f>VLOOKUP($A1602,'Medical Examinations'!$A$1:$P$2336,15,FALSE)</f>
        <v>Obesity</v>
      </c>
      <c r="K1602" s="7" t="str">
        <f>VLOOKUP($A1602,'Medical Examinations'!$A$1:$P$2336,16,FALSE)</f>
        <v>Normal</v>
      </c>
      <c r="L1602" s="12">
        <f>VLOOKUP($A1602,'Hospitalisation Details'!$A$1:$U$2344,18,FALSE)</f>
        <v>30539</v>
      </c>
      <c r="M1602" s="21">
        <f>VLOOKUP($A1602,'Hospitalisation Details'!$A$1:$U$2344,21,FALSE)</f>
        <v>6238.3</v>
      </c>
      <c r="N1602" s="9" t="str">
        <f>VLOOKUP($A1602,'Hospitalisation Details'!$A$1:$U$2344,14,FALSE)</f>
        <v>tier - 2</v>
      </c>
      <c r="O1602" s="9" t="str">
        <f>VLOOKUP($A1602,'Hospitalisation Details'!$A$1:$U$2344,15,FALSE)</f>
        <v>tier - 1</v>
      </c>
      <c r="P1602" s="9" t="str">
        <f>VLOOKUP($A1602,'Hospitalisation Details'!$A$1:$U$2344,16,FALSE)</f>
        <v>R1011</v>
      </c>
      <c r="Q1602" s="9">
        <f>VLOOKUP($A1602,'Hospitalisation Details'!$A$1:$U$2344,20,FALSE)</f>
        <v>39</v>
      </c>
    </row>
    <row r="1603" spans="1:17" ht="15.75" x14ac:dyDescent="0.25">
      <c r="A1603" s="10" t="s">
        <v>769</v>
      </c>
      <c r="B1603" s="7" t="str">
        <f>VLOOKUP($A1603,'Customer Names'!$A$1:$E$2336,4,FALSE)</f>
        <v xml:space="preserve">  Skylar</v>
      </c>
      <c r="C1603" s="7">
        <f>VLOOKUP($A1603,'Medical Examinations'!$A$1:$P$2336,2,FALSE)</f>
        <v>20.9</v>
      </c>
      <c r="D1603" s="7">
        <f>VLOOKUP($A1603,'Medical Examinations'!$A$1:$P$2336,3,FALSE)</f>
        <v>6.94</v>
      </c>
      <c r="E1603" s="7" t="str">
        <f>VLOOKUP($A1603,'Medical Examinations'!$A$1:$P$2336,13,FALSE)</f>
        <v>No</v>
      </c>
      <c r="F1603" s="7" t="str">
        <f>VLOOKUP($A1603,'Medical Examinations'!$A$1:$P$2336,5,FALSE)</f>
        <v>No</v>
      </c>
      <c r="G1603" s="7" t="str">
        <f>VLOOKUP($A1603,'Medical Examinations'!$A$1:$P$2336,6,FALSE)</f>
        <v>No</v>
      </c>
      <c r="H1603" s="7" t="str">
        <f>VLOOKUP($A1603,'Medical Examinations'!$A$1:$P$2336,12,FALSE)</f>
        <v>0</v>
      </c>
      <c r="I1603" s="7" t="str">
        <f>VLOOKUP($A1603,'Medical Examinations'!$A$1:$P$2336,14,FALSE)</f>
        <v>No</v>
      </c>
      <c r="J1603" s="7" t="str">
        <f>VLOOKUP($A1603,'Medical Examinations'!$A$1:$P$2336,15,FALSE)</f>
        <v>Normal weight</v>
      </c>
      <c r="K1603" s="7" t="str">
        <f>VLOOKUP($A1603,'Medical Examinations'!$A$1:$P$2336,16,FALSE)</f>
        <v>Diabetes</v>
      </c>
      <c r="L1603" s="12">
        <f>VLOOKUP($A1603,'Hospitalisation Details'!$A$1:$U$2344,18,FALSE)</f>
        <v>28752</v>
      </c>
      <c r="M1603" s="21">
        <f>VLOOKUP($A1603,'Hospitalisation Details'!$A$1:$U$2344,21,FALSE)</f>
        <v>6236.95</v>
      </c>
      <c r="N1603" s="9" t="str">
        <f>VLOOKUP($A1603,'Hospitalisation Details'!$A$1:$U$2344,14,FALSE)</f>
        <v>tier - 2</v>
      </c>
      <c r="O1603" s="9" t="str">
        <f>VLOOKUP($A1603,'Hospitalisation Details'!$A$1:$U$2344,15,FALSE)</f>
        <v>tier - 2</v>
      </c>
      <c r="P1603" s="9" t="str">
        <f>VLOOKUP($A1603,'Hospitalisation Details'!$A$1:$U$2344,16,FALSE)</f>
        <v>R1013</v>
      </c>
      <c r="Q1603" s="9">
        <f>VLOOKUP($A1603,'Hospitalisation Details'!$A$1:$U$2344,20,FALSE)</f>
        <v>44</v>
      </c>
    </row>
    <row r="1604" spans="1:17" ht="15.75" x14ac:dyDescent="0.25">
      <c r="A1604" s="10" t="s">
        <v>768</v>
      </c>
      <c r="B1604" s="7" t="str">
        <f>VLOOKUP($A1604,'Customer Names'!$A$1:$E$2336,4,FALSE)</f>
        <v xml:space="preserve">  Nick</v>
      </c>
      <c r="C1604" s="7">
        <f>VLOOKUP($A1604,'Medical Examinations'!$A$1:$P$2336,2,FALSE)</f>
        <v>19.11</v>
      </c>
      <c r="D1604" s="7">
        <f>VLOOKUP($A1604,'Medical Examinations'!$A$1:$P$2336,3,FALSE)</f>
        <v>4.3499999999999996</v>
      </c>
      <c r="E1604" s="7" t="str">
        <f>VLOOKUP($A1604,'Medical Examinations'!$A$1:$P$2336,13,FALSE)</f>
        <v>No</v>
      </c>
      <c r="F1604" s="7" t="str">
        <f>VLOOKUP($A1604,'Medical Examinations'!$A$1:$P$2336,5,FALSE)</f>
        <v>No</v>
      </c>
      <c r="G1604" s="7" t="str">
        <f>VLOOKUP($A1604,'Medical Examinations'!$A$1:$P$2336,6,FALSE)</f>
        <v>No</v>
      </c>
      <c r="H1604" s="7">
        <f>VLOOKUP($A1604,'Medical Examinations'!$A$1:$P$2336,12,FALSE)</f>
        <v>2</v>
      </c>
      <c r="I1604" s="7" t="str">
        <f>VLOOKUP($A1604,'Medical Examinations'!$A$1:$P$2336,14,FALSE)</f>
        <v>No</v>
      </c>
      <c r="J1604" s="7" t="str">
        <f>VLOOKUP($A1604,'Medical Examinations'!$A$1:$P$2336,15,FALSE)</f>
        <v>Normal weight</v>
      </c>
      <c r="K1604" s="7" t="str">
        <f>VLOOKUP($A1604,'Medical Examinations'!$A$1:$P$2336,16,FALSE)</f>
        <v>Normal</v>
      </c>
      <c r="L1604" s="12">
        <f>VLOOKUP($A1604,'Hospitalisation Details'!$A$1:$U$2344,18,FALSE)</f>
        <v>26479</v>
      </c>
      <c r="M1604" s="21">
        <f>VLOOKUP($A1604,'Hospitalisation Details'!$A$1:$U$2344,21,FALSE)</f>
        <v>6219.93</v>
      </c>
      <c r="N1604" s="9" t="str">
        <f>VLOOKUP($A1604,'Hospitalisation Details'!$A$1:$U$2344,14,FALSE)</f>
        <v>tier - 2</v>
      </c>
      <c r="O1604" s="9" t="str">
        <f>VLOOKUP($A1604,'Hospitalisation Details'!$A$1:$U$2344,15,FALSE)</f>
        <v>tier - 2</v>
      </c>
      <c r="P1604" s="9" t="str">
        <f>VLOOKUP($A1604,'Hospitalisation Details'!$A$1:$U$2344,16,FALSE)</f>
        <v>R1013</v>
      </c>
      <c r="Q1604" s="9">
        <f>VLOOKUP($A1604,'Hospitalisation Details'!$A$1:$U$2344,20,FALSE)</f>
        <v>50</v>
      </c>
    </row>
    <row r="1605" spans="1:17" ht="15.75" x14ac:dyDescent="0.25">
      <c r="A1605" s="10" t="s">
        <v>767</v>
      </c>
      <c r="B1605" s="7" t="str">
        <f>VLOOKUP($A1605,'Customer Names'!$A$1:$E$2336,4,FALSE)</f>
        <v xml:space="preserve">  Sunny S</v>
      </c>
      <c r="C1605" s="7">
        <f>VLOOKUP($A1605,'Medical Examinations'!$A$1:$P$2336,2,FALSE)</f>
        <v>31.17</v>
      </c>
      <c r="D1605" s="7">
        <f>VLOOKUP($A1605,'Medical Examinations'!$A$1:$P$2336,3,FALSE)</f>
        <v>5.28</v>
      </c>
      <c r="E1605" s="7" t="str">
        <f>VLOOKUP($A1605,'Medical Examinations'!$A$1:$P$2336,13,FALSE)</f>
        <v>No</v>
      </c>
      <c r="F1605" s="7" t="str">
        <f>VLOOKUP($A1605,'Medical Examinations'!$A$1:$P$2336,5,FALSE)</f>
        <v>No</v>
      </c>
      <c r="G1605" s="7" t="str">
        <f>VLOOKUP($A1605,'Medical Examinations'!$A$1:$P$2336,6,FALSE)</f>
        <v>No</v>
      </c>
      <c r="H1605" s="7">
        <f>VLOOKUP($A1605,'Medical Examinations'!$A$1:$P$2336,12,FALSE)</f>
        <v>1</v>
      </c>
      <c r="I1605" s="7" t="str">
        <f>VLOOKUP($A1605,'Medical Examinations'!$A$1:$P$2336,14,FALSE)</f>
        <v>No</v>
      </c>
      <c r="J1605" s="7" t="str">
        <f>VLOOKUP($A1605,'Medical Examinations'!$A$1:$P$2336,15,FALSE)</f>
        <v>Obesity</v>
      </c>
      <c r="K1605" s="7" t="str">
        <f>VLOOKUP($A1605,'Medical Examinations'!$A$1:$P$2336,16,FALSE)</f>
        <v>Normal</v>
      </c>
      <c r="L1605" s="12">
        <f>VLOOKUP($A1605,'Hospitalisation Details'!$A$1:$U$2344,18,FALSE)</f>
        <v>33828</v>
      </c>
      <c r="M1605" s="21">
        <f>VLOOKUP($A1605,'Hospitalisation Details'!$A$1:$U$2344,21,FALSE)</f>
        <v>6208.5</v>
      </c>
      <c r="N1605" s="9" t="str">
        <f>VLOOKUP($A1605,'Hospitalisation Details'!$A$1:$U$2344,14,FALSE)</f>
        <v>tier - 2</v>
      </c>
      <c r="O1605" s="9" t="str">
        <f>VLOOKUP($A1605,'Hospitalisation Details'!$A$1:$U$2344,15,FALSE)</f>
        <v>tier - 1</v>
      </c>
      <c r="P1605" s="9" t="str">
        <f>VLOOKUP($A1605,'Hospitalisation Details'!$A$1:$U$2344,16,FALSE)</f>
        <v>R1021</v>
      </c>
      <c r="Q1605" s="9">
        <f>VLOOKUP($A1605,'Hospitalisation Details'!$A$1:$U$2344,20,FALSE)</f>
        <v>30</v>
      </c>
    </row>
    <row r="1606" spans="1:17" ht="15.75" x14ac:dyDescent="0.25">
      <c r="A1606" s="10" t="s">
        <v>766</v>
      </c>
      <c r="B1606" s="7" t="str">
        <f>VLOOKUP($A1606,'Customer Names'!$A$1:$E$2336,4,FALSE)</f>
        <v xml:space="preserve">  Anne-Marie</v>
      </c>
      <c r="C1606" s="7">
        <f>VLOOKUP($A1606,'Medical Examinations'!$A$1:$P$2336,2,FALSE)</f>
        <v>36.08</v>
      </c>
      <c r="D1606" s="7">
        <f>VLOOKUP($A1606,'Medical Examinations'!$A$1:$P$2336,3,FALSE)</f>
        <v>4.29</v>
      </c>
      <c r="E1606" s="7" t="str">
        <f>VLOOKUP($A1606,'Medical Examinations'!$A$1:$P$2336,13,FALSE)</f>
        <v>No</v>
      </c>
      <c r="F1606" s="7" t="str">
        <f>VLOOKUP($A1606,'Medical Examinations'!$A$1:$P$2336,5,FALSE)</f>
        <v>No</v>
      </c>
      <c r="G1606" s="7" t="str">
        <f>VLOOKUP($A1606,'Medical Examinations'!$A$1:$P$2336,6,FALSE)</f>
        <v>No</v>
      </c>
      <c r="H1606" s="7" t="str">
        <f>VLOOKUP($A1606,'Medical Examinations'!$A$1:$P$2336,12,FALSE)</f>
        <v>0</v>
      </c>
      <c r="I1606" s="7" t="str">
        <f>VLOOKUP($A1606,'Medical Examinations'!$A$1:$P$2336,14,FALSE)</f>
        <v>No</v>
      </c>
      <c r="J1606" s="7" t="str">
        <f>VLOOKUP($A1606,'Medical Examinations'!$A$1:$P$2336,15,FALSE)</f>
        <v>Obesity</v>
      </c>
      <c r="K1606" s="7" t="str">
        <f>VLOOKUP($A1606,'Medical Examinations'!$A$1:$P$2336,16,FALSE)</f>
        <v>Normal</v>
      </c>
      <c r="L1606" s="12">
        <f>VLOOKUP($A1606,'Hospitalisation Details'!$A$1:$U$2344,18,FALSE)</f>
        <v>36413</v>
      </c>
      <c r="M1606" s="21">
        <f>VLOOKUP($A1606,'Hospitalisation Details'!$A$1:$U$2344,21,FALSE)</f>
        <v>6207.26</v>
      </c>
      <c r="N1606" s="9" t="str">
        <f>VLOOKUP($A1606,'Hospitalisation Details'!$A$1:$U$2344,14,FALSE)</f>
        <v>tier - 2</v>
      </c>
      <c r="O1606" s="9" t="str">
        <f>VLOOKUP($A1606,'Hospitalisation Details'!$A$1:$U$2344,15,FALSE)</f>
        <v>tier - 2</v>
      </c>
      <c r="P1606" s="9" t="str">
        <f>VLOOKUP($A1606,'Hospitalisation Details'!$A$1:$U$2344,16,FALSE)</f>
        <v>R1026</v>
      </c>
      <c r="Q1606" s="9">
        <f>VLOOKUP($A1606,'Hospitalisation Details'!$A$1:$U$2344,20,FALSE)</f>
        <v>23</v>
      </c>
    </row>
    <row r="1607" spans="1:17" ht="15.75" x14ac:dyDescent="0.25">
      <c r="A1607" s="10" t="s">
        <v>765</v>
      </c>
      <c r="B1607" s="7" t="str">
        <f>VLOOKUP($A1607,'Customer Names'!$A$1:$E$2336,4,FALSE)</f>
        <v xml:space="preserve">  Nicholas</v>
      </c>
      <c r="C1607" s="7">
        <f>VLOOKUP($A1607,'Medical Examinations'!$A$1:$P$2336,2,FALSE)</f>
        <v>28.024999999999999</v>
      </c>
      <c r="D1607" s="7">
        <f>VLOOKUP($A1607,'Medical Examinations'!$A$1:$P$2336,3,FALSE)</f>
        <v>5.69</v>
      </c>
      <c r="E1607" s="7" t="str">
        <f>VLOOKUP($A1607,'Medical Examinations'!$A$1:$P$2336,13,FALSE)</f>
        <v>Yes</v>
      </c>
      <c r="F1607" s="7" t="str">
        <f>VLOOKUP($A1607,'Medical Examinations'!$A$1:$P$2336,5,FALSE)</f>
        <v>No</v>
      </c>
      <c r="G1607" s="7" t="str">
        <f>VLOOKUP($A1607,'Medical Examinations'!$A$1:$P$2336,6,FALSE)</f>
        <v>No</v>
      </c>
      <c r="H1607" s="7" t="str">
        <f>VLOOKUP($A1607,'Medical Examinations'!$A$1:$P$2336,12,FALSE)</f>
        <v>0</v>
      </c>
      <c r="I1607" s="7" t="str">
        <f>VLOOKUP($A1607,'Medical Examinations'!$A$1:$P$2336,14,FALSE)</f>
        <v>No</v>
      </c>
      <c r="J1607" s="7" t="str">
        <f>VLOOKUP($A1607,'Medical Examinations'!$A$1:$P$2336,15,FALSE)</f>
        <v>Over weight</v>
      </c>
      <c r="K1607" s="7" t="str">
        <f>VLOOKUP($A1607,'Medical Examinations'!$A$1:$P$2336,16,FALSE)</f>
        <v>Normal</v>
      </c>
      <c r="L1607" s="12">
        <f>VLOOKUP($A1607,'Hospitalisation Details'!$A$1:$U$2344,18,FALSE)</f>
        <v>31312</v>
      </c>
      <c r="M1607" s="21">
        <f>VLOOKUP($A1607,'Hospitalisation Details'!$A$1:$U$2344,21,FALSE)</f>
        <v>6203.9</v>
      </c>
      <c r="N1607" s="9" t="str">
        <f>VLOOKUP($A1607,'Hospitalisation Details'!$A$1:$U$2344,14,FALSE)</f>
        <v>tier - 2</v>
      </c>
      <c r="O1607" s="9" t="str">
        <f>VLOOKUP($A1607,'Hospitalisation Details'!$A$1:$U$2344,15,FALSE)</f>
        <v>tier - 2</v>
      </c>
      <c r="P1607" s="9" t="str">
        <f>VLOOKUP($A1607,'Hospitalisation Details'!$A$1:$U$2344,16,FALSE)</f>
        <v>R1012</v>
      </c>
      <c r="Q1607" s="9">
        <f>VLOOKUP($A1607,'Hospitalisation Details'!$A$1:$U$2344,20,FALSE)</f>
        <v>37</v>
      </c>
    </row>
    <row r="1608" spans="1:17" ht="15.75" x14ac:dyDescent="0.25">
      <c r="A1608" s="10" t="s">
        <v>764</v>
      </c>
      <c r="B1608" s="7" t="str">
        <f>VLOOKUP($A1608,'Customer Names'!$A$1:$E$2336,4,FALSE)</f>
        <v xml:space="preserve">  Scott M</v>
      </c>
      <c r="C1608" s="7">
        <f>VLOOKUP($A1608,'Medical Examinations'!$A$1:$P$2336,2,FALSE)</f>
        <v>24.32</v>
      </c>
      <c r="D1608" s="7">
        <f>VLOOKUP($A1608,'Medical Examinations'!$A$1:$P$2336,3,FALSE)</f>
        <v>5.56</v>
      </c>
      <c r="E1608" s="7" t="str">
        <f>VLOOKUP($A1608,'Medical Examinations'!$A$1:$P$2336,13,FALSE)</f>
        <v>Yes</v>
      </c>
      <c r="F1608" s="7" t="str">
        <f>VLOOKUP($A1608,'Medical Examinations'!$A$1:$P$2336,5,FALSE)</f>
        <v>No</v>
      </c>
      <c r="G1608" s="7" t="str">
        <f>VLOOKUP($A1608,'Medical Examinations'!$A$1:$P$2336,6,FALSE)</f>
        <v>No</v>
      </c>
      <c r="H1608" s="7" t="str">
        <f>VLOOKUP($A1608,'Medical Examinations'!$A$1:$P$2336,12,FALSE)</f>
        <v>0</v>
      </c>
      <c r="I1608" s="7" t="str">
        <f>VLOOKUP($A1608,'Medical Examinations'!$A$1:$P$2336,14,FALSE)</f>
        <v>No</v>
      </c>
      <c r="J1608" s="7" t="str">
        <f>VLOOKUP($A1608,'Medical Examinations'!$A$1:$P$2336,15,FALSE)</f>
        <v>Normal weight</v>
      </c>
      <c r="K1608" s="7" t="str">
        <f>VLOOKUP($A1608,'Medical Examinations'!$A$1:$P$2336,16,FALSE)</f>
        <v>Normal</v>
      </c>
      <c r="L1608" s="12">
        <f>VLOOKUP($A1608,'Hospitalisation Details'!$A$1:$U$2344,18,FALSE)</f>
        <v>31250</v>
      </c>
      <c r="M1608" s="21">
        <f>VLOOKUP($A1608,'Hospitalisation Details'!$A$1:$U$2344,21,FALSE)</f>
        <v>6198.75</v>
      </c>
      <c r="N1608" s="9" t="str">
        <f>VLOOKUP($A1608,'Hospitalisation Details'!$A$1:$U$2344,14,FALSE)</f>
        <v>tier - 2</v>
      </c>
      <c r="O1608" s="9" t="str">
        <f>VLOOKUP($A1608,'Hospitalisation Details'!$A$1:$U$2344,15,FALSE)</f>
        <v>tier - 1</v>
      </c>
      <c r="P1608" s="9" t="str">
        <f>VLOOKUP($A1608,'Hospitalisation Details'!$A$1:$U$2344,16,FALSE)</f>
        <v>R1012</v>
      </c>
      <c r="Q1608" s="9">
        <f>VLOOKUP($A1608,'Hospitalisation Details'!$A$1:$U$2344,20,FALSE)</f>
        <v>37</v>
      </c>
    </row>
    <row r="1609" spans="1:17" ht="15.75" x14ac:dyDescent="0.25">
      <c r="A1609" s="10" t="s">
        <v>763</v>
      </c>
      <c r="B1609" s="7" t="str">
        <f>VLOOKUP($A1609,'Customer Names'!$A$1:$E$2336,4,FALSE)</f>
        <v xml:space="preserve">  Marisa A</v>
      </c>
      <c r="C1609" s="7">
        <f>VLOOKUP($A1609,'Medical Examinations'!$A$1:$P$2336,2,FALSE)</f>
        <v>38</v>
      </c>
      <c r="D1609" s="7">
        <f>VLOOKUP($A1609,'Medical Examinations'!$A$1:$P$2336,3,FALSE)</f>
        <v>5.41</v>
      </c>
      <c r="E1609" s="7" t="str">
        <f>VLOOKUP($A1609,'Medical Examinations'!$A$1:$P$2336,13,FALSE)</f>
        <v>Yes</v>
      </c>
      <c r="F1609" s="7" t="str">
        <f>VLOOKUP($A1609,'Medical Examinations'!$A$1:$P$2336,5,FALSE)</f>
        <v>No</v>
      </c>
      <c r="G1609" s="7" t="str">
        <f>VLOOKUP($A1609,'Medical Examinations'!$A$1:$P$2336,6,FALSE)</f>
        <v>No</v>
      </c>
      <c r="H1609" s="7">
        <f>VLOOKUP($A1609,'Medical Examinations'!$A$1:$P$2336,12,FALSE)</f>
        <v>1</v>
      </c>
      <c r="I1609" s="7" t="str">
        <f>VLOOKUP($A1609,'Medical Examinations'!$A$1:$P$2336,14,FALSE)</f>
        <v>No</v>
      </c>
      <c r="J1609" s="7" t="str">
        <f>VLOOKUP($A1609,'Medical Examinations'!$A$1:$P$2336,15,FALSE)</f>
        <v>Obesity</v>
      </c>
      <c r="K1609" s="7" t="str">
        <f>VLOOKUP($A1609,'Medical Examinations'!$A$1:$P$2336,16,FALSE)</f>
        <v>Normal</v>
      </c>
      <c r="L1609" s="12">
        <f>VLOOKUP($A1609,'Hospitalisation Details'!$A$1:$U$2344,18,FALSE)</f>
        <v>32439</v>
      </c>
      <c r="M1609" s="21">
        <f>VLOOKUP($A1609,'Hospitalisation Details'!$A$1:$U$2344,21,FALSE)</f>
        <v>6196.45</v>
      </c>
      <c r="N1609" s="9" t="str">
        <f>VLOOKUP($A1609,'Hospitalisation Details'!$A$1:$U$2344,14,FALSE)</f>
        <v>tier - 2</v>
      </c>
      <c r="O1609" s="9" t="str">
        <f>VLOOKUP($A1609,'Hospitalisation Details'!$A$1:$U$2344,15,FALSE)</f>
        <v>tier - 1</v>
      </c>
      <c r="P1609" s="9" t="str">
        <f>VLOOKUP($A1609,'Hospitalisation Details'!$A$1:$U$2344,16,FALSE)</f>
        <v>R1011</v>
      </c>
      <c r="Q1609" s="9">
        <f>VLOOKUP($A1609,'Hospitalisation Details'!$A$1:$U$2344,20,FALSE)</f>
        <v>34</v>
      </c>
    </row>
    <row r="1610" spans="1:17" ht="15.75" x14ac:dyDescent="0.25">
      <c r="A1610" s="10" t="s">
        <v>762</v>
      </c>
      <c r="B1610" s="7" t="str">
        <f>VLOOKUP($A1610,'Customer Names'!$A$1:$E$2336,4,FALSE)</f>
        <v xml:space="preserve">  Katie</v>
      </c>
      <c r="C1610" s="7">
        <f>VLOOKUP($A1610,'Medical Examinations'!$A$1:$P$2336,2,FALSE)</f>
        <v>31.6</v>
      </c>
      <c r="D1610" s="7">
        <f>VLOOKUP($A1610,'Medical Examinations'!$A$1:$P$2336,3,FALSE)</f>
        <v>10.85</v>
      </c>
      <c r="E1610" s="7" t="str">
        <f>VLOOKUP($A1610,'Medical Examinations'!$A$1:$P$2336,13,FALSE)</f>
        <v>Yes</v>
      </c>
      <c r="F1610" s="7" t="str">
        <f>VLOOKUP($A1610,'Medical Examinations'!$A$1:$P$2336,5,FALSE)</f>
        <v>No</v>
      </c>
      <c r="G1610" s="7" t="str">
        <f>VLOOKUP($A1610,'Medical Examinations'!$A$1:$P$2336,6,FALSE)</f>
        <v>No</v>
      </c>
      <c r="H1610" s="7" t="str">
        <f>VLOOKUP($A1610,'Medical Examinations'!$A$1:$P$2336,12,FALSE)</f>
        <v>0</v>
      </c>
      <c r="I1610" s="7" t="str">
        <f>VLOOKUP($A1610,'Medical Examinations'!$A$1:$P$2336,14,FALSE)</f>
        <v>No</v>
      </c>
      <c r="J1610" s="7" t="str">
        <f>VLOOKUP($A1610,'Medical Examinations'!$A$1:$P$2336,15,FALSE)</f>
        <v>Obesity</v>
      </c>
      <c r="K1610" s="7" t="str">
        <f>VLOOKUP($A1610,'Medical Examinations'!$A$1:$P$2336,16,FALSE)</f>
        <v>Diabetes</v>
      </c>
      <c r="L1610" s="12">
        <f>VLOOKUP($A1610,'Hospitalisation Details'!$A$1:$U$2344,18,FALSE)</f>
        <v>29860</v>
      </c>
      <c r="M1610" s="21">
        <f>VLOOKUP($A1610,'Hospitalisation Details'!$A$1:$U$2344,21,FALSE)</f>
        <v>6186.13</v>
      </c>
      <c r="N1610" s="9" t="str">
        <f>VLOOKUP($A1610,'Hospitalisation Details'!$A$1:$U$2344,14,FALSE)</f>
        <v>tier - 2</v>
      </c>
      <c r="O1610" s="9" t="str">
        <f>VLOOKUP($A1610,'Hospitalisation Details'!$A$1:$U$2344,15,FALSE)</f>
        <v>tier - 3</v>
      </c>
      <c r="P1610" s="9" t="str">
        <f>VLOOKUP($A1610,'Hospitalisation Details'!$A$1:$U$2344,16,FALSE)</f>
        <v>R1011</v>
      </c>
      <c r="Q1610" s="9">
        <f>VLOOKUP($A1610,'Hospitalisation Details'!$A$1:$U$2344,20,FALSE)</f>
        <v>41</v>
      </c>
    </row>
    <row r="1611" spans="1:17" ht="15.75" x14ac:dyDescent="0.25">
      <c r="A1611" s="10" t="s">
        <v>761</v>
      </c>
      <c r="B1611" s="7" t="str">
        <f>VLOOKUP($A1611,'Customer Names'!$A$1:$E$2336,4,FALSE)</f>
        <v xml:space="preserve">  Amy L</v>
      </c>
      <c r="C1611" s="7">
        <f>VLOOKUP($A1611,'Medical Examinations'!$A$1:$P$2336,2,FALSE)</f>
        <v>31.02</v>
      </c>
      <c r="D1611" s="7">
        <f>VLOOKUP($A1611,'Medical Examinations'!$A$1:$P$2336,3,FALSE)</f>
        <v>11.63</v>
      </c>
      <c r="E1611" s="7" t="str">
        <f>VLOOKUP($A1611,'Medical Examinations'!$A$1:$P$2336,13,FALSE)</f>
        <v>Yes</v>
      </c>
      <c r="F1611" s="7" t="str">
        <f>VLOOKUP($A1611,'Medical Examinations'!$A$1:$P$2336,5,FALSE)</f>
        <v>No</v>
      </c>
      <c r="G1611" s="7" t="str">
        <f>VLOOKUP($A1611,'Medical Examinations'!$A$1:$P$2336,6,FALSE)</f>
        <v>No</v>
      </c>
      <c r="H1611" s="7" t="str">
        <f>VLOOKUP($A1611,'Medical Examinations'!$A$1:$P$2336,12,FALSE)</f>
        <v>0</v>
      </c>
      <c r="I1611" s="7" t="str">
        <f>VLOOKUP($A1611,'Medical Examinations'!$A$1:$P$2336,14,FALSE)</f>
        <v>No</v>
      </c>
      <c r="J1611" s="7" t="str">
        <f>VLOOKUP($A1611,'Medical Examinations'!$A$1:$P$2336,15,FALSE)</f>
        <v>Obesity</v>
      </c>
      <c r="K1611" s="7" t="str">
        <f>VLOOKUP($A1611,'Medical Examinations'!$A$1:$P$2336,16,FALSE)</f>
        <v>Diabetes</v>
      </c>
      <c r="L1611" s="12">
        <f>VLOOKUP($A1611,'Hospitalisation Details'!$A$1:$U$2344,18,FALSE)</f>
        <v>29912</v>
      </c>
      <c r="M1611" s="21">
        <f>VLOOKUP($A1611,'Hospitalisation Details'!$A$1:$U$2344,21,FALSE)</f>
        <v>6185.32</v>
      </c>
      <c r="N1611" s="9" t="str">
        <f>VLOOKUP($A1611,'Hospitalisation Details'!$A$1:$U$2344,14,FALSE)</f>
        <v>tier - 2</v>
      </c>
      <c r="O1611" s="9" t="str">
        <f>VLOOKUP($A1611,'Hospitalisation Details'!$A$1:$U$2344,15,FALSE)</f>
        <v>tier - 1</v>
      </c>
      <c r="P1611" s="9" t="str">
        <f>VLOOKUP($A1611,'Hospitalisation Details'!$A$1:$U$2344,16,FALSE)</f>
        <v>R1013</v>
      </c>
      <c r="Q1611" s="9">
        <f>VLOOKUP($A1611,'Hospitalisation Details'!$A$1:$U$2344,20,FALSE)</f>
        <v>41</v>
      </c>
    </row>
    <row r="1612" spans="1:17" ht="15.75" x14ac:dyDescent="0.25">
      <c r="A1612" s="10" t="s">
        <v>760</v>
      </c>
      <c r="B1612" s="7" t="str">
        <f>VLOOKUP($A1612,'Customer Names'!$A$1:$E$2336,4,FALSE)</f>
        <v xml:space="preserve">  Jenna M</v>
      </c>
      <c r="C1612" s="7">
        <f>VLOOKUP($A1612,'Medical Examinations'!$A$1:$P$2336,2,FALSE)</f>
        <v>29.26</v>
      </c>
      <c r="D1612" s="7">
        <f>VLOOKUP($A1612,'Medical Examinations'!$A$1:$P$2336,3,FALSE)</f>
        <v>5.68</v>
      </c>
      <c r="E1612" s="7" t="str">
        <f>VLOOKUP($A1612,'Medical Examinations'!$A$1:$P$2336,13,FALSE)</f>
        <v>Yes</v>
      </c>
      <c r="F1612" s="7" t="str">
        <f>VLOOKUP($A1612,'Medical Examinations'!$A$1:$P$2336,5,FALSE)</f>
        <v>No</v>
      </c>
      <c r="G1612" s="7" t="str">
        <f>VLOOKUP($A1612,'Medical Examinations'!$A$1:$P$2336,6,FALSE)</f>
        <v>No</v>
      </c>
      <c r="H1612" s="7">
        <f>VLOOKUP($A1612,'Medical Examinations'!$A$1:$P$2336,12,FALSE)</f>
        <v>1</v>
      </c>
      <c r="I1612" s="7" t="str">
        <f>VLOOKUP($A1612,'Medical Examinations'!$A$1:$P$2336,14,FALSE)</f>
        <v>No</v>
      </c>
      <c r="J1612" s="7" t="str">
        <f>VLOOKUP($A1612,'Medical Examinations'!$A$1:$P$2336,15,FALSE)</f>
        <v>Over weight</v>
      </c>
      <c r="K1612" s="7" t="str">
        <f>VLOOKUP($A1612,'Medical Examinations'!$A$1:$P$2336,16,FALSE)</f>
        <v>Normal</v>
      </c>
      <c r="L1612" s="12">
        <f>VLOOKUP($A1612,'Hospitalisation Details'!$A$1:$U$2344,18,FALSE)</f>
        <v>32448</v>
      </c>
      <c r="M1612" s="21">
        <f>VLOOKUP($A1612,'Hospitalisation Details'!$A$1:$U$2344,21,FALSE)</f>
        <v>6184.3</v>
      </c>
      <c r="N1612" s="9" t="str">
        <f>VLOOKUP($A1612,'Hospitalisation Details'!$A$1:$U$2344,14,FALSE)</f>
        <v>tier - 2</v>
      </c>
      <c r="O1612" s="9" t="str">
        <f>VLOOKUP($A1612,'Hospitalisation Details'!$A$1:$U$2344,15,FALSE)</f>
        <v>tier - 3</v>
      </c>
      <c r="P1612" s="9" t="str">
        <f>VLOOKUP($A1612,'Hospitalisation Details'!$A$1:$U$2344,16,FALSE)</f>
        <v>R1013</v>
      </c>
      <c r="Q1612" s="9">
        <f>VLOOKUP($A1612,'Hospitalisation Details'!$A$1:$U$2344,20,FALSE)</f>
        <v>34</v>
      </c>
    </row>
    <row r="1613" spans="1:17" ht="15.75" x14ac:dyDescent="0.25">
      <c r="A1613" s="10" t="s">
        <v>759</v>
      </c>
      <c r="B1613" s="7" t="str">
        <f>VLOOKUP($A1613,'Customer Names'!$A$1:$E$2336,4,FALSE)</f>
        <v xml:space="preserve">  Elizabeth M</v>
      </c>
      <c r="C1613" s="7">
        <f>VLOOKUP($A1613,'Medical Examinations'!$A$1:$P$2336,2,FALSE)</f>
        <v>15.09</v>
      </c>
      <c r="D1613" s="7">
        <f>VLOOKUP($A1613,'Medical Examinations'!$A$1:$P$2336,3,FALSE)</f>
        <v>7.59</v>
      </c>
      <c r="E1613" s="7" t="str">
        <f>VLOOKUP($A1613,'Medical Examinations'!$A$1:$P$2336,13,FALSE)</f>
        <v>Yes</v>
      </c>
      <c r="F1613" s="7" t="str">
        <f>VLOOKUP($A1613,'Medical Examinations'!$A$1:$P$2336,5,FALSE)</f>
        <v>No</v>
      </c>
      <c r="G1613" s="7" t="str">
        <f>VLOOKUP($A1613,'Medical Examinations'!$A$1:$P$2336,6,FALSE)</f>
        <v>No</v>
      </c>
      <c r="H1613" s="7">
        <f>VLOOKUP($A1613,'Medical Examinations'!$A$1:$P$2336,12,FALSE)</f>
        <v>2</v>
      </c>
      <c r="I1613" s="7" t="str">
        <f>VLOOKUP($A1613,'Medical Examinations'!$A$1:$P$2336,14,FALSE)</f>
        <v>No</v>
      </c>
      <c r="J1613" s="7" t="str">
        <f>VLOOKUP($A1613,'Medical Examinations'!$A$1:$P$2336,15,FALSE)</f>
        <v>Underweight</v>
      </c>
      <c r="K1613" s="7" t="str">
        <f>VLOOKUP($A1613,'Medical Examinations'!$A$1:$P$2336,16,FALSE)</f>
        <v>Diabetes</v>
      </c>
      <c r="L1613" s="12">
        <f>VLOOKUP($A1613,'Hospitalisation Details'!$A$1:$U$2344,18,FALSE)</f>
        <v>25846</v>
      </c>
      <c r="M1613" s="21">
        <f>VLOOKUP($A1613,'Hospitalisation Details'!$A$1:$U$2344,21,FALSE)</f>
        <v>6183.46</v>
      </c>
      <c r="N1613" s="9" t="str">
        <f>VLOOKUP($A1613,'Hospitalisation Details'!$A$1:$U$2344,14,FALSE)</f>
        <v>tier - 2</v>
      </c>
      <c r="O1613" s="9" t="str">
        <f>VLOOKUP($A1613,'Hospitalisation Details'!$A$1:$U$2344,15,FALSE)</f>
        <v>tier - 2</v>
      </c>
      <c r="P1613" s="9" t="str">
        <f>VLOOKUP($A1613,'Hospitalisation Details'!$A$1:$U$2344,16,FALSE)</f>
        <v>R1012</v>
      </c>
      <c r="Q1613" s="9">
        <f>VLOOKUP($A1613,'Hospitalisation Details'!$A$1:$U$2344,20,FALSE)</f>
        <v>52</v>
      </c>
    </row>
    <row r="1614" spans="1:17" ht="15.75" x14ac:dyDescent="0.25">
      <c r="A1614" s="10" t="s">
        <v>758</v>
      </c>
      <c r="B1614" s="7" t="str">
        <f>VLOOKUP($A1614,'Customer Names'!$A$1:$E$2336,4,FALSE)</f>
        <v xml:space="preserve">  Lyazid</v>
      </c>
      <c r="C1614" s="7">
        <f>VLOOKUP($A1614,'Medical Examinations'!$A$1:$P$2336,2,FALSE)</f>
        <v>22.63</v>
      </c>
      <c r="D1614" s="7">
        <f>VLOOKUP($A1614,'Medical Examinations'!$A$1:$P$2336,3,FALSE)</f>
        <v>5.09</v>
      </c>
      <c r="E1614" s="7" t="str">
        <f>VLOOKUP($A1614,'Medical Examinations'!$A$1:$P$2336,13,FALSE)</f>
        <v>Yes</v>
      </c>
      <c r="F1614" s="7" t="str">
        <f>VLOOKUP($A1614,'Medical Examinations'!$A$1:$P$2336,5,FALSE)</f>
        <v>No</v>
      </c>
      <c r="G1614" s="7" t="str">
        <f>VLOOKUP($A1614,'Medical Examinations'!$A$1:$P$2336,6,FALSE)</f>
        <v>No</v>
      </c>
      <c r="H1614" s="7" t="str">
        <f>VLOOKUP($A1614,'Medical Examinations'!$A$1:$P$2336,12,FALSE)</f>
        <v>0</v>
      </c>
      <c r="I1614" s="7" t="str">
        <f>VLOOKUP($A1614,'Medical Examinations'!$A$1:$P$2336,14,FALSE)</f>
        <v>No</v>
      </c>
      <c r="J1614" s="7" t="str">
        <f>VLOOKUP($A1614,'Medical Examinations'!$A$1:$P$2336,15,FALSE)</f>
        <v>Normal weight</v>
      </c>
      <c r="K1614" s="7" t="str">
        <f>VLOOKUP($A1614,'Medical Examinations'!$A$1:$P$2336,16,FALSE)</f>
        <v>Normal</v>
      </c>
      <c r="L1614" s="12">
        <f>VLOOKUP($A1614,'Hospitalisation Details'!$A$1:$U$2344,18,FALSE)</f>
        <v>31268</v>
      </c>
      <c r="M1614" s="21">
        <f>VLOOKUP($A1614,'Hospitalisation Details'!$A$1:$U$2344,21,FALSE)</f>
        <v>6183.32</v>
      </c>
      <c r="N1614" s="9" t="str">
        <f>VLOOKUP($A1614,'Hospitalisation Details'!$A$1:$U$2344,14,FALSE)</f>
        <v>tier - 2</v>
      </c>
      <c r="O1614" s="9" t="str">
        <f>VLOOKUP($A1614,'Hospitalisation Details'!$A$1:$U$2344,15,FALSE)</f>
        <v>tier - 2</v>
      </c>
      <c r="P1614" s="9" t="str">
        <f>VLOOKUP($A1614,'Hospitalisation Details'!$A$1:$U$2344,16,FALSE)</f>
        <v>R1012</v>
      </c>
      <c r="Q1614" s="9">
        <f>VLOOKUP($A1614,'Hospitalisation Details'!$A$1:$U$2344,20,FALSE)</f>
        <v>37</v>
      </c>
    </row>
    <row r="1615" spans="1:17" ht="15.75" x14ac:dyDescent="0.25">
      <c r="A1615" s="10" t="s">
        <v>757</v>
      </c>
      <c r="B1615" s="7" t="str">
        <f>VLOOKUP($A1615,'Customer Names'!$A$1:$E$2336,4,FALSE)</f>
        <v xml:space="preserve">  Lindsey A</v>
      </c>
      <c r="C1615" s="7">
        <f>VLOOKUP($A1615,'Medical Examinations'!$A$1:$P$2336,2,FALSE)</f>
        <v>23.46</v>
      </c>
      <c r="D1615" s="7">
        <f>VLOOKUP($A1615,'Medical Examinations'!$A$1:$P$2336,3,FALSE)</f>
        <v>4.21</v>
      </c>
      <c r="E1615" s="7" t="str">
        <f>VLOOKUP($A1615,'Medical Examinations'!$A$1:$P$2336,13,FALSE)</f>
        <v>No</v>
      </c>
      <c r="F1615" s="7" t="str">
        <f>VLOOKUP($A1615,'Medical Examinations'!$A$1:$P$2336,5,FALSE)</f>
        <v>No</v>
      </c>
      <c r="G1615" s="7" t="str">
        <f>VLOOKUP($A1615,'Medical Examinations'!$A$1:$P$2336,6,FALSE)</f>
        <v>No</v>
      </c>
      <c r="H1615" s="7">
        <f>VLOOKUP($A1615,'Medical Examinations'!$A$1:$P$2336,12,FALSE)</f>
        <v>1</v>
      </c>
      <c r="I1615" s="7" t="str">
        <f>VLOOKUP($A1615,'Medical Examinations'!$A$1:$P$2336,14,FALSE)</f>
        <v>No</v>
      </c>
      <c r="J1615" s="7" t="str">
        <f>VLOOKUP($A1615,'Medical Examinations'!$A$1:$P$2336,15,FALSE)</f>
        <v>Normal weight</v>
      </c>
      <c r="K1615" s="7" t="str">
        <f>VLOOKUP($A1615,'Medical Examinations'!$A$1:$P$2336,16,FALSE)</f>
        <v>Normal</v>
      </c>
      <c r="L1615" s="12">
        <f>VLOOKUP($A1615,'Hospitalisation Details'!$A$1:$U$2344,18,FALSE)</f>
        <v>30961</v>
      </c>
      <c r="M1615" s="21">
        <f>VLOOKUP($A1615,'Hospitalisation Details'!$A$1:$U$2344,21,FALSE)</f>
        <v>6170.96</v>
      </c>
      <c r="N1615" s="9" t="str">
        <f>VLOOKUP($A1615,'Hospitalisation Details'!$A$1:$U$2344,14,FALSE)</f>
        <v>tier - 2</v>
      </c>
      <c r="O1615" s="9" t="str">
        <f>VLOOKUP($A1615,'Hospitalisation Details'!$A$1:$U$2344,15,FALSE)</f>
        <v>tier - 1</v>
      </c>
      <c r="P1615" s="9" t="str">
        <f>VLOOKUP($A1615,'Hospitalisation Details'!$A$1:$U$2344,16,FALSE)</f>
        <v>R1013</v>
      </c>
      <c r="Q1615" s="9">
        <f>VLOOKUP($A1615,'Hospitalisation Details'!$A$1:$U$2344,20,FALSE)</f>
        <v>38</v>
      </c>
    </row>
    <row r="1616" spans="1:17" ht="15.75" x14ac:dyDescent="0.25">
      <c r="A1616" s="10" t="s">
        <v>756</v>
      </c>
      <c r="B1616" s="7" t="str">
        <f>VLOOKUP($A1616,'Customer Names'!$A$1:$E$2336,4,FALSE)</f>
        <v xml:space="preserve">  Chris</v>
      </c>
      <c r="C1616" s="7">
        <f>VLOOKUP($A1616,'Medical Examinations'!$A$1:$P$2336,2,FALSE)</f>
        <v>22.56</v>
      </c>
      <c r="D1616" s="7">
        <f>VLOOKUP($A1616,'Medical Examinations'!$A$1:$P$2336,3,FALSE)</f>
        <v>4.34</v>
      </c>
      <c r="E1616" s="7" t="str">
        <f>VLOOKUP($A1616,'Medical Examinations'!$A$1:$P$2336,13,FALSE)</f>
        <v>Yes</v>
      </c>
      <c r="F1616" s="7" t="str">
        <f>VLOOKUP($A1616,'Medical Examinations'!$A$1:$P$2336,5,FALSE)</f>
        <v>No</v>
      </c>
      <c r="G1616" s="7" t="str">
        <f>VLOOKUP($A1616,'Medical Examinations'!$A$1:$P$2336,6,FALSE)</f>
        <v>No</v>
      </c>
      <c r="H1616" s="7" t="str">
        <f>VLOOKUP($A1616,'Medical Examinations'!$A$1:$P$2336,12,FALSE)</f>
        <v>0</v>
      </c>
      <c r="I1616" s="7" t="str">
        <f>VLOOKUP($A1616,'Medical Examinations'!$A$1:$P$2336,14,FALSE)</f>
        <v>No</v>
      </c>
      <c r="J1616" s="7" t="str">
        <f>VLOOKUP($A1616,'Medical Examinations'!$A$1:$P$2336,15,FALSE)</f>
        <v>Normal weight</v>
      </c>
      <c r="K1616" s="7" t="str">
        <f>VLOOKUP($A1616,'Medical Examinations'!$A$1:$P$2336,16,FALSE)</f>
        <v>Normal</v>
      </c>
      <c r="L1616" s="12">
        <f>VLOOKUP($A1616,'Hospitalisation Details'!$A$1:$U$2344,18,FALSE)</f>
        <v>31335</v>
      </c>
      <c r="M1616" s="21">
        <f>VLOOKUP($A1616,'Hospitalisation Details'!$A$1:$U$2344,21,FALSE)</f>
        <v>6159.57</v>
      </c>
      <c r="N1616" s="9" t="str">
        <f>VLOOKUP($A1616,'Hospitalisation Details'!$A$1:$U$2344,14,FALSE)</f>
        <v>tier - 2</v>
      </c>
      <c r="O1616" s="9" t="str">
        <f>VLOOKUP($A1616,'Hospitalisation Details'!$A$1:$U$2344,15,FALSE)</f>
        <v>tier - 1</v>
      </c>
      <c r="P1616" s="9" t="str">
        <f>VLOOKUP($A1616,'Hospitalisation Details'!$A$1:$U$2344,16,FALSE)</f>
        <v>R1012</v>
      </c>
      <c r="Q1616" s="9">
        <f>VLOOKUP($A1616,'Hospitalisation Details'!$A$1:$U$2344,20,FALSE)</f>
        <v>37</v>
      </c>
    </row>
    <row r="1617" spans="1:17" ht="15.75" x14ac:dyDescent="0.25">
      <c r="A1617" s="10" t="s">
        <v>755</v>
      </c>
      <c r="B1617" s="7" t="str">
        <f>VLOOKUP($A1617,'Customer Names'!$A$1:$E$2336,4,FALSE)</f>
        <v xml:space="preserve">  Jennifer A</v>
      </c>
      <c r="C1617" s="7">
        <f>VLOOKUP($A1617,'Medical Examinations'!$A$1:$P$2336,2,FALSE)</f>
        <v>19.28</v>
      </c>
      <c r="D1617" s="7">
        <f>VLOOKUP($A1617,'Medical Examinations'!$A$1:$P$2336,3,FALSE)</f>
        <v>11.85</v>
      </c>
      <c r="E1617" s="7" t="str">
        <f>VLOOKUP($A1617,'Medical Examinations'!$A$1:$P$2336,13,FALSE)</f>
        <v>No</v>
      </c>
      <c r="F1617" s="7" t="str">
        <f>VLOOKUP($A1617,'Medical Examinations'!$A$1:$P$2336,5,FALSE)</f>
        <v>No</v>
      </c>
      <c r="G1617" s="7" t="str">
        <f>VLOOKUP($A1617,'Medical Examinations'!$A$1:$P$2336,6,FALSE)</f>
        <v>No</v>
      </c>
      <c r="H1617" s="7">
        <f>VLOOKUP($A1617,'Medical Examinations'!$A$1:$P$2336,12,FALSE)</f>
        <v>2</v>
      </c>
      <c r="I1617" s="7" t="str">
        <f>VLOOKUP($A1617,'Medical Examinations'!$A$1:$P$2336,14,FALSE)</f>
        <v>No</v>
      </c>
      <c r="J1617" s="7" t="str">
        <f>VLOOKUP($A1617,'Medical Examinations'!$A$1:$P$2336,15,FALSE)</f>
        <v>Normal weight</v>
      </c>
      <c r="K1617" s="7" t="str">
        <f>VLOOKUP($A1617,'Medical Examinations'!$A$1:$P$2336,16,FALSE)</f>
        <v>Diabetes</v>
      </c>
      <c r="L1617" s="12">
        <f>VLOOKUP($A1617,'Hospitalisation Details'!$A$1:$U$2344,18,FALSE)</f>
        <v>26974</v>
      </c>
      <c r="M1617" s="21">
        <f>VLOOKUP($A1617,'Hospitalisation Details'!$A$1:$U$2344,21,FALSE)</f>
        <v>6152.05</v>
      </c>
      <c r="N1617" s="9" t="str">
        <f>VLOOKUP($A1617,'Hospitalisation Details'!$A$1:$U$2344,14,FALSE)</f>
        <v>tier - 2</v>
      </c>
      <c r="O1617" s="9" t="str">
        <f>VLOOKUP($A1617,'Hospitalisation Details'!$A$1:$U$2344,15,FALSE)</f>
        <v>tier - 3</v>
      </c>
      <c r="P1617" s="9" t="str">
        <f>VLOOKUP($A1617,'Hospitalisation Details'!$A$1:$U$2344,16,FALSE)</f>
        <v>R1013</v>
      </c>
      <c r="Q1617" s="9">
        <f>VLOOKUP($A1617,'Hospitalisation Details'!$A$1:$U$2344,20,FALSE)</f>
        <v>49</v>
      </c>
    </row>
    <row r="1618" spans="1:17" ht="15.75" x14ac:dyDescent="0.25">
      <c r="A1618" s="10" t="s">
        <v>754</v>
      </c>
      <c r="B1618" s="7" t="str">
        <f>VLOOKUP($A1618,'Customer Names'!$A$1:$E$2336,4,FALSE)</f>
        <v xml:space="preserve">  Leif S</v>
      </c>
      <c r="C1618" s="7">
        <f>VLOOKUP($A1618,'Medical Examinations'!$A$1:$P$2336,2,FALSE)</f>
        <v>15.37</v>
      </c>
      <c r="D1618" s="7">
        <f>VLOOKUP($A1618,'Medical Examinations'!$A$1:$P$2336,3,FALSE)</f>
        <v>9.61</v>
      </c>
      <c r="E1618" s="7" t="str">
        <f>VLOOKUP($A1618,'Medical Examinations'!$A$1:$P$2336,13,FALSE)</f>
        <v>Yes</v>
      </c>
      <c r="F1618" s="7" t="str">
        <f>VLOOKUP($A1618,'Medical Examinations'!$A$1:$P$2336,5,FALSE)</f>
        <v>No</v>
      </c>
      <c r="G1618" s="7" t="str">
        <f>VLOOKUP($A1618,'Medical Examinations'!$A$1:$P$2336,6,FALSE)</f>
        <v>No</v>
      </c>
      <c r="H1618" s="7">
        <f>VLOOKUP($A1618,'Medical Examinations'!$A$1:$P$2336,12,FALSE)</f>
        <v>2</v>
      </c>
      <c r="I1618" s="7" t="str">
        <f>VLOOKUP($A1618,'Medical Examinations'!$A$1:$P$2336,14,FALSE)</f>
        <v>No</v>
      </c>
      <c r="J1618" s="7" t="str">
        <f>VLOOKUP($A1618,'Medical Examinations'!$A$1:$P$2336,15,FALSE)</f>
        <v>Underweight</v>
      </c>
      <c r="K1618" s="7" t="str">
        <f>VLOOKUP($A1618,'Medical Examinations'!$A$1:$P$2336,16,FALSE)</f>
        <v>Diabetes</v>
      </c>
      <c r="L1618" s="12">
        <f>VLOOKUP($A1618,'Hospitalisation Details'!$A$1:$U$2344,18,FALSE)</f>
        <v>25855</v>
      </c>
      <c r="M1618" s="21">
        <f>VLOOKUP($A1618,'Hospitalisation Details'!$A$1:$U$2344,21,FALSE)</f>
        <v>6147.12</v>
      </c>
      <c r="N1618" s="9" t="str">
        <f>VLOOKUP($A1618,'Hospitalisation Details'!$A$1:$U$2344,14,FALSE)</f>
        <v>tier - 2</v>
      </c>
      <c r="O1618" s="9" t="str">
        <f>VLOOKUP($A1618,'Hospitalisation Details'!$A$1:$U$2344,15,FALSE)</f>
        <v>tier - 3</v>
      </c>
      <c r="P1618" s="9" t="str">
        <f>VLOOKUP($A1618,'Hospitalisation Details'!$A$1:$U$2344,16,FALSE)</f>
        <v>R1012</v>
      </c>
      <c r="Q1618" s="9">
        <f>VLOOKUP($A1618,'Hospitalisation Details'!$A$1:$U$2344,20,FALSE)</f>
        <v>52</v>
      </c>
    </row>
    <row r="1619" spans="1:17" ht="15.75" x14ac:dyDescent="0.25">
      <c r="A1619" s="10" t="s">
        <v>753</v>
      </c>
      <c r="B1619" s="7" t="str">
        <f>VLOOKUP($A1619,'Customer Names'!$A$1:$E$2336,4,FALSE)</f>
        <v xml:space="preserve">  Stephanie A</v>
      </c>
      <c r="C1619" s="7">
        <f>VLOOKUP($A1619,'Medical Examinations'!$A$1:$P$2336,2,FALSE)</f>
        <v>18.71</v>
      </c>
      <c r="D1619" s="7">
        <f>VLOOKUP($A1619,'Medical Examinations'!$A$1:$P$2336,3,FALSE)</f>
        <v>5.29</v>
      </c>
      <c r="E1619" s="7" t="str">
        <f>VLOOKUP($A1619,'Medical Examinations'!$A$1:$P$2336,13,FALSE)</f>
        <v>Yes</v>
      </c>
      <c r="F1619" s="7" t="str">
        <f>VLOOKUP($A1619,'Medical Examinations'!$A$1:$P$2336,5,FALSE)</f>
        <v>No</v>
      </c>
      <c r="G1619" s="7" t="str">
        <f>VLOOKUP($A1619,'Medical Examinations'!$A$1:$P$2336,6,FALSE)</f>
        <v>No</v>
      </c>
      <c r="H1619" s="7" t="str">
        <f>VLOOKUP($A1619,'Medical Examinations'!$A$1:$P$2336,12,FALSE)</f>
        <v>0</v>
      </c>
      <c r="I1619" s="7" t="str">
        <f>VLOOKUP($A1619,'Medical Examinations'!$A$1:$P$2336,14,FALSE)</f>
        <v>No</v>
      </c>
      <c r="J1619" s="7" t="str">
        <f>VLOOKUP($A1619,'Medical Examinations'!$A$1:$P$2336,15,FALSE)</f>
        <v>Normal weight</v>
      </c>
      <c r="K1619" s="7" t="str">
        <f>VLOOKUP($A1619,'Medical Examinations'!$A$1:$P$2336,16,FALSE)</f>
        <v>Normal</v>
      </c>
      <c r="L1619" s="12">
        <f>VLOOKUP($A1619,'Hospitalisation Details'!$A$1:$U$2344,18,FALSE)</f>
        <v>28106</v>
      </c>
      <c r="M1619" s="21">
        <f>VLOOKUP($A1619,'Hospitalisation Details'!$A$1:$U$2344,21,FALSE)</f>
        <v>6139.14</v>
      </c>
      <c r="N1619" s="9" t="str">
        <f>VLOOKUP($A1619,'Hospitalisation Details'!$A$1:$U$2344,14,FALSE)</f>
        <v>tier - 2</v>
      </c>
      <c r="O1619" s="9" t="str">
        <f>VLOOKUP($A1619,'Hospitalisation Details'!$A$1:$U$2344,15,FALSE)</f>
        <v>tier - 3</v>
      </c>
      <c r="P1619" s="9" t="str">
        <f>VLOOKUP($A1619,'Hospitalisation Details'!$A$1:$U$2344,16,FALSE)</f>
        <v>R1013</v>
      </c>
      <c r="Q1619" s="9">
        <f>VLOOKUP($A1619,'Hospitalisation Details'!$A$1:$U$2344,20,FALSE)</f>
        <v>46</v>
      </c>
    </row>
    <row r="1620" spans="1:17" ht="15.75" x14ac:dyDescent="0.25">
      <c r="A1620" s="10" t="s">
        <v>752</v>
      </c>
      <c r="B1620" s="7" t="str">
        <f>VLOOKUP($A1620,'Customer Names'!$A$1:$E$2336,4,FALSE)</f>
        <v xml:space="preserve">  Bo</v>
      </c>
      <c r="C1620" s="7">
        <f>VLOOKUP($A1620,'Medical Examinations'!$A$1:$P$2336,2,FALSE)</f>
        <v>20.61</v>
      </c>
      <c r="D1620" s="7">
        <f>VLOOKUP($A1620,'Medical Examinations'!$A$1:$P$2336,3,FALSE)</f>
        <v>6.89</v>
      </c>
      <c r="E1620" s="7" t="str">
        <f>VLOOKUP($A1620,'Medical Examinations'!$A$1:$P$2336,13,FALSE)</f>
        <v>No</v>
      </c>
      <c r="F1620" s="7" t="str">
        <f>VLOOKUP($A1620,'Medical Examinations'!$A$1:$P$2336,5,FALSE)</f>
        <v>No</v>
      </c>
      <c r="G1620" s="7" t="str">
        <f>VLOOKUP($A1620,'Medical Examinations'!$A$1:$P$2336,6,FALSE)</f>
        <v>No</v>
      </c>
      <c r="H1620" s="7" t="str">
        <f>VLOOKUP($A1620,'Medical Examinations'!$A$1:$P$2336,12,FALSE)</f>
        <v>0</v>
      </c>
      <c r="I1620" s="7" t="str">
        <f>VLOOKUP($A1620,'Medical Examinations'!$A$1:$P$2336,14,FALSE)</f>
        <v>No</v>
      </c>
      <c r="J1620" s="7" t="str">
        <f>VLOOKUP($A1620,'Medical Examinations'!$A$1:$P$2336,15,FALSE)</f>
        <v>Normal weight</v>
      </c>
      <c r="K1620" s="7" t="str">
        <f>VLOOKUP($A1620,'Medical Examinations'!$A$1:$P$2336,16,FALSE)</f>
        <v>Diabetes</v>
      </c>
      <c r="L1620" s="12">
        <f>VLOOKUP($A1620,'Hospitalisation Details'!$A$1:$U$2344,18,FALSE)</f>
        <v>28738</v>
      </c>
      <c r="M1620" s="21">
        <f>VLOOKUP($A1620,'Hospitalisation Details'!$A$1:$U$2344,21,FALSE)</f>
        <v>6138.58</v>
      </c>
      <c r="N1620" s="9" t="str">
        <f>VLOOKUP($A1620,'Hospitalisation Details'!$A$1:$U$2344,14,FALSE)</f>
        <v>tier - 2</v>
      </c>
      <c r="O1620" s="9" t="str">
        <f>VLOOKUP($A1620,'Hospitalisation Details'!$A$1:$U$2344,15,FALSE)</f>
        <v>tier - 1</v>
      </c>
      <c r="P1620" s="9" t="str">
        <f>VLOOKUP($A1620,'Hospitalisation Details'!$A$1:$U$2344,16,FALSE)</f>
        <v>R1013</v>
      </c>
      <c r="Q1620" s="9">
        <f>VLOOKUP($A1620,'Hospitalisation Details'!$A$1:$U$2344,20,FALSE)</f>
        <v>44</v>
      </c>
    </row>
    <row r="1621" spans="1:17" ht="15.75" x14ac:dyDescent="0.25">
      <c r="A1621" s="10" t="s">
        <v>751</v>
      </c>
      <c r="B1621" s="7" t="str">
        <f>VLOOKUP($A1621,'Customer Names'!$A$1:$E$2336,4,FALSE)</f>
        <v xml:space="preserve">  Leah</v>
      </c>
      <c r="C1621" s="7">
        <f>VLOOKUP($A1621,'Medical Examinations'!$A$1:$P$2336,2,FALSE)</f>
        <v>15.99</v>
      </c>
      <c r="D1621" s="7">
        <f>VLOOKUP($A1621,'Medical Examinations'!$A$1:$P$2336,3,FALSE)</f>
        <v>4.57</v>
      </c>
      <c r="E1621" s="7" t="str">
        <f>VLOOKUP($A1621,'Medical Examinations'!$A$1:$P$2336,13,FALSE)</f>
        <v>Yes</v>
      </c>
      <c r="F1621" s="7" t="str">
        <f>VLOOKUP($A1621,'Medical Examinations'!$A$1:$P$2336,5,FALSE)</f>
        <v>No</v>
      </c>
      <c r="G1621" s="7" t="str">
        <f>VLOOKUP($A1621,'Medical Examinations'!$A$1:$P$2336,6,FALSE)</f>
        <v>Yes</v>
      </c>
      <c r="H1621" s="7">
        <f>VLOOKUP($A1621,'Medical Examinations'!$A$1:$P$2336,12,FALSE)</f>
        <v>1</v>
      </c>
      <c r="I1621" s="7" t="str">
        <f>VLOOKUP($A1621,'Medical Examinations'!$A$1:$P$2336,14,FALSE)</f>
        <v>No</v>
      </c>
      <c r="J1621" s="7" t="str">
        <f>VLOOKUP($A1621,'Medical Examinations'!$A$1:$P$2336,15,FALSE)</f>
        <v>Underweight</v>
      </c>
      <c r="K1621" s="7" t="str">
        <f>VLOOKUP($A1621,'Medical Examinations'!$A$1:$P$2336,16,FALSE)</f>
        <v>Normal</v>
      </c>
      <c r="L1621" s="12">
        <f>VLOOKUP($A1621,'Hospitalisation Details'!$A$1:$U$2344,18,FALSE)</f>
        <v>25516</v>
      </c>
      <c r="M1621" s="21">
        <f>VLOOKUP($A1621,'Hospitalisation Details'!$A$1:$U$2344,21,FALSE)</f>
        <v>6138.5</v>
      </c>
      <c r="N1621" s="9" t="str">
        <f>VLOOKUP($A1621,'Hospitalisation Details'!$A$1:$U$2344,14,FALSE)</f>
        <v>tier - 2</v>
      </c>
      <c r="O1621" s="9" t="str">
        <f>VLOOKUP($A1621,'Hospitalisation Details'!$A$1:$U$2344,15,FALSE)</f>
        <v>tier - 2</v>
      </c>
      <c r="P1621" s="9" t="str">
        <f>VLOOKUP($A1621,'Hospitalisation Details'!$A$1:$U$2344,16,FALSE)</f>
        <v>R1011</v>
      </c>
      <c r="Q1621" s="9">
        <f>VLOOKUP($A1621,'Hospitalisation Details'!$A$1:$U$2344,20,FALSE)</f>
        <v>53</v>
      </c>
    </row>
    <row r="1622" spans="1:17" ht="15.75" x14ac:dyDescent="0.25">
      <c r="A1622" s="10" t="s">
        <v>750</v>
      </c>
      <c r="B1622" s="7" t="str">
        <f>VLOOKUP($A1622,'Customer Names'!$A$1:$E$2336,4,FALSE)</f>
        <v xml:space="preserve">  Kara Lynne</v>
      </c>
      <c r="C1622" s="7">
        <f>VLOOKUP($A1622,'Medical Examinations'!$A$1:$P$2336,2,FALSE)</f>
        <v>33.155000000000001</v>
      </c>
      <c r="D1622" s="7">
        <f>VLOOKUP($A1622,'Medical Examinations'!$A$1:$P$2336,3,FALSE)</f>
        <v>4.32</v>
      </c>
      <c r="E1622" s="7" t="str">
        <f>VLOOKUP($A1622,'Medical Examinations'!$A$1:$P$2336,13,FALSE)</f>
        <v>No</v>
      </c>
      <c r="F1622" s="7" t="str">
        <f>VLOOKUP($A1622,'Medical Examinations'!$A$1:$P$2336,5,FALSE)</f>
        <v>No</v>
      </c>
      <c r="G1622" s="7" t="str">
        <f>VLOOKUP($A1622,'Medical Examinations'!$A$1:$P$2336,6,FALSE)</f>
        <v>No</v>
      </c>
      <c r="H1622" s="7" t="str">
        <f>VLOOKUP($A1622,'Medical Examinations'!$A$1:$P$2336,12,FALSE)</f>
        <v>0</v>
      </c>
      <c r="I1622" s="7" t="str">
        <f>VLOOKUP($A1622,'Medical Examinations'!$A$1:$P$2336,14,FALSE)</f>
        <v>No</v>
      </c>
      <c r="J1622" s="7" t="str">
        <f>VLOOKUP($A1622,'Medical Examinations'!$A$1:$P$2336,15,FALSE)</f>
        <v>Obesity</v>
      </c>
      <c r="K1622" s="7" t="str">
        <f>VLOOKUP($A1622,'Medical Examinations'!$A$1:$P$2336,16,FALSE)</f>
        <v>Normal</v>
      </c>
      <c r="L1622" s="12">
        <f>VLOOKUP($A1622,'Hospitalisation Details'!$A$1:$U$2344,18,FALSE)</f>
        <v>33103</v>
      </c>
      <c r="M1622" s="21">
        <f>VLOOKUP($A1622,'Hospitalisation Details'!$A$1:$U$2344,21,FALSE)</f>
        <v>6128.8</v>
      </c>
      <c r="N1622" s="9" t="str">
        <f>VLOOKUP($A1622,'Hospitalisation Details'!$A$1:$U$2344,14,FALSE)</f>
        <v>tier - 2</v>
      </c>
      <c r="O1622" s="9" t="str">
        <f>VLOOKUP($A1622,'Hospitalisation Details'!$A$1:$U$2344,15,FALSE)</f>
        <v>tier - 3</v>
      </c>
      <c r="P1622" s="9" t="str">
        <f>VLOOKUP($A1622,'Hospitalisation Details'!$A$1:$U$2344,16,FALSE)</f>
        <v>R1012</v>
      </c>
      <c r="Q1622" s="9">
        <f>VLOOKUP($A1622,'Hospitalisation Details'!$A$1:$U$2344,20,FALSE)</f>
        <v>32</v>
      </c>
    </row>
    <row r="1623" spans="1:17" ht="15.75" x14ac:dyDescent="0.25">
      <c r="A1623" s="10" t="s">
        <v>749</v>
      </c>
      <c r="B1623" s="7" t="str">
        <f>VLOOKUP($A1623,'Customer Names'!$A$1:$E$2336,4,FALSE)</f>
        <v xml:space="preserve">  Jeffrey</v>
      </c>
      <c r="C1623" s="7">
        <f>VLOOKUP($A1623,'Medical Examinations'!$A$1:$P$2336,2,FALSE)</f>
        <v>26.22</v>
      </c>
      <c r="D1623" s="7">
        <f>VLOOKUP($A1623,'Medical Examinations'!$A$1:$P$2336,3,FALSE)</f>
        <v>5.57</v>
      </c>
      <c r="E1623" s="7" t="str">
        <f>VLOOKUP($A1623,'Medical Examinations'!$A$1:$P$2336,13,FALSE)</f>
        <v>Yes</v>
      </c>
      <c r="F1623" s="7" t="str">
        <f>VLOOKUP($A1623,'Medical Examinations'!$A$1:$P$2336,5,FALSE)</f>
        <v>No</v>
      </c>
      <c r="G1623" s="7" t="str">
        <f>VLOOKUP($A1623,'Medical Examinations'!$A$1:$P$2336,6,FALSE)</f>
        <v>Yes</v>
      </c>
      <c r="H1623" s="7">
        <f>VLOOKUP($A1623,'Medical Examinations'!$A$1:$P$2336,12,FALSE)</f>
        <v>1</v>
      </c>
      <c r="I1623" s="7" t="str">
        <f>VLOOKUP($A1623,'Medical Examinations'!$A$1:$P$2336,14,FALSE)</f>
        <v>No</v>
      </c>
      <c r="J1623" s="7" t="str">
        <f>VLOOKUP($A1623,'Medical Examinations'!$A$1:$P$2336,15,FALSE)</f>
        <v>Over weight</v>
      </c>
      <c r="K1623" s="7" t="str">
        <f>VLOOKUP($A1623,'Medical Examinations'!$A$1:$P$2336,16,FALSE)</f>
        <v>Normal</v>
      </c>
      <c r="L1623" s="12">
        <f>VLOOKUP($A1623,'Hospitalisation Details'!$A$1:$U$2344,18,FALSE)</f>
        <v>30636</v>
      </c>
      <c r="M1623" s="21">
        <f>VLOOKUP($A1623,'Hospitalisation Details'!$A$1:$U$2344,21,FALSE)</f>
        <v>6123.57</v>
      </c>
      <c r="N1623" s="9" t="str">
        <f>VLOOKUP($A1623,'Hospitalisation Details'!$A$1:$U$2344,14,FALSE)</f>
        <v>tier - 3</v>
      </c>
      <c r="O1623" s="9" t="str">
        <f>VLOOKUP($A1623,'Hospitalisation Details'!$A$1:$U$2344,15,FALSE)</f>
        <v>tier - 2</v>
      </c>
      <c r="P1623" s="9" t="str">
        <f>VLOOKUP($A1623,'Hospitalisation Details'!$A$1:$U$2344,16,FALSE)</f>
        <v>R1012</v>
      </c>
      <c r="Q1623" s="9">
        <f>VLOOKUP($A1623,'Hospitalisation Details'!$A$1:$U$2344,20,FALSE)</f>
        <v>39</v>
      </c>
    </row>
    <row r="1624" spans="1:17" ht="15.75" x14ac:dyDescent="0.25">
      <c r="A1624" s="10" t="s">
        <v>748</v>
      </c>
      <c r="B1624" s="7" t="str">
        <f>VLOOKUP($A1624,'Customer Names'!$A$1:$E$2336,4,FALSE)</f>
        <v xml:space="preserve">  Justin</v>
      </c>
      <c r="C1624" s="7">
        <f>VLOOKUP($A1624,'Medical Examinations'!$A$1:$P$2336,2,FALSE)</f>
        <v>21.85</v>
      </c>
      <c r="D1624" s="7">
        <f>VLOOKUP($A1624,'Medical Examinations'!$A$1:$P$2336,3,FALSE)</f>
        <v>5.26</v>
      </c>
      <c r="E1624" s="7" t="str">
        <f>VLOOKUP($A1624,'Medical Examinations'!$A$1:$P$2336,13,FALSE)</f>
        <v>Yes</v>
      </c>
      <c r="F1624" s="7" t="str">
        <f>VLOOKUP($A1624,'Medical Examinations'!$A$1:$P$2336,5,FALSE)</f>
        <v>No</v>
      </c>
      <c r="G1624" s="7" t="str">
        <f>VLOOKUP($A1624,'Medical Examinations'!$A$1:$P$2336,6,FALSE)</f>
        <v>Yes</v>
      </c>
      <c r="H1624" s="7">
        <f>VLOOKUP($A1624,'Medical Examinations'!$A$1:$P$2336,12,FALSE)</f>
        <v>1</v>
      </c>
      <c r="I1624" s="7" t="str">
        <f>VLOOKUP($A1624,'Medical Examinations'!$A$1:$P$2336,14,FALSE)</f>
        <v>No</v>
      </c>
      <c r="J1624" s="7" t="str">
        <f>VLOOKUP($A1624,'Medical Examinations'!$A$1:$P$2336,15,FALSE)</f>
        <v>Normal weight</v>
      </c>
      <c r="K1624" s="7" t="str">
        <f>VLOOKUP($A1624,'Medical Examinations'!$A$1:$P$2336,16,FALSE)</f>
        <v>Normal</v>
      </c>
      <c r="L1624" s="12">
        <f>VLOOKUP($A1624,'Hospitalisation Details'!$A$1:$U$2344,18,FALSE)</f>
        <v>30539</v>
      </c>
      <c r="M1624" s="21">
        <f>VLOOKUP($A1624,'Hospitalisation Details'!$A$1:$U$2344,21,FALSE)</f>
        <v>6117.49</v>
      </c>
      <c r="N1624" s="9" t="str">
        <f>VLOOKUP($A1624,'Hospitalisation Details'!$A$1:$U$2344,14,FALSE)</f>
        <v>tier - 2</v>
      </c>
      <c r="O1624" s="9" t="str">
        <f>VLOOKUP($A1624,'Hospitalisation Details'!$A$1:$U$2344,15,FALSE)</f>
        <v>tier - 3</v>
      </c>
      <c r="P1624" s="9" t="str">
        <f>VLOOKUP($A1624,'Hospitalisation Details'!$A$1:$U$2344,16,FALSE)</f>
        <v>R1012</v>
      </c>
      <c r="Q1624" s="9">
        <f>VLOOKUP($A1624,'Hospitalisation Details'!$A$1:$U$2344,20,FALSE)</f>
        <v>39</v>
      </c>
    </row>
    <row r="1625" spans="1:17" ht="15.75" x14ac:dyDescent="0.25">
      <c r="A1625" s="10" t="s">
        <v>747</v>
      </c>
      <c r="B1625" s="7" t="str">
        <f>VLOOKUP($A1625,'Customer Names'!$A$1:$E$2336,4,FALSE)</f>
        <v xml:space="preserve">  Emily</v>
      </c>
      <c r="C1625" s="7">
        <f>VLOOKUP($A1625,'Medical Examinations'!$A$1:$P$2336,2,FALSE)</f>
        <v>30.495000000000001</v>
      </c>
      <c r="D1625" s="7">
        <f>VLOOKUP($A1625,'Medical Examinations'!$A$1:$P$2336,3,FALSE)</f>
        <v>6.25</v>
      </c>
      <c r="E1625" s="7" t="str">
        <f>VLOOKUP($A1625,'Medical Examinations'!$A$1:$P$2336,13,FALSE)</f>
        <v>No</v>
      </c>
      <c r="F1625" s="7" t="str">
        <f>VLOOKUP($A1625,'Medical Examinations'!$A$1:$P$2336,5,FALSE)</f>
        <v>No</v>
      </c>
      <c r="G1625" s="7" t="str">
        <f>VLOOKUP($A1625,'Medical Examinations'!$A$1:$P$2336,6,FALSE)</f>
        <v>No</v>
      </c>
      <c r="H1625" s="7" t="str">
        <f>VLOOKUP($A1625,'Medical Examinations'!$A$1:$P$2336,12,FALSE)</f>
        <v>0</v>
      </c>
      <c r="I1625" s="7" t="str">
        <f>VLOOKUP($A1625,'Medical Examinations'!$A$1:$P$2336,14,FALSE)</f>
        <v>No</v>
      </c>
      <c r="J1625" s="7" t="str">
        <f>VLOOKUP($A1625,'Medical Examinations'!$A$1:$P$2336,15,FALSE)</f>
        <v>Obesity</v>
      </c>
      <c r="K1625" s="7" t="str">
        <f>VLOOKUP($A1625,'Medical Examinations'!$A$1:$P$2336,16,FALSE)</f>
        <v>Prediabetes</v>
      </c>
      <c r="L1625" s="12">
        <f>VLOOKUP($A1625,'Hospitalisation Details'!$A$1:$U$2344,18,FALSE)</f>
        <v>33444</v>
      </c>
      <c r="M1625" s="21">
        <f>VLOOKUP($A1625,'Hospitalisation Details'!$A$1:$U$2344,21,FALSE)</f>
        <v>6113.23</v>
      </c>
      <c r="N1625" s="9" t="str">
        <f>VLOOKUP($A1625,'Hospitalisation Details'!$A$1:$U$2344,14,FALSE)</f>
        <v>tier - 2</v>
      </c>
      <c r="O1625" s="9" t="str">
        <f>VLOOKUP($A1625,'Hospitalisation Details'!$A$1:$U$2344,15,FALSE)</f>
        <v>tier - 2</v>
      </c>
      <c r="P1625" s="9" t="str">
        <f>VLOOKUP($A1625,'Hospitalisation Details'!$A$1:$U$2344,16,FALSE)</f>
        <v>R1024</v>
      </c>
      <c r="Q1625" s="9">
        <f>VLOOKUP($A1625,'Hospitalisation Details'!$A$1:$U$2344,20,FALSE)</f>
        <v>31</v>
      </c>
    </row>
    <row r="1626" spans="1:17" ht="15.75" x14ac:dyDescent="0.25">
      <c r="A1626" s="10" t="s">
        <v>746</v>
      </c>
      <c r="B1626" s="7" t="str">
        <f>VLOOKUP($A1626,'Customer Names'!$A$1:$E$2336,4,FALSE)</f>
        <v xml:space="preserve">  Rebecca</v>
      </c>
      <c r="C1626" s="7">
        <f>VLOOKUP($A1626,'Medical Examinations'!$A$1:$P$2336,2,FALSE)</f>
        <v>34.104999999999997</v>
      </c>
      <c r="D1626" s="7">
        <f>VLOOKUP($A1626,'Medical Examinations'!$A$1:$P$2336,3,FALSE)</f>
        <v>5.67</v>
      </c>
      <c r="E1626" s="7" t="str">
        <f>VLOOKUP($A1626,'Medical Examinations'!$A$1:$P$2336,13,FALSE)</f>
        <v>Yes</v>
      </c>
      <c r="F1626" s="7" t="str">
        <f>VLOOKUP($A1626,'Medical Examinations'!$A$1:$P$2336,5,FALSE)</f>
        <v>No</v>
      </c>
      <c r="G1626" s="7" t="str">
        <f>VLOOKUP($A1626,'Medical Examinations'!$A$1:$P$2336,6,FALSE)</f>
        <v>No</v>
      </c>
      <c r="H1626" s="7" t="str">
        <f>VLOOKUP($A1626,'Medical Examinations'!$A$1:$P$2336,12,FALSE)</f>
        <v>0</v>
      </c>
      <c r="I1626" s="7" t="str">
        <f>VLOOKUP($A1626,'Medical Examinations'!$A$1:$P$2336,14,FALSE)</f>
        <v>No</v>
      </c>
      <c r="J1626" s="7" t="str">
        <f>VLOOKUP($A1626,'Medical Examinations'!$A$1:$P$2336,15,FALSE)</f>
        <v>Obesity</v>
      </c>
      <c r="K1626" s="7" t="str">
        <f>VLOOKUP($A1626,'Medical Examinations'!$A$1:$P$2336,16,FALSE)</f>
        <v>Normal</v>
      </c>
      <c r="L1626" s="12">
        <f>VLOOKUP($A1626,'Hospitalisation Details'!$A$1:$U$2344,18,FALSE)</f>
        <v>31249</v>
      </c>
      <c r="M1626" s="21">
        <f>VLOOKUP($A1626,'Hospitalisation Details'!$A$1:$U$2344,21,FALSE)</f>
        <v>6112.35</v>
      </c>
      <c r="N1626" s="9" t="str">
        <f>VLOOKUP($A1626,'Hospitalisation Details'!$A$1:$U$2344,14,FALSE)</f>
        <v>tier - 2</v>
      </c>
      <c r="O1626" s="9" t="str">
        <f>VLOOKUP($A1626,'Hospitalisation Details'!$A$1:$U$2344,15,FALSE)</f>
        <v>tier - 1</v>
      </c>
      <c r="P1626" s="9" t="str">
        <f>VLOOKUP($A1626,'Hospitalisation Details'!$A$1:$U$2344,16,FALSE)</f>
        <v>R1012</v>
      </c>
      <c r="Q1626" s="9">
        <f>VLOOKUP($A1626,'Hospitalisation Details'!$A$1:$U$2344,20,FALSE)</f>
        <v>37</v>
      </c>
    </row>
    <row r="1627" spans="1:17" ht="15.75" x14ac:dyDescent="0.25">
      <c r="A1627" s="10" t="s">
        <v>745</v>
      </c>
      <c r="B1627" s="7" t="str">
        <f>VLOOKUP($A1627,'Customer Names'!$A$1:$E$2336,4,FALSE)</f>
        <v xml:space="preserve">  Allie</v>
      </c>
      <c r="C1627" s="7">
        <f>VLOOKUP($A1627,'Medical Examinations'!$A$1:$P$2336,2,FALSE)</f>
        <v>32.770000000000003</v>
      </c>
      <c r="D1627" s="7">
        <f>VLOOKUP($A1627,'Medical Examinations'!$A$1:$P$2336,3,FALSE)</f>
        <v>4.42</v>
      </c>
      <c r="E1627" s="7" t="str">
        <f>VLOOKUP($A1627,'Medical Examinations'!$A$1:$P$2336,13,FALSE)</f>
        <v>Yes</v>
      </c>
      <c r="F1627" s="7" t="str">
        <f>VLOOKUP($A1627,'Medical Examinations'!$A$1:$P$2336,5,FALSE)</f>
        <v>No</v>
      </c>
      <c r="G1627" s="7" t="str">
        <f>VLOOKUP($A1627,'Medical Examinations'!$A$1:$P$2336,6,FALSE)</f>
        <v>No</v>
      </c>
      <c r="H1627" s="7">
        <f>VLOOKUP($A1627,'Medical Examinations'!$A$1:$P$2336,12,FALSE)</f>
        <v>1</v>
      </c>
      <c r="I1627" s="7" t="str">
        <f>VLOOKUP($A1627,'Medical Examinations'!$A$1:$P$2336,14,FALSE)</f>
        <v>No</v>
      </c>
      <c r="J1627" s="7" t="str">
        <f>VLOOKUP($A1627,'Medical Examinations'!$A$1:$P$2336,15,FALSE)</f>
        <v>Obesity</v>
      </c>
      <c r="K1627" s="7" t="str">
        <f>VLOOKUP($A1627,'Medical Examinations'!$A$1:$P$2336,16,FALSE)</f>
        <v>Normal</v>
      </c>
      <c r="L1627" s="12">
        <f>VLOOKUP($A1627,'Hospitalisation Details'!$A$1:$U$2344,18,FALSE)</f>
        <v>34951</v>
      </c>
      <c r="M1627" s="21">
        <f>VLOOKUP($A1627,'Hospitalisation Details'!$A$1:$U$2344,21,FALSE)</f>
        <v>6111.95</v>
      </c>
      <c r="N1627" s="9" t="str">
        <f>VLOOKUP($A1627,'Hospitalisation Details'!$A$1:$U$2344,14,FALSE)</f>
        <v>tier - 2</v>
      </c>
      <c r="O1627" s="9" t="str">
        <f>VLOOKUP($A1627,'Hospitalisation Details'!$A$1:$U$2344,15,FALSE)</f>
        <v>tier - 3</v>
      </c>
      <c r="P1627" s="9" t="str">
        <f>VLOOKUP($A1627,'Hospitalisation Details'!$A$1:$U$2344,16,FALSE)</f>
        <v>R1026</v>
      </c>
      <c r="Q1627" s="9">
        <f>VLOOKUP($A1627,'Hospitalisation Details'!$A$1:$U$2344,20,FALSE)</f>
        <v>27</v>
      </c>
    </row>
    <row r="1628" spans="1:17" ht="15.75" x14ac:dyDescent="0.25">
      <c r="A1628" s="10" t="s">
        <v>744</v>
      </c>
      <c r="B1628" s="7" t="str">
        <f>VLOOKUP($A1628,'Customer Names'!$A$1:$E$2336,4,FALSE)</f>
        <v xml:space="preserve">  Trasi</v>
      </c>
      <c r="C1628" s="7">
        <f>VLOOKUP($A1628,'Medical Examinations'!$A$1:$P$2336,2,FALSE)</f>
        <v>16.850000000000001</v>
      </c>
      <c r="D1628" s="7">
        <f>VLOOKUP($A1628,'Medical Examinations'!$A$1:$P$2336,3,FALSE)</f>
        <v>11.75</v>
      </c>
      <c r="E1628" s="7" t="str">
        <f>VLOOKUP($A1628,'Medical Examinations'!$A$1:$P$2336,13,FALSE)</f>
        <v>Yes</v>
      </c>
      <c r="F1628" s="7" t="str">
        <f>VLOOKUP($A1628,'Medical Examinations'!$A$1:$P$2336,5,FALSE)</f>
        <v>No</v>
      </c>
      <c r="G1628" s="7" t="str">
        <f>VLOOKUP($A1628,'Medical Examinations'!$A$1:$P$2336,6,FALSE)</f>
        <v>No</v>
      </c>
      <c r="H1628" s="7">
        <f>VLOOKUP($A1628,'Medical Examinations'!$A$1:$P$2336,12,FALSE)</f>
        <v>2</v>
      </c>
      <c r="I1628" s="7" t="str">
        <f>VLOOKUP($A1628,'Medical Examinations'!$A$1:$P$2336,14,FALSE)</f>
        <v>No</v>
      </c>
      <c r="J1628" s="7" t="str">
        <f>VLOOKUP($A1628,'Medical Examinations'!$A$1:$P$2336,15,FALSE)</f>
        <v>Underweight</v>
      </c>
      <c r="K1628" s="7" t="str">
        <f>VLOOKUP($A1628,'Medical Examinations'!$A$1:$P$2336,16,FALSE)</f>
        <v>Diabetes</v>
      </c>
      <c r="L1628" s="12">
        <f>VLOOKUP($A1628,'Hospitalisation Details'!$A$1:$U$2344,18,FALSE)</f>
        <v>25728</v>
      </c>
      <c r="M1628" s="21">
        <f>VLOOKUP($A1628,'Hospitalisation Details'!$A$1:$U$2344,21,FALSE)</f>
        <v>6098.38</v>
      </c>
      <c r="N1628" s="9" t="str">
        <f>VLOOKUP($A1628,'Hospitalisation Details'!$A$1:$U$2344,14,FALSE)</f>
        <v>tier - 2</v>
      </c>
      <c r="O1628" s="9" t="str">
        <f>VLOOKUP($A1628,'Hospitalisation Details'!$A$1:$U$2344,15,FALSE)</f>
        <v>tier - 2</v>
      </c>
      <c r="P1628" s="9" t="str">
        <f>VLOOKUP($A1628,'Hospitalisation Details'!$A$1:$U$2344,16,FALSE)</f>
        <v>R1013</v>
      </c>
      <c r="Q1628" s="9">
        <f>VLOOKUP($A1628,'Hospitalisation Details'!$A$1:$U$2344,20,FALSE)</f>
        <v>52</v>
      </c>
    </row>
    <row r="1629" spans="1:17" ht="15.75" x14ac:dyDescent="0.25">
      <c r="A1629" s="10" t="s">
        <v>743</v>
      </c>
      <c r="B1629" s="7" t="str">
        <f>VLOOKUP($A1629,'Customer Names'!$A$1:$E$2336,4,FALSE)</f>
        <v xml:space="preserve">  Kevin</v>
      </c>
      <c r="C1629" s="7">
        <f>VLOOKUP($A1629,'Medical Examinations'!$A$1:$P$2336,2,FALSE)</f>
        <v>34.700000000000003</v>
      </c>
      <c r="D1629" s="7">
        <f>VLOOKUP($A1629,'Medical Examinations'!$A$1:$P$2336,3,FALSE)</f>
        <v>6.06</v>
      </c>
      <c r="E1629" s="7" t="str">
        <f>VLOOKUP($A1629,'Medical Examinations'!$A$1:$P$2336,13,FALSE)</f>
        <v>No</v>
      </c>
      <c r="F1629" s="7" t="str">
        <f>VLOOKUP($A1629,'Medical Examinations'!$A$1:$P$2336,5,FALSE)</f>
        <v>No</v>
      </c>
      <c r="G1629" s="7" t="str">
        <f>VLOOKUP($A1629,'Medical Examinations'!$A$1:$P$2336,6,FALSE)</f>
        <v>No</v>
      </c>
      <c r="H1629" s="7">
        <f>VLOOKUP($A1629,'Medical Examinations'!$A$1:$P$2336,12,FALSE)</f>
        <v>1</v>
      </c>
      <c r="I1629" s="7" t="str">
        <f>VLOOKUP($A1629,'Medical Examinations'!$A$1:$P$2336,14,FALSE)</f>
        <v>No</v>
      </c>
      <c r="J1629" s="7" t="str">
        <f>VLOOKUP($A1629,'Medical Examinations'!$A$1:$P$2336,15,FALSE)</f>
        <v>Obesity</v>
      </c>
      <c r="K1629" s="7" t="str">
        <f>VLOOKUP($A1629,'Medical Examinations'!$A$1:$P$2336,16,FALSE)</f>
        <v>Prediabetes</v>
      </c>
      <c r="L1629" s="12">
        <f>VLOOKUP($A1629,'Hospitalisation Details'!$A$1:$U$2344,18,FALSE)</f>
        <v>30888</v>
      </c>
      <c r="M1629" s="21">
        <f>VLOOKUP($A1629,'Hospitalisation Details'!$A$1:$U$2344,21,FALSE)</f>
        <v>6082.41</v>
      </c>
      <c r="N1629" s="9" t="str">
        <f>VLOOKUP($A1629,'Hospitalisation Details'!$A$1:$U$2344,14,FALSE)</f>
        <v>tier - 1</v>
      </c>
      <c r="O1629" s="9" t="str">
        <f>VLOOKUP($A1629,'Hospitalisation Details'!$A$1:$U$2344,15,FALSE)</f>
        <v>tier - 2</v>
      </c>
      <c r="P1629" s="9" t="str">
        <f>VLOOKUP($A1629,'Hospitalisation Details'!$A$1:$U$2344,16,FALSE)</f>
        <v>R1011</v>
      </c>
      <c r="Q1629" s="9">
        <f>VLOOKUP($A1629,'Hospitalisation Details'!$A$1:$U$2344,20,FALSE)</f>
        <v>38</v>
      </c>
    </row>
    <row r="1630" spans="1:17" ht="15.75" x14ac:dyDescent="0.25">
      <c r="A1630" s="10" t="s">
        <v>742</v>
      </c>
      <c r="B1630" s="7" t="str">
        <f>VLOOKUP($A1630,'Customer Names'!$A$1:$E$2336,4,FALSE)</f>
        <v xml:space="preserve">  Fernando</v>
      </c>
      <c r="C1630" s="7">
        <f>VLOOKUP($A1630,'Medical Examinations'!$A$1:$P$2336,2,FALSE)</f>
        <v>37.049999999999997</v>
      </c>
      <c r="D1630" s="7">
        <f>VLOOKUP($A1630,'Medical Examinations'!$A$1:$P$2336,3,FALSE)</f>
        <v>5.48</v>
      </c>
      <c r="E1630" s="7" t="str">
        <f>VLOOKUP($A1630,'Medical Examinations'!$A$1:$P$2336,13,FALSE)</f>
        <v>No</v>
      </c>
      <c r="F1630" s="7" t="str">
        <f>VLOOKUP($A1630,'Medical Examinations'!$A$1:$P$2336,5,FALSE)</f>
        <v>No</v>
      </c>
      <c r="G1630" s="7" t="str">
        <f>VLOOKUP($A1630,'Medical Examinations'!$A$1:$P$2336,6,FALSE)</f>
        <v>No</v>
      </c>
      <c r="H1630" s="7">
        <f>VLOOKUP($A1630,'Medical Examinations'!$A$1:$P$2336,12,FALSE)</f>
        <v>1</v>
      </c>
      <c r="I1630" s="7" t="str">
        <f>VLOOKUP($A1630,'Medical Examinations'!$A$1:$P$2336,14,FALSE)</f>
        <v>No</v>
      </c>
      <c r="J1630" s="7" t="str">
        <f>VLOOKUP($A1630,'Medical Examinations'!$A$1:$P$2336,15,FALSE)</f>
        <v>Obesity</v>
      </c>
      <c r="K1630" s="7" t="str">
        <f>VLOOKUP($A1630,'Medical Examinations'!$A$1:$P$2336,16,FALSE)</f>
        <v>Normal</v>
      </c>
      <c r="L1630" s="12">
        <f>VLOOKUP($A1630,'Hospitalisation Details'!$A$1:$U$2344,18,FALSE)</f>
        <v>30969</v>
      </c>
      <c r="M1630" s="21">
        <f>VLOOKUP($A1630,'Hospitalisation Details'!$A$1:$U$2344,21,FALSE)</f>
        <v>6079.67</v>
      </c>
      <c r="N1630" s="9" t="str">
        <f>VLOOKUP($A1630,'Hospitalisation Details'!$A$1:$U$2344,14,FALSE)</f>
        <v>tier - 1</v>
      </c>
      <c r="O1630" s="9" t="str">
        <f>VLOOKUP($A1630,'Hospitalisation Details'!$A$1:$U$2344,15,FALSE)</f>
        <v>tier - 1</v>
      </c>
      <c r="P1630" s="9" t="str">
        <f>VLOOKUP($A1630,'Hospitalisation Details'!$A$1:$U$2344,16,FALSE)</f>
        <v>R1014</v>
      </c>
      <c r="Q1630" s="9">
        <f>VLOOKUP($A1630,'Hospitalisation Details'!$A$1:$U$2344,20,FALSE)</f>
        <v>38</v>
      </c>
    </row>
    <row r="1631" spans="1:17" ht="15.75" x14ac:dyDescent="0.25">
      <c r="A1631" s="10" t="s">
        <v>741</v>
      </c>
      <c r="B1631" s="7" t="str">
        <f>VLOOKUP($A1631,'Customer Names'!$A$1:$E$2336,4,FALSE)</f>
        <v xml:space="preserve">  Ieva</v>
      </c>
      <c r="C1631" s="7">
        <f>VLOOKUP($A1631,'Medical Examinations'!$A$1:$P$2336,2,FALSE)</f>
        <v>18.78</v>
      </c>
      <c r="D1631" s="7">
        <f>VLOOKUP($A1631,'Medical Examinations'!$A$1:$P$2336,3,FALSE)</f>
        <v>4.45</v>
      </c>
      <c r="E1631" s="7" t="str">
        <f>VLOOKUP($A1631,'Medical Examinations'!$A$1:$P$2336,13,FALSE)</f>
        <v>No</v>
      </c>
      <c r="F1631" s="7" t="str">
        <f>VLOOKUP($A1631,'Medical Examinations'!$A$1:$P$2336,5,FALSE)</f>
        <v>No</v>
      </c>
      <c r="G1631" s="7" t="str">
        <f>VLOOKUP($A1631,'Medical Examinations'!$A$1:$P$2336,6,FALSE)</f>
        <v>Yes</v>
      </c>
      <c r="H1631" s="7">
        <f>VLOOKUP($A1631,'Medical Examinations'!$A$1:$P$2336,12,FALSE)</f>
        <v>1</v>
      </c>
      <c r="I1631" s="7" t="str">
        <f>VLOOKUP($A1631,'Medical Examinations'!$A$1:$P$2336,14,FALSE)</f>
        <v>No</v>
      </c>
      <c r="J1631" s="7" t="str">
        <f>VLOOKUP($A1631,'Medical Examinations'!$A$1:$P$2336,15,FALSE)</f>
        <v>Normal weight</v>
      </c>
      <c r="K1631" s="7" t="str">
        <f>VLOOKUP($A1631,'Medical Examinations'!$A$1:$P$2336,16,FALSE)</f>
        <v>Normal</v>
      </c>
      <c r="L1631" s="12">
        <f>VLOOKUP($A1631,'Hospitalisation Details'!$A$1:$U$2344,18,FALSE)</f>
        <v>29075</v>
      </c>
      <c r="M1631" s="21">
        <f>VLOOKUP($A1631,'Hospitalisation Details'!$A$1:$U$2344,21,FALSE)</f>
        <v>6074.37</v>
      </c>
      <c r="N1631" s="9" t="str">
        <f>VLOOKUP($A1631,'Hospitalisation Details'!$A$1:$U$2344,14,FALSE)</f>
        <v>tier - 2</v>
      </c>
      <c r="O1631" s="9" t="str">
        <f>VLOOKUP($A1631,'Hospitalisation Details'!$A$1:$U$2344,15,FALSE)</f>
        <v>tier - 2</v>
      </c>
      <c r="P1631" s="9" t="str">
        <f>VLOOKUP($A1631,'Hospitalisation Details'!$A$1:$U$2344,16,FALSE)</f>
        <v>R1012</v>
      </c>
      <c r="Q1631" s="9">
        <f>VLOOKUP($A1631,'Hospitalisation Details'!$A$1:$U$2344,20,FALSE)</f>
        <v>43</v>
      </c>
    </row>
    <row r="1632" spans="1:17" ht="15.75" x14ac:dyDescent="0.25">
      <c r="A1632" s="10" t="s">
        <v>740</v>
      </c>
      <c r="B1632" s="7" t="str">
        <f>VLOOKUP($A1632,'Customer Names'!$A$1:$E$2336,4,FALSE)</f>
        <v xml:space="preserve">  Chris</v>
      </c>
      <c r="C1632" s="7">
        <f>VLOOKUP($A1632,'Medical Examinations'!$A$1:$P$2336,2,FALSE)</f>
        <v>28.024999999999999</v>
      </c>
      <c r="D1632" s="7">
        <f>VLOOKUP($A1632,'Medical Examinations'!$A$1:$P$2336,3,FALSE)</f>
        <v>5</v>
      </c>
      <c r="E1632" s="7" t="str">
        <f>VLOOKUP($A1632,'Medical Examinations'!$A$1:$P$2336,13,FALSE)</f>
        <v>No</v>
      </c>
      <c r="F1632" s="7" t="str">
        <f>VLOOKUP($A1632,'Medical Examinations'!$A$1:$P$2336,5,FALSE)</f>
        <v>No</v>
      </c>
      <c r="G1632" s="7" t="str">
        <f>VLOOKUP($A1632,'Medical Examinations'!$A$1:$P$2336,6,FALSE)</f>
        <v>No</v>
      </c>
      <c r="H1632" s="7">
        <f>VLOOKUP($A1632,'Medical Examinations'!$A$1:$P$2336,12,FALSE)</f>
        <v>1</v>
      </c>
      <c r="I1632" s="7" t="str">
        <f>VLOOKUP($A1632,'Medical Examinations'!$A$1:$P$2336,14,FALSE)</f>
        <v>No</v>
      </c>
      <c r="J1632" s="7" t="str">
        <f>VLOOKUP($A1632,'Medical Examinations'!$A$1:$P$2336,15,FALSE)</f>
        <v>Over weight</v>
      </c>
      <c r="K1632" s="7" t="str">
        <f>VLOOKUP($A1632,'Medical Examinations'!$A$1:$P$2336,16,FALSE)</f>
        <v>Normal</v>
      </c>
      <c r="L1632" s="12">
        <f>VLOOKUP($A1632,'Hospitalisation Details'!$A$1:$U$2344,18,FALSE)</f>
        <v>30946</v>
      </c>
      <c r="M1632" s="21">
        <f>VLOOKUP($A1632,'Hospitalisation Details'!$A$1:$U$2344,21,FALSE)</f>
        <v>6067.13</v>
      </c>
      <c r="N1632" s="9" t="str">
        <f>VLOOKUP($A1632,'Hospitalisation Details'!$A$1:$U$2344,14,FALSE)</f>
        <v>tier - 3</v>
      </c>
      <c r="O1632" s="9" t="str">
        <f>VLOOKUP($A1632,'Hospitalisation Details'!$A$1:$U$2344,15,FALSE)</f>
        <v>tier - 1</v>
      </c>
      <c r="P1632" s="9" t="str">
        <f>VLOOKUP($A1632,'Hospitalisation Details'!$A$1:$U$2344,16,FALSE)</f>
        <v>R1016</v>
      </c>
      <c r="Q1632" s="9">
        <f>VLOOKUP($A1632,'Hospitalisation Details'!$A$1:$U$2344,20,FALSE)</f>
        <v>38</v>
      </c>
    </row>
    <row r="1633" spans="1:17" ht="15.75" x14ac:dyDescent="0.25">
      <c r="A1633" s="10" t="s">
        <v>739</v>
      </c>
      <c r="B1633" s="7" t="str">
        <f>VLOOKUP($A1633,'Customer Names'!$A$1:$E$2336,4,FALSE)</f>
        <v xml:space="preserve">  Drew L</v>
      </c>
      <c r="C1633" s="7">
        <f>VLOOKUP($A1633,'Medical Examinations'!$A$1:$P$2336,2,FALSE)</f>
        <v>35.090000000000003</v>
      </c>
      <c r="D1633" s="7">
        <f>VLOOKUP($A1633,'Medical Examinations'!$A$1:$P$2336,3,FALSE)</f>
        <v>5.84</v>
      </c>
      <c r="E1633" s="7" t="str">
        <f>VLOOKUP($A1633,'Medical Examinations'!$A$1:$P$2336,13,FALSE)</f>
        <v>No</v>
      </c>
      <c r="F1633" s="7" t="str">
        <f>VLOOKUP($A1633,'Medical Examinations'!$A$1:$P$2336,5,FALSE)</f>
        <v>No</v>
      </c>
      <c r="G1633" s="7" t="str">
        <f>VLOOKUP($A1633,'Medical Examinations'!$A$1:$P$2336,6,FALSE)</f>
        <v>No</v>
      </c>
      <c r="H1633" s="7" t="str">
        <f>VLOOKUP($A1633,'Medical Examinations'!$A$1:$P$2336,12,FALSE)</f>
        <v>0</v>
      </c>
      <c r="I1633" s="7" t="str">
        <f>VLOOKUP($A1633,'Medical Examinations'!$A$1:$P$2336,14,FALSE)</f>
        <v>No</v>
      </c>
      <c r="J1633" s="7" t="str">
        <f>VLOOKUP($A1633,'Medical Examinations'!$A$1:$P$2336,15,FALSE)</f>
        <v>Obesity</v>
      </c>
      <c r="K1633" s="7" t="str">
        <f>VLOOKUP($A1633,'Medical Examinations'!$A$1:$P$2336,16,FALSE)</f>
        <v>Prediabetes</v>
      </c>
      <c r="L1633" s="12">
        <f>VLOOKUP($A1633,'Hospitalisation Details'!$A$1:$U$2344,18,FALSE)</f>
        <v>34646</v>
      </c>
      <c r="M1633" s="21">
        <f>VLOOKUP($A1633,'Hospitalisation Details'!$A$1:$U$2344,21,FALSE)</f>
        <v>6064.37</v>
      </c>
      <c r="N1633" s="9" t="str">
        <f>VLOOKUP($A1633,'Hospitalisation Details'!$A$1:$U$2344,14,FALSE)</f>
        <v>tier - 2</v>
      </c>
      <c r="O1633" s="9" t="str">
        <f>VLOOKUP($A1633,'Hospitalisation Details'!$A$1:$U$2344,15,FALSE)</f>
        <v>tier - 2</v>
      </c>
      <c r="P1633" s="9" t="str">
        <f>VLOOKUP($A1633,'Hospitalisation Details'!$A$1:$U$2344,16,FALSE)</f>
        <v>R1011</v>
      </c>
      <c r="Q1633" s="9">
        <f>VLOOKUP($A1633,'Hospitalisation Details'!$A$1:$U$2344,20,FALSE)</f>
        <v>28</v>
      </c>
    </row>
    <row r="1634" spans="1:17" ht="15.75" x14ac:dyDescent="0.25">
      <c r="A1634" s="10" t="s">
        <v>738</v>
      </c>
      <c r="B1634" s="7" t="str">
        <f>VLOOKUP($A1634,'Customer Names'!$A$1:$E$2336,4,FALSE)</f>
        <v xml:space="preserve">  Christina</v>
      </c>
      <c r="C1634" s="7">
        <f>VLOOKUP($A1634,'Medical Examinations'!$A$1:$P$2336,2,FALSE)</f>
        <v>34.42</v>
      </c>
      <c r="D1634" s="7">
        <f>VLOOKUP($A1634,'Medical Examinations'!$A$1:$P$2336,3,FALSE)</f>
        <v>5.21</v>
      </c>
      <c r="E1634" s="7" t="str">
        <f>VLOOKUP($A1634,'Medical Examinations'!$A$1:$P$2336,13,FALSE)</f>
        <v>Yes</v>
      </c>
      <c r="F1634" s="7" t="str">
        <f>VLOOKUP($A1634,'Medical Examinations'!$A$1:$P$2336,5,FALSE)</f>
        <v>No</v>
      </c>
      <c r="G1634" s="7" t="str">
        <f>VLOOKUP($A1634,'Medical Examinations'!$A$1:$P$2336,6,FALSE)</f>
        <v>No</v>
      </c>
      <c r="H1634" s="7" t="str">
        <f>VLOOKUP($A1634,'Medical Examinations'!$A$1:$P$2336,12,FALSE)</f>
        <v>0</v>
      </c>
      <c r="I1634" s="7" t="str">
        <f>VLOOKUP($A1634,'Medical Examinations'!$A$1:$P$2336,14,FALSE)</f>
        <v>No</v>
      </c>
      <c r="J1634" s="7" t="str">
        <f>VLOOKUP($A1634,'Medical Examinations'!$A$1:$P$2336,15,FALSE)</f>
        <v>Obesity</v>
      </c>
      <c r="K1634" s="7" t="str">
        <f>VLOOKUP($A1634,'Medical Examinations'!$A$1:$P$2336,16,FALSE)</f>
        <v>Normal</v>
      </c>
      <c r="L1634" s="12">
        <f>VLOOKUP($A1634,'Hospitalisation Details'!$A$1:$U$2344,18,FALSE)</f>
        <v>35274</v>
      </c>
      <c r="M1634" s="21">
        <f>VLOOKUP($A1634,'Hospitalisation Details'!$A$1:$U$2344,21,FALSE)</f>
        <v>6061.8</v>
      </c>
      <c r="N1634" s="9" t="str">
        <f>VLOOKUP($A1634,'Hospitalisation Details'!$A$1:$U$2344,14,FALSE)</f>
        <v>tier - 2</v>
      </c>
      <c r="O1634" s="9" t="str">
        <f>VLOOKUP($A1634,'Hospitalisation Details'!$A$1:$U$2344,15,FALSE)</f>
        <v>tier - 3</v>
      </c>
      <c r="P1634" s="9" t="str">
        <f>VLOOKUP($A1634,'Hospitalisation Details'!$A$1:$U$2344,16,FALSE)</f>
        <v>R1012</v>
      </c>
      <c r="Q1634" s="9">
        <f>VLOOKUP($A1634,'Hospitalisation Details'!$A$1:$U$2344,20,FALSE)</f>
        <v>26</v>
      </c>
    </row>
    <row r="1635" spans="1:17" ht="15.75" x14ac:dyDescent="0.25">
      <c r="A1635" s="10" t="s">
        <v>737</v>
      </c>
      <c r="B1635" s="7" t="str">
        <f>VLOOKUP($A1635,'Customer Names'!$A$1:$E$2336,4,FALSE)</f>
        <v xml:space="preserve">  Alexander G</v>
      </c>
      <c r="C1635" s="7">
        <f>VLOOKUP($A1635,'Medical Examinations'!$A$1:$P$2336,2,FALSE)</f>
        <v>29.4</v>
      </c>
      <c r="D1635" s="7">
        <f>VLOOKUP($A1635,'Medical Examinations'!$A$1:$P$2336,3,FALSE)</f>
        <v>4.26</v>
      </c>
      <c r="E1635" s="7" t="str">
        <f>VLOOKUP($A1635,'Medical Examinations'!$A$1:$P$2336,13,FALSE)</f>
        <v>No</v>
      </c>
      <c r="F1635" s="7" t="str">
        <f>VLOOKUP($A1635,'Medical Examinations'!$A$1:$P$2336,5,FALSE)</f>
        <v>No</v>
      </c>
      <c r="G1635" s="7" t="str">
        <f>VLOOKUP($A1635,'Medical Examinations'!$A$1:$P$2336,6,FALSE)</f>
        <v>No</v>
      </c>
      <c r="H1635" s="7" t="str">
        <f>VLOOKUP($A1635,'Medical Examinations'!$A$1:$P$2336,12,FALSE)</f>
        <v>0</v>
      </c>
      <c r="I1635" s="7" t="str">
        <f>VLOOKUP($A1635,'Medical Examinations'!$A$1:$P$2336,14,FALSE)</f>
        <v>No</v>
      </c>
      <c r="J1635" s="7" t="str">
        <f>VLOOKUP($A1635,'Medical Examinations'!$A$1:$P$2336,15,FALSE)</f>
        <v>Over weight</v>
      </c>
      <c r="K1635" s="7" t="str">
        <f>VLOOKUP($A1635,'Medical Examinations'!$A$1:$P$2336,16,FALSE)</f>
        <v>Normal</v>
      </c>
      <c r="L1635" s="12">
        <f>VLOOKUP($A1635,'Hospitalisation Details'!$A$1:$U$2344,18,FALSE)</f>
        <v>32736</v>
      </c>
      <c r="M1635" s="21">
        <f>VLOOKUP($A1635,'Hospitalisation Details'!$A$1:$U$2344,21,FALSE)</f>
        <v>6059.17</v>
      </c>
      <c r="N1635" s="9" t="str">
        <f>VLOOKUP($A1635,'Hospitalisation Details'!$A$1:$U$2344,14,FALSE)</f>
        <v>tier - 2</v>
      </c>
      <c r="O1635" s="9" t="str">
        <f>VLOOKUP($A1635,'Hospitalisation Details'!$A$1:$U$2344,15,FALSE)</f>
        <v>tier - 1</v>
      </c>
      <c r="P1635" s="9" t="str">
        <f>VLOOKUP($A1635,'Hospitalisation Details'!$A$1:$U$2344,16,FALSE)</f>
        <v>R1011</v>
      </c>
      <c r="Q1635" s="9">
        <f>VLOOKUP($A1635,'Hospitalisation Details'!$A$1:$U$2344,20,FALSE)</f>
        <v>33</v>
      </c>
    </row>
    <row r="1636" spans="1:17" ht="15.75" x14ac:dyDescent="0.25">
      <c r="A1636" s="10" t="s">
        <v>736</v>
      </c>
      <c r="B1636" s="7" t="str">
        <f>VLOOKUP($A1636,'Customer Names'!$A$1:$E$2336,4,FALSE)</f>
        <v xml:space="preserve">  Meaghan</v>
      </c>
      <c r="C1636" s="7">
        <f>VLOOKUP($A1636,'Medical Examinations'!$A$1:$P$2336,2,FALSE)</f>
        <v>21.31</v>
      </c>
      <c r="D1636" s="7">
        <f>VLOOKUP($A1636,'Medical Examinations'!$A$1:$P$2336,3,FALSE)</f>
        <v>4.17</v>
      </c>
      <c r="E1636" s="7" t="str">
        <f>VLOOKUP($A1636,'Medical Examinations'!$A$1:$P$2336,13,FALSE)</f>
        <v>No</v>
      </c>
      <c r="F1636" s="7" t="str">
        <f>VLOOKUP($A1636,'Medical Examinations'!$A$1:$P$2336,5,FALSE)</f>
        <v>No</v>
      </c>
      <c r="G1636" s="7" t="str">
        <f>VLOOKUP($A1636,'Medical Examinations'!$A$1:$P$2336,6,FALSE)</f>
        <v>No</v>
      </c>
      <c r="H1636" s="7" t="str">
        <f>VLOOKUP($A1636,'Medical Examinations'!$A$1:$P$2336,12,FALSE)</f>
        <v>0</v>
      </c>
      <c r="I1636" s="7" t="str">
        <f>VLOOKUP($A1636,'Medical Examinations'!$A$1:$P$2336,14,FALSE)</f>
        <v>No</v>
      </c>
      <c r="J1636" s="7" t="str">
        <f>VLOOKUP($A1636,'Medical Examinations'!$A$1:$P$2336,15,FALSE)</f>
        <v>Normal weight</v>
      </c>
      <c r="K1636" s="7" t="str">
        <f>VLOOKUP($A1636,'Medical Examinations'!$A$1:$P$2336,16,FALSE)</f>
        <v>Normal</v>
      </c>
      <c r="L1636" s="12">
        <f>VLOOKUP($A1636,'Hospitalisation Details'!$A$1:$U$2344,18,FALSE)</f>
        <v>29441</v>
      </c>
      <c r="M1636" s="21">
        <f>VLOOKUP($A1636,'Hospitalisation Details'!$A$1:$U$2344,21,FALSE)</f>
        <v>5993.62</v>
      </c>
      <c r="N1636" s="9" t="str">
        <f>VLOOKUP($A1636,'Hospitalisation Details'!$A$1:$U$2344,14,FALSE)</f>
        <v>tier - 2</v>
      </c>
      <c r="O1636" s="9" t="str">
        <f>VLOOKUP($A1636,'Hospitalisation Details'!$A$1:$U$2344,15,FALSE)</f>
        <v>tier - 3</v>
      </c>
      <c r="P1636" s="9" t="str">
        <f>VLOOKUP($A1636,'Hospitalisation Details'!$A$1:$U$2344,16,FALSE)</f>
        <v>R1013</v>
      </c>
      <c r="Q1636" s="9">
        <f>VLOOKUP($A1636,'Hospitalisation Details'!$A$1:$U$2344,20,FALSE)</f>
        <v>42</v>
      </c>
    </row>
    <row r="1637" spans="1:17" ht="15.75" x14ac:dyDescent="0.25">
      <c r="A1637" s="10" t="s">
        <v>735</v>
      </c>
      <c r="B1637" s="7" t="str">
        <f>VLOOKUP($A1637,'Customer Names'!$A$1:$E$2336,4,FALSE)</f>
        <v xml:space="preserve">  Kristin</v>
      </c>
      <c r="C1637" s="7">
        <f>VLOOKUP($A1637,'Medical Examinations'!$A$1:$P$2336,2,FALSE)</f>
        <v>19.559999999999999</v>
      </c>
      <c r="D1637" s="7">
        <f>VLOOKUP($A1637,'Medical Examinations'!$A$1:$P$2336,3,FALSE)</f>
        <v>11.96</v>
      </c>
      <c r="E1637" s="7" t="str">
        <f>VLOOKUP($A1637,'Medical Examinations'!$A$1:$P$2336,13,FALSE)</f>
        <v>No</v>
      </c>
      <c r="F1637" s="7" t="str">
        <f>VLOOKUP($A1637,'Medical Examinations'!$A$1:$P$2336,5,FALSE)</f>
        <v>No</v>
      </c>
      <c r="G1637" s="7" t="str">
        <f>VLOOKUP($A1637,'Medical Examinations'!$A$1:$P$2336,6,FALSE)</f>
        <v>No</v>
      </c>
      <c r="H1637" s="7" t="str">
        <f>VLOOKUP($A1637,'Medical Examinations'!$A$1:$P$2336,12,FALSE)</f>
        <v>0</v>
      </c>
      <c r="I1637" s="7" t="str">
        <f>VLOOKUP($A1637,'Medical Examinations'!$A$1:$P$2336,14,FALSE)</f>
        <v>No</v>
      </c>
      <c r="J1637" s="7" t="str">
        <f>VLOOKUP($A1637,'Medical Examinations'!$A$1:$P$2336,15,FALSE)</f>
        <v>Normal weight</v>
      </c>
      <c r="K1637" s="7" t="str">
        <f>VLOOKUP($A1637,'Medical Examinations'!$A$1:$P$2336,16,FALSE)</f>
        <v>Diabetes</v>
      </c>
      <c r="L1637" s="12">
        <f>VLOOKUP($A1637,'Hospitalisation Details'!$A$1:$U$2344,18,FALSE)</f>
        <v>27258</v>
      </c>
      <c r="M1637" s="21">
        <f>VLOOKUP($A1637,'Hospitalisation Details'!$A$1:$U$2344,21,FALSE)</f>
        <v>5990.17</v>
      </c>
      <c r="N1637" s="9" t="str">
        <f>VLOOKUP($A1637,'Hospitalisation Details'!$A$1:$U$2344,14,FALSE)</f>
        <v>tier - 2</v>
      </c>
      <c r="O1637" s="9" t="str">
        <f>VLOOKUP($A1637,'Hospitalisation Details'!$A$1:$U$2344,15,FALSE)</f>
        <v>tier - 2</v>
      </c>
      <c r="P1637" s="9" t="str">
        <f>VLOOKUP($A1637,'Hospitalisation Details'!$A$1:$U$2344,16,FALSE)</f>
        <v>R1013</v>
      </c>
      <c r="Q1637" s="9">
        <f>VLOOKUP($A1637,'Hospitalisation Details'!$A$1:$U$2344,20,FALSE)</f>
        <v>48</v>
      </c>
    </row>
    <row r="1638" spans="1:17" ht="15.75" x14ac:dyDescent="0.25">
      <c r="A1638" s="10" t="s">
        <v>734</v>
      </c>
      <c r="B1638" s="7" t="str">
        <f>VLOOKUP($A1638,'Customer Names'!$A$1:$E$2336,4,FALSE)</f>
        <v xml:space="preserve">  Andrea K</v>
      </c>
      <c r="C1638" s="7">
        <f>VLOOKUP($A1638,'Medical Examinations'!$A$1:$P$2336,2,FALSE)</f>
        <v>37.335000000000001</v>
      </c>
      <c r="D1638" s="7">
        <f>VLOOKUP($A1638,'Medical Examinations'!$A$1:$P$2336,3,FALSE)</f>
        <v>6.26</v>
      </c>
      <c r="E1638" s="7" t="str">
        <f>VLOOKUP($A1638,'Medical Examinations'!$A$1:$P$2336,13,FALSE)</f>
        <v>Yes</v>
      </c>
      <c r="F1638" s="7" t="str">
        <f>VLOOKUP($A1638,'Medical Examinations'!$A$1:$P$2336,5,FALSE)</f>
        <v>No</v>
      </c>
      <c r="G1638" s="7" t="str">
        <f>VLOOKUP($A1638,'Medical Examinations'!$A$1:$P$2336,6,FALSE)</f>
        <v>No</v>
      </c>
      <c r="H1638" s="7">
        <f>VLOOKUP($A1638,'Medical Examinations'!$A$1:$P$2336,12,FALSE)</f>
        <v>1</v>
      </c>
      <c r="I1638" s="7" t="str">
        <f>VLOOKUP($A1638,'Medical Examinations'!$A$1:$P$2336,14,FALSE)</f>
        <v>No</v>
      </c>
      <c r="J1638" s="7" t="str">
        <f>VLOOKUP($A1638,'Medical Examinations'!$A$1:$P$2336,15,FALSE)</f>
        <v>Obesity</v>
      </c>
      <c r="K1638" s="7" t="str">
        <f>VLOOKUP($A1638,'Medical Examinations'!$A$1:$P$2336,16,FALSE)</f>
        <v>Prediabetes</v>
      </c>
      <c r="L1638" s="12">
        <f>VLOOKUP($A1638,'Hospitalisation Details'!$A$1:$U$2344,18,FALSE)</f>
        <v>32304</v>
      </c>
      <c r="M1638" s="21">
        <f>VLOOKUP($A1638,'Hospitalisation Details'!$A$1:$U$2344,21,FALSE)</f>
        <v>5989.52</v>
      </c>
      <c r="N1638" s="9" t="str">
        <f>VLOOKUP($A1638,'Hospitalisation Details'!$A$1:$U$2344,14,FALSE)</f>
        <v>tier - 2</v>
      </c>
      <c r="O1638" s="9" t="str">
        <f>VLOOKUP($A1638,'Hospitalisation Details'!$A$1:$U$2344,15,FALSE)</f>
        <v>tier - 1</v>
      </c>
      <c r="P1638" s="9" t="str">
        <f>VLOOKUP($A1638,'Hospitalisation Details'!$A$1:$U$2344,16,FALSE)</f>
        <v>R1012</v>
      </c>
      <c r="Q1638" s="9">
        <f>VLOOKUP($A1638,'Hospitalisation Details'!$A$1:$U$2344,20,FALSE)</f>
        <v>34</v>
      </c>
    </row>
    <row r="1639" spans="1:17" ht="15.75" x14ac:dyDescent="0.25">
      <c r="A1639" s="10" t="s">
        <v>733</v>
      </c>
      <c r="B1639" s="7" t="str">
        <f>VLOOKUP($A1639,'Customer Names'!$A$1:$E$2336,4,FALSE)</f>
        <v xml:space="preserve">  Kris</v>
      </c>
      <c r="C1639" s="7">
        <f>VLOOKUP($A1639,'Medical Examinations'!$A$1:$P$2336,2,FALSE)</f>
        <v>19.53</v>
      </c>
      <c r="D1639" s="7">
        <f>VLOOKUP($A1639,'Medical Examinations'!$A$1:$P$2336,3,FALSE)</f>
        <v>11.68</v>
      </c>
      <c r="E1639" s="7" t="str">
        <f>VLOOKUP($A1639,'Medical Examinations'!$A$1:$P$2336,13,FALSE)</f>
        <v>No</v>
      </c>
      <c r="F1639" s="7" t="str">
        <f>VLOOKUP($A1639,'Medical Examinations'!$A$1:$P$2336,5,FALSE)</f>
        <v>No</v>
      </c>
      <c r="G1639" s="7" t="str">
        <f>VLOOKUP($A1639,'Medical Examinations'!$A$1:$P$2336,6,FALSE)</f>
        <v>No</v>
      </c>
      <c r="H1639" s="7" t="str">
        <f>VLOOKUP($A1639,'Medical Examinations'!$A$1:$P$2336,12,FALSE)</f>
        <v>0</v>
      </c>
      <c r="I1639" s="7" t="str">
        <f>VLOOKUP($A1639,'Medical Examinations'!$A$1:$P$2336,14,FALSE)</f>
        <v>No</v>
      </c>
      <c r="J1639" s="7" t="str">
        <f>VLOOKUP($A1639,'Medical Examinations'!$A$1:$P$2336,15,FALSE)</f>
        <v>Normal weight</v>
      </c>
      <c r="K1639" s="7" t="str">
        <f>VLOOKUP($A1639,'Medical Examinations'!$A$1:$P$2336,16,FALSE)</f>
        <v>Diabetes</v>
      </c>
      <c r="L1639" s="12">
        <f>VLOOKUP($A1639,'Hospitalisation Details'!$A$1:$U$2344,18,FALSE)</f>
        <v>27313</v>
      </c>
      <c r="M1639" s="21">
        <f>VLOOKUP($A1639,'Hospitalisation Details'!$A$1:$U$2344,21,FALSE)</f>
        <v>5979.99</v>
      </c>
      <c r="N1639" s="9" t="str">
        <f>VLOOKUP($A1639,'Hospitalisation Details'!$A$1:$U$2344,14,FALSE)</f>
        <v>tier - 2</v>
      </c>
      <c r="O1639" s="9" t="str">
        <f>VLOOKUP($A1639,'Hospitalisation Details'!$A$1:$U$2344,15,FALSE)</f>
        <v>tier - 3</v>
      </c>
      <c r="P1639" s="9" t="str">
        <f>VLOOKUP($A1639,'Hospitalisation Details'!$A$1:$U$2344,16,FALSE)</f>
        <v>R1013</v>
      </c>
      <c r="Q1639" s="9">
        <f>VLOOKUP($A1639,'Hospitalisation Details'!$A$1:$U$2344,20,FALSE)</f>
        <v>48</v>
      </c>
    </row>
    <row r="1640" spans="1:17" ht="15.75" x14ac:dyDescent="0.25">
      <c r="A1640" s="10" t="s">
        <v>732</v>
      </c>
      <c r="B1640" s="7" t="str">
        <f>VLOOKUP($A1640,'Customer Names'!$A$1:$E$2336,4,FALSE)</f>
        <v xml:space="preserve">  Alden W</v>
      </c>
      <c r="C1640" s="7">
        <f>VLOOKUP($A1640,'Medical Examinations'!$A$1:$P$2336,2,FALSE)</f>
        <v>34.1</v>
      </c>
      <c r="D1640" s="7">
        <f>VLOOKUP($A1640,'Medical Examinations'!$A$1:$P$2336,3,FALSE)</f>
        <v>5.16</v>
      </c>
      <c r="E1640" s="7" t="str">
        <f>VLOOKUP($A1640,'Medical Examinations'!$A$1:$P$2336,13,FALSE)</f>
        <v>No</v>
      </c>
      <c r="F1640" s="7" t="str">
        <f>VLOOKUP($A1640,'Medical Examinations'!$A$1:$P$2336,5,FALSE)</f>
        <v>No</v>
      </c>
      <c r="G1640" s="7" t="str">
        <f>VLOOKUP($A1640,'Medical Examinations'!$A$1:$P$2336,6,FALSE)</f>
        <v>No</v>
      </c>
      <c r="H1640" s="7" t="str">
        <f>VLOOKUP($A1640,'Medical Examinations'!$A$1:$P$2336,12,FALSE)</f>
        <v>0</v>
      </c>
      <c r="I1640" s="7" t="str">
        <f>VLOOKUP($A1640,'Medical Examinations'!$A$1:$P$2336,14,FALSE)</f>
        <v>No</v>
      </c>
      <c r="J1640" s="7" t="str">
        <f>VLOOKUP($A1640,'Medical Examinations'!$A$1:$P$2336,15,FALSE)</f>
        <v>Obesity</v>
      </c>
      <c r="K1640" s="7" t="str">
        <f>VLOOKUP($A1640,'Medical Examinations'!$A$1:$P$2336,16,FALSE)</f>
        <v>Normal</v>
      </c>
      <c r="L1640" s="12">
        <f>VLOOKUP($A1640,'Hospitalisation Details'!$A$1:$U$2344,18,FALSE)</f>
        <v>29504</v>
      </c>
      <c r="M1640" s="21">
        <f>VLOOKUP($A1640,'Hospitalisation Details'!$A$1:$U$2344,21,FALSE)</f>
        <v>5979.73</v>
      </c>
      <c r="N1640" s="9" t="str">
        <f>VLOOKUP($A1640,'Hospitalisation Details'!$A$1:$U$2344,14,FALSE)</f>
        <v>tier - 2</v>
      </c>
      <c r="O1640" s="9" t="str">
        <f>VLOOKUP($A1640,'Hospitalisation Details'!$A$1:$U$2344,15,FALSE)</f>
        <v>tier - 2</v>
      </c>
      <c r="P1640" s="9" t="str">
        <f>VLOOKUP($A1640,'Hospitalisation Details'!$A$1:$U$2344,16,FALSE)</f>
        <v>R1011</v>
      </c>
      <c r="Q1640" s="9">
        <f>VLOOKUP($A1640,'Hospitalisation Details'!$A$1:$U$2344,20,FALSE)</f>
        <v>42</v>
      </c>
    </row>
    <row r="1641" spans="1:17" ht="15.75" x14ac:dyDescent="0.25">
      <c r="A1641" s="10" t="s">
        <v>731</v>
      </c>
      <c r="B1641" s="7" t="str">
        <f>VLOOKUP($A1641,'Customer Names'!$A$1:$E$2336,4,FALSE)</f>
        <v xml:space="preserve">  Suzanne M</v>
      </c>
      <c r="C1641" s="7">
        <f>VLOOKUP($A1641,'Medical Examinations'!$A$1:$P$2336,2,FALSE)</f>
        <v>16.5</v>
      </c>
      <c r="D1641" s="7">
        <f>VLOOKUP($A1641,'Medical Examinations'!$A$1:$P$2336,3,FALSE)</f>
        <v>6.9</v>
      </c>
      <c r="E1641" s="7" t="str">
        <f>VLOOKUP($A1641,'Medical Examinations'!$A$1:$P$2336,13,FALSE)</f>
        <v>Yes</v>
      </c>
      <c r="F1641" s="7" t="str">
        <f>VLOOKUP($A1641,'Medical Examinations'!$A$1:$P$2336,5,FALSE)</f>
        <v>No</v>
      </c>
      <c r="G1641" s="7" t="str">
        <f>VLOOKUP($A1641,'Medical Examinations'!$A$1:$P$2336,6,FALSE)</f>
        <v>No</v>
      </c>
      <c r="H1641" s="7">
        <f>VLOOKUP($A1641,'Medical Examinations'!$A$1:$P$2336,12,FALSE)</f>
        <v>2</v>
      </c>
      <c r="I1641" s="7" t="str">
        <f>VLOOKUP($A1641,'Medical Examinations'!$A$1:$P$2336,14,FALSE)</f>
        <v>No</v>
      </c>
      <c r="J1641" s="7" t="str">
        <f>VLOOKUP($A1641,'Medical Examinations'!$A$1:$P$2336,15,FALSE)</f>
        <v>Underweight</v>
      </c>
      <c r="K1641" s="7" t="str">
        <f>VLOOKUP($A1641,'Medical Examinations'!$A$1:$P$2336,16,FALSE)</f>
        <v>Diabetes</v>
      </c>
      <c r="L1641" s="12">
        <f>VLOOKUP($A1641,'Hospitalisation Details'!$A$1:$U$2344,18,FALSE)</f>
        <v>25744</v>
      </c>
      <c r="M1641" s="21">
        <f>VLOOKUP($A1641,'Hospitalisation Details'!$A$1:$U$2344,21,FALSE)</f>
        <v>5979.66</v>
      </c>
      <c r="N1641" s="9" t="str">
        <f>VLOOKUP($A1641,'Hospitalisation Details'!$A$1:$U$2344,14,FALSE)</f>
        <v>tier - 2</v>
      </c>
      <c r="O1641" s="9" t="str">
        <f>VLOOKUP($A1641,'Hospitalisation Details'!$A$1:$U$2344,15,FALSE)</f>
        <v>tier - 3</v>
      </c>
      <c r="P1641" s="9" t="str">
        <f>VLOOKUP($A1641,'Hospitalisation Details'!$A$1:$U$2344,16,FALSE)</f>
        <v>R1013</v>
      </c>
      <c r="Q1641" s="9">
        <f>VLOOKUP($A1641,'Hospitalisation Details'!$A$1:$U$2344,20,FALSE)</f>
        <v>52</v>
      </c>
    </row>
    <row r="1642" spans="1:17" ht="15.75" x14ac:dyDescent="0.25">
      <c r="A1642" s="10" t="s">
        <v>730</v>
      </c>
      <c r="B1642" s="7" t="str">
        <f>VLOOKUP($A1642,'Customer Names'!$A$1:$E$2336,4,FALSE)</f>
        <v xml:space="preserve">  Heidi Z</v>
      </c>
      <c r="C1642" s="7">
        <f>VLOOKUP($A1642,'Medical Examinations'!$A$1:$P$2336,2,FALSE)</f>
        <v>30.69</v>
      </c>
      <c r="D1642" s="7">
        <f>VLOOKUP($A1642,'Medical Examinations'!$A$1:$P$2336,3,FALSE)</f>
        <v>4.83</v>
      </c>
      <c r="E1642" s="7" t="str">
        <f>VLOOKUP($A1642,'Medical Examinations'!$A$1:$P$2336,13,FALSE)</f>
        <v>No</v>
      </c>
      <c r="F1642" s="7" t="str">
        <f>VLOOKUP($A1642,'Medical Examinations'!$A$1:$P$2336,5,FALSE)</f>
        <v>No</v>
      </c>
      <c r="G1642" s="7" t="str">
        <f>VLOOKUP($A1642,'Medical Examinations'!$A$1:$P$2336,6,FALSE)</f>
        <v>No</v>
      </c>
      <c r="H1642" s="7">
        <f>VLOOKUP($A1642,'Medical Examinations'!$A$1:$P$2336,12,FALSE)</f>
        <v>1</v>
      </c>
      <c r="I1642" s="7" t="str">
        <f>VLOOKUP($A1642,'Medical Examinations'!$A$1:$P$2336,14,FALSE)</f>
        <v>No</v>
      </c>
      <c r="J1642" s="7" t="str">
        <f>VLOOKUP($A1642,'Medical Examinations'!$A$1:$P$2336,15,FALSE)</f>
        <v>Obesity</v>
      </c>
      <c r="K1642" s="7" t="str">
        <f>VLOOKUP($A1642,'Medical Examinations'!$A$1:$P$2336,16,FALSE)</f>
        <v>Normal</v>
      </c>
      <c r="L1642" s="12">
        <f>VLOOKUP($A1642,'Hospitalisation Details'!$A$1:$U$2344,18,FALSE)</f>
        <v>30997</v>
      </c>
      <c r="M1642" s="21">
        <f>VLOOKUP($A1642,'Hospitalisation Details'!$A$1:$U$2344,21,FALSE)</f>
        <v>5976.83</v>
      </c>
      <c r="N1642" s="9" t="str">
        <f>VLOOKUP($A1642,'Hospitalisation Details'!$A$1:$U$2344,14,FALSE)</f>
        <v>tier - 2</v>
      </c>
      <c r="O1642" s="9" t="str">
        <f>VLOOKUP($A1642,'Hospitalisation Details'!$A$1:$U$2344,15,FALSE)</f>
        <v>tier - 2</v>
      </c>
      <c r="P1642" s="9" t="str">
        <f>VLOOKUP($A1642,'Hospitalisation Details'!$A$1:$U$2344,16,FALSE)</f>
        <v>R1013</v>
      </c>
      <c r="Q1642" s="9">
        <f>VLOOKUP($A1642,'Hospitalisation Details'!$A$1:$U$2344,20,FALSE)</f>
        <v>38</v>
      </c>
    </row>
    <row r="1643" spans="1:17" ht="15.75" x14ac:dyDescent="0.25">
      <c r="A1643" s="10" t="s">
        <v>729</v>
      </c>
      <c r="B1643" s="7" t="str">
        <f>VLOOKUP($A1643,'Customer Names'!$A$1:$E$2336,4,FALSE)</f>
        <v xml:space="preserve">  Carolyn</v>
      </c>
      <c r="C1643" s="7">
        <f>VLOOKUP($A1643,'Medical Examinations'!$A$1:$P$2336,2,FALSE)</f>
        <v>28.93</v>
      </c>
      <c r="D1643" s="7">
        <f>VLOOKUP($A1643,'Medical Examinations'!$A$1:$P$2336,3,FALSE)</f>
        <v>4.87</v>
      </c>
      <c r="E1643" s="7" t="str">
        <f>VLOOKUP($A1643,'Medical Examinations'!$A$1:$P$2336,13,FALSE)</f>
        <v>No</v>
      </c>
      <c r="F1643" s="7" t="str">
        <f>VLOOKUP($A1643,'Medical Examinations'!$A$1:$P$2336,5,FALSE)</f>
        <v>No</v>
      </c>
      <c r="G1643" s="7" t="str">
        <f>VLOOKUP($A1643,'Medical Examinations'!$A$1:$P$2336,6,FALSE)</f>
        <v>No</v>
      </c>
      <c r="H1643" s="7">
        <f>VLOOKUP($A1643,'Medical Examinations'!$A$1:$P$2336,12,FALSE)</f>
        <v>1</v>
      </c>
      <c r="I1643" s="7" t="str">
        <f>VLOOKUP($A1643,'Medical Examinations'!$A$1:$P$2336,14,FALSE)</f>
        <v>No</v>
      </c>
      <c r="J1643" s="7" t="str">
        <f>VLOOKUP($A1643,'Medical Examinations'!$A$1:$P$2336,15,FALSE)</f>
        <v>Over weight</v>
      </c>
      <c r="K1643" s="7" t="str">
        <f>VLOOKUP($A1643,'Medical Examinations'!$A$1:$P$2336,16,FALSE)</f>
        <v>Normal</v>
      </c>
      <c r="L1643" s="12">
        <f>VLOOKUP($A1643,'Hospitalisation Details'!$A$1:$U$2344,18,FALSE)</f>
        <v>30944</v>
      </c>
      <c r="M1643" s="21">
        <f>VLOOKUP($A1643,'Hospitalisation Details'!$A$1:$U$2344,21,FALSE)</f>
        <v>5974.38</v>
      </c>
      <c r="N1643" s="9" t="str">
        <f>VLOOKUP($A1643,'Hospitalisation Details'!$A$1:$U$2344,14,FALSE)</f>
        <v>tier - 2</v>
      </c>
      <c r="O1643" s="9" t="str">
        <f>VLOOKUP($A1643,'Hospitalisation Details'!$A$1:$U$2344,15,FALSE)</f>
        <v>tier - 3</v>
      </c>
      <c r="P1643" s="9" t="str">
        <f>VLOOKUP($A1643,'Hospitalisation Details'!$A$1:$U$2344,16,FALSE)</f>
        <v>R1013</v>
      </c>
      <c r="Q1643" s="9">
        <f>VLOOKUP($A1643,'Hospitalisation Details'!$A$1:$U$2344,20,FALSE)</f>
        <v>38</v>
      </c>
    </row>
    <row r="1644" spans="1:17" ht="15.75" x14ac:dyDescent="0.25">
      <c r="A1644" s="10" t="s">
        <v>728</v>
      </c>
      <c r="B1644" s="7" t="str">
        <f>VLOOKUP($A1644,'Customer Names'!$A$1:$E$2336,4,FALSE)</f>
        <v xml:space="preserve">  Sabine</v>
      </c>
      <c r="C1644" s="7">
        <f>VLOOKUP($A1644,'Medical Examinations'!$A$1:$P$2336,2,FALSE)</f>
        <v>38.9</v>
      </c>
      <c r="D1644" s="7">
        <f>VLOOKUP($A1644,'Medical Examinations'!$A$1:$P$2336,3,FALSE)</f>
        <v>4.28</v>
      </c>
      <c r="E1644" s="7" t="str">
        <f>VLOOKUP($A1644,'Medical Examinations'!$A$1:$P$2336,13,FALSE)</f>
        <v>No</v>
      </c>
      <c r="F1644" s="7" t="str">
        <f>VLOOKUP($A1644,'Medical Examinations'!$A$1:$P$2336,5,FALSE)</f>
        <v>No</v>
      </c>
      <c r="G1644" s="7" t="str">
        <f>VLOOKUP($A1644,'Medical Examinations'!$A$1:$P$2336,6,FALSE)</f>
        <v>No</v>
      </c>
      <c r="H1644" s="7" t="str">
        <f>VLOOKUP($A1644,'Medical Examinations'!$A$1:$P$2336,12,FALSE)</f>
        <v>0</v>
      </c>
      <c r="I1644" s="7" t="str">
        <f>VLOOKUP($A1644,'Medical Examinations'!$A$1:$P$2336,14,FALSE)</f>
        <v>No</v>
      </c>
      <c r="J1644" s="7" t="str">
        <f>VLOOKUP($A1644,'Medical Examinations'!$A$1:$P$2336,15,FALSE)</f>
        <v>Obesity</v>
      </c>
      <c r="K1644" s="7" t="str">
        <f>VLOOKUP($A1644,'Medical Examinations'!$A$1:$P$2336,16,FALSE)</f>
        <v>Normal</v>
      </c>
      <c r="L1644" s="12">
        <f>VLOOKUP($A1644,'Hospitalisation Details'!$A$1:$U$2344,18,FALSE)</f>
        <v>32711</v>
      </c>
      <c r="M1644" s="21">
        <f>VLOOKUP($A1644,'Hospitalisation Details'!$A$1:$U$2344,21,FALSE)</f>
        <v>5972.38</v>
      </c>
      <c r="N1644" s="9" t="str">
        <f>VLOOKUP($A1644,'Hospitalisation Details'!$A$1:$U$2344,14,FALSE)</f>
        <v>tier - 2</v>
      </c>
      <c r="O1644" s="9" t="str">
        <f>VLOOKUP($A1644,'Hospitalisation Details'!$A$1:$U$2344,15,FALSE)</f>
        <v>tier - 2</v>
      </c>
      <c r="P1644" s="9" t="str">
        <f>VLOOKUP($A1644,'Hospitalisation Details'!$A$1:$U$2344,16,FALSE)</f>
        <v>R1011</v>
      </c>
      <c r="Q1644" s="9">
        <f>VLOOKUP($A1644,'Hospitalisation Details'!$A$1:$U$2344,20,FALSE)</f>
        <v>33</v>
      </c>
    </row>
    <row r="1645" spans="1:17" ht="15.75" x14ac:dyDescent="0.25">
      <c r="A1645" s="10" t="s">
        <v>727</v>
      </c>
      <c r="B1645" s="7" t="str">
        <f>VLOOKUP($A1645,'Customer Names'!$A$1:$E$2336,4,FALSE)</f>
        <v xml:space="preserve">  Bobby</v>
      </c>
      <c r="C1645" s="7">
        <f>VLOOKUP($A1645,'Medical Examinations'!$A$1:$P$2336,2,FALSE)</f>
        <v>26.9</v>
      </c>
      <c r="D1645" s="7">
        <f>VLOOKUP($A1645,'Medical Examinations'!$A$1:$P$2336,3,FALSE)</f>
        <v>4.07</v>
      </c>
      <c r="E1645" s="7" t="str">
        <f>VLOOKUP($A1645,'Medical Examinations'!$A$1:$P$2336,13,FALSE)</f>
        <v>No</v>
      </c>
      <c r="F1645" s="7" t="str">
        <f>VLOOKUP($A1645,'Medical Examinations'!$A$1:$P$2336,5,FALSE)</f>
        <v>No</v>
      </c>
      <c r="G1645" s="7" t="str">
        <f>VLOOKUP($A1645,'Medical Examinations'!$A$1:$P$2336,6,FALSE)</f>
        <v>No</v>
      </c>
      <c r="H1645" s="7" t="str">
        <f>VLOOKUP($A1645,'Medical Examinations'!$A$1:$P$2336,12,FALSE)</f>
        <v>0</v>
      </c>
      <c r="I1645" s="7" t="str">
        <f>VLOOKUP($A1645,'Medical Examinations'!$A$1:$P$2336,14,FALSE)</f>
        <v>No</v>
      </c>
      <c r="J1645" s="7" t="str">
        <f>VLOOKUP($A1645,'Medical Examinations'!$A$1:$P$2336,15,FALSE)</f>
        <v>Over weight</v>
      </c>
      <c r="K1645" s="7" t="str">
        <f>VLOOKUP($A1645,'Medical Examinations'!$A$1:$P$2336,16,FALSE)</f>
        <v>Normal</v>
      </c>
      <c r="L1645" s="12">
        <f>VLOOKUP($A1645,'Hospitalisation Details'!$A$1:$U$2344,18,FALSE)</f>
        <v>29423</v>
      </c>
      <c r="M1645" s="21">
        <f>VLOOKUP($A1645,'Hospitalisation Details'!$A$1:$U$2344,21,FALSE)</f>
        <v>5969.72</v>
      </c>
      <c r="N1645" s="9" t="str">
        <f>VLOOKUP($A1645,'Hospitalisation Details'!$A$1:$U$2344,14,FALSE)</f>
        <v>tier - 3</v>
      </c>
      <c r="O1645" s="9" t="str">
        <f>VLOOKUP($A1645,'Hospitalisation Details'!$A$1:$U$2344,15,FALSE)</f>
        <v>tier - 3</v>
      </c>
      <c r="P1645" s="9" t="str">
        <f>VLOOKUP($A1645,'Hospitalisation Details'!$A$1:$U$2344,16,FALSE)</f>
        <v>R1011</v>
      </c>
      <c r="Q1645" s="9">
        <f>VLOOKUP($A1645,'Hospitalisation Details'!$A$1:$U$2344,20,FALSE)</f>
        <v>42</v>
      </c>
    </row>
    <row r="1646" spans="1:17" ht="15.75" x14ac:dyDescent="0.25">
      <c r="A1646" s="10" t="s">
        <v>726</v>
      </c>
      <c r="B1646" s="7" t="str">
        <f>VLOOKUP($A1646,'Customer Names'!$A$1:$E$2336,4,FALSE)</f>
        <v xml:space="preserve">  Fan</v>
      </c>
      <c r="C1646" s="7">
        <f>VLOOKUP($A1646,'Medical Examinations'!$A$1:$P$2336,2,FALSE)</f>
        <v>24.86</v>
      </c>
      <c r="D1646" s="7">
        <f>VLOOKUP($A1646,'Medical Examinations'!$A$1:$P$2336,3,FALSE)</f>
        <v>6.23</v>
      </c>
      <c r="E1646" s="7" t="str">
        <f>VLOOKUP($A1646,'Medical Examinations'!$A$1:$P$2336,13,FALSE)</f>
        <v>No</v>
      </c>
      <c r="F1646" s="7" t="str">
        <f>VLOOKUP($A1646,'Medical Examinations'!$A$1:$P$2336,5,FALSE)</f>
        <v>No</v>
      </c>
      <c r="G1646" s="7" t="str">
        <f>VLOOKUP($A1646,'Medical Examinations'!$A$1:$P$2336,6,FALSE)</f>
        <v>No</v>
      </c>
      <c r="H1646" s="7" t="str">
        <f>VLOOKUP($A1646,'Medical Examinations'!$A$1:$P$2336,12,FALSE)</f>
        <v>0</v>
      </c>
      <c r="I1646" s="7" t="str">
        <f>VLOOKUP($A1646,'Medical Examinations'!$A$1:$P$2336,14,FALSE)</f>
        <v>No</v>
      </c>
      <c r="J1646" s="7" t="str">
        <f>VLOOKUP($A1646,'Medical Examinations'!$A$1:$P$2336,15,FALSE)</f>
        <v>Normal weight</v>
      </c>
      <c r="K1646" s="7" t="str">
        <f>VLOOKUP($A1646,'Medical Examinations'!$A$1:$P$2336,16,FALSE)</f>
        <v>Prediabetes</v>
      </c>
      <c r="L1646" s="12">
        <f>VLOOKUP($A1646,'Hospitalisation Details'!$A$1:$U$2344,18,FALSE)</f>
        <v>29438</v>
      </c>
      <c r="M1646" s="21">
        <f>VLOOKUP($A1646,'Hospitalisation Details'!$A$1:$U$2344,21,FALSE)</f>
        <v>5966.89</v>
      </c>
      <c r="N1646" s="9" t="str">
        <f>VLOOKUP($A1646,'Hospitalisation Details'!$A$1:$U$2344,14,FALSE)</f>
        <v>tier - 2</v>
      </c>
      <c r="O1646" s="9" t="str">
        <f>VLOOKUP($A1646,'Hospitalisation Details'!$A$1:$U$2344,15,FALSE)</f>
        <v>tier - 3</v>
      </c>
      <c r="P1646" s="9" t="str">
        <f>VLOOKUP($A1646,'Hospitalisation Details'!$A$1:$U$2344,16,FALSE)</f>
        <v>R1013</v>
      </c>
      <c r="Q1646" s="9">
        <f>VLOOKUP($A1646,'Hospitalisation Details'!$A$1:$U$2344,20,FALSE)</f>
        <v>42</v>
      </c>
    </row>
    <row r="1647" spans="1:17" ht="15.75" x14ac:dyDescent="0.25">
      <c r="A1647" s="10" t="s">
        <v>725</v>
      </c>
      <c r="B1647" s="7" t="str">
        <f>VLOOKUP($A1647,'Customer Names'!$A$1:$E$2336,4,FALSE)</f>
        <v xml:space="preserve">  Rachel M</v>
      </c>
      <c r="C1647" s="7">
        <f>VLOOKUP($A1647,'Medical Examinations'!$A$1:$P$2336,2,FALSE)</f>
        <v>39.14</v>
      </c>
      <c r="D1647" s="7">
        <f>VLOOKUP($A1647,'Medical Examinations'!$A$1:$P$2336,3,FALSE)</f>
        <v>6.24</v>
      </c>
      <c r="E1647" s="7" t="str">
        <f>VLOOKUP($A1647,'Medical Examinations'!$A$1:$P$2336,13,FALSE)</f>
        <v>No</v>
      </c>
      <c r="F1647" s="7" t="str">
        <f>VLOOKUP($A1647,'Medical Examinations'!$A$1:$P$2336,5,FALSE)</f>
        <v>yes</v>
      </c>
      <c r="G1647" s="7" t="str">
        <f>VLOOKUP($A1647,'Medical Examinations'!$A$1:$P$2336,6,FALSE)</f>
        <v>No</v>
      </c>
      <c r="H1647" s="7">
        <f>VLOOKUP($A1647,'Medical Examinations'!$A$1:$P$2336,12,FALSE)</f>
        <v>1</v>
      </c>
      <c r="I1647" s="7" t="str">
        <f>VLOOKUP($A1647,'Medical Examinations'!$A$1:$P$2336,14,FALSE)</f>
        <v>No</v>
      </c>
      <c r="J1647" s="7" t="str">
        <f>VLOOKUP($A1647,'Medical Examinations'!$A$1:$P$2336,15,FALSE)</f>
        <v>Obesity</v>
      </c>
      <c r="K1647" s="7" t="str">
        <f>VLOOKUP($A1647,'Medical Examinations'!$A$1:$P$2336,16,FALSE)</f>
        <v>Prediabetes</v>
      </c>
      <c r="L1647" s="12">
        <f>VLOOKUP($A1647,'Hospitalisation Details'!$A$1:$U$2344,18,FALSE)</f>
        <v>38183</v>
      </c>
      <c r="M1647" s="21">
        <f>VLOOKUP($A1647,'Hospitalisation Details'!$A$1:$U$2344,21,FALSE)</f>
        <v>5960.91</v>
      </c>
      <c r="N1647" s="9" t="str">
        <f>VLOOKUP($A1647,'Hospitalisation Details'!$A$1:$U$2344,14,FALSE)</f>
        <v>tier - 2</v>
      </c>
      <c r="O1647" s="9" t="str">
        <f>VLOOKUP($A1647,'Hospitalisation Details'!$A$1:$U$2344,15,FALSE)</f>
        <v>tier - 1</v>
      </c>
      <c r="P1647" s="9" t="str">
        <f>VLOOKUP($A1647,'Hospitalisation Details'!$A$1:$U$2344,16,FALSE)</f>
        <v>R1026</v>
      </c>
      <c r="Q1647" s="9">
        <f>VLOOKUP($A1647,'Hospitalisation Details'!$A$1:$U$2344,20,FALSE)</f>
        <v>18</v>
      </c>
    </row>
    <row r="1648" spans="1:17" ht="15.75" x14ac:dyDescent="0.25">
      <c r="A1648" s="10" t="s">
        <v>724</v>
      </c>
      <c r="B1648" s="7" t="str">
        <f>VLOOKUP($A1648,'Customer Names'!$A$1:$E$2336,4,FALSE)</f>
        <v xml:space="preserve">  Greg</v>
      </c>
      <c r="C1648" s="7">
        <f>VLOOKUP($A1648,'Medical Examinations'!$A$1:$P$2336,2,FALSE)</f>
        <v>39.799999999999997</v>
      </c>
      <c r="D1648" s="7">
        <f>VLOOKUP($A1648,'Medical Examinations'!$A$1:$P$2336,3,FALSE)</f>
        <v>6.17</v>
      </c>
      <c r="E1648" s="7" t="str">
        <f>VLOOKUP($A1648,'Medical Examinations'!$A$1:$P$2336,13,FALSE)</f>
        <v>No</v>
      </c>
      <c r="F1648" s="7" t="str">
        <f>VLOOKUP($A1648,'Medical Examinations'!$A$1:$P$2336,5,FALSE)</f>
        <v>No</v>
      </c>
      <c r="G1648" s="7" t="str">
        <f>VLOOKUP($A1648,'Medical Examinations'!$A$1:$P$2336,6,FALSE)</f>
        <v>Yes</v>
      </c>
      <c r="H1648" s="7">
        <f>VLOOKUP($A1648,'Medical Examinations'!$A$1:$P$2336,12,FALSE)</f>
        <v>1</v>
      </c>
      <c r="I1648" s="7" t="str">
        <f>VLOOKUP($A1648,'Medical Examinations'!$A$1:$P$2336,14,FALSE)</f>
        <v>No</v>
      </c>
      <c r="J1648" s="7" t="str">
        <f>VLOOKUP($A1648,'Medical Examinations'!$A$1:$P$2336,15,FALSE)</f>
        <v>Obesity</v>
      </c>
      <c r="K1648" s="7" t="str">
        <f>VLOOKUP($A1648,'Medical Examinations'!$A$1:$P$2336,16,FALSE)</f>
        <v>Prediabetes</v>
      </c>
      <c r="L1648" s="12">
        <f>VLOOKUP($A1648,'Hospitalisation Details'!$A$1:$U$2344,18,FALSE)</f>
        <v>37846</v>
      </c>
      <c r="M1648" s="21">
        <f>VLOOKUP($A1648,'Hospitalisation Details'!$A$1:$U$2344,21,FALSE)</f>
        <v>5957.35</v>
      </c>
      <c r="N1648" s="9" t="str">
        <f>VLOOKUP($A1648,'Hospitalisation Details'!$A$1:$U$2344,14,FALSE)</f>
        <v>tier - 2</v>
      </c>
      <c r="O1648" s="9" t="str">
        <f>VLOOKUP($A1648,'Hospitalisation Details'!$A$1:$U$2344,15,FALSE)</f>
        <v>tier - 2</v>
      </c>
      <c r="P1648" s="9" t="str">
        <f>VLOOKUP($A1648,'Hospitalisation Details'!$A$1:$U$2344,16,FALSE)</f>
        <v>R1012</v>
      </c>
      <c r="Q1648" s="9">
        <f>VLOOKUP($A1648,'Hospitalisation Details'!$A$1:$U$2344,20,FALSE)</f>
        <v>19</v>
      </c>
    </row>
    <row r="1649" spans="1:17" ht="15.75" x14ac:dyDescent="0.25">
      <c r="A1649" s="10" t="s">
        <v>723</v>
      </c>
      <c r="B1649" s="7" t="str">
        <f>VLOOKUP($A1649,'Customer Names'!$A$1:$E$2336,4,FALSE)</f>
        <v xml:space="preserve">  Dan</v>
      </c>
      <c r="C1649" s="7">
        <f>VLOOKUP($A1649,'Medical Examinations'!$A$1:$P$2336,2,FALSE)</f>
        <v>34.32</v>
      </c>
      <c r="D1649" s="7">
        <f>VLOOKUP($A1649,'Medical Examinations'!$A$1:$P$2336,3,FALSE)</f>
        <v>5.16</v>
      </c>
      <c r="E1649" s="7" t="str">
        <f>VLOOKUP($A1649,'Medical Examinations'!$A$1:$P$2336,13,FALSE)</f>
        <v>No</v>
      </c>
      <c r="F1649" s="7" t="str">
        <f>VLOOKUP($A1649,'Medical Examinations'!$A$1:$P$2336,5,FALSE)</f>
        <v>No</v>
      </c>
      <c r="G1649" s="7" t="str">
        <f>VLOOKUP($A1649,'Medical Examinations'!$A$1:$P$2336,6,FALSE)</f>
        <v>No</v>
      </c>
      <c r="H1649" s="7">
        <f>VLOOKUP($A1649,'Medical Examinations'!$A$1:$P$2336,12,FALSE)</f>
        <v>1</v>
      </c>
      <c r="I1649" s="7" t="str">
        <f>VLOOKUP($A1649,'Medical Examinations'!$A$1:$P$2336,14,FALSE)</f>
        <v>No</v>
      </c>
      <c r="J1649" s="7" t="str">
        <f>VLOOKUP($A1649,'Medical Examinations'!$A$1:$P$2336,15,FALSE)</f>
        <v>Obesity</v>
      </c>
      <c r="K1649" s="7" t="str">
        <f>VLOOKUP($A1649,'Medical Examinations'!$A$1:$P$2336,16,FALSE)</f>
        <v>Normal</v>
      </c>
      <c r="L1649" s="12">
        <f>VLOOKUP($A1649,'Hospitalisation Details'!$A$1:$U$2344,18,FALSE)</f>
        <v>31972</v>
      </c>
      <c r="M1649" s="21">
        <f>VLOOKUP($A1649,'Hospitalisation Details'!$A$1:$U$2344,21,FALSE)</f>
        <v>5934.38</v>
      </c>
      <c r="N1649" s="9" t="str">
        <f>VLOOKUP($A1649,'Hospitalisation Details'!$A$1:$U$2344,14,FALSE)</f>
        <v>tier - 3</v>
      </c>
      <c r="O1649" s="9" t="str">
        <f>VLOOKUP($A1649,'Hospitalisation Details'!$A$1:$U$2344,15,FALSE)</f>
        <v>tier - 2</v>
      </c>
      <c r="P1649" s="9" t="str">
        <f>VLOOKUP($A1649,'Hospitalisation Details'!$A$1:$U$2344,16,FALSE)</f>
        <v>R1013</v>
      </c>
      <c r="Q1649" s="9">
        <f>VLOOKUP($A1649,'Hospitalisation Details'!$A$1:$U$2344,20,FALSE)</f>
        <v>35</v>
      </c>
    </row>
    <row r="1650" spans="1:17" ht="15.75" x14ac:dyDescent="0.25">
      <c r="A1650" s="10" t="s">
        <v>722</v>
      </c>
      <c r="B1650" s="7" t="str">
        <f>VLOOKUP($A1650,'Customer Names'!$A$1:$E$2336,4,FALSE)</f>
        <v xml:space="preserve">  Jennifer A</v>
      </c>
      <c r="C1650" s="7">
        <f>VLOOKUP($A1650,'Medical Examinations'!$A$1:$P$2336,2,FALSE)</f>
        <v>32.51</v>
      </c>
      <c r="D1650" s="7">
        <f>VLOOKUP($A1650,'Medical Examinations'!$A$1:$P$2336,3,FALSE)</f>
        <v>4.3</v>
      </c>
      <c r="E1650" s="7" t="str">
        <f>VLOOKUP($A1650,'Medical Examinations'!$A$1:$P$2336,13,FALSE)</f>
        <v>No</v>
      </c>
      <c r="F1650" s="7" t="str">
        <f>VLOOKUP($A1650,'Medical Examinations'!$A$1:$P$2336,5,FALSE)</f>
        <v>No</v>
      </c>
      <c r="G1650" s="7" t="str">
        <f>VLOOKUP($A1650,'Medical Examinations'!$A$1:$P$2336,6,FALSE)</f>
        <v>No</v>
      </c>
      <c r="H1650" s="7" t="str">
        <f>VLOOKUP($A1650,'Medical Examinations'!$A$1:$P$2336,12,FALSE)</f>
        <v>0</v>
      </c>
      <c r="I1650" s="7" t="str">
        <f>VLOOKUP($A1650,'Medical Examinations'!$A$1:$P$2336,14,FALSE)</f>
        <v>No</v>
      </c>
      <c r="J1650" s="7" t="str">
        <f>VLOOKUP($A1650,'Medical Examinations'!$A$1:$P$2336,15,FALSE)</f>
        <v>Obesity</v>
      </c>
      <c r="K1650" s="7" t="str">
        <f>VLOOKUP($A1650,'Medical Examinations'!$A$1:$P$2336,16,FALSE)</f>
        <v>Normal</v>
      </c>
      <c r="L1650" s="12">
        <f>VLOOKUP($A1650,'Hospitalisation Details'!$A$1:$U$2344,18,FALSE)</f>
        <v>34545</v>
      </c>
      <c r="M1650" s="21">
        <f>VLOOKUP($A1650,'Hospitalisation Details'!$A$1:$U$2344,21,FALSE)</f>
        <v>5927.65</v>
      </c>
      <c r="N1650" s="9" t="str">
        <f>VLOOKUP($A1650,'Hospitalisation Details'!$A$1:$U$2344,14,FALSE)</f>
        <v>tier - 2</v>
      </c>
      <c r="O1650" s="9" t="str">
        <f>VLOOKUP($A1650,'Hospitalisation Details'!$A$1:$U$2344,15,FALSE)</f>
        <v>tier - 1</v>
      </c>
      <c r="P1650" s="9" t="str">
        <f>VLOOKUP($A1650,'Hospitalisation Details'!$A$1:$U$2344,16,FALSE)</f>
        <v>R1012</v>
      </c>
      <c r="Q1650" s="9">
        <f>VLOOKUP($A1650,'Hospitalisation Details'!$A$1:$U$2344,20,FALSE)</f>
        <v>28</v>
      </c>
    </row>
    <row r="1651" spans="1:17" ht="15.75" x14ac:dyDescent="0.25">
      <c r="A1651" s="10" t="s">
        <v>721</v>
      </c>
      <c r="B1651" s="7" t="str">
        <f>VLOOKUP($A1651,'Customer Names'!$A$1:$E$2336,4,FALSE)</f>
        <v xml:space="preserve">  Jessica</v>
      </c>
      <c r="C1651" s="7">
        <f>VLOOKUP($A1651,'Medical Examinations'!$A$1:$P$2336,2,FALSE)</f>
        <v>30.71</v>
      </c>
      <c r="D1651" s="7">
        <f>VLOOKUP($A1651,'Medical Examinations'!$A$1:$P$2336,3,FALSE)</f>
        <v>6.14</v>
      </c>
      <c r="E1651" s="7" t="str">
        <f>VLOOKUP($A1651,'Medical Examinations'!$A$1:$P$2336,13,FALSE)</f>
        <v>No</v>
      </c>
      <c r="F1651" s="7" t="str">
        <f>VLOOKUP($A1651,'Medical Examinations'!$A$1:$P$2336,5,FALSE)</f>
        <v>No</v>
      </c>
      <c r="G1651" s="7" t="str">
        <f>VLOOKUP($A1651,'Medical Examinations'!$A$1:$P$2336,6,FALSE)</f>
        <v>Yes</v>
      </c>
      <c r="H1651" s="7">
        <f>VLOOKUP($A1651,'Medical Examinations'!$A$1:$P$2336,12,FALSE)</f>
        <v>1</v>
      </c>
      <c r="I1651" s="7" t="str">
        <f>VLOOKUP($A1651,'Medical Examinations'!$A$1:$P$2336,14,FALSE)</f>
        <v>No</v>
      </c>
      <c r="J1651" s="7" t="str">
        <f>VLOOKUP($A1651,'Medical Examinations'!$A$1:$P$2336,15,FALSE)</f>
        <v>Obesity</v>
      </c>
      <c r="K1651" s="7" t="str">
        <f>VLOOKUP($A1651,'Medical Examinations'!$A$1:$P$2336,16,FALSE)</f>
        <v>Prediabetes</v>
      </c>
      <c r="L1651" s="12">
        <f>VLOOKUP($A1651,'Hospitalisation Details'!$A$1:$U$2344,18,FALSE)</f>
        <v>34194</v>
      </c>
      <c r="M1651" s="21">
        <f>VLOOKUP($A1651,'Hospitalisation Details'!$A$1:$U$2344,21,FALSE)</f>
        <v>5926.93</v>
      </c>
      <c r="N1651" s="9" t="str">
        <f>VLOOKUP($A1651,'Hospitalisation Details'!$A$1:$U$2344,14,FALSE)</f>
        <v>tier - 2</v>
      </c>
      <c r="O1651" s="9" t="str">
        <f>VLOOKUP($A1651,'Hospitalisation Details'!$A$1:$U$2344,15,FALSE)</f>
        <v>tier - 2</v>
      </c>
      <c r="P1651" s="9" t="str">
        <f>VLOOKUP($A1651,'Hospitalisation Details'!$A$1:$U$2344,16,FALSE)</f>
        <v>R1025</v>
      </c>
      <c r="Q1651" s="9">
        <f>VLOOKUP($A1651,'Hospitalisation Details'!$A$1:$U$2344,20,FALSE)</f>
        <v>29</v>
      </c>
    </row>
    <row r="1652" spans="1:17" ht="15.75" x14ac:dyDescent="0.25">
      <c r="A1652" s="10" t="s">
        <v>720</v>
      </c>
      <c r="B1652" s="7" t="str">
        <f>VLOOKUP($A1652,'Customer Names'!$A$1:$E$2336,4,FALSE)</f>
        <v xml:space="preserve">  Chaiwat</v>
      </c>
      <c r="C1652" s="7">
        <f>VLOOKUP($A1652,'Medical Examinations'!$A$1:$P$2336,2,FALSE)</f>
        <v>28.9</v>
      </c>
      <c r="D1652" s="7">
        <f>VLOOKUP($A1652,'Medical Examinations'!$A$1:$P$2336,3,FALSE)</f>
        <v>5.36</v>
      </c>
      <c r="E1652" s="7" t="str">
        <f>VLOOKUP($A1652,'Medical Examinations'!$A$1:$P$2336,13,FALSE)</f>
        <v>No</v>
      </c>
      <c r="F1652" s="7" t="str">
        <f>VLOOKUP($A1652,'Medical Examinations'!$A$1:$P$2336,5,FALSE)</f>
        <v>No</v>
      </c>
      <c r="G1652" s="7" t="str">
        <f>VLOOKUP($A1652,'Medical Examinations'!$A$1:$P$2336,6,FALSE)</f>
        <v>No</v>
      </c>
      <c r="H1652" s="7">
        <f>VLOOKUP($A1652,'Medical Examinations'!$A$1:$P$2336,12,FALSE)</f>
        <v>1</v>
      </c>
      <c r="I1652" s="7" t="str">
        <f>VLOOKUP($A1652,'Medical Examinations'!$A$1:$P$2336,14,FALSE)</f>
        <v>No</v>
      </c>
      <c r="J1652" s="7" t="str">
        <f>VLOOKUP($A1652,'Medical Examinations'!$A$1:$P$2336,15,FALSE)</f>
        <v>Over weight</v>
      </c>
      <c r="K1652" s="7" t="str">
        <f>VLOOKUP($A1652,'Medical Examinations'!$A$1:$P$2336,16,FALSE)</f>
        <v>Normal</v>
      </c>
      <c r="L1652" s="12">
        <f>VLOOKUP($A1652,'Hospitalisation Details'!$A$1:$U$2344,18,FALSE)</f>
        <v>31987</v>
      </c>
      <c r="M1652" s="21">
        <f>VLOOKUP($A1652,'Hospitalisation Details'!$A$1:$U$2344,21,FALSE)</f>
        <v>5926.85</v>
      </c>
      <c r="N1652" s="9" t="str">
        <f>VLOOKUP($A1652,'Hospitalisation Details'!$A$1:$U$2344,14,FALSE)</f>
        <v>tier - 3</v>
      </c>
      <c r="O1652" s="9" t="str">
        <f>VLOOKUP($A1652,'Hospitalisation Details'!$A$1:$U$2344,15,FALSE)</f>
        <v>tier - 3</v>
      </c>
      <c r="P1652" s="9" t="str">
        <f>VLOOKUP($A1652,'Hospitalisation Details'!$A$1:$U$2344,16,FALSE)</f>
        <v>R1011</v>
      </c>
      <c r="Q1652" s="9">
        <f>VLOOKUP($A1652,'Hospitalisation Details'!$A$1:$U$2344,20,FALSE)</f>
        <v>35</v>
      </c>
    </row>
    <row r="1653" spans="1:17" ht="15.75" x14ac:dyDescent="0.25">
      <c r="A1653" s="10" t="s">
        <v>719</v>
      </c>
      <c r="B1653" s="7" t="str">
        <f>VLOOKUP($A1653,'Customer Names'!$A$1:$E$2336,4,FALSE)</f>
        <v xml:space="preserve">  Kerri</v>
      </c>
      <c r="C1653" s="7">
        <f>VLOOKUP($A1653,'Medical Examinations'!$A$1:$P$2336,2,FALSE)</f>
        <v>36.19</v>
      </c>
      <c r="D1653" s="7">
        <f>VLOOKUP($A1653,'Medical Examinations'!$A$1:$P$2336,3,FALSE)</f>
        <v>4.3</v>
      </c>
      <c r="E1653" s="7" t="str">
        <f>VLOOKUP($A1653,'Medical Examinations'!$A$1:$P$2336,13,FALSE)</f>
        <v>No</v>
      </c>
      <c r="F1653" s="7" t="str">
        <f>VLOOKUP($A1653,'Medical Examinations'!$A$1:$P$2336,5,FALSE)</f>
        <v>No</v>
      </c>
      <c r="G1653" s="7" t="str">
        <f>VLOOKUP($A1653,'Medical Examinations'!$A$1:$P$2336,6,FALSE)</f>
        <v>No</v>
      </c>
      <c r="H1653" s="7" t="str">
        <f>VLOOKUP($A1653,'Medical Examinations'!$A$1:$P$2336,12,FALSE)</f>
        <v>0</v>
      </c>
      <c r="I1653" s="7" t="str">
        <f>VLOOKUP($A1653,'Medical Examinations'!$A$1:$P$2336,14,FALSE)</f>
        <v>No</v>
      </c>
      <c r="J1653" s="7" t="str">
        <f>VLOOKUP($A1653,'Medical Examinations'!$A$1:$P$2336,15,FALSE)</f>
        <v>Obesity</v>
      </c>
      <c r="K1653" s="7" t="str">
        <f>VLOOKUP($A1653,'Medical Examinations'!$A$1:$P$2336,16,FALSE)</f>
        <v>Normal</v>
      </c>
      <c r="L1653" s="12">
        <f>VLOOKUP($A1653,'Hospitalisation Details'!$A$1:$U$2344,18,FALSE)</f>
        <v>30306</v>
      </c>
      <c r="M1653" s="21">
        <f>VLOOKUP($A1653,'Hospitalisation Details'!$A$1:$U$2344,21,FALSE)</f>
        <v>5920.1</v>
      </c>
      <c r="N1653" s="9" t="str">
        <f>VLOOKUP($A1653,'Hospitalisation Details'!$A$1:$U$2344,14,FALSE)</f>
        <v>tier - 2</v>
      </c>
      <c r="O1653" s="9" t="str">
        <f>VLOOKUP($A1653,'Hospitalisation Details'!$A$1:$U$2344,15,FALSE)</f>
        <v>tier - 1</v>
      </c>
      <c r="P1653" s="9" t="str">
        <f>VLOOKUP($A1653,'Hospitalisation Details'!$A$1:$U$2344,16,FALSE)</f>
        <v>R1013</v>
      </c>
      <c r="Q1653" s="9">
        <f>VLOOKUP($A1653,'Hospitalisation Details'!$A$1:$U$2344,20,FALSE)</f>
        <v>40</v>
      </c>
    </row>
    <row r="1654" spans="1:17" ht="15.75" x14ac:dyDescent="0.25">
      <c r="A1654" s="10" t="s">
        <v>718</v>
      </c>
      <c r="B1654" s="7" t="str">
        <f>VLOOKUP($A1654,'Customer Names'!$A$1:$E$2336,4,FALSE)</f>
        <v xml:space="preserve">  Lisa</v>
      </c>
      <c r="C1654" s="7">
        <f>VLOOKUP($A1654,'Medical Examinations'!$A$1:$P$2336,2,FALSE)</f>
        <v>29.6</v>
      </c>
      <c r="D1654" s="7">
        <f>VLOOKUP($A1654,'Medical Examinations'!$A$1:$P$2336,3,FALSE)</f>
        <v>4.09</v>
      </c>
      <c r="E1654" s="7" t="str">
        <f>VLOOKUP($A1654,'Medical Examinations'!$A$1:$P$2336,13,FALSE)</f>
        <v>No</v>
      </c>
      <c r="F1654" s="7" t="str">
        <f>VLOOKUP($A1654,'Medical Examinations'!$A$1:$P$2336,5,FALSE)</f>
        <v>No</v>
      </c>
      <c r="G1654" s="7" t="str">
        <f>VLOOKUP($A1654,'Medical Examinations'!$A$1:$P$2336,6,FALSE)</f>
        <v>No</v>
      </c>
      <c r="H1654" s="7" t="str">
        <f>VLOOKUP($A1654,'Medical Examinations'!$A$1:$P$2336,12,FALSE)</f>
        <v>0</v>
      </c>
      <c r="I1654" s="7" t="str">
        <f>VLOOKUP($A1654,'Medical Examinations'!$A$1:$P$2336,14,FALSE)</f>
        <v>No</v>
      </c>
      <c r="J1654" s="7" t="str">
        <f>VLOOKUP($A1654,'Medical Examinations'!$A$1:$P$2336,15,FALSE)</f>
        <v>Over weight</v>
      </c>
      <c r="K1654" s="7" t="str">
        <f>VLOOKUP($A1654,'Medical Examinations'!$A$1:$P$2336,16,FALSE)</f>
        <v>Normal</v>
      </c>
      <c r="L1654" s="12">
        <f>VLOOKUP($A1654,'Hospitalisation Details'!$A$1:$U$2344,18,FALSE)</f>
        <v>30140</v>
      </c>
      <c r="M1654" s="21">
        <f>VLOOKUP($A1654,'Hospitalisation Details'!$A$1:$U$2344,21,FALSE)</f>
        <v>5910.94</v>
      </c>
      <c r="N1654" s="9" t="str">
        <f>VLOOKUP($A1654,'Hospitalisation Details'!$A$1:$U$2344,14,FALSE)</f>
        <v>tier - 2</v>
      </c>
      <c r="O1654" s="9" t="str">
        <f>VLOOKUP($A1654,'Hospitalisation Details'!$A$1:$U$2344,15,FALSE)</f>
        <v>tier - 1</v>
      </c>
      <c r="P1654" s="9" t="str">
        <f>VLOOKUP($A1654,'Hospitalisation Details'!$A$1:$U$2344,16,FALSE)</f>
        <v>R1011</v>
      </c>
      <c r="Q1654" s="9">
        <f>VLOOKUP($A1654,'Hospitalisation Details'!$A$1:$U$2344,20,FALSE)</f>
        <v>40</v>
      </c>
    </row>
    <row r="1655" spans="1:17" ht="15.75" x14ac:dyDescent="0.25">
      <c r="A1655" s="10" t="s">
        <v>717</v>
      </c>
      <c r="B1655" s="7" t="str">
        <f>VLOOKUP($A1655,'Customer Names'!$A$1:$E$2336,4,FALSE)</f>
        <v xml:space="preserve">  Nicholas G</v>
      </c>
      <c r="C1655" s="7">
        <f>VLOOKUP($A1655,'Medical Examinations'!$A$1:$P$2336,2,FALSE)</f>
        <v>30.95</v>
      </c>
      <c r="D1655" s="7">
        <f>VLOOKUP($A1655,'Medical Examinations'!$A$1:$P$2336,3,FALSE)</f>
        <v>6.27</v>
      </c>
      <c r="E1655" s="7" t="str">
        <f>VLOOKUP($A1655,'Medical Examinations'!$A$1:$P$2336,13,FALSE)</f>
        <v>No</v>
      </c>
      <c r="F1655" s="7" t="str">
        <f>VLOOKUP($A1655,'Medical Examinations'!$A$1:$P$2336,5,FALSE)</f>
        <v>No</v>
      </c>
      <c r="G1655" s="7" t="str">
        <f>VLOOKUP($A1655,'Medical Examinations'!$A$1:$P$2336,6,FALSE)</f>
        <v>Yes</v>
      </c>
      <c r="H1655" s="7">
        <f>VLOOKUP($A1655,'Medical Examinations'!$A$1:$P$2336,12,FALSE)</f>
        <v>1</v>
      </c>
      <c r="I1655" s="7" t="str">
        <f>VLOOKUP($A1655,'Medical Examinations'!$A$1:$P$2336,14,FALSE)</f>
        <v>No</v>
      </c>
      <c r="J1655" s="7" t="str">
        <f>VLOOKUP($A1655,'Medical Examinations'!$A$1:$P$2336,15,FALSE)</f>
        <v>Obesity</v>
      </c>
      <c r="K1655" s="7" t="str">
        <f>VLOOKUP($A1655,'Medical Examinations'!$A$1:$P$2336,16,FALSE)</f>
        <v>Prediabetes</v>
      </c>
      <c r="L1655" s="12">
        <f>VLOOKUP($A1655,'Hospitalisation Details'!$A$1:$U$2344,18,FALSE)</f>
        <v>34261</v>
      </c>
      <c r="M1655" s="21">
        <f>VLOOKUP($A1655,'Hospitalisation Details'!$A$1:$U$2344,21,FALSE)</f>
        <v>5877.02</v>
      </c>
      <c r="N1655" s="9" t="str">
        <f>VLOOKUP($A1655,'Hospitalisation Details'!$A$1:$U$2344,14,FALSE)</f>
        <v>tier - 2</v>
      </c>
      <c r="O1655" s="9" t="str">
        <f>VLOOKUP($A1655,'Hospitalisation Details'!$A$1:$U$2344,15,FALSE)</f>
        <v>tier - 2</v>
      </c>
      <c r="P1655" s="9" t="str">
        <f>VLOOKUP($A1655,'Hospitalisation Details'!$A$1:$U$2344,16,FALSE)</f>
        <v>R1021</v>
      </c>
      <c r="Q1655" s="9">
        <f>VLOOKUP($A1655,'Hospitalisation Details'!$A$1:$U$2344,20,FALSE)</f>
        <v>29</v>
      </c>
    </row>
    <row r="1656" spans="1:17" ht="15.75" x14ac:dyDescent="0.25">
      <c r="A1656" s="10" t="s">
        <v>716</v>
      </c>
      <c r="B1656" s="7" t="str">
        <f>VLOOKUP($A1656,'Customer Names'!$A$1:$E$2336,4,FALSE)</f>
        <v xml:space="preserve">  Vasilis S</v>
      </c>
      <c r="C1656" s="7">
        <f>VLOOKUP($A1656,'Medical Examinations'!$A$1:$P$2336,2,FALSE)</f>
        <v>19.95</v>
      </c>
      <c r="D1656" s="7">
        <f>VLOOKUP($A1656,'Medical Examinations'!$A$1:$P$2336,3,FALSE)</f>
        <v>5.39</v>
      </c>
      <c r="E1656" s="7" t="str">
        <f>VLOOKUP($A1656,'Medical Examinations'!$A$1:$P$2336,13,FALSE)</f>
        <v>No</v>
      </c>
      <c r="F1656" s="7" t="str">
        <f>VLOOKUP($A1656,'Medical Examinations'!$A$1:$P$2336,5,FALSE)</f>
        <v>No</v>
      </c>
      <c r="G1656" s="7" t="str">
        <f>VLOOKUP($A1656,'Medical Examinations'!$A$1:$P$2336,6,FALSE)</f>
        <v>No</v>
      </c>
      <c r="H1656" s="7">
        <f>VLOOKUP($A1656,'Medical Examinations'!$A$1:$P$2336,12,FALSE)</f>
        <v>1</v>
      </c>
      <c r="I1656" s="7" t="str">
        <f>VLOOKUP($A1656,'Medical Examinations'!$A$1:$P$2336,14,FALSE)</f>
        <v>No</v>
      </c>
      <c r="J1656" s="7" t="str">
        <f>VLOOKUP($A1656,'Medical Examinations'!$A$1:$P$2336,15,FALSE)</f>
        <v>Normal weight</v>
      </c>
      <c r="K1656" s="7" t="str">
        <f>VLOOKUP($A1656,'Medical Examinations'!$A$1:$P$2336,16,FALSE)</f>
        <v>Normal</v>
      </c>
      <c r="L1656" s="12">
        <f>VLOOKUP($A1656,'Hospitalisation Details'!$A$1:$U$2344,18,FALSE)</f>
        <v>31008</v>
      </c>
      <c r="M1656" s="21">
        <f>VLOOKUP($A1656,'Hospitalisation Details'!$A$1:$U$2344,21,FALSE)</f>
        <v>5855.9</v>
      </c>
      <c r="N1656" s="9" t="str">
        <f>VLOOKUP($A1656,'Hospitalisation Details'!$A$1:$U$2344,14,FALSE)</f>
        <v>tier - 2</v>
      </c>
      <c r="O1656" s="9" t="str">
        <f>VLOOKUP($A1656,'Hospitalisation Details'!$A$1:$U$2344,15,FALSE)</f>
        <v>tier - 3</v>
      </c>
      <c r="P1656" s="9" t="str">
        <f>VLOOKUP($A1656,'Hospitalisation Details'!$A$1:$U$2344,16,FALSE)</f>
        <v>R1012</v>
      </c>
      <c r="Q1656" s="9">
        <f>VLOOKUP($A1656,'Hospitalisation Details'!$A$1:$U$2344,20,FALSE)</f>
        <v>38</v>
      </c>
    </row>
    <row r="1657" spans="1:17" ht="15.75" x14ac:dyDescent="0.25">
      <c r="A1657" s="10" t="s">
        <v>715</v>
      </c>
      <c r="B1657" s="7" t="str">
        <f>VLOOKUP($A1657,'Customer Names'!$A$1:$E$2336,4,FALSE)</f>
        <v xml:space="preserve">  Michael P</v>
      </c>
      <c r="C1657" s="7">
        <f>VLOOKUP($A1657,'Medical Examinations'!$A$1:$P$2336,2,FALSE)</f>
        <v>23.65</v>
      </c>
      <c r="D1657" s="7">
        <f>VLOOKUP($A1657,'Medical Examinations'!$A$1:$P$2336,3,FALSE)</f>
        <v>5.75</v>
      </c>
      <c r="E1657" s="7" t="str">
        <f>VLOOKUP($A1657,'Medical Examinations'!$A$1:$P$2336,13,FALSE)</f>
        <v>Yes</v>
      </c>
      <c r="F1657" s="7" t="str">
        <f>VLOOKUP($A1657,'Medical Examinations'!$A$1:$P$2336,5,FALSE)</f>
        <v>No</v>
      </c>
      <c r="G1657" s="7" t="str">
        <f>VLOOKUP($A1657,'Medical Examinations'!$A$1:$P$2336,6,FALSE)</f>
        <v>No</v>
      </c>
      <c r="H1657" s="7" t="str">
        <f>VLOOKUP($A1657,'Medical Examinations'!$A$1:$P$2336,12,FALSE)</f>
        <v>0</v>
      </c>
      <c r="I1657" s="7" t="str">
        <f>VLOOKUP($A1657,'Medical Examinations'!$A$1:$P$2336,14,FALSE)</f>
        <v>No</v>
      </c>
      <c r="J1657" s="7" t="str">
        <f>VLOOKUP($A1657,'Medical Examinations'!$A$1:$P$2336,15,FALSE)</f>
        <v>Normal weight</v>
      </c>
      <c r="K1657" s="7" t="str">
        <f>VLOOKUP($A1657,'Medical Examinations'!$A$1:$P$2336,16,FALSE)</f>
        <v>Prediabetes</v>
      </c>
      <c r="L1657" s="12">
        <f>VLOOKUP($A1657,'Hospitalisation Details'!$A$1:$U$2344,18,FALSE)</f>
        <v>31216</v>
      </c>
      <c r="M1657" s="21">
        <f>VLOOKUP($A1657,'Hospitalisation Details'!$A$1:$U$2344,21,FALSE)</f>
        <v>5847.24</v>
      </c>
      <c r="N1657" s="9" t="str">
        <f>VLOOKUP($A1657,'Hospitalisation Details'!$A$1:$U$2344,14,FALSE)</f>
        <v>tier - 2</v>
      </c>
      <c r="O1657" s="9" t="str">
        <f>VLOOKUP($A1657,'Hospitalisation Details'!$A$1:$U$2344,15,FALSE)</f>
        <v>tier - 1</v>
      </c>
      <c r="P1657" s="9" t="str">
        <f>VLOOKUP($A1657,'Hospitalisation Details'!$A$1:$U$2344,16,FALSE)</f>
        <v>R1013</v>
      </c>
      <c r="Q1657" s="9">
        <f>VLOOKUP($A1657,'Hospitalisation Details'!$A$1:$U$2344,20,FALSE)</f>
        <v>37</v>
      </c>
    </row>
    <row r="1658" spans="1:17" ht="15.75" x14ac:dyDescent="0.25">
      <c r="A1658" s="10" t="s">
        <v>714</v>
      </c>
      <c r="B1658" s="7" t="str">
        <f>VLOOKUP($A1658,'Customer Names'!$A$1:$E$2336,4,FALSE)</f>
        <v xml:space="preserve">  Colleen C</v>
      </c>
      <c r="C1658" s="7">
        <f>VLOOKUP($A1658,'Medical Examinations'!$A$1:$P$2336,2,FALSE)</f>
        <v>43.34</v>
      </c>
      <c r="D1658" s="7">
        <f>VLOOKUP($A1658,'Medical Examinations'!$A$1:$P$2336,3,FALSE)</f>
        <v>4.91</v>
      </c>
      <c r="E1658" s="7" t="str">
        <f>VLOOKUP($A1658,'Medical Examinations'!$A$1:$P$2336,13,FALSE)</f>
        <v>No</v>
      </c>
      <c r="F1658" s="7" t="str">
        <f>VLOOKUP($A1658,'Medical Examinations'!$A$1:$P$2336,5,FALSE)</f>
        <v>No</v>
      </c>
      <c r="G1658" s="7" t="str">
        <f>VLOOKUP($A1658,'Medical Examinations'!$A$1:$P$2336,6,FALSE)</f>
        <v>No</v>
      </c>
      <c r="H1658" s="7">
        <f>VLOOKUP($A1658,'Medical Examinations'!$A$1:$P$2336,12,FALSE)</f>
        <v>1</v>
      </c>
      <c r="I1658" s="7" t="str">
        <f>VLOOKUP($A1658,'Medical Examinations'!$A$1:$P$2336,14,FALSE)</f>
        <v>No</v>
      </c>
      <c r="J1658" s="7" t="str">
        <f>VLOOKUP($A1658,'Medical Examinations'!$A$1:$P$2336,15,FALSE)</f>
        <v>Obesity</v>
      </c>
      <c r="K1658" s="7" t="str">
        <f>VLOOKUP($A1658,'Medical Examinations'!$A$1:$P$2336,16,FALSE)</f>
        <v>Normal</v>
      </c>
      <c r="L1658" s="12">
        <f>VLOOKUP($A1658,'Hospitalisation Details'!$A$1:$U$2344,18,FALSE)</f>
        <v>32050</v>
      </c>
      <c r="M1658" s="21">
        <f>VLOOKUP($A1658,'Hospitalisation Details'!$A$1:$U$2344,21,FALSE)</f>
        <v>5846.92</v>
      </c>
      <c r="N1658" s="9" t="str">
        <f>VLOOKUP($A1658,'Hospitalisation Details'!$A$1:$U$2344,14,FALSE)</f>
        <v>tier - 2</v>
      </c>
      <c r="O1658" s="9" t="str">
        <f>VLOOKUP($A1658,'Hospitalisation Details'!$A$1:$U$2344,15,FALSE)</f>
        <v>tier - 2</v>
      </c>
      <c r="P1658" s="9" t="str">
        <f>VLOOKUP($A1658,'Hospitalisation Details'!$A$1:$U$2344,16,FALSE)</f>
        <v>R1013</v>
      </c>
      <c r="Q1658" s="9">
        <f>VLOOKUP($A1658,'Hospitalisation Details'!$A$1:$U$2344,20,FALSE)</f>
        <v>35</v>
      </c>
    </row>
    <row r="1659" spans="1:17" ht="15.75" x14ac:dyDescent="0.25">
      <c r="A1659" s="10" t="s">
        <v>713</v>
      </c>
      <c r="B1659" s="7" t="str">
        <f>VLOOKUP($A1659,'Customer Names'!$A$1:$E$2336,4,FALSE)</f>
        <v xml:space="preserve">  Annika</v>
      </c>
      <c r="C1659" s="7">
        <f>VLOOKUP($A1659,'Medical Examinations'!$A$1:$P$2336,2,FALSE)</f>
        <v>31.98</v>
      </c>
      <c r="D1659" s="7">
        <f>VLOOKUP($A1659,'Medical Examinations'!$A$1:$P$2336,3,FALSE)</f>
        <v>4.46</v>
      </c>
      <c r="E1659" s="7" t="str">
        <f>VLOOKUP($A1659,'Medical Examinations'!$A$1:$P$2336,13,FALSE)</f>
        <v>Yes</v>
      </c>
      <c r="F1659" s="7" t="str">
        <f>VLOOKUP($A1659,'Medical Examinations'!$A$1:$P$2336,5,FALSE)</f>
        <v>No</v>
      </c>
      <c r="G1659" s="7" t="str">
        <f>VLOOKUP($A1659,'Medical Examinations'!$A$1:$P$2336,6,FALSE)</f>
        <v>No</v>
      </c>
      <c r="H1659" s="7">
        <f>VLOOKUP($A1659,'Medical Examinations'!$A$1:$P$2336,12,FALSE)</f>
        <v>1</v>
      </c>
      <c r="I1659" s="7" t="str">
        <f>VLOOKUP($A1659,'Medical Examinations'!$A$1:$P$2336,14,FALSE)</f>
        <v>No</v>
      </c>
      <c r="J1659" s="7" t="str">
        <f>VLOOKUP($A1659,'Medical Examinations'!$A$1:$P$2336,15,FALSE)</f>
        <v>Obesity</v>
      </c>
      <c r="K1659" s="7" t="str">
        <f>VLOOKUP($A1659,'Medical Examinations'!$A$1:$P$2336,16,FALSE)</f>
        <v>Normal</v>
      </c>
      <c r="L1659" s="12">
        <f>VLOOKUP($A1659,'Hospitalisation Details'!$A$1:$U$2344,18,FALSE)</f>
        <v>34931</v>
      </c>
      <c r="M1659" s="21">
        <f>VLOOKUP($A1659,'Hospitalisation Details'!$A$1:$U$2344,21,FALSE)</f>
        <v>5843.99</v>
      </c>
      <c r="N1659" s="9" t="str">
        <f>VLOOKUP($A1659,'Hospitalisation Details'!$A$1:$U$2344,14,FALSE)</f>
        <v>tier - 2</v>
      </c>
      <c r="O1659" s="9" t="str">
        <f>VLOOKUP($A1659,'Hospitalisation Details'!$A$1:$U$2344,15,FALSE)</f>
        <v>tier - 2</v>
      </c>
      <c r="P1659" s="9" t="str">
        <f>VLOOKUP($A1659,'Hospitalisation Details'!$A$1:$U$2344,16,FALSE)</f>
        <v>R1025</v>
      </c>
      <c r="Q1659" s="9">
        <f>VLOOKUP($A1659,'Hospitalisation Details'!$A$1:$U$2344,20,FALSE)</f>
        <v>27</v>
      </c>
    </row>
    <row r="1660" spans="1:17" ht="15.75" x14ac:dyDescent="0.25">
      <c r="A1660" s="10" t="s">
        <v>712</v>
      </c>
      <c r="B1660" s="7" t="str">
        <f>VLOOKUP($A1660,'Customer Names'!$A$1:$E$2336,4,FALSE)</f>
        <v xml:space="preserve">  Kelly</v>
      </c>
      <c r="C1660" s="7">
        <f>VLOOKUP($A1660,'Medical Examinations'!$A$1:$P$2336,2,FALSE)</f>
        <v>35.86</v>
      </c>
      <c r="D1660" s="7">
        <f>VLOOKUP($A1660,'Medical Examinations'!$A$1:$P$2336,3,FALSE)</f>
        <v>6.22</v>
      </c>
      <c r="E1660" s="7" t="str">
        <f>VLOOKUP($A1660,'Medical Examinations'!$A$1:$P$2336,13,FALSE)</f>
        <v>No</v>
      </c>
      <c r="F1660" s="7" t="str">
        <f>VLOOKUP($A1660,'Medical Examinations'!$A$1:$P$2336,5,FALSE)</f>
        <v>No</v>
      </c>
      <c r="G1660" s="7" t="str">
        <f>VLOOKUP($A1660,'Medical Examinations'!$A$1:$P$2336,6,FALSE)</f>
        <v>No</v>
      </c>
      <c r="H1660" s="7">
        <f>VLOOKUP($A1660,'Medical Examinations'!$A$1:$P$2336,12,FALSE)</f>
        <v>1</v>
      </c>
      <c r="I1660" s="7" t="str">
        <f>VLOOKUP($A1660,'Medical Examinations'!$A$1:$P$2336,14,FALSE)</f>
        <v>No</v>
      </c>
      <c r="J1660" s="7" t="str">
        <f>VLOOKUP($A1660,'Medical Examinations'!$A$1:$P$2336,15,FALSE)</f>
        <v>Obesity</v>
      </c>
      <c r="K1660" s="7" t="str">
        <f>VLOOKUP($A1660,'Medical Examinations'!$A$1:$P$2336,16,FALSE)</f>
        <v>Prediabetes</v>
      </c>
      <c r="L1660" s="12">
        <f>VLOOKUP($A1660,'Hospitalisation Details'!$A$1:$U$2344,18,FALSE)</f>
        <v>31985</v>
      </c>
      <c r="M1660" s="21">
        <f>VLOOKUP($A1660,'Hospitalisation Details'!$A$1:$U$2344,21,FALSE)</f>
        <v>5836.52</v>
      </c>
      <c r="N1660" s="9" t="str">
        <f>VLOOKUP($A1660,'Hospitalisation Details'!$A$1:$U$2344,14,FALSE)</f>
        <v>tier - 2</v>
      </c>
      <c r="O1660" s="9" t="str">
        <f>VLOOKUP($A1660,'Hospitalisation Details'!$A$1:$U$2344,15,FALSE)</f>
        <v>tier - 3</v>
      </c>
      <c r="P1660" s="9" t="str">
        <f>VLOOKUP($A1660,'Hospitalisation Details'!$A$1:$U$2344,16,FALSE)</f>
        <v>R1013</v>
      </c>
      <c r="Q1660" s="9">
        <f>VLOOKUP($A1660,'Hospitalisation Details'!$A$1:$U$2344,20,FALSE)</f>
        <v>35</v>
      </c>
    </row>
    <row r="1661" spans="1:17" ht="15.75" x14ac:dyDescent="0.25">
      <c r="A1661" s="10" t="s">
        <v>711</v>
      </c>
      <c r="B1661" s="7" t="str">
        <f>VLOOKUP($A1661,'Customer Names'!$A$1:$E$2336,4,FALSE)</f>
        <v xml:space="preserve">  Nicholas C</v>
      </c>
      <c r="C1661" s="7">
        <f>VLOOKUP($A1661,'Medical Examinations'!$A$1:$P$2336,2,FALSE)</f>
        <v>15.2</v>
      </c>
      <c r="D1661" s="7">
        <f>VLOOKUP($A1661,'Medical Examinations'!$A$1:$P$2336,3,FALSE)</f>
        <v>8.82</v>
      </c>
      <c r="E1661" s="7" t="str">
        <f>VLOOKUP($A1661,'Medical Examinations'!$A$1:$P$2336,13,FALSE)</f>
        <v>No</v>
      </c>
      <c r="F1661" s="7" t="str">
        <f>VLOOKUP($A1661,'Medical Examinations'!$A$1:$P$2336,5,FALSE)</f>
        <v>No</v>
      </c>
      <c r="G1661" s="7" t="str">
        <f>VLOOKUP($A1661,'Medical Examinations'!$A$1:$P$2336,6,FALSE)</f>
        <v>No</v>
      </c>
      <c r="H1661" s="7" t="str">
        <f>VLOOKUP($A1661,'Medical Examinations'!$A$1:$P$2336,12,FALSE)</f>
        <v>0</v>
      </c>
      <c r="I1661" s="7" t="str">
        <f>VLOOKUP($A1661,'Medical Examinations'!$A$1:$P$2336,14,FALSE)</f>
        <v>No</v>
      </c>
      <c r="J1661" s="7" t="str">
        <f>VLOOKUP($A1661,'Medical Examinations'!$A$1:$P$2336,15,FALSE)</f>
        <v>Underweight</v>
      </c>
      <c r="K1661" s="7" t="str">
        <f>VLOOKUP($A1661,'Medical Examinations'!$A$1:$P$2336,16,FALSE)</f>
        <v>Diabetes</v>
      </c>
      <c r="L1661" s="12">
        <f>VLOOKUP($A1661,'Hospitalisation Details'!$A$1:$U$2344,18,FALSE)</f>
        <v>26203</v>
      </c>
      <c r="M1661" s="21">
        <f>VLOOKUP($A1661,'Hospitalisation Details'!$A$1:$U$2344,21,FALSE)</f>
        <v>5832.6</v>
      </c>
      <c r="N1661" s="9" t="str">
        <f>VLOOKUP($A1661,'Hospitalisation Details'!$A$1:$U$2344,14,FALSE)</f>
        <v>tier - 2</v>
      </c>
      <c r="O1661" s="9" t="str">
        <f>VLOOKUP($A1661,'Hospitalisation Details'!$A$1:$U$2344,15,FALSE)</f>
        <v>tier - 3</v>
      </c>
      <c r="P1661" s="9" t="str">
        <f>VLOOKUP($A1661,'Hospitalisation Details'!$A$1:$U$2344,16,FALSE)</f>
        <v>R1012</v>
      </c>
      <c r="Q1661" s="9">
        <f>VLOOKUP($A1661,'Hospitalisation Details'!$A$1:$U$2344,20,FALSE)</f>
        <v>51</v>
      </c>
    </row>
    <row r="1662" spans="1:17" ht="15.75" x14ac:dyDescent="0.25">
      <c r="A1662" s="10" t="s">
        <v>710</v>
      </c>
      <c r="B1662" s="7" t="str">
        <f>VLOOKUP($A1662,'Customer Names'!$A$1:$E$2336,4,FALSE)</f>
        <v xml:space="preserve">  Kelly K</v>
      </c>
      <c r="C1662" s="7">
        <f>VLOOKUP($A1662,'Medical Examinations'!$A$1:$P$2336,2,FALSE)</f>
        <v>37.200000000000003</v>
      </c>
      <c r="D1662" s="7">
        <f>VLOOKUP($A1662,'Medical Examinations'!$A$1:$P$2336,3,FALSE)</f>
        <v>10.14</v>
      </c>
      <c r="E1662" s="7" t="str">
        <f>VLOOKUP($A1662,'Medical Examinations'!$A$1:$P$2336,13,FALSE)</f>
        <v>No</v>
      </c>
      <c r="F1662" s="7" t="str">
        <f>VLOOKUP($A1662,'Medical Examinations'!$A$1:$P$2336,5,FALSE)</f>
        <v>No</v>
      </c>
      <c r="G1662" s="7" t="str">
        <f>VLOOKUP($A1662,'Medical Examinations'!$A$1:$P$2336,6,FALSE)</f>
        <v>No</v>
      </c>
      <c r="H1662" s="7" t="str">
        <f>VLOOKUP($A1662,'Medical Examinations'!$A$1:$P$2336,12,FALSE)</f>
        <v>0</v>
      </c>
      <c r="I1662" s="7" t="str">
        <f>VLOOKUP($A1662,'Medical Examinations'!$A$1:$P$2336,14,FALSE)</f>
        <v>No</v>
      </c>
      <c r="J1662" s="7" t="str">
        <f>VLOOKUP($A1662,'Medical Examinations'!$A$1:$P$2336,15,FALSE)</f>
        <v>Obesity</v>
      </c>
      <c r="K1662" s="7" t="str">
        <f>VLOOKUP($A1662,'Medical Examinations'!$A$1:$P$2336,16,FALSE)</f>
        <v>Diabetes</v>
      </c>
      <c r="L1662" s="12">
        <f>VLOOKUP($A1662,'Hospitalisation Details'!$A$1:$U$2344,18,FALSE)</f>
        <v>37459</v>
      </c>
      <c r="M1662" s="21">
        <f>VLOOKUP($A1662,'Hospitalisation Details'!$A$1:$U$2344,21,FALSE)</f>
        <v>5816.58</v>
      </c>
      <c r="N1662" s="9" t="str">
        <f>VLOOKUP($A1662,'Hospitalisation Details'!$A$1:$U$2344,14,FALSE)</f>
        <v>tier - 2</v>
      </c>
      <c r="O1662" s="9" t="str">
        <f>VLOOKUP($A1662,'Hospitalisation Details'!$A$1:$U$2344,15,FALSE)</f>
        <v>tier - 2</v>
      </c>
      <c r="P1662" s="9" t="str">
        <f>VLOOKUP($A1662,'Hospitalisation Details'!$A$1:$U$2344,16,FALSE)</f>
        <v>R1026</v>
      </c>
      <c r="Q1662" s="9">
        <f>VLOOKUP($A1662,'Hospitalisation Details'!$A$1:$U$2344,20,FALSE)</f>
        <v>20</v>
      </c>
    </row>
    <row r="1663" spans="1:17" ht="15.75" x14ac:dyDescent="0.25">
      <c r="A1663" s="10" t="s">
        <v>709</v>
      </c>
      <c r="B1663" s="7" t="str">
        <f>VLOOKUP($A1663,'Customer Names'!$A$1:$E$2336,4,FALSE)</f>
        <v xml:space="preserve">  Andrew</v>
      </c>
      <c r="C1663" s="7">
        <f>VLOOKUP($A1663,'Medical Examinations'!$A$1:$P$2336,2,FALSE)</f>
        <v>17.91</v>
      </c>
      <c r="D1663" s="7">
        <f>VLOOKUP($A1663,'Medical Examinations'!$A$1:$P$2336,3,FALSE)</f>
        <v>4.66</v>
      </c>
      <c r="E1663" s="7" t="str">
        <f>VLOOKUP($A1663,'Medical Examinations'!$A$1:$P$2336,13,FALSE)</f>
        <v>No</v>
      </c>
      <c r="F1663" s="7" t="str">
        <f>VLOOKUP($A1663,'Medical Examinations'!$A$1:$P$2336,5,FALSE)</f>
        <v>No</v>
      </c>
      <c r="G1663" s="7" t="str">
        <f>VLOOKUP($A1663,'Medical Examinations'!$A$1:$P$2336,6,FALSE)</f>
        <v>No</v>
      </c>
      <c r="H1663" s="7">
        <f>VLOOKUP($A1663,'Medical Examinations'!$A$1:$P$2336,12,FALSE)</f>
        <v>2</v>
      </c>
      <c r="I1663" s="7" t="str">
        <f>VLOOKUP($A1663,'Medical Examinations'!$A$1:$P$2336,14,FALSE)</f>
        <v>No</v>
      </c>
      <c r="J1663" s="7" t="str">
        <f>VLOOKUP($A1663,'Medical Examinations'!$A$1:$P$2336,15,FALSE)</f>
        <v>Underweight</v>
      </c>
      <c r="K1663" s="7" t="str">
        <f>VLOOKUP($A1663,'Medical Examinations'!$A$1:$P$2336,16,FALSE)</f>
        <v>Normal</v>
      </c>
      <c r="L1663" s="12">
        <f>VLOOKUP($A1663,'Hospitalisation Details'!$A$1:$U$2344,18,FALSE)</f>
        <v>26605</v>
      </c>
      <c r="M1663" s="21">
        <f>VLOOKUP($A1663,'Hospitalisation Details'!$A$1:$U$2344,21,FALSE)</f>
        <v>5812.9</v>
      </c>
      <c r="N1663" s="9" t="str">
        <f>VLOOKUP($A1663,'Hospitalisation Details'!$A$1:$U$2344,14,FALSE)</f>
        <v>tier - 2</v>
      </c>
      <c r="O1663" s="9" t="str">
        <f>VLOOKUP($A1663,'Hospitalisation Details'!$A$1:$U$2344,15,FALSE)</f>
        <v>tier - 2</v>
      </c>
      <c r="P1663" s="9" t="str">
        <f>VLOOKUP($A1663,'Hospitalisation Details'!$A$1:$U$2344,16,FALSE)</f>
        <v>R1013</v>
      </c>
      <c r="Q1663" s="9">
        <f>VLOOKUP($A1663,'Hospitalisation Details'!$A$1:$U$2344,20,FALSE)</f>
        <v>50</v>
      </c>
    </row>
    <row r="1664" spans="1:17" ht="15.75" x14ac:dyDescent="0.25">
      <c r="A1664" s="10" t="s">
        <v>708</v>
      </c>
      <c r="B1664" s="7" t="str">
        <f>VLOOKUP($A1664,'Customer Names'!$A$1:$E$2336,4,FALSE)</f>
        <v xml:space="preserve">  Hannah</v>
      </c>
      <c r="C1664" s="7">
        <f>VLOOKUP($A1664,'Medical Examinations'!$A$1:$P$2336,2,FALSE)</f>
        <v>20.76</v>
      </c>
      <c r="D1664" s="7">
        <f>VLOOKUP($A1664,'Medical Examinations'!$A$1:$P$2336,3,FALSE)</f>
        <v>6.26</v>
      </c>
      <c r="E1664" s="7" t="str">
        <f>VLOOKUP($A1664,'Medical Examinations'!$A$1:$P$2336,13,FALSE)</f>
        <v>No</v>
      </c>
      <c r="F1664" s="7" t="str">
        <f>VLOOKUP($A1664,'Medical Examinations'!$A$1:$P$2336,5,FALSE)</f>
        <v>No</v>
      </c>
      <c r="G1664" s="7" t="str">
        <f>VLOOKUP($A1664,'Medical Examinations'!$A$1:$P$2336,6,FALSE)</f>
        <v>No</v>
      </c>
      <c r="H1664" s="7" t="str">
        <f>VLOOKUP($A1664,'Medical Examinations'!$A$1:$P$2336,12,FALSE)</f>
        <v>0</v>
      </c>
      <c r="I1664" s="7" t="str">
        <f>VLOOKUP($A1664,'Medical Examinations'!$A$1:$P$2336,14,FALSE)</f>
        <v>No</v>
      </c>
      <c r="J1664" s="7" t="str">
        <f>VLOOKUP($A1664,'Medical Examinations'!$A$1:$P$2336,15,FALSE)</f>
        <v>Normal weight</v>
      </c>
      <c r="K1664" s="7" t="str">
        <f>VLOOKUP($A1664,'Medical Examinations'!$A$1:$P$2336,16,FALSE)</f>
        <v>Prediabetes</v>
      </c>
      <c r="L1664" s="12">
        <f>VLOOKUP($A1664,'Hospitalisation Details'!$A$1:$U$2344,18,FALSE)</f>
        <v>29482</v>
      </c>
      <c r="M1664" s="21">
        <f>VLOOKUP($A1664,'Hospitalisation Details'!$A$1:$U$2344,21,FALSE)</f>
        <v>5807.06</v>
      </c>
      <c r="N1664" s="9" t="str">
        <f>VLOOKUP($A1664,'Hospitalisation Details'!$A$1:$U$2344,14,FALSE)</f>
        <v>tier - 2</v>
      </c>
      <c r="O1664" s="9" t="str">
        <f>VLOOKUP($A1664,'Hospitalisation Details'!$A$1:$U$2344,15,FALSE)</f>
        <v>tier - 3</v>
      </c>
      <c r="P1664" s="9" t="str">
        <f>VLOOKUP($A1664,'Hospitalisation Details'!$A$1:$U$2344,16,FALSE)</f>
        <v>R1013</v>
      </c>
      <c r="Q1664" s="9">
        <f>VLOOKUP($A1664,'Hospitalisation Details'!$A$1:$U$2344,20,FALSE)</f>
        <v>42</v>
      </c>
    </row>
    <row r="1665" spans="1:17" ht="15.75" x14ac:dyDescent="0.25">
      <c r="A1665" s="10" t="s">
        <v>707</v>
      </c>
      <c r="B1665" s="7" t="str">
        <f>VLOOKUP($A1665,'Customer Names'!$A$1:$E$2336,4,FALSE)</f>
        <v xml:space="preserve">  Patricio Sr</v>
      </c>
      <c r="C1665" s="7">
        <f>VLOOKUP($A1665,'Medical Examinations'!$A$1:$P$2336,2,FALSE)</f>
        <v>38.99</v>
      </c>
      <c r="D1665" s="7">
        <f>VLOOKUP($A1665,'Medical Examinations'!$A$1:$P$2336,3,FALSE)</f>
        <v>5.21</v>
      </c>
      <c r="E1665" s="7" t="str">
        <f>VLOOKUP($A1665,'Medical Examinations'!$A$1:$P$2336,13,FALSE)</f>
        <v>No</v>
      </c>
      <c r="F1665" s="7" t="str">
        <f>VLOOKUP($A1665,'Medical Examinations'!$A$1:$P$2336,5,FALSE)</f>
        <v>yes</v>
      </c>
      <c r="G1665" s="7" t="str">
        <f>VLOOKUP($A1665,'Medical Examinations'!$A$1:$P$2336,6,FALSE)</f>
        <v>No</v>
      </c>
      <c r="H1665" s="7">
        <f>VLOOKUP($A1665,'Medical Examinations'!$A$1:$P$2336,12,FALSE)</f>
        <v>1</v>
      </c>
      <c r="I1665" s="7" t="str">
        <f>VLOOKUP($A1665,'Medical Examinations'!$A$1:$P$2336,14,FALSE)</f>
        <v>No</v>
      </c>
      <c r="J1665" s="7" t="str">
        <f>VLOOKUP($A1665,'Medical Examinations'!$A$1:$P$2336,15,FALSE)</f>
        <v>Obesity</v>
      </c>
      <c r="K1665" s="7" t="str">
        <f>VLOOKUP($A1665,'Medical Examinations'!$A$1:$P$2336,16,FALSE)</f>
        <v>Normal</v>
      </c>
      <c r="L1665" s="12">
        <f>VLOOKUP($A1665,'Hospitalisation Details'!$A$1:$U$2344,18,FALSE)</f>
        <v>38292</v>
      </c>
      <c r="M1665" s="21">
        <f>VLOOKUP($A1665,'Hospitalisation Details'!$A$1:$U$2344,21,FALSE)</f>
        <v>5778.71</v>
      </c>
      <c r="N1665" s="9" t="str">
        <f>VLOOKUP($A1665,'Hospitalisation Details'!$A$1:$U$2344,14,FALSE)</f>
        <v>tier - 2</v>
      </c>
      <c r="O1665" s="9" t="str">
        <f>VLOOKUP($A1665,'Hospitalisation Details'!$A$1:$U$2344,15,FALSE)</f>
        <v>tier - 3</v>
      </c>
      <c r="P1665" s="9" t="str">
        <f>VLOOKUP($A1665,'Hospitalisation Details'!$A$1:$U$2344,16,FALSE)</f>
        <v>R1022</v>
      </c>
      <c r="Q1665" s="9">
        <f>VLOOKUP($A1665,'Hospitalisation Details'!$A$1:$U$2344,20,FALSE)</f>
        <v>18</v>
      </c>
    </row>
    <row r="1666" spans="1:17" ht="15.75" x14ac:dyDescent="0.25">
      <c r="A1666" s="10" t="s">
        <v>706</v>
      </c>
      <c r="B1666" s="7" t="str">
        <f>VLOOKUP($A1666,'Customer Names'!$A$1:$E$2336,4,FALSE)</f>
        <v xml:space="preserve">  Robert B</v>
      </c>
      <c r="C1666" s="7">
        <f>VLOOKUP($A1666,'Medical Examinations'!$A$1:$P$2336,2,FALSE)</f>
        <v>42.655000000000001</v>
      </c>
      <c r="D1666" s="7">
        <f>VLOOKUP($A1666,'Medical Examinations'!$A$1:$P$2336,3,FALSE)</f>
        <v>5.94</v>
      </c>
      <c r="E1666" s="7" t="str">
        <f>VLOOKUP($A1666,'Medical Examinations'!$A$1:$P$2336,13,FALSE)</f>
        <v>Yes</v>
      </c>
      <c r="F1666" s="7" t="str">
        <f>VLOOKUP($A1666,'Medical Examinations'!$A$1:$P$2336,5,FALSE)</f>
        <v>No</v>
      </c>
      <c r="G1666" s="7" t="str">
        <f>VLOOKUP($A1666,'Medical Examinations'!$A$1:$P$2336,6,FALSE)</f>
        <v>Yes</v>
      </c>
      <c r="H1666" s="7">
        <f>VLOOKUP($A1666,'Medical Examinations'!$A$1:$P$2336,12,FALSE)</f>
        <v>1</v>
      </c>
      <c r="I1666" s="7" t="str">
        <f>VLOOKUP($A1666,'Medical Examinations'!$A$1:$P$2336,14,FALSE)</f>
        <v>No</v>
      </c>
      <c r="J1666" s="7" t="str">
        <f>VLOOKUP($A1666,'Medical Examinations'!$A$1:$P$2336,15,FALSE)</f>
        <v>Obesity</v>
      </c>
      <c r="K1666" s="7" t="str">
        <f>VLOOKUP($A1666,'Medical Examinations'!$A$1:$P$2336,16,FALSE)</f>
        <v>Prediabetes</v>
      </c>
      <c r="L1666" s="12">
        <f>VLOOKUP($A1666,'Hospitalisation Details'!$A$1:$U$2344,18,FALSE)</f>
        <v>30558</v>
      </c>
      <c r="M1666" s="21">
        <f>VLOOKUP($A1666,'Hospitalisation Details'!$A$1:$U$2344,21,FALSE)</f>
        <v>5757.41</v>
      </c>
      <c r="N1666" s="9" t="str">
        <f>VLOOKUP($A1666,'Hospitalisation Details'!$A$1:$U$2344,14,FALSE)</f>
        <v>tier - 2</v>
      </c>
      <c r="O1666" s="9" t="str">
        <f>VLOOKUP($A1666,'Hospitalisation Details'!$A$1:$U$2344,15,FALSE)</f>
        <v>tier - 3</v>
      </c>
      <c r="P1666" s="9" t="str">
        <f>VLOOKUP($A1666,'Hospitalisation Details'!$A$1:$U$2344,16,FALSE)</f>
        <v>R1019</v>
      </c>
      <c r="Q1666" s="9">
        <f>VLOOKUP($A1666,'Hospitalisation Details'!$A$1:$U$2344,20,FALSE)</f>
        <v>39</v>
      </c>
    </row>
    <row r="1667" spans="1:17" ht="15.75" x14ac:dyDescent="0.25">
      <c r="A1667" s="10" t="s">
        <v>705</v>
      </c>
      <c r="B1667" s="7" t="str">
        <f>VLOOKUP($A1667,'Customer Names'!$A$1:$E$2336,4,FALSE)</f>
        <v xml:space="preserve">  Benjamin M</v>
      </c>
      <c r="C1667" s="7">
        <f>VLOOKUP($A1667,'Medical Examinations'!$A$1:$P$2336,2,FALSE)</f>
        <v>30.57</v>
      </c>
      <c r="D1667" s="7">
        <f>VLOOKUP($A1667,'Medical Examinations'!$A$1:$P$2336,3,FALSE)</f>
        <v>5.34</v>
      </c>
      <c r="E1667" s="7" t="str">
        <f>VLOOKUP($A1667,'Medical Examinations'!$A$1:$P$2336,13,FALSE)</f>
        <v>No</v>
      </c>
      <c r="F1667" s="7" t="str">
        <f>VLOOKUP($A1667,'Medical Examinations'!$A$1:$P$2336,5,FALSE)</f>
        <v>No</v>
      </c>
      <c r="G1667" s="7" t="str">
        <f>VLOOKUP($A1667,'Medical Examinations'!$A$1:$P$2336,6,FALSE)</f>
        <v>Yes</v>
      </c>
      <c r="H1667" s="7">
        <f>VLOOKUP($A1667,'Medical Examinations'!$A$1:$P$2336,12,FALSE)</f>
        <v>1</v>
      </c>
      <c r="I1667" s="7" t="str">
        <f>VLOOKUP($A1667,'Medical Examinations'!$A$1:$P$2336,14,FALSE)</f>
        <v>No</v>
      </c>
      <c r="J1667" s="7" t="str">
        <f>VLOOKUP($A1667,'Medical Examinations'!$A$1:$P$2336,15,FALSE)</f>
        <v>Obesity</v>
      </c>
      <c r="K1667" s="7" t="str">
        <f>VLOOKUP($A1667,'Medical Examinations'!$A$1:$P$2336,16,FALSE)</f>
        <v>Normal</v>
      </c>
      <c r="L1667" s="12">
        <f>VLOOKUP($A1667,'Hospitalisation Details'!$A$1:$U$2344,18,FALSE)</f>
        <v>34130</v>
      </c>
      <c r="M1667" s="21">
        <f>VLOOKUP($A1667,'Hospitalisation Details'!$A$1:$U$2344,21,FALSE)</f>
        <v>5748.13</v>
      </c>
      <c r="N1667" s="9" t="str">
        <f>VLOOKUP($A1667,'Hospitalisation Details'!$A$1:$U$2344,14,FALSE)</f>
        <v>tier - 2</v>
      </c>
      <c r="O1667" s="9" t="str">
        <f>VLOOKUP($A1667,'Hospitalisation Details'!$A$1:$U$2344,15,FALSE)</f>
        <v>tier - 1</v>
      </c>
      <c r="P1667" s="9" t="str">
        <f>VLOOKUP($A1667,'Hospitalisation Details'!$A$1:$U$2344,16,FALSE)</f>
        <v>R1021</v>
      </c>
      <c r="Q1667" s="9">
        <f>VLOOKUP($A1667,'Hospitalisation Details'!$A$1:$U$2344,20,FALSE)</f>
        <v>29</v>
      </c>
    </row>
    <row r="1668" spans="1:17" ht="15.75" x14ac:dyDescent="0.25">
      <c r="A1668" s="10" t="s">
        <v>704</v>
      </c>
      <c r="B1668" s="7" t="str">
        <f>VLOOKUP($A1668,'Customer Names'!$A$1:$E$2336,4,FALSE)</f>
        <v xml:space="preserve">  Robert</v>
      </c>
      <c r="C1668" s="7">
        <f>VLOOKUP($A1668,'Medical Examinations'!$A$1:$P$2336,2,FALSE)</f>
        <v>17.7</v>
      </c>
      <c r="D1668" s="7">
        <f>VLOOKUP($A1668,'Medical Examinations'!$A$1:$P$2336,3,FALSE)</f>
        <v>6.38</v>
      </c>
      <c r="E1668" s="7" t="str">
        <f>VLOOKUP($A1668,'Medical Examinations'!$A$1:$P$2336,13,FALSE)</f>
        <v>No</v>
      </c>
      <c r="F1668" s="7" t="str">
        <f>VLOOKUP($A1668,'Medical Examinations'!$A$1:$P$2336,5,FALSE)</f>
        <v>No</v>
      </c>
      <c r="G1668" s="7" t="str">
        <f>VLOOKUP($A1668,'Medical Examinations'!$A$1:$P$2336,6,FALSE)</f>
        <v>No</v>
      </c>
      <c r="H1668" s="7">
        <f>VLOOKUP($A1668,'Medical Examinations'!$A$1:$P$2336,12,FALSE)</f>
        <v>2</v>
      </c>
      <c r="I1668" s="7" t="str">
        <f>VLOOKUP($A1668,'Medical Examinations'!$A$1:$P$2336,14,FALSE)</f>
        <v>No</v>
      </c>
      <c r="J1668" s="7" t="str">
        <f>VLOOKUP($A1668,'Medical Examinations'!$A$1:$P$2336,15,FALSE)</f>
        <v>Underweight</v>
      </c>
      <c r="K1668" s="7" t="str">
        <f>VLOOKUP($A1668,'Medical Examinations'!$A$1:$P$2336,16,FALSE)</f>
        <v>Prediabetes</v>
      </c>
      <c r="L1668" s="12">
        <f>VLOOKUP($A1668,'Hospitalisation Details'!$A$1:$U$2344,18,FALSE)</f>
        <v>26532</v>
      </c>
      <c r="M1668" s="21">
        <f>VLOOKUP($A1668,'Hospitalisation Details'!$A$1:$U$2344,21,FALSE)</f>
        <v>5741.67</v>
      </c>
      <c r="N1668" s="9" t="str">
        <f>VLOOKUP($A1668,'Hospitalisation Details'!$A$1:$U$2344,14,FALSE)</f>
        <v>tier - 2</v>
      </c>
      <c r="O1668" s="9" t="str">
        <f>VLOOKUP($A1668,'Hospitalisation Details'!$A$1:$U$2344,15,FALSE)</f>
        <v>tier - 3</v>
      </c>
      <c r="P1668" s="9" t="str">
        <f>VLOOKUP($A1668,'Hospitalisation Details'!$A$1:$U$2344,16,FALSE)</f>
        <v>R1013</v>
      </c>
      <c r="Q1668" s="9">
        <f>VLOOKUP($A1668,'Hospitalisation Details'!$A$1:$U$2344,20,FALSE)</f>
        <v>50</v>
      </c>
    </row>
    <row r="1669" spans="1:17" ht="15.75" x14ac:dyDescent="0.25">
      <c r="A1669" s="10" t="s">
        <v>703</v>
      </c>
      <c r="B1669" s="7" t="str">
        <f>VLOOKUP($A1669,'Customer Names'!$A$1:$E$2336,4,FALSE)</f>
        <v xml:space="preserve">  Eric R</v>
      </c>
      <c r="C1669" s="7">
        <f>VLOOKUP($A1669,'Medical Examinations'!$A$1:$P$2336,2,FALSE)</f>
        <v>34.770000000000003</v>
      </c>
      <c r="D1669" s="7">
        <f>VLOOKUP($A1669,'Medical Examinations'!$A$1:$P$2336,3,FALSE)</f>
        <v>4.47</v>
      </c>
      <c r="E1669" s="7" t="str">
        <f>VLOOKUP($A1669,'Medical Examinations'!$A$1:$P$2336,13,FALSE)</f>
        <v>No</v>
      </c>
      <c r="F1669" s="7" t="str">
        <f>VLOOKUP($A1669,'Medical Examinations'!$A$1:$P$2336,5,FALSE)</f>
        <v>No</v>
      </c>
      <c r="G1669" s="7" t="str">
        <f>VLOOKUP($A1669,'Medical Examinations'!$A$1:$P$2336,6,FALSE)</f>
        <v>No</v>
      </c>
      <c r="H1669" s="7">
        <f>VLOOKUP($A1669,'Medical Examinations'!$A$1:$P$2336,12,FALSE)</f>
        <v>1</v>
      </c>
      <c r="I1669" s="7" t="str">
        <f>VLOOKUP($A1669,'Medical Examinations'!$A$1:$P$2336,14,FALSE)</f>
        <v>No</v>
      </c>
      <c r="J1669" s="7" t="str">
        <f>VLOOKUP($A1669,'Medical Examinations'!$A$1:$P$2336,15,FALSE)</f>
        <v>Obesity</v>
      </c>
      <c r="K1669" s="7" t="str">
        <f>VLOOKUP($A1669,'Medical Examinations'!$A$1:$P$2336,16,FALSE)</f>
        <v>Normal</v>
      </c>
      <c r="L1669" s="12">
        <f>VLOOKUP($A1669,'Hospitalisation Details'!$A$1:$U$2344,18,FALSE)</f>
        <v>32069</v>
      </c>
      <c r="M1669" s="21">
        <f>VLOOKUP($A1669,'Hospitalisation Details'!$A$1:$U$2344,21,FALSE)</f>
        <v>5729.01</v>
      </c>
      <c r="N1669" s="9" t="str">
        <f>VLOOKUP($A1669,'Hospitalisation Details'!$A$1:$U$2344,14,FALSE)</f>
        <v>tier - 1</v>
      </c>
      <c r="O1669" s="9" t="str">
        <f>VLOOKUP($A1669,'Hospitalisation Details'!$A$1:$U$2344,15,FALSE)</f>
        <v>tier - 2</v>
      </c>
      <c r="P1669" s="9" t="str">
        <f>VLOOKUP($A1669,'Hospitalisation Details'!$A$1:$U$2344,16,FALSE)</f>
        <v>R1012</v>
      </c>
      <c r="Q1669" s="9">
        <f>VLOOKUP($A1669,'Hospitalisation Details'!$A$1:$U$2344,20,FALSE)</f>
        <v>35</v>
      </c>
    </row>
    <row r="1670" spans="1:17" ht="15.75" x14ac:dyDescent="0.25">
      <c r="A1670" s="10" t="s">
        <v>702</v>
      </c>
      <c r="B1670" s="7" t="str">
        <f>VLOOKUP($A1670,'Customer Names'!$A$1:$E$2336,4,FALSE)</f>
        <v xml:space="preserve">  Matthew</v>
      </c>
      <c r="C1670" s="7">
        <f>VLOOKUP($A1670,'Medical Examinations'!$A$1:$P$2336,2,FALSE)</f>
        <v>16.88</v>
      </c>
      <c r="D1670" s="7">
        <f>VLOOKUP($A1670,'Medical Examinations'!$A$1:$P$2336,3,FALSE)</f>
        <v>9.9600000000000009</v>
      </c>
      <c r="E1670" s="7" t="str">
        <f>VLOOKUP($A1670,'Medical Examinations'!$A$1:$P$2336,13,FALSE)</f>
        <v>No</v>
      </c>
      <c r="F1670" s="7" t="str">
        <f>VLOOKUP($A1670,'Medical Examinations'!$A$1:$P$2336,5,FALSE)</f>
        <v>No</v>
      </c>
      <c r="G1670" s="7" t="str">
        <f>VLOOKUP($A1670,'Medical Examinations'!$A$1:$P$2336,6,FALSE)</f>
        <v>No</v>
      </c>
      <c r="H1670" s="7" t="str">
        <f>VLOOKUP($A1670,'Medical Examinations'!$A$1:$P$2336,12,FALSE)</f>
        <v>0</v>
      </c>
      <c r="I1670" s="7" t="str">
        <f>VLOOKUP($A1670,'Medical Examinations'!$A$1:$P$2336,14,FALSE)</f>
        <v>No</v>
      </c>
      <c r="J1670" s="7" t="str">
        <f>VLOOKUP($A1670,'Medical Examinations'!$A$1:$P$2336,15,FALSE)</f>
        <v>Underweight</v>
      </c>
      <c r="K1670" s="7" t="str">
        <f>VLOOKUP($A1670,'Medical Examinations'!$A$1:$P$2336,16,FALSE)</f>
        <v>Diabetes</v>
      </c>
      <c r="L1670" s="12">
        <f>VLOOKUP($A1670,'Hospitalisation Details'!$A$1:$U$2344,18,FALSE)</f>
        <v>26285</v>
      </c>
      <c r="M1670" s="21">
        <f>VLOOKUP($A1670,'Hospitalisation Details'!$A$1:$U$2344,21,FALSE)</f>
        <v>5720.38</v>
      </c>
      <c r="N1670" s="9" t="str">
        <f>VLOOKUP($A1670,'Hospitalisation Details'!$A$1:$U$2344,14,FALSE)</f>
        <v>tier - 2</v>
      </c>
      <c r="O1670" s="9" t="str">
        <f>VLOOKUP($A1670,'Hospitalisation Details'!$A$1:$U$2344,15,FALSE)</f>
        <v>tier - 1</v>
      </c>
      <c r="P1670" s="9" t="str">
        <f>VLOOKUP($A1670,'Hospitalisation Details'!$A$1:$U$2344,16,FALSE)</f>
        <v>R1013</v>
      </c>
      <c r="Q1670" s="9">
        <f>VLOOKUP($A1670,'Hospitalisation Details'!$A$1:$U$2344,20,FALSE)</f>
        <v>51</v>
      </c>
    </row>
    <row r="1671" spans="1:17" ht="15.75" x14ac:dyDescent="0.25">
      <c r="A1671" s="10" t="s">
        <v>701</v>
      </c>
      <c r="B1671" s="7" t="str">
        <f>VLOOKUP($A1671,'Customer Names'!$A$1:$E$2336,4,FALSE)</f>
        <v xml:space="preserve">  Bob R</v>
      </c>
      <c r="C1671" s="7">
        <f>VLOOKUP($A1671,'Medical Examinations'!$A$1:$P$2336,2,FALSE)</f>
        <v>40.26</v>
      </c>
      <c r="D1671" s="7">
        <f>VLOOKUP($A1671,'Medical Examinations'!$A$1:$P$2336,3,FALSE)</f>
        <v>9.92</v>
      </c>
      <c r="E1671" s="7" t="str">
        <f>VLOOKUP($A1671,'Medical Examinations'!$A$1:$P$2336,13,FALSE)</f>
        <v>Yes</v>
      </c>
      <c r="F1671" s="7" t="str">
        <f>VLOOKUP($A1671,'Medical Examinations'!$A$1:$P$2336,5,FALSE)</f>
        <v>No</v>
      </c>
      <c r="G1671" s="7" t="str">
        <f>VLOOKUP($A1671,'Medical Examinations'!$A$1:$P$2336,6,FALSE)</f>
        <v>No</v>
      </c>
      <c r="H1671" s="7" t="str">
        <f>VLOOKUP($A1671,'Medical Examinations'!$A$1:$P$2336,12,FALSE)</f>
        <v>0</v>
      </c>
      <c r="I1671" s="7" t="str">
        <f>VLOOKUP($A1671,'Medical Examinations'!$A$1:$P$2336,14,FALSE)</f>
        <v>No</v>
      </c>
      <c r="J1671" s="7" t="str">
        <f>VLOOKUP($A1671,'Medical Examinations'!$A$1:$P$2336,15,FALSE)</f>
        <v>Obesity</v>
      </c>
      <c r="K1671" s="7" t="str">
        <f>VLOOKUP($A1671,'Medical Examinations'!$A$1:$P$2336,16,FALSE)</f>
        <v>Diabetes</v>
      </c>
      <c r="L1671" s="12">
        <f>VLOOKUP($A1671,'Hospitalisation Details'!$A$1:$U$2344,18,FALSE)</f>
        <v>29828</v>
      </c>
      <c r="M1671" s="21">
        <f>VLOOKUP($A1671,'Hospitalisation Details'!$A$1:$U$2344,21,FALSE)</f>
        <v>5709.16</v>
      </c>
      <c r="N1671" s="9" t="str">
        <f>VLOOKUP($A1671,'Hospitalisation Details'!$A$1:$U$2344,14,FALSE)</f>
        <v>tier - 3</v>
      </c>
      <c r="O1671" s="9" t="str">
        <f>VLOOKUP($A1671,'Hospitalisation Details'!$A$1:$U$2344,15,FALSE)</f>
        <v>tier - 3</v>
      </c>
      <c r="P1671" s="9" t="str">
        <f>VLOOKUP($A1671,'Hospitalisation Details'!$A$1:$U$2344,16,FALSE)</f>
        <v>R1013</v>
      </c>
      <c r="Q1671" s="9">
        <f>VLOOKUP($A1671,'Hospitalisation Details'!$A$1:$U$2344,20,FALSE)</f>
        <v>41</v>
      </c>
    </row>
    <row r="1672" spans="1:17" ht="15.75" x14ac:dyDescent="0.25">
      <c r="A1672" s="10" t="s">
        <v>700</v>
      </c>
      <c r="B1672" s="7" t="str">
        <f>VLOOKUP($A1672,'Customer Names'!$A$1:$E$2336,4,FALSE)</f>
        <v xml:space="preserve">  Stephanie J</v>
      </c>
      <c r="C1672" s="7">
        <f>VLOOKUP($A1672,'Medical Examinations'!$A$1:$P$2336,2,FALSE)</f>
        <v>25.6</v>
      </c>
      <c r="D1672" s="7">
        <f>VLOOKUP($A1672,'Medical Examinations'!$A$1:$P$2336,3,FALSE)</f>
        <v>6.03</v>
      </c>
      <c r="E1672" s="7" t="str">
        <f>VLOOKUP($A1672,'Medical Examinations'!$A$1:$P$2336,13,FALSE)</f>
        <v>No</v>
      </c>
      <c r="F1672" s="7" t="str">
        <f>VLOOKUP($A1672,'Medical Examinations'!$A$1:$P$2336,5,FALSE)</f>
        <v>No</v>
      </c>
      <c r="G1672" s="7" t="str">
        <f>VLOOKUP($A1672,'Medical Examinations'!$A$1:$P$2336,6,FALSE)</f>
        <v>Yes</v>
      </c>
      <c r="H1672" s="7">
        <f>VLOOKUP($A1672,'Medical Examinations'!$A$1:$P$2336,12,FALSE)</f>
        <v>1</v>
      </c>
      <c r="I1672" s="7" t="str">
        <f>VLOOKUP($A1672,'Medical Examinations'!$A$1:$P$2336,14,FALSE)</f>
        <v>No</v>
      </c>
      <c r="J1672" s="7" t="str">
        <f>VLOOKUP($A1672,'Medical Examinations'!$A$1:$P$2336,15,FALSE)</f>
        <v>Over weight</v>
      </c>
      <c r="K1672" s="7" t="str">
        <f>VLOOKUP($A1672,'Medical Examinations'!$A$1:$P$2336,16,FALSE)</f>
        <v>Prediabetes</v>
      </c>
      <c r="L1672" s="12">
        <f>VLOOKUP($A1672,'Hospitalisation Details'!$A$1:$U$2344,18,FALSE)</f>
        <v>34276</v>
      </c>
      <c r="M1672" s="21">
        <f>VLOOKUP($A1672,'Hospitalisation Details'!$A$1:$U$2344,21,FALSE)</f>
        <v>5708.87</v>
      </c>
      <c r="N1672" s="9" t="str">
        <f>VLOOKUP($A1672,'Hospitalisation Details'!$A$1:$U$2344,14,FALSE)</f>
        <v>tier - 2</v>
      </c>
      <c r="O1672" s="9" t="str">
        <f>VLOOKUP($A1672,'Hospitalisation Details'!$A$1:$U$2344,15,FALSE)</f>
        <v>tier - 1</v>
      </c>
      <c r="P1672" s="9" t="str">
        <f>VLOOKUP($A1672,'Hospitalisation Details'!$A$1:$U$2344,16,FALSE)</f>
        <v>R1011</v>
      </c>
      <c r="Q1672" s="9">
        <f>VLOOKUP($A1672,'Hospitalisation Details'!$A$1:$U$2344,20,FALSE)</f>
        <v>29</v>
      </c>
    </row>
    <row r="1673" spans="1:17" ht="15.75" x14ac:dyDescent="0.25">
      <c r="A1673" s="10" t="s">
        <v>699</v>
      </c>
      <c r="B1673" s="7" t="str">
        <f>VLOOKUP($A1673,'Customer Names'!$A$1:$E$2336,4,FALSE)</f>
        <v xml:space="preserve">  Jake</v>
      </c>
      <c r="C1673" s="7">
        <f>VLOOKUP($A1673,'Medical Examinations'!$A$1:$P$2336,2,FALSE)</f>
        <v>33.549999999999997</v>
      </c>
      <c r="D1673" s="7">
        <f>VLOOKUP($A1673,'Medical Examinations'!$A$1:$P$2336,3,FALSE)</f>
        <v>10.9</v>
      </c>
      <c r="E1673" s="7" t="str">
        <f>VLOOKUP($A1673,'Medical Examinations'!$A$1:$P$2336,13,FALSE)</f>
        <v>Yes</v>
      </c>
      <c r="F1673" s="7" t="str">
        <f>VLOOKUP($A1673,'Medical Examinations'!$A$1:$P$2336,5,FALSE)</f>
        <v>No</v>
      </c>
      <c r="G1673" s="7" t="str">
        <f>VLOOKUP($A1673,'Medical Examinations'!$A$1:$P$2336,6,FALSE)</f>
        <v>No</v>
      </c>
      <c r="H1673" s="7" t="str">
        <f>VLOOKUP($A1673,'Medical Examinations'!$A$1:$P$2336,12,FALSE)</f>
        <v>0</v>
      </c>
      <c r="I1673" s="7" t="str">
        <f>VLOOKUP($A1673,'Medical Examinations'!$A$1:$P$2336,14,FALSE)</f>
        <v>No</v>
      </c>
      <c r="J1673" s="7" t="str">
        <f>VLOOKUP($A1673,'Medical Examinations'!$A$1:$P$2336,15,FALSE)</f>
        <v>Obesity</v>
      </c>
      <c r="K1673" s="7" t="str">
        <f>VLOOKUP($A1673,'Medical Examinations'!$A$1:$P$2336,16,FALSE)</f>
        <v>Diabetes</v>
      </c>
      <c r="L1673" s="12">
        <f>VLOOKUP($A1673,'Hospitalisation Details'!$A$1:$U$2344,18,FALSE)</f>
        <v>29752</v>
      </c>
      <c r="M1673" s="21">
        <f>VLOOKUP($A1673,'Hospitalisation Details'!$A$1:$U$2344,21,FALSE)</f>
        <v>5699.84</v>
      </c>
      <c r="N1673" s="9" t="str">
        <f>VLOOKUP($A1673,'Hospitalisation Details'!$A$1:$U$2344,14,FALSE)</f>
        <v>tier - 2</v>
      </c>
      <c r="O1673" s="9" t="str">
        <f>VLOOKUP($A1673,'Hospitalisation Details'!$A$1:$U$2344,15,FALSE)</f>
        <v>tier - 3</v>
      </c>
      <c r="P1673" s="9" t="str">
        <f>VLOOKUP($A1673,'Hospitalisation Details'!$A$1:$U$2344,16,FALSE)</f>
        <v>R1013</v>
      </c>
      <c r="Q1673" s="9">
        <f>VLOOKUP($A1673,'Hospitalisation Details'!$A$1:$U$2344,20,FALSE)</f>
        <v>41</v>
      </c>
    </row>
    <row r="1674" spans="1:17" ht="15.75" x14ac:dyDescent="0.25">
      <c r="A1674" s="10" t="s">
        <v>698</v>
      </c>
      <c r="B1674" s="7" t="str">
        <f>VLOOKUP($A1674,'Customer Names'!$A$1:$E$2336,4,FALSE)</f>
        <v xml:space="preserve">  Alison L</v>
      </c>
      <c r="C1674" s="7">
        <f>VLOOKUP($A1674,'Medical Examinations'!$A$1:$P$2336,2,FALSE)</f>
        <v>16.690000000000001</v>
      </c>
      <c r="D1674" s="7">
        <f>VLOOKUP($A1674,'Medical Examinations'!$A$1:$P$2336,3,FALSE)</f>
        <v>10.66</v>
      </c>
      <c r="E1674" s="7" t="str">
        <f>VLOOKUP($A1674,'Medical Examinations'!$A$1:$P$2336,13,FALSE)</f>
        <v>No</v>
      </c>
      <c r="F1674" s="7" t="str">
        <f>VLOOKUP($A1674,'Medical Examinations'!$A$1:$P$2336,5,FALSE)</f>
        <v>No</v>
      </c>
      <c r="G1674" s="7" t="str">
        <f>VLOOKUP($A1674,'Medical Examinations'!$A$1:$P$2336,6,FALSE)</f>
        <v>No</v>
      </c>
      <c r="H1674" s="7" t="str">
        <f>VLOOKUP($A1674,'Medical Examinations'!$A$1:$P$2336,12,FALSE)</f>
        <v>0</v>
      </c>
      <c r="I1674" s="7" t="str">
        <f>VLOOKUP($A1674,'Medical Examinations'!$A$1:$P$2336,14,FALSE)</f>
        <v>No</v>
      </c>
      <c r="J1674" s="7" t="str">
        <f>VLOOKUP($A1674,'Medical Examinations'!$A$1:$P$2336,15,FALSE)</f>
        <v>Underweight</v>
      </c>
      <c r="K1674" s="7" t="str">
        <f>VLOOKUP($A1674,'Medical Examinations'!$A$1:$P$2336,16,FALSE)</f>
        <v>Diabetes</v>
      </c>
      <c r="L1674" s="12">
        <f>VLOOKUP($A1674,'Hospitalisation Details'!$A$1:$U$2344,18,FALSE)</f>
        <v>27216</v>
      </c>
      <c r="M1674" s="21">
        <f>VLOOKUP($A1674,'Hospitalisation Details'!$A$1:$U$2344,21,FALSE)</f>
        <v>5698.74</v>
      </c>
      <c r="N1674" s="9" t="str">
        <f>VLOOKUP($A1674,'Hospitalisation Details'!$A$1:$U$2344,14,FALSE)</f>
        <v>tier - 2</v>
      </c>
      <c r="O1674" s="9" t="str">
        <f>VLOOKUP($A1674,'Hospitalisation Details'!$A$1:$U$2344,15,FALSE)</f>
        <v>tier - 2</v>
      </c>
      <c r="P1674" s="9" t="str">
        <f>VLOOKUP($A1674,'Hospitalisation Details'!$A$1:$U$2344,16,FALSE)</f>
        <v>R1012</v>
      </c>
      <c r="Q1674" s="9">
        <f>VLOOKUP($A1674,'Hospitalisation Details'!$A$1:$U$2344,20,FALSE)</f>
        <v>48</v>
      </c>
    </row>
    <row r="1675" spans="1:17" ht="15.75" x14ac:dyDescent="0.25">
      <c r="A1675" s="10" t="s">
        <v>697</v>
      </c>
      <c r="B1675" s="7" t="str">
        <f>VLOOKUP($A1675,'Customer Names'!$A$1:$E$2336,4,FALSE)</f>
        <v xml:space="preserve">  Lindsay M</v>
      </c>
      <c r="C1675" s="7">
        <f>VLOOKUP($A1675,'Medical Examinations'!$A$1:$P$2336,2,FALSE)</f>
        <v>19.95</v>
      </c>
      <c r="D1675" s="7">
        <f>VLOOKUP($A1675,'Medical Examinations'!$A$1:$P$2336,3,FALSE)</f>
        <v>4.05</v>
      </c>
      <c r="E1675" s="7" t="str">
        <f>VLOOKUP($A1675,'Medical Examinations'!$A$1:$P$2336,13,FALSE)</f>
        <v>No</v>
      </c>
      <c r="F1675" s="7" t="str">
        <f>VLOOKUP($A1675,'Medical Examinations'!$A$1:$P$2336,5,FALSE)</f>
        <v>No</v>
      </c>
      <c r="G1675" s="7" t="str">
        <f>VLOOKUP($A1675,'Medical Examinations'!$A$1:$P$2336,6,FALSE)</f>
        <v>No</v>
      </c>
      <c r="H1675" s="7">
        <f>VLOOKUP($A1675,'Medical Examinations'!$A$1:$P$2336,12,FALSE)</f>
        <v>1</v>
      </c>
      <c r="I1675" s="7" t="str">
        <f>VLOOKUP($A1675,'Medical Examinations'!$A$1:$P$2336,14,FALSE)</f>
        <v>No</v>
      </c>
      <c r="J1675" s="7" t="str">
        <f>VLOOKUP($A1675,'Medical Examinations'!$A$1:$P$2336,15,FALSE)</f>
        <v>Normal weight</v>
      </c>
      <c r="K1675" s="7" t="str">
        <f>VLOOKUP($A1675,'Medical Examinations'!$A$1:$P$2336,16,FALSE)</f>
        <v>Normal</v>
      </c>
      <c r="L1675" s="12">
        <f>VLOOKUP($A1675,'Hospitalisation Details'!$A$1:$U$2344,18,FALSE)</f>
        <v>33911</v>
      </c>
      <c r="M1675" s="21">
        <f>VLOOKUP($A1675,'Hospitalisation Details'!$A$1:$U$2344,21,FALSE)</f>
        <v>5693.43</v>
      </c>
      <c r="N1675" s="9" t="str">
        <f>VLOOKUP($A1675,'Hospitalisation Details'!$A$1:$U$2344,14,FALSE)</f>
        <v>tier - 2</v>
      </c>
      <c r="O1675" s="9" t="str">
        <f>VLOOKUP($A1675,'Hospitalisation Details'!$A$1:$U$2344,15,FALSE)</f>
        <v>tier - 3</v>
      </c>
      <c r="P1675" s="9" t="str">
        <f>VLOOKUP($A1675,'Hospitalisation Details'!$A$1:$U$2344,16,FALSE)</f>
        <v>R1012</v>
      </c>
      <c r="Q1675" s="9">
        <f>VLOOKUP($A1675,'Hospitalisation Details'!$A$1:$U$2344,20,FALSE)</f>
        <v>30</v>
      </c>
    </row>
    <row r="1676" spans="1:17" ht="15.75" x14ac:dyDescent="0.25">
      <c r="A1676" s="10" t="s">
        <v>696</v>
      </c>
      <c r="B1676" s="7" t="str">
        <f>VLOOKUP($A1676,'Customer Names'!$A$1:$E$2336,4,FALSE)</f>
        <v xml:space="preserve">  Guillaume</v>
      </c>
      <c r="C1676" s="7">
        <f>VLOOKUP($A1676,'Medical Examinations'!$A$1:$P$2336,2,FALSE)</f>
        <v>17.55</v>
      </c>
      <c r="D1676" s="7">
        <f>VLOOKUP($A1676,'Medical Examinations'!$A$1:$P$2336,3,FALSE)</f>
        <v>4.2300000000000004</v>
      </c>
      <c r="E1676" s="7" t="str">
        <f>VLOOKUP($A1676,'Medical Examinations'!$A$1:$P$2336,13,FALSE)</f>
        <v>No</v>
      </c>
      <c r="F1676" s="7" t="str">
        <f>VLOOKUP($A1676,'Medical Examinations'!$A$1:$P$2336,5,FALSE)</f>
        <v>No</v>
      </c>
      <c r="G1676" s="7" t="str">
        <f>VLOOKUP($A1676,'Medical Examinations'!$A$1:$P$2336,6,FALSE)</f>
        <v>No</v>
      </c>
      <c r="H1676" s="7">
        <f>VLOOKUP($A1676,'Medical Examinations'!$A$1:$P$2336,12,FALSE)</f>
        <v>2</v>
      </c>
      <c r="I1676" s="7" t="str">
        <f>VLOOKUP($A1676,'Medical Examinations'!$A$1:$P$2336,14,FALSE)</f>
        <v>No</v>
      </c>
      <c r="J1676" s="7" t="str">
        <f>VLOOKUP($A1676,'Medical Examinations'!$A$1:$P$2336,15,FALSE)</f>
        <v>Underweight</v>
      </c>
      <c r="K1676" s="7" t="str">
        <f>VLOOKUP($A1676,'Medical Examinations'!$A$1:$P$2336,16,FALSE)</f>
        <v>Normal</v>
      </c>
      <c r="L1676" s="12">
        <f>VLOOKUP($A1676,'Hospitalisation Details'!$A$1:$U$2344,18,FALSE)</f>
        <v>26600</v>
      </c>
      <c r="M1676" s="21">
        <f>VLOOKUP($A1676,'Hospitalisation Details'!$A$1:$U$2344,21,FALSE)</f>
        <v>5690.79</v>
      </c>
      <c r="N1676" s="9" t="str">
        <f>VLOOKUP($A1676,'Hospitalisation Details'!$A$1:$U$2344,14,FALSE)</f>
        <v>tier - 2</v>
      </c>
      <c r="O1676" s="9" t="str">
        <f>VLOOKUP($A1676,'Hospitalisation Details'!$A$1:$U$2344,15,FALSE)</f>
        <v>tier - 1</v>
      </c>
      <c r="P1676" s="9" t="str">
        <f>VLOOKUP($A1676,'Hospitalisation Details'!$A$1:$U$2344,16,FALSE)</f>
        <v>R1013</v>
      </c>
      <c r="Q1676" s="9">
        <f>VLOOKUP($A1676,'Hospitalisation Details'!$A$1:$U$2344,20,FALSE)</f>
        <v>50</v>
      </c>
    </row>
    <row r="1677" spans="1:17" ht="15.75" x14ac:dyDescent="0.25">
      <c r="A1677" s="10" t="s">
        <v>695</v>
      </c>
      <c r="B1677" s="7" t="str">
        <f>VLOOKUP($A1677,'Customer Names'!$A$1:$E$2336,4,FALSE)</f>
        <v xml:space="preserve">  Kaylee</v>
      </c>
      <c r="C1677" s="7">
        <f>VLOOKUP($A1677,'Medical Examinations'!$A$1:$P$2336,2,FALSE)</f>
        <v>22.01</v>
      </c>
      <c r="D1677" s="7">
        <f>VLOOKUP($A1677,'Medical Examinations'!$A$1:$P$2336,3,FALSE)</f>
        <v>5.01</v>
      </c>
      <c r="E1677" s="7" t="str">
        <f>VLOOKUP($A1677,'Medical Examinations'!$A$1:$P$2336,13,FALSE)</f>
        <v>No</v>
      </c>
      <c r="F1677" s="7" t="str">
        <f>VLOOKUP($A1677,'Medical Examinations'!$A$1:$P$2336,5,FALSE)</f>
        <v>No</v>
      </c>
      <c r="G1677" s="7" t="str">
        <f>VLOOKUP($A1677,'Medical Examinations'!$A$1:$P$2336,6,FALSE)</f>
        <v>No</v>
      </c>
      <c r="H1677" s="7">
        <f>VLOOKUP($A1677,'Medical Examinations'!$A$1:$P$2336,12,FALSE)</f>
        <v>1</v>
      </c>
      <c r="I1677" s="7" t="str">
        <f>VLOOKUP($A1677,'Medical Examinations'!$A$1:$P$2336,14,FALSE)</f>
        <v>No</v>
      </c>
      <c r="J1677" s="7" t="str">
        <f>VLOOKUP($A1677,'Medical Examinations'!$A$1:$P$2336,15,FALSE)</f>
        <v>Normal weight</v>
      </c>
      <c r="K1677" s="7" t="str">
        <f>VLOOKUP($A1677,'Medical Examinations'!$A$1:$P$2336,16,FALSE)</f>
        <v>Normal</v>
      </c>
      <c r="L1677" s="12">
        <f>VLOOKUP($A1677,'Hospitalisation Details'!$A$1:$U$2344,18,FALSE)</f>
        <v>30906</v>
      </c>
      <c r="M1677" s="21">
        <f>VLOOKUP($A1677,'Hospitalisation Details'!$A$1:$U$2344,21,FALSE)</f>
        <v>5679.13</v>
      </c>
      <c r="N1677" s="9" t="str">
        <f>VLOOKUP($A1677,'Hospitalisation Details'!$A$1:$U$2344,14,FALSE)</f>
        <v>tier - 2</v>
      </c>
      <c r="O1677" s="9" t="str">
        <f>VLOOKUP($A1677,'Hospitalisation Details'!$A$1:$U$2344,15,FALSE)</f>
        <v>tier - 2</v>
      </c>
      <c r="P1677" s="9" t="str">
        <f>VLOOKUP($A1677,'Hospitalisation Details'!$A$1:$U$2344,16,FALSE)</f>
        <v>R1013</v>
      </c>
      <c r="Q1677" s="9">
        <f>VLOOKUP($A1677,'Hospitalisation Details'!$A$1:$U$2344,20,FALSE)</f>
        <v>38</v>
      </c>
    </row>
    <row r="1678" spans="1:17" ht="15.75" x14ac:dyDescent="0.25">
      <c r="A1678" s="10" t="s">
        <v>694</v>
      </c>
      <c r="B1678" s="7" t="str">
        <f>VLOOKUP($A1678,'Customer Names'!$A$1:$E$2336,4,FALSE)</f>
        <v xml:space="preserve">  Theresa</v>
      </c>
      <c r="C1678" s="7">
        <f>VLOOKUP($A1678,'Medical Examinations'!$A$1:$P$2336,2,FALSE)</f>
        <v>41.8</v>
      </c>
      <c r="D1678" s="7">
        <f>VLOOKUP($A1678,'Medical Examinations'!$A$1:$P$2336,3,FALSE)</f>
        <v>5.82</v>
      </c>
      <c r="E1678" s="7" t="str">
        <f>VLOOKUP($A1678,'Medical Examinations'!$A$1:$P$2336,13,FALSE)</f>
        <v>Yes</v>
      </c>
      <c r="F1678" s="7" t="str">
        <f>VLOOKUP($A1678,'Medical Examinations'!$A$1:$P$2336,5,FALSE)</f>
        <v>No</v>
      </c>
      <c r="G1678" s="7" t="str">
        <f>VLOOKUP($A1678,'Medical Examinations'!$A$1:$P$2336,6,FALSE)</f>
        <v>Yes</v>
      </c>
      <c r="H1678" s="7">
        <f>VLOOKUP($A1678,'Medical Examinations'!$A$1:$P$2336,12,FALSE)</f>
        <v>1</v>
      </c>
      <c r="I1678" s="7" t="str">
        <f>VLOOKUP($A1678,'Medical Examinations'!$A$1:$P$2336,14,FALSE)</f>
        <v>No</v>
      </c>
      <c r="J1678" s="7" t="str">
        <f>VLOOKUP($A1678,'Medical Examinations'!$A$1:$P$2336,15,FALSE)</f>
        <v>Obesity</v>
      </c>
      <c r="K1678" s="7" t="str">
        <f>VLOOKUP($A1678,'Medical Examinations'!$A$1:$P$2336,16,FALSE)</f>
        <v>Prediabetes</v>
      </c>
      <c r="L1678" s="12">
        <f>VLOOKUP($A1678,'Hospitalisation Details'!$A$1:$U$2344,18,FALSE)</f>
        <v>30562</v>
      </c>
      <c r="M1678" s="21">
        <f>VLOOKUP($A1678,'Hospitalisation Details'!$A$1:$U$2344,21,FALSE)</f>
        <v>5662.23</v>
      </c>
      <c r="N1678" s="9" t="str">
        <f>VLOOKUP($A1678,'Hospitalisation Details'!$A$1:$U$2344,14,FALSE)</f>
        <v>tier - 2</v>
      </c>
      <c r="O1678" s="9" t="str">
        <f>VLOOKUP($A1678,'Hospitalisation Details'!$A$1:$U$2344,15,FALSE)</f>
        <v>tier - 1</v>
      </c>
      <c r="P1678" s="9" t="str">
        <f>VLOOKUP($A1678,'Hospitalisation Details'!$A$1:$U$2344,16,FALSE)</f>
        <v>R1013</v>
      </c>
      <c r="Q1678" s="9">
        <f>VLOOKUP($A1678,'Hospitalisation Details'!$A$1:$U$2344,20,FALSE)</f>
        <v>39</v>
      </c>
    </row>
    <row r="1679" spans="1:17" ht="15.75" x14ac:dyDescent="0.25">
      <c r="A1679" s="10" t="s">
        <v>693</v>
      </c>
      <c r="B1679" s="7" t="str">
        <f>VLOOKUP($A1679,'Customer Names'!$A$1:$E$2336,4,FALSE)</f>
        <v xml:space="preserve">  Travis G</v>
      </c>
      <c r="C1679" s="7">
        <f>VLOOKUP($A1679,'Medical Examinations'!$A$1:$P$2336,2,FALSE)</f>
        <v>19.170000000000002</v>
      </c>
      <c r="D1679" s="7">
        <f>VLOOKUP($A1679,'Medical Examinations'!$A$1:$P$2336,3,FALSE)</f>
        <v>7.94</v>
      </c>
      <c r="E1679" s="7" t="str">
        <f>VLOOKUP($A1679,'Medical Examinations'!$A$1:$P$2336,13,FALSE)</f>
        <v>No</v>
      </c>
      <c r="F1679" s="7" t="str">
        <f>VLOOKUP($A1679,'Medical Examinations'!$A$1:$P$2336,5,FALSE)</f>
        <v>No</v>
      </c>
      <c r="G1679" s="7" t="str">
        <f>VLOOKUP($A1679,'Medical Examinations'!$A$1:$P$2336,6,FALSE)</f>
        <v>No</v>
      </c>
      <c r="H1679" s="7" t="str">
        <f>VLOOKUP($A1679,'Medical Examinations'!$A$1:$P$2336,12,FALSE)</f>
        <v>0</v>
      </c>
      <c r="I1679" s="7" t="str">
        <f>VLOOKUP($A1679,'Medical Examinations'!$A$1:$P$2336,14,FALSE)</f>
        <v>No</v>
      </c>
      <c r="J1679" s="7" t="str">
        <f>VLOOKUP($A1679,'Medical Examinations'!$A$1:$P$2336,15,FALSE)</f>
        <v>Normal weight</v>
      </c>
      <c r="K1679" s="7" t="str">
        <f>VLOOKUP($A1679,'Medical Examinations'!$A$1:$P$2336,16,FALSE)</f>
        <v>Diabetes</v>
      </c>
      <c r="L1679" s="12">
        <f>VLOOKUP($A1679,'Hospitalisation Details'!$A$1:$U$2344,18,FALSE)</f>
        <v>28760</v>
      </c>
      <c r="M1679" s="21">
        <f>VLOOKUP($A1679,'Hospitalisation Details'!$A$1:$U$2344,21,FALSE)</f>
        <v>5650.14</v>
      </c>
      <c r="N1679" s="9" t="str">
        <f>VLOOKUP($A1679,'Hospitalisation Details'!$A$1:$U$2344,14,FALSE)</f>
        <v>tier - 2</v>
      </c>
      <c r="O1679" s="9" t="str">
        <f>VLOOKUP($A1679,'Hospitalisation Details'!$A$1:$U$2344,15,FALSE)</f>
        <v>tier - 1</v>
      </c>
      <c r="P1679" s="9" t="str">
        <f>VLOOKUP($A1679,'Hospitalisation Details'!$A$1:$U$2344,16,FALSE)</f>
        <v>R1013</v>
      </c>
      <c r="Q1679" s="9">
        <f>VLOOKUP($A1679,'Hospitalisation Details'!$A$1:$U$2344,20,FALSE)</f>
        <v>44</v>
      </c>
    </row>
    <row r="1680" spans="1:17" ht="15.75" x14ac:dyDescent="0.25">
      <c r="A1680" s="10" t="s">
        <v>692</v>
      </c>
      <c r="B1680" s="7" t="str">
        <f>VLOOKUP($A1680,'Customer Names'!$A$1:$E$2336,4,FALSE)</f>
        <v xml:space="preserve">  Emma L</v>
      </c>
      <c r="C1680" s="7">
        <f>VLOOKUP($A1680,'Medical Examinations'!$A$1:$P$2336,2,FALSE)</f>
        <v>32.799999999999997</v>
      </c>
      <c r="D1680" s="7">
        <f>VLOOKUP($A1680,'Medical Examinations'!$A$1:$P$2336,3,FALSE)</f>
        <v>6.16</v>
      </c>
      <c r="E1680" s="7" t="str">
        <f>VLOOKUP($A1680,'Medical Examinations'!$A$1:$P$2336,13,FALSE)</f>
        <v>Yes</v>
      </c>
      <c r="F1680" s="7" t="str">
        <f>VLOOKUP($A1680,'Medical Examinations'!$A$1:$P$2336,5,FALSE)</f>
        <v>No</v>
      </c>
      <c r="G1680" s="7" t="str">
        <f>VLOOKUP($A1680,'Medical Examinations'!$A$1:$P$2336,6,FALSE)</f>
        <v>Yes</v>
      </c>
      <c r="H1680" s="7">
        <f>VLOOKUP($A1680,'Medical Examinations'!$A$1:$P$2336,12,FALSE)</f>
        <v>1</v>
      </c>
      <c r="I1680" s="7" t="str">
        <f>VLOOKUP($A1680,'Medical Examinations'!$A$1:$P$2336,14,FALSE)</f>
        <v>No</v>
      </c>
      <c r="J1680" s="7" t="str">
        <f>VLOOKUP($A1680,'Medical Examinations'!$A$1:$P$2336,15,FALSE)</f>
        <v>Obesity</v>
      </c>
      <c r="K1680" s="7" t="str">
        <f>VLOOKUP($A1680,'Medical Examinations'!$A$1:$P$2336,16,FALSE)</f>
        <v>Prediabetes</v>
      </c>
      <c r="L1680" s="12">
        <f>VLOOKUP($A1680,'Hospitalisation Details'!$A$1:$U$2344,18,FALSE)</f>
        <v>30475</v>
      </c>
      <c r="M1680" s="21">
        <f>VLOOKUP($A1680,'Hospitalisation Details'!$A$1:$U$2344,21,FALSE)</f>
        <v>5649.72</v>
      </c>
      <c r="N1680" s="9" t="str">
        <f>VLOOKUP($A1680,'Hospitalisation Details'!$A$1:$U$2344,14,FALSE)</f>
        <v>tier - 2</v>
      </c>
      <c r="O1680" s="9" t="str">
        <f>VLOOKUP($A1680,'Hospitalisation Details'!$A$1:$U$2344,15,FALSE)</f>
        <v>tier - 3</v>
      </c>
      <c r="P1680" s="9" t="str">
        <f>VLOOKUP($A1680,'Hospitalisation Details'!$A$1:$U$2344,16,FALSE)</f>
        <v>R1011</v>
      </c>
      <c r="Q1680" s="9">
        <f>VLOOKUP($A1680,'Hospitalisation Details'!$A$1:$U$2344,20,FALSE)</f>
        <v>40</v>
      </c>
    </row>
    <row r="1681" spans="1:17" ht="15.75" x14ac:dyDescent="0.25">
      <c r="A1681" s="10" t="s">
        <v>691</v>
      </c>
      <c r="B1681" s="7" t="str">
        <f>VLOOKUP($A1681,'Customer Names'!$A$1:$E$2336,4,FALSE)</f>
        <v xml:space="preserve">  Linda</v>
      </c>
      <c r="C1681" s="7">
        <f>VLOOKUP($A1681,'Medical Examinations'!$A$1:$P$2336,2,FALSE)</f>
        <v>35.814999999999998</v>
      </c>
      <c r="D1681" s="7">
        <f>VLOOKUP($A1681,'Medical Examinations'!$A$1:$P$2336,3,FALSE)</f>
        <v>4.1500000000000004</v>
      </c>
      <c r="E1681" s="7" t="str">
        <f>VLOOKUP($A1681,'Medical Examinations'!$A$1:$P$2336,13,FALSE)</f>
        <v>No</v>
      </c>
      <c r="F1681" s="7" t="str">
        <f>VLOOKUP($A1681,'Medical Examinations'!$A$1:$P$2336,5,FALSE)</f>
        <v>No</v>
      </c>
      <c r="G1681" s="7" t="str">
        <f>VLOOKUP($A1681,'Medical Examinations'!$A$1:$P$2336,6,FALSE)</f>
        <v>No</v>
      </c>
      <c r="H1681" s="7">
        <f>VLOOKUP($A1681,'Medical Examinations'!$A$1:$P$2336,12,FALSE)</f>
        <v>1</v>
      </c>
      <c r="I1681" s="7" t="str">
        <f>VLOOKUP($A1681,'Medical Examinations'!$A$1:$P$2336,14,FALSE)</f>
        <v>No</v>
      </c>
      <c r="J1681" s="7" t="str">
        <f>VLOOKUP($A1681,'Medical Examinations'!$A$1:$P$2336,15,FALSE)</f>
        <v>Obesity</v>
      </c>
      <c r="K1681" s="7" t="str">
        <f>VLOOKUP($A1681,'Medical Examinations'!$A$1:$P$2336,16,FALSE)</f>
        <v>Normal</v>
      </c>
      <c r="L1681" s="12">
        <f>VLOOKUP($A1681,'Hospitalisation Details'!$A$1:$U$2344,18,FALSE)</f>
        <v>32120</v>
      </c>
      <c r="M1681" s="21">
        <f>VLOOKUP($A1681,'Hospitalisation Details'!$A$1:$U$2344,21,FALSE)</f>
        <v>5630.46</v>
      </c>
      <c r="N1681" s="9" t="str">
        <f>VLOOKUP($A1681,'Hospitalisation Details'!$A$1:$U$2344,14,FALSE)</f>
        <v>tier - 2</v>
      </c>
      <c r="O1681" s="9" t="str">
        <f>VLOOKUP($A1681,'Hospitalisation Details'!$A$1:$U$2344,15,FALSE)</f>
        <v>tier - 3</v>
      </c>
      <c r="P1681" s="9" t="str">
        <f>VLOOKUP($A1681,'Hospitalisation Details'!$A$1:$U$2344,16,FALSE)</f>
        <v>R1012</v>
      </c>
      <c r="Q1681" s="9">
        <f>VLOOKUP($A1681,'Hospitalisation Details'!$A$1:$U$2344,20,FALSE)</f>
        <v>35</v>
      </c>
    </row>
    <row r="1682" spans="1:17" ht="15.75" x14ac:dyDescent="0.25">
      <c r="A1682" s="10" t="s">
        <v>690</v>
      </c>
      <c r="B1682" s="7" t="str">
        <f>VLOOKUP($A1682,'Customer Names'!$A$1:$E$2336,4,FALSE)</f>
        <v xml:space="preserve">  Owen R</v>
      </c>
      <c r="C1682" s="7">
        <f>VLOOKUP($A1682,'Medical Examinations'!$A$1:$P$2336,2,FALSE)</f>
        <v>24.3</v>
      </c>
      <c r="D1682" s="7">
        <f>VLOOKUP($A1682,'Medical Examinations'!$A$1:$P$2336,3,FALSE)</f>
        <v>6.23</v>
      </c>
      <c r="E1682" s="7" t="str">
        <f>VLOOKUP($A1682,'Medical Examinations'!$A$1:$P$2336,13,FALSE)</f>
        <v>No</v>
      </c>
      <c r="F1682" s="7" t="str">
        <f>VLOOKUP($A1682,'Medical Examinations'!$A$1:$P$2336,5,FALSE)</f>
        <v>No</v>
      </c>
      <c r="G1682" s="7" t="str">
        <f>VLOOKUP($A1682,'Medical Examinations'!$A$1:$P$2336,6,FALSE)</f>
        <v>No</v>
      </c>
      <c r="H1682" s="7" t="str">
        <f>VLOOKUP($A1682,'Medical Examinations'!$A$1:$P$2336,12,FALSE)</f>
        <v>0</v>
      </c>
      <c r="I1682" s="7" t="str">
        <f>VLOOKUP($A1682,'Medical Examinations'!$A$1:$P$2336,14,FALSE)</f>
        <v>No</v>
      </c>
      <c r="J1682" s="7" t="str">
        <f>VLOOKUP($A1682,'Medical Examinations'!$A$1:$P$2336,15,FALSE)</f>
        <v>Normal weight</v>
      </c>
      <c r="K1682" s="7" t="str">
        <f>VLOOKUP($A1682,'Medical Examinations'!$A$1:$P$2336,16,FALSE)</f>
        <v>Prediabetes</v>
      </c>
      <c r="L1682" s="12">
        <f>VLOOKUP($A1682,'Hospitalisation Details'!$A$1:$U$2344,18,FALSE)</f>
        <v>34653</v>
      </c>
      <c r="M1682" s="21">
        <f>VLOOKUP($A1682,'Hospitalisation Details'!$A$1:$U$2344,21,FALSE)</f>
        <v>5615.37</v>
      </c>
      <c r="N1682" s="9" t="str">
        <f>VLOOKUP($A1682,'Hospitalisation Details'!$A$1:$U$2344,14,FALSE)</f>
        <v>tier - 2</v>
      </c>
      <c r="O1682" s="9" t="str">
        <f>VLOOKUP($A1682,'Hospitalisation Details'!$A$1:$U$2344,15,FALSE)</f>
        <v>tier - 3</v>
      </c>
      <c r="P1682" s="9" t="str">
        <f>VLOOKUP($A1682,'Hospitalisation Details'!$A$1:$U$2344,16,FALSE)</f>
        <v>R1011</v>
      </c>
      <c r="Q1682" s="9">
        <f>VLOOKUP($A1682,'Hospitalisation Details'!$A$1:$U$2344,20,FALSE)</f>
        <v>28</v>
      </c>
    </row>
    <row r="1683" spans="1:17" ht="15.75" x14ac:dyDescent="0.25">
      <c r="A1683" s="10" t="s">
        <v>689</v>
      </c>
      <c r="B1683" s="7" t="str">
        <f>VLOOKUP($A1683,'Customer Names'!$A$1:$E$2336,4,FALSE)</f>
        <v xml:space="preserve">  Jacob</v>
      </c>
      <c r="C1683" s="7">
        <f>VLOOKUP($A1683,'Medical Examinations'!$A$1:$P$2336,2,FALSE)</f>
        <v>19.059999999999999</v>
      </c>
      <c r="D1683" s="7">
        <f>VLOOKUP($A1683,'Medical Examinations'!$A$1:$P$2336,3,FALSE)</f>
        <v>7.41</v>
      </c>
      <c r="E1683" s="7" t="str">
        <f>VLOOKUP($A1683,'Medical Examinations'!$A$1:$P$2336,13,FALSE)</f>
        <v>No</v>
      </c>
      <c r="F1683" s="7" t="str">
        <f>VLOOKUP($A1683,'Medical Examinations'!$A$1:$P$2336,5,FALSE)</f>
        <v>No</v>
      </c>
      <c r="G1683" s="7" t="str">
        <f>VLOOKUP($A1683,'Medical Examinations'!$A$1:$P$2336,6,FALSE)</f>
        <v>No</v>
      </c>
      <c r="H1683" s="7" t="str">
        <f>VLOOKUP($A1683,'Medical Examinations'!$A$1:$P$2336,12,FALSE)</f>
        <v>0</v>
      </c>
      <c r="I1683" s="7" t="str">
        <f>VLOOKUP($A1683,'Medical Examinations'!$A$1:$P$2336,14,FALSE)</f>
        <v>No</v>
      </c>
      <c r="J1683" s="7" t="str">
        <f>VLOOKUP($A1683,'Medical Examinations'!$A$1:$P$2336,15,FALSE)</f>
        <v>Normal weight</v>
      </c>
      <c r="K1683" s="7" t="str">
        <f>VLOOKUP($A1683,'Medical Examinations'!$A$1:$P$2336,16,FALSE)</f>
        <v>Diabetes</v>
      </c>
      <c r="L1683" s="12">
        <f>VLOOKUP($A1683,'Hospitalisation Details'!$A$1:$U$2344,18,FALSE)</f>
        <v>28744</v>
      </c>
      <c r="M1683" s="21">
        <f>VLOOKUP($A1683,'Hospitalisation Details'!$A$1:$U$2344,21,FALSE)</f>
        <v>5612.83</v>
      </c>
      <c r="N1683" s="9" t="str">
        <f>VLOOKUP($A1683,'Hospitalisation Details'!$A$1:$U$2344,14,FALSE)</f>
        <v>tier - 2</v>
      </c>
      <c r="O1683" s="9" t="str">
        <f>VLOOKUP($A1683,'Hospitalisation Details'!$A$1:$U$2344,15,FALSE)</f>
        <v>tier - 3</v>
      </c>
      <c r="P1683" s="9" t="str">
        <f>VLOOKUP($A1683,'Hospitalisation Details'!$A$1:$U$2344,16,FALSE)</f>
        <v>R1013</v>
      </c>
      <c r="Q1683" s="9">
        <f>VLOOKUP($A1683,'Hospitalisation Details'!$A$1:$U$2344,20,FALSE)</f>
        <v>44</v>
      </c>
    </row>
    <row r="1684" spans="1:17" ht="15.75" x14ac:dyDescent="0.25">
      <c r="A1684" s="10" t="s">
        <v>688</v>
      </c>
      <c r="B1684" s="7" t="str">
        <f>VLOOKUP($A1684,'Customer Names'!$A$1:$E$2336,4,FALSE)</f>
        <v xml:space="preserve">  Jacqueline</v>
      </c>
      <c r="C1684" s="7">
        <f>VLOOKUP($A1684,'Medical Examinations'!$A$1:$P$2336,2,FALSE)</f>
        <v>33.25</v>
      </c>
      <c r="D1684" s="7">
        <f>VLOOKUP($A1684,'Medical Examinations'!$A$1:$P$2336,3,FALSE)</f>
        <v>5.62</v>
      </c>
      <c r="E1684" s="7" t="str">
        <f>VLOOKUP($A1684,'Medical Examinations'!$A$1:$P$2336,13,FALSE)</f>
        <v>Yes</v>
      </c>
      <c r="F1684" s="7" t="str">
        <f>VLOOKUP($A1684,'Medical Examinations'!$A$1:$P$2336,5,FALSE)</f>
        <v>No</v>
      </c>
      <c r="G1684" s="7" t="str">
        <f>VLOOKUP($A1684,'Medical Examinations'!$A$1:$P$2336,6,FALSE)</f>
        <v>No</v>
      </c>
      <c r="H1684" s="7">
        <f>VLOOKUP($A1684,'Medical Examinations'!$A$1:$P$2336,12,FALSE)</f>
        <v>1</v>
      </c>
      <c r="I1684" s="7" t="str">
        <f>VLOOKUP($A1684,'Medical Examinations'!$A$1:$P$2336,14,FALSE)</f>
        <v>No</v>
      </c>
      <c r="J1684" s="7" t="str">
        <f>VLOOKUP($A1684,'Medical Examinations'!$A$1:$P$2336,15,FALSE)</f>
        <v>Obesity</v>
      </c>
      <c r="K1684" s="7" t="str">
        <f>VLOOKUP($A1684,'Medical Examinations'!$A$1:$P$2336,16,FALSE)</f>
        <v>Normal</v>
      </c>
      <c r="L1684" s="12">
        <f>VLOOKUP($A1684,'Hospitalisation Details'!$A$1:$U$2344,18,FALSE)</f>
        <v>32465</v>
      </c>
      <c r="M1684" s="21">
        <f>VLOOKUP($A1684,'Hospitalisation Details'!$A$1:$U$2344,21,FALSE)</f>
        <v>5594.85</v>
      </c>
      <c r="N1684" s="9" t="str">
        <f>VLOOKUP($A1684,'Hospitalisation Details'!$A$1:$U$2344,14,FALSE)</f>
        <v>tier - 2</v>
      </c>
      <c r="O1684" s="9" t="str">
        <f>VLOOKUP($A1684,'Hospitalisation Details'!$A$1:$U$2344,15,FALSE)</f>
        <v>tier - 3</v>
      </c>
      <c r="P1684" s="9" t="str">
        <f>VLOOKUP($A1684,'Hospitalisation Details'!$A$1:$U$2344,16,FALSE)</f>
        <v>R1024</v>
      </c>
      <c r="Q1684" s="9">
        <f>VLOOKUP($A1684,'Hospitalisation Details'!$A$1:$U$2344,20,FALSE)</f>
        <v>34</v>
      </c>
    </row>
    <row r="1685" spans="1:17" ht="15.75" x14ac:dyDescent="0.25">
      <c r="A1685" s="10" t="s">
        <v>687</v>
      </c>
      <c r="B1685" s="7" t="str">
        <f>VLOOKUP($A1685,'Customer Names'!$A$1:$E$2336,4,FALSE)</f>
        <v xml:space="preserve">  Yefeng</v>
      </c>
      <c r="C1685" s="7">
        <f>VLOOKUP($A1685,'Medical Examinations'!$A$1:$P$2336,2,FALSE)</f>
        <v>21.37</v>
      </c>
      <c r="D1685" s="7">
        <f>VLOOKUP($A1685,'Medical Examinations'!$A$1:$P$2336,3,FALSE)</f>
        <v>4.54</v>
      </c>
      <c r="E1685" s="7" t="str">
        <f>VLOOKUP($A1685,'Medical Examinations'!$A$1:$P$2336,13,FALSE)</f>
        <v>Yes</v>
      </c>
      <c r="F1685" s="7" t="str">
        <f>VLOOKUP($A1685,'Medical Examinations'!$A$1:$P$2336,5,FALSE)</f>
        <v>No</v>
      </c>
      <c r="G1685" s="7" t="str">
        <f>VLOOKUP($A1685,'Medical Examinations'!$A$1:$P$2336,6,FALSE)</f>
        <v>Yes</v>
      </c>
      <c r="H1685" s="7">
        <f>VLOOKUP($A1685,'Medical Examinations'!$A$1:$P$2336,12,FALSE)</f>
        <v>1</v>
      </c>
      <c r="I1685" s="7" t="str">
        <f>VLOOKUP($A1685,'Medical Examinations'!$A$1:$P$2336,14,FALSE)</f>
        <v>No</v>
      </c>
      <c r="J1685" s="7" t="str">
        <f>VLOOKUP($A1685,'Medical Examinations'!$A$1:$P$2336,15,FALSE)</f>
        <v>Normal weight</v>
      </c>
      <c r="K1685" s="7" t="str">
        <f>VLOOKUP($A1685,'Medical Examinations'!$A$1:$P$2336,16,FALSE)</f>
        <v>Normal</v>
      </c>
      <c r="L1685" s="12">
        <f>VLOOKUP($A1685,'Hospitalisation Details'!$A$1:$U$2344,18,FALSE)</f>
        <v>30592</v>
      </c>
      <c r="M1685" s="21">
        <f>VLOOKUP($A1685,'Hospitalisation Details'!$A$1:$U$2344,21,FALSE)</f>
        <v>5587.59</v>
      </c>
      <c r="N1685" s="9" t="str">
        <f>VLOOKUP($A1685,'Hospitalisation Details'!$A$1:$U$2344,14,FALSE)</f>
        <v>tier - 2</v>
      </c>
      <c r="O1685" s="9" t="str">
        <f>VLOOKUP($A1685,'Hospitalisation Details'!$A$1:$U$2344,15,FALSE)</f>
        <v>tier - 1</v>
      </c>
      <c r="P1685" s="9" t="str">
        <f>VLOOKUP($A1685,'Hospitalisation Details'!$A$1:$U$2344,16,FALSE)</f>
        <v>R1013</v>
      </c>
      <c r="Q1685" s="9">
        <f>VLOOKUP($A1685,'Hospitalisation Details'!$A$1:$U$2344,20,FALSE)</f>
        <v>39</v>
      </c>
    </row>
    <row r="1686" spans="1:17" ht="15.75" x14ac:dyDescent="0.25">
      <c r="A1686" s="10" t="s">
        <v>686</v>
      </c>
      <c r="B1686" s="7" t="str">
        <f>VLOOKUP($A1686,'Customer Names'!$A$1:$E$2336,4,FALSE)</f>
        <v xml:space="preserve">  Thomas J</v>
      </c>
      <c r="C1686" s="7">
        <f>VLOOKUP($A1686,'Medical Examinations'!$A$1:$P$2336,2,FALSE)</f>
        <v>34.43</v>
      </c>
      <c r="D1686" s="7">
        <f>VLOOKUP($A1686,'Medical Examinations'!$A$1:$P$2336,3,FALSE)</f>
        <v>8.6199999999999992</v>
      </c>
      <c r="E1686" s="7" t="str">
        <f>VLOOKUP($A1686,'Medical Examinations'!$A$1:$P$2336,13,FALSE)</f>
        <v>Yes</v>
      </c>
      <c r="F1686" s="7" t="str">
        <f>VLOOKUP($A1686,'Medical Examinations'!$A$1:$P$2336,5,FALSE)</f>
        <v>No</v>
      </c>
      <c r="G1686" s="7" t="str">
        <f>VLOOKUP($A1686,'Medical Examinations'!$A$1:$P$2336,6,FALSE)</f>
        <v>No</v>
      </c>
      <c r="H1686" s="7">
        <f>VLOOKUP($A1686,'Medical Examinations'!$A$1:$P$2336,12,FALSE)</f>
        <v>1</v>
      </c>
      <c r="I1686" s="7" t="str">
        <f>VLOOKUP($A1686,'Medical Examinations'!$A$1:$P$2336,14,FALSE)</f>
        <v>No</v>
      </c>
      <c r="J1686" s="7" t="str">
        <f>VLOOKUP($A1686,'Medical Examinations'!$A$1:$P$2336,15,FALSE)</f>
        <v>Obesity</v>
      </c>
      <c r="K1686" s="7" t="str">
        <f>VLOOKUP($A1686,'Medical Examinations'!$A$1:$P$2336,16,FALSE)</f>
        <v>Diabetes</v>
      </c>
      <c r="L1686" s="12">
        <f>VLOOKUP($A1686,'Hospitalisation Details'!$A$1:$U$2344,18,FALSE)</f>
        <v>31737</v>
      </c>
      <c r="M1686" s="21">
        <f>VLOOKUP($A1686,'Hospitalisation Details'!$A$1:$U$2344,21,FALSE)</f>
        <v>5584.31</v>
      </c>
      <c r="N1686" s="9" t="str">
        <f>VLOOKUP($A1686,'Hospitalisation Details'!$A$1:$U$2344,14,FALSE)</f>
        <v>tier - 3</v>
      </c>
      <c r="O1686" s="9" t="str">
        <f>VLOOKUP($A1686,'Hospitalisation Details'!$A$1:$U$2344,15,FALSE)</f>
        <v>tier - 1</v>
      </c>
      <c r="P1686" s="9" t="str">
        <f>VLOOKUP($A1686,'Hospitalisation Details'!$A$1:$U$2344,16,FALSE)</f>
        <v>R1013</v>
      </c>
      <c r="Q1686" s="9">
        <f>VLOOKUP($A1686,'Hospitalisation Details'!$A$1:$U$2344,20,FALSE)</f>
        <v>36</v>
      </c>
    </row>
    <row r="1687" spans="1:17" ht="15.75" x14ac:dyDescent="0.25">
      <c r="A1687" s="10" t="s">
        <v>685</v>
      </c>
      <c r="B1687" s="7" t="str">
        <f>VLOOKUP($A1687,'Customer Names'!$A$1:$E$2336,4,FALSE)</f>
        <v xml:space="preserve">  Ken</v>
      </c>
      <c r="C1687" s="7">
        <f>VLOOKUP($A1687,'Medical Examinations'!$A$1:$P$2336,2,FALSE)</f>
        <v>20.86</v>
      </c>
      <c r="D1687" s="7">
        <f>VLOOKUP($A1687,'Medical Examinations'!$A$1:$P$2336,3,FALSE)</f>
        <v>4.3600000000000003</v>
      </c>
      <c r="E1687" s="7" t="str">
        <f>VLOOKUP($A1687,'Medical Examinations'!$A$1:$P$2336,13,FALSE)</f>
        <v>Yes</v>
      </c>
      <c r="F1687" s="7" t="str">
        <f>VLOOKUP($A1687,'Medical Examinations'!$A$1:$P$2336,5,FALSE)</f>
        <v>No</v>
      </c>
      <c r="G1687" s="7" t="str">
        <f>VLOOKUP($A1687,'Medical Examinations'!$A$1:$P$2336,6,FALSE)</f>
        <v>No</v>
      </c>
      <c r="H1687" s="7" t="str">
        <f>VLOOKUP($A1687,'Medical Examinations'!$A$1:$P$2336,12,FALSE)</f>
        <v>0</v>
      </c>
      <c r="I1687" s="7" t="str">
        <f>VLOOKUP($A1687,'Medical Examinations'!$A$1:$P$2336,14,FALSE)</f>
        <v>No</v>
      </c>
      <c r="J1687" s="7" t="str">
        <f>VLOOKUP($A1687,'Medical Examinations'!$A$1:$P$2336,15,FALSE)</f>
        <v>Normal weight</v>
      </c>
      <c r="K1687" s="7" t="str">
        <f>VLOOKUP($A1687,'Medical Examinations'!$A$1:$P$2336,16,FALSE)</f>
        <v>Normal</v>
      </c>
      <c r="L1687" s="12">
        <f>VLOOKUP($A1687,'Hospitalisation Details'!$A$1:$U$2344,18,FALSE)</f>
        <v>31295</v>
      </c>
      <c r="M1687" s="21">
        <f>VLOOKUP($A1687,'Hospitalisation Details'!$A$1:$U$2344,21,FALSE)</f>
        <v>5582.95</v>
      </c>
      <c r="N1687" s="9" t="str">
        <f>VLOOKUP($A1687,'Hospitalisation Details'!$A$1:$U$2344,14,FALSE)</f>
        <v>tier - 2</v>
      </c>
      <c r="O1687" s="9" t="str">
        <f>VLOOKUP($A1687,'Hospitalisation Details'!$A$1:$U$2344,15,FALSE)</f>
        <v>tier - 1</v>
      </c>
      <c r="P1687" s="9" t="str">
        <f>VLOOKUP($A1687,'Hospitalisation Details'!$A$1:$U$2344,16,FALSE)</f>
        <v>R1012</v>
      </c>
      <c r="Q1687" s="9">
        <f>VLOOKUP($A1687,'Hospitalisation Details'!$A$1:$U$2344,20,FALSE)</f>
        <v>37</v>
      </c>
    </row>
    <row r="1688" spans="1:17" ht="15.75" x14ac:dyDescent="0.25">
      <c r="A1688" s="10" t="s">
        <v>684</v>
      </c>
      <c r="B1688" s="7" t="str">
        <f>VLOOKUP($A1688,'Customer Names'!$A$1:$E$2336,4,FALSE)</f>
        <v xml:space="preserve">  Annie E</v>
      </c>
      <c r="C1688" s="7">
        <f>VLOOKUP($A1688,'Medical Examinations'!$A$1:$P$2336,2,FALSE)</f>
        <v>18.34</v>
      </c>
      <c r="D1688" s="7">
        <f>VLOOKUP($A1688,'Medical Examinations'!$A$1:$P$2336,3,FALSE)</f>
        <v>10.01</v>
      </c>
      <c r="E1688" s="7" t="str">
        <f>VLOOKUP($A1688,'Medical Examinations'!$A$1:$P$2336,13,FALSE)</f>
        <v>No</v>
      </c>
      <c r="F1688" s="7" t="str">
        <f>VLOOKUP($A1688,'Medical Examinations'!$A$1:$P$2336,5,FALSE)</f>
        <v>No</v>
      </c>
      <c r="G1688" s="7" t="str">
        <f>VLOOKUP($A1688,'Medical Examinations'!$A$1:$P$2336,6,FALSE)</f>
        <v>No</v>
      </c>
      <c r="H1688" s="7" t="str">
        <f>VLOOKUP($A1688,'Medical Examinations'!$A$1:$P$2336,12,FALSE)</f>
        <v>0</v>
      </c>
      <c r="I1688" s="7" t="str">
        <f>VLOOKUP($A1688,'Medical Examinations'!$A$1:$P$2336,14,FALSE)</f>
        <v>No</v>
      </c>
      <c r="J1688" s="7" t="str">
        <f>VLOOKUP($A1688,'Medical Examinations'!$A$1:$P$2336,15,FALSE)</f>
        <v>Underweight</v>
      </c>
      <c r="K1688" s="7" t="str">
        <f>VLOOKUP($A1688,'Medical Examinations'!$A$1:$P$2336,16,FALSE)</f>
        <v>Diabetes</v>
      </c>
      <c r="L1688" s="12">
        <f>VLOOKUP($A1688,'Hospitalisation Details'!$A$1:$U$2344,18,FALSE)</f>
        <v>27290</v>
      </c>
      <c r="M1688" s="21">
        <f>VLOOKUP($A1688,'Hospitalisation Details'!$A$1:$U$2344,21,FALSE)</f>
        <v>5576.35</v>
      </c>
      <c r="N1688" s="9" t="str">
        <f>VLOOKUP($A1688,'Hospitalisation Details'!$A$1:$U$2344,14,FALSE)</f>
        <v>tier - 2</v>
      </c>
      <c r="O1688" s="9" t="str">
        <f>VLOOKUP($A1688,'Hospitalisation Details'!$A$1:$U$2344,15,FALSE)</f>
        <v>tier - 3</v>
      </c>
      <c r="P1688" s="9" t="str">
        <f>VLOOKUP($A1688,'Hospitalisation Details'!$A$1:$U$2344,16,FALSE)</f>
        <v>R1013</v>
      </c>
      <c r="Q1688" s="9">
        <f>VLOOKUP($A1688,'Hospitalisation Details'!$A$1:$U$2344,20,FALSE)</f>
        <v>48</v>
      </c>
    </row>
    <row r="1689" spans="1:17" ht="15.75" x14ac:dyDescent="0.25">
      <c r="A1689" s="10" t="s">
        <v>683</v>
      </c>
      <c r="B1689" s="7" t="str">
        <f>VLOOKUP($A1689,'Customer Names'!$A$1:$E$2336,4,FALSE)</f>
        <v xml:space="preserve">  Noel K</v>
      </c>
      <c r="C1689" s="7">
        <f>VLOOKUP($A1689,'Medical Examinations'!$A$1:$P$2336,2,FALSE)</f>
        <v>34.15</v>
      </c>
      <c r="D1689" s="7">
        <f>VLOOKUP($A1689,'Medical Examinations'!$A$1:$P$2336,3,FALSE)</f>
        <v>5.42</v>
      </c>
      <c r="E1689" s="7" t="str">
        <f>VLOOKUP($A1689,'Medical Examinations'!$A$1:$P$2336,13,FALSE)</f>
        <v>No</v>
      </c>
      <c r="F1689" s="7" t="str">
        <f>VLOOKUP($A1689,'Medical Examinations'!$A$1:$P$2336,5,FALSE)</f>
        <v>No</v>
      </c>
      <c r="G1689" s="7" t="str">
        <f>VLOOKUP($A1689,'Medical Examinations'!$A$1:$P$2336,6,FALSE)</f>
        <v>No</v>
      </c>
      <c r="H1689" s="7" t="str">
        <f>VLOOKUP($A1689,'Medical Examinations'!$A$1:$P$2336,12,FALSE)</f>
        <v>0</v>
      </c>
      <c r="I1689" s="7" t="str">
        <f>VLOOKUP($A1689,'Medical Examinations'!$A$1:$P$2336,14,FALSE)</f>
        <v>No</v>
      </c>
      <c r="J1689" s="7" t="str">
        <f>VLOOKUP($A1689,'Medical Examinations'!$A$1:$P$2336,15,FALSE)</f>
        <v>Obesity</v>
      </c>
      <c r="K1689" s="7" t="str">
        <f>VLOOKUP($A1689,'Medical Examinations'!$A$1:$P$2336,16,FALSE)</f>
        <v>Normal</v>
      </c>
      <c r="L1689" s="12">
        <f>VLOOKUP($A1689,'Hospitalisation Details'!$A$1:$U$2344,18,FALSE)</f>
        <v>36425</v>
      </c>
      <c r="M1689" s="21">
        <f>VLOOKUP($A1689,'Hospitalisation Details'!$A$1:$U$2344,21,FALSE)</f>
        <v>5552.61</v>
      </c>
      <c r="N1689" s="9" t="str">
        <f>VLOOKUP($A1689,'Hospitalisation Details'!$A$1:$U$2344,14,FALSE)</f>
        <v>tier - 2</v>
      </c>
      <c r="O1689" s="9" t="str">
        <f>VLOOKUP($A1689,'Hospitalisation Details'!$A$1:$U$2344,15,FALSE)</f>
        <v>tier - 3</v>
      </c>
      <c r="P1689" s="9" t="str">
        <f>VLOOKUP($A1689,'Hospitalisation Details'!$A$1:$U$2344,16,FALSE)</f>
        <v>R1026</v>
      </c>
      <c r="Q1689" s="9">
        <f>VLOOKUP($A1689,'Hospitalisation Details'!$A$1:$U$2344,20,FALSE)</f>
        <v>23</v>
      </c>
    </row>
    <row r="1690" spans="1:17" ht="15.75" x14ac:dyDescent="0.25">
      <c r="A1690" s="10" t="s">
        <v>682</v>
      </c>
      <c r="B1690" s="7" t="str">
        <f>VLOOKUP($A1690,'Customer Names'!$A$1:$E$2336,4,FALSE)</f>
        <v xml:space="preserve">  Mark S</v>
      </c>
      <c r="C1690" s="7">
        <f>VLOOKUP($A1690,'Medical Examinations'!$A$1:$P$2336,2,FALSE)</f>
        <v>18.350000000000001</v>
      </c>
      <c r="D1690" s="7">
        <f>VLOOKUP($A1690,'Medical Examinations'!$A$1:$P$2336,3,FALSE)</f>
        <v>5.12</v>
      </c>
      <c r="E1690" s="7" t="str">
        <f>VLOOKUP($A1690,'Medical Examinations'!$A$1:$P$2336,13,FALSE)</f>
        <v>No</v>
      </c>
      <c r="F1690" s="7" t="str">
        <f>VLOOKUP($A1690,'Medical Examinations'!$A$1:$P$2336,5,FALSE)</f>
        <v>No</v>
      </c>
      <c r="G1690" s="7" t="str">
        <f>VLOOKUP($A1690,'Medical Examinations'!$A$1:$P$2336,6,FALSE)</f>
        <v>No</v>
      </c>
      <c r="H1690" s="7" t="str">
        <f>VLOOKUP($A1690,'Medical Examinations'!$A$1:$P$2336,12,FALSE)</f>
        <v>0</v>
      </c>
      <c r="I1690" s="7" t="str">
        <f>VLOOKUP($A1690,'Medical Examinations'!$A$1:$P$2336,14,FALSE)</f>
        <v>No</v>
      </c>
      <c r="J1690" s="7" t="str">
        <f>VLOOKUP($A1690,'Medical Examinations'!$A$1:$P$2336,15,FALSE)</f>
        <v>Underweight</v>
      </c>
      <c r="K1690" s="7" t="str">
        <f>VLOOKUP($A1690,'Medical Examinations'!$A$1:$P$2336,16,FALSE)</f>
        <v>Normal</v>
      </c>
      <c r="L1690" s="12">
        <f>VLOOKUP($A1690,'Hospitalisation Details'!$A$1:$U$2344,18,FALSE)</f>
        <v>29562</v>
      </c>
      <c r="M1690" s="21">
        <f>VLOOKUP($A1690,'Hospitalisation Details'!$A$1:$U$2344,21,FALSE)</f>
        <v>5540.35</v>
      </c>
      <c r="N1690" s="9" t="str">
        <f>VLOOKUP($A1690,'Hospitalisation Details'!$A$1:$U$2344,14,FALSE)</f>
        <v>tier - 2</v>
      </c>
      <c r="O1690" s="9" t="str">
        <f>VLOOKUP($A1690,'Hospitalisation Details'!$A$1:$U$2344,15,FALSE)</f>
        <v>tier - 2</v>
      </c>
      <c r="P1690" s="9" t="str">
        <f>VLOOKUP($A1690,'Hospitalisation Details'!$A$1:$U$2344,16,FALSE)</f>
        <v>R1012</v>
      </c>
      <c r="Q1690" s="9">
        <f>VLOOKUP($A1690,'Hospitalisation Details'!$A$1:$U$2344,20,FALSE)</f>
        <v>42</v>
      </c>
    </row>
    <row r="1691" spans="1:17" ht="15.75" x14ac:dyDescent="0.25">
      <c r="A1691" s="10" t="s">
        <v>681</v>
      </c>
      <c r="B1691" s="7" t="str">
        <f>VLOOKUP($A1691,'Customer Names'!$A$1:$E$2336,4,FALSE)</f>
        <v xml:space="preserve">  Federica</v>
      </c>
      <c r="C1691" s="7">
        <f>VLOOKUP($A1691,'Medical Examinations'!$A$1:$P$2336,2,FALSE)</f>
        <v>22.13</v>
      </c>
      <c r="D1691" s="7">
        <f>VLOOKUP($A1691,'Medical Examinations'!$A$1:$P$2336,3,FALSE)</f>
        <v>9.1999999999999993</v>
      </c>
      <c r="E1691" s="7" t="str">
        <f>VLOOKUP($A1691,'Medical Examinations'!$A$1:$P$2336,13,FALSE)</f>
        <v>Yes</v>
      </c>
      <c r="F1691" s="7" t="str">
        <f>VLOOKUP($A1691,'Medical Examinations'!$A$1:$P$2336,5,FALSE)</f>
        <v>No</v>
      </c>
      <c r="G1691" s="7" t="str">
        <f>VLOOKUP($A1691,'Medical Examinations'!$A$1:$P$2336,6,FALSE)</f>
        <v>No</v>
      </c>
      <c r="H1691" s="7" t="str">
        <f>VLOOKUP($A1691,'Medical Examinations'!$A$1:$P$2336,12,FALSE)</f>
        <v>0</v>
      </c>
      <c r="I1691" s="7" t="str">
        <f>VLOOKUP($A1691,'Medical Examinations'!$A$1:$P$2336,14,FALSE)</f>
        <v>No</v>
      </c>
      <c r="J1691" s="7" t="str">
        <f>VLOOKUP($A1691,'Medical Examinations'!$A$1:$P$2336,15,FALSE)</f>
        <v>Normal weight</v>
      </c>
      <c r="K1691" s="7" t="str">
        <f>VLOOKUP($A1691,'Medical Examinations'!$A$1:$P$2336,16,FALSE)</f>
        <v>Diabetes</v>
      </c>
      <c r="L1691" s="12">
        <f>VLOOKUP($A1691,'Hospitalisation Details'!$A$1:$U$2344,18,FALSE)</f>
        <v>29897</v>
      </c>
      <c r="M1691" s="21">
        <f>VLOOKUP($A1691,'Hospitalisation Details'!$A$1:$U$2344,21,FALSE)</f>
        <v>5539.4</v>
      </c>
      <c r="N1691" s="9" t="str">
        <f>VLOOKUP($A1691,'Hospitalisation Details'!$A$1:$U$2344,14,FALSE)</f>
        <v>tier - 2</v>
      </c>
      <c r="O1691" s="9" t="str">
        <f>VLOOKUP($A1691,'Hospitalisation Details'!$A$1:$U$2344,15,FALSE)</f>
        <v>tier - 2</v>
      </c>
      <c r="P1691" s="9" t="str">
        <f>VLOOKUP($A1691,'Hospitalisation Details'!$A$1:$U$2344,16,FALSE)</f>
        <v>R1013</v>
      </c>
      <c r="Q1691" s="9">
        <f>VLOOKUP($A1691,'Hospitalisation Details'!$A$1:$U$2344,20,FALSE)</f>
        <v>41</v>
      </c>
    </row>
    <row r="1692" spans="1:17" ht="15.75" x14ac:dyDescent="0.25">
      <c r="A1692" s="10" t="s">
        <v>680</v>
      </c>
      <c r="B1692" s="7" t="str">
        <f>VLOOKUP($A1692,'Customer Names'!$A$1:$E$2336,4,FALSE)</f>
        <v xml:space="preserve">  Pamela L</v>
      </c>
      <c r="C1692" s="7">
        <f>VLOOKUP($A1692,'Medical Examinations'!$A$1:$P$2336,2,FALSE)</f>
        <v>22.51</v>
      </c>
      <c r="D1692" s="7">
        <f>VLOOKUP($A1692,'Medical Examinations'!$A$1:$P$2336,3,FALSE)</f>
        <v>6.08</v>
      </c>
      <c r="E1692" s="7" t="str">
        <f>VLOOKUP($A1692,'Medical Examinations'!$A$1:$P$2336,13,FALSE)</f>
        <v>Yes</v>
      </c>
      <c r="F1692" s="7" t="str">
        <f>VLOOKUP($A1692,'Medical Examinations'!$A$1:$P$2336,5,FALSE)</f>
        <v>No</v>
      </c>
      <c r="G1692" s="7" t="str">
        <f>VLOOKUP($A1692,'Medical Examinations'!$A$1:$P$2336,6,FALSE)</f>
        <v>No</v>
      </c>
      <c r="H1692" s="7">
        <f>VLOOKUP($A1692,'Medical Examinations'!$A$1:$P$2336,12,FALSE)</f>
        <v>1</v>
      </c>
      <c r="I1692" s="7" t="str">
        <f>VLOOKUP($A1692,'Medical Examinations'!$A$1:$P$2336,14,FALSE)</f>
        <v>No</v>
      </c>
      <c r="J1692" s="7" t="str">
        <f>VLOOKUP($A1692,'Medical Examinations'!$A$1:$P$2336,15,FALSE)</f>
        <v>Normal weight</v>
      </c>
      <c r="K1692" s="7" t="str">
        <f>VLOOKUP($A1692,'Medical Examinations'!$A$1:$P$2336,16,FALSE)</f>
        <v>Prediabetes</v>
      </c>
      <c r="L1692" s="12">
        <f>VLOOKUP($A1692,'Hospitalisation Details'!$A$1:$U$2344,18,FALSE)</f>
        <v>32353</v>
      </c>
      <c r="M1692" s="21">
        <f>VLOOKUP($A1692,'Hospitalisation Details'!$A$1:$U$2344,21,FALSE)</f>
        <v>5503.36</v>
      </c>
      <c r="N1692" s="9" t="str">
        <f>VLOOKUP($A1692,'Hospitalisation Details'!$A$1:$U$2344,14,FALSE)</f>
        <v>tier - 2</v>
      </c>
      <c r="O1692" s="9" t="str">
        <f>VLOOKUP($A1692,'Hospitalisation Details'!$A$1:$U$2344,15,FALSE)</f>
        <v>tier - 2</v>
      </c>
      <c r="P1692" s="9" t="str">
        <f>VLOOKUP($A1692,'Hospitalisation Details'!$A$1:$U$2344,16,FALSE)</f>
        <v>R1012</v>
      </c>
      <c r="Q1692" s="9">
        <f>VLOOKUP($A1692,'Hospitalisation Details'!$A$1:$U$2344,20,FALSE)</f>
        <v>34</v>
      </c>
    </row>
    <row r="1693" spans="1:17" ht="15.75" x14ac:dyDescent="0.25">
      <c r="A1693" s="10" t="s">
        <v>679</v>
      </c>
      <c r="B1693" s="7" t="str">
        <f>VLOOKUP($A1693,'Customer Names'!$A$1:$E$2336,4,FALSE)</f>
        <v xml:space="preserve">  Andrew W</v>
      </c>
      <c r="C1693" s="7">
        <f>VLOOKUP($A1693,'Medical Examinations'!$A$1:$P$2336,2,FALSE)</f>
        <v>31</v>
      </c>
      <c r="D1693" s="7">
        <f>VLOOKUP($A1693,'Medical Examinations'!$A$1:$P$2336,3,FALSE)</f>
        <v>4.7699999999999996</v>
      </c>
      <c r="E1693" s="7" t="str">
        <f>VLOOKUP($A1693,'Medical Examinations'!$A$1:$P$2336,13,FALSE)</f>
        <v>No</v>
      </c>
      <c r="F1693" s="7" t="str">
        <f>VLOOKUP($A1693,'Medical Examinations'!$A$1:$P$2336,5,FALSE)</f>
        <v>No</v>
      </c>
      <c r="G1693" s="7" t="str">
        <f>VLOOKUP($A1693,'Medical Examinations'!$A$1:$P$2336,6,FALSE)</f>
        <v>No</v>
      </c>
      <c r="H1693" s="7">
        <f>VLOOKUP($A1693,'Medical Examinations'!$A$1:$P$2336,12,FALSE)</f>
        <v>1</v>
      </c>
      <c r="I1693" s="7" t="str">
        <f>VLOOKUP($A1693,'Medical Examinations'!$A$1:$P$2336,14,FALSE)</f>
        <v>No</v>
      </c>
      <c r="J1693" s="7" t="str">
        <f>VLOOKUP($A1693,'Medical Examinations'!$A$1:$P$2336,15,FALSE)</f>
        <v>Obesity</v>
      </c>
      <c r="K1693" s="7" t="str">
        <f>VLOOKUP($A1693,'Medical Examinations'!$A$1:$P$2336,16,FALSE)</f>
        <v>Normal</v>
      </c>
      <c r="L1693" s="12">
        <f>VLOOKUP($A1693,'Hospitalisation Details'!$A$1:$U$2344,18,FALSE)</f>
        <v>30911</v>
      </c>
      <c r="M1693" s="21">
        <f>VLOOKUP($A1693,'Hospitalisation Details'!$A$1:$U$2344,21,FALSE)</f>
        <v>5488.26</v>
      </c>
      <c r="N1693" s="9" t="str">
        <f>VLOOKUP($A1693,'Hospitalisation Details'!$A$1:$U$2344,14,FALSE)</f>
        <v>tier - 2</v>
      </c>
      <c r="O1693" s="9" t="str">
        <f>VLOOKUP($A1693,'Hospitalisation Details'!$A$1:$U$2344,15,FALSE)</f>
        <v>tier - 3</v>
      </c>
      <c r="P1693" s="9" t="str">
        <f>VLOOKUP($A1693,'Hospitalisation Details'!$A$1:$U$2344,16,FALSE)</f>
        <v>R1011</v>
      </c>
      <c r="Q1693" s="9">
        <f>VLOOKUP($A1693,'Hospitalisation Details'!$A$1:$U$2344,20,FALSE)</f>
        <v>38</v>
      </c>
    </row>
    <row r="1694" spans="1:17" ht="15.75" x14ac:dyDescent="0.25">
      <c r="A1694" s="10" t="s">
        <v>678</v>
      </c>
      <c r="B1694" s="7" t="str">
        <f>VLOOKUP($A1694,'Customer Names'!$A$1:$E$2336,4,FALSE)</f>
        <v xml:space="preserve">  Randall</v>
      </c>
      <c r="C1694" s="7">
        <f>VLOOKUP($A1694,'Medical Examinations'!$A$1:$P$2336,2,FALSE)</f>
        <v>28.27</v>
      </c>
      <c r="D1694" s="7">
        <f>VLOOKUP($A1694,'Medical Examinations'!$A$1:$P$2336,3,FALSE)</f>
        <v>4.62</v>
      </c>
      <c r="E1694" s="7" t="str">
        <f>VLOOKUP($A1694,'Medical Examinations'!$A$1:$P$2336,13,FALSE)</f>
        <v>No</v>
      </c>
      <c r="F1694" s="7" t="str">
        <f>VLOOKUP($A1694,'Medical Examinations'!$A$1:$P$2336,5,FALSE)</f>
        <v>No</v>
      </c>
      <c r="G1694" s="7" t="str">
        <f>VLOOKUP($A1694,'Medical Examinations'!$A$1:$P$2336,6,FALSE)</f>
        <v>No</v>
      </c>
      <c r="H1694" s="7">
        <f>VLOOKUP($A1694,'Medical Examinations'!$A$1:$P$2336,12,FALSE)</f>
        <v>1</v>
      </c>
      <c r="I1694" s="7" t="str">
        <f>VLOOKUP($A1694,'Medical Examinations'!$A$1:$P$2336,14,FALSE)</f>
        <v>No</v>
      </c>
      <c r="J1694" s="7" t="str">
        <f>VLOOKUP($A1694,'Medical Examinations'!$A$1:$P$2336,15,FALSE)</f>
        <v>Over weight</v>
      </c>
      <c r="K1694" s="7" t="str">
        <f>VLOOKUP($A1694,'Medical Examinations'!$A$1:$P$2336,16,FALSE)</f>
        <v>Normal</v>
      </c>
      <c r="L1694" s="12">
        <f>VLOOKUP($A1694,'Hospitalisation Details'!$A$1:$U$2344,18,FALSE)</f>
        <v>30920</v>
      </c>
      <c r="M1694" s="21">
        <f>VLOOKUP($A1694,'Hospitalisation Details'!$A$1:$U$2344,21,FALSE)</f>
        <v>5484.47</v>
      </c>
      <c r="N1694" s="9" t="str">
        <f>VLOOKUP($A1694,'Hospitalisation Details'!$A$1:$U$2344,14,FALSE)</f>
        <v>tier - 2</v>
      </c>
      <c r="O1694" s="9" t="str">
        <f>VLOOKUP($A1694,'Hospitalisation Details'!$A$1:$U$2344,15,FALSE)</f>
        <v>tier - 2</v>
      </c>
      <c r="P1694" s="9" t="str">
        <f>VLOOKUP($A1694,'Hospitalisation Details'!$A$1:$U$2344,16,FALSE)</f>
        <v>R1013</v>
      </c>
      <c r="Q1694" s="9">
        <f>VLOOKUP($A1694,'Hospitalisation Details'!$A$1:$U$2344,20,FALSE)</f>
        <v>38</v>
      </c>
    </row>
    <row r="1695" spans="1:17" ht="15.75" x14ac:dyDescent="0.25">
      <c r="A1695" s="10" t="s">
        <v>677</v>
      </c>
      <c r="B1695" s="7" t="str">
        <f>VLOOKUP($A1695,'Customer Names'!$A$1:$E$2336,4,FALSE)</f>
        <v xml:space="preserve">  Tracy L</v>
      </c>
      <c r="C1695" s="7">
        <f>VLOOKUP($A1695,'Medical Examinations'!$A$1:$P$2336,2,FALSE)</f>
        <v>29.92</v>
      </c>
      <c r="D1695" s="7">
        <f>VLOOKUP($A1695,'Medical Examinations'!$A$1:$P$2336,3,FALSE)</f>
        <v>9.07</v>
      </c>
      <c r="E1695" s="7" t="str">
        <f>VLOOKUP($A1695,'Medical Examinations'!$A$1:$P$2336,13,FALSE)</f>
        <v>Yes</v>
      </c>
      <c r="F1695" s="7" t="str">
        <f>VLOOKUP($A1695,'Medical Examinations'!$A$1:$P$2336,5,FALSE)</f>
        <v>No</v>
      </c>
      <c r="G1695" s="7" t="str">
        <f>VLOOKUP($A1695,'Medical Examinations'!$A$1:$P$2336,6,FALSE)</f>
        <v>No</v>
      </c>
      <c r="H1695" s="7">
        <f>VLOOKUP($A1695,'Medical Examinations'!$A$1:$P$2336,12,FALSE)</f>
        <v>1</v>
      </c>
      <c r="I1695" s="7" t="str">
        <f>VLOOKUP($A1695,'Medical Examinations'!$A$1:$P$2336,14,FALSE)</f>
        <v>No</v>
      </c>
      <c r="J1695" s="7" t="str">
        <f>VLOOKUP($A1695,'Medical Examinations'!$A$1:$P$2336,15,FALSE)</f>
        <v>Over weight</v>
      </c>
      <c r="K1695" s="7" t="str">
        <f>VLOOKUP($A1695,'Medical Examinations'!$A$1:$P$2336,16,FALSE)</f>
        <v>Diabetes</v>
      </c>
      <c r="L1695" s="12">
        <f>VLOOKUP($A1695,'Hospitalisation Details'!$A$1:$U$2344,18,FALSE)</f>
        <v>31685</v>
      </c>
      <c r="M1695" s="21">
        <f>VLOOKUP($A1695,'Hospitalisation Details'!$A$1:$U$2344,21,FALSE)</f>
        <v>5478.04</v>
      </c>
      <c r="N1695" s="9" t="str">
        <f>VLOOKUP($A1695,'Hospitalisation Details'!$A$1:$U$2344,14,FALSE)</f>
        <v>tier - 2</v>
      </c>
      <c r="O1695" s="9" t="str">
        <f>VLOOKUP($A1695,'Hospitalisation Details'!$A$1:$U$2344,15,FALSE)</f>
        <v>tier - 3</v>
      </c>
      <c r="P1695" s="9" t="str">
        <f>VLOOKUP($A1695,'Hospitalisation Details'!$A$1:$U$2344,16,FALSE)</f>
        <v>R1013</v>
      </c>
      <c r="Q1695" s="9">
        <f>VLOOKUP($A1695,'Hospitalisation Details'!$A$1:$U$2344,20,FALSE)</f>
        <v>36</v>
      </c>
    </row>
    <row r="1696" spans="1:17" ht="15.75" x14ac:dyDescent="0.25">
      <c r="A1696" s="10" t="s">
        <v>676</v>
      </c>
      <c r="B1696" s="7" t="str">
        <f>VLOOKUP($A1696,'Customer Names'!$A$1:$E$2336,4,FALSE)</f>
        <v xml:space="preserve">  Azelie</v>
      </c>
      <c r="C1696" s="7">
        <f>VLOOKUP($A1696,'Medical Examinations'!$A$1:$P$2336,2,FALSE)</f>
        <v>25.9</v>
      </c>
      <c r="D1696" s="7">
        <f>VLOOKUP($A1696,'Medical Examinations'!$A$1:$P$2336,3,FALSE)</f>
        <v>9.1199999999999992</v>
      </c>
      <c r="E1696" s="7" t="str">
        <f>VLOOKUP($A1696,'Medical Examinations'!$A$1:$P$2336,13,FALSE)</f>
        <v>Yes</v>
      </c>
      <c r="F1696" s="7" t="str">
        <f>VLOOKUP($A1696,'Medical Examinations'!$A$1:$P$2336,5,FALSE)</f>
        <v>No</v>
      </c>
      <c r="G1696" s="7" t="str">
        <f>VLOOKUP($A1696,'Medical Examinations'!$A$1:$P$2336,6,FALSE)</f>
        <v>No</v>
      </c>
      <c r="H1696" s="7">
        <f>VLOOKUP($A1696,'Medical Examinations'!$A$1:$P$2336,12,FALSE)</f>
        <v>1</v>
      </c>
      <c r="I1696" s="7" t="str">
        <f>VLOOKUP($A1696,'Medical Examinations'!$A$1:$P$2336,14,FALSE)</f>
        <v>No</v>
      </c>
      <c r="J1696" s="7" t="str">
        <f>VLOOKUP($A1696,'Medical Examinations'!$A$1:$P$2336,15,FALSE)</f>
        <v>Over weight</v>
      </c>
      <c r="K1696" s="7" t="str">
        <f>VLOOKUP($A1696,'Medical Examinations'!$A$1:$P$2336,16,FALSE)</f>
        <v>Diabetes</v>
      </c>
      <c r="L1696" s="12">
        <f>VLOOKUP($A1696,'Hospitalisation Details'!$A$1:$U$2344,18,FALSE)</f>
        <v>31605</v>
      </c>
      <c r="M1696" s="21">
        <f>VLOOKUP($A1696,'Hospitalisation Details'!$A$1:$U$2344,21,FALSE)</f>
        <v>5472.45</v>
      </c>
      <c r="N1696" s="9" t="str">
        <f>VLOOKUP($A1696,'Hospitalisation Details'!$A$1:$U$2344,14,FALSE)</f>
        <v>tier - 2</v>
      </c>
      <c r="O1696" s="9" t="str">
        <f>VLOOKUP($A1696,'Hospitalisation Details'!$A$1:$U$2344,15,FALSE)</f>
        <v>tier - 3</v>
      </c>
      <c r="P1696" s="9" t="str">
        <f>VLOOKUP($A1696,'Hospitalisation Details'!$A$1:$U$2344,16,FALSE)</f>
        <v>R1011</v>
      </c>
      <c r="Q1696" s="9">
        <f>VLOOKUP($A1696,'Hospitalisation Details'!$A$1:$U$2344,20,FALSE)</f>
        <v>36</v>
      </c>
    </row>
    <row r="1697" spans="1:17" ht="15.75" x14ac:dyDescent="0.25">
      <c r="A1697" s="10" t="s">
        <v>675</v>
      </c>
      <c r="B1697" s="7" t="str">
        <f>VLOOKUP($A1697,'Customer Names'!$A$1:$E$2336,4,FALSE)</f>
        <v xml:space="preserve">  Monica M</v>
      </c>
      <c r="C1697" s="7">
        <f>VLOOKUP($A1697,'Medical Examinations'!$A$1:$P$2336,2,FALSE)</f>
        <v>27.74</v>
      </c>
      <c r="D1697" s="7">
        <f>VLOOKUP($A1697,'Medical Examinations'!$A$1:$P$2336,3,FALSE)</f>
        <v>7.32</v>
      </c>
      <c r="E1697" s="7" t="str">
        <f>VLOOKUP($A1697,'Medical Examinations'!$A$1:$P$2336,13,FALSE)</f>
        <v>Yes</v>
      </c>
      <c r="F1697" s="7" t="str">
        <f>VLOOKUP($A1697,'Medical Examinations'!$A$1:$P$2336,5,FALSE)</f>
        <v>No</v>
      </c>
      <c r="G1697" s="7" t="str">
        <f>VLOOKUP($A1697,'Medical Examinations'!$A$1:$P$2336,6,FALSE)</f>
        <v>No</v>
      </c>
      <c r="H1697" s="7">
        <f>VLOOKUP($A1697,'Medical Examinations'!$A$1:$P$2336,12,FALSE)</f>
        <v>1</v>
      </c>
      <c r="I1697" s="7" t="str">
        <f>VLOOKUP($A1697,'Medical Examinations'!$A$1:$P$2336,14,FALSE)</f>
        <v>No</v>
      </c>
      <c r="J1697" s="7" t="str">
        <f>VLOOKUP($A1697,'Medical Examinations'!$A$1:$P$2336,15,FALSE)</f>
        <v>Over weight</v>
      </c>
      <c r="K1697" s="7" t="str">
        <f>VLOOKUP($A1697,'Medical Examinations'!$A$1:$P$2336,16,FALSE)</f>
        <v>Diabetes</v>
      </c>
      <c r="L1697" s="12">
        <f>VLOOKUP($A1697,'Hospitalisation Details'!$A$1:$U$2344,18,FALSE)</f>
        <v>31748</v>
      </c>
      <c r="M1697" s="21">
        <f>VLOOKUP($A1697,'Hospitalisation Details'!$A$1:$U$2344,21,FALSE)</f>
        <v>5469.01</v>
      </c>
      <c r="N1697" s="9" t="str">
        <f>VLOOKUP($A1697,'Hospitalisation Details'!$A$1:$U$2344,14,FALSE)</f>
        <v>tier - 2</v>
      </c>
      <c r="O1697" s="9" t="str">
        <f>VLOOKUP($A1697,'Hospitalisation Details'!$A$1:$U$2344,15,FALSE)</f>
        <v>tier - 2</v>
      </c>
      <c r="P1697" s="9" t="str">
        <f>VLOOKUP($A1697,'Hospitalisation Details'!$A$1:$U$2344,16,FALSE)</f>
        <v>R1024</v>
      </c>
      <c r="Q1697" s="9">
        <f>VLOOKUP($A1697,'Hospitalisation Details'!$A$1:$U$2344,20,FALSE)</f>
        <v>36</v>
      </c>
    </row>
    <row r="1698" spans="1:17" ht="15.75" x14ac:dyDescent="0.25">
      <c r="A1698" s="10" t="s">
        <v>674</v>
      </c>
      <c r="B1698" s="7" t="str">
        <f>VLOOKUP($A1698,'Customer Names'!$A$1:$E$2336,4,FALSE)</f>
        <v xml:space="preserve">  Katarina K</v>
      </c>
      <c r="C1698" s="7">
        <f>VLOOKUP($A1698,'Medical Examinations'!$A$1:$P$2336,2,FALSE)</f>
        <v>17.260000000000002</v>
      </c>
      <c r="D1698" s="7">
        <f>VLOOKUP($A1698,'Medical Examinations'!$A$1:$P$2336,3,FALSE)</f>
        <v>11.73</v>
      </c>
      <c r="E1698" s="7" t="str">
        <f>VLOOKUP($A1698,'Medical Examinations'!$A$1:$P$2336,13,FALSE)</f>
        <v>No</v>
      </c>
      <c r="F1698" s="7" t="str">
        <f>VLOOKUP($A1698,'Medical Examinations'!$A$1:$P$2336,5,FALSE)</f>
        <v>No</v>
      </c>
      <c r="G1698" s="7" t="str">
        <f>VLOOKUP($A1698,'Medical Examinations'!$A$1:$P$2336,6,FALSE)</f>
        <v>No</v>
      </c>
      <c r="H1698" s="7">
        <f>VLOOKUP($A1698,'Medical Examinations'!$A$1:$P$2336,12,FALSE)</f>
        <v>2</v>
      </c>
      <c r="I1698" s="7" t="str">
        <f>VLOOKUP($A1698,'Medical Examinations'!$A$1:$P$2336,14,FALSE)</f>
        <v>No</v>
      </c>
      <c r="J1698" s="7" t="str">
        <f>VLOOKUP($A1698,'Medical Examinations'!$A$1:$P$2336,15,FALSE)</f>
        <v>Underweight</v>
      </c>
      <c r="K1698" s="7" t="str">
        <f>VLOOKUP($A1698,'Medical Examinations'!$A$1:$P$2336,16,FALSE)</f>
        <v>Diabetes</v>
      </c>
      <c r="L1698" s="12">
        <f>VLOOKUP($A1698,'Hospitalisation Details'!$A$1:$U$2344,18,FALSE)</f>
        <v>26961</v>
      </c>
      <c r="M1698" s="21">
        <f>VLOOKUP($A1698,'Hospitalisation Details'!$A$1:$U$2344,21,FALSE)</f>
        <v>5466.88</v>
      </c>
      <c r="N1698" s="9" t="str">
        <f>VLOOKUP($A1698,'Hospitalisation Details'!$A$1:$U$2344,14,FALSE)</f>
        <v>tier - 2</v>
      </c>
      <c r="O1698" s="9" t="str">
        <f>VLOOKUP($A1698,'Hospitalisation Details'!$A$1:$U$2344,15,FALSE)</f>
        <v>tier - 2</v>
      </c>
      <c r="P1698" s="9" t="str">
        <f>VLOOKUP($A1698,'Hospitalisation Details'!$A$1:$U$2344,16,FALSE)</f>
        <v>R1013</v>
      </c>
      <c r="Q1698" s="9">
        <f>VLOOKUP($A1698,'Hospitalisation Details'!$A$1:$U$2344,20,FALSE)</f>
        <v>49</v>
      </c>
    </row>
    <row r="1699" spans="1:17" ht="15.75" x14ac:dyDescent="0.25">
      <c r="A1699" s="10" t="s">
        <v>673</v>
      </c>
      <c r="B1699" s="7" t="str">
        <f>VLOOKUP($A1699,'Customer Names'!$A$1:$E$2336,4,FALSE)</f>
        <v xml:space="preserve">  Jamie L</v>
      </c>
      <c r="C1699" s="7">
        <f>VLOOKUP($A1699,'Medical Examinations'!$A$1:$P$2336,2,FALSE)</f>
        <v>19.855</v>
      </c>
      <c r="D1699" s="7">
        <f>VLOOKUP($A1699,'Medical Examinations'!$A$1:$P$2336,3,FALSE)</f>
        <v>6.64</v>
      </c>
      <c r="E1699" s="7" t="str">
        <f>VLOOKUP($A1699,'Medical Examinations'!$A$1:$P$2336,13,FALSE)</f>
        <v>Yes</v>
      </c>
      <c r="F1699" s="7" t="str">
        <f>VLOOKUP($A1699,'Medical Examinations'!$A$1:$P$2336,5,FALSE)</f>
        <v>No</v>
      </c>
      <c r="G1699" s="7" t="str">
        <f>VLOOKUP($A1699,'Medical Examinations'!$A$1:$P$2336,6,FALSE)</f>
        <v>No</v>
      </c>
      <c r="H1699" s="7">
        <f>VLOOKUP($A1699,'Medical Examinations'!$A$1:$P$2336,12,FALSE)</f>
        <v>1</v>
      </c>
      <c r="I1699" s="7" t="str">
        <f>VLOOKUP($A1699,'Medical Examinations'!$A$1:$P$2336,14,FALSE)</f>
        <v>No</v>
      </c>
      <c r="J1699" s="7" t="str">
        <f>VLOOKUP($A1699,'Medical Examinations'!$A$1:$P$2336,15,FALSE)</f>
        <v>Normal weight</v>
      </c>
      <c r="K1699" s="7" t="str">
        <f>VLOOKUP($A1699,'Medical Examinations'!$A$1:$P$2336,16,FALSE)</f>
        <v>Diabetes</v>
      </c>
      <c r="L1699" s="12">
        <f>VLOOKUP($A1699,'Hospitalisation Details'!$A$1:$U$2344,18,FALSE)</f>
        <v>31771</v>
      </c>
      <c r="M1699" s="21">
        <f>VLOOKUP($A1699,'Hospitalisation Details'!$A$1:$U$2344,21,FALSE)</f>
        <v>5458.05</v>
      </c>
      <c r="N1699" s="9" t="str">
        <f>VLOOKUP($A1699,'Hospitalisation Details'!$A$1:$U$2344,14,FALSE)</f>
        <v>tier - 2</v>
      </c>
      <c r="O1699" s="9" t="str">
        <f>VLOOKUP($A1699,'Hospitalisation Details'!$A$1:$U$2344,15,FALSE)</f>
        <v>tier - 2</v>
      </c>
      <c r="P1699" s="9" t="str">
        <f>VLOOKUP($A1699,'Hospitalisation Details'!$A$1:$U$2344,16,FALSE)</f>
        <v>R1024</v>
      </c>
      <c r="Q1699" s="9">
        <f>VLOOKUP($A1699,'Hospitalisation Details'!$A$1:$U$2344,20,FALSE)</f>
        <v>36</v>
      </c>
    </row>
    <row r="1700" spans="1:17" ht="15.75" x14ac:dyDescent="0.25">
      <c r="A1700" s="10" t="s">
        <v>672</v>
      </c>
      <c r="B1700" s="7" t="str">
        <f>VLOOKUP($A1700,'Customer Names'!$A$1:$E$2336,4,FALSE)</f>
        <v xml:space="preserve">  Brian</v>
      </c>
      <c r="C1700" s="7">
        <f>VLOOKUP($A1700,'Medical Examinations'!$A$1:$P$2336,2,FALSE)</f>
        <v>41.69</v>
      </c>
      <c r="D1700" s="7">
        <f>VLOOKUP($A1700,'Medical Examinations'!$A$1:$P$2336,3,FALSE)</f>
        <v>5.78</v>
      </c>
      <c r="E1700" s="7" t="str">
        <f>VLOOKUP($A1700,'Medical Examinations'!$A$1:$P$2336,13,FALSE)</f>
        <v>No</v>
      </c>
      <c r="F1700" s="7" t="str">
        <f>VLOOKUP($A1700,'Medical Examinations'!$A$1:$P$2336,5,FALSE)</f>
        <v>No</v>
      </c>
      <c r="G1700" s="7" t="str">
        <f>VLOOKUP($A1700,'Medical Examinations'!$A$1:$P$2336,6,FALSE)</f>
        <v>No</v>
      </c>
      <c r="H1700" s="7" t="str">
        <f>VLOOKUP($A1700,'Medical Examinations'!$A$1:$P$2336,12,FALSE)</f>
        <v>0</v>
      </c>
      <c r="I1700" s="7" t="str">
        <f>VLOOKUP($A1700,'Medical Examinations'!$A$1:$P$2336,14,FALSE)</f>
        <v>No</v>
      </c>
      <c r="J1700" s="7" t="str">
        <f>VLOOKUP($A1700,'Medical Examinations'!$A$1:$P$2336,15,FALSE)</f>
        <v>Obesity</v>
      </c>
      <c r="K1700" s="7" t="str">
        <f>VLOOKUP($A1700,'Medical Examinations'!$A$1:$P$2336,16,FALSE)</f>
        <v>Prediabetes</v>
      </c>
      <c r="L1700" s="12">
        <f>VLOOKUP($A1700,'Hospitalisation Details'!$A$1:$U$2344,18,FALSE)</f>
        <v>30188</v>
      </c>
      <c r="M1700" s="21">
        <f>VLOOKUP($A1700,'Hospitalisation Details'!$A$1:$U$2344,21,FALSE)</f>
        <v>5438.75</v>
      </c>
      <c r="N1700" s="9" t="str">
        <f>VLOOKUP($A1700,'Hospitalisation Details'!$A$1:$U$2344,14,FALSE)</f>
        <v>tier - 3</v>
      </c>
      <c r="O1700" s="9" t="str">
        <f>VLOOKUP($A1700,'Hospitalisation Details'!$A$1:$U$2344,15,FALSE)</f>
        <v>tier - 2</v>
      </c>
      <c r="P1700" s="9" t="str">
        <f>VLOOKUP($A1700,'Hospitalisation Details'!$A$1:$U$2344,16,FALSE)</f>
        <v>R1013</v>
      </c>
      <c r="Q1700" s="9">
        <f>VLOOKUP($A1700,'Hospitalisation Details'!$A$1:$U$2344,20,FALSE)</f>
        <v>40</v>
      </c>
    </row>
    <row r="1701" spans="1:17" ht="15.75" x14ac:dyDescent="0.25">
      <c r="A1701" s="10" t="s">
        <v>671</v>
      </c>
      <c r="B1701" s="7" t="str">
        <f>VLOOKUP($A1701,'Customer Names'!$A$1:$E$2336,4,FALSE)</f>
        <v xml:space="preserve">  Stacey L</v>
      </c>
      <c r="C1701" s="7">
        <f>VLOOKUP($A1701,'Medical Examinations'!$A$1:$P$2336,2,FALSE)</f>
        <v>16.12</v>
      </c>
      <c r="D1701" s="7">
        <f>VLOOKUP($A1701,'Medical Examinations'!$A$1:$P$2336,3,FALSE)</f>
        <v>10.45</v>
      </c>
      <c r="E1701" s="7" t="str">
        <f>VLOOKUP($A1701,'Medical Examinations'!$A$1:$P$2336,13,FALSE)</f>
        <v>No</v>
      </c>
      <c r="F1701" s="7" t="str">
        <f>VLOOKUP($A1701,'Medical Examinations'!$A$1:$P$2336,5,FALSE)</f>
        <v>No</v>
      </c>
      <c r="G1701" s="7" t="str">
        <f>VLOOKUP($A1701,'Medical Examinations'!$A$1:$P$2336,6,FALSE)</f>
        <v>No</v>
      </c>
      <c r="H1701" s="7" t="str">
        <f>VLOOKUP($A1701,'Medical Examinations'!$A$1:$P$2336,12,FALSE)</f>
        <v>0</v>
      </c>
      <c r="I1701" s="7" t="str">
        <f>VLOOKUP($A1701,'Medical Examinations'!$A$1:$P$2336,14,FALSE)</f>
        <v>No</v>
      </c>
      <c r="J1701" s="7" t="str">
        <f>VLOOKUP($A1701,'Medical Examinations'!$A$1:$P$2336,15,FALSE)</f>
        <v>Underweight</v>
      </c>
      <c r="K1701" s="7" t="str">
        <f>VLOOKUP($A1701,'Medical Examinations'!$A$1:$P$2336,16,FALSE)</f>
        <v>Diabetes</v>
      </c>
      <c r="L1701" s="12">
        <f>VLOOKUP($A1701,'Hospitalisation Details'!$A$1:$U$2344,18,FALSE)</f>
        <v>28649</v>
      </c>
      <c r="M1701" s="21">
        <f>VLOOKUP($A1701,'Hospitalisation Details'!$A$1:$U$2344,21,FALSE)</f>
        <v>5428.98</v>
      </c>
      <c r="N1701" s="9" t="str">
        <f>VLOOKUP($A1701,'Hospitalisation Details'!$A$1:$U$2344,14,FALSE)</f>
        <v>tier - 2</v>
      </c>
      <c r="O1701" s="9" t="str">
        <f>VLOOKUP($A1701,'Hospitalisation Details'!$A$1:$U$2344,15,FALSE)</f>
        <v>tier - 2</v>
      </c>
      <c r="P1701" s="9" t="str">
        <f>VLOOKUP($A1701,'Hospitalisation Details'!$A$1:$U$2344,16,FALSE)</f>
        <v>R1012</v>
      </c>
      <c r="Q1701" s="9">
        <f>VLOOKUP($A1701,'Hospitalisation Details'!$A$1:$U$2344,20,FALSE)</f>
        <v>45</v>
      </c>
    </row>
    <row r="1702" spans="1:17" ht="15.75" x14ac:dyDescent="0.25">
      <c r="A1702" s="10" t="s">
        <v>670</v>
      </c>
      <c r="B1702" s="7" t="str">
        <f>VLOOKUP($A1702,'Customer Names'!$A$1:$E$2336,4,FALSE)</f>
        <v xml:space="preserve">  Stephen</v>
      </c>
      <c r="C1702" s="7">
        <f>VLOOKUP($A1702,'Medical Examinations'!$A$1:$P$2336,2,FALSE)</f>
        <v>37.43</v>
      </c>
      <c r="D1702" s="7">
        <f>VLOOKUP($A1702,'Medical Examinations'!$A$1:$P$2336,3,FALSE)</f>
        <v>4.5199999999999996</v>
      </c>
      <c r="E1702" s="7" t="str">
        <f>VLOOKUP($A1702,'Medical Examinations'!$A$1:$P$2336,13,FALSE)</f>
        <v>No</v>
      </c>
      <c r="F1702" s="7" t="str">
        <f>VLOOKUP($A1702,'Medical Examinations'!$A$1:$P$2336,5,FALSE)</f>
        <v>No</v>
      </c>
      <c r="G1702" s="7" t="str">
        <f>VLOOKUP($A1702,'Medical Examinations'!$A$1:$P$2336,6,FALSE)</f>
        <v>No</v>
      </c>
      <c r="H1702" s="7">
        <f>VLOOKUP($A1702,'Medical Examinations'!$A$1:$P$2336,12,FALSE)</f>
        <v>1</v>
      </c>
      <c r="I1702" s="7" t="str">
        <f>VLOOKUP($A1702,'Medical Examinations'!$A$1:$P$2336,14,FALSE)</f>
        <v>No</v>
      </c>
      <c r="J1702" s="7" t="str">
        <f>VLOOKUP($A1702,'Medical Examinations'!$A$1:$P$2336,15,FALSE)</f>
        <v>Obesity</v>
      </c>
      <c r="K1702" s="7" t="str">
        <f>VLOOKUP($A1702,'Medical Examinations'!$A$1:$P$2336,16,FALSE)</f>
        <v>Normal</v>
      </c>
      <c r="L1702" s="12">
        <f>VLOOKUP($A1702,'Hospitalisation Details'!$A$1:$U$2344,18,FALSE)</f>
        <v>33864</v>
      </c>
      <c r="M1702" s="21">
        <f>VLOOKUP($A1702,'Hospitalisation Details'!$A$1:$U$2344,21,FALSE)</f>
        <v>5428.73</v>
      </c>
      <c r="N1702" s="9" t="str">
        <f>VLOOKUP($A1702,'Hospitalisation Details'!$A$1:$U$2344,14,FALSE)</f>
        <v>tier - 3</v>
      </c>
      <c r="O1702" s="9" t="str">
        <f>VLOOKUP($A1702,'Hospitalisation Details'!$A$1:$U$2344,15,FALSE)</f>
        <v>tier - 1</v>
      </c>
      <c r="P1702" s="9" t="str">
        <f>VLOOKUP($A1702,'Hospitalisation Details'!$A$1:$U$2344,16,FALSE)</f>
        <v>R1017</v>
      </c>
      <c r="Q1702" s="9">
        <f>VLOOKUP($A1702,'Hospitalisation Details'!$A$1:$U$2344,20,FALSE)</f>
        <v>30</v>
      </c>
    </row>
    <row r="1703" spans="1:17" ht="15.75" x14ac:dyDescent="0.25">
      <c r="A1703" s="10" t="s">
        <v>669</v>
      </c>
      <c r="B1703" s="7" t="str">
        <f>VLOOKUP($A1703,'Customer Names'!$A$1:$E$2336,4,FALSE)</f>
        <v xml:space="preserve">  Joshua</v>
      </c>
      <c r="C1703" s="7">
        <f>VLOOKUP($A1703,'Medical Examinations'!$A$1:$P$2336,2,FALSE)</f>
        <v>31.065000000000001</v>
      </c>
      <c r="D1703" s="7">
        <f>VLOOKUP($A1703,'Medical Examinations'!$A$1:$P$2336,3,FALSE)</f>
        <v>5.71</v>
      </c>
      <c r="E1703" s="7" t="str">
        <f>VLOOKUP($A1703,'Medical Examinations'!$A$1:$P$2336,13,FALSE)</f>
        <v>No</v>
      </c>
      <c r="F1703" s="7" t="str">
        <f>VLOOKUP($A1703,'Medical Examinations'!$A$1:$P$2336,5,FALSE)</f>
        <v>No</v>
      </c>
      <c r="G1703" s="7" t="str">
        <f>VLOOKUP($A1703,'Medical Examinations'!$A$1:$P$2336,6,FALSE)</f>
        <v>No</v>
      </c>
      <c r="H1703" s="7" t="str">
        <f>VLOOKUP($A1703,'Medical Examinations'!$A$1:$P$2336,12,FALSE)</f>
        <v>0</v>
      </c>
      <c r="I1703" s="7" t="str">
        <f>VLOOKUP($A1703,'Medical Examinations'!$A$1:$P$2336,14,FALSE)</f>
        <v>No</v>
      </c>
      <c r="J1703" s="7" t="str">
        <f>VLOOKUP($A1703,'Medical Examinations'!$A$1:$P$2336,15,FALSE)</f>
        <v>Obesity</v>
      </c>
      <c r="K1703" s="7" t="str">
        <f>VLOOKUP($A1703,'Medical Examinations'!$A$1:$P$2336,16,FALSE)</f>
        <v>Prediabetes</v>
      </c>
      <c r="L1703" s="12">
        <f>VLOOKUP($A1703,'Hospitalisation Details'!$A$1:$U$2344,18,FALSE)</f>
        <v>33425</v>
      </c>
      <c r="M1703" s="21">
        <f>VLOOKUP($A1703,'Hospitalisation Details'!$A$1:$U$2344,21,FALSE)</f>
        <v>5425.02</v>
      </c>
      <c r="N1703" s="9" t="str">
        <f>VLOOKUP($A1703,'Hospitalisation Details'!$A$1:$U$2344,14,FALSE)</f>
        <v>tier - 2</v>
      </c>
      <c r="O1703" s="9" t="str">
        <f>VLOOKUP($A1703,'Hospitalisation Details'!$A$1:$U$2344,15,FALSE)</f>
        <v>tier - 1</v>
      </c>
      <c r="P1703" s="9" t="str">
        <f>VLOOKUP($A1703,'Hospitalisation Details'!$A$1:$U$2344,16,FALSE)</f>
        <v>R1012</v>
      </c>
      <c r="Q1703" s="9">
        <f>VLOOKUP($A1703,'Hospitalisation Details'!$A$1:$U$2344,20,FALSE)</f>
        <v>31</v>
      </c>
    </row>
    <row r="1704" spans="1:17" ht="15.75" x14ac:dyDescent="0.25">
      <c r="A1704" s="10" t="s">
        <v>668</v>
      </c>
      <c r="B1704" s="7" t="str">
        <f>VLOOKUP($A1704,'Customer Names'!$A$1:$E$2336,4,FALSE)</f>
        <v xml:space="preserve">  Josh</v>
      </c>
      <c r="C1704" s="7">
        <f>VLOOKUP($A1704,'Medical Examinations'!$A$1:$P$2336,2,FALSE)</f>
        <v>25.08</v>
      </c>
      <c r="D1704" s="7">
        <f>VLOOKUP($A1704,'Medical Examinations'!$A$1:$P$2336,3,FALSE)</f>
        <v>4.7699999999999996</v>
      </c>
      <c r="E1704" s="7" t="str">
        <f>VLOOKUP($A1704,'Medical Examinations'!$A$1:$P$2336,13,FALSE)</f>
        <v>No</v>
      </c>
      <c r="F1704" s="7" t="str">
        <f>VLOOKUP($A1704,'Medical Examinations'!$A$1:$P$2336,5,FALSE)</f>
        <v>No</v>
      </c>
      <c r="G1704" s="7" t="str">
        <f>VLOOKUP($A1704,'Medical Examinations'!$A$1:$P$2336,6,FALSE)</f>
        <v>No</v>
      </c>
      <c r="H1704" s="7" t="str">
        <f>VLOOKUP($A1704,'Medical Examinations'!$A$1:$P$2336,12,FALSE)</f>
        <v>0</v>
      </c>
      <c r="I1704" s="7" t="str">
        <f>VLOOKUP($A1704,'Medical Examinations'!$A$1:$P$2336,14,FALSE)</f>
        <v>No</v>
      </c>
      <c r="J1704" s="7" t="str">
        <f>VLOOKUP($A1704,'Medical Examinations'!$A$1:$P$2336,15,FALSE)</f>
        <v>Over weight</v>
      </c>
      <c r="K1704" s="7" t="str">
        <f>VLOOKUP($A1704,'Medical Examinations'!$A$1:$P$2336,16,FALSE)</f>
        <v>Normal</v>
      </c>
      <c r="L1704" s="12">
        <f>VLOOKUP($A1704,'Hospitalisation Details'!$A$1:$U$2344,18,FALSE)</f>
        <v>30221</v>
      </c>
      <c r="M1704" s="21">
        <f>VLOOKUP($A1704,'Hospitalisation Details'!$A$1:$U$2344,21,FALSE)</f>
        <v>5415.66</v>
      </c>
      <c r="N1704" s="9" t="str">
        <f>VLOOKUP($A1704,'Hospitalisation Details'!$A$1:$U$2344,14,FALSE)</f>
        <v>tier - 2</v>
      </c>
      <c r="O1704" s="9" t="str">
        <f>VLOOKUP($A1704,'Hospitalisation Details'!$A$1:$U$2344,15,FALSE)</f>
        <v>tier - 3</v>
      </c>
      <c r="P1704" s="9" t="str">
        <f>VLOOKUP($A1704,'Hospitalisation Details'!$A$1:$U$2344,16,FALSE)</f>
        <v>R1013</v>
      </c>
      <c r="Q1704" s="9">
        <f>VLOOKUP($A1704,'Hospitalisation Details'!$A$1:$U$2344,20,FALSE)</f>
        <v>40</v>
      </c>
    </row>
    <row r="1705" spans="1:17" ht="15.75" x14ac:dyDescent="0.25">
      <c r="A1705" s="10" t="s">
        <v>667</v>
      </c>
      <c r="B1705" s="7" t="str">
        <f>VLOOKUP($A1705,'Customer Names'!$A$1:$E$2336,4,FALSE)</f>
        <v xml:space="preserve">  Heather</v>
      </c>
      <c r="C1705" s="7">
        <f>VLOOKUP($A1705,'Medical Examinations'!$A$1:$P$2336,2,FALSE)</f>
        <v>15.2</v>
      </c>
      <c r="D1705" s="7">
        <f>VLOOKUP($A1705,'Medical Examinations'!$A$1:$P$2336,3,FALSE)</f>
        <v>7.81</v>
      </c>
      <c r="E1705" s="7" t="str">
        <f>VLOOKUP($A1705,'Medical Examinations'!$A$1:$P$2336,13,FALSE)</f>
        <v>Yes</v>
      </c>
      <c r="F1705" s="7" t="str">
        <f>VLOOKUP($A1705,'Medical Examinations'!$A$1:$P$2336,5,FALSE)</f>
        <v>No</v>
      </c>
      <c r="G1705" s="7" t="str">
        <f>VLOOKUP($A1705,'Medical Examinations'!$A$1:$P$2336,6,FALSE)</f>
        <v>No</v>
      </c>
      <c r="H1705" s="7">
        <f>VLOOKUP($A1705,'Medical Examinations'!$A$1:$P$2336,12,FALSE)</f>
        <v>1</v>
      </c>
      <c r="I1705" s="7" t="str">
        <f>VLOOKUP($A1705,'Medical Examinations'!$A$1:$P$2336,14,FALSE)</f>
        <v>No</v>
      </c>
      <c r="J1705" s="7" t="str">
        <f>VLOOKUP($A1705,'Medical Examinations'!$A$1:$P$2336,15,FALSE)</f>
        <v>Underweight</v>
      </c>
      <c r="K1705" s="7" t="str">
        <f>VLOOKUP($A1705,'Medical Examinations'!$A$1:$P$2336,16,FALSE)</f>
        <v>Diabetes</v>
      </c>
      <c r="L1705" s="12">
        <f>VLOOKUP($A1705,'Hospitalisation Details'!$A$1:$U$2344,18,FALSE)</f>
        <v>27664</v>
      </c>
      <c r="M1705" s="21">
        <f>VLOOKUP($A1705,'Hospitalisation Details'!$A$1:$U$2344,21,FALSE)</f>
        <v>5411.99</v>
      </c>
      <c r="N1705" s="9" t="str">
        <f>VLOOKUP($A1705,'Hospitalisation Details'!$A$1:$U$2344,14,FALSE)</f>
        <v>tier - 2</v>
      </c>
      <c r="O1705" s="9" t="str">
        <f>VLOOKUP($A1705,'Hospitalisation Details'!$A$1:$U$2344,15,FALSE)</f>
        <v>tier - 3</v>
      </c>
      <c r="P1705" s="9" t="str">
        <f>VLOOKUP($A1705,'Hospitalisation Details'!$A$1:$U$2344,16,FALSE)</f>
        <v>R1012</v>
      </c>
      <c r="Q1705" s="9">
        <f>VLOOKUP($A1705,'Hospitalisation Details'!$A$1:$U$2344,20,FALSE)</f>
        <v>47</v>
      </c>
    </row>
    <row r="1706" spans="1:17" ht="15.75" x14ac:dyDescent="0.25">
      <c r="A1706" s="10" t="s">
        <v>666</v>
      </c>
      <c r="B1706" s="7" t="str">
        <f>VLOOKUP($A1706,'Customer Names'!$A$1:$E$2336,4,FALSE)</f>
        <v xml:space="preserve">  James C</v>
      </c>
      <c r="C1706" s="7">
        <f>VLOOKUP($A1706,'Medical Examinations'!$A$1:$P$2336,2,FALSE)</f>
        <v>22.34</v>
      </c>
      <c r="D1706" s="7">
        <f>VLOOKUP($A1706,'Medical Examinations'!$A$1:$P$2336,3,FALSE)</f>
        <v>5.19</v>
      </c>
      <c r="E1706" s="7" t="str">
        <f>VLOOKUP($A1706,'Medical Examinations'!$A$1:$P$2336,13,FALSE)</f>
        <v>Yes</v>
      </c>
      <c r="F1706" s="7" t="str">
        <f>VLOOKUP($A1706,'Medical Examinations'!$A$1:$P$2336,5,FALSE)</f>
        <v>No</v>
      </c>
      <c r="G1706" s="7" t="str">
        <f>VLOOKUP($A1706,'Medical Examinations'!$A$1:$P$2336,6,FALSE)</f>
        <v>No</v>
      </c>
      <c r="H1706" s="7" t="str">
        <f>VLOOKUP($A1706,'Medical Examinations'!$A$1:$P$2336,12,FALSE)</f>
        <v>0</v>
      </c>
      <c r="I1706" s="7" t="str">
        <f>VLOOKUP($A1706,'Medical Examinations'!$A$1:$P$2336,14,FALSE)</f>
        <v>No</v>
      </c>
      <c r="J1706" s="7" t="str">
        <f>VLOOKUP($A1706,'Medical Examinations'!$A$1:$P$2336,15,FALSE)</f>
        <v>Normal weight</v>
      </c>
      <c r="K1706" s="7" t="str">
        <f>VLOOKUP($A1706,'Medical Examinations'!$A$1:$P$2336,16,FALSE)</f>
        <v>Normal</v>
      </c>
      <c r="L1706" s="12">
        <f>VLOOKUP($A1706,'Hospitalisation Details'!$A$1:$U$2344,18,FALSE)</f>
        <v>31404</v>
      </c>
      <c r="M1706" s="21">
        <f>VLOOKUP($A1706,'Hospitalisation Details'!$A$1:$U$2344,21,FALSE)</f>
        <v>5402.89</v>
      </c>
      <c r="N1706" s="9" t="str">
        <f>VLOOKUP($A1706,'Hospitalisation Details'!$A$1:$U$2344,14,FALSE)</f>
        <v>tier - 2</v>
      </c>
      <c r="O1706" s="9" t="str">
        <f>VLOOKUP($A1706,'Hospitalisation Details'!$A$1:$U$2344,15,FALSE)</f>
        <v>tier - 1</v>
      </c>
      <c r="P1706" s="9" t="str">
        <f>VLOOKUP($A1706,'Hospitalisation Details'!$A$1:$U$2344,16,FALSE)</f>
        <v>R1013</v>
      </c>
      <c r="Q1706" s="9">
        <f>VLOOKUP($A1706,'Hospitalisation Details'!$A$1:$U$2344,20,FALSE)</f>
        <v>37</v>
      </c>
    </row>
    <row r="1707" spans="1:17" ht="15.75" x14ac:dyDescent="0.25">
      <c r="A1707" s="10" t="s">
        <v>665</v>
      </c>
      <c r="B1707" s="7" t="str">
        <f>VLOOKUP($A1707,'Customer Names'!$A$1:$E$2336,4,FALSE)</f>
        <v xml:space="preserve">  Kim</v>
      </c>
      <c r="C1707" s="7">
        <f>VLOOKUP($A1707,'Medical Examinations'!$A$1:$P$2336,2,FALSE)</f>
        <v>40.15</v>
      </c>
      <c r="D1707" s="7">
        <f>VLOOKUP($A1707,'Medical Examinations'!$A$1:$P$2336,3,FALSE)</f>
        <v>5.93</v>
      </c>
      <c r="E1707" s="7" t="str">
        <f>VLOOKUP($A1707,'Medical Examinations'!$A$1:$P$2336,13,FALSE)</f>
        <v>No</v>
      </c>
      <c r="F1707" s="7" t="str">
        <f>VLOOKUP($A1707,'Medical Examinations'!$A$1:$P$2336,5,FALSE)</f>
        <v>No</v>
      </c>
      <c r="G1707" s="7" t="str">
        <f>VLOOKUP($A1707,'Medical Examinations'!$A$1:$P$2336,6,FALSE)</f>
        <v>No</v>
      </c>
      <c r="H1707" s="7">
        <f>VLOOKUP($A1707,'Medical Examinations'!$A$1:$P$2336,12,FALSE)</f>
        <v>1</v>
      </c>
      <c r="I1707" s="7" t="str">
        <f>VLOOKUP($A1707,'Medical Examinations'!$A$1:$P$2336,14,FALSE)</f>
        <v>No</v>
      </c>
      <c r="J1707" s="7" t="str">
        <f>VLOOKUP($A1707,'Medical Examinations'!$A$1:$P$2336,15,FALSE)</f>
        <v>Obesity</v>
      </c>
      <c r="K1707" s="7" t="str">
        <f>VLOOKUP($A1707,'Medical Examinations'!$A$1:$P$2336,16,FALSE)</f>
        <v>Prediabetes</v>
      </c>
      <c r="L1707" s="12">
        <f>VLOOKUP($A1707,'Hospitalisation Details'!$A$1:$U$2344,18,FALSE)</f>
        <v>30895</v>
      </c>
      <c r="M1707" s="21">
        <f>VLOOKUP($A1707,'Hospitalisation Details'!$A$1:$U$2344,21,FALSE)</f>
        <v>5400.98</v>
      </c>
      <c r="N1707" s="9" t="str">
        <f>VLOOKUP($A1707,'Hospitalisation Details'!$A$1:$U$2344,14,FALSE)</f>
        <v>tier - 2</v>
      </c>
      <c r="O1707" s="9" t="str">
        <f>VLOOKUP($A1707,'Hospitalisation Details'!$A$1:$U$2344,15,FALSE)</f>
        <v>tier - 2</v>
      </c>
      <c r="P1707" s="9" t="str">
        <f>VLOOKUP($A1707,'Hospitalisation Details'!$A$1:$U$2344,16,FALSE)</f>
        <v>R1013</v>
      </c>
      <c r="Q1707" s="9">
        <f>VLOOKUP($A1707,'Hospitalisation Details'!$A$1:$U$2344,20,FALSE)</f>
        <v>38</v>
      </c>
    </row>
    <row r="1708" spans="1:17" ht="15.75" x14ac:dyDescent="0.25">
      <c r="A1708" s="10" t="s">
        <v>664</v>
      </c>
      <c r="B1708" s="7" t="str">
        <f>VLOOKUP($A1708,'Customer Names'!$A$1:$E$2336,4,FALSE)</f>
        <v xml:space="preserve">  Marie E</v>
      </c>
      <c r="C1708" s="7">
        <f>VLOOKUP($A1708,'Medical Examinations'!$A$1:$P$2336,2,FALSE)</f>
        <v>37.729999999999997</v>
      </c>
      <c r="D1708" s="7">
        <f>VLOOKUP($A1708,'Medical Examinations'!$A$1:$P$2336,3,FALSE)</f>
        <v>6.29</v>
      </c>
      <c r="E1708" s="7" t="str">
        <f>VLOOKUP($A1708,'Medical Examinations'!$A$1:$P$2336,13,FALSE)</f>
        <v>No</v>
      </c>
      <c r="F1708" s="7" t="str">
        <f>VLOOKUP($A1708,'Medical Examinations'!$A$1:$P$2336,5,FALSE)</f>
        <v>No</v>
      </c>
      <c r="G1708" s="7" t="str">
        <f>VLOOKUP($A1708,'Medical Examinations'!$A$1:$P$2336,6,FALSE)</f>
        <v>No</v>
      </c>
      <c r="H1708" s="7">
        <f>VLOOKUP($A1708,'Medical Examinations'!$A$1:$P$2336,12,FALSE)</f>
        <v>1</v>
      </c>
      <c r="I1708" s="7" t="str">
        <f>VLOOKUP($A1708,'Medical Examinations'!$A$1:$P$2336,14,FALSE)</f>
        <v>No</v>
      </c>
      <c r="J1708" s="7" t="str">
        <f>VLOOKUP($A1708,'Medical Examinations'!$A$1:$P$2336,15,FALSE)</f>
        <v>Obesity</v>
      </c>
      <c r="K1708" s="7" t="str">
        <f>VLOOKUP($A1708,'Medical Examinations'!$A$1:$P$2336,16,FALSE)</f>
        <v>Prediabetes</v>
      </c>
      <c r="L1708" s="12">
        <f>VLOOKUP($A1708,'Hospitalisation Details'!$A$1:$U$2344,18,FALSE)</f>
        <v>30928</v>
      </c>
      <c r="M1708" s="21">
        <f>VLOOKUP($A1708,'Hospitalisation Details'!$A$1:$U$2344,21,FALSE)</f>
        <v>5397.62</v>
      </c>
      <c r="N1708" s="9" t="str">
        <f>VLOOKUP($A1708,'Hospitalisation Details'!$A$1:$U$2344,14,FALSE)</f>
        <v>tier - 2</v>
      </c>
      <c r="O1708" s="9" t="str">
        <f>VLOOKUP($A1708,'Hospitalisation Details'!$A$1:$U$2344,15,FALSE)</f>
        <v>tier - 2</v>
      </c>
      <c r="P1708" s="9" t="str">
        <f>VLOOKUP($A1708,'Hospitalisation Details'!$A$1:$U$2344,16,FALSE)</f>
        <v>R1013</v>
      </c>
      <c r="Q1708" s="9">
        <f>VLOOKUP($A1708,'Hospitalisation Details'!$A$1:$U$2344,20,FALSE)</f>
        <v>38</v>
      </c>
    </row>
    <row r="1709" spans="1:17" ht="15.75" x14ac:dyDescent="0.25">
      <c r="A1709" s="10" t="s">
        <v>663</v>
      </c>
      <c r="B1709" s="7" t="str">
        <f>VLOOKUP($A1709,'Customer Names'!$A$1:$E$2336,4,FALSE)</f>
        <v xml:space="preserve">  Dariusz</v>
      </c>
      <c r="C1709" s="7">
        <f>VLOOKUP($A1709,'Medical Examinations'!$A$1:$P$2336,2,FALSE)</f>
        <v>25.35</v>
      </c>
      <c r="D1709" s="7">
        <f>VLOOKUP($A1709,'Medical Examinations'!$A$1:$P$2336,3,FALSE)</f>
        <v>4.9000000000000004</v>
      </c>
      <c r="E1709" s="7" t="str">
        <f>VLOOKUP($A1709,'Medical Examinations'!$A$1:$P$2336,13,FALSE)</f>
        <v>No</v>
      </c>
      <c r="F1709" s="7" t="str">
        <f>VLOOKUP($A1709,'Medical Examinations'!$A$1:$P$2336,5,FALSE)</f>
        <v>No</v>
      </c>
      <c r="G1709" s="7" t="str">
        <f>VLOOKUP($A1709,'Medical Examinations'!$A$1:$P$2336,6,FALSE)</f>
        <v>No</v>
      </c>
      <c r="H1709" s="7" t="str">
        <f>VLOOKUP($A1709,'Medical Examinations'!$A$1:$P$2336,12,FALSE)</f>
        <v>0</v>
      </c>
      <c r="I1709" s="7" t="str">
        <f>VLOOKUP($A1709,'Medical Examinations'!$A$1:$P$2336,14,FALSE)</f>
        <v>No</v>
      </c>
      <c r="J1709" s="7" t="str">
        <f>VLOOKUP($A1709,'Medical Examinations'!$A$1:$P$2336,15,FALSE)</f>
        <v>Over weight</v>
      </c>
      <c r="K1709" s="7" t="str">
        <f>VLOOKUP($A1709,'Medical Examinations'!$A$1:$P$2336,16,FALSE)</f>
        <v>Normal</v>
      </c>
      <c r="L1709" s="12">
        <f>VLOOKUP($A1709,'Hospitalisation Details'!$A$1:$U$2344,18,FALSE)</f>
        <v>32818</v>
      </c>
      <c r="M1709" s="21">
        <f>VLOOKUP($A1709,'Hospitalisation Details'!$A$1:$U$2344,21,FALSE)</f>
        <v>5396.44</v>
      </c>
      <c r="N1709" s="9" t="str">
        <f>VLOOKUP($A1709,'Hospitalisation Details'!$A$1:$U$2344,14,FALSE)</f>
        <v>tier - 2</v>
      </c>
      <c r="O1709" s="9" t="str">
        <f>VLOOKUP($A1709,'Hospitalisation Details'!$A$1:$U$2344,15,FALSE)</f>
        <v>tier - 3</v>
      </c>
      <c r="P1709" s="9" t="str">
        <f>VLOOKUP($A1709,'Hospitalisation Details'!$A$1:$U$2344,16,FALSE)</f>
        <v>R1013</v>
      </c>
      <c r="Q1709" s="9">
        <f>VLOOKUP($A1709,'Hospitalisation Details'!$A$1:$U$2344,20,FALSE)</f>
        <v>33</v>
      </c>
    </row>
    <row r="1710" spans="1:17" ht="15.75" x14ac:dyDescent="0.25">
      <c r="A1710" s="10" t="s">
        <v>662</v>
      </c>
      <c r="B1710" s="7" t="str">
        <f>VLOOKUP($A1710,'Customer Names'!$A$1:$E$2336,4,FALSE)</f>
        <v xml:space="preserve">  Jessica E</v>
      </c>
      <c r="C1710" s="7">
        <f>VLOOKUP($A1710,'Medical Examinations'!$A$1:$P$2336,2,FALSE)</f>
        <v>26.41</v>
      </c>
      <c r="D1710" s="7">
        <f>VLOOKUP($A1710,'Medical Examinations'!$A$1:$P$2336,3,FALSE)</f>
        <v>5.07</v>
      </c>
      <c r="E1710" s="7" t="str">
        <f>VLOOKUP($A1710,'Medical Examinations'!$A$1:$P$2336,13,FALSE)</f>
        <v>Yes</v>
      </c>
      <c r="F1710" s="7" t="str">
        <f>VLOOKUP($A1710,'Medical Examinations'!$A$1:$P$2336,5,FALSE)</f>
        <v>No</v>
      </c>
      <c r="G1710" s="7" t="str">
        <f>VLOOKUP($A1710,'Medical Examinations'!$A$1:$P$2336,6,FALSE)</f>
        <v>No</v>
      </c>
      <c r="H1710" s="7">
        <f>VLOOKUP($A1710,'Medical Examinations'!$A$1:$P$2336,12,FALSE)</f>
        <v>1</v>
      </c>
      <c r="I1710" s="7" t="str">
        <f>VLOOKUP($A1710,'Medical Examinations'!$A$1:$P$2336,14,FALSE)</f>
        <v>No</v>
      </c>
      <c r="J1710" s="7" t="str">
        <f>VLOOKUP($A1710,'Medical Examinations'!$A$1:$P$2336,15,FALSE)</f>
        <v>Over weight</v>
      </c>
      <c r="K1710" s="7" t="str">
        <f>VLOOKUP($A1710,'Medical Examinations'!$A$1:$P$2336,16,FALSE)</f>
        <v>Normal</v>
      </c>
      <c r="L1710" s="12">
        <f>VLOOKUP($A1710,'Hospitalisation Details'!$A$1:$U$2344,18,FALSE)</f>
        <v>32363</v>
      </c>
      <c r="M1710" s="21">
        <f>VLOOKUP($A1710,'Hospitalisation Details'!$A$1:$U$2344,21,FALSE)</f>
        <v>5385.34</v>
      </c>
      <c r="N1710" s="9" t="str">
        <f>VLOOKUP($A1710,'Hospitalisation Details'!$A$1:$U$2344,14,FALSE)</f>
        <v>tier - 2</v>
      </c>
      <c r="O1710" s="9" t="str">
        <f>VLOOKUP($A1710,'Hospitalisation Details'!$A$1:$U$2344,15,FALSE)</f>
        <v>tier - 3</v>
      </c>
      <c r="P1710" s="9" t="str">
        <f>VLOOKUP($A1710,'Hospitalisation Details'!$A$1:$U$2344,16,FALSE)</f>
        <v>R1012</v>
      </c>
      <c r="Q1710" s="9">
        <f>VLOOKUP($A1710,'Hospitalisation Details'!$A$1:$U$2344,20,FALSE)</f>
        <v>34</v>
      </c>
    </row>
    <row r="1711" spans="1:17" ht="15.75" x14ac:dyDescent="0.25">
      <c r="A1711" s="10" t="s">
        <v>661</v>
      </c>
      <c r="B1711" s="7" t="str">
        <f>VLOOKUP($A1711,'Customer Names'!$A$1:$E$2336,4,FALSE)</f>
        <v xml:space="preserve">  Kristen</v>
      </c>
      <c r="C1711" s="7">
        <f>VLOOKUP($A1711,'Medical Examinations'!$A$1:$P$2336,2,FALSE)</f>
        <v>27.6</v>
      </c>
      <c r="D1711" s="7">
        <f>VLOOKUP($A1711,'Medical Examinations'!$A$1:$P$2336,3,FALSE)</f>
        <v>5.33</v>
      </c>
      <c r="E1711" s="7" t="str">
        <f>VLOOKUP($A1711,'Medical Examinations'!$A$1:$P$2336,13,FALSE)</f>
        <v>No</v>
      </c>
      <c r="F1711" s="7" t="str">
        <f>VLOOKUP($A1711,'Medical Examinations'!$A$1:$P$2336,5,FALSE)</f>
        <v>No</v>
      </c>
      <c r="G1711" s="7" t="str">
        <f>VLOOKUP($A1711,'Medical Examinations'!$A$1:$P$2336,6,FALSE)</f>
        <v>No</v>
      </c>
      <c r="H1711" s="7">
        <f>VLOOKUP($A1711,'Medical Examinations'!$A$1:$P$2336,12,FALSE)</f>
        <v>1</v>
      </c>
      <c r="I1711" s="7" t="str">
        <f>VLOOKUP($A1711,'Medical Examinations'!$A$1:$P$2336,14,FALSE)</f>
        <v>No</v>
      </c>
      <c r="J1711" s="7" t="str">
        <f>VLOOKUP($A1711,'Medical Examinations'!$A$1:$P$2336,15,FALSE)</f>
        <v>Over weight</v>
      </c>
      <c r="K1711" s="7" t="str">
        <f>VLOOKUP($A1711,'Medical Examinations'!$A$1:$P$2336,16,FALSE)</f>
        <v>Normal</v>
      </c>
      <c r="L1711" s="12">
        <f>VLOOKUP($A1711,'Hospitalisation Details'!$A$1:$U$2344,18,FALSE)</f>
        <v>30834</v>
      </c>
      <c r="M1711" s="21">
        <f>VLOOKUP($A1711,'Hospitalisation Details'!$A$1:$U$2344,21,FALSE)</f>
        <v>5383.54</v>
      </c>
      <c r="N1711" s="9" t="str">
        <f>VLOOKUP($A1711,'Hospitalisation Details'!$A$1:$U$2344,14,FALSE)</f>
        <v>tier - 2</v>
      </c>
      <c r="O1711" s="9" t="str">
        <f>VLOOKUP($A1711,'Hospitalisation Details'!$A$1:$U$2344,15,FALSE)</f>
        <v>tier - 3</v>
      </c>
      <c r="P1711" s="9" t="str">
        <f>VLOOKUP($A1711,'Hospitalisation Details'!$A$1:$U$2344,16,FALSE)</f>
        <v>R1011</v>
      </c>
      <c r="Q1711" s="9">
        <f>VLOOKUP($A1711,'Hospitalisation Details'!$A$1:$U$2344,20,FALSE)</f>
        <v>39</v>
      </c>
    </row>
    <row r="1712" spans="1:17" ht="15.75" x14ac:dyDescent="0.25">
      <c r="A1712" s="10" t="s">
        <v>660</v>
      </c>
      <c r="B1712" s="7" t="str">
        <f>VLOOKUP($A1712,'Customer Names'!$A$1:$E$2336,4,FALSE)</f>
        <v xml:space="preserve">  Jose Guadalupe P</v>
      </c>
      <c r="C1712" s="7">
        <f>VLOOKUP($A1712,'Medical Examinations'!$A$1:$P$2336,2,FALSE)</f>
        <v>33.82</v>
      </c>
      <c r="D1712" s="7">
        <f>VLOOKUP($A1712,'Medical Examinations'!$A$1:$P$2336,3,FALSE)</f>
        <v>8.93</v>
      </c>
      <c r="E1712" s="7" t="str">
        <f>VLOOKUP($A1712,'Medical Examinations'!$A$1:$P$2336,13,FALSE)</f>
        <v>Yes</v>
      </c>
      <c r="F1712" s="7" t="str">
        <f>VLOOKUP($A1712,'Medical Examinations'!$A$1:$P$2336,5,FALSE)</f>
        <v>No</v>
      </c>
      <c r="G1712" s="7" t="str">
        <f>VLOOKUP($A1712,'Medical Examinations'!$A$1:$P$2336,6,FALSE)</f>
        <v>No</v>
      </c>
      <c r="H1712" s="7">
        <f>VLOOKUP($A1712,'Medical Examinations'!$A$1:$P$2336,12,FALSE)</f>
        <v>1</v>
      </c>
      <c r="I1712" s="7" t="str">
        <f>VLOOKUP($A1712,'Medical Examinations'!$A$1:$P$2336,14,FALSE)</f>
        <v>No</v>
      </c>
      <c r="J1712" s="7" t="str">
        <f>VLOOKUP($A1712,'Medical Examinations'!$A$1:$P$2336,15,FALSE)</f>
        <v>Obesity</v>
      </c>
      <c r="K1712" s="7" t="str">
        <f>VLOOKUP($A1712,'Medical Examinations'!$A$1:$P$2336,16,FALSE)</f>
        <v>Diabetes</v>
      </c>
      <c r="L1712" s="12">
        <f>VLOOKUP($A1712,'Hospitalisation Details'!$A$1:$U$2344,18,FALSE)</f>
        <v>31615</v>
      </c>
      <c r="M1712" s="21">
        <f>VLOOKUP($A1712,'Hospitalisation Details'!$A$1:$U$2344,21,FALSE)</f>
        <v>5377.46</v>
      </c>
      <c r="N1712" s="9" t="str">
        <f>VLOOKUP($A1712,'Hospitalisation Details'!$A$1:$U$2344,14,FALSE)</f>
        <v>tier - 2</v>
      </c>
      <c r="O1712" s="9" t="str">
        <f>VLOOKUP($A1712,'Hospitalisation Details'!$A$1:$U$2344,15,FALSE)</f>
        <v>tier - 3</v>
      </c>
      <c r="P1712" s="9" t="str">
        <f>VLOOKUP($A1712,'Hospitalisation Details'!$A$1:$U$2344,16,FALSE)</f>
        <v>R1012</v>
      </c>
      <c r="Q1712" s="9">
        <f>VLOOKUP($A1712,'Hospitalisation Details'!$A$1:$U$2344,20,FALSE)</f>
        <v>36</v>
      </c>
    </row>
    <row r="1713" spans="1:17" ht="15.75" x14ac:dyDescent="0.25">
      <c r="A1713" s="10" t="s">
        <v>659</v>
      </c>
      <c r="B1713" s="7" t="str">
        <f>VLOOKUP($A1713,'Customer Names'!$A$1:$E$2336,4,FALSE)</f>
        <v xml:space="preserve">  Cynthia</v>
      </c>
      <c r="C1713" s="7">
        <f>VLOOKUP($A1713,'Medical Examinations'!$A$1:$P$2336,2,FALSE)</f>
        <v>32.9</v>
      </c>
      <c r="D1713" s="7">
        <f>VLOOKUP($A1713,'Medical Examinations'!$A$1:$P$2336,3,FALSE)</f>
        <v>4.3499999999999996</v>
      </c>
      <c r="E1713" s="7" t="str">
        <f>VLOOKUP($A1713,'Medical Examinations'!$A$1:$P$2336,13,FALSE)</f>
        <v>No</v>
      </c>
      <c r="F1713" s="7" t="str">
        <f>VLOOKUP($A1713,'Medical Examinations'!$A$1:$P$2336,5,FALSE)</f>
        <v>No</v>
      </c>
      <c r="G1713" s="7" t="str">
        <f>VLOOKUP($A1713,'Medical Examinations'!$A$1:$P$2336,6,FALSE)</f>
        <v>No</v>
      </c>
      <c r="H1713" s="7" t="str">
        <f>VLOOKUP($A1713,'Medical Examinations'!$A$1:$P$2336,12,FALSE)</f>
        <v>0</v>
      </c>
      <c r="I1713" s="7" t="str">
        <f>VLOOKUP($A1713,'Medical Examinations'!$A$1:$P$2336,14,FALSE)</f>
        <v>No</v>
      </c>
      <c r="J1713" s="7" t="str">
        <f>VLOOKUP($A1713,'Medical Examinations'!$A$1:$P$2336,15,FALSE)</f>
        <v>Obesity</v>
      </c>
      <c r="K1713" s="7" t="str">
        <f>VLOOKUP($A1713,'Medical Examinations'!$A$1:$P$2336,16,FALSE)</f>
        <v>Normal</v>
      </c>
      <c r="L1713" s="12">
        <f>VLOOKUP($A1713,'Hospitalisation Details'!$A$1:$U$2344,18,FALSE)</f>
        <v>32830</v>
      </c>
      <c r="M1713" s="21">
        <f>VLOOKUP($A1713,'Hospitalisation Details'!$A$1:$U$2344,21,FALSE)</f>
        <v>5375.04</v>
      </c>
      <c r="N1713" s="9" t="str">
        <f>VLOOKUP($A1713,'Hospitalisation Details'!$A$1:$U$2344,14,FALSE)</f>
        <v>tier - 2</v>
      </c>
      <c r="O1713" s="9" t="str">
        <f>VLOOKUP($A1713,'Hospitalisation Details'!$A$1:$U$2344,15,FALSE)</f>
        <v>tier - 1</v>
      </c>
      <c r="P1713" s="9" t="str">
        <f>VLOOKUP($A1713,'Hospitalisation Details'!$A$1:$U$2344,16,FALSE)</f>
        <v>R1011</v>
      </c>
      <c r="Q1713" s="9">
        <f>VLOOKUP($A1713,'Hospitalisation Details'!$A$1:$U$2344,20,FALSE)</f>
        <v>33</v>
      </c>
    </row>
    <row r="1714" spans="1:17" ht="15.75" x14ac:dyDescent="0.25">
      <c r="A1714" s="10" t="s">
        <v>658</v>
      </c>
      <c r="B1714" s="7" t="str">
        <f>VLOOKUP($A1714,'Customer Names'!$A$1:$E$2336,4,FALSE)</f>
        <v xml:space="preserve">  Tyler</v>
      </c>
      <c r="C1714" s="7">
        <f>VLOOKUP($A1714,'Medical Examinations'!$A$1:$P$2336,2,FALSE)</f>
        <v>30.875</v>
      </c>
      <c r="D1714" s="7">
        <f>VLOOKUP($A1714,'Medical Examinations'!$A$1:$P$2336,3,FALSE)</f>
        <v>9.5399999999999991</v>
      </c>
      <c r="E1714" s="7" t="str">
        <f>VLOOKUP($A1714,'Medical Examinations'!$A$1:$P$2336,13,FALSE)</f>
        <v>Yes</v>
      </c>
      <c r="F1714" s="7" t="str">
        <f>VLOOKUP($A1714,'Medical Examinations'!$A$1:$P$2336,5,FALSE)</f>
        <v>No</v>
      </c>
      <c r="G1714" s="7" t="str">
        <f>VLOOKUP($A1714,'Medical Examinations'!$A$1:$P$2336,6,FALSE)</f>
        <v>No</v>
      </c>
      <c r="H1714" s="7">
        <f>VLOOKUP($A1714,'Medical Examinations'!$A$1:$P$2336,12,FALSE)</f>
        <v>1</v>
      </c>
      <c r="I1714" s="7" t="str">
        <f>VLOOKUP($A1714,'Medical Examinations'!$A$1:$P$2336,14,FALSE)</f>
        <v>No</v>
      </c>
      <c r="J1714" s="7" t="str">
        <f>VLOOKUP($A1714,'Medical Examinations'!$A$1:$P$2336,15,FALSE)</f>
        <v>Obesity</v>
      </c>
      <c r="K1714" s="7" t="str">
        <f>VLOOKUP($A1714,'Medical Examinations'!$A$1:$P$2336,16,FALSE)</f>
        <v>Diabetes</v>
      </c>
      <c r="L1714" s="12">
        <f>VLOOKUP($A1714,'Hospitalisation Details'!$A$1:$U$2344,18,FALSE)</f>
        <v>31564</v>
      </c>
      <c r="M1714" s="21">
        <f>VLOOKUP($A1714,'Hospitalisation Details'!$A$1:$U$2344,21,FALSE)</f>
        <v>5373.36</v>
      </c>
      <c r="N1714" s="9" t="str">
        <f>VLOOKUP($A1714,'Hospitalisation Details'!$A$1:$U$2344,14,FALSE)</f>
        <v>tier - 2</v>
      </c>
      <c r="O1714" s="9" t="str">
        <f>VLOOKUP($A1714,'Hospitalisation Details'!$A$1:$U$2344,15,FALSE)</f>
        <v>tier - 2</v>
      </c>
      <c r="P1714" s="9" t="str">
        <f>VLOOKUP($A1714,'Hospitalisation Details'!$A$1:$U$2344,16,FALSE)</f>
        <v>R1012</v>
      </c>
      <c r="Q1714" s="9">
        <f>VLOOKUP($A1714,'Hospitalisation Details'!$A$1:$U$2344,20,FALSE)</f>
        <v>37</v>
      </c>
    </row>
    <row r="1715" spans="1:17" ht="15.75" x14ac:dyDescent="0.25">
      <c r="A1715" s="10" t="s">
        <v>657</v>
      </c>
      <c r="B1715" s="7" t="str">
        <f>VLOOKUP($A1715,'Customer Names'!$A$1:$E$2336,4,FALSE)</f>
        <v xml:space="preserve">  Holly J</v>
      </c>
      <c r="C1715" s="7">
        <f>VLOOKUP($A1715,'Medical Examinations'!$A$1:$P$2336,2,FALSE)</f>
        <v>32.64</v>
      </c>
      <c r="D1715" s="7">
        <f>VLOOKUP($A1715,'Medical Examinations'!$A$1:$P$2336,3,FALSE)</f>
        <v>5.91</v>
      </c>
      <c r="E1715" s="7" t="str">
        <f>VLOOKUP($A1715,'Medical Examinations'!$A$1:$P$2336,13,FALSE)</f>
        <v>No</v>
      </c>
      <c r="F1715" s="7" t="str">
        <f>VLOOKUP($A1715,'Medical Examinations'!$A$1:$P$2336,5,FALSE)</f>
        <v>No</v>
      </c>
      <c r="G1715" s="7" t="str">
        <f>VLOOKUP($A1715,'Medical Examinations'!$A$1:$P$2336,6,FALSE)</f>
        <v>No</v>
      </c>
      <c r="H1715" s="7" t="str">
        <f>VLOOKUP($A1715,'Medical Examinations'!$A$1:$P$2336,12,FALSE)</f>
        <v>0</v>
      </c>
      <c r="I1715" s="7" t="str">
        <f>VLOOKUP($A1715,'Medical Examinations'!$A$1:$P$2336,14,FALSE)</f>
        <v>No</v>
      </c>
      <c r="J1715" s="7" t="str">
        <f>VLOOKUP($A1715,'Medical Examinations'!$A$1:$P$2336,15,FALSE)</f>
        <v>Obesity</v>
      </c>
      <c r="K1715" s="7" t="str">
        <f>VLOOKUP($A1715,'Medical Examinations'!$A$1:$P$2336,16,FALSE)</f>
        <v>Prediabetes</v>
      </c>
      <c r="L1715" s="12">
        <f>VLOOKUP($A1715,'Hospitalisation Details'!$A$1:$U$2344,18,FALSE)</f>
        <v>34675</v>
      </c>
      <c r="M1715" s="21">
        <f>VLOOKUP($A1715,'Hospitalisation Details'!$A$1:$U$2344,21,FALSE)</f>
        <v>5364.66</v>
      </c>
      <c r="N1715" s="9" t="str">
        <f>VLOOKUP($A1715,'Hospitalisation Details'!$A$1:$U$2344,14,FALSE)</f>
        <v>tier - 2</v>
      </c>
      <c r="O1715" s="9" t="str">
        <f>VLOOKUP($A1715,'Hospitalisation Details'!$A$1:$U$2344,15,FALSE)</f>
        <v>tier - 1</v>
      </c>
      <c r="P1715" s="9" t="str">
        <f>VLOOKUP($A1715,'Hospitalisation Details'!$A$1:$U$2344,16,FALSE)</f>
        <v>R1011</v>
      </c>
      <c r="Q1715" s="9">
        <f>VLOOKUP($A1715,'Hospitalisation Details'!$A$1:$U$2344,20,FALSE)</f>
        <v>28</v>
      </c>
    </row>
    <row r="1716" spans="1:17" ht="15.75" x14ac:dyDescent="0.25">
      <c r="A1716" s="10" t="s">
        <v>656</v>
      </c>
      <c r="B1716" s="7" t="str">
        <f>VLOOKUP($A1716,'Customer Names'!$A$1:$E$2336,4,FALSE)</f>
        <v xml:space="preserve">  Kristen</v>
      </c>
      <c r="C1716" s="7">
        <f>VLOOKUP($A1716,'Medical Examinations'!$A$1:$P$2336,2,FALSE)</f>
        <v>22.135000000000002</v>
      </c>
      <c r="D1716" s="7">
        <f>VLOOKUP($A1716,'Medical Examinations'!$A$1:$P$2336,3,FALSE)</f>
        <v>5.0999999999999996</v>
      </c>
      <c r="E1716" s="7" t="str">
        <f>VLOOKUP($A1716,'Medical Examinations'!$A$1:$P$2336,13,FALSE)</f>
        <v>No</v>
      </c>
      <c r="F1716" s="7" t="str">
        <f>VLOOKUP($A1716,'Medical Examinations'!$A$1:$P$2336,5,FALSE)</f>
        <v>No</v>
      </c>
      <c r="G1716" s="7" t="str">
        <f>VLOOKUP($A1716,'Medical Examinations'!$A$1:$P$2336,6,FALSE)</f>
        <v>No</v>
      </c>
      <c r="H1716" s="7" t="str">
        <f>VLOOKUP($A1716,'Medical Examinations'!$A$1:$P$2336,12,FALSE)</f>
        <v>0</v>
      </c>
      <c r="I1716" s="7" t="str">
        <f>VLOOKUP($A1716,'Medical Examinations'!$A$1:$P$2336,14,FALSE)</f>
        <v>No</v>
      </c>
      <c r="J1716" s="7" t="str">
        <f>VLOOKUP($A1716,'Medical Examinations'!$A$1:$P$2336,15,FALSE)</f>
        <v>Normal weight</v>
      </c>
      <c r="K1716" s="7" t="str">
        <f>VLOOKUP($A1716,'Medical Examinations'!$A$1:$P$2336,16,FALSE)</f>
        <v>Normal</v>
      </c>
      <c r="L1716" s="12">
        <f>VLOOKUP($A1716,'Hospitalisation Details'!$A$1:$U$2344,18,FALSE)</f>
        <v>32819</v>
      </c>
      <c r="M1716" s="21">
        <f>VLOOKUP($A1716,'Hospitalisation Details'!$A$1:$U$2344,21,FALSE)</f>
        <v>5354.07</v>
      </c>
      <c r="N1716" s="9" t="str">
        <f>VLOOKUP($A1716,'Hospitalisation Details'!$A$1:$U$2344,14,FALSE)</f>
        <v>tier - 2</v>
      </c>
      <c r="O1716" s="9" t="str">
        <f>VLOOKUP($A1716,'Hospitalisation Details'!$A$1:$U$2344,15,FALSE)</f>
        <v>tier - 3</v>
      </c>
      <c r="P1716" s="9" t="str">
        <f>VLOOKUP($A1716,'Hospitalisation Details'!$A$1:$U$2344,16,FALSE)</f>
        <v>R1024</v>
      </c>
      <c r="Q1716" s="9">
        <f>VLOOKUP($A1716,'Hospitalisation Details'!$A$1:$U$2344,20,FALSE)</f>
        <v>33</v>
      </c>
    </row>
    <row r="1717" spans="1:17" ht="15.75" x14ac:dyDescent="0.25">
      <c r="A1717" s="10" t="s">
        <v>655</v>
      </c>
      <c r="B1717" s="7" t="str">
        <f>VLOOKUP($A1717,'Customer Names'!$A$1:$E$2336,4,FALSE)</f>
        <v xml:space="preserve">  Thomas</v>
      </c>
      <c r="C1717" s="7">
        <f>VLOOKUP($A1717,'Medical Examinations'!$A$1:$P$2336,2,FALSE)</f>
        <v>16.53</v>
      </c>
      <c r="D1717" s="7">
        <f>VLOOKUP($A1717,'Medical Examinations'!$A$1:$P$2336,3,FALSE)</f>
        <v>5.08</v>
      </c>
      <c r="E1717" s="7" t="str">
        <f>VLOOKUP($A1717,'Medical Examinations'!$A$1:$P$2336,13,FALSE)</f>
        <v>No</v>
      </c>
      <c r="F1717" s="7" t="str">
        <f>VLOOKUP($A1717,'Medical Examinations'!$A$1:$P$2336,5,FALSE)</f>
        <v>No</v>
      </c>
      <c r="G1717" s="7" t="str">
        <f>VLOOKUP($A1717,'Medical Examinations'!$A$1:$P$2336,6,FALSE)</f>
        <v>No</v>
      </c>
      <c r="H1717" s="7">
        <f>VLOOKUP($A1717,'Medical Examinations'!$A$1:$P$2336,12,FALSE)</f>
        <v>2</v>
      </c>
      <c r="I1717" s="7" t="str">
        <f>VLOOKUP($A1717,'Medical Examinations'!$A$1:$P$2336,14,FALSE)</f>
        <v>No</v>
      </c>
      <c r="J1717" s="7" t="str">
        <f>VLOOKUP($A1717,'Medical Examinations'!$A$1:$P$2336,15,FALSE)</f>
        <v>Underweight</v>
      </c>
      <c r="K1717" s="7" t="str">
        <f>VLOOKUP($A1717,'Medical Examinations'!$A$1:$P$2336,16,FALSE)</f>
        <v>Normal</v>
      </c>
      <c r="L1717" s="12">
        <f>VLOOKUP($A1717,'Hospitalisation Details'!$A$1:$U$2344,18,FALSE)</f>
        <v>26648</v>
      </c>
      <c r="M1717" s="21">
        <f>VLOOKUP($A1717,'Hospitalisation Details'!$A$1:$U$2344,21,FALSE)</f>
        <v>5344.81</v>
      </c>
      <c r="N1717" s="9" t="str">
        <f>VLOOKUP($A1717,'Hospitalisation Details'!$A$1:$U$2344,14,FALSE)</f>
        <v>tier - 2</v>
      </c>
      <c r="O1717" s="9" t="str">
        <f>VLOOKUP($A1717,'Hospitalisation Details'!$A$1:$U$2344,15,FALSE)</f>
        <v>tier - 3</v>
      </c>
      <c r="P1717" s="9" t="str">
        <f>VLOOKUP($A1717,'Hospitalisation Details'!$A$1:$U$2344,16,FALSE)</f>
        <v>R1013</v>
      </c>
      <c r="Q1717" s="9">
        <f>VLOOKUP($A1717,'Hospitalisation Details'!$A$1:$U$2344,20,FALSE)</f>
        <v>50</v>
      </c>
    </row>
    <row r="1718" spans="1:17" ht="15.75" x14ac:dyDescent="0.25">
      <c r="A1718" s="10" t="s">
        <v>654</v>
      </c>
      <c r="B1718" s="7" t="str">
        <f>VLOOKUP($A1718,'Customer Names'!$A$1:$E$2336,4,FALSE)</f>
        <v xml:space="preserve">  Tricity M</v>
      </c>
      <c r="C1718" s="7">
        <f>VLOOKUP($A1718,'Medical Examinations'!$A$1:$P$2336,2,FALSE)</f>
        <v>32.774999999999999</v>
      </c>
      <c r="D1718" s="7">
        <f>VLOOKUP($A1718,'Medical Examinations'!$A$1:$P$2336,3,FALSE)</f>
        <v>4.75</v>
      </c>
      <c r="E1718" s="7" t="str">
        <f>VLOOKUP($A1718,'Medical Examinations'!$A$1:$P$2336,13,FALSE)</f>
        <v>No</v>
      </c>
      <c r="F1718" s="7" t="str">
        <f>VLOOKUP($A1718,'Medical Examinations'!$A$1:$P$2336,5,FALSE)</f>
        <v>No</v>
      </c>
      <c r="G1718" s="7" t="str">
        <f>VLOOKUP($A1718,'Medical Examinations'!$A$1:$P$2336,6,FALSE)</f>
        <v>No</v>
      </c>
      <c r="H1718" s="7" t="str">
        <f>VLOOKUP($A1718,'Medical Examinations'!$A$1:$P$2336,12,FALSE)</f>
        <v>0</v>
      </c>
      <c r="I1718" s="7" t="str">
        <f>VLOOKUP($A1718,'Medical Examinations'!$A$1:$P$2336,14,FALSE)</f>
        <v>No</v>
      </c>
      <c r="J1718" s="7" t="str">
        <f>VLOOKUP($A1718,'Medical Examinations'!$A$1:$P$2336,15,FALSE)</f>
        <v>Obesity</v>
      </c>
      <c r="K1718" s="7" t="str">
        <f>VLOOKUP($A1718,'Medical Examinations'!$A$1:$P$2336,16,FALSE)</f>
        <v>Normal</v>
      </c>
      <c r="L1718" s="12">
        <f>VLOOKUP($A1718,'Hospitalisation Details'!$A$1:$U$2344,18,FALSE)</f>
        <v>33478</v>
      </c>
      <c r="M1718" s="21">
        <f>VLOOKUP($A1718,'Hospitalisation Details'!$A$1:$U$2344,21,FALSE)</f>
        <v>5327.4</v>
      </c>
      <c r="N1718" s="9" t="str">
        <f>VLOOKUP($A1718,'Hospitalisation Details'!$A$1:$U$2344,14,FALSE)</f>
        <v>tier - 2</v>
      </c>
      <c r="O1718" s="9" t="str">
        <f>VLOOKUP($A1718,'Hospitalisation Details'!$A$1:$U$2344,15,FALSE)</f>
        <v>tier - 1</v>
      </c>
      <c r="P1718" s="9" t="str">
        <f>VLOOKUP($A1718,'Hospitalisation Details'!$A$1:$U$2344,16,FALSE)</f>
        <v>R1012</v>
      </c>
      <c r="Q1718" s="9">
        <f>VLOOKUP($A1718,'Hospitalisation Details'!$A$1:$U$2344,20,FALSE)</f>
        <v>31</v>
      </c>
    </row>
    <row r="1719" spans="1:17" ht="15.75" x14ac:dyDescent="0.25">
      <c r="A1719" s="10" t="s">
        <v>653</v>
      </c>
      <c r="B1719" s="7" t="str">
        <f>VLOOKUP($A1719,'Customer Names'!$A$1:$E$2336,4,FALSE)</f>
        <v xml:space="preserve">  Sarah A</v>
      </c>
      <c r="C1719" s="7">
        <f>VLOOKUP($A1719,'Medical Examinations'!$A$1:$P$2336,2,FALSE)</f>
        <v>30.9</v>
      </c>
      <c r="D1719" s="7">
        <f>VLOOKUP($A1719,'Medical Examinations'!$A$1:$P$2336,3,FALSE)</f>
        <v>6.05</v>
      </c>
      <c r="E1719" s="7" t="str">
        <f>VLOOKUP($A1719,'Medical Examinations'!$A$1:$P$2336,13,FALSE)</f>
        <v>No</v>
      </c>
      <c r="F1719" s="7" t="str">
        <f>VLOOKUP($A1719,'Medical Examinations'!$A$1:$P$2336,5,FALSE)</f>
        <v>No</v>
      </c>
      <c r="G1719" s="7" t="str">
        <f>VLOOKUP($A1719,'Medical Examinations'!$A$1:$P$2336,6,FALSE)</f>
        <v>No</v>
      </c>
      <c r="H1719" s="7">
        <f>VLOOKUP($A1719,'Medical Examinations'!$A$1:$P$2336,12,FALSE)</f>
        <v>1</v>
      </c>
      <c r="I1719" s="7" t="str">
        <f>VLOOKUP($A1719,'Medical Examinations'!$A$1:$P$2336,14,FALSE)</f>
        <v>No</v>
      </c>
      <c r="J1719" s="7" t="str">
        <f>VLOOKUP($A1719,'Medical Examinations'!$A$1:$P$2336,15,FALSE)</f>
        <v>Obesity</v>
      </c>
      <c r="K1719" s="7" t="str">
        <f>VLOOKUP($A1719,'Medical Examinations'!$A$1:$P$2336,16,FALSE)</f>
        <v>Prediabetes</v>
      </c>
      <c r="L1719" s="12">
        <f>VLOOKUP($A1719,'Hospitalisation Details'!$A$1:$U$2344,18,FALSE)</f>
        <v>33773</v>
      </c>
      <c r="M1719" s="21">
        <f>VLOOKUP($A1719,'Hospitalisation Details'!$A$1:$U$2344,21,FALSE)</f>
        <v>5325.65</v>
      </c>
      <c r="N1719" s="9" t="str">
        <f>VLOOKUP($A1719,'Hospitalisation Details'!$A$1:$U$2344,14,FALSE)</f>
        <v>tier - 2</v>
      </c>
      <c r="O1719" s="9" t="str">
        <f>VLOOKUP($A1719,'Hospitalisation Details'!$A$1:$U$2344,15,FALSE)</f>
        <v>tier - 1</v>
      </c>
      <c r="P1719" s="9" t="str">
        <f>VLOOKUP($A1719,'Hospitalisation Details'!$A$1:$U$2344,16,FALSE)</f>
        <v>R1011</v>
      </c>
      <c r="Q1719" s="9">
        <f>VLOOKUP($A1719,'Hospitalisation Details'!$A$1:$U$2344,20,FALSE)</f>
        <v>30</v>
      </c>
    </row>
    <row r="1720" spans="1:17" ht="15.75" x14ac:dyDescent="0.25">
      <c r="A1720" s="10" t="s">
        <v>652</v>
      </c>
      <c r="B1720" s="7" t="str">
        <f>VLOOKUP($A1720,'Customer Names'!$A$1:$E$2336,4,FALSE)</f>
        <v xml:space="preserve">  Lisa M</v>
      </c>
      <c r="C1720" s="7">
        <f>VLOOKUP($A1720,'Medical Examinations'!$A$1:$P$2336,2,FALSE)</f>
        <v>15.58</v>
      </c>
      <c r="D1720" s="7">
        <f>VLOOKUP($A1720,'Medical Examinations'!$A$1:$P$2336,3,FALSE)</f>
        <v>11.56</v>
      </c>
      <c r="E1720" s="7" t="str">
        <f>VLOOKUP($A1720,'Medical Examinations'!$A$1:$P$2336,13,FALSE)</f>
        <v>No</v>
      </c>
      <c r="F1720" s="7" t="str">
        <f>VLOOKUP($A1720,'Medical Examinations'!$A$1:$P$2336,5,FALSE)</f>
        <v>No</v>
      </c>
      <c r="G1720" s="7" t="str">
        <f>VLOOKUP($A1720,'Medical Examinations'!$A$1:$P$2336,6,FALSE)</f>
        <v>No</v>
      </c>
      <c r="H1720" s="7" t="str">
        <f>VLOOKUP($A1720,'Medical Examinations'!$A$1:$P$2336,12,FALSE)</f>
        <v>0</v>
      </c>
      <c r="I1720" s="7" t="str">
        <f>VLOOKUP($A1720,'Medical Examinations'!$A$1:$P$2336,14,FALSE)</f>
        <v>No</v>
      </c>
      <c r="J1720" s="7" t="str">
        <f>VLOOKUP($A1720,'Medical Examinations'!$A$1:$P$2336,15,FALSE)</f>
        <v>Underweight</v>
      </c>
      <c r="K1720" s="7" t="str">
        <f>VLOOKUP($A1720,'Medical Examinations'!$A$1:$P$2336,16,FALSE)</f>
        <v>Diabetes</v>
      </c>
      <c r="L1720" s="12">
        <f>VLOOKUP($A1720,'Hospitalisation Details'!$A$1:$U$2344,18,FALSE)</f>
        <v>27274</v>
      </c>
      <c r="M1720" s="21">
        <f>VLOOKUP($A1720,'Hospitalisation Details'!$A$1:$U$2344,21,FALSE)</f>
        <v>5322.24</v>
      </c>
      <c r="N1720" s="9" t="str">
        <f>VLOOKUP($A1720,'Hospitalisation Details'!$A$1:$U$2344,14,FALSE)</f>
        <v>tier - 2</v>
      </c>
      <c r="O1720" s="9" t="str">
        <f>VLOOKUP($A1720,'Hospitalisation Details'!$A$1:$U$2344,15,FALSE)</f>
        <v>tier - 1</v>
      </c>
      <c r="P1720" s="9" t="str">
        <f>VLOOKUP($A1720,'Hospitalisation Details'!$A$1:$U$2344,16,FALSE)</f>
        <v>R1012</v>
      </c>
      <c r="Q1720" s="9">
        <f>VLOOKUP($A1720,'Hospitalisation Details'!$A$1:$U$2344,20,FALSE)</f>
        <v>48</v>
      </c>
    </row>
    <row r="1721" spans="1:17" ht="15.75" x14ac:dyDescent="0.25">
      <c r="A1721" s="10" t="s">
        <v>651</v>
      </c>
      <c r="B1721" s="7" t="str">
        <f>VLOOKUP($A1721,'Customer Names'!$A$1:$E$2336,4,FALSE)</f>
        <v xml:space="preserve">  Tracy A</v>
      </c>
      <c r="C1721" s="7">
        <f>VLOOKUP($A1721,'Medical Examinations'!$A$1:$P$2336,2,FALSE)</f>
        <v>26.315000000000001</v>
      </c>
      <c r="D1721" s="7">
        <f>VLOOKUP($A1721,'Medical Examinations'!$A$1:$P$2336,3,FALSE)</f>
        <v>5.76</v>
      </c>
      <c r="E1721" s="7" t="str">
        <f>VLOOKUP($A1721,'Medical Examinations'!$A$1:$P$2336,13,FALSE)</f>
        <v>No</v>
      </c>
      <c r="F1721" s="7" t="str">
        <f>VLOOKUP($A1721,'Medical Examinations'!$A$1:$P$2336,5,FALSE)</f>
        <v>No</v>
      </c>
      <c r="G1721" s="7" t="str">
        <f>VLOOKUP($A1721,'Medical Examinations'!$A$1:$P$2336,6,FALSE)</f>
        <v>No</v>
      </c>
      <c r="H1721" s="7" t="str">
        <f>VLOOKUP($A1721,'Medical Examinations'!$A$1:$P$2336,12,FALSE)</f>
        <v>0</v>
      </c>
      <c r="I1721" s="7" t="str">
        <f>VLOOKUP($A1721,'Medical Examinations'!$A$1:$P$2336,14,FALSE)</f>
        <v>No</v>
      </c>
      <c r="J1721" s="7" t="str">
        <f>VLOOKUP($A1721,'Medical Examinations'!$A$1:$P$2336,15,FALSE)</f>
        <v>Over weight</v>
      </c>
      <c r="K1721" s="7" t="str">
        <f>VLOOKUP($A1721,'Medical Examinations'!$A$1:$P$2336,16,FALSE)</f>
        <v>Prediabetes</v>
      </c>
      <c r="L1721" s="12">
        <f>VLOOKUP($A1721,'Hospitalisation Details'!$A$1:$U$2344,18,FALSE)</f>
        <v>34651</v>
      </c>
      <c r="M1721" s="21">
        <f>VLOOKUP($A1721,'Hospitalisation Details'!$A$1:$U$2344,21,FALSE)</f>
        <v>5312.17</v>
      </c>
      <c r="N1721" s="9" t="str">
        <f>VLOOKUP($A1721,'Hospitalisation Details'!$A$1:$U$2344,14,FALSE)</f>
        <v>tier - 2</v>
      </c>
      <c r="O1721" s="9" t="str">
        <f>VLOOKUP($A1721,'Hospitalisation Details'!$A$1:$U$2344,15,FALSE)</f>
        <v>tier - 2</v>
      </c>
      <c r="P1721" s="9" t="str">
        <f>VLOOKUP($A1721,'Hospitalisation Details'!$A$1:$U$2344,16,FALSE)</f>
        <v>R1012</v>
      </c>
      <c r="Q1721" s="9">
        <f>VLOOKUP($A1721,'Hospitalisation Details'!$A$1:$U$2344,20,FALSE)</f>
        <v>28</v>
      </c>
    </row>
    <row r="1722" spans="1:17" ht="15.75" x14ac:dyDescent="0.25">
      <c r="A1722" s="10" t="s">
        <v>650</v>
      </c>
      <c r="B1722" s="7" t="str">
        <f>VLOOKUP($A1722,'Customer Names'!$A$1:$E$2336,4,FALSE)</f>
        <v xml:space="preserve">  Patrick</v>
      </c>
      <c r="C1722" s="7">
        <f>VLOOKUP($A1722,'Medical Examinations'!$A$1:$P$2336,2,FALSE)</f>
        <v>35.61</v>
      </c>
      <c r="D1722" s="7">
        <f>VLOOKUP($A1722,'Medical Examinations'!$A$1:$P$2336,3,FALSE)</f>
        <v>5.65</v>
      </c>
      <c r="E1722" s="7" t="str">
        <f>VLOOKUP($A1722,'Medical Examinations'!$A$1:$P$2336,13,FALSE)</f>
        <v>No</v>
      </c>
      <c r="F1722" s="7" t="str">
        <f>VLOOKUP($A1722,'Medical Examinations'!$A$1:$P$2336,5,FALSE)</f>
        <v>yes</v>
      </c>
      <c r="G1722" s="7" t="str">
        <f>VLOOKUP($A1722,'Medical Examinations'!$A$1:$P$2336,6,FALSE)</f>
        <v>No</v>
      </c>
      <c r="H1722" s="7">
        <f>VLOOKUP($A1722,'Medical Examinations'!$A$1:$P$2336,12,FALSE)</f>
        <v>1</v>
      </c>
      <c r="I1722" s="7" t="str">
        <f>VLOOKUP($A1722,'Medical Examinations'!$A$1:$P$2336,14,FALSE)</f>
        <v>No</v>
      </c>
      <c r="J1722" s="7" t="str">
        <f>VLOOKUP($A1722,'Medical Examinations'!$A$1:$P$2336,15,FALSE)</f>
        <v>Obesity</v>
      </c>
      <c r="K1722" s="7" t="str">
        <f>VLOOKUP($A1722,'Medical Examinations'!$A$1:$P$2336,16,FALSE)</f>
        <v>Normal</v>
      </c>
      <c r="L1722" s="12">
        <f>VLOOKUP($A1722,'Hospitalisation Details'!$A$1:$U$2344,18,FALSE)</f>
        <v>36778</v>
      </c>
      <c r="M1722" s="21">
        <f>VLOOKUP($A1722,'Hospitalisation Details'!$A$1:$U$2344,21,FALSE)</f>
        <v>5306.7</v>
      </c>
      <c r="N1722" s="9" t="str">
        <f>VLOOKUP($A1722,'Hospitalisation Details'!$A$1:$U$2344,14,FALSE)</f>
        <v>tier - 2</v>
      </c>
      <c r="O1722" s="9" t="str">
        <f>VLOOKUP($A1722,'Hospitalisation Details'!$A$1:$U$2344,15,FALSE)</f>
        <v>tier - 3</v>
      </c>
      <c r="P1722" s="9" t="str">
        <f>VLOOKUP($A1722,'Hospitalisation Details'!$A$1:$U$2344,16,FALSE)</f>
        <v>R1012</v>
      </c>
      <c r="Q1722" s="9">
        <f>VLOOKUP($A1722,'Hospitalisation Details'!$A$1:$U$2344,20,FALSE)</f>
        <v>22</v>
      </c>
    </row>
    <row r="1723" spans="1:17" ht="15.75" x14ac:dyDescent="0.25">
      <c r="A1723" s="10" t="s">
        <v>649</v>
      </c>
      <c r="B1723" s="7" t="str">
        <f>VLOOKUP($A1723,'Customer Names'!$A$1:$E$2336,4,FALSE)</f>
        <v xml:space="preserve">  Trent</v>
      </c>
      <c r="C1723" s="7">
        <f>VLOOKUP($A1723,'Medical Examinations'!$A$1:$P$2336,2,FALSE)</f>
        <v>37.56</v>
      </c>
      <c r="D1723" s="7">
        <f>VLOOKUP($A1723,'Medical Examinations'!$A$1:$P$2336,3,FALSE)</f>
        <v>5.88</v>
      </c>
      <c r="E1723" s="7" t="str">
        <f>VLOOKUP($A1723,'Medical Examinations'!$A$1:$P$2336,13,FALSE)</f>
        <v>No</v>
      </c>
      <c r="F1723" s="7" t="str">
        <f>VLOOKUP($A1723,'Medical Examinations'!$A$1:$P$2336,5,FALSE)</f>
        <v>yes</v>
      </c>
      <c r="G1723" s="7" t="str">
        <f>VLOOKUP($A1723,'Medical Examinations'!$A$1:$P$2336,6,FALSE)</f>
        <v>No</v>
      </c>
      <c r="H1723" s="7">
        <f>VLOOKUP($A1723,'Medical Examinations'!$A$1:$P$2336,12,FALSE)</f>
        <v>1</v>
      </c>
      <c r="I1723" s="7" t="str">
        <f>VLOOKUP($A1723,'Medical Examinations'!$A$1:$P$2336,14,FALSE)</f>
        <v>No</v>
      </c>
      <c r="J1723" s="7" t="str">
        <f>VLOOKUP($A1723,'Medical Examinations'!$A$1:$P$2336,15,FALSE)</f>
        <v>Obesity</v>
      </c>
      <c r="K1723" s="7" t="str">
        <f>VLOOKUP($A1723,'Medical Examinations'!$A$1:$P$2336,16,FALSE)</f>
        <v>Prediabetes</v>
      </c>
      <c r="L1723" s="12">
        <f>VLOOKUP($A1723,'Hospitalisation Details'!$A$1:$U$2344,18,FALSE)</f>
        <v>38221</v>
      </c>
      <c r="M1723" s="21">
        <f>VLOOKUP($A1723,'Hospitalisation Details'!$A$1:$U$2344,21,FALSE)</f>
        <v>5293.67</v>
      </c>
      <c r="N1723" s="9" t="str">
        <f>VLOOKUP($A1723,'Hospitalisation Details'!$A$1:$U$2344,14,FALSE)</f>
        <v>tier - 2</v>
      </c>
      <c r="O1723" s="9" t="str">
        <f>VLOOKUP($A1723,'Hospitalisation Details'!$A$1:$U$2344,15,FALSE)</f>
        <v>tier - 2</v>
      </c>
      <c r="P1723" s="9" t="str">
        <f>VLOOKUP($A1723,'Hospitalisation Details'!$A$1:$U$2344,16,FALSE)</f>
        <v>R1022</v>
      </c>
      <c r="Q1723" s="9">
        <f>VLOOKUP($A1723,'Hospitalisation Details'!$A$1:$U$2344,20,FALSE)</f>
        <v>18</v>
      </c>
    </row>
    <row r="1724" spans="1:17" ht="15.75" x14ac:dyDescent="0.25">
      <c r="A1724" s="10" t="s">
        <v>648</v>
      </c>
      <c r="B1724" s="7" t="str">
        <f>VLOOKUP($A1724,'Customer Names'!$A$1:$E$2336,4,FALSE)</f>
        <v xml:space="preserve">  Julie</v>
      </c>
      <c r="C1724" s="7">
        <f>VLOOKUP($A1724,'Medical Examinations'!$A$1:$P$2336,2,FALSE)</f>
        <v>15.49</v>
      </c>
      <c r="D1724" s="7">
        <f>VLOOKUP($A1724,'Medical Examinations'!$A$1:$P$2336,3,FALSE)</f>
        <v>9.6</v>
      </c>
      <c r="E1724" s="7" t="str">
        <f>VLOOKUP($A1724,'Medical Examinations'!$A$1:$P$2336,13,FALSE)</f>
        <v>No</v>
      </c>
      <c r="F1724" s="7" t="str">
        <f>VLOOKUP($A1724,'Medical Examinations'!$A$1:$P$2336,5,FALSE)</f>
        <v>No</v>
      </c>
      <c r="G1724" s="7" t="str">
        <f>VLOOKUP($A1724,'Medical Examinations'!$A$1:$P$2336,6,FALSE)</f>
        <v>No</v>
      </c>
      <c r="H1724" s="7" t="str">
        <f>VLOOKUP($A1724,'Medical Examinations'!$A$1:$P$2336,12,FALSE)</f>
        <v>0</v>
      </c>
      <c r="I1724" s="7" t="str">
        <f>VLOOKUP($A1724,'Medical Examinations'!$A$1:$P$2336,14,FALSE)</f>
        <v>No</v>
      </c>
      <c r="J1724" s="7" t="str">
        <f>VLOOKUP($A1724,'Medical Examinations'!$A$1:$P$2336,15,FALSE)</f>
        <v>Underweight</v>
      </c>
      <c r="K1724" s="7" t="str">
        <f>VLOOKUP($A1724,'Medical Examinations'!$A$1:$P$2336,16,FALSE)</f>
        <v>Diabetes</v>
      </c>
      <c r="L1724" s="12">
        <f>VLOOKUP($A1724,'Hospitalisation Details'!$A$1:$U$2344,18,FALSE)</f>
        <v>27345</v>
      </c>
      <c r="M1724" s="21">
        <f>VLOOKUP($A1724,'Hospitalisation Details'!$A$1:$U$2344,21,FALSE)</f>
        <v>5291.71</v>
      </c>
      <c r="N1724" s="9" t="str">
        <f>VLOOKUP($A1724,'Hospitalisation Details'!$A$1:$U$2344,14,FALSE)</f>
        <v>tier - 2</v>
      </c>
      <c r="O1724" s="9" t="str">
        <f>VLOOKUP($A1724,'Hospitalisation Details'!$A$1:$U$2344,15,FALSE)</f>
        <v>tier - 2</v>
      </c>
      <c r="P1724" s="9" t="str">
        <f>VLOOKUP($A1724,'Hospitalisation Details'!$A$1:$U$2344,16,FALSE)</f>
        <v>R1012</v>
      </c>
      <c r="Q1724" s="9">
        <f>VLOOKUP($A1724,'Hospitalisation Details'!$A$1:$U$2344,20,FALSE)</f>
        <v>48</v>
      </c>
    </row>
    <row r="1725" spans="1:17" ht="15.75" x14ac:dyDescent="0.25">
      <c r="A1725" s="10" t="s">
        <v>647</v>
      </c>
      <c r="B1725" s="7" t="str">
        <f>VLOOKUP($A1725,'Customer Names'!$A$1:$E$2336,4,FALSE)</f>
        <v xml:space="preserve">  Sawomir</v>
      </c>
      <c r="C1725" s="7">
        <f>VLOOKUP($A1725,'Medical Examinations'!$A$1:$P$2336,2,FALSE)</f>
        <v>23.48</v>
      </c>
      <c r="D1725" s="7">
        <f>VLOOKUP($A1725,'Medical Examinations'!$A$1:$P$2336,3,FALSE)</f>
        <v>6.24</v>
      </c>
      <c r="E1725" s="7" t="str">
        <f>VLOOKUP($A1725,'Medical Examinations'!$A$1:$P$2336,13,FALSE)</f>
        <v>No</v>
      </c>
      <c r="F1725" s="7" t="str">
        <f>VLOOKUP($A1725,'Medical Examinations'!$A$1:$P$2336,5,FALSE)</f>
        <v>No</v>
      </c>
      <c r="G1725" s="7" t="str">
        <f>VLOOKUP($A1725,'Medical Examinations'!$A$1:$P$2336,6,FALSE)</f>
        <v>No</v>
      </c>
      <c r="H1725" s="7">
        <f>VLOOKUP($A1725,'Medical Examinations'!$A$1:$P$2336,12,FALSE)</f>
        <v>1</v>
      </c>
      <c r="I1725" s="7" t="str">
        <f>VLOOKUP($A1725,'Medical Examinations'!$A$1:$P$2336,14,FALSE)</f>
        <v>No</v>
      </c>
      <c r="J1725" s="7" t="str">
        <f>VLOOKUP($A1725,'Medical Examinations'!$A$1:$P$2336,15,FALSE)</f>
        <v>Normal weight</v>
      </c>
      <c r="K1725" s="7" t="str">
        <f>VLOOKUP($A1725,'Medical Examinations'!$A$1:$P$2336,16,FALSE)</f>
        <v>Prediabetes</v>
      </c>
      <c r="L1725" s="12">
        <f>VLOOKUP($A1725,'Hospitalisation Details'!$A$1:$U$2344,18,FALSE)</f>
        <v>32021</v>
      </c>
      <c r="M1725" s="21">
        <f>VLOOKUP($A1725,'Hospitalisation Details'!$A$1:$U$2344,21,FALSE)</f>
        <v>5275.86</v>
      </c>
      <c r="N1725" s="9" t="str">
        <f>VLOOKUP($A1725,'Hospitalisation Details'!$A$1:$U$2344,14,FALSE)</f>
        <v>tier - 2</v>
      </c>
      <c r="O1725" s="9" t="str">
        <f>VLOOKUP($A1725,'Hospitalisation Details'!$A$1:$U$2344,15,FALSE)</f>
        <v>tier - 2</v>
      </c>
      <c r="P1725" s="9" t="str">
        <f>VLOOKUP($A1725,'Hospitalisation Details'!$A$1:$U$2344,16,FALSE)</f>
        <v>R1013</v>
      </c>
      <c r="Q1725" s="9">
        <f>VLOOKUP($A1725,'Hospitalisation Details'!$A$1:$U$2344,20,FALSE)</f>
        <v>35</v>
      </c>
    </row>
    <row r="1726" spans="1:17" ht="15.75" x14ac:dyDescent="0.25">
      <c r="A1726" s="10" t="s">
        <v>646</v>
      </c>
      <c r="B1726" s="7" t="str">
        <f>VLOOKUP($A1726,'Customer Names'!$A$1:$E$2336,4,FALSE)</f>
        <v xml:space="preserve">  Micah</v>
      </c>
      <c r="C1726" s="7">
        <f>VLOOKUP($A1726,'Medical Examinations'!$A$1:$P$2336,2,FALSE)</f>
        <v>30.02</v>
      </c>
      <c r="D1726" s="7">
        <f>VLOOKUP($A1726,'Medical Examinations'!$A$1:$P$2336,3,FALSE)</f>
        <v>7.63</v>
      </c>
      <c r="E1726" s="7" t="str">
        <f>VLOOKUP($A1726,'Medical Examinations'!$A$1:$P$2336,13,FALSE)</f>
        <v>Yes</v>
      </c>
      <c r="F1726" s="7" t="str">
        <f>VLOOKUP($A1726,'Medical Examinations'!$A$1:$P$2336,5,FALSE)</f>
        <v>No</v>
      </c>
      <c r="G1726" s="7" t="str">
        <f>VLOOKUP($A1726,'Medical Examinations'!$A$1:$P$2336,6,FALSE)</f>
        <v>No</v>
      </c>
      <c r="H1726" s="7">
        <f>VLOOKUP($A1726,'Medical Examinations'!$A$1:$P$2336,12,FALSE)</f>
        <v>1</v>
      </c>
      <c r="I1726" s="7" t="str">
        <f>VLOOKUP($A1726,'Medical Examinations'!$A$1:$P$2336,14,FALSE)</f>
        <v>No</v>
      </c>
      <c r="J1726" s="7" t="str">
        <f>VLOOKUP($A1726,'Medical Examinations'!$A$1:$P$2336,15,FALSE)</f>
        <v>Obesity</v>
      </c>
      <c r="K1726" s="7" t="str">
        <f>VLOOKUP($A1726,'Medical Examinations'!$A$1:$P$2336,16,FALSE)</f>
        <v>Diabetes</v>
      </c>
      <c r="L1726" s="12">
        <f>VLOOKUP($A1726,'Hospitalisation Details'!$A$1:$U$2344,18,FALSE)</f>
        <v>31705</v>
      </c>
      <c r="M1726" s="21">
        <f>VLOOKUP($A1726,'Hospitalisation Details'!$A$1:$U$2344,21,FALSE)</f>
        <v>5272.18</v>
      </c>
      <c r="N1726" s="9" t="str">
        <f>VLOOKUP($A1726,'Hospitalisation Details'!$A$1:$U$2344,14,FALSE)</f>
        <v>tier - 2</v>
      </c>
      <c r="O1726" s="9" t="str">
        <f>VLOOKUP($A1726,'Hospitalisation Details'!$A$1:$U$2344,15,FALSE)</f>
        <v>tier - 3</v>
      </c>
      <c r="P1726" s="9" t="str">
        <f>VLOOKUP($A1726,'Hospitalisation Details'!$A$1:$U$2344,16,FALSE)</f>
        <v>R1012</v>
      </c>
      <c r="Q1726" s="9">
        <f>VLOOKUP($A1726,'Hospitalisation Details'!$A$1:$U$2344,20,FALSE)</f>
        <v>36</v>
      </c>
    </row>
    <row r="1727" spans="1:17" ht="15.75" x14ac:dyDescent="0.25">
      <c r="A1727" s="10" t="s">
        <v>645</v>
      </c>
      <c r="B1727" s="7" t="str">
        <f>VLOOKUP($A1727,'Customer Names'!$A$1:$E$2336,4,FALSE)</f>
        <v xml:space="preserve">  Kelly H</v>
      </c>
      <c r="C1727" s="7">
        <f>VLOOKUP($A1727,'Medical Examinations'!$A$1:$P$2336,2,FALSE)</f>
        <v>26.885000000000002</v>
      </c>
      <c r="D1727" s="7">
        <f>VLOOKUP($A1727,'Medical Examinations'!$A$1:$P$2336,3,FALSE)</f>
        <v>8.66</v>
      </c>
      <c r="E1727" s="7" t="str">
        <f>VLOOKUP($A1727,'Medical Examinations'!$A$1:$P$2336,13,FALSE)</f>
        <v>Yes</v>
      </c>
      <c r="F1727" s="7" t="str">
        <f>VLOOKUP($A1727,'Medical Examinations'!$A$1:$P$2336,5,FALSE)</f>
        <v>No</v>
      </c>
      <c r="G1727" s="7" t="str">
        <f>VLOOKUP($A1727,'Medical Examinations'!$A$1:$P$2336,6,FALSE)</f>
        <v>No</v>
      </c>
      <c r="H1727" s="7">
        <f>VLOOKUP($A1727,'Medical Examinations'!$A$1:$P$2336,12,FALSE)</f>
        <v>1</v>
      </c>
      <c r="I1727" s="7" t="str">
        <f>VLOOKUP($A1727,'Medical Examinations'!$A$1:$P$2336,14,FALSE)</f>
        <v>No</v>
      </c>
      <c r="J1727" s="7" t="str">
        <f>VLOOKUP($A1727,'Medical Examinations'!$A$1:$P$2336,15,FALSE)</f>
        <v>Over weight</v>
      </c>
      <c r="K1727" s="7" t="str">
        <f>VLOOKUP($A1727,'Medical Examinations'!$A$1:$P$2336,16,FALSE)</f>
        <v>Diabetes</v>
      </c>
      <c r="L1727" s="12">
        <f>VLOOKUP($A1727,'Hospitalisation Details'!$A$1:$U$2344,18,FALSE)</f>
        <v>31675</v>
      </c>
      <c r="M1727" s="21">
        <f>VLOOKUP($A1727,'Hospitalisation Details'!$A$1:$U$2344,21,FALSE)</f>
        <v>5267.82</v>
      </c>
      <c r="N1727" s="9" t="str">
        <f>VLOOKUP($A1727,'Hospitalisation Details'!$A$1:$U$2344,14,FALSE)</f>
        <v>tier - 2</v>
      </c>
      <c r="O1727" s="9" t="str">
        <f>VLOOKUP($A1727,'Hospitalisation Details'!$A$1:$U$2344,15,FALSE)</f>
        <v>tier - 2</v>
      </c>
      <c r="P1727" s="9" t="str">
        <f>VLOOKUP($A1727,'Hospitalisation Details'!$A$1:$U$2344,16,FALSE)</f>
        <v>R1012</v>
      </c>
      <c r="Q1727" s="9">
        <f>VLOOKUP($A1727,'Hospitalisation Details'!$A$1:$U$2344,20,FALSE)</f>
        <v>36</v>
      </c>
    </row>
    <row r="1728" spans="1:17" ht="15.75" x14ac:dyDescent="0.25">
      <c r="A1728" s="10" t="s">
        <v>644</v>
      </c>
      <c r="B1728" s="7" t="str">
        <f>VLOOKUP($A1728,'Customer Names'!$A$1:$E$2336,4,FALSE)</f>
        <v xml:space="preserve">  Lindsay M</v>
      </c>
      <c r="C1728" s="7">
        <f>VLOOKUP($A1728,'Medical Examinations'!$A$1:$P$2336,2,FALSE)</f>
        <v>25.84</v>
      </c>
      <c r="D1728" s="7">
        <f>VLOOKUP($A1728,'Medical Examinations'!$A$1:$P$2336,3,FALSE)</f>
        <v>8.5500000000000007</v>
      </c>
      <c r="E1728" s="7" t="str">
        <f>VLOOKUP($A1728,'Medical Examinations'!$A$1:$P$2336,13,FALSE)</f>
        <v>Yes</v>
      </c>
      <c r="F1728" s="7" t="str">
        <f>VLOOKUP($A1728,'Medical Examinations'!$A$1:$P$2336,5,FALSE)</f>
        <v>No</v>
      </c>
      <c r="G1728" s="7" t="str">
        <f>VLOOKUP($A1728,'Medical Examinations'!$A$1:$P$2336,6,FALSE)</f>
        <v>No</v>
      </c>
      <c r="H1728" s="7">
        <f>VLOOKUP($A1728,'Medical Examinations'!$A$1:$P$2336,12,FALSE)</f>
        <v>1</v>
      </c>
      <c r="I1728" s="7" t="str">
        <f>VLOOKUP($A1728,'Medical Examinations'!$A$1:$P$2336,14,FALSE)</f>
        <v>No</v>
      </c>
      <c r="J1728" s="7" t="str">
        <f>VLOOKUP($A1728,'Medical Examinations'!$A$1:$P$2336,15,FALSE)</f>
        <v>Over weight</v>
      </c>
      <c r="K1728" s="7" t="str">
        <f>VLOOKUP($A1728,'Medical Examinations'!$A$1:$P$2336,16,FALSE)</f>
        <v>Diabetes</v>
      </c>
      <c r="L1728" s="12">
        <f>VLOOKUP($A1728,'Hospitalisation Details'!$A$1:$U$2344,18,FALSE)</f>
        <v>31710</v>
      </c>
      <c r="M1728" s="21">
        <f>VLOOKUP($A1728,'Hospitalisation Details'!$A$1:$U$2344,21,FALSE)</f>
        <v>5266.37</v>
      </c>
      <c r="N1728" s="9" t="str">
        <f>VLOOKUP($A1728,'Hospitalisation Details'!$A$1:$U$2344,14,FALSE)</f>
        <v>tier - 2</v>
      </c>
      <c r="O1728" s="9" t="str">
        <f>VLOOKUP($A1728,'Hospitalisation Details'!$A$1:$U$2344,15,FALSE)</f>
        <v>tier - 2</v>
      </c>
      <c r="P1728" s="9" t="str">
        <f>VLOOKUP($A1728,'Hospitalisation Details'!$A$1:$U$2344,16,FALSE)</f>
        <v>R1012</v>
      </c>
      <c r="Q1728" s="9">
        <f>VLOOKUP($A1728,'Hospitalisation Details'!$A$1:$U$2344,20,FALSE)</f>
        <v>36</v>
      </c>
    </row>
    <row r="1729" spans="1:17" ht="15.75" x14ac:dyDescent="0.25">
      <c r="A1729" s="10" t="s">
        <v>643</v>
      </c>
      <c r="B1729" s="7" t="str">
        <f>VLOOKUP($A1729,'Customer Names'!$A$1:$E$2336,4,FALSE)</f>
        <v xml:space="preserve">  Austen G</v>
      </c>
      <c r="C1729" s="7">
        <f>VLOOKUP($A1729,'Medical Examinations'!$A$1:$P$2336,2,FALSE)</f>
        <v>27.454999999999998</v>
      </c>
      <c r="D1729" s="7">
        <f>VLOOKUP($A1729,'Medical Examinations'!$A$1:$P$2336,3,FALSE)</f>
        <v>4.54</v>
      </c>
      <c r="E1729" s="7" t="str">
        <f>VLOOKUP($A1729,'Medical Examinations'!$A$1:$P$2336,13,FALSE)</f>
        <v>No</v>
      </c>
      <c r="F1729" s="7" t="str">
        <f>VLOOKUP($A1729,'Medical Examinations'!$A$1:$P$2336,5,FALSE)</f>
        <v>No</v>
      </c>
      <c r="G1729" s="7" t="str">
        <f>VLOOKUP($A1729,'Medical Examinations'!$A$1:$P$2336,6,FALSE)</f>
        <v>No</v>
      </c>
      <c r="H1729" s="7" t="str">
        <f>VLOOKUP($A1729,'Medical Examinations'!$A$1:$P$2336,12,FALSE)</f>
        <v>0</v>
      </c>
      <c r="I1729" s="7" t="str">
        <f>VLOOKUP($A1729,'Medical Examinations'!$A$1:$P$2336,14,FALSE)</f>
        <v>No</v>
      </c>
      <c r="J1729" s="7" t="str">
        <f>VLOOKUP($A1729,'Medical Examinations'!$A$1:$P$2336,15,FALSE)</f>
        <v>Over weight</v>
      </c>
      <c r="K1729" s="7" t="str">
        <f>VLOOKUP($A1729,'Medical Examinations'!$A$1:$P$2336,16,FALSE)</f>
        <v>Normal</v>
      </c>
      <c r="L1729" s="12">
        <f>VLOOKUP($A1729,'Hospitalisation Details'!$A$1:$U$2344,18,FALSE)</f>
        <v>32708</v>
      </c>
      <c r="M1729" s="21">
        <f>VLOOKUP($A1729,'Hospitalisation Details'!$A$1:$U$2344,21,FALSE)</f>
        <v>5261.47</v>
      </c>
      <c r="N1729" s="9" t="str">
        <f>VLOOKUP($A1729,'Hospitalisation Details'!$A$1:$U$2344,14,FALSE)</f>
        <v>tier - 2</v>
      </c>
      <c r="O1729" s="9" t="str">
        <f>VLOOKUP($A1729,'Hospitalisation Details'!$A$1:$U$2344,15,FALSE)</f>
        <v>tier - 2</v>
      </c>
      <c r="P1729" s="9" t="str">
        <f>VLOOKUP($A1729,'Hospitalisation Details'!$A$1:$U$2344,16,FALSE)</f>
        <v>R1012</v>
      </c>
      <c r="Q1729" s="9">
        <f>VLOOKUP($A1729,'Hospitalisation Details'!$A$1:$U$2344,20,FALSE)</f>
        <v>33</v>
      </c>
    </row>
    <row r="1730" spans="1:17" ht="15.75" x14ac:dyDescent="0.25">
      <c r="A1730" s="10" t="s">
        <v>642</v>
      </c>
      <c r="B1730" s="7" t="str">
        <f>VLOOKUP($A1730,'Customer Names'!$A$1:$E$2336,4,FALSE)</f>
        <v xml:space="preserve">  Tory J</v>
      </c>
      <c r="C1730" s="7">
        <f>VLOOKUP($A1730,'Medical Examinations'!$A$1:$P$2336,2,FALSE)</f>
        <v>24.605</v>
      </c>
      <c r="D1730" s="7">
        <f>VLOOKUP($A1730,'Medical Examinations'!$A$1:$P$2336,3,FALSE)</f>
        <v>5.7</v>
      </c>
      <c r="E1730" s="7" t="str">
        <f>VLOOKUP($A1730,'Medical Examinations'!$A$1:$P$2336,13,FALSE)</f>
        <v>No</v>
      </c>
      <c r="F1730" s="7" t="str">
        <f>VLOOKUP($A1730,'Medical Examinations'!$A$1:$P$2336,5,FALSE)</f>
        <v>No</v>
      </c>
      <c r="G1730" s="7" t="str">
        <f>VLOOKUP($A1730,'Medical Examinations'!$A$1:$P$2336,6,FALSE)</f>
        <v>No</v>
      </c>
      <c r="H1730" s="7" t="str">
        <f>VLOOKUP($A1730,'Medical Examinations'!$A$1:$P$2336,12,FALSE)</f>
        <v>0</v>
      </c>
      <c r="I1730" s="7" t="str">
        <f>VLOOKUP($A1730,'Medical Examinations'!$A$1:$P$2336,14,FALSE)</f>
        <v>No</v>
      </c>
      <c r="J1730" s="7" t="str">
        <f>VLOOKUP($A1730,'Medical Examinations'!$A$1:$P$2336,15,FALSE)</f>
        <v>Normal weight</v>
      </c>
      <c r="K1730" s="7" t="str">
        <f>VLOOKUP($A1730,'Medical Examinations'!$A$1:$P$2336,16,FALSE)</f>
        <v>Prediabetes</v>
      </c>
      <c r="L1730" s="12">
        <f>VLOOKUP($A1730,'Hospitalisation Details'!$A$1:$U$2344,18,FALSE)</f>
        <v>32837</v>
      </c>
      <c r="M1730" s="21">
        <f>VLOOKUP($A1730,'Hospitalisation Details'!$A$1:$U$2344,21,FALSE)</f>
        <v>5257.51</v>
      </c>
      <c r="N1730" s="9" t="str">
        <f>VLOOKUP($A1730,'Hospitalisation Details'!$A$1:$U$2344,14,FALSE)</f>
        <v>tier - 2</v>
      </c>
      <c r="O1730" s="9" t="str">
        <f>VLOOKUP($A1730,'Hospitalisation Details'!$A$1:$U$2344,15,FALSE)</f>
        <v>tier - 2</v>
      </c>
      <c r="P1730" s="9" t="str">
        <f>VLOOKUP($A1730,'Hospitalisation Details'!$A$1:$U$2344,16,FALSE)</f>
        <v>R1012</v>
      </c>
      <c r="Q1730" s="9">
        <f>VLOOKUP($A1730,'Hospitalisation Details'!$A$1:$U$2344,20,FALSE)</f>
        <v>33</v>
      </c>
    </row>
    <row r="1731" spans="1:17" ht="15.75" x14ac:dyDescent="0.25">
      <c r="A1731" s="10" t="s">
        <v>641</v>
      </c>
      <c r="B1731" s="7" t="str">
        <f>VLOOKUP($A1731,'Customer Names'!$A$1:$E$2336,4,FALSE)</f>
        <v xml:space="preserve">  Robert J</v>
      </c>
      <c r="C1731" s="7">
        <f>VLOOKUP($A1731,'Medical Examinations'!$A$1:$P$2336,2,FALSE)</f>
        <v>30.8</v>
      </c>
      <c r="D1731" s="7">
        <f>VLOOKUP($A1731,'Medical Examinations'!$A$1:$P$2336,3,FALSE)</f>
        <v>5.07</v>
      </c>
      <c r="E1731" s="7" t="str">
        <f>VLOOKUP($A1731,'Medical Examinations'!$A$1:$P$2336,13,FALSE)</f>
        <v>No</v>
      </c>
      <c r="F1731" s="7" t="str">
        <f>VLOOKUP($A1731,'Medical Examinations'!$A$1:$P$2336,5,FALSE)</f>
        <v>No</v>
      </c>
      <c r="G1731" s="7" t="str">
        <f>VLOOKUP($A1731,'Medical Examinations'!$A$1:$P$2336,6,FALSE)</f>
        <v>No</v>
      </c>
      <c r="H1731" s="7" t="str">
        <f>VLOOKUP($A1731,'Medical Examinations'!$A$1:$P$2336,12,FALSE)</f>
        <v>0</v>
      </c>
      <c r="I1731" s="7" t="str">
        <f>VLOOKUP($A1731,'Medical Examinations'!$A$1:$P$2336,14,FALSE)</f>
        <v>No</v>
      </c>
      <c r="J1731" s="7" t="str">
        <f>VLOOKUP($A1731,'Medical Examinations'!$A$1:$P$2336,15,FALSE)</f>
        <v>Obesity</v>
      </c>
      <c r="K1731" s="7" t="str">
        <f>VLOOKUP($A1731,'Medical Examinations'!$A$1:$P$2336,16,FALSE)</f>
        <v>Normal</v>
      </c>
      <c r="L1731" s="12">
        <f>VLOOKUP($A1731,'Hospitalisation Details'!$A$1:$U$2344,18,FALSE)</f>
        <v>33060</v>
      </c>
      <c r="M1731" s="21">
        <f>VLOOKUP($A1731,'Hospitalisation Details'!$A$1:$U$2344,21,FALSE)</f>
        <v>5253.52</v>
      </c>
      <c r="N1731" s="9" t="str">
        <f>VLOOKUP($A1731,'Hospitalisation Details'!$A$1:$U$2344,14,FALSE)</f>
        <v>tier - 3</v>
      </c>
      <c r="O1731" s="9" t="str">
        <f>VLOOKUP($A1731,'Hospitalisation Details'!$A$1:$U$2344,15,FALSE)</f>
        <v>tier - 3</v>
      </c>
      <c r="P1731" s="9" t="str">
        <f>VLOOKUP($A1731,'Hospitalisation Details'!$A$1:$U$2344,16,FALSE)</f>
        <v>R1011</v>
      </c>
      <c r="Q1731" s="9">
        <f>VLOOKUP($A1731,'Hospitalisation Details'!$A$1:$U$2344,20,FALSE)</f>
        <v>32</v>
      </c>
    </row>
    <row r="1732" spans="1:17" ht="15.75" x14ac:dyDescent="0.25">
      <c r="A1732" s="10" t="s">
        <v>640</v>
      </c>
      <c r="B1732" s="7" t="str">
        <f>VLOOKUP($A1732,'Customer Names'!$A$1:$E$2336,4,FALSE)</f>
        <v xml:space="preserve">  Steph</v>
      </c>
      <c r="C1732" s="7">
        <f>VLOOKUP($A1732,'Medical Examinations'!$A$1:$P$2336,2,FALSE)</f>
        <v>34.799999999999997</v>
      </c>
      <c r="D1732" s="7">
        <f>VLOOKUP($A1732,'Medical Examinations'!$A$1:$P$2336,3,FALSE)</f>
        <v>4.38</v>
      </c>
      <c r="E1732" s="7" t="str">
        <f>VLOOKUP($A1732,'Medical Examinations'!$A$1:$P$2336,13,FALSE)</f>
        <v>No</v>
      </c>
      <c r="F1732" s="7" t="str">
        <f>VLOOKUP($A1732,'Medical Examinations'!$A$1:$P$2336,5,FALSE)</f>
        <v>No</v>
      </c>
      <c r="G1732" s="7" t="str">
        <f>VLOOKUP($A1732,'Medical Examinations'!$A$1:$P$2336,6,FALSE)</f>
        <v>No</v>
      </c>
      <c r="H1732" s="7">
        <f>VLOOKUP($A1732,'Medical Examinations'!$A$1:$P$2336,12,FALSE)</f>
        <v>1</v>
      </c>
      <c r="I1732" s="7" t="str">
        <f>VLOOKUP($A1732,'Medical Examinations'!$A$1:$P$2336,14,FALSE)</f>
        <v>No</v>
      </c>
      <c r="J1732" s="7" t="str">
        <f>VLOOKUP($A1732,'Medical Examinations'!$A$1:$P$2336,15,FALSE)</f>
        <v>Obesity</v>
      </c>
      <c r="K1732" s="7" t="str">
        <f>VLOOKUP($A1732,'Medical Examinations'!$A$1:$P$2336,16,FALSE)</f>
        <v>Normal</v>
      </c>
      <c r="L1732" s="12">
        <f>VLOOKUP($A1732,'Hospitalisation Details'!$A$1:$U$2344,18,FALSE)</f>
        <v>32029</v>
      </c>
      <c r="M1732" s="21">
        <f>VLOOKUP($A1732,'Hospitalisation Details'!$A$1:$U$2344,21,FALSE)</f>
        <v>5246.05</v>
      </c>
      <c r="N1732" s="9" t="str">
        <f>VLOOKUP($A1732,'Hospitalisation Details'!$A$1:$U$2344,14,FALSE)</f>
        <v>tier - 2</v>
      </c>
      <c r="O1732" s="9" t="str">
        <f>VLOOKUP($A1732,'Hospitalisation Details'!$A$1:$U$2344,15,FALSE)</f>
        <v>tier - 3</v>
      </c>
      <c r="P1732" s="9" t="str">
        <f>VLOOKUP($A1732,'Hospitalisation Details'!$A$1:$U$2344,16,FALSE)</f>
        <v>R1011</v>
      </c>
      <c r="Q1732" s="9">
        <f>VLOOKUP($A1732,'Hospitalisation Details'!$A$1:$U$2344,20,FALSE)</f>
        <v>35</v>
      </c>
    </row>
    <row r="1733" spans="1:17" ht="15.75" x14ac:dyDescent="0.25">
      <c r="A1733" s="10" t="s">
        <v>639</v>
      </c>
      <c r="B1733" s="7" t="str">
        <f>VLOOKUP($A1733,'Customer Names'!$A$1:$E$2336,4,FALSE)</f>
        <v xml:space="preserve">  Kate</v>
      </c>
      <c r="C1733" s="7">
        <f>VLOOKUP($A1733,'Medical Examinations'!$A$1:$P$2336,2,FALSE)</f>
        <v>34.21</v>
      </c>
      <c r="D1733" s="7">
        <f>VLOOKUP($A1733,'Medical Examinations'!$A$1:$P$2336,3,FALSE)</f>
        <v>4.54</v>
      </c>
      <c r="E1733" s="7" t="str">
        <f>VLOOKUP($A1733,'Medical Examinations'!$A$1:$P$2336,13,FALSE)</f>
        <v>No</v>
      </c>
      <c r="F1733" s="7" t="str">
        <f>VLOOKUP($A1733,'Medical Examinations'!$A$1:$P$2336,5,FALSE)</f>
        <v>No</v>
      </c>
      <c r="G1733" s="7" t="str">
        <f>VLOOKUP($A1733,'Medical Examinations'!$A$1:$P$2336,6,FALSE)</f>
        <v>No</v>
      </c>
      <c r="H1733" s="7">
        <f>VLOOKUP($A1733,'Medical Examinations'!$A$1:$P$2336,12,FALSE)</f>
        <v>1</v>
      </c>
      <c r="I1733" s="7" t="str">
        <f>VLOOKUP($A1733,'Medical Examinations'!$A$1:$P$2336,14,FALSE)</f>
        <v>No</v>
      </c>
      <c r="J1733" s="7" t="str">
        <f>VLOOKUP($A1733,'Medical Examinations'!$A$1:$P$2336,15,FALSE)</f>
        <v>Obesity</v>
      </c>
      <c r="K1733" s="7" t="str">
        <f>VLOOKUP($A1733,'Medical Examinations'!$A$1:$P$2336,16,FALSE)</f>
        <v>Normal</v>
      </c>
      <c r="L1733" s="12">
        <f>VLOOKUP($A1733,'Hospitalisation Details'!$A$1:$U$2344,18,FALSE)</f>
        <v>31963</v>
      </c>
      <c r="M1733" s="21">
        <f>VLOOKUP($A1733,'Hospitalisation Details'!$A$1:$U$2344,21,FALSE)</f>
        <v>5245.23</v>
      </c>
      <c r="N1733" s="9" t="str">
        <f>VLOOKUP($A1733,'Hospitalisation Details'!$A$1:$U$2344,14,FALSE)</f>
        <v>tier - 2</v>
      </c>
      <c r="O1733" s="9" t="str">
        <f>VLOOKUP($A1733,'Hospitalisation Details'!$A$1:$U$2344,15,FALSE)</f>
        <v>tier - 2</v>
      </c>
      <c r="P1733" s="9" t="str">
        <f>VLOOKUP($A1733,'Hospitalisation Details'!$A$1:$U$2344,16,FALSE)</f>
        <v>R1013</v>
      </c>
      <c r="Q1733" s="9">
        <f>VLOOKUP($A1733,'Hospitalisation Details'!$A$1:$U$2344,20,FALSE)</f>
        <v>35</v>
      </c>
    </row>
    <row r="1734" spans="1:17" ht="15.75" x14ac:dyDescent="0.25">
      <c r="A1734" s="10" t="s">
        <v>638</v>
      </c>
      <c r="B1734" s="7" t="str">
        <f>VLOOKUP($A1734,'Customer Names'!$A$1:$E$2336,4,FALSE)</f>
        <v xml:space="preserve">  Kristina</v>
      </c>
      <c r="C1734" s="7">
        <f>VLOOKUP($A1734,'Medical Examinations'!$A$1:$P$2336,2,FALSE)</f>
        <v>31</v>
      </c>
      <c r="D1734" s="7">
        <f>VLOOKUP($A1734,'Medical Examinations'!$A$1:$P$2336,3,FALSE)</f>
        <v>5.38</v>
      </c>
      <c r="E1734" s="7" t="str">
        <f>VLOOKUP($A1734,'Medical Examinations'!$A$1:$P$2336,13,FALSE)</f>
        <v>No</v>
      </c>
      <c r="F1734" s="7" t="str">
        <f>VLOOKUP($A1734,'Medical Examinations'!$A$1:$P$2336,5,FALSE)</f>
        <v>No</v>
      </c>
      <c r="G1734" s="7" t="str">
        <f>VLOOKUP($A1734,'Medical Examinations'!$A$1:$P$2336,6,FALSE)</f>
        <v>No</v>
      </c>
      <c r="H1734" s="7">
        <f>VLOOKUP($A1734,'Medical Examinations'!$A$1:$P$2336,12,FALSE)</f>
        <v>1</v>
      </c>
      <c r="I1734" s="7" t="str">
        <f>VLOOKUP($A1734,'Medical Examinations'!$A$1:$P$2336,14,FALSE)</f>
        <v>No</v>
      </c>
      <c r="J1734" s="7" t="str">
        <f>VLOOKUP($A1734,'Medical Examinations'!$A$1:$P$2336,15,FALSE)</f>
        <v>Obesity</v>
      </c>
      <c r="K1734" s="7" t="str">
        <f>VLOOKUP($A1734,'Medical Examinations'!$A$1:$P$2336,16,FALSE)</f>
        <v>Normal</v>
      </c>
      <c r="L1734" s="12">
        <f>VLOOKUP($A1734,'Hospitalisation Details'!$A$1:$U$2344,18,FALSE)</f>
        <v>32137</v>
      </c>
      <c r="M1734" s="21">
        <f>VLOOKUP($A1734,'Hospitalisation Details'!$A$1:$U$2344,21,FALSE)</f>
        <v>5240.7700000000004</v>
      </c>
      <c r="N1734" s="9" t="str">
        <f>VLOOKUP($A1734,'Hospitalisation Details'!$A$1:$U$2344,14,FALSE)</f>
        <v>tier - 2</v>
      </c>
      <c r="O1734" s="9" t="str">
        <f>VLOOKUP($A1734,'Hospitalisation Details'!$A$1:$U$2344,15,FALSE)</f>
        <v>tier - 2</v>
      </c>
      <c r="P1734" s="9" t="str">
        <f>VLOOKUP($A1734,'Hospitalisation Details'!$A$1:$U$2344,16,FALSE)</f>
        <v>R1011</v>
      </c>
      <c r="Q1734" s="9">
        <f>VLOOKUP($A1734,'Hospitalisation Details'!$A$1:$U$2344,20,FALSE)</f>
        <v>35</v>
      </c>
    </row>
    <row r="1735" spans="1:17" ht="15.75" x14ac:dyDescent="0.25">
      <c r="A1735" s="10" t="s">
        <v>637</v>
      </c>
      <c r="B1735" s="7" t="str">
        <f>VLOOKUP($A1735,'Customer Names'!$A$1:$E$2336,4,FALSE)</f>
        <v xml:space="preserve">  Flo</v>
      </c>
      <c r="C1735" s="7">
        <f>VLOOKUP($A1735,'Medical Examinations'!$A$1:$P$2336,2,FALSE)</f>
        <v>26.125</v>
      </c>
      <c r="D1735" s="7">
        <f>VLOOKUP($A1735,'Medical Examinations'!$A$1:$P$2336,3,FALSE)</f>
        <v>5.55</v>
      </c>
      <c r="E1735" s="7" t="str">
        <f>VLOOKUP($A1735,'Medical Examinations'!$A$1:$P$2336,13,FALSE)</f>
        <v>No</v>
      </c>
      <c r="F1735" s="7" t="str">
        <f>VLOOKUP($A1735,'Medical Examinations'!$A$1:$P$2336,5,FALSE)</f>
        <v>No</v>
      </c>
      <c r="G1735" s="7" t="str">
        <f>VLOOKUP($A1735,'Medical Examinations'!$A$1:$P$2336,6,FALSE)</f>
        <v>No</v>
      </c>
      <c r="H1735" s="7">
        <f>VLOOKUP($A1735,'Medical Examinations'!$A$1:$P$2336,12,FALSE)</f>
        <v>1</v>
      </c>
      <c r="I1735" s="7" t="str">
        <f>VLOOKUP($A1735,'Medical Examinations'!$A$1:$P$2336,14,FALSE)</f>
        <v>No</v>
      </c>
      <c r="J1735" s="7" t="str">
        <f>VLOOKUP($A1735,'Medical Examinations'!$A$1:$P$2336,15,FALSE)</f>
        <v>Over weight</v>
      </c>
      <c r="K1735" s="7" t="str">
        <f>VLOOKUP($A1735,'Medical Examinations'!$A$1:$P$2336,16,FALSE)</f>
        <v>Normal</v>
      </c>
      <c r="L1735" s="12">
        <f>VLOOKUP($A1735,'Hospitalisation Details'!$A$1:$U$2344,18,FALSE)</f>
        <v>31957</v>
      </c>
      <c r="M1735" s="21">
        <f>VLOOKUP($A1735,'Hospitalisation Details'!$A$1:$U$2344,21,FALSE)</f>
        <v>5227.99</v>
      </c>
      <c r="N1735" s="9" t="str">
        <f>VLOOKUP($A1735,'Hospitalisation Details'!$A$1:$U$2344,14,FALSE)</f>
        <v>tier - 2</v>
      </c>
      <c r="O1735" s="9" t="str">
        <f>VLOOKUP($A1735,'Hospitalisation Details'!$A$1:$U$2344,15,FALSE)</f>
        <v>tier - 1</v>
      </c>
      <c r="P1735" s="9" t="str">
        <f>VLOOKUP($A1735,'Hospitalisation Details'!$A$1:$U$2344,16,FALSE)</f>
        <v>R1024</v>
      </c>
      <c r="Q1735" s="9">
        <f>VLOOKUP($A1735,'Hospitalisation Details'!$A$1:$U$2344,20,FALSE)</f>
        <v>35</v>
      </c>
    </row>
    <row r="1736" spans="1:17" ht="15.75" x14ac:dyDescent="0.25">
      <c r="A1736" s="10" t="s">
        <v>636</v>
      </c>
      <c r="B1736" s="7" t="str">
        <f>VLOOKUP($A1736,'Customer Names'!$A$1:$E$2336,4,FALSE)</f>
        <v xml:space="preserve">  Sarah P</v>
      </c>
      <c r="C1736" s="7">
        <f>VLOOKUP($A1736,'Medical Examinations'!$A$1:$P$2336,2,FALSE)</f>
        <v>30.13</v>
      </c>
      <c r="D1736" s="7">
        <f>VLOOKUP($A1736,'Medical Examinations'!$A$1:$P$2336,3,FALSE)</f>
        <v>4.03</v>
      </c>
      <c r="E1736" s="7" t="str">
        <f>VLOOKUP($A1736,'Medical Examinations'!$A$1:$P$2336,13,FALSE)</f>
        <v>Yes</v>
      </c>
      <c r="F1736" s="7" t="str">
        <f>VLOOKUP($A1736,'Medical Examinations'!$A$1:$P$2336,5,FALSE)</f>
        <v>No</v>
      </c>
      <c r="G1736" s="7" t="str">
        <f>VLOOKUP($A1736,'Medical Examinations'!$A$1:$P$2336,6,FALSE)</f>
        <v>No</v>
      </c>
      <c r="H1736" s="7">
        <f>VLOOKUP($A1736,'Medical Examinations'!$A$1:$P$2336,12,FALSE)</f>
        <v>1</v>
      </c>
      <c r="I1736" s="7" t="str">
        <f>VLOOKUP($A1736,'Medical Examinations'!$A$1:$P$2336,14,FALSE)</f>
        <v>No</v>
      </c>
      <c r="J1736" s="7" t="str">
        <f>VLOOKUP($A1736,'Medical Examinations'!$A$1:$P$2336,15,FALSE)</f>
        <v>Obesity</v>
      </c>
      <c r="K1736" s="7" t="str">
        <f>VLOOKUP($A1736,'Medical Examinations'!$A$1:$P$2336,16,FALSE)</f>
        <v>Normal</v>
      </c>
      <c r="L1736" s="12">
        <f>VLOOKUP($A1736,'Hospitalisation Details'!$A$1:$U$2344,18,FALSE)</f>
        <v>34856</v>
      </c>
      <c r="M1736" s="21">
        <f>VLOOKUP($A1736,'Hospitalisation Details'!$A$1:$U$2344,21,FALSE)</f>
        <v>5216.4799999999996</v>
      </c>
      <c r="N1736" s="9" t="str">
        <f>VLOOKUP($A1736,'Hospitalisation Details'!$A$1:$U$2344,14,FALSE)</f>
        <v>tier - 2</v>
      </c>
      <c r="O1736" s="9" t="str">
        <f>VLOOKUP($A1736,'Hospitalisation Details'!$A$1:$U$2344,15,FALSE)</f>
        <v>tier - 2</v>
      </c>
      <c r="P1736" s="9" t="str">
        <f>VLOOKUP($A1736,'Hospitalisation Details'!$A$1:$U$2344,16,FALSE)</f>
        <v>R1025</v>
      </c>
      <c r="Q1736" s="9">
        <f>VLOOKUP($A1736,'Hospitalisation Details'!$A$1:$U$2344,20,FALSE)</f>
        <v>28</v>
      </c>
    </row>
    <row r="1737" spans="1:17" ht="15.75" x14ac:dyDescent="0.25">
      <c r="A1737" s="10" t="s">
        <v>635</v>
      </c>
      <c r="B1737" s="7" t="str">
        <f>VLOOKUP($A1737,'Customer Names'!$A$1:$E$2336,4,FALSE)</f>
        <v xml:space="preserve">  Anabel</v>
      </c>
      <c r="C1737" s="7">
        <f>VLOOKUP($A1737,'Medical Examinations'!$A$1:$P$2336,2,FALSE)</f>
        <v>34.19</v>
      </c>
      <c r="D1737" s="7">
        <f>VLOOKUP($A1737,'Medical Examinations'!$A$1:$P$2336,3,FALSE)</f>
        <v>4.1900000000000004</v>
      </c>
      <c r="E1737" s="7" t="str">
        <f>VLOOKUP($A1737,'Medical Examinations'!$A$1:$P$2336,13,FALSE)</f>
        <v>No</v>
      </c>
      <c r="F1737" s="7" t="str">
        <f>VLOOKUP($A1737,'Medical Examinations'!$A$1:$P$2336,5,FALSE)</f>
        <v>No</v>
      </c>
      <c r="G1737" s="7" t="str">
        <f>VLOOKUP($A1737,'Medical Examinations'!$A$1:$P$2336,6,FALSE)</f>
        <v>No</v>
      </c>
      <c r="H1737" s="7" t="str">
        <f>VLOOKUP($A1737,'Medical Examinations'!$A$1:$P$2336,12,FALSE)</f>
        <v>0</v>
      </c>
      <c r="I1737" s="7" t="str">
        <f>VLOOKUP($A1737,'Medical Examinations'!$A$1:$P$2336,14,FALSE)</f>
        <v>No</v>
      </c>
      <c r="J1737" s="7" t="str">
        <f>VLOOKUP($A1737,'Medical Examinations'!$A$1:$P$2336,15,FALSE)</f>
        <v>Obesity</v>
      </c>
      <c r="K1737" s="7" t="str">
        <f>VLOOKUP($A1737,'Medical Examinations'!$A$1:$P$2336,16,FALSE)</f>
        <v>Normal</v>
      </c>
      <c r="L1737" s="12">
        <f>VLOOKUP($A1737,'Hospitalisation Details'!$A$1:$U$2344,18,FALSE)</f>
        <v>36495</v>
      </c>
      <c r="M1737" s="21">
        <f>VLOOKUP($A1737,'Hospitalisation Details'!$A$1:$U$2344,21,FALSE)</f>
        <v>5213.22</v>
      </c>
      <c r="N1737" s="9" t="str">
        <f>VLOOKUP($A1737,'Hospitalisation Details'!$A$1:$U$2344,14,FALSE)</f>
        <v>tier - 2</v>
      </c>
      <c r="O1737" s="9" t="str">
        <f>VLOOKUP($A1737,'Hospitalisation Details'!$A$1:$U$2344,15,FALSE)</f>
        <v>tier - 1</v>
      </c>
      <c r="P1737" s="9" t="str">
        <f>VLOOKUP($A1737,'Hospitalisation Details'!$A$1:$U$2344,16,FALSE)</f>
        <v>R1012</v>
      </c>
      <c r="Q1737" s="9">
        <f>VLOOKUP($A1737,'Hospitalisation Details'!$A$1:$U$2344,20,FALSE)</f>
        <v>23</v>
      </c>
    </row>
    <row r="1738" spans="1:17" ht="15.75" x14ac:dyDescent="0.25">
      <c r="A1738" s="10" t="s">
        <v>634</v>
      </c>
      <c r="B1738" s="7" t="str">
        <f>VLOOKUP($A1738,'Customer Names'!$A$1:$E$2336,4,FALSE)</f>
        <v xml:space="preserve">  Ian</v>
      </c>
      <c r="C1738" s="7">
        <f>VLOOKUP($A1738,'Medical Examinations'!$A$1:$P$2336,2,FALSE)</f>
        <v>22.515000000000001</v>
      </c>
      <c r="D1738" s="7">
        <f>VLOOKUP($A1738,'Medical Examinations'!$A$1:$P$2336,3,FALSE)</f>
        <v>4.37</v>
      </c>
      <c r="E1738" s="7" t="str">
        <f>VLOOKUP($A1738,'Medical Examinations'!$A$1:$P$2336,13,FALSE)</f>
        <v>No</v>
      </c>
      <c r="F1738" s="7" t="str">
        <f>VLOOKUP($A1738,'Medical Examinations'!$A$1:$P$2336,5,FALSE)</f>
        <v>No</v>
      </c>
      <c r="G1738" s="7" t="str">
        <f>VLOOKUP($A1738,'Medical Examinations'!$A$1:$P$2336,6,FALSE)</f>
        <v>Yes</v>
      </c>
      <c r="H1738" s="7">
        <f>VLOOKUP($A1738,'Medical Examinations'!$A$1:$P$2336,12,FALSE)</f>
        <v>1</v>
      </c>
      <c r="I1738" s="7" t="str">
        <f>VLOOKUP($A1738,'Medical Examinations'!$A$1:$P$2336,14,FALSE)</f>
        <v>No</v>
      </c>
      <c r="J1738" s="7" t="str">
        <f>VLOOKUP($A1738,'Medical Examinations'!$A$1:$P$2336,15,FALSE)</f>
        <v>Normal weight</v>
      </c>
      <c r="K1738" s="7" t="str">
        <f>VLOOKUP($A1738,'Medical Examinations'!$A$1:$P$2336,16,FALSE)</f>
        <v>Normal</v>
      </c>
      <c r="L1738" s="12">
        <f>VLOOKUP($A1738,'Hospitalisation Details'!$A$1:$U$2344,18,FALSE)</f>
        <v>34137</v>
      </c>
      <c r="M1738" s="21">
        <f>VLOOKUP($A1738,'Hospitalisation Details'!$A$1:$U$2344,21,FALSE)</f>
        <v>5209.58</v>
      </c>
      <c r="N1738" s="9" t="str">
        <f>VLOOKUP($A1738,'Hospitalisation Details'!$A$1:$U$2344,14,FALSE)</f>
        <v>tier - 3</v>
      </c>
      <c r="O1738" s="9" t="str">
        <f>VLOOKUP($A1738,'Hospitalisation Details'!$A$1:$U$2344,15,FALSE)</f>
        <v>tier - 3</v>
      </c>
      <c r="P1738" s="9" t="str">
        <f>VLOOKUP($A1738,'Hospitalisation Details'!$A$1:$U$2344,16,FALSE)</f>
        <v>R1017</v>
      </c>
      <c r="Q1738" s="9">
        <f>VLOOKUP($A1738,'Hospitalisation Details'!$A$1:$U$2344,20,FALSE)</f>
        <v>29</v>
      </c>
    </row>
    <row r="1739" spans="1:17" ht="15.75" x14ac:dyDescent="0.25">
      <c r="A1739" s="10" t="s">
        <v>633</v>
      </c>
      <c r="B1739" s="7" t="str">
        <f>VLOOKUP($A1739,'Customer Names'!$A$1:$E$2336,4,FALSE)</f>
        <v xml:space="preserve">  Alex</v>
      </c>
      <c r="C1739" s="7">
        <f>VLOOKUP($A1739,'Medical Examinations'!$A$1:$P$2336,2,FALSE)</f>
        <v>18.239999999999998</v>
      </c>
      <c r="D1739" s="7">
        <f>VLOOKUP($A1739,'Medical Examinations'!$A$1:$P$2336,3,FALSE)</f>
        <v>5.31</v>
      </c>
      <c r="E1739" s="7" t="str">
        <f>VLOOKUP($A1739,'Medical Examinations'!$A$1:$P$2336,13,FALSE)</f>
        <v>Yes</v>
      </c>
      <c r="F1739" s="7" t="str">
        <f>VLOOKUP($A1739,'Medical Examinations'!$A$1:$P$2336,5,FALSE)</f>
        <v>No</v>
      </c>
      <c r="G1739" s="7" t="str">
        <f>VLOOKUP($A1739,'Medical Examinations'!$A$1:$P$2336,6,FALSE)</f>
        <v>Yes</v>
      </c>
      <c r="H1739" s="7">
        <f>VLOOKUP($A1739,'Medical Examinations'!$A$1:$P$2336,12,FALSE)</f>
        <v>1</v>
      </c>
      <c r="I1739" s="7" t="str">
        <f>VLOOKUP($A1739,'Medical Examinations'!$A$1:$P$2336,14,FALSE)</f>
        <v>No</v>
      </c>
      <c r="J1739" s="7" t="str">
        <f>VLOOKUP($A1739,'Medical Examinations'!$A$1:$P$2336,15,FALSE)</f>
        <v>Underweight</v>
      </c>
      <c r="K1739" s="7" t="str">
        <f>VLOOKUP($A1739,'Medical Examinations'!$A$1:$P$2336,16,FALSE)</f>
        <v>Normal</v>
      </c>
      <c r="L1739" s="12">
        <f>VLOOKUP($A1739,'Hospitalisation Details'!$A$1:$U$2344,18,FALSE)</f>
        <v>30613</v>
      </c>
      <c r="M1739" s="21">
        <f>VLOOKUP($A1739,'Hospitalisation Details'!$A$1:$U$2344,21,FALSE)</f>
        <v>5207.97</v>
      </c>
      <c r="N1739" s="9" t="str">
        <f>VLOOKUP($A1739,'Hospitalisation Details'!$A$1:$U$2344,14,FALSE)</f>
        <v>tier - 2</v>
      </c>
      <c r="O1739" s="9" t="str">
        <f>VLOOKUP($A1739,'Hospitalisation Details'!$A$1:$U$2344,15,FALSE)</f>
        <v>tier - 2</v>
      </c>
      <c r="P1739" s="9" t="str">
        <f>VLOOKUP($A1739,'Hospitalisation Details'!$A$1:$U$2344,16,FALSE)</f>
        <v>R1012</v>
      </c>
      <c r="Q1739" s="9">
        <f>VLOOKUP($A1739,'Hospitalisation Details'!$A$1:$U$2344,20,FALSE)</f>
        <v>39</v>
      </c>
    </row>
    <row r="1740" spans="1:17" ht="15.75" x14ac:dyDescent="0.25">
      <c r="A1740" s="10" t="s">
        <v>631</v>
      </c>
      <c r="B1740" s="7" t="str">
        <f>VLOOKUP($A1740,'Customer Names'!$A$1:$E$2336,4,FALSE)</f>
        <v xml:space="preserve">  Richard J</v>
      </c>
      <c r="C1740" s="7">
        <f>VLOOKUP($A1740,'Medical Examinations'!$A$1:$P$2336,2,FALSE)</f>
        <v>37.28</v>
      </c>
      <c r="D1740" s="7">
        <f>VLOOKUP($A1740,'Medical Examinations'!$A$1:$P$2336,3,FALSE)</f>
        <v>4.66</v>
      </c>
      <c r="E1740" s="7" t="str">
        <f>VLOOKUP($A1740,'Medical Examinations'!$A$1:$P$2336,13,FALSE)</f>
        <v>No</v>
      </c>
      <c r="F1740" s="7" t="str">
        <f>VLOOKUP($A1740,'Medical Examinations'!$A$1:$P$2336,5,FALSE)</f>
        <v>yes</v>
      </c>
      <c r="G1740" s="7" t="str">
        <f>VLOOKUP($A1740,'Medical Examinations'!$A$1:$P$2336,6,FALSE)</f>
        <v>No</v>
      </c>
      <c r="H1740" s="7">
        <f>VLOOKUP($A1740,'Medical Examinations'!$A$1:$P$2336,12,FALSE)</f>
        <v>1</v>
      </c>
      <c r="I1740" s="7" t="str">
        <f>VLOOKUP($A1740,'Medical Examinations'!$A$1:$P$2336,14,FALSE)</f>
        <v>No</v>
      </c>
      <c r="J1740" s="7" t="str">
        <f>VLOOKUP($A1740,'Medical Examinations'!$A$1:$P$2336,15,FALSE)</f>
        <v>Obesity</v>
      </c>
      <c r="K1740" s="7" t="str">
        <f>VLOOKUP($A1740,'Medical Examinations'!$A$1:$P$2336,16,FALSE)</f>
        <v>Normal</v>
      </c>
      <c r="L1740" s="12">
        <f>VLOOKUP($A1740,'Hospitalisation Details'!$A$1:$U$2344,18,FALSE)</f>
        <v>38144</v>
      </c>
      <c r="M1740" s="21">
        <f>VLOOKUP($A1740,'Hospitalisation Details'!$A$1:$U$2344,21,FALSE)</f>
        <v>5198.6899999999996</v>
      </c>
      <c r="N1740" s="9" t="str">
        <f>VLOOKUP($A1740,'Hospitalisation Details'!$A$1:$U$2344,14,FALSE)</f>
        <v>tier - 2</v>
      </c>
      <c r="O1740" s="9" t="str">
        <f>VLOOKUP($A1740,'Hospitalisation Details'!$A$1:$U$2344,15,FALSE)</f>
        <v>tier - 2</v>
      </c>
      <c r="P1740" s="9" t="str">
        <f>VLOOKUP($A1740,'Hospitalisation Details'!$A$1:$U$2344,16,FALSE)</f>
        <v>R1022</v>
      </c>
      <c r="Q1740" s="9">
        <f>VLOOKUP($A1740,'Hospitalisation Details'!$A$1:$U$2344,20,FALSE)</f>
        <v>19</v>
      </c>
    </row>
    <row r="1741" spans="1:17" ht="15.75" x14ac:dyDescent="0.25">
      <c r="A1741" s="10" t="s">
        <v>630</v>
      </c>
      <c r="B1741" s="7" t="str">
        <f>VLOOKUP($A1741,'Customer Names'!$A$1:$E$2336,4,FALSE)</f>
        <v xml:space="preserve">  Jacqueline N</v>
      </c>
      <c r="C1741" s="7">
        <f>VLOOKUP($A1741,'Medical Examinations'!$A$1:$P$2336,2,FALSE)</f>
        <v>18.2</v>
      </c>
      <c r="D1741" s="7">
        <f>VLOOKUP($A1741,'Medical Examinations'!$A$1:$P$2336,3,FALSE)</f>
        <v>6.19</v>
      </c>
      <c r="E1741" s="7" t="str">
        <f>VLOOKUP($A1741,'Medical Examinations'!$A$1:$P$2336,13,FALSE)</f>
        <v>No</v>
      </c>
      <c r="F1741" s="7" t="str">
        <f>VLOOKUP($A1741,'Medical Examinations'!$A$1:$P$2336,5,FALSE)</f>
        <v>No</v>
      </c>
      <c r="G1741" s="7" t="str">
        <f>VLOOKUP($A1741,'Medical Examinations'!$A$1:$P$2336,6,FALSE)</f>
        <v>Yes</v>
      </c>
      <c r="H1741" s="7">
        <f>VLOOKUP($A1741,'Medical Examinations'!$A$1:$P$2336,12,FALSE)</f>
        <v>1</v>
      </c>
      <c r="I1741" s="7" t="str">
        <f>VLOOKUP($A1741,'Medical Examinations'!$A$1:$P$2336,14,FALSE)</f>
        <v>No</v>
      </c>
      <c r="J1741" s="7" t="str">
        <f>VLOOKUP($A1741,'Medical Examinations'!$A$1:$P$2336,15,FALSE)</f>
        <v>Underweight</v>
      </c>
      <c r="K1741" s="7" t="str">
        <f>VLOOKUP($A1741,'Medical Examinations'!$A$1:$P$2336,16,FALSE)</f>
        <v>Prediabetes</v>
      </c>
      <c r="L1741" s="12">
        <f>VLOOKUP($A1741,'Hospitalisation Details'!$A$1:$U$2344,18,FALSE)</f>
        <v>29110</v>
      </c>
      <c r="M1741" s="21">
        <f>VLOOKUP($A1741,'Hospitalisation Details'!$A$1:$U$2344,21,FALSE)</f>
        <v>5195.58</v>
      </c>
      <c r="N1741" s="9" t="str">
        <f>VLOOKUP($A1741,'Hospitalisation Details'!$A$1:$U$2344,14,FALSE)</f>
        <v>tier - 2</v>
      </c>
      <c r="O1741" s="9" t="str">
        <f>VLOOKUP($A1741,'Hospitalisation Details'!$A$1:$U$2344,15,FALSE)</f>
        <v>tier - 2</v>
      </c>
      <c r="P1741" s="9" t="str">
        <f>VLOOKUP($A1741,'Hospitalisation Details'!$A$1:$U$2344,16,FALSE)</f>
        <v>R1013</v>
      </c>
      <c r="Q1741" s="9">
        <f>VLOOKUP($A1741,'Hospitalisation Details'!$A$1:$U$2344,20,FALSE)</f>
        <v>43</v>
      </c>
    </row>
    <row r="1742" spans="1:17" ht="15.75" x14ac:dyDescent="0.25">
      <c r="A1742" s="10" t="s">
        <v>629</v>
      </c>
      <c r="B1742" s="7" t="str">
        <f>VLOOKUP($A1742,'Customer Names'!$A$1:$E$2336,4,FALSE)</f>
        <v xml:space="preserve">  Cindy</v>
      </c>
      <c r="C1742" s="7">
        <f>VLOOKUP($A1742,'Medical Examinations'!$A$1:$P$2336,2,FALSE)</f>
        <v>20.53</v>
      </c>
      <c r="D1742" s="7">
        <f>VLOOKUP($A1742,'Medical Examinations'!$A$1:$P$2336,3,FALSE)</f>
        <v>4.8600000000000003</v>
      </c>
      <c r="E1742" s="7" t="str">
        <f>VLOOKUP($A1742,'Medical Examinations'!$A$1:$P$2336,13,FALSE)</f>
        <v>No</v>
      </c>
      <c r="F1742" s="7" t="str">
        <f>VLOOKUP($A1742,'Medical Examinations'!$A$1:$P$2336,5,FALSE)</f>
        <v>No</v>
      </c>
      <c r="G1742" s="7" t="str">
        <f>VLOOKUP($A1742,'Medical Examinations'!$A$1:$P$2336,6,FALSE)</f>
        <v>No</v>
      </c>
      <c r="H1742" s="7">
        <f>VLOOKUP($A1742,'Medical Examinations'!$A$1:$P$2336,12,FALSE)</f>
        <v>1</v>
      </c>
      <c r="I1742" s="7" t="str">
        <f>VLOOKUP($A1742,'Medical Examinations'!$A$1:$P$2336,14,FALSE)</f>
        <v>No</v>
      </c>
      <c r="J1742" s="7" t="str">
        <f>VLOOKUP($A1742,'Medical Examinations'!$A$1:$P$2336,15,FALSE)</f>
        <v>Normal weight</v>
      </c>
      <c r="K1742" s="7" t="str">
        <f>VLOOKUP($A1742,'Medical Examinations'!$A$1:$P$2336,16,FALSE)</f>
        <v>Normal</v>
      </c>
      <c r="L1742" s="12">
        <f>VLOOKUP($A1742,'Hospitalisation Details'!$A$1:$U$2344,18,FALSE)</f>
        <v>30971</v>
      </c>
      <c r="M1742" s="21">
        <f>VLOOKUP($A1742,'Hospitalisation Details'!$A$1:$U$2344,21,FALSE)</f>
        <v>5177.12</v>
      </c>
      <c r="N1742" s="9" t="str">
        <f>VLOOKUP($A1742,'Hospitalisation Details'!$A$1:$U$2344,14,FALSE)</f>
        <v>tier - 2</v>
      </c>
      <c r="O1742" s="9" t="str">
        <f>VLOOKUP($A1742,'Hospitalisation Details'!$A$1:$U$2344,15,FALSE)</f>
        <v>tier - 1</v>
      </c>
      <c r="P1742" s="9" t="str">
        <f>VLOOKUP($A1742,'Hospitalisation Details'!$A$1:$U$2344,16,FALSE)</f>
        <v>R1013</v>
      </c>
      <c r="Q1742" s="9">
        <f>VLOOKUP($A1742,'Hospitalisation Details'!$A$1:$U$2344,20,FALSE)</f>
        <v>38</v>
      </c>
    </row>
    <row r="1743" spans="1:17" ht="15.75" x14ac:dyDescent="0.25">
      <c r="A1743" s="10" t="s">
        <v>628</v>
      </c>
      <c r="B1743" s="7" t="str">
        <f>VLOOKUP($A1743,'Customer Names'!$A$1:$E$2336,4,FALSE)</f>
        <v xml:space="preserve">  Marcia</v>
      </c>
      <c r="C1743" s="7">
        <f>VLOOKUP($A1743,'Medical Examinations'!$A$1:$P$2336,2,FALSE)</f>
        <v>23.79</v>
      </c>
      <c r="D1743" s="7">
        <f>VLOOKUP($A1743,'Medical Examinations'!$A$1:$P$2336,3,FALSE)</f>
        <v>4.74</v>
      </c>
      <c r="E1743" s="7" t="str">
        <f>VLOOKUP($A1743,'Medical Examinations'!$A$1:$P$2336,13,FALSE)</f>
        <v>No</v>
      </c>
      <c r="F1743" s="7" t="str">
        <f>VLOOKUP($A1743,'Medical Examinations'!$A$1:$P$2336,5,FALSE)</f>
        <v>No</v>
      </c>
      <c r="G1743" s="7" t="str">
        <f>VLOOKUP($A1743,'Medical Examinations'!$A$1:$P$2336,6,FALSE)</f>
        <v>No</v>
      </c>
      <c r="H1743" s="7" t="str">
        <f>VLOOKUP($A1743,'Medical Examinations'!$A$1:$P$2336,12,FALSE)</f>
        <v>0</v>
      </c>
      <c r="I1743" s="7" t="str">
        <f>VLOOKUP($A1743,'Medical Examinations'!$A$1:$P$2336,14,FALSE)</f>
        <v>No</v>
      </c>
      <c r="J1743" s="7" t="str">
        <f>VLOOKUP($A1743,'Medical Examinations'!$A$1:$P$2336,15,FALSE)</f>
        <v>Normal weight</v>
      </c>
      <c r="K1743" s="7" t="str">
        <f>VLOOKUP($A1743,'Medical Examinations'!$A$1:$P$2336,16,FALSE)</f>
        <v>Normal</v>
      </c>
      <c r="L1743" s="12">
        <f>VLOOKUP($A1743,'Hospitalisation Details'!$A$1:$U$2344,18,FALSE)</f>
        <v>33479</v>
      </c>
      <c r="M1743" s="21">
        <f>VLOOKUP($A1743,'Hospitalisation Details'!$A$1:$U$2344,21,FALSE)</f>
        <v>5166.96</v>
      </c>
      <c r="N1743" s="9" t="str">
        <f>VLOOKUP($A1743,'Hospitalisation Details'!$A$1:$U$2344,14,FALSE)</f>
        <v>tier - 2</v>
      </c>
      <c r="O1743" s="9" t="str">
        <f>VLOOKUP($A1743,'Hospitalisation Details'!$A$1:$U$2344,15,FALSE)</f>
        <v>tier - 2</v>
      </c>
      <c r="P1743" s="9" t="str">
        <f>VLOOKUP($A1743,'Hospitalisation Details'!$A$1:$U$2344,16,FALSE)</f>
        <v>R1012</v>
      </c>
      <c r="Q1743" s="9">
        <f>VLOOKUP($A1743,'Hospitalisation Details'!$A$1:$U$2344,20,FALSE)</f>
        <v>31</v>
      </c>
    </row>
    <row r="1744" spans="1:17" ht="15.75" x14ac:dyDescent="0.25">
      <c r="A1744" s="10" t="s">
        <v>627</v>
      </c>
      <c r="B1744" s="7" t="str">
        <f>VLOOKUP($A1744,'Customer Names'!$A$1:$E$2336,4,FALSE)</f>
        <v xml:space="preserve">  Samantha R</v>
      </c>
      <c r="C1744" s="7">
        <f>VLOOKUP($A1744,'Medical Examinations'!$A$1:$P$2336,2,FALSE)</f>
        <v>29.8</v>
      </c>
      <c r="D1744" s="7">
        <f>VLOOKUP($A1744,'Medical Examinations'!$A$1:$P$2336,3,FALSE)</f>
        <v>6.03</v>
      </c>
      <c r="E1744" s="7" t="str">
        <f>VLOOKUP($A1744,'Medical Examinations'!$A$1:$P$2336,13,FALSE)</f>
        <v>No</v>
      </c>
      <c r="F1744" s="7" t="str">
        <f>VLOOKUP($A1744,'Medical Examinations'!$A$1:$P$2336,5,FALSE)</f>
        <v>No</v>
      </c>
      <c r="G1744" s="7" t="str">
        <f>VLOOKUP($A1744,'Medical Examinations'!$A$1:$P$2336,6,FALSE)</f>
        <v>No</v>
      </c>
      <c r="H1744" s="7" t="str">
        <f>VLOOKUP($A1744,'Medical Examinations'!$A$1:$P$2336,12,FALSE)</f>
        <v>0</v>
      </c>
      <c r="I1744" s="7" t="str">
        <f>VLOOKUP($A1744,'Medical Examinations'!$A$1:$P$2336,14,FALSE)</f>
        <v>No</v>
      </c>
      <c r="J1744" s="7" t="str">
        <f>VLOOKUP($A1744,'Medical Examinations'!$A$1:$P$2336,15,FALSE)</f>
        <v>Over weight</v>
      </c>
      <c r="K1744" s="7" t="str">
        <f>VLOOKUP($A1744,'Medical Examinations'!$A$1:$P$2336,16,FALSE)</f>
        <v>Prediabetes</v>
      </c>
      <c r="L1744" s="12">
        <f>VLOOKUP($A1744,'Hospitalisation Details'!$A$1:$U$2344,18,FALSE)</f>
        <v>33155</v>
      </c>
      <c r="M1744" s="21">
        <f>VLOOKUP($A1744,'Hospitalisation Details'!$A$1:$U$2344,21,FALSE)</f>
        <v>5152.13</v>
      </c>
      <c r="N1744" s="9" t="str">
        <f>VLOOKUP($A1744,'Hospitalisation Details'!$A$1:$U$2344,14,FALSE)</f>
        <v>tier - 2</v>
      </c>
      <c r="O1744" s="9" t="str">
        <f>VLOOKUP($A1744,'Hospitalisation Details'!$A$1:$U$2344,15,FALSE)</f>
        <v>tier - 2</v>
      </c>
      <c r="P1744" s="9" t="str">
        <f>VLOOKUP($A1744,'Hospitalisation Details'!$A$1:$U$2344,16,FALSE)</f>
        <v>R1011</v>
      </c>
      <c r="Q1744" s="9">
        <f>VLOOKUP($A1744,'Hospitalisation Details'!$A$1:$U$2344,20,FALSE)</f>
        <v>32</v>
      </c>
    </row>
    <row r="1745" spans="1:17" ht="15.75" x14ac:dyDescent="0.25">
      <c r="A1745" s="10" t="s">
        <v>626</v>
      </c>
      <c r="B1745" s="7" t="str">
        <f>VLOOKUP($A1745,'Customer Names'!$A$1:$E$2336,4,FALSE)</f>
        <v xml:space="preserve">  Katie</v>
      </c>
      <c r="C1745" s="7">
        <f>VLOOKUP($A1745,'Medical Examinations'!$A$1:$P$2336,2,FALSE)</f>
        <v>31.54</v>
      </c>
      <c r="D1745" s="7">
        <f>VLOOKUP($A1745,'Medical Examinations'!$A$1:$P$2336,3,FALSE)</f>
        <v>4.71</v>
      </c>
      <c r="E1745" s="7" t="str">
        <f>VLOOKUP($A1745,'Medical Examinations'!$A$1:$P$2336,13,FALSE)</f>
        <v>No</v>
      </c>
      <c r="F1745" s="7" t="str">
        <f>VLOOKUP($A1745,'Medical Examinations'!$A$1:$P$2336,5,FALSE)</f>
        <v>No</v>
      </c>
      <c r="G1745" s="7" t="str">
        <f>VLOOKUP($A1745,'Medical Examinations'!$A$1:$P$2336,6,FALSE)</f>
        <v>No</v>
      </c>
      <c r="H1745" s="7" t="str">
        <f>VLOOKUP($A1745,'Medical Examinations'!$A$1:$P$2336,12,FALSE)</f>
        <v>0</v>
      </c>
      <c r="I1745" s="7" t="str">
        <f>VLOOKUP($A1745,'Medical Examinations'!$A$1:$P$2336,14,FALSE)</f>
        <v>No</v>
      </c>
      <c r="J1745" s="7" t="str">
        <f>VLOOKUP($A1745,'Medical Examinations'!$A$1:$P$2336,15,FALSE)</f>
        <v>Obesity</v>
      </c>
      <c r="K1745" s="7" t="str">
        <f>VLOOKUP($A1745,'Medical Examinations'!$A$1:$P$2336,16,FALSE)</f>
        <v>Normal</v>
      </c>
      <c r="L1745" s="12">
        <f>VLOOKUP($A1745,'Hospitalisation Details'!$A$1:$U$2344,18,FALSE)</f>
        <v>33107</v>
      </c>
      <c r="M1745" s="21">
        <f>VLOOKUP($A1745,'Hospitalisation Details'!$A$1:$U$2344,21,FALSE)</f>
        <v>5148.55</v>
      </c>
      <c r="N1745" s="9" t="str">
        <f>VLOOKUP($A1745,'Hospitalisation Details'!$A$1:$U$2344,14,FALSE)</f>
        <v>tier - 2</v>
      </c>
      <c r="O1745" s="9" t="str">
        <f>VLOOKUP($A1745,'Hospitalisation Details'!$A$1:$U$2344,15,FALSE)</f>
        <v>tier - 2</v>
      </c>
      <c r="P1745" s="9" t="str">
        <f>VLOOKUP($A1745,'Hospitalisation Details'!$A$1:$U$2344,16,FALSE)</f>
        <v>R1024</v>
      </c>
      <c r="Q1745" s="9">
        <f>VLOOKUP($A1745,'Hospitalisation Details'!$A$1:$U$2344,20,FALSE)</f>
        <v>32</v>
      </c>
    </row>
    <row r="1746" spans="1:17" ht="15.75" x14ac:dyDescent="0.25">
      <c r="A1746" s="10" t="s">
        <v>625</v>
      </c>
      <c r="B1746" s="7" t="str">
        <f>VLOOKUP($A1746,'Customer Names'!$A$1:$E$2336,4,FALSE)</f>
        <v xml:space="preserve">  John P</v>
      </c>
      <c r="C1746" s="7">
        <f>VLOOKUP($A1746,'Medical Examinations'!$A$1:$P$2336,2,FALSE)</f>
        <v>20.82</v>
      </c>
      <c r="D1746" s="7">
        <f>VLOOKUP($A1746,'Medical Examinations'!$A$1:$P$2336,3,FALSE)</f>
        <v>5.55</v>
      </c>
      <c r="E1746" s="7" t="str">
        <f>VLOOKUP($A1746,'Medical Examinations'!$A$1:$P$2336,13,FALSE)</f>
        <v>No</v>
      </c>
      <c r="F1746" s="7" t="str">
        <f>VLOOKUP($A1746,'Medical Examinations'!$A$1:$P$2336,5,FALSE)</f>
        <v>No</v>
      </c>
      <c r="G1746" s="7" t="str">
        <f>VLOOKUP($A1746,'Medical Examinations'!$A$1:$P$2336,6,FALSE)</f>
        <v>No</v>
      </c>
      <c r="H1746" s="7">
        <f>VLOOKUP($A1746,'Medical Examinations'!$A$1:$P$2336,12,FALSE)</f>
        <v>1</v>
      </c>
      <c r="I1746" s="7" t="str">
        <f>VLOOKUP($A1746,'Medical Examinations'!$A$1:$P$2336,14,FALSE)</f>
        <v>No</v>
      </c>
      <c r="J1746" s="7" t="str">
        <f>VLOOKUP($A1746,'Medical Examinations'!$A$1:$P$2336,15,FALSE)</f>
        <v>Normal weight</v>
      </c>
      <c r="K1746" s="7" t="str">
        <f>VLOOKUP($A1746,'Medical Examinations'!$A$1:$P$2336,16,FALSE)</f>
        <v>Normal</v>
      </c>
      <c r="L1746" s="12">
        <f>VLOOKUP($A1746,'Hospitalisation Details'!$A$1:$U$2344,18,FALSE)</f>
        <v>30916</v>
      </c>
      <c r="M1746" s="21">
        <f>VLOOKUP($A1746,'Hospitalisation Details'!$A$1:$U$2344,21,FALSE)</f>
        <v>5144.18</v>
      </c>
      <c r="N1746" s="9" t="str">
        <f>VLOOKUP($A1746,'Hospitalisation Details'!$A$1:$U$2344,14,FALSE)</f>
        <v>tier - 2</v>
      </c>
      <c r="O1746" s="9" t="str">
        <f>VLOOKUP($A1746,'Hospitalisation Details'!$A$1:$U$2344,15,FALSE)</f>
        <v>tier - 1</v>
      </c>
      <c r="P1746" s="9" t="str">
        <f>VLOOKUP($A1746,'Hospitalisation Details'!$A$1:$U$2344,16,FALSE)</f>
        <v>R1013</v>
      </c>
      <c r="Q1746" s="9">
        <f>VLOOKUP($A1746,'Hospitalisation Details'!$A$1:$U$2344,20,FALSE)</f>
        <v>38</v>
      </c>
    </row>
    <row r="1747" spans="1:17" ht="15.75" x14ac:dyDescent="0.25">
      <c r="A1747" s="10" t="s">
        <v>624</v>
      </c>
      <c r="B1747" s="7" t="str">
        <f>VLOOKUP($A1747,'Customer Names'!$A$1:$E$2336,4,FALSE)</f>
        <v xml:space="preserve">  Rachel</v>
      </c>
      <c r="C1747" s="7">
        <f>VLOOKUP($A1747,'Medical Examinations'!$A$1:$P$2336,2,FALSE)</f>
        <v>38.83</v>
      </c>
      <c r="D1747" s="7">
        <f>VLOOKUP($A1747,'Medical Examinations'!$A$1:$P$2336,3,FALSE)</f>
        <v>4.78</v>
      </c>
      <c r="E1747" s="7" t="str">
        <f>VLOOKUP($A1747,'Medical Examinations'!$A$1:$P$2336,13,FALSE)</f>
        <v>No</v>
      </c>
      <c r="F1747" s="7" t="str">
        <f>VLOOKUP($A1747,'Medical Examinations'!$A$1:$P$2336,5,FALSE)</f>
        <v>No</v>
      </c>
      <c r="G1747" s="7" t="str">
        <f>VLOOKUP($A1747,'Medical Examinations'!$A$1:$P$2336,6,FALSE)</f>
        <v>Yes</v>
      </c>
      <c r="H1747" s="7">
        <f>VLOOKUP($A1747,'Medical Examinations'!$A$1:$P$2336,12,FALSE)</f>
        <v>1</v>
      </c>
      <c r="I1747" s="7" t="str">
        <f>VLOOKUP($A1747,'Medical Examinations'!$A$1:$P$2336,14,FALSE)</f>
        <v>No</v>
      </c>
      <c r="J1747" s="7" t="str">
        <f>VLOOKUP($A1747,'Medical Examinations'!$A$1:$P$2336,15,FALSE)</f>
        <v>Obesity</v>
      </c>
      <c r="K1747" s="7" t="str">
        <f>VLOOKUP($A1747,'Medical Examinations'!$A$1:$P$2336,16,FALSE)</f>
        <v>Normal</v>
      </c>
      <c r="L1747" s="12">
        <f>VLOOKUP($A1747,'Hospitalisation Details'!$A$1:$U$2344,18,FALSE)</f>
        <v>34313</v>
      </c>
      <c r="M1747" s="21">
        <f>VLOOKUP($A1747,'Hospitalisation Details'!$A$1:$U$2344,21,FALSE)</f>
        <v>5138.26</v>
      </c>
      <c r="N1747" s="9" t="str">
        <f>VLOOKUP($A1747,'Hospitalisation Details'!$A$1:$U$2344,14,FALSE)</f>
        <v>tier - 2</v>
      </c>
      <c r="O1747" s="9" t="str">
        <f>VLOOKUP($A1747,'Hospitalisation Details'!$A$1:$U$2344,15,FALSE)</f>
        <v>tier - 2</v>
      </c>
      <c r="P1747" s="9" t="str">
        <f>VLOOKUP($A1747,'Hospitalisation Details'!$A$1:$U$2344,16,FALSE)</f>
        <v>R1013</v>
      </c>
      <c r="Q1747" s="9">
        <f>VLOOKUP($A1747,'Hospitalisation Details'!$A$1:$U$2344,20,FALSE)</f>
        <v>29</v>
      </c>
    </row>
    <row r="1748" spans="1:17" ht="15.75" x14ac:dyDescent="0.25">
      <c r="A1748" s="10" t="s">
        <v>623</v>
      </c>
      <c r="B1748" s="7" t="str">
        <f>VLOOKUP($A1748,'Customer Names'!$A$1:$E$2336,4,FALSE)</f>
        <v xml:space="preserve">  Isabelle</v>
      </c>
      <c r="C1748" s="7">
        <f>VLOOKUP($A1748,'Medical Examinations'!$A$1:$P$2336,2,FALSE)</f>
        <v>23.44</v>
      </c>
      <c r="D1748" s="7">
        <f>VLOOKUP($A1748,'Medical Examinations'!$A$1:$P$2336,3,FALSE)</f>
        <v>4.6500000000000004</v>
      </c>
      <c r="E1748" s="7" t="str">
        <f>VLOOKUP($A1748,'Medical Examinations'!$A$1:$P$2336,13,FALSE)</f>
        <v>Yes</v>
      </c>
      <c r="F1748" s="7" t="str">
        <f>VLOOKUP($A1748,'Medical Examinations'!$A$1:$P$2336,5,FALSE)</f>
        <v>No</v>
      </c>
      <c r="G1748" s="7" t="str">
        <f>VLOOKUP($A1748,'Medical Examinations'!$A$1:$P$2336,6,FALSE)</f>
        <v>No</v>
      </c>
      <c r="H1748" s="7">
        <f>VLOOKUP($A1748,'Medical Examinations'!$A$1:$P$2336,12,FALSE)</f>
        <v>1</v>
      </c>
      <c r="I1748" s="7" t="str">
        <f>VLOOKUP($A1748,'Medical Examinations'!$A$1:$P$2336,14,FALSE)</f>
        <v>No</v>
      </c>
      <c r="J1748" s="7" t="str">
        <f>VLOOKUP($A1748,'Medical Examinations'!$A$1:$P$2336,15,FALSE)</f>
        <v>Normal weight</v>
      </c>
      <c r="K1748" s="7" t="str">
        <f>VLOOKUP($A1748,'Medical Examinations'!$A$1:$P$2336,16,FALSE)</f>
        <v>Normal</v>
      </c>
      <c r="L1748" s="12">
        <f>VLOOKUP($A1748,'Hospitalisation Details'!$A$1:$U$2344,18,FALSE)</f>
        <v>32401</v>
      </c>
      <c r="M1748" s="21">
        <f>VLOOKUP($A1748,'Hospitalisation Details'!$A$1:$U$2344,21,FALSE)</f>
        <v>5136.75</v>
      </c>
      <c r="N1748" s="9" t="str">
        <f>VLOOKUP($A1748,'Hospitalisation Details'!$A$1:$U$2344,14,FALSE)</f>
        <v>tier - 2</v>
      </c>
      <c r="O1748" s="9" t="str">
        <f>VLOOKUP($A1748,'Hospitalisation Details'!$A$1:$U$2344,15,FALSE)</f>
        <v>tier - 1</v>
      </c>
      <c r="P1748" s="9" t="str">
        <f>VLOOKUP($A1748,'Hospitalisation Details'!$A$1:$U$2344,16,FALSE)</f>
        <v>R1013</v>
      </c>
      <c r="Q1748" s="9">
        <f>VLOOKUP($A1748,'Hospitalisation Details'!$A$1:$U$2344,20,FALSE)</f>
        <v>34</v>
      </c>
    </row>
    <row r="1749" spans="1:17" ht="15.75" x14ac:dyDescent="0.25">
      <c r="A1749" s="10" t="s">
        <v>622</v>
      </c>
      <c r="B1749" s="7" t="str">
        <f>VLOOKUP($A1749,'Customer Names'!$A$1:$E$2336,4,FALSE)</f>
        <v xml:space="preserve">  Neil</v>
      </c>
      <c r="C1749" s="7">
        <f>VLOOKUP($A1749,'Medical Examinations'!$A$1:$P$2336,2,FALSE)</f>
        <v>24.13</v>
      </c>
      <c r="D1749" s="7">
        <f>VLOOKUP($A1749,'Medical Examinations'!$A$1:$P$2336,3,FALSE)</f>
        <v>5.2</v>
      </c>
      <c r="E1749" s="7" t="str">
        <f>VLOOKUP($A1749,'Medical Examinations'!$A$1:$P$2336,13,FALSE)</f>
        <v>No</v>
      </c>
      <c r="F1749" s="7" t="str">
        <f>VLOOKUP($A1749,'Medical Examinations'!$A$1:$P$2336,5,FALSE)</f>
        <v>No</v>
      </c>
      <c r="G1749" s="7" t="str">
        <f>VLOOKUP($A1749,'Medical Examinations'!$A$1:$P$2336,6,FALSE)</f>
        <v>No</v>
      </c>
      <c r="H1749" s="7">
        <f>VLOOKUP($A1749,'Medical Examinations'!$A$1:$P$2336,12,FALSE)</f>
        <v>1</v>
      </c>
      <c r="I1749" s="7" t="str">
        <f>VLOOKUP($A1749,'Medical Examinations'!$A$1:$P$2336,14,FALSE)</f>
        <v>No</v>
      </c>
      <c r="J1749" s="7" t="str">
        <f>VLOOKUP($A1749,'Medical Examinations'!$A$1:$P$2336,15,FALSE)</f>
        <v>Normal weight</v>
      </c>
      <c r="K1749" s="7" t="str">
        <f>VLOOKUP($A1749,'Medical Examinations'!$A$1:$P$2336,16,FALSE)</f>
        <v>Normal</v>
      </c>
      <c r="L1749" s="12">
        <f>VLOOKUP($A1749,'Hospitalisation Details'!$A$1:$U$2344,18,FALSE)</f>
        <v>32033</v>
      </c>
      <c r="M1749" s="21">
        <f>VLOOKUP($A1749,'Hospitalisation Details'!$A$1:$U$2344,21,FALSE)</f>
        <v>5125.22</v>
      </c>
      <c r="N1749" s="9" t="str">
        <f>VLOOKUP($A1749,'Hospitalisation Details'!$A$1:$U$2344,14,FALSE)</f>
        <v>tier - 1</v>
      </c>
      <c r="O1749" s="9" t="str">
        <f>VLOOKUP($A1749,'Hospitalisation Details'!$A$1:$U$2344,15,FALSE)</f>
        <v>tier - 2</v>
      </c>
      <c r="P1749" s="9" t="str">
        <f>VLOOKUP($A1749,'Hospitalisation Details'!$A$1:$U$2344,16,FALSE)</f>
        <v>R1012</v>
      </c>
      <c r="Q1749" s="9">
        <f>VLOOKUP($A1749,'Hospitalisation Details'!$A$1:$U$2344,20,FALSE)</f>
        <v>35</v>
      </c>
    </row>
    <row r="1750" spans="1:17" ht="15.75" x14ac:dyDescent="0.25">
      <c r="A1750" s="10" t="s">
        <v>621</v>
      </c>
      <c r="B1750" s="7" t="str">
        <f>VLOOKUP($A1750,'Customer Names'!$A$1:$E$2336,4,FALSE)</f>
        <v xml:space="preserve">  Tom</v>
      </c>
      <c r="C1750" s="7">
        <f>VLOOKUP($A1750,'Medical Examinations'!$A$1:$P$2336,2,FALSE)</f>
        <v>42.13</v>
      </c>
      <c r="D1750" s="7">
        <f>VLOOKUP($A1750,'Medical Examinations'!$A$1:$P$2336,3,FALSE)</f>
        <v>4.54</v>
      </c>
      <c r="E1750" s="7" t="str">
        <f>VLOOKUP($A1750,'Medical Examinations'!$A$1:$P$2336,13,FALSE)</f>
        <v>Yes</v>
      </c>
      <c r="F1750" s="7" t="str">
        <f>VLOOKUP($A1750,'Medical Examinations'!$A$1:$P$2336,5,FALSE)</f>
        <v>No</v>
      </c>
      <c r="G1750" s="7" t="str">
        <f>VLOOKUP($A1750,'Medical Examinations'!$A$1:$P$2336,6,FALSE)</f>
        <v>No</v>
      </c>
      <c r="H1750" s="7">
        <f>VLOOKUP($A1750,'Medical Examinations'!$A$1:$P$2336,12,FALSE)</f>
        <v>1</v>
      </c>
      <c r="I1750" s="7" t="str">
        <f>VLOOKUP($A1750,'Medical Examinations'!$A$1:$P$2336,14,FALSE)</f>
        <v>No</v>
      </c>
      <c r="J1750" s="7" t="str">
        <f>VLOOKUP($A1750,'Medical Examinations'!$A$1:$P$2336,15,FALSE)</f>
        <v>Obesity</v>
      </c>
      <c r="K1750" s="7" t="str">
        <f>VLOOKUP($A1750,'Medical Examinations'!$A$1:$P$2336,16,FALSE)</f>
        <v>Normal</v>
      </c>
      <c r="L1750" s="12">
        <f>VLOOKUP($A1750,'Hospitalisation Details'!$A$1:$U$2344,18,FALSE)</f>
        <v>32448</v>
      </c>
      <c r="M1750" s="21">
        <f>VLOOKUP($A1750,'Hospitalisation Details'!$A$1:$U$2344,21,FALSE)</f>
        <v>5124.1899999999996</v>
      </c>
      <c r="N1750" s="9" t="str">
        <f>VLOOKUP($A1750,'Hospitalisation Details'!$A$1:$U$2344,14,FALSE)</f>
        <v>tier - 2</v>
      </c>
      <c r="O1750" s="9" t="str">
        <f>VLOOKUP($A1750,'Hospitalisation Details'!$A$1:$U$2344,15,FALSE)</f>
        <v>tier - 3</v>
      </c>
      <c r="P1750" s="9" t="str">
        <f>VLOOKUP($A1750,'Hospitalisation Details'!$A$1:$U$2344,16,FALSE)</f>
        <v>R1013</v>
      </c>
      <c r="Q1750" s="9">
        <f>VLOOKUP($A1750,'Hospitalisation Details'!$A$1:$U$2344,20,FALSE)</f>
        <v>34</v>
      </c>
    </row>
    <row r="1751" spans="1:17" ht="15.75" x14ac:dyDescent="0.25">
      <c r="A1751" s="10" t="s">
        <v>620</v>
      </c>
      <c r="B1751" s="7" t="str">
        <f>VLOOKUP($A1751,'Customer Names'!$A$1:$E$2336,4,FALSE)</f>
        <v xml:space="preserve">  Nathan</v>
      </c>
      <c r="C1751" s="7">
        <f>VLOOKUP($A1751,'Medical Examinations'!$A$1:$P$2336,2,FALSE)</f>
        <v>17.86</v>
      </c>
      <c r="D1751" s="7">
        <f>VLOOKUP($A1751,'Medical Examinations'!$A$1:$P$2336,3,FALSE)</f>
        <v>4.1100000000000003</v>
      </c>
      <c r="E1751" s="7" t="str">
        <f>VLOOKUP($A1751,'Medical Examinations'!$A$1:$P$2336,13,FALSE)</f>
        <v>No</v>
      </c>
      <c r="F1751" s="7" t="str">
        <f>VLOOKUP($A1751,'Medical Examinations'!$A$1:$P$2336,5,FALSE)</f>
        <v>No</v>
      </c>
      <c r="G1751" s="7" t="str">
        <f>VLOOKUP($A1751,'Medical Examinations'!$A$1:$P$2336,6,FALSE)</f>
        <v>No</v>
      </c>
      <c r="H1751" s="7">
        <f>VLOOKUP($A1751,'Medical Examinations'!$A$1:$P$2336,12,FALSE)</f>
        <v>1</v>
      </c>
      <c r="I1751" s="7" t="str">
        <f>VLOOKUP($A1751,'Medical Examinations'!$A$1:$P$2336,14,FALSE)</f>
        <v>No</v>
      </c>
      <c r="J1751" s="7" t="str">
        <f>VLOOKUP($A1751,'Medical Examinations'!$A$1:$P$2336,15,FALSE)</f>
        <v>Underweight</v>
      </c>
      <c r="K1751" s="7" t="str">
        <f>VLOOKUP($A1751,'Medical Examinations'!$A$1:$P$2336,16,FALSE)</f>
        <v>Normal</v>
      </c>
      <c r="L1751" s="12">
        <f>VLOOKUP($A1751,'Hospitalisation Details'!$A$1:$U$2344,18,FALSE)</f>
        <v>32099</v>
      </c>
      <c r="M1751" s="21">
        <f>VLOOKUP($A1751,'Hospitalisation Details'!$A$1:$U$2344,21,FALSE)</f>
        <v>5116.5</v>
      </c>
      <c r="N1751" s="9" t="str">
        <f>VLOOKUP($A1751,'Hospitalisation Details'!$A$1:$U$2344,14,FALSE)</f>
        <v>tier - 2</v>
      </c>
      <c r="O1751" s="9" t="str">
        <f>VLOOKUP($A1751,'Hospitalisation Details'!$A$1:$U$2344,15,FALSE)</f>
        <v>tier - 2</v>
      </c>
      <c r="P1751" s="9" t="str">
        <f>VLOOKUP($A1751,'Hospitalisation Details'!$A$1:$U$2344,16,FALSE)</f>
        <v>R1012</v>
      </c>
      <c r="Q1751" s="9">
        <f>VLOOKUP($A1751,'Hospitalisation Details'!$A$1:$U$2344,20,FALSE)</f>
        <v>35</v>
      </c>
    </row>
    <row r="1752" spans="1:17" ht="15.75" x14ac:dyDescent="0.25">
      <c r="A1752" s="10" t="s">
        <v>619</v>
      </c>
      <c r="B1752" s="7" t="str">
        <f>VLOOKUP($A1752,'Customer Names'!$A$1:$E$2336,4,FALSE)</f>
        <v xml:space="preserve">  Kelli N</v>
      </c>
      <c r="C1752" s="7">
        <f>VLOOKUP($A1752,'Medical Examinations'!$A$1:$P$2336,2,FALSE)</f>
        <v>32.78</v>
      </c>
      <c r="D1752" s="7">
        <f>VLOOKUP($A1752,'Medical Examinations'!$A$1:$P$2336,3,FALSE)</f>
        <v>4.63</v>
      </c>
      <c r="E1752" s="7" t="str">
        <f>VLOOKUP($A1752,'Medical Examinations'!$A$1:$P$2336,13,FALSE)</f>
        <v>No</v>
      </c>
      <c r="F1752" s="7" t="str">
        <f>VLOOKUP($A1752,'Medical Examinations'!$A$1:$P$2336,5,FALSE)</f>
        <v>No</v>
      </c>
      <c r="G1752" s="7" t="str">
        <f>VLOOKUP($A1752,'Medical Examinations'!$A$1:$P$2336,6,FALSE)</f>
        <v>No</v>
      </c>
      <c r="H1752" s="7" t="str">
        <f>VLOOKUP($A1752,'Medical Examinations'!$A$1:$P$2336,12,FALSE)</f>
        <v>0</v>
      </c>
      <c r="I1752" s="7" t="str">
        <f>VLOOKUP($A1752,'Medical Examinations'!$A$1:$P$2336,14,FALSE)</f>
        <v>No</v>
      </c>
      <c r="J1752" s="7" t="str">
        <f>VLOOKUP($A1752,'Medical Examinations'!$A$1:$P$2336,15,FALSE)</f>
        <v>Obesity</v>
      </c>
      <c r="K1752" s="7" t="str">
        <f>VLOOKUP($A1752,'Medical Examinations'!$A$1:$P$2336,16,FALSE)</f>
        <v>Normal</v>
      </c>
      <c r="L1752" s="12">
        <f>VLOOKUP($A1752,'Hospitalisation Details'!$A$1:$U$2344,18,FALSE)</f>
        <v>36330</v>
      </c>
      <c r="M1752" s="21">
        <f>VLOOKUP($A1752,'Hospitalisation Details'!$A$1:$U$2344,21,FALSE)</f>
        <v>5087.92</v>
      </c>
      <c r="N1752" s="9" t="str">
        <f>VLOOKUP($A1752,'Hospitalisation Details'!$A$1:$U$2344,14,FALSE)</f>
        <v>tier - 2</v>
      </c>
      <c r="O1752" s="9" t="str">
        <f>VLOOKUP($A1752,'Hospitalisation Details'!$A$1:$U$2344,15,FALSE)</f>
        <v>tier - 2</v>
      </c>
      <c r="P1752" s="9" t="str">
        <f>VLOOKUP($A1752,'Hospitalisation Details'!$A$1:$U$2344,16,FALSE)</f>
        <v>R1026</v>
      </c>
      <c r="Q1752" s="9">
        <f>VLOOKUP($A1752,'Hospitalisation Details'!$A$1:$U$2344,20,FALSE)</f>
        <v>23</v>
      </c>
    </row>
    <row r="1753" spans="1:17" ht="15.75" x14ac:dyDescent="0.25">
      <c r="A1753" s="10" t="s">
        <v>618</v>
      </c>
      <c r="B1753" s="7" t="str">
        <f>VLOOKUP($A1753,'Customer Names'!$A$1:$E$2336,4,FALSE)</f>
        <v xml:space="preserve">  Scott M</v>
      </c>
      <c r="C1753" s="7">
        <f>VLOOKUP($A1753,'Medical Examinations'!$A$1:$P$2336,2,FALSE)</f>
        <v>23.9</v>
      </c>
      <c r="D1753" s="7">
        <f>VLOOKUP($A1753,'Medical Examinations'!$A$1:$P$2336,3,FALSE)</f>
        <v>6.06</v>
      </c>
      <c r="E1753" s="7" t="str">
        <f>VLOOKUP($A1753,'Medical Examinations'!$A$1:$P$2336,13,FALSE)</f>
        <v>Yes</v>
      </c>
      <c r="F1753" s="7" t="str">
        <f>VLOOKUP($A1753,'Medical Examinations'!$A$1:$P$2336,5,FALSE)</f>
        <v>No</v>
      </c>
      <c r="G1753" s="7" t="str">
        <f>VLOOKUP($A1753,'Medical Examinations'!$A$1:$P$2336,6,FALSE)</f>
        <v>Yes</v>
      </c>
      <c r="H1753" s="7">
        <f>VLOOKUP($A1753,'Medical Examinations'!$A$1:$P$2336,12,FALSE)</f>
        <v>1</v>
      </c>
      <c r="I1753" s="7" t="str">
        <f>VLOOKUP($A1753,'Medical Examinations'!$A$1:$P$2336,14,FALSE)</f>
        <v>No</v>
      </c>
      <c r="J1753" s="7" t="str">
        <f>VLOOKUP($A1753,'Medical Examinations'!$A$1:$P$2336,15,FALSE)</f>
        <v>Normal weight</v>
      </c>
      <c r="K1753" s="7" t="str">
        <f>VLOOKUP($A1753,'Medical Examinations'!$A$1:$P$2336,16,FALSE)</f>
        <v>Prediabetes</v>
      </c>
      <c r="L1753" s="12">
        <f>VLOOKUP($A1753,'Hospitalisation Details'!$A$1:$U$2344,18,FALSE)</f>
        <v>35625</v>
      </c>
      <c r="M1753" s="21">
        <f>VLOOKUP($A1753,'Hospitalisation Details'!$A$1:$U$2344,21,FALSE)</f>
        <v>5080.1000000000004</v>
      </c>
      <c r="N1753" s="9" t="str">
        <f>VLOOKUP($A1753,'Hospitalisation Details'!$A$1:$U$2344,14,FALSE)</f>
        <v>tier - 3</v>
      </c>
      <c r="O1753" s="9" t="str">
        <f>VLOOKUP($A1753,'Hospitalisation Details'!$A$1:$U$2344,15,FALSE)</f>
        <v>tier - 2</v>
      </c>
      <c r="P1753" s="9" t="str">
        <f>VLOOKUP($A1753,'Hospitalisation Details'!$A$1:$U$2344,16,FALSE)</f>
        <v>R1011</v>
      </c>
      <c r="Q1753" s="9">
        <f>VLOOKUP($A1753,'Hospitalisation Details'!$A$1:$U$2344,20,FALSE)</f>
        <v>25</v>
      </c>
    </row>
    <row r="1754" spans="1:17" ht="15.75" x14ac:dyDescent="0.25">
      <c r="A1754" s="10" t="s">
        <v>617</v>
      </c>
      <c r="B1754" s="7" t="str">
        <f>VLOOKUP($A1754,'Customer Names'!$A$1:$E$2336,4,FALSE)</f>
        <v xml:space="preserve">  Grant A</v>
      </c>
      <c r="C1754" s="7">
        <f>VLOOKUP($A1754,'Medical Examinations'!$A$1:$P$2336,2,FALSE)</f>
        <v>15.47</v>
      </c>
      <c r="D1754" s="7">
        <f>VLOOKUP($A1754,'Medical Examinations'!$A$1:$P$2336,3,FALSE)</f>
        <v>8.43</v>
      </c>
      <c r="E1754" s="7" t="str">
        <f>VLOOKUP($A1754,'Medical Examinations'!$A$1:$P$2336,13,FALSE)</f>
        <v>No</v>
      </c>
      <c r="F1754" s="7" t="str">
        <f>VLOOKUP($A1754,'Medical Examinations'!$A$1:$P$2336,5,FALSE)</f>
        <v>No</v>
      </c>
      <c r="G1754" s="7" t="str">
        <f>VLOOKUP($A1754,'Medical Examinations'!$A$1:$P$2336,6,FALSE)</f>
        <v>No</v>
      </c>
      <c r="H1754" s="7" t="str">
        <f>VLOOKUP($A1754,'Medical Examinations'!$A$1:$P$2336,12,FALSE)</f>
        <v>0</v>
      </c>
      <c r="I1754" s="7" t="str">
        <f>VLOOKUP($A1754,'Medical Examinations'!$A$1:$P$2336,14,FALSE)</f>
        <v>No</v>
      </c>
      <c r="J1754" s="7" t="str">
        <f>VLOOKUP($A1754,'Medical Examinations'!$A$1:$P$2336,15,FALSE)</f>
        <v>Underweight</v>
      </c>
      <c r="K1754" s="7" t="str">
        <f>VLOOKUP($A1754,'Medical Examinations'!$A$1:$P$2336,16,FALSE)</f>
        <v>Diabetes</v>
      </c>
      <c r="L1754" s="12">
        <f>VLOOKUP($A1754,'Hospitalisation Details'!$A$1:$U$2344,18,FALSE)</f>
        <v>28816</v>
      </c>
      <c r="M1754" s="21">
        <f>VLOOKUP($A1754,'Hospitalisation Details'!$A$1:$U$2344,21,FALSE)</f>
        <v>5077.1899999999996</v>
      </c>
      <c r="N1754" s="9" t="str">
        <f>VLOOKUP($A1754,'Hospitalisation Details'!$A$1:$U$2344,14,FALSE)</f>
        <v>tier - 2</v>
      </c>
      <c r="O1754" s="9" t="str">
        <f>VLOOKUP($A1754,'Hospitalisation Details'!$A$1:$U$2344,15,FALSE)</f>
        <v>tier - 3</v>
      </c>
      <c r="P1754" s="9" t="str">
        <f>VLOOKUP($A1754,'Hospitalisation Details'!$A$1:$U$2344,16,FALSE)</f>
        <v>R1012</v>
      </c>
      <c r="Q1754" s="9">
        <f>VLOOKUP($A1754,'Hospitalisation Details'!$A$1:$U$2344,20,FALSE)</f>
        <v>44</v>
      </c>
    </row>
    <row r="1755" spans="1:17" ht="15.75" x14ac:dyDescent="0.25">
      <c r="A1755" s="10" t="s">
        <v>616</v>
      </c>
      <c r="B1755" s="7" t="str">
        <f>VLOOKUP($A1755,'Customer Names'!$A$1:$E$2336,4,FALSE)</f>
        <v xml:space="preserve">  Jonathan C</v>
      </c>
      <c r="C1755" s="7">
        <f>VLOOKUP($A1755,'Medical Examinations'!$A$1:$P$2336,2,FALSE)</f>
        <v>28.54</v>
      </c>
      <c r="D1755" s="7">
        <f>VLOOKUP($A1755,'Medical Examinations'!$A$1:$P$2336,3,FALSE)</f>
        <v>5.51</v>
      </c>
      <c r="E1755" s="7" t="str">
        <f>VLOOKUP($A1755,'Medical Examinations'!$A$1:$P$2336,13,FALSE)</f>
        <v>No</v>
      </c>
      <c r="F1755" s="7" t="str">
        <f>VLOOKUP($A1755,'Medical Examinations'!$A$1:$P$2336,5,FALSE)</f>
        <v>No</v>
      </c>
      <c r="G1755" s="7" t="str">
        <f>VLOOKUP($A1755,'Medical Examinations'!$A$1:$P$2336,6,FALSE)</f>
        <v>Yes</v>
      </c>
      <c r="H1755" s="7">
        <f>VLOOKUP($A1755,'Medical Examinations'!$A$1:$P$2336,12,FALSE)</f>
        <v>1</v>
      </c>
      <c r="I1755" s="7" t="str">
        <f>VLOOKUP($A1755,'Medical Examinations'!$A$1:$P$2336,14,FALSE)</f>
        <v>No</v>
      </c>
      <c r="J1755" s="7" t="str">
        <f>VLOOKUP($A1755,'Medical Examinations'!$A$1:$P$2336,15,FALSE)</f>
        <v>Over weight</v>
      </c>
      <c r="K1755" s="7" t="str">
        <f>VLOOKUP($A1755,'Medical Examinations'!$A$1:$P$2336,16,FALSE)</f>
        <v>Normal</v>
      </c>
      <c r="L1755" s="12">
        <f>VLOOKUP($A1755,'Hospitalisation Details'!$A$1:$U$2344,18,FALSE)</f>
        <v>34131</v>
      </c>
      <c r="M1755" s="21">
        <f>VLOOKUP($A1755,'Hospitalisation Details'!$A$1:$U$2344,21,FALSE)</f>
        <v>5059.5600000000004</v>
      </c>
      <c r="N1755" s="9" t="str">
        <f>VLOOKUP($A1755,'Hospitalisation Details'!$A$1:$U$2344,14,FALSE)</f>
        <v>tier - 2</v>
      </c>
      <c r="O1755" s="9" t="str">
        <f>VLOOKUP($A1755,'Hospitalisation Details'!$A$1:$U$2344,15,FALSE)</f>
        <v>tier - 1</v>
      </c>
      <c r="P1755" s="9" t="str">
        <f>VLOOKUP($A1755,'Hospitalisation Details'!$A$1:$U$2344,16,FALSE)</f>
        <v>R1021</v>
      </c>
      <c r="Q1755" s="9">
        <f>VLOOKUP($A1755,'Hospitalisation Details'!$A$1:$U$2344,20,FALSE)</f>
        <v>29</v>
      </c>
    </row>
    <row r="1756" spans="1:17" ht="15.75" x14ac:dyDescent="0.25">
      <c r="A1756" s="10" t="s">
        <v>615</v>
      </c>
      <c r="B1756" s="7" t="str">
        <f>VLOOKUP($A1756,'Customer Names'!$A$1:$E$2336,4,FALSE)</f>
        <v xml:space="preserve">  Rachael M</v>
      </c>
      <c r="C1756" s="7">
        <f>VLOOKUP($A1756,'Medical Examinations'!$A$1:$P$2336,2,FALSE)</f>
        <v>18.54</v>
      </c>
      <c r="D1756" s="7">
        <f>VLOOKUP($A1756,'Medical Examinations'!$A$1:$P$2336,3,FALSE)</f>
        <v>4.95</v>
      </c>
      <c r="E1756" s="7" t="str">
        <f>VLOOKUP($A1756,'Medical Examinations'!$A$1:$P$2336,13,FALSE)</f>
        <v>No</v>
      </c>
      <c r="F1756" s="7" t="str">
        <f>VLOOKUP($A1756,'Medical Examinations'!$A$1:$P$2336,5,FALSE)</f>
        <v>No</v>
      </c>
      <c r="G1756" s="7" t="str">
        <f>VLOOKUP($A1756,'Medical Examinations'!$A$1:$P$2336,6,FALSE)</f>
        <v>No</v>
      </c>
      <c r="H1756" s="7" t="str">
        <f>VLOOKUP($A1756,'Medical Examinations'!$A$1:$P$2336,12,FALSE)</f>
        <v>0</v>
      </c>
      <c r="I1756" s="7" t="str">
        <f>VLOOKUP($A1756,'Medical Examinations'!$A$1:$P$2336,14,FALSE)</f>
        <v>No</v>
      </c>
      <c r="J1756" s="7" t="str">
        <f>VLOOKUP($A1756,'Medical Examinations'!$A$1:$P$2336,15,FALSE)</f>
        <v>Normal weight</v>
      </c>
      <c r="K1756" s="7" t="str">
        <f>VLOOKUP($A1756,'Medical Examinations'!$A$1:$P$2336,16,FALSE)</f>
        <v>Normal</v>
      </c>
      <c r="L1756" s="12">
        <f>VLOOKUP($A1756,'Hospitalisation Details'!$A$1:$U$2344,18,FALSE)</f>
        <v>29471</v>
      </c>
      <c r="M1756" s="21">
        <f>VLOOKUP($A1756,'Hospitalisation Details'!$A$1:$U$2344,21,FALSE)</f>
        <v>5054.05</v>
      </c>
      <c r="N1756" s="9" t="str">
        <f>VLOOKUP($A1756,'Hospitalisation Details'!$A$1:$U$2344,14,FALSE)</f>
        <v>tier - 2</v>
      </c>
      <c r="O1756" s="9" t="str">
        <f>VLOOKUP($A1756,'Hospitalisation Details'!$A$1:$U$2344,15,FALSE)</f>
        <v>tier - 2</v>
      </c>
      <c r="P1756" s="9" t="str">
        <f>VLOOKUP($A1756,'Hospitalisation Details'!$A$1:$U$2344,16,FALSE)</f>
        <v>R1013</v>
      </c>
      <c r="Q1756" s="9">
        <f>VLOOKUP($A1756,'Hospitalisation Details'!$A$1:$U$2344,20,FALSE)</f>
        <v>42</v>
      </c>
    </row>
    <row r="1757" spans="1:17" ht="15.75" x14ac:dyDescent="0.25">
      <c r="A1757" s="10" t="s">
        <v>614</v>
      </c>
      <c r="B1757" s="7" t="str">
        <f>VLOOKUP($A1757,'Customer Names'!$A$1:$E$2336,4,FALSE)</f>
        <v xml:space="preserve">  Pilar</v>
      </c>
      <c r="C1757" s="7">
        <f>VLOOKUP($A1757,'Medical Examinations'!$A$1:$P$2336,2,FALSE)</f>
        <v>32.18</v>
      </c>
      <c r="D1757" s="7">
        <f>VLOOKUP($A1757,'Medical Examinations'!$A$1:$P$2336,3,FALSE)</f>
        <v>6.44</v>
      </c>
      <c r="E1757" s="7" t="str">
        <f>VLOOKUP($A1757,'Medical Examinations'!$A$1:$P$2336,13,FALSE)</f>
        <v>Yes</v>
      </c>
      <c r="F1757" s="7" t="str">
        <f>VLOOKUP($A1757,'Medical Examinations'!$A$1:$P$2336,5,FALSE)</f>
        <v>No</v>
      </c>
      <c r="G1757" s="7" t="str">
        <f>VLOOKUP($A1757,'Medical Examinations'!$A$1:$P$2336,6,FALSE)</f>
        <v>Yes</v>
      </c>
      <c r="H1757" s="7">
        <f>VLOOKUP($A1757,'Medical Examinations'!$A$1:$P$2336,12,FALSE)</f>
        <v>1</v>
      </c>
      <c r="I1757" s="7" t="str">
        <f>VLOOKUP($A1757,'Medical Examinations'!$A$1:$P$2336,14,FALSE)</f>
        <v>No</v>
      </c>
      <c r="J1757" s="7" t="str">
        <f>VLOOKUP($A1757,'Medical Examinations'!$A$1:$P$2336,15,FALSE)</f>
        <v>Obesity</v>
      </c>
      <c r="K1757" s="7" t="str">
        <f>VLOOKUP($A1757,'Medical Examinations'!$A$1:$P$2336,16,FALSE)</f>
        <v>Prediabetes</v>
      </c>
      <c r="L1757" s="12">
        <f>VLOOKUP($A1757,'Hospitalisation Details'!$A$1:$U$2344,18,FALSE)</f>
        <v>35640</v>
      </c>
      <c r="M1757" s="21">
        <f>VLOOKUP($A1757,'Hospitalisation Details'!$A$1:$U$2344,21,FALSE)</f>
        <v>5045.1499999999996</v>
      </c>
      <c r="N1757" s="9" t="str">
        <f>VLOOKUP($A1757,'Hospitalisation Details'!$A$1:$U$2344,14,FALSE)</f>
        <v>tier - 2</v>
      </c>
      <c r="O1757" s="9" t="str">
        <f>VLOOKUP($A1757,'Hospitalisation Details'!$A$1:$U$2344,15,FALSE)</f>
        <v>tier - 2</v>
      </c>
      <c r="P1757" s="9" t="str">
        <f>VLOOKUP($A1757,'Hospitalisation Details'!$A$1:$U$2344,16,FALSE)</f>
        <v>R1012</v>
      </c>
      <c r="Q1757" s="9">
        <f>VLOOKUP($A1757,'Hospitalisation Details'!$A$1:$U$2344,20,FALSE)</f>
        <v>25</v>
      </c>
    </row>
    <row r="1758" spans="1:17" ht="15.75" x14ac:dyDescent="0.25">
      <c r="A1758" s="10" t="s">
        <v>613</v>
      </c>
      <c r="B1758" s="7" t="str">
        <f>VLOOKUP($A1758,'Customer Names'!$A$1:$E$2336,4,FALSE)</f>
        <v xml:space="preserve">  Kyle M</v>
      </c>
      <c r="C1758" s="7">
        <f>VLOOKUP($A1758,'Medical Examinations'!$A$1:$P$2336,2,FALSE)</f>
        <v>37.380000000000003</v>
      </c>
      <c r="D1758" s="7">
        <f>VLOOKUP($A1758,'Medical Examinations'!$A$1:$P$2336,3,FALSE)</f>
        <v>6.05</v>
      </c>
      <c r="E1758" s="7" t="str">
        <f>VLOOKUP($A1758,'Medical Examinations'!$A$1:$P$2336,13,FALSE)</f>
        <v>Yes</v>
      </c>
      <c r="F1758" s="7" t="str">
        <f>VLOOKUP($A1758,'Medical Examinations'!$A$1:$P$2336,5,FALSE)</f>
        <v>No</v>
      </c>
      <c r="G1758" s="7" t="str">
        <f>VLOOKUP($A1758,'Medical Examinations'!$A$1:$P$2336,6,FALSE)</f>
        <v>No</v>
      </c>
      <c r="H1758" s="7" t="str">
        <f>VLOOKUP($A1758,'Medical Examinations'!$A$1:$P$2336,12,FALSE)</f>
        <v>0</v>
      </c>
      <c r="I1758" s="7" t="str">
        <f>VLOOKUP($A1758,'Medical Examinations'!$A$1:$P$2336,14,FALSE)</f>
        <v>No</v>
      </c>
      <c r="J1758" s="7" t="str">
        <f>VLOOKUP($A1758,'Medical Examinations'!$A$1:$P$2336,15,FALSE)</f>
        <v>Obesity</v>
      </c>
      <c r="K1758" s="7" t="str">
        <f>VLOOKUP($A1758,'Medical Examinations'!$A$1:$P$2336,16,FALSE)</f>
        <v>Prediabetes</v>
      </c>
      <c r="L1758" s="12">
        <f>VLOOKUP($A1758,'Hospitalisation Details'!$A$1:$U$2344,18,FALSE)</f>
        <v>37180</v>
      </c>
      <c r="M1758" s="21">
        <f>VLOOKUP($A1758,'Hospitalisation Details'!$A$1:$U$2344,21,FALSE)</f>
        <v>5043.13</v>
      </c>
      <c r="N1758" s="9" t="str">
        <f>VLOOKUP($A1758,'Hospitalisation Details'!$A$1:$U$2344,14,FALSE)</f>
        <v>tier - 2</v>
      </c>
      <c r="O1758" s="9" t="str">
        <f>VLOOKUP($A1758,'Hospitalisation Details'!$A$1:$U$2344,15,FALSE)</f>
        <v>tier - 3</v>
      </c>
      <c r="P1758" s="9" t="str">
        <f>VLOOKUP($A1758,'Hospitalisation Details'!$A$1:$U$2344,16,FALSE)</f>
        <v>R1011</v>
      </c>
      <c r="Q1758" s="9">
        <f>VLOOKUP($A1758,'Hospitalisation Details'!$A$1:$U$2344,20,FALSE)</f>
        <v>21</v>
      </c>
    </row>
    <row r="1759" spans="1:17" ht="15.75" x14ac:dyDescent="0.25">
      <c r="A1759" s="10" t="s">
        <v>612</v>
      </c>
      <c r="B1759" s="7" t="str">
        <f>VLOOKUP($A1759,'Customer Names'!$A$1:$E$2336,4,FALSE)</f>
        <v xml:space="preserve">  Christie</v>
      </c>
      <c r="C1759" s="7">
        <f>VLOOKUP($A1759,'Medical Examinations'!$A$1:$P$2336,2,FALSE)</f>
        <v>31.12</v>
      </c>
      <c r="D1759" s="7">
        <f>VLOOKUP($A1759,'Medical Examinations'!$A$1:$P$2336,3,FALSE)</f>
        <v>4.76</v>
      </c>
      <c r="E1759" s="7" t="str">
        <f>VLOOKUP($A1759,'Medical Examinations'!$A$1:$P$2336,13,FALSE)</f>
        <v>Yes</v>
      </c>
      <c r="F1759" s="7" t="str">
        <f>VLOOKUP($A1759,'Medical Examinations'!$A$1:$P$2336,5,FALSE)</f>
        <v>No</v>
      </c>
      <c r="G1759" s="7" t="str">
        <f>VLOOKUP($A1759,'Medical Examinations'!$A$1:$P$2336,6,FALSE)</f>
        <v>Yes</v>
      </c>
      <c r="H1759" s="7">
        <f>VLOOKUP($A1759,'Medical Examinations'!$A$1:$P$2336,12,FALSE)</f>
        <v>1</v>
      </c>
      <c r="I1759" s="7" t="str">
        <f>VLOOKUP($A1759,'Medical Examinations'!$A$1:$P$2336,14,FALSE)</f>
        <v>No</v>
      </c>
      <c r="J1759" s="7" t="str">
        <f>VLOOKUP($A1759,'Medical Examinations'!$A$1:$P$2336,15,FALSE)</f>
        <v>Obesity</v>
      </c>
      <c r="K1759" s="7" t="str">
        <f>VLOOKUP($A1759,'Medical Examinations'!$A$1:$P$2336,16,FALSE)</f>
        <v>Normal</v>
      </c>
      <c r="L1759" s="12">
        <f>VLOOKUP($A1759,'Hospitalisation Details'!$A$1:$U$2344,18,FALSE)</f>
        <v>35768</v>
      </c>
      <c r="M1759" s="21">
        <f>VLOOKUP($A1759,'Hospitalisation Details'!$A$1:$U$2344,21,FALSE)</f>
        <v>5038.57</v>
      </c>
      <c r="N1759" s="9" t="str">
        <f>VLOOKUP($A1759,'Hospitalisation Details'!$A$1:$U$2344,14,FALSE)</f>
        <v>tier - 2</v>
      </c>
      <c r="O1759" s="9" t="str">
        <f>VLOOKUP($A1759,'Hospitalisation Details'!$A$1:$U$2344,15,FALSE)</f>
        <v>tier - 2</v>
      </c>
      <c r="P1759" s="9" t="str">
        <f>VLOOKUP($A1759,'Hospitalisation Details'!$A$1:$U$2344,16,FALSE)</f>
        <v>R1025</v>
      </c>
      <c r="Q1759" s="9">
        <f>VLOOKUP($A1759,'Hospitalisation Details'!$A$1:$U$2344,20,FALSE)</f>
        <v>25</v>
      </c>
    </row>
    <row r="1760" spans="1:17" ht="15.75" x14ac:dyDescent="0.25">
      <c r="A1760" s="10" t="s">
        <v>611</v>
      </c>
      <c r="B1760" s="7" t="str">
        <f>VLOOKUP($A1760,'Customer Names'!$A$1:$E$2336,4,FALSE)</f>
        <v xml:space="preserve">  David A</v>
      </c>
      <c r="C1760" s="7">
        <f>VLOOKUP($A1760,'Medical Examinations'!$A$1:$P$2336,2,FALSE)</f>
        <v>22.01</v>
      </c>
      <c r="D1760" s="7">
        <f>VLOOKUP($A1760,'Medical Examinations'!$A$1:$P$2336,3,FALSE)</f>
        <v>6.72</v>
      </c>
      <c r="E1760" s="7" t="str">
        <f>VLOOKUP($A1760,'Medical Examinations'!$A$1:$P$2336,13,FALSE)</f>
        <v>Yes</v>
      </c>
      <c r="F1760" s="7" t="str">
        <f>VLOOKUP($A1760,'Medical Examinations'!$A$1:$P$2336,5,FALSE)</f>
        <v>No</v>
      </c>
      <c r="G1760" s="7" t="str">
        <f>VLOOKUP($A1760,'Medical Examinations'!$A$1:$P$2336,6,FALSE)</f>
        <v>No</v>
      </c>
      <c r="H1760" s="7">
        <f>VLOOKUP($A1760,'Medical Examinations'!$A$1:$P$2336,12,FALSE)</f>
        <v>1</v>
      </c>
      <c r="I1760" s="7" t="str">
        <f>VLOOKUP($A1760,'Medical Examinations'!$A$1:$P$2336,14,FALSE)</f>
        <v>No</v>
      </c>
      <c r="J1760" s="7" t="str">
        <f>VLOOKUP($A1760,'Medical Examinations'!$A$1:$P$2336,15,FALSE)</f>
        <v>Normal weight</v>
      </c>
      <c r="K1760" s="7" t="str">
        <f>VLOOKUP($A1760,'Medical Examinations'!$A$1:$P$2336,16,FALSE)</f>
        <v>Diabetes</v>
      </c>
      <c r="L1760" s="12">
        <f>VLOOKUP($A1760,'Hospitalisation Details'!$A$1:$U$2344,18,FALSE)</f>
        <v>31592</v>
      </c>
      <c r="M1760" s="21">
        <f>VLOOKUP($A1760,'Hospitalisation Details'!$A$1:$U$2344,21,FALSE)</f>
        <v>5034.1000000000004</v>
      </c>
      <c r="N1760" s="9" t="str">
        <f>VLOOKUP($A1760,'Hospitalisation Details'!$A$1:$U$2344,14,FALSE)</f>
        <v>tier - 2</v>
      </c>
      <c r="O1760" s="9" t="str">
        <f>VLOOKUP($A1760,'Hospitalisation Details'!$A$1:$U$2344,15,FALSE)</f>
        <v>tier - 2</v>
      </c>
      <c r="P1760" s="9" t="str">
        <f>VLOOKUP($A1760,'Hospitalisation Details'!$A$1:$U$2344,16,FALSE)</f>
        <v>R1013</v>
      </c>
      <c r="Q1760" s="9">
        <f>VLOOKUP($A1760,'Hospitalisation Details'!$A$1:$U$2344,20,FALSE)</f>
        <v>36</v>
      </c>
    </row>
    <row r="1761" spans="1:17" ht="15.75" x14ac:dyDescent="0.25">
      <c r="A1761" s="10" t="s">
        <v>610</v>
      </c>
      <c r="B1761" s="7" t="str">
        <f>VLOOKUP($A1761,'Customer Names'!$A$1:$E$2336,4,FALSE)</f>
        <v xml:space="preserve">  Masahiro</v>
      </c>
      <c r="C1761" s="7">
        <f>VLOOKUP($A1761,'Medical Examinations'!$A$1:$P$2336,2,FALSE)</f>
        <v>27.645</v>
      </c>
      <c r="D1761" s="7">
        <f>VLOOKUP($A1761,'Medical Examinations'!$A$1:$P$2336,3,FALSE)</f>
        <v>5.7</v>
      </c>
      <c r="E1761" s="7" t="str">
        <f>VLOOKUP($A1761,'Medical Examinations'!$A$1:$P$2336,13,FALSE)</f>
        <v>No</v>
      </c>
      <c r="F1761" s="7" t="str">
        <f>VLOOKUP($A1761,'Medical Examinations'!$A$1:$P$2336,5,FALSE)</f>
        <v>No</v>
      </c>
      <c r="G1761" s="7" t="str">
        <f>VLOOKUP($A1761,'Medical Examinations'!$A$1:$P$2336,6,FALSE)</f>
        <v>No</v>
      </c>
      <c r="H1761" s="7" t="str">
        <f>VLOOKUP($A1761,'Medical Examinations'!$A$1:$P$2336,12,FALSE)</f>
        <v>0</v>
      </c>
      <c r="I1761" s="7" t="str">
        <f>VLOOKUP($A1761,'Medical Examinations'!$A$1:$P$2336,14,FALSE)</f>
        <v>No</v>
      </c>
      <c r="J1761" s="7" t="str">
        <f>VLOOKUP($A1761,'Medical Examinations'!$A$1:$P$2336,15,FALSE)</f>
        <v>Over weight</v>
      </c>
      <c r="K1761" s="7" t="str">
        <f>VLOOKUP($A1761,'Medical Examinations'!$A$1:$P$2336,16,FALSE)</f>
        <v>Prediabetes</v>
      </c>
      <c r="L1761" s="12">
        <f>VLOOKUP($A1761,'Hospitalisation Details'!$A$1:$U$2344,18,FALSE)</f>
        <v>33491</v>
      </c>
      <c r="M1761" s="21">
        <f>VLOOKUP($A1761,'Hospitalisation Details'!$A$1:$U$2344,21,FALSE)</f>
        <v>5031.2700000000004</v>
      </c>
      <c r="N1761" s="9" t="str">
        <f>VLOOKUP($A1761,'Hospitalisation Details'!$A$1:$U$2344,14,FALSE)</f>
        <v>tier - 3</v>
      </c>
      <c r="O1761" s="9" t="str">
        <f>VLOOKUP($A1761,'Hospitalisation Details'!$A$1:$U$2344,15,FALSE)</f>
        <v>tier - 1</v>
      </c>
      <c r="P1761" s="9" t="str">
        <f>VLOOKUP($A1761,'Hospitalisation Details'!$A$1:$U$2344,16,FALSE)</f>
        <v>R1016</v>
      </c>
      <c r="Q1761" s="9">
        <f>VLOOKUP($A1761,'Hospitalisation Details'!$A$1:$U$2344,20,FALSE)</f>
        <v>31</v>
      </c>
    </row>
    <row r="1762" spans="1:17" ht="15.75" x14ac:dyDescent="0.25">
      <c r="A1762" s="10" t="s">
        <v>609</v>
      </c>
      <c r="B1762" s="7" t="str">
        <f>VLOOKUP($A1762,'Customer Names'!$A$1:$E$2336,4,FALSE)</f>
        <v xml:space="preserve">  Logan B</v>
      </c>
      <c r="C1762" s="7">
        <f>VLOOKUP($A1762,'Medical Examinations'!$A$1:$P$2336,2,FALSE)</f>
        <v>29.64</v>
      </c>
      <c r="D1762" s="7">
        <f>VLOOKUP($A1762,'Medical Examinations'!$A$1:$P$2336,3,FALSE)</f>
        <v>5.31</v>
      </c>
      <c r="E1762" s="7" t="str">
        <f>VLOOKUP($A1762,'Medical Examinations'!$A$1:$P$2336,13,FALSE)</f>
        <v>Yes</v>
      </c>
      <c r="F1762" s="7" t="str">
        <f>VLOOKUP($A1762,'Medical Examinations'!$A$1:$P$2336,5,FALSE)</f>
        <v>No</v>
      </c>
      <c r="G1762" s="7" t="str">
        <f>VLOOKUP($A1762,'Medical Examinations'!$A$1:$P$2336,6,FALSE)</f>
        <v>No</v>
      </c>
      <c r="H1762" s="7" t="str">
        <f>VLOOKUP($A1762,'Medical Examinations'!$A$1:$P$2336,12,FALSE)</f>
        <v>0</v>
      </c>
      <c r="I1762" s="7" t="str">
        <f>VLOOKUP($A1762,'Medical Examinations'!$A$1:$P$2336,14,FALSE)</f>
        <v>No</v>
      </c>
      <c r="J1762" s="7" t="str">
        <f>VLOOKUP($A1762,'Medical Examinations'!$A$1:$P$2336,15,FALSE)</f>
        <v>Over weight</v>
      </c>
      <c r="K1762" s="7" t="str">
        <f>VLOOKUP($A1762,'Medical Examinations'!$A$1:$P$2336,16,FALSE)</f>
        <v>Normal</v>
      </c>
      <c r="L1762" s="12">
        <f>VLOOKUP($A1762,'Hospitalisation Details'!$A$1:$U$2344,18,FALSE)</f>
        <v>31409</v>
      </c>
      <c r="M1762" s="21">
        <f>VLOOKUP($A1762,'Hospitalisation Details'!$A$1:$U$2344,21,FALSE)</f>
        <v>5028.1499999999996</v>
      </c>
      <c r="N1762" s="9" t="str">
        <f>VLOOKUP($A1762,'Hospitalisation Details'!$A$1:$U$2344,14,FALSE)</f>
        <v>tier - 1</v>
      </c>
      <c r="O1762" s="9" t="str">
        <f>VLOOKUP($A1762,'Hospitalisation Details'!$A$1:$U$2344,15,FALSE)</f>
        <v>tier - 2</v>
      </c>
      <c r="P1762" s="9" t="str">
        <f>VLOOKUP($A1762,'Hospitalisation Details'!$A$1:$U$2344,16,FALSE)</f>
        <v>R1012</v>
      </c>
      <c r="Q1762" s="9">
        <f>VLOOKUP($A1762,'Hospitalisation Details'!$A$1:$U$2344,20,FALSE)</f>
        <v>37</v>
      </c>
    </row>
    <row r="1763" spans="1:17" ht="15.75" x14ac:dyDescent="0.25">
      <c r="A1763" s="10" t="s">
        <v>608</v>
      </c>
      <c r="B1763" s="7" t="str">
        <f>VLOOKUP($A1763,'Customer Names'!$A$1:$E$2336,4,FALSE)</f>
        <v xml:space="preserve">  Stephanie L</v>
      </c>
      <c r="C1763" s="7">
        <f>VLOOKUP($A1763,'Medical Examinations'!$A$1:$P$2336,2,FALSE)</f>
        <v>33.700000000000003</v>
      </c>
      <c r="D1763" s="7">
        <f>VLOOKUP($A1763,'Medical Examinations'!$A$1:$P$2336,3,FALSE)</f>
        <v>4.32</v>
      </c>
      <c r="E1763" s="7" t="str">
        <f>VLOOKUP($A1763,'Medical Examinations'!$A$1:$P$2336,13,FALSE)</f>
        <v>Yes</v>
      </c>
      <c r="F1763" s="7" t="str">
        <f>VLOOKUP($A1763,'Medical Examinations'!$A$1:$P$2336,5,FALSE)</f>
        <v>No</v>
      </c>
      <c r="G1763" s="7" t="str">
        <f>VLOOKUP($A1763,'Medical Examinations'!$A$1:$P$2336,6,FALSE)</f>
        <v>No</v>
      </c>
      <c r="H1763" s="7">
        <f>VLOOKUP($A1763,'Medical Examinations'!$A$1:$P$2336,12,FALSE)</f>
        <v>1</v>
      </c>
      <c r="I1763" s="7" t="str">
        <f>VLOOKUP($A1763,'Medical Examinations'!$A$1:$P$2336,14,FALSE)</f>
        <v>No</v>
      </c>
      <c r="J1763" s="7" t="str">
        <f>VLOOKUP($A1763,'Medical Examinations'!$A$1:$P$2336,15,FALSE)</f>
        <v>Obesity</v>
      </c>
      <c r="K1763" s="7" t="str">
        <f>VLOOKUP($A1763,'Medical Examinations'!$A$1:$P$2336,16,FALSE)</f>
        <v>Normal</v>
      </c>
      <c r="L1763" s="12">
        <f>VLOOKUP($A1763,'Hospitalisation Details'!$A$1:$U$2344,18,FALSE)</f>
        <v>32456</v>
      </c>
      <c r="M1763" s="21">
        <f>VLOOKUP($A1763,'Hospitalisation Details'!$A$1:$U$2344,21,FALSE)</f>
        <v>5012.47</v>
      </c>
      <c r="N1763" s="9" t="str">
        <f>VLOOKUP($A1763,'Hospitalisation Details'!$A$1:$U$2344,14,FALSE)</f>
        <v>tier - 2</v>
      </c>
      <c r="O1763" s="9" t="str">
        <f>VLOOKUP($A1763,'Hospitalisation Details'!$A$1:$U$2344,15,FALSE)</f>
        <v>tier - 3</v>
      </c>
      <c r="P1763" s="9" t="str">
        <f>VLOOKUP($A1763,'Hospitalisation Details'!$A$1:$U$2344,16,FALSE)</f>
        <v>R1011</v>
      </c>
      <c r="Q1763" s="9">
        <f>VLOOKUP($A1763,'Hospitalisation Details'!$A$1:$U$2344,20,FALSE)</f>
        <v>34</v>
      </c>
    </row>
    <row r="1764" spans="1:17" ht="15.75" x14ac:dyDescent="0.25">
      <c r="A1764" s="10" t="s">
        <v>607</v>
      </c>
      <c r="B1764" s="7" t="str">
        <f>VLOOKUP($A1764,'Customer Names'!$A$1:$E$2336,4,FALSE)</f>
        <v xml:space="preserve">  Angela H</v>
      </c>
      <c r="C1764" s="7">
        <f>VLOOKUP($A1764,'Medical Examinations'!$A$1:$P$2336,2,FALSE)</f>
        <v>27.5</v>
      </c>
      <c r="D1764" s="7">
        <f>VLOOKUP($A1764,'Medical Examinations'!$A$1:$P$2336,3,FALSE)</f>
        <v>4.2300000000000004</v>
      </c>
      <c r="E1764" s="7" t="str">
        <f>VLOOKUP($A1764,'Medical Examinations'!$A$1:$P$2336,13,FALSE)</f>
        <v>Yes</v>
      </c>
      <c r="F1764" s="7" t="str">
        <f>VLOOKUP($A1764,'Medical Examinations'!$A$1:$P$2336,5,FALSE)</f>
        <v>No</v>
      </c>
      <c r="G1764" s="7" t="str">
        <f>VLOOKUP($A1764,'Medical Examinations'!$A$1:$P$2336,6,FALSE)</f>
        <v>No</v>
      </c>
      <c r="H1764" s="7">
        <f>VLOOKUP($A1764,'Medical Examinations'!$A$1:$P$2336,12,FALSE)</f>
        <v>1</v>
      </c>
      <c r="I1764" s="7" t="str">
        <f>VLOOKUP($A1764,'Medical Examinations'!$A$1:$P$2336,14,FALSE)</f>
        <v>No</v>
      </c>
      <c r="J1764" s="7" t="str">
        <f>VLOOKUP($A1764,'Medical Examinations'!$A$1:$P$2336,15,FALSE)</f>
        <v>Over weight</v>
      </c>
      <c r="K1764" s="7" t="str">
        <f>VLOOKUP($A1764,'Medical Examinations'!$A$1:$P$2336,16,FALSE)</f>
        <v>Normal</v>
      </c>
      <c r="L1764" s="12">
        <f>VLOOKUP($A1764,'Hospitalisation Details'!$A$1:$U$2344,18,FALSE)</f>
        <v>32332</v>
      </c>
      <c r="M1764" s="21">
        <f>VLOOKUP($A1764,'Hospitalisation Details'!$A$1:$U$2344,21,FALSE)</f>
        <v>5003.8500000000004</v>
      </c>
      <c r="N1764" s="9" t="str">
        <f>VLOOKUP($A1764,'Hospitalisation Details'!$A$1:$U$2344,14,FALSE)</f>
        <v>tier - 2</v>
      </c>
      <c r="O1764" s="9" t="str">
        <f>VLOOKUP($A1764,'Hospitalisation Details'!$A$1:$U$2344,15,FALSE)</f>
        <v>tier - 3</v>
      </c>
      <c r="P1764" s="9" t="str">
        <f>VLOOKUP($A1764,'Hospitalisation Details'!$A$1:$U$2344,16,FALSE)</f>
        <v>R1011</v>
      </c>
      <c r="Q1764" s="9">
        <f>VLOOKUP($A1764,'Hospitalisation Details'!$A$1:$U$2344,20,FALSE)</f>
        <v>34</v>
      </c>
    </row>
    <row r="1765" spans="1:17" ht="15.75" x14ac:dyDescent="0.25">
      <c r="A1765" s="10" t="s">
        <v>606</v>
      </c>
      <c r="B1765" s="7" t="str">
        <f>VLOOKUP($A1765,'Customer Names'!$A$1:$E$2336,4,FALSE)</f>
        <v xml:space="preserve">  Britt K</v>
      </c>
      <c r="C1765" s="7">
        <f>VLOOKUP($A1765,'Medical Examinations'!$A$1:$P$2336,2,FALSE)</f>
        <v>16.12</v>
      </c>
      <c r="D1765" s="7">
        <f>VLOOKUP($A1765,'Medical Examinations'!$A$1:$P$2336,3,FALSE)</f>
        <v>6.09</v>
      </c>
      <c r="E1765" s="7" t="str">
        <f>VLOOKUP($A1765,'Medical Examinations'!$A$1:$P$2336,13,FALSE)</f>
        <v>No</v>
      </c>
      <c r="F1765" s="7" t="str">
        <f>VLOOKUP($A1765,'Medical Examinations'!$A$1:$P$2336,5,FALSE)</f>
        <v>No</v>
      </c>
      <c r="G1765" s="7" t="str">
        <f>VLOOKUP($A1765,'Medical Examinations'!$A$1:$P$2336,6,FALSE)</f>
        <v>No</v>
      </c>
      <c r="H1765" s="7" t="str">
        <f>VLOOKUP($A1765,'Medical Examinations'!$A$1:$P$2336,12,FALSE)</f>
        <v>0</v>
      </c>
      <c r="I1765" s="7" t="str">
        <f>VLOOKUP($A1765,'Medical Examinations'!$A$1:$P$2336,14,FALSE)</f>
        <v>No</v>
      </c>
      <c r="J1765" s="7" t="str">
        <f>VLOOKUP($A1765,'Medical Examinations'!$A$1:$P$2336,15,FALSE)</f>
        <v>Underweight</v>
      </c>
      <c r="K1765" s="7" t="str">
        <f>VLOOKUP($A1765,'Medical Examinations'!$A$1:$P$2336,16,FALSE)</f>
        <v>Prediabetes</v>
      </c>
      <c r="L1765" s="12">
        <f>VLOOKUP($A1765,'Hospitalisation Details'!$A$1:$U$2344,18,FALSE)</f>
        <v>28285</v>
      </c>
      <c r="M1765" s="21">
        <f>VLOOKUP($A1765,'Hospitalisation Details'!$A$1:$U$2344,21,FALSE)</f>
        <v>5003.7700000000004</v>
      </c>
      <c r="N1765" s="9" t="str">
        <f>VLOOKUP($A1765,'Hospitalisation Details'!$A$1:$U$2344,14,FALSE)</f>
        <v>tier - 2</v>
      </c>
      <c r="O1765" s="9" t="str">
        <f>VLOOKUP($A1765,'Hospitalisation Details'!$A$1:$U$2344,15,FALSE)</f>
        <v>tier - 3</v>
      </c>
      <c r="P1765" s="9" t="str">
        <f>VLOOKUP($A1765,'Hospitalisation Details'!$A$1:$U$2344,16,FALSE)</f>
        <v>R1013</v>
      </c>
      <c r="Q1765" s="9">
        <f>VLOOKUP($A1765,'Hospitalisation Details'!$A$1:$U$2344,20,FALSE)</f>
        <v>45</v>
      </c>
    </row>
    <row r="1766" spans="1:17" ht="15.75" x14ac:dyDescent="0.25">
      <c r="A1766" s="10" t="s">
        <v>605</v>
      </c>
      <c r="B1766" s="7" t="str">
        <f>VLOOKUP($A1766,'Customer Names'!$A$1:$E$2336,4,FALSE)</f>
        <v xml:space="preserve">  Joyce R</v>
      </c>
      <c r="C1766" s="7">
        <f>VLOOKUP($A1766,'Medical Examinations'!$A$1:$P$2336,2,FALSE)</f>
        <v>26.73</v>
      </c>
      <c r="D1766" s="7">
        <f>VLOOKUP($A1766,'Medical Examinations'!$A$1:$P$2336,3,FALSE)</f>
        <v>4.74</v>
      </c>
      <c r="E1766" s="7" t="str">
        <f>VLOOKUP($A1766,'Medical Examinations'!$A$1:$P$2336,13,FALSE)</f>
        <v>Yes</v>
      </c>
      <c r="F1766" s="7" t="str">
        <f>VLOOKUP($A1766,'Medical Examinations'!$A$1:$P$2336,5,FALSE)</f>
        <v>No</v>
      </c>
      <c r="G1766" s="7" t="str">
        <f>VLOOKUP($A1766,'Medical Examinations'!$A$1:$P$2336,6,FALSE)</f>
        <v>No</v>
      </c>
      <c r="H1766" s="7">
        <f>VLOOKUP($A1766,'Medical Examinations'!$A$1:$P$2336,12,FALSE)</f>
        <v>1</v>
      </c>
      <c r="I1766" s="7" t="str">
        <f>VLOOKUP($A1766,'Medical Examinations'!$A$1:$P$2336,14,FALSE)</f>
        <v>No</v>
      </c>
      <c r="J1766" s="7" t="str">
        <f>VLOOKUP($A1766,'Medical Examinations'!$A$1:$P$2336,15,FALSE)</f>
        <v>Over weight</v>
      </c>
      <c r="K1766" s="7" t="str">
        <f>VLOOKUP($A1766,'Medical Examinations'!$A$1:$P$2336,16,FALSE)</f>
        <v>Normal</v>
      </c>
      <c r="L1766" s="12">
        <f>VLOOKUP($A1766,'Hospitalisation Details'!$A$1:$U$2344,18,FALSE)</f>
        <v>32390</v>
      </c>
      <c r="M1766" s="21">
        <f>VLOOKUP($A1766,'Hospitalisation Details'!$A$1:$U$2344,21,FALSE)</f>
        <v>5002.78</v>
      </c>
      <c r="N1766" s="9" t="str">
        <f>VLOOKUP($A1766,'Hospitalisation Details'!$A$1:$U$2344,14,FALSE)</f>
        <v>tier - 2</v>
      </c>
      <c r="O1766" s="9" t="str">
        <f>VLOOKUP($A1766,'Hospitalisation Details'!$A$1:$U$2344,15,FALSE)</f>
        <v>tier - 2</v>
      </c>
      <c r="P1766" s="9" t="str">
        <f>VLOOKUP($A1766,'Hospitalisation Details'!$A$1:$U$2344,16,FALSE)</f>
        <v>R1013</v>
      </c>
      <c r="Q1766" s="9">
        <f>VLOOKUP($A1766,'Hospitalisation Details'!$A$1:$U$2344,20,FALSE)</f>
        <v>34</v>
      </c>
    </row>
    <row r="1767" spans="1:17" ht="15.75" x14ac:dyDescent="0.25">
      <c r="A1767" s="10" t="s">
        <v>604</v>
      </c>
      <c r="B1767" s="7" t="str">
        <f>VLOOKUP($A1767,'Customer Names'!$A$1:$E$2336,4,FALSE)</f>
        <v xml:space="preserve">  Ben</v>
      </c>
      <c r="C1767" s="7">
        <f>VLOOKUP($A1767,'Medical Examinations'!$A$1:$P$2336,2,FALSE)</f>
        <v>37.25</v>
      </c>
      <c r="D1767" s="7">
        <f>VLOOKUP($A1767,'Medical Examinations'!$A$1:$P$2336,3,FALSE)</f>
        <v>6.23</v>
      </c>
      <c r="E1767" s="7" t="str">
        <f>VLOOKUP($A1767,'Medical Examinations'!$A$1:$P$2336,13,FALSE)</f>
        <v>Yes</v>
      </c>
      <c r="F1767" s="7" t="str">
        <f>VLOOKUP($A1767,'Medical Examinations'!$A$1:$P$2336,5,FALSE)</f>
        <v>No</v>
      </c>
      <c r="G1767" s="7" t="str">
        <f>VLOOKUP($A1767,'Medical Examinations'!$A$1:$P$2336,6,FALSE)</f>
        <v>No</v>
      </c>
      <c r="H1767" s="7" t="str">
        <f>VLOOKUP($A1767,'Medical Examinations'!$A$1:$P$2336,12,FALSE)</f>
        <v>0</v>
      </c>
      <c r="I1767" s="7" t="str">
        <f>VLOOKUP($A1767,'Medical Examinations'!$A$1:$P$2336,14,FALSE)</f>
        <v>No</v>
      </c>
      <c r="J1767" s="7" t="str">
        <f>VLOOKUP($A1767,'Medical Examinations'!$A$1:$P$2336,15,FALSE)</f>
        <v>Obesity</v>
      </c>
      <c r="K1767" s="7" t="str">
        <f>VLOOKUP($A1767,'Medical Examinations'!$A$1:$P$2336,16,FALSE)</f>
        <v>Prediabetes</v>
      </c>
      <c r="L1767" s="12">
        <f>VLOOKUP($A1767,'Hospitalisation Details'!$A$1:$U$2344,18,FALSE)</f>
        <v>37169</v>
      </c>
      <c r="M1767" s="21">
        <f>VLOOKUP($A1767,'Hospitalisation Details'!$A$1:$U$2344,21,FALSE)</f>
        <v>4999.04</v>
      </c>
      <c r="N1767" s="9" t="str">
        <f>VLOOKUP($A1767,'Hospitalisation Details'!$A$1:$U$2344,14,FALSE)</f>
        <v>tier - 2</v>
      </c>
      <c r="O1767" s="9" t="str">
        <f>VLOOKUP($A1767,'Hospitalisation Details'!$A$1:$U$2344,15,FALSE)</f>
        <v>tier - 2</v>
      </c>
      <c r="P1767" s="9" t="str">
        <f>VLOOKUP($A1767,'Hospitalisation Details'!$A$1:$U$2344,16,FALSE)</f>
        <v>R1011</v>
      </c>
      <c r="Q1767" s="9">
        <f>VLOOKUP($A1767,'Hospitalisation Details'!$A$1:$U$2344,20,FALSE)</f>
        <v>21</v>
      </c>
    </row>
    <row r="1768" spans="1:17" ht="15.75" x14ac:dyDescent="0.25">
      <c r="A1768" s="10" t="s">
        <v>603</v>
      </c>
      <c r="B1768" s="7" t="str">
        <f>VLOOKUP($A1768,'Customer Names'!$A$1:$E$2336,4,FALSE)</f>
        <v xml:space="preserve">  Sarah M</v>
      </c>
      <c r="C1768" s="7">
        <f>VLOOKUP($A1768,'Medical Examinations'!$A$1:$P$2336,2,FALSE)</f>
        <v>23.56</v>
      </c>
      <c r="D1768" s="7">
        <f>VLOOKUP($A1768,'Medical Examinations'!$A$1:$P$2336,3,FALSE)</f>
        <v>5.45</v>
      </c>
      <c r="E1768" s="7" t="str">
        <f>VLOOKUP($A1768,'Medical Examinations'!$A$1:$P$2336,13,FALSE)</f>
        <v>Yes</v>
      </c>
      <c r="F1768" s="7" t="str">
        <f>VLOOKUP($A1768,'Medical Examinations'!$A$1:$P$2336,5,FALSE)</f>
        <v>No</v>
      </c>
      <c r="G1768" s="7" t="str">
        <f>VLOOKUP($A1768,'Medical Examinations'!$A$1:$P$2336,6,FALSE)</f>
        <v>No</v>
      </c>
      <c r="H1768" s="7">
        <f>VLOOKUP($A1768,'Medical Examinations'!$A$1:$P$2336,12,FALSE)</f>
        <v>1</v>
      </c>
      <c r="I1768" s="7" t="str">
        <f>VLOOKUP($A1768,'Medical Examinations'!$A$1:$P$2336,14,FALSE)</f>
        <v>No</v>
      </c>
      <c r="J1768" s="7" t="str">
        <f>VLOOKUP($A1768,'Medical Examinations'!$A$1:$P$2336,15,FALSE)</f>
        <v>Normal weight</v>
      </c>
      <c r="K1768" s="7" t="str">
        <f>VLOOKUP($A1768,'Medical Examinations'!$A$1:$P$2336,16,FALSE)</f>
        <v>Normal</v>
      </c>
      <c r="L1768" s="12">
        <f>VLOOKUP($A1768,'Hospitalisation Details'!$A$1:$U$2344,18,FALSE)</f>
        <v>32318</v>
      </c>
      <c r="M1768" s="21">
        <f>VLOOKUP($A1768,'Hospitalisation Details'!$A$1:$U$2344,21,FALSE)</f>
        <v>4992.38</v>
      </c>
      <c r="N1768" s="9" t="str">
        <f>VLOOKUP($A1768,'Hospitalisation Details'!$A$1:$U$2344,14,FALSE)</f>
        <v>tier - 2</v>
      </c>
      <c r="O1768" s="9" t="str">
        <f>VLOOKUP($A1768,'Hospitalisation Details'!$A$1:$U$2344,15,FALSE)</f>
        <v>tier - 3</v>
      </c>
      <c r="P1768" s="9" t="str">
        <f>VLOOKUP($A1768,'Hospitalisation Details'!$A$1:$U$2344,16,FALSE)</f>
        <v>R1024</v>
      </c>
      <c r="Q1768" s="9">
        <f>VLOOKUP($A1768,'Hospitalisation Details'!$A$1:$U$2344,20,FALSE)</f>
        <v>34</v>
      </c>
    </row>
    <row r="1769" spans="1:17" ht="15.75" x14ac:dyDescent="0.25">
      <c r="A1769" s="10" t="s">
        <v>602</v>
      </c>
      <c r="B1769" s="7" t="str">
        <f>VLOOKUP($A1769,'Customer Names'!$A$1:$E$2336,4,FALSE)</f>
        <v xml:space="preserve">  Sarah</v>
      </c>
      <c r="C1769" s="7">
        <f>VLOOKUP($A1769,'Medical Examinations'!$A$1:$P$2336,2,FALSE)</f>
        <v>15.84</v>
      </c>
      <c r="D1769" s="7">
        <f>VLOOKUP($A1769,'Medical Examinations'!$A$1:$P$2336,3,FALSE)</f>
        <v>10.34</v>
      </c>
      <c r="E1769" s="7" t="str">
        <f>VLOOKUP($A1769,'Medical Examinations'!$A$1:$P$2336,13,FALSE)</f>
        <v>No</v>
      </c>
      <c r="F1769" s="7" t="str">
        <f>VLOOKUP($A1769,'Medical Examinations'!$A$1:$P$2336,5,FALSE)</f>
        <v>No</v>
      </c>
      <c r="G1769" s="7" t="str">
        <f>VLOOKUP($A1769,'Medical Examinations'!$A$1:$P$2336,6,FALSE)</f>
        <v>No</v>
      </c>
      <c r="H1769" s="7">
        <f>VLOOKUP($A1769,'Medical Examinations'!$A$1:$P$2336,12,FALSE)</f>
        <v>2</v>
      </c>
      <c r="I1769" s="7" t="str">
        <f>VLOOKUP($A1769,'Medical Examinations'!$A$1:$P$2336,14,FALSE)</f>
        <v>No</v>
      </c>
      <c r="J1769" s="7" t="str">
        <f>VLOOKUP($A1769,'Medical Examinations'!$A$1:$P$2336,15,FALSE)</f>
        <v>Underweight</v>
      </c>
      <c r="K1769" s="7" t="str">
        <f>VLOOKUP($A1769,'Medical Examinations'!$A$1:$P$2336,16,FALSE)</f>
        <v>Diabetes</v>
      </c>
      <c r="L1769" s="12">
        <f>VLOOKUP($A1769,'Hospitalisation Details'!$A$1:$U$2344,18,FALSE)</f>
        <v>26975</v>
      </c>
      <c r="M1769" s="21">
        <f>VLOOKUP($A1769,'Hospitalisation Details'!$A$1:$U$2344,21,FALSE)</f>
        <v>4985.22</v>
      </c>
      <c r="N1769" s="9" t="str">
        <f>VLOOKUP($A1769,'Hospitalisation Details'!$A$1:$U$2344,14,FALSE)</f>
        <v>tier - 2</v>
      </c>
      <c r="O1769" s="9" t="str">
        <f>VLOOKUP($A1769,'Hospitalisation Details'!$A$1:$U$2344,15,FALSE)</f>
        <v>tier - 3</v>
      </c>
      <c r="P1769" s="9" t="str">
        <f>VLOOKUP($A1769,'Hospitalisation Details'!$A$1:$U$2344,16,FALSE)</f>
        <v>R1013</v>
      </c>
      <c r="Q1769" s="9">
        <f>VLOOKUP($A1769,'Hospitalisation Details'!$A$1:$U$2344,20,FALSE)</f>
        <v>49</v>
      </c>
    </row>
    <row r="1770" spans="1:17" ht="15.75" x14ac:dyDescent="0.25">
      <c r="A1770" s="10" t="s">
        <v>601</v>
      </c>
      <c r="B1770" s="7" t="str">
        <f>VLOOKUP($A1770,'Customer Names'!$A$1:$E$2336,4,FALSE)</f>
        <v xml:space="preserve">  Katie</v>
      </c>
      <c r="C1770" s="7">
        <f>VLOOKUP($A1770,'Medical Examinations'!$A$1:$P$2336,2,FALSE)</f>
        <v>36.630000000000003</v>
      </c>
      <c r="D1770" s="7">
        <f>VLOOKUP($A1770,'Medical Examinations'!$A$1:$P$2336,3,FALSE)</f>
        <v>5.15</v>
      </c>
      <c r="E1770" s="7" t="str">
        <f>VLOOKUP($A1770,'Medical Examinations'!$A$1:$P$2336,13,FALSE)</f>
        <v>No</v>
      </c>
      <c r="F1770" s="7" t="str">
        <f>VLOOKUP($A1770,'Medical Examinations'!$A$1:$P$2336,5,FALSE)</f>
        <v>No</v>
      </c>
      <c r="G1770" s="7" t="str">
        <f>VLOOKUP($A1770,'Medical Examinations'!$A$1:$P$2336,6,FALSE)</f>
        <v>No</v>
      </c>
      <c r="H1770" s="7" t="str">
        <f>VLOOKUP($A1770,'Medical Examinations'!$A$1:$P$2336,12,FALSE)</f>
        <v>0</v>
      </c>
      <c r="I1770" s="7" t="str">
        <f>VLOOKUP($A1770,'Medical Examinations'!$A$1:$P$2336,14,FALSE)</f>
        <v>No</v>
      </c>
      <c r="J1770" s="7" t="str">
        <f>VLOOKUP($A1770,'Medical Examinations'!$A$1:$P$2336,15,FALSE)</f>
        <v>Obesity</v>
      </c>
      <c r="K1770" s="7" t="str">
        <f>VLOOKUP($A1770,'Medical Examinations'!$A$1:$P$2336,16,FALSE)</f>
        <v>Normal</v>
      </c>
      <c r="L1770" s="12">
        <f>VLOOKUP($A1770,'Hospitalisation Details'!$A$1:$U$2344,18,FALSE)</f>
        <v>33480</v>
      </c>
      <c r="M1770" s="21">
        <f>VLOOKUP($A1770,'Hospitalisation Details'!$A$1:$U$2344,21,FALSE)</f>
        <v>4949.76</v>
      </c>
      <c r="N1770" s="9" t="str">
        <f>VLOOKUP($A1770,'Hospitalisation Details'!$A$1:$U$2344,14,FALSE)</f>
        <v>tier - 2</v>
      </c>
      <c r="O1770" s="9" t="str">
        <f>VLOOKUP($A1770,'Hospitalisation Details'!$A$1:$U$2344,15,FALSE)</f>
        <v>tier - 1</v>
      </c>
      <c r="P1770" s="9" t="str">
        <f>VLOOKUP($A1770,'Hospitalisation Details'!$A$1:$U$2344,16,FALSE)</f>
        <v>R1013</v>
      </c>
      <c r="Q1770" s="9">
        <f>VLOOKUP($A1770,'Hospitalisation Details'!$A$1:$U$2344,20,FALSE)</f>
        <v>31</v>
      </c>
    </row>
    <row r="1771" spans="1:17" ht="15.75" x14ac:dyDescent="0.25">
      <c r="A1771" s="10" t="s">
        <v>600</v>
      </c>
      <c r="B1771" s="7" t="str">
        <f>VLOOKUP($A1771,'Customer Names'!$A$1:$E$2336,4,FALSE)</f>
        <v xml:space="preserve">  Michaela L</v>
      </c>
      <c r="C1771" s="7">
        <f>VLOOKUP($A1771,'Medical Examinations'!$A$1:$P$2336,2,FALSE)</f>
        <v>16.47</v>
      </c>
      <c r="D1771" s="7">
        <f>VLOOKUP($A1771,'Medical Examinations'!$A$1:$P$2336,3,FALSE)</f>
        <v>11.72</v>
      </c>
      <c r="E1771" s="7" t="str">
        <f>VLOOKUP($A1771,'Medical Examinations'!$A$1:$P$2336,13,FALSE)</f>
        <v>No</v>
      </c>
      <c r="F1771" s="7" t="str">
        <f>VLOOKUP($A1771,'Medical Examinations'!$A$1:$P$2336,5,FALSE)</f>
        <v>No</v>
      </c>
      <c r="G1771" s="7" t="str">
        <f>VLOOKUP($A1771,'Medical Examinations'!$A$1:$P$2336,6,FALSE)</f>
        <v>No</v>
      </c>
      <c r="H1771" s="7" t="str">
        <f>VLOOKUP($A1771,'Medical Examinations'!$A$1:$P$2336,12,FALSE)</f>
        <v>0</v>
      </c>
      <c r="I1771" s="7" t="str">
        <f>VLOOKUP($A1771,'Medical Examinations'!$A$1:$P$2336,14,FALSE)</f>
        <v>No</v>
      </c>
      <c r="J1771" s="7" t="str">
        <f>VLOOKUP($A1771,'Medical Examinations'!$A$1:$P$2336,15,FALSE)</f>
        <v>Underweight</v>
      </c>
      <c r="K1771" s="7" t="str">
        <f>VLOOKUP($A1771,'Medical Examinations'!$A$1:$P$2336,16,FALSE)</f>
        <v>Diabetes</v>
      </c>
      <c r="L1771" s="12">
        <f>VLOOKUP($A1771,'Hospitalisation Details'!$A$1:$U$2344,18,FALSE)</f>
        <v>27206</v>
      </c>
      <c r="M1771" s="21">
        <f>VLOOKUP($A1771,'Hospitalisation Details'!$A$1:$U$2344,21,FALSE)</f>
        <v>4942.0600000000004</v>
      </c>
      <c r="N1771" s="9" t="str">
        <f>VLOOKUP($A1771,'Hospitalisation Details'!$A$1:$U$2344,14,FALSE)</f>
        <v>tier - 2</v>
      </c>
      <c r="O1771" s="9" t="str">
        <f>VLOOKUP($A1771,'Hospitalisation Details'!$A$1:$U$2344,15,FALSE)</f>
        <v>tier - 2</v>
      </c>
      <c r="P1771" s="9" t="str">
        <f>VLOOKUP($A1771,'Hospitalisation Details'!$A$1:$U$2344,16,FALSE)</f>
        <v>R1013</v>
      </c>
      <c r="Q1771" s="9">
        <f>VLOOKUP($A1771,'Hospitalisation Details'!$A$1:$U$2344,20,FALSE)</f>
        <v>48</v>
      </c>
    </row>
    <row r="1772" spans="1:17" ht="15.75" x14ac:dyDescent="0.25">
      <c r="A1772" s="10" t="s">
        <v>599</v>
      </c>
      <c r="B1772" s="7" t="str">
        <f>VLOOKUP($A1772,'Customer Names'!$A$1:$E$2336,4,FALSE)</f>
        <v xml:space="preserve">  Shalaleh</v>
      </c>
      <c r="C1772" s="7">
        <f>VLOOKUP($A1772,'Medical Examinations'!$A$1:$P$2336,2,FALSE)</f>
        <v>25.8</v>
      </c>
      <c r="D1772" s="7">
        <f>VLOOKUP($A1772,'Medical Examinations'!$A$1:$P$2336,3,FALSE)</f>
        <v>5.29</v>
      </c>
      <c r="E1772" s="7" t="str">
        <f>VLOOKUP($A1772,'Medical Examinations'!$A$1:$P$2336,13,FALSE)</f>
        <v>No</v>
      </c>
      <c r="F1772" s="7" t="str">
        <f>VLOOKUP($A1772,'Medical Examinations'!$A$1:$P$2336,5,FALSE)</f>
        <v>No</v>
      </c>
      <c r="G1772" s="7" t="str">
        <f>VLOOKUP($A1772,'Medical Examinations'!$A$1:$P$2336,6,FALSE)</f>
        <v>No</v>
      </c>
      <c r="H1772" s="7" t="str">
        <f>VLOOKUP($A1772,'Medical Examinations'!$A$1:$P$2336,12,FALSE)</f>
        <v>0</v>
      </c>
      <c r="I1772" s="7" t="str">
        <f>VLOOKUP($A1772,'Medical Examinations'!$A$1:$P$2336,14,FALSE)</f>
        <v>No</v>
      </c>
      <c r="J1772" s="7" t="str">
        <f>VLOOKUP($A1772,'Medical Examinations'!$A$1:$P$2336,15,FALSE)</f>
        <v>Over weight</v>
      </c>
      <c r="K1772" s="7" t="str">
        <f>VLOOKUP($A1772,'Medical Examinations'!$A$1:$P$2336,16,FALSE)</f>
        <v>Normal</v>
      </c>
      <c r="L1772" s="12">
        <f>VLOOKUP($A1772,'Hospitalisation Details'!$A$1:$U$2344,18,FALSE)</f>
        <v>33569</v>
      </c>
      <c r="M1772" s="21">
        <f>VLOOKUP($A1772,'Hospitalisation Details'!$A$1:$U$2344,21,FALSE)</f>
        <v>4934.71</v>
      </c>
      <c r="N1772" s="9" t="str">
        <f>VLOOKUP($A1772,'Hospitalisation Details'!$A$1:$U$2344,14,FALSE)</f>
        <v>tier - 2</v>
      </c>
      <c r="O1772" s="9" t="str">
        <f>VLOOKUP($A1772,'Hospitalisation Details'!$A$1:$U$2344,15,FALSE)</f>
        <v>tier - 3</v>
      </c>
      <c r="P1772" s="9" t="str">
        <f>VLOOKUP($A1772,'Hospitalisation Details'!$A$1:$U$2344,16,FALSE)</f>
        <v>R1011</v>
      </c>
      <c r="Q1772" s="9">
        <f>VLOOKUP($A1772,'Hospitalisation Details'!$A$1:$U$2344,20,FALSE)</f>
        <v>31</v>
      </c>
    </row>
    <row r="1773" spans="1:17" ht="15.75" x14ac:dyDescent="0.25">
      <c r="A1773" s="10" t="s">
        <v>598</v>
      </c>
      <c r="B1773" s="7" t="str">
        <f>VLOOKUP($A1773,'Customer Names'!$A$1:$E$2336,4,FALSE)</f>
        <v xml:space="preserve">  Karen</v>
      </c>
      <c r="C1773" s="7">
        <f>VLOOKUP($A1773,'Medical Examinations'!$A$1:$P$2336,2,FALSE)</f>
        <v>23.6</v>
      </c>
      <c r="D1773" s="7">
        <f>VLOOKUP($A1773,'Medical Examinations'!$A$1:$P$2336,3,FALSE)</f>
        <v>4.33</v>
      </c>
      <c r="E1773" s="7" t="str">
        <f>VLOOKUP($A1773,'Medical Examinations'!$A$1:$P$2336,13,FALSE)</f>
        <v>No</v>
      </c>
      <c r="F1773" s="7" t="str">
        <f>VLOOKUP($A1773,'Medical Examinations'!$A$1:$P$2336,5,FALSE)</f>
        <v>No</v>
      </c>
      <c r="G1773" s="7" t="str">
        <f>VLOOKUP($A1773,'Medical Examinations'!$A$1:$P$2336,6,FALSE)</f>
        <v>No</v>
      </c>
      <c r="H1773" s="7" t="str">
        <f>VLOOKUP($A1773,'Medical Examinations'!$A$1:$P$2336,12,FALSE)</f>
        <v>0</v>
      </c>
      <c r="I1773" s="7" t="str">
        <f>VLOOKUP($A1773,'Medical Examinations'!$A$1:$P$2336,14,FALSE)</f>
        <v>No</v>
      </c>
      <c r="J1773" s="7" t="str">
        <f>VLOOKUP($A1773,'Medical Examinations'!$A$1:$P$2336,15,FALSE)</f>
        <v>Normal weight</v>
      </c>
      <c r="K1773" s="7" t="str">
        <f>VLOOKUP($A1773,'Medical Examinations'!$A$1:$P$2336,16,FALSE)</f>
        <v>Normal</v>
      </c>
      <c r="L1773" s="12">
        <f>VLOOKUP($A1773,'Hospitalisation Details'!$A$1:$U$2344,18,FALSE)</f>
        <v>33473</v>
      </c>
      <c r="M1773" s="21">
        <f>VLOOKUP($A1773,'Hospitalisation Details'!$A$1:$U$2344,21,FALSE)</f>
        <v>4931.6499999999996</v>
      </c>
      <c r="N1773" s="9" t="str">
        <f>VLOOKUP($A1773,'Hospitalisation Details'!$A$1:$U$2344,14,FALSE)</f>
        <v>tier - 2</v>
      </c>
      <c r="O1773" s="9" t="str">
        <f>VLOOKUP($A1773,'Hospitalisation Details'!$A$1:$U$2344,15,FALSE)</f>
        <v>tier - 3</v>
      </c>
      <c r="P1773" s="9" t="str">
        <f>VLOOKUP($A1773,'Hospitalisation Details'!$A$1:$U$2344,16,FALSE)</f>
        <v>R1011</v>
      </c>
      <c r="Q1773" s="9">
        <f>VLOOKUP($A1773,'Hospitalisation Details'!$A$1:$U$2344,20,FALSE)</f>
        <v>31</v>
      </c>
    </row>
    <row r="1774" spans="1:17" ht="15.75" x14ac:dyDescent="0.25">
      <c r="A1774" s="10" t="s">
        <v>597</v>
      </c>
      <c r="B1774" s="7" t="str">
        <f>VLOOKUP($A1774,'Customer Names'!$A$1:$E$2336,4,FALSE)</f>
        <v xml:space="preserve">  Zuzana</v>
      </c>
      <c r="C1774" s="7">
        <f>VLOOKUP($A1774,'Medical Examinations'!$A$1:$P$2336,2,FALSE)</f>
        <v>32.11</v>
      </c>
      <c r="D1774" s="7">
        <f>VLOOKUP($A1774,'Medical Examinations'!$A$1:$P$2336,3,FALSE)</f>
        <v>6.24</v>
      </c>
      <c r="E1774" s="7" t="str">
        <f>VLOOKUP($A1774,'Medical Examinations'!$A$1:$P$2336,13,FALSE)</f>
        <v>No</v>
      </c>
      <c r="F1774" s="7" t="str">
        <f>VLOOKUP($A1774,'Medical Examinations'!$A$1:$P$2336,5,FALSE)</f>
        <v>No</v>
      </c>
      <c r="G1774" s="7" t="str">
        <f>VLOOKUP($A1774,'Medical Examinations'!$A$1:$P$2336,6,FALSE)</f>
        <v>Yes</v>
      </c>
      <c r="H1774" s="7">
        <f>VLOOKUP($A1774,'Medical Examinations'!$A$1:$P$2336,12,FALSE)</f>
        <v>1</v>
      </c>
      <c r="I1774" s="7" t="str">
        <f>VLOOKUP($A1774,'Medical Examinations'!$A$1:$P$2336,14,FALSE)</f>
        <v>No</v>
      </c>
      <c r="J1774" s="7" t="str">
        <f>VLOOKUP($A1774,'Medical Examinations'!$A$1:$P$2336,15,FALSE)</f>
        <v>Obesity</v>
      </c>
      <c r="K1774" s="7" t="str">
        <f>VLOOKUP($A1774,'Medical Examinations'!$A$1:$P$2336,16,FALSE)</f>
        <v>Prediabetes</v>
      </c>
      <c r="L1774" s="12">
        <f>VLOOKUP($A1774,'Hospitalisation Details'!$A$1:$U$2344,18,FALSE)</f>
        <v>34191</v>
      </c>
      <c r="M1774" s="21">
        <f>VLOOKUP($A1774,'Hospitalisation Details'!$A$1:$U$2344,21,FALSE)</f>
        <v>4922.92</v>
      </c>
      <c r="N1774" s="9" t="str">
        <f>VLOOKUP($A1774,'Hospitalisation Details'!$A$1:$U$2344,14,FALSE)</f>
        <v>tier - 2</v>
      </c>
      <c r="O1774" s="9" t="str">
        <f>VLOOKUP($A1774,'Hospitalisation Details'!$A$1:$U$2344,15,FALSE)</f>
        <v>tier - 2</v>
      </c>
      <c r="P1774" s="9" t="str">
        <f>VLOOKUP($A1774,'Hospitalisation Details'!$A$1:$U$2344,16,FALSE)</f>
        <v>R1012</v>
      </c>
      <c r="Q1774" s="9">
        <f>VLOOKUP($A1774,'Hospitalisation Details'!$A$1:$U$2344,20,FALSE)</f>
        <v>29</v>
      </c>
    </row>
    <row r="1775" spans="1:17" ht="15.75" x14ac:dyDescent="0.25">
      <c r="A1775" s="10" t="s">
        <v>596</v>
      </c>
      <c r="B1775" s="7" t="str">
        <f>VLOOKUP($A1775,'Customer Names'!$A$1:$E$2336,4,FALSE)</f>
        <v xml:space="preserve">  Daniel J</v>
      </c>
      <c r="C1775" s="7">
        <f>VLOOKUP($A1775,'Medical Examinations'!$A$1:$P$2336,2,FALSE)</f>
        <v>30.114999999999998</v>
      </c>
      <c r="D1775" s="7">
        <f>VLOOKUP($A1775,'Medical Examinations'!$A$1:$P$2336,3,FALSE)</f>
        <v>11.61</v>
      </c>
      <c r="E1775" s="7" t="str">
        <f>VLOOKUP($A1775,'Medical Examinations'!$A$1:$P$2336,13,FALSE)</f>
        <v>No</v>
      </c>
      <c r="F1775" s="7" t="str">
        <f>VLOOKUP($A1775,'Medical Examinations'!$A$1:$P$2336,5,FALSE)</f>
        <v>No</v>
      </c>
      <c r="G1775" s="7" t="str">
        <f>VLOOKUP($A1775,'Medical Examinations'!$A$1:$P$2336,6,FALSE)</f>
        <v>No</v>
      </c>
      <c r="H1775" s="7" t="str">
        <f>VLOOKUP($A1775,'Medical Examinations'!$A$1:$P$2336,12,FALSE)</f>
        <v>0</v>
      </c>
      <c r="I1775" s="7" t="str">
        <f>VLOOKUP($A1775,'Medical Examinations'!$A$1:$P$2336,14,FALSE)</f>
        <v>No</v>
      </c>
      <c r="J1775" s="7" t="str">
        <f>VLOOKUP($A1775,'Medical Examinations'!$A$1:$P$2336,15,FALSE)</f>
        <v>Obesity</v>
      </c>
      <c r="K1775" s="7" t="str">
        <f>VLOOKUP($A1775,'Medical Examinations'!$A$1:$P$2336,16,FALSE)</f>
        <v>Diabetes</v>
      </c>
      <c r="L1775" s="12">
        <f>VLOOKUP($A1775,'Hospitalisation Details'!$A$1:$U$2344,18,FALSE)</f>
        <v>37489</v>
      </c>
      <c r="M1775" s="21">
        <f>VLOOKUP($A1775,'Hospitalisation Details'!$A$1:$U$2344,21,FALSE)</f>
        <v>4915.0600000000004</v>
      </c>
      <c r="N1775" s="9" t="str">
        <f>VLOOKUP($A1775,'Hospitalisation Details'!$A$1:$U$2344,14,FALSE)</f>
        <v>tier - 2</v>
      </c>
      <c r="O1775" s="9" t="str">
        <f>VLOOKUP($A1775,'Hospitalisation Details'!$A$1:$U$2344,15,FALSE)</f>
        <v>tier - 1</v>
      </c>
      <c r="P1775" s="9" t="str">
        <f>VLOOKUP($A1775,'Hospitalisation Details'!$A$1:$U$2344,16,FALSE)</f>
        <v>R1017</v>
      </c>
      <c r="Q1775" s="9">
        <f>VLOOKUP($A1775,'Hospitalisation Details'!$A$1:$U$2344,20,FALSE)</f>
        <v>20</v>
      </c>
    </row>
    <row r="1776" spans="1:17" ht="15.75" x14ac:dyDescent="0.25">
      <c r="A1776" s="10" t="s">
        <v>595</v>
      </c>
      <c r="B1776" s="7" t="str">
        <f>VLOOKUP($A1776,'Customer Names'!$A$1:$E$2336,4,FALSE)</f>
        <v xml:space="preserve">  Alexandra</v>
      </c>
      <c r="C1776" s="7">
        <f>VLOOKUP($A1776,'Medical Examinations'!$A$1:$P$2336,2,FALSE)</f>
        <v>20.28</v>
      </c>
      <c r="D1776" s="7">
        <f>VLOOKUP($A1776,'Medical Examinations'!$A$1:$P$2336,3,FALSE)</f>
        <v>11.07</v>
      </c>
      <c r="E1776" s="7" t="str">
        <f>VLOOKUP($A1776,'Medical Examinations'!$A$1:$P$2336,13,FALSE)</f>
        <v>Yes</v>
      </c>
      <c r="F1776" s="7" t="str">
        <f>VLOOKUP($A1776,'Medical Examinations'!$A$1:$P$2336,5,FALSE)</f>
        <v>No</v>
      </c>
      <c r="G1776" s="7" t="str">
        <f>VLOOKUP($A1776,'Medical Examinations'!$A$1:$P$2336,6,FALSE)</f>
        <v>No</v>
      </c>
      <c r="H1776" s="7" t="str">
        <f>VLOOKUP($A1776,'Medical Examinations'!$A$1:$P$2336,12,FALSE)</f>
        <v>0</v>
      </c>
      <c r="I1776" s="7" t="str">
        <f>VLOOKUP($A1776,'Medical Examinations'!$A$1:$P$2336,14,FALSE)</f>
        <v>No</v>
      </c>
      <c r="J1776" s="7" t="str">
        <f>VLOOKUP($A1776,'Medical Examinations'!$A$1:$P$2336,15,FALSE)</f>
        <v>Normal weight</v>
      </c>
      <c r="K1776" s="7" t="str">
        <f>VLOOKUP($A1776,'Medical Examinations'!$A$1:$P$2336,16,FALSE)</f>
        <v>Diabetes</v>
      </c>
      <c r="L1776" s="12">
        <f>VLOOKUP($A1776,'Hospitalisation Details'!$A$1:$U$2344,18,FALSE)</f>
        <v>29877</v>
      </c>
      <c r="M1776" s="21">
        <f>VLOOKUP($A1776,'Hospitalisation Details'!$A$1:$U$2344,21,FALSE)</f>
        <v>4911.8900000000003</v>
      </c>
      <c r="N1776" s="9" t="str">
        <f>VLOOKUP($A1776,'Hospitalisation Details'!$A$1:$U$2344,14,FALSE)</f>
        <v>tier - 2</v>
      </c>
      <c r="O1776" s="9" t="str">
        <f>VLOOKUP($A1776,'Hospitalisation Details'!$A$1:$U$2344,15,FALSE)</f>
        <v>tier - 3</v>
      </c>
      <c r="P1776" s="9" t="str">
        <f>VLOOKUP($A1776,'Hospitalisation Details'!$A$1:$U$2344,16,FALSE)</f>
        <v>R1013</v>
      </c>
      <c r="Q1776" s="9">
        <f>VLOOKUP($A1776,'Hospitalisation Details'!$A$1:$U$2344,20,FALSE)</f>
        <v>41</v>
      </c>
    </row>
    <row r="1777" spans="1:17" ht="15.75" x14ac:dyDescent="0.25">
      <c r="A1777" s="10" t="s">
        <v>594</v>
      </c>
      <c r="B1777" s="7" t="str">
        <f>VLOOKUP($A1777,'Customer Names'!$A$1:$E$2336,4,FALSE)</f>
        <v xml:space="preserve">  Jessica</v>
      </c>
      <c r="C1777" s="7">
        <f>VLOOKUP($A1777,'Medical Examinations'!$A$1:$P$2336,2,FALSE)</f>
        <v>20.234999999999999</v>
      </c>
      <c r="D1777" s="7">
        <f>VLOOKUP($A1777,'Medical Examinations'!$A$1:$P$2336,3,FALSE)</f>
        <v>5.19</v>
      </c>
      <c r="E1777" s="7" t="str">
        <f>VLOOKUP($A1777,'Medical Examinations'!$A$1:$P$2336,13,FALSE)</f>
        <v>No</v>
      </c>
      <c r="F1777" s="7" t="str">
        <f>VLOOKUP($A1777,'Medical Examinations'!$A$1:$P$2336,5,FALSE)</f>
        <v>No</v>
      </c>
      <c r="G1777" s="7" t="str">
        <f>VLOOKUP($A1777,'Medical Examinations'!$A$1:$P$2336,6,FALSE)</f>
        <v>Yes</v>
      </c>
      <c r="H1777" s="7">
        <f>VLOOKUP($A1777,'Medical Examinations'!$A$1:$P$2336,12,FALSE)</f>
        <v>1</v>
      </c>
      <c r="I1777" s="7" t="str">
        <f>VLOOKUP($A1777,'Medical Examinations'!$A$1:$P$2336,14,FALSE)</f>
        <v>No</v>
      </c>
      <c r="J1777" s="7" t="str">
        <f>VLOOKUP($A1777,'Medical Examinations'!$A$1:$P$2336,15,FALSE)</f>
        <v>Normal weight</v>
      </c>
      <c r="K1777" s="7" t="str">
        <f>VLOOKUP($A1777,'Medical Examinations'!$A$1:$P$2336,16,FALSE)</f>
        <v>Normal</v>
      </c>
      <c r="L1777" s="12">
        <f>VLOOKUP($A1777,'Hospitalisation Details'!$A$1:$U$2344,18,FALSE)</f>
        <v>34160</v>
      </c>
      <c r="M1777" s="21">
        <f>VLOOKUP($A1777,'Hospitalisation Details'!$A$1:$U$2344,21,FALSE)</f>
        <v>4906.41</v>
      </c>
      <c r="N1777" s="9" t="str">
        <f>VLOOKUP($A1777,'Hospitalisation Details'!$A$1:$U$2344,14,FALSE)</f>
        <v>tier - 2</v>
      </c>
      <c r="O1777" s="9" t="str">
        <f>VLOOKUP($A1777,'Hospitalisation Details'!$A$1:$U$2344,15,FALSE)</f>
        <v>tier - 1</v>
      </c>
      <c r="P1777" s="9" t="str">
        <f>VLOOKUP($A1777,'Hospitalisation Details'!$A$1:$U$2344,16,FALSE)</f>
        <v>R1012</v>
      </c>
      <c r="Q1777" s="9">
        <f>VLOOKUP($A1777,'Hospitalisation Details'!$A$1:$U$2344,20,FALSE)</f>
        <v>29</v>
      </c>
    </row>
    <row r="1778" spans="1:17" ht="15.75" x14ac:dyDescent="0.25">
      <c r="A1778" s="10" t="s">
        <v>593</v>
      </c>
      <c r="B1778" s="7" t="str">
        <f>VLOOKUP($A1778,'Customer Names'!$A$1:$E$2336,4,FALSE)</f>
        <v xml:space="preserve">  Matthew M</v>
      </c>
      <c r="C1778" s="7">
        <f>VLOOKUP($A1778,'Medical Examinations'!$A$1:$P$2336,2,FALSE)</f>
        <v>25.27</v>
      </c>
      <c r="D1778" s="7">
        <f>VLOOKUP($A1778,'Medical Examinations'!$A$1:$P$2336,3,FALSE)</f>
        <v>5.7</v>
      </c>
      <c r="E1778" s="7" t="str">
        <f>VLOOKUP($A1778,'Medical Examinations'!$A$1:$P$2336,13,FALSE)</f>
        <v>Yes</v>
      </c>
      <c r="F1778" s="7" t="str">
        <f>VLOOKUP($A1778,'Medical Examinations'!$A$1:$P$2336,5,FALSE)</f>
        <v>No</v>
      </c>
      <c r="G1778" s="7" t="str">
        <f>VLOOKUP($A1778,'Medical Examinations'!$A$1:$P$2336,6,FALSE)</f>
        <v>No</v>
      </c>
      <c r="H1778" s="7">
        <f>VLOOKUP($A1778,'Medical Examinations'!$A$1:$P$2336,12,FALSE)</f>
        <v>1</v>
      </c>
      <c r="I1778" s="7" t="str">
        <f>VLOOKUP($A1778,'Medical Examinations'!$A$1:$P$2336,14,FALSE)</f>
        <v>No</v>
      </c>
      <c r="J1778" s="7" t="str">
        <f>VLOOKUP($A1778,'Medical Examinations'!$A$1:$P$2336,15,FALSE)</f>
        <v>Over weight</v>
      </c>
      <c r="K1778" s="7" t="str">
        <f>VLOOKUP($A1778,'Medical Examinations'!$A$1:$P$2336,16,FALSE)</f>
        <v>Prediabetes</v>
      </c>
      <c r="L1778" s="12">
        <f>VLOOKUP($A1778,'Hospitalisation Details'!$A$1:$U$2344,18,FALSE)</f>
        <v>32409</v>
      </c>
      <c r="M1778" s="21">
        <f>VLOOKUP($A1778,'Hospitalisation Details'!$A$1:$U$2344,21,FALSE)</f>
        <v>4894.75</v>
      </c>
      <c r="N1778" s="9" t="str">
        <f>VLOOKUP($A1778,'Hospitalisation Details'!$A$1:$U$2344,14,FALSE)</f>
        <v>tier - 3</v>
      </c>
      <c r="O1778" s="9" t="str">
        <f>VLOOKUP($A1778,'Hospitalisation Details'!$A$1:$U$2344,15,FALSE)</f>
        <v>tier - 3</v>
      </c>
      <c r="P1778" s="9" t="str">
        <f>VLOOKUP($A1778,'Hospitalisation Details'!$A$1:$U$2344,16,FALSE)</f>
        <v>R1012</v>
      </c>
      <c r="Q1778" s="9">
        <f>VLOOKUP($A1778,'Hospitalisation Details'!$A$1:$U$2344,20,FALSE)</f>
        <v>34</v>
      </c>
    </row>
    <row r="1779" spans="1:17" ht="15.75" x14ac:dyDescent="0.25">
      <c r="A1779" s="10" t="s">
        <v>592</v>
      </c>
      <c r="B1779" s="7" t="str">
        <f>VLOOKUP($A1779,'Customer Names'!$A$1:$E$2336,4,FALSE)</f>
        <v xml:space="preserve">  Nadine A</v>
      </c>
      <c r="C1779" s="7">
        <f>VLOOKUP($A1779,'Medical Examinations'!$A$1:$P$2336,2,FALSE)</f>
        <v>24.24</v>
      </c>
      <c r="D1779" s="7">
        <f>VLOOKUP($A1779,'Medical Examinations'!$A$1:$P$2336,3,FALSE)</f>
        <v>6.15</v>
      </c>
      <c r="E1779" s="7" t="str">
        <f>VLOOKUP($A1779,'Medical Examinations'!$A$1:$P$2336,13,FALSE)</f>
        <v>No</v>
      </c>
      <c r="F1779" s="7" t="str">
        <f>VLOOKUP($A1779,'Medical Examinations'!$A$1:$P$2336,5,FALSE)</f>
        <v>No</v>
      </c>
      <c r="G1779" s="7" t="str">
        <f>VLOOKUP($A1779,'Medical Examinations'!$A$1:$P$2336,6,FALSE)</f>
        <v>No</v>
      </c>
      <c r="H1779" s="7" t="str">
        <f>VLOOKUP($A1779,'Medical Examinations'!$A$1:$P$2336,12,FALSE)</f>
        <v>0</v>
      </c>
      <c r="I1779" s="7" t="str">
        <f>VLOOKUP($A1779,'Medical Examinations'!$A$1:$P$2336,14,FALSE)</f>
        <v>No</v>
      </c>
      <c r="J1779" s="7" t="str">
        <f>VLOOKUP($A1779,'Medical Examinations'!$A$1:$P$2336,15,FALSE)</f>
        <v>Normal weight</v>
      </c>
      <c r="K1779" s="7" t="str">
        <f>VLOOKUP($A1779,'Medical Examinations'!$A$1:$P$2336,16,FALSE)</f>
        <v>Prediabetes</v>
      </c>
      <c r="L1779" s="12">
        <f>VLOOKUP($A1779,'Hospitalisation Details'!$A$1:$U$2344,18,FALSE)</f>
        <v>33205</v>
      </c>
      <c r="M1779" s="21">
        <f>VLOOKUP($A1779,'Hospitalisation Details'!$A$1:$U$2344,21,FALSE)</f>
        <v>4894.3900000000003</v>
      </c>
      <c r="N1779" s="9" t="str">
        <f>VLOOKUP($A1779,'Hospitalisation Details'!$A$1:$U$2344,14,FALSE)</f>
        <v>tier - 2</v>
      </c>
      <c r="O1779" s="9" t="str">
        <f>VLOOKUP($A1779,'Hospitalisation Details'!$A$1:$U$2344,15,FALSE)</f>
        <v>tier - 3</v>
      </c>
      <c r="P1779" s="9" t="str">
        <f>VLOOKUP($A1779,'Hospitalisation Details'!$A$1:$U$2344,16,FALSE)</f>
        <v>R1013</v>
      </c>
      <c r="Q1779" s="9">
        <f>VLOOKUP($A1779,'Hospitalisation Details'!$A$1:$U$2344,20,FALSE)</f>
        <v>32</v>
      </c>
    </row>
    <row r="1780" spans="1:17" ht="15.75" x14ac:dyDescent="0.25">
      <c r="A1780" s="10" t="s">
        <v>591</v>
      </c>
      <c r="B1780" s="7" t="str">
        <f>VLOOKUP($A1780,'Customer Names'!$A$1:$E$2336,4,FALSE)</f>
        <v xml:space="preserve">  Peter J</v>
      </c>
      <c r="C1780" s="7">
        <f>VLOOKUP($A1780,'Medical Examinations'!$A$1:$P$2336,2,FALSE)</f>
        <v>35.75</v>
      </c>
      <c r="D1780" s="7">
        <f>VLOOKUP($A1780,'Medical Examinations'!$A$1:$P$2336,3,FALSE)</f>
        <v>5.07</v>
      </c>
      <c r="E1780" s="7" t="str">
        <f>VLOOKUP($A1780,'Medical Examinations'!$A$1:$P$2336,13,FALSE)</f>
        <v>No</v>
      </c>
      <c r="F1780" s="7" t="str">
        <f>VLOOKUP($A1780,'Medical Examinations'!$A$1:$P$2336,5,FALSE)</f>
        <v>No</v>
      </c>
      <c r="G1780" s="7" t="str">
        <f>VLOOKUP($A1780,'Medical Examinations'!$A$1:$P$2336,6,FALSE)</f>
        <v>No</v>
      </c>
      <c r="H1780" s="7" t="str">
        <f>VLOOKUP($A1780,'Medical Examinations'!$A$1:$P$2336,12,FALSE)</f>
        <v>0</v>
      </c>
      <c r="I1780" s="7" t="str">
        <f>VLOOKUP($A1780,'Medical Examinations'!$A$1:$P$2336,14,FALSE)</f>
        <v>No</v>
      </c>
      <c r="J1780" s="7" t="str">
        <f>VLOOKUP($A1780,'Medical Examinations'!$A$1:$P$2336,15,FALSE)</f>
        <v>Obesity</v>
      </c>
      <c r="K1780" s="7" t="str">
        <f>VLOOKUP($A1780,'Medical Examinations'!$A$1:$P$2336,16,FALSE)</f>
        <v>Normal</v>
      </c>
      <c r="L1780" s="12">
        <f>VLOOKUP($A1780,'Hospitalisation Details'!$A$1:$U$2344,18,FALSE)</f>
        <v>32699</v>
      </c>
      <c r="M1780" s="21">
        <f>VLOOKUP($A1780,'Hospitalisation Details'!$A$1:$U$2344,21,FALSE)</f>
        <v>4890</v>
      </c>
      <c r="N1780" s="9" t="str">
        <f>VLOOKUP($A1780,'Hospitalisation Details'!$A$1:$U$2344,14,FALSE)</f>
        <v>tier - 3</v>
      </c>
      <c r="O1780" s="9" t="str">
        <f>VLOOKUP($A1780,'Hospitalisation Details'!$A$1:$U$2344,15,FALSE)</f>
        <v>tier - 2</v>
      </c>
      <c r="P1780" s="9" t="str">
        <f>VLOOKUP($A1780,'Hospitalisation Details'!$A$1:$U$2344,16,FALSE)</f>
        <v>R1013</v>
      </c>
      <c r="Q1780" s="9">
        <f>VLOOKUP($A1780,'Hospitalisation Details'!$A$1:$U$2344,20,FALSE)</f>
        <v>33</v>
      </c>
    </row>
    <row r="1781" spans="1:17" ht="15.75" x14ac:dyDescent="0.25">
      <c r="A1781" s="10" t="s">
        <v>590</v>
      </c>
      <c r="B1781" s="7" t="str">
        <f>VLOOKUP($A1781,'Customer Names'!$A$1:$E$2336,4,FALSE)</f>
        <v xml:space="preserve">  Colleen M</v>
      </c>
      <c r="C1781" s="7">
        <f>VLOOKUP($A1781,'Medical Examinations'!$A$1:$P$2336,2,FALSE)</f>
        <v>29.92</v>
      </c>
      <c r="D1781" s="7">
        <f>VLOOKUP($A1781,'Medical Examinations'!$A$1:$P$2336,3,FALSE)</f>
        <v>10.97</v>
      </c>
      <c r="E1781" s="7" t="str">
        <f>VLOOKUP($A1781,'Medical Examinations'!$A$1:$P$2336,13,FALSE)</f>
        <v>Yes</v>
      </c>
      <c r="F1781" s="7" t="str">
        <f>VLOOKUP($A1781,'Medical Examinations'!$A$1:$P$2336,5,FALSE)</f>
        <v>No</v>
      </c>
      <c r="G1781" s="7" t="str">
        <f>VLOOKUP($A1781,'Medical Examinations'!$A$1:$P$2336,6,FALSE)</f>
        <v>No</v>
      </c>
      <c r="H1781" s="7">
        <f>VLOOKUP($A1781,'Medical Examinations'!$A$1:$P$2336,12,FALSE)</f>
        <v>1</v>
      </c>
      <c r="I1781" s="7" t="str">
        <f>VLOOKUP($A1781,'Medical Examinations'!$A$1:$P$2336,14,FALSE)</f>
        <v>No</v>
      </c>
      <c r="J1781" s="7" t="str">
        <f>VLOOKUP($A1781,'Medical Examinations'!$A$1:$P$2336,15,FALSE)</f>
        <v>Over weight</v>
      </c>
      <c r="K1781" s="7" t="str">
        <f>VLOOKUP($A1781,'Medical Examinations'!$A$1:$P$2336,16,FALSE)</f>
        <v>Diabetes</v>
      </c>
      <c r="L1781" s="12">
        <f>VLOOKUP($A1781,'Hospitalisation Details'!$A$1:$U$2344,18,FALSE)</f>
        <v>31712</v>
      </c>
      <c r="M1781" s="21">
        <f>VLOOKUP($A1781,'Hospitalisation Details'!$A$1:$U$2344,21,FALSE)</f>
        <v>4889.04</v>
      </c>
      <c r="N1781" s="9" t="str">
        <f>VLOOKUP($A1781,'Hospitalisation Details'!$A$1:$U$2344,14,FALSE)</f>
        <v>tier - 2</v>
      </c>
      <c r="O1781" s="9" t="str">
        <f>VLOOKUP($A1781,'Hospitalisation Details'!$A$1:$U$2344,15,FALSE)</f>
        <v>tier - 1</v>
      </c>
      <c r="P1781" s="9" t="str">
        <f>VLOOKUP($A1781,'Hospitalisation Details'!$A$1:$U$2344,16,FALSE)</f>
        <v>R1013</v>
      </c>
      <c r="Q1781" s="9">
        <f>VLOOKUP($A1781,'Hospitalisation Details'!$A$1:$U$2344,20,FALSE)</f>
        <v>36</v>
      </c>
    </row>
    <row r="1782" spans="1:17" ht="15.75" x14ac:dyDescent="0.25">
      <c r="A1782" s="10" t="s">
        <v>589</v>
      </c>
      <c r="B1782" s="7" t="str">
        <f>VLOOKUP($A1782,'Customer Names'!$A$1:$E$2336,4,FALSE)</f>
        <v xml:space="preserve">  Julie A</v>
      </c>
      <c r="C1782" s="7">
        <f>VLOOKUP($A1782,'Medical Examinations'!$A$1:$P$2336,2,FALSE)</f>
        <v>26.2</v>
      </c>
      <c r="D1782" s="7">
        <f>VLOOKUP($A1782,'Medical Examinations'!$A$1:$P$2336,3,FALSE)</f>
        <v>10.93</v>
      </c>
      <c r="E1782" s="7" t="str">
        <f>VLOOKUP($A1782,'Medical Examinations'!$A$1:$P$2336,13,FALSE)</f>
        <v>Yes</v>
      </c>
      <c r="F1782" s="7" t="str">
        <f>VLOOKUP($A1782,'Medical Examinations'!$A$1:$P$2336,5,FALSE)</f>
        <v>No</v>
      </c>
      <c r="G1782" s="7" t="str">
        <f>VLOOKUP($A1782,'Medical Examinations'!$A$1:$P$2336,6,FALSE)</f>
        <v>No</v>
      </c>
      <c r="H1782" s="7">
        <f>VLOOKUP($A1782,'Medical Examinations'!$A$1:$P$2336,12,FALSE)</f>
        <v>1</v>
      </c>
      <c r="I1782" s="7" t="str">
        <f>VLOOKUP($A1782,'Medical Examinations'!$A$1:$P$2336,14,FALSE)</f>
        <v>No</v>
      </c>
      <c r="J1782" s="7" t="str">
        <f>VLOOKUP($A1782,'Medical Examinations'!$A$1:$P$2336,15,FALSE)</f>
        <v>Over weight</v>
      </c>
      <c r="K1782" s="7" t="str">
        <f>VLOOKUP($A1782,'Medical Examinations'!$A$1:$P$2336,16,FALSE)</f>
        <v>Diabetes</v>
      </c>
      <c r="L1782" s="12">
        <f>VLOOKUP($A1782,'Hospitalisation Details'!$A$1:$U$2344,18,FALSE)</f>
        <v>31769</v>
      </c>
      <c r="M1782" s="21">
        <f>VLOOKUP($A1782,'Hospitalisation Details'!$A$1:$U$2344,21,FALSE)</f>
        <v>4883.87</v>
      </c>
      <c r="N1782" s="9" t="str">
        <f>VLOOKUP($A1782,'Hospitalisation Details'!$A$1:$U$2344,14,FALSE)</f>
        <v>tier - 2</v>
      </c>
      <c r="O1782" s="9" t="str">
        <f>VLOOKUP($A1782,'Hospitalisation Details'!$A$1:$U$2344,15,FALSE)</f>
        <v>tier - 1</v>
      </c>
      <c r="P1782" s="9" t="str">
        <f>VLOOKUP($A1782,'Hospitalisation Details'!$A$1:$U$2344,16,FALSE)</f>
        <v>R1011</v>
      </c>
      <c r="Q1782" s="9">
        <f>VLOOKUP($A1782,'Hospitalisation Details'!$A$1:$U$2344,20,FALSE)</f>
        <v>36</v>
      </c>
    </row>
    <row r="1783" spans="1:17" ht="15.75" x14ac:dyDescent="0.25">
      <c r="A1783" s="10" t="s">
        <v>588</v>
      </c>
      <c r="B1783" s="7" t="str">
        <f>VLOOKUP($A1783,'Customer Names'!$A$1:$E$2336,4,FALSE)</f>
        <v xml:space="preserve">  Douglas W</v>
      </c>
      <c r="C1783" s="7">
        <f>VLOOKUP($A1783,'Medical Examinations'!$A$1:$P$2336,2,FALSE)</f>
        <v>26.695</v>
      </c>
      <c r="D1783" s="7">
        <f>VLOOKUP($A1783,'Medical Examinations'!$A$1:$P$2336,3,FALSE)</f>
        <v>4.21</v>
      </c>
      <c r="E1783" s="7" t="str">
        <f>VLOOKUP($A1783,'Medical Examinations'!$A$1:$P$2336,13,FALSE)</f>
        <v>Yes</v>
      </c>
      <c r="F1783" s="7" t="str">
        <f>VLOOKUP($A1783,'Medical Examinations'!$A$1:$P$2336,5,FALSE)</f>
        <v>No</v>
      </c>
      <c r="G1783" s="7" t="str">
        <f>VLOOKUP($A1783,'Medical Examinations'!$A$1:$P$2336,6,FALSE)</f>
        <v>Yes</v>
      </c>
      <c r="H1783" s="7">
        <f>VLOOKUP($A1783,'Medical Examinations'!$A$1:$P$2336,12,FALSE)</f>
        <v>1</v>
      </c>
      <c r="I1783" s="7" t="str">
        <f>VLOOKUP($A1783,'Medical Examinations'!$A$1:$P$2336,14,FALSE)</f>
        <v>No</v>
      </c>
      <c r="J1783" s="7" t="str">
        <f>VLOOKUP($A1783,'Medical Examinations'!$A$1:$P$2336,15,FALSE)</f>
        <v>Over weight</v>
      </c>
      <c r="K1783" s="7" t="str">
        <f>VLOOKUP($A1783,'Medical Examinations'!$A$1:$P$2336,16,FALSE)</f>
        <v>Normal</v>
      </c>
      <c r="L1783" s="12">
        <f>VLOOKUP($A1783,'Hospitalisation Details'!$A$1:$U$2344,18,FALSE)</f>
        <v>35702</v>
      </c>
      <c r="M1783" s="21">
        <f>VLOOKUP($A1783,'Hospitalisation Details'!$A$1:$U$2344,21,FALSE)</f>
        <v>4877.9799999999996</v>
      </c>
      <c r="N1783" s="9" t="str">
        <f>VLOOKUP($A1783,'Hospitalisation Details'!$A$1:$U$2344,14,FALSE)</f>
        <v>tier - 2</v>
      </c>
      <c r="O1783" s="9" t="str">
        <f>VLOOKUP($A1783,'Hospitalisation Details'!$A$1:$U$2344,15,FALSE)</f>
        <v>tier - 3</v>
      </c>
      <c r="P1783" s="9" t="str">
        <f>VLOOKUP($A1783,'Hospitalisation Details'!$A$1:$U$2344,16,FALSE)</f>
        <v>R1012</v>
      </c>
      <c r="Q1783" s="9">
        <f>VLOOKUP($A1783,'Hospitalisation Details'!$A$1:$U$2344,20,FALSE)</f>
        <v>25</v>
      </c>
    </row>
    <row r="1784" spans="1:17" ht="15.75" x14ac:dyDescent="0.25">
      <c r="A1784" s="10" t="s">
        <v>587</v>
      </c>
      <c r="B1784" s="7" t="str">
        <f>VLOOKUP($A1784,'Customer Names'!$A$1:$E$2336,4,FALSE)</f>
        <v xml:space="preserve">  Catherine</v>
      </c>
      <c r="C1784" s="7">
        <f>VLOOKUP($A1784,'Medical Examinations'!$A$1:$P$2336,2,FALSE)</f>
        <v>23.16</v>
      </c>
      <c r="D1784" s="7">
        <f>VLOOKUP($A1784,'Medical Examinations'!$A$1:$P$2336,3,FALSE)</f>
        <v>5.5</v>
      </c>
      <c r="E1784" s="7" t="str">
        <f>VLOOKUP($A1784,'Medical Examinations'!$A$1:$P$2336,13,FALSE)</f>
        <v>No</v>
      </c>
      <c r="F1784" s="7" t="str">
        <f>VLOOKUP($A1784,'Medical Examinations'!$A$1:$P$2336,5,FALSE)</f>
        <v>No</v>
      </c>
      <c r="G1784" s="7" t="str">
        <f>VLOOKUP($A1784,'Medical Examinations'!$A$1:$P$2336,6,FALSE)</f>
        <v>No</v>
      </c>
      <c r="H1784" s="7" t="str">
        <f>VLOOKUP($A1784,'Medical Examinations'!$A$1:$P$2336,12,FALSE)</f>
        <v>0</v>
      </c>
      <c r="I1784" s="7" t="str">
        <f>VLOOKUP($A1784,'Medical Examinations'!$A$1:$P$2336,14,FALSE)</f>
        <v>No</v>
      </c>
      <c r="J1784" s="7" t="str">
        <f>VLOOKUP($A1784,'Medical Examinations'!$A$1:$P$2336,15,FALSE)</f>
        <v>Normal weight</v>
      </c>
      <c r="K1784" s="7" t="str">
        <f>VLOOKUP($A1784,'Medical Examinations'!$A$1:$P$2336,16,FALSE)</f>
        <v>Normal</v>
      </c>
      <c r="L1784" s="12">
        <f>VLOOKUP($A1784,'Hospitalisation Details'!$A$1:$U$2344,18,FALSE)</f>
        <v>32752</v>
      </c>
      <c r="M1784" s="21">
        <f>VLOOKUP($A1784,'Hospitalisation Details'!$A$1:$U$2344,21,FALSE)</f>
        <v>4859.8900000000003</v>
      </c>
      <c r="N1784" s="9" t="str">
        <f>VLOOKUP($A1784,'Hospitalisation Details'!$A$1:$U$2344,14,FALSE)</f>
        <v>tier - 2</v>
      </c>
      <c r="O1784" s="9" t="str">
        <f>VLOOKUP($A1784,'Hospitalisation Details'!$A$1:$U$2344,15,FALSE)</f>
        <v>tier - 3</v>
      </c>
      <c r="P1784" s="9" t="str">
        <f>VLOOKUP($A1784,'Hospitalisation Details'!$A$1:$U$2344,16,FALSE)</f>
        <v>R1011</v>
      </c>
      <c r="Q1784" s="9">
        <f>VLOOKUP($A1784,'Hospitalisation Details'!$A$1:$U$2344,20,FALSE)</f>
        <v>33</v>
      </c>
    </row>
    <row r="1785" spans="1:17" ht="15.75" x14ac:dyDescent="0.25">
      <c r="A1785" s="10" t="s">
        <v>586</v>
      </c>
      <c r="B1785" s="7" t="str">
        <f>VLOOKUP($A1785,'Customer Names'!$A$1:$E$2336,4,FALSE)</f>
        <v xml:space="preserve">  James A</v>
      </c>
      <c r="C1785" s="7">
        <f>VLOOKUP($A1785,'Medical Examinations'!$A$1:$P$2336,2,FALSE)</f>
        <v>32.585000000000001</v>
      </c>
      <c r="D1785" s="7">
        <f>VLOOKUP($A1785,'Medical Examinations'!$A$1:$P$2336,3,FALSE)</f>
        <v>4.93</v>
      </c>
      <c r="E1785" s="7" t="str">
        <f>VLOOKUP($A1785,'Medical Examinations'!$A$1:$P$2336,13,FALSE)</f>
        <v>Yes</v>
      </c>
      <c r="F1785" s="7" t="str">
        <f>VLOOKUP($A1785,'Medical Examinations'!$A$1:$P$2336,5,FALSE)</f>
        <v>No</v>
      </c>
      <c r="G1785" s="7" t="str">
        <f>VLOOKUP($A1785,'Medical Examinations'!$A$1:$P$2336,6,FALSE)</f>
        <v>No</v>
      </c>
      <c r="H1785" s="7">
        <f>VLOOKUP($A1785,'Medical Examinations'!$A$1:$P$2336,12,FALSE)</f>
        <v>1</v>
      </c>
      <c r="I1785" s="7" t="str">
        <f>VLOOKUP($A1785,'Medical Examinations'!$A$1:$P$2336,14,FALSE)</f>
        <v>No</v>
      </c>
      <c r="J1785" s="7" t="str">
        <f>VLOOKUP($A1785,'Medical Examinations'!$A$1:$P$2336,15,FALSE)</f>
        <v>Obesity</v>
      </c>
      <c r="K1785" s="7" t="str">
        <f>VLOOKUP($A1785,'Medical Examinations'!$A$1:$P$2336,16,FALSE)</f>
        <v>Normal</v>
      </c>
      <c r="L1785" s="12">
        <f>VLOOKUP($A1785,'Hospitalisation Details'!$A$1:$U$2344,18,FALSE)</f>
        <v>35060</v>
      </c>
      <c r="M1785" s="21">
        <f>VLOOKUP($A1785,'Hospitalisation Details'!$A$1:$U$2344,21,FALSE)</f>
        <v>4846.92</v>
      </c>
      <c r="N1785" s="9" t="str">
        <f>VLOOKUP($A1785,'Hospitalisation Details'!$A$1:$U$2344,14,FALSE)</f>
        <v>tier - 2</v>
      </c>
      <c r="O1785" s="9" t="str">
        <f>VLOOKUP($A1785,'Hospitalisation Details'!$A$1:$U$2344,15,FALSE)</f>
        <v>tier - 3</v>
      </c>
      <c r="P1785" s="9" t="str">
        <f>VLOOKUP($A1785,'Hospitalisation Details'!$A$1:$U$2344,16,FALSE)</f>
        <v>R1017</v>
      </c>
      <c r="Q1785" s="9">
        <f>VLOOKUP($A1785,'Hospitalisation Details'!$A$1:$U$2344,20,FALSE)</f>
        <v>27</v>
      </c>
    </row>
    <row r="1786" spans="1:17" ht="15.75" x14ac:dyDescent="0.25">
      <c r="A1786" s="10" t="s">
        <v>585</v>
      </c>
      <c r="B1786" s="7" t="str">
        <f>VLOOKUP($A1786,'Customer Names'!$A$1:$E$2336,4,FALSE)</f>
        <v xml:space="preserve">  Youngseong</v>
      </c>
      <c r="C1786" s="7">
        <f>VLOOKUP($A1786,'Medical Examinations'!$A$1:$P$2336,2,FALSE)</f>
        <v>33.97</v>
      </c>
      <c r="D1786" s="7">
        <f>VLOOKUP($A1786,'Medical Examinations'!$A$1:$P$2336,3,FALSE)</f>
        <v>5.6</v>
      </c>
      <c r="E1786" s="7" t="str">
        <f>VLOOKUP($A1786,'Medical Examinations'!$A$1:$P$2336,13,FALSE)</f>
        <v>Yes</v>
      </c>
      <c r="F1786" s="7" t="str">
        <f>VLOOKUP($A1786,'Medical Examinations'!$A$1:$P$2336,5,FALSE)</f>
        <v>No</v>
      </c>
      <c r="G1786" s="7" t="str">
        <f>VLOOKUP($A1786,'Medical Examinations'!$A$1:$P$2336,6,FALSE)</f>
        <v>No</v>
      </c>
      <c r="H1786" s="7" t="str">
        <f>VLOOKUP($A1786,'Medical Examinations'!$A$1:$P$2336,12,FALSE)</f>
        <v>0</v>
      </c>
      <c r="I1786" s="7" t="str">
        <f>VLOOKUP($A1786,'Medical Examinations'!$A$1:$P$2336,14,FALSE)</f>
        <v>No</v>
      </c>
      <c r="J1786" s="7" t="str">
        <f>VLOOKUP($A1786,'Medical Examinations'!$A$1:$P$2336,15,FALSE)</f>
        <v>Obesity</v>
      </c>
      <c r="K1786" s="7" t="str">
        <f>VLOOKUP($A1786,'Medical Examinations'!$A$1:$P$2336,16,FALSE)</f>
        <v>Normal</v>
      </c>
      <c r="L1786" s="12">
        <f>VLOOKUP($A1786,'Hospitalisation Details'!$A$1:$U$2344,18,FALSE)</f>
        <v>37049</v>
      </c>
      <c r="M1786" s="21">
        <f>VLOOKUP($A1786,'Hospitalisation Details'!$A$1:$U$2344,21,FALSE)</f>
        <v>4846.53</v>
      </c>
      <c r="N1786" s="9" t="str">
        <f>VLOOKUP($A1786,'Hospitalisation Details'!$A$1:$U$2344,14,FALSE)</f>
        <v>tier - 2</v>
      </c>
      <c r="O1786" s="9" t="str">
        <f>VLOOKUP($A1786,'Hospitalisation Details'!$A$1:$U$2344,15,FALSE)</f>
        <v>tier - 3</v>
      </c>
      <c r="P1786" s="9" t="str">
        <f>VLOOKUP($A1786,'Hospitalisation Details'!$A$1:$U$2344,16,FALSE)</f>
        <v>R1021</v>
      </c>
      <c r="Q1786" s="9">
        <f>VLOOKUP($A1786,'Hospitalisation Details'!$A$1:$U$2344,20,FALSE)</f>
        <v>22</v>
      </c>
    </row>
    <row r="1787" spans="1:17" ht="15.75" x14ac:dyDescent="0.25">
      <c r="A1787" s="10" t="s">
        <v>584</v>
      </c>
      <c r="B1787" s="7" t="str">
        <f>VLOOKUP($A1787,'Customer Names'!$A$1:$E$2336,4,FALSE)</f>
        <v xml:space="preserve">  John</v>
      </c>
      <c r="C1787" s="7">
        <f>VLOOKUP($A1787,'Medical Examinations'!$A$1:$P$2336,2,FALSE)</f>
        <v>16.57</v>
      </c>
      <c r="D1787" s="7">
        <f>VLOOKUP($A1787,'Medical Examinations'!$A$1:$P$2336,3,FALSE)</f>
        <v>9.99</v>
      </c>
      <c r="E1787" s="7" t="str">
        <f>VLOOKUP($A1787,'Medical Examinations'!$A$1:$P$2336,13,FALSE)</f>
        <v>No</v>
      </c>
      <c r="F1787" s="7" t="str">
        <f>VLOOKUP($A1787,'Medical Examinations'!$A$1:$P$2336,5,FALSE)</f>
        <v>No</v>
      </c>
      <c r="G1787" s="7" t="str">
        <f>VLOOKUP($A1787,'Medical Examinations'!$A$1:$P$2336,6,FALSE)</f>
        <v>No</v>
      </c>
      <c r="H1787" s="7" t="str">
        <f>VLOOKUP($A1787,'Medical Examinations'!$A$1:$P$2336,12,FALSE)</f>
        <v>0</v>
      </c>
      <c r="I1787" s="7" t="str">
        <f>VLOOKUP($A1787,'Medical Examinations'!$A$1:$P$2336,14,FALSE)</f>
        <v>No</v>
      </c>
      <c r="J1787" s="7" t="str">
        <f>VLOOKUP($A1787,'Medical Examinations'!$A$1:$P$2336,15,FALSE)</f>
        <v>Underweight</v>
      </c>
      <c r="K1787" s="7" t="str">
        <f>VLOOKUP($A1787,'Medical Examinations'!$A$1:$P$2336,16,FALSE)</f>
        <v>Diabetes</v>
      </c>
      <c r="L1787" s="12">
        <f>VLOOKUP($A1787,'Hospitalisation Details'!$A$1:$U$2344,18,FALSE)</f>
        <v>27283</v>
      </c>
      <c r="M1787" s="21">
        <f>VLOOKUP($A1787,'Hospitalisation Details'!$A$1:$U$2344,21,FALSE)</f>
        <v>4844.67</v>
      </c>
      <c r="N1787" s="9" t="str">
        <f>VLOOKUP($A1787,'Hospitalisation Details'!$A$1:$U$2344,14,FALSE)</f>
        <v>tier - 2</v>
      </c>
      <c r="O1787" s="9" t="str">
        <f>VLOOKUP($A1787,'Hospitalisation Details'!$A$1:$U$2344,15,FALSE)</f>
        <v>tier - 2</v>
      </c>
      <c r="P1787" s="9" t="str">
        <f>VLOOKUP($A1787,'Hospitalisation Details'!$A$1:$U$2344,16,FALSE)</f>
        <v>R1013</v>
      </c>
      <c r="Q1787" s="9">
        <f>VLOOKUP($A1787,'Hospitalisation Details'!$A$1:$U$2344,20,FALSE)</f>
        <v>48</v>
      </c>
    </row>
    <row r="1788" spans="1:17" ht="15.75" x14ac:dyDescent="0.25">
      <c r="A1788" s="10" t="s">
        <v>583</v>
      </c>
      <c r="B1788" s="7" t="str">
        <f>VLOOKUP($A1788,'Customer Names'!$A$1:$E$2336,4,FALSE)</f>
        <v xml:space="preserve">  Brandon S</v>
      </c>
      <c r="C1788" s="7">
        <f>VLOOKUP($A1788,'Medical Examinations'!$A$1:$P$2336,2,FALSE)</f>
        <v>17.55</v>
      </c>
      <c r="D1788" s="7">
        <f>VLOOKUP($A1788,'Medical Examinations'!$A$1:$P$2336,3,FALSE)</f>
        <v>5.93</v>
      </c>
      <c r="E1788" s="7" t="str">
        <f>VLOOKUP($A1788,'Medical Examinations'!$A$1:$P$2336,13,FALSE)</f>
        <v>No</v>
      </c>
      <c r="F1788" s="7" t="str">
        <f>VLOOKUP($A1788,'Medical Examinations'!$A$1:$P$2336,5,FALSE)</f>
        <v>No</v>
      </c>
      <c r="G1788" s="7" t="str">
        <f>VLOOKUP($A1788,'Medical Examinations'!$A$1:$P$2336,6,FALSE)</f>
        <v>Yes</v>
      </c>
      <c r="H1788" s="7">
        <f>VLOOKUP($A1788,'Medical Examinations'!$A$1:$P$2336,12,FALSE)</f>
        <v>1</v>
      </c>
      <c r="I1788" s="7" t="str">
        <f>VLOOKUP($A1788,'Medical Examinations'!$A$1:$P$2336,14,FALSE)</f>
        <v>No</v>
      </c>
      <c r="J1788" s="7" t="str">
        <f>VLOOKUP($A1788,'Medical Examinations'!$A$1:$P$2336,15,FALSE)</f>
        <v>Underweight</v>
      </c>
      <c r="K1788" s="7" t="str">
        <f>VLOOKUP($A1788,'Medical Examinations'!$A$1:$P$2336,16,FALSE)</f>
        <v>Prediabetes</v>
      </c>
      <c r="L1788" s="12">
        <f>VLOOKUP($A1788,'Hospitalisation Details'!$A$1:$U$2344,18,FALSE)</f>
        <v>29202</v>
      </c>
      <c r="M1788" s="21">
        <f>VLOOKUP($A1788,'Hospitalisation Details'!$A$1:$U$2344,21,FALSE)</f>
        <v>4843.79</v>
      </c>
      <c r="N1788" s="9" t="str">
        <f>VLOOKUP($A1788,'Hospitalisation Details'!$A$1:$U$2344,14,FALSE)</f>
        <v>tier - 2</v>
      </c>
      <c r="O1788" s="9" t="str">
        <f>VLOOKUP($A1788,'Hospitalisation Details'!$A$1:$U$2344,15,FALSE)</f>
        <v>tier - 3</v>
      </c>
      <c r="P1788" s="9" t="str">
        <f>VLOOKUP($A1788,'Hospitalisation Details'!$A$1:$U$2344,16,FALSE)</f>
        <v>R1013</v>
      </c>
      <c r="Q1788" s="9">
        <f>VLOOKUP($A1788,'Hospitalisation Details'!$A$1:$U$2344,20,FALSE)</f>
        <v>43</v>
      </c>
    </row>
    <row r="1789" spans="1:17" ht="15.75" x14ac:dyDescent="0.25">
      <c r="A1789" s="10" t="s">
        <v>582</v>
      </c>
      <c r="B1789" s="7" t="str">
        <f>VLOOKUP($A1789,'Customer Names'!$A$1:$E$2336,4,FALSE)</f>
        <v xml:space="preserve">  Sean P</v>
      </c>
      <c r="C1789" s="7">
        <f>VLOOKUP($A1789,'Medical Examinations'!$A$1:$P$2336,2,FALSE)</f>
        <v>29.41</v>
      </c>
      <c r="D1789" s="7">
        <f>VLOOKUP($A1789,'Medical Examinations'!$A$1:$P$2336,3,FALSE)</f>
        <v>6.29</v>
      </c>
      <c r="E1789" s="7" t="str">
        <f>VLOOKUP($A1789,'Medical Examinations'!$A$1:$P$2336,13,FALSE)</f>
        <v>Yes</v>
      </c>
      <c r="F1789" s="7" t="str">
        <f>VLOOKUP($A1789,'Medical Examinations'!$A$1:$P$2336,5,FALSE)</f>
        <v>No</v>
      </c>
      <c r="G1789" s="7" t="str">
        <f>VLOOKUP($A1789,'Medical Examinations'!$A$1:$P$2336,6,FALSE)</f>
        <v>No</v>
      </c>
      <c r="H1789" s="7">
        <f>VLOOKUP($A1789,'Medical Examinations'!$A$1:$P$2336,12,FALSE)</f>
        <v>1</v>
      </c>
      <c r="I1789" s="7" t="str">
        <f>VLOOKUP($A1789,'Medical Examinations'!$A$1:$P$2336,14,FALSE)</f>
        <v>No</v>
      </c>
      <c r="J1789" s="7" t="str">
        <f>VLOOKUP($A1789,'Medical Examinations'!$A$1:$P$2336,15,FALSE)</f>
        <v>Over weight</v>
      </c>
      <c r="K1789" s="7" t="str">
        <f>VLOOKUP($A1789,'Medical Examinations'!$A$1:$P$2336,16,FALSE)</f>
        <v>Prediabetes</v>
      </c>
      <c r="L1789" s="12">
        <f>VLOOKUP($A1789,'Hospitalisation Details'!$A$1:$U$2344,18,FALSE)</f>
        <v>34971</v>
      </c>
      <c r="M1789" s="21">
        <f>VLOOKUP($A1789,'Hospitalisation Details'!$A$1:$U$2344,21,FALSE)</f>
        <v>4840.95</v>
      </c>
      <c r="N1789" s="9" t="str">
        <f>VLOOKUP($A1789,'Hospitalisation Details'!$A$1:$U$2344,14,FALSE)</f>
        <v>tier - 2</v>
      </c>
      <c r="O1789" s="9" t="str">
        <f>VLOOKUP($A1789,'Hospitalisation Details'!$A$1:$U$2344,15,FALSE)</f>
        <v>tier - 1</v>
      </c>
      <c r="P1789" s="9" t="str">
        <f>VLOOKUP($A1789,'Hospitalisation Details'!$A$1:$U$2344,16,FALSE)</f>
        <v>R1021</v>
      </c>
      <c r="Q1789" s="9">
        <f>VLOOKUP($A1789,'Hospitalisation Details'!$A$1:$U$2344,20,FALSE)</f>
        <v>27</v>
      </c>
    </row>
    <row r="1790" spans="1:17" ht="15.75" x14ac:dyDescent="0.25">
      <c r="A1790" s="10" t="s">
        <v>581</v>
      </c>
      <c r="B1790" s="7" t="str">
        <f>VLOOKUP($A1790,'Customer Names'!$A$1:$E$2336,4,FALSE)</f>
        <v xml:space="preserve">  Scott</v>
      </c>
      <c r="C1790" s="7">
        <f>VLOOKUP($A1790,'Medical Examinations'!$A$1:$P$2336,2,FALSE)</f>
        <v>17.91</v>
      </c>
      <c r="D1790" s="7">
        <f>VLOOKUP($A1790,'Medical Examinations'!$A$1:$P$2336,3,FALSE)</f>
        <v>5.65</v>
      </c>
      <c r="E1790" s="7" t="str">
        <f>VLOOKUP($A1790,'Medical Examinations'!$A$1:$P$2336,13,FALSE)</f>
        <v>No</v>
      </c>
      <c r="F1790" s="7" t="str">
        <f>VLOOKUP($A1790,'Medical Examinations'!$A$1:$P$2336,5,FALSE)</f>
        <v>No</v>
      </c>
      <c r="G1790" s="7" t="str">
        <f>VLOOKUP($A1790,'Medical Examinations'!$A$1:$P$2336,6,FALSE)</f>
        <v>No</v>
      </c>
      <c r="H1790" s="7">
        <f>VLOOKUP($A1790,'Medical Examinations'!$A$1:$P$2336,12,FALSE)</f>
        <v>1</v>
      </c>
      <c r="I1790" s="7" t="str">
        <f>VLOOKUP($A1790,'Medical Examinations'!$A$1:$P$2336,14,FALSE)</f>
        <v>No</v>
      </c>
      <c r="J1790" s="7" t="str">
        <f>VLOOKUP($A1790,'Medical Examinations'!$A$1:$P$2336,15,FALSE)</f>
        <v>Underweight</v>
      </c>
      <c r="K1790" s="7" t="str">
        <f>VLOOKUP($A1790,'Medical Examinations'!$A$1:$P$2336,16,FALSE)</f>
        <v>Normal</v>
      </c>
      <c r="L1790" s="12">
        <f>VLOOKUP($A1790,'Hospitalisation Details'!$A$1:$U$2344,18,FALSE)</f>
        <v>30970</v>
      </c>
      <c r="M1790" s="21">
        <f>VLOOKUP($A1790,'Hospitalisation Details'!$A$1:$U$2344,21,FALSE)</f>
        <v>4839.18</v>
      </c>
      <c r="N1790" s="9" t="str">
        <f>VLOOKUP($A1790,'Hospitalisation Details'!$A$1:$U$2344,14,FALSE)</f>
        <v>tier - 2</v>
      </c>
      <c r="O1790" s="9" t="str">
        <f>VLOOKUP($A1790,'Hospitalisation Details'!$A$1:$U$2344,15,FALSE)</f>
        <v>tier - 1</v>
      </c>
      <c r="P1790" s="9" t="str">
        <f>VLOOKUP($A1790,'Hospitalisation Details'!$A$1:$U$2344,16,FALSE)</f>
        <v>R1012</v>
      </c>
      <c r="Q1790" s="9">
        <f>VLOOKUP($A1790,'Hospitalisation Details'!$A$1:$U$2344,20,FALSE)</f>
        <v>38</v>
      </c>
    </row>
    <row r="1791" spans="1:17" ht="15.75" x14ac:dyDescent="0.25">
      <c r="A1791" s="10" t="s">
        <v>580</v>
      </c>
      <c r="B1791" s="7" t="str">
        <f>VLOOKUP($A1791,'Customer Names'!$A$1:$E$2336,4,FALSE)</f>
        <v xml:space="preserve">  Janez</v>
      </c>
      <c r="C1791" s="7">
        <f>VLOOKUP($A1791,'Medical Examinations'!$A$1:$P$2336,2,FALSE)</f>
        <v>31.57</v>
      </c>
      <c r="D1791" s="7">
        <f>VLOOKUP($A1791,'Medical Examinations'!$A$1:$P$2336,3,FALSE)</f>
        <v>6.15</v>
      </c>
      <c r="E1791" s="7" t="str">
        <f>VLOOKUP($A1791,'Medical Examinations'!$A$1:$P$2336,13,FALSE)</f>
        <v>No</v>
      </c>
      <c r="F1791" s="7" t="str">
        <f>VLOOKUP($A1791,'Medical Examinations'!$A$1:$P$2336,5,FALSE)</f>
        <v>No</v>
      </c>
      <c r="G1791" s="7" t="str">
        <f>VLOOKUP($A1791,'Medical Examinations'!$A$1:$P$2336,6,FALSE)</f>
        <v>No</v>
      </c>
      <c r="H1791" s="7">
        <f>VLOOKUP($A1791,'Medical Examinations'!$A$1:$P$2336,12,FALSE)</f>
        <v>1</v>
      </c>
      <c r="I1791" s="7" t="str">
        <f>VLOOKUP($A1791,'Medical Examinations'!$A$1:$P$2336,14,FALSE)</f>
        <v>No</v>
      </c>
      <c r="J1791" s="7" t="str">
        <f>VLOOKUP($A1791,'Medical Examinations'!$A$1:$P$2336,15,FALSE)</f>
        <v>Obesity</v>
      </c>
      <c r="K1791" s="7" t="str">
        <f>VLOOKUP($A1791,'Medical Examinations'!$A$1:$P$2336,16,FALSE)</f>
        <v>Prediabetes</v>
      </c>
      <c r="L1791" s="12">
        <f>VLOOKUP($A1791,'Hospitalisation Details'!$A$1:$U$2344,18,FALSE)</f>
        <v>33857</v>
      </c>
      <c r="M1791" s="21">
        <f>VLOOKUP($A1791,'Hospitalisation Details'!$A$1:$U$2344,21,FALSE)</f>
        <v>4837.58</v>
      </c>
      <c r="N1791" s="9" t="str">
        <f>VLOOKUP($A1791,'Hospitalisation Details'!$A$1:$U$2344,14,FALSE)</f>
        <v>tier - 3</v>
      </c>
      <c r="O1791" s="9" t="str">
        <f>VLOOKUP($A1791,'Hospitalisation Details'!$A$1:$U$2344,15,FALSE)</f>
        <v>tier - 2</v>
      </c>
      <c r="P1791" s="9" t="str">
        <f>VLOOKUP($A1791,'Hospitalisation Details'!$A$1:$U$2344,16,FALSE)</f>
        <v>R1013</v>
      </c>
      <c r="Q1791" s="9">
        <f>VLOOKUP($A1791,'Hospitalisation Details'!$A$1:$U$2344,20,FALSE)</f>
        <v>30</v>
      </c>
    </row>
    <row r="1792" spans="1:17" ht="15.75" x14ac:dyDescent="0.25">
      <c r="A1792" s="10" t="s">
        <v>579</v>
      </c>
      <c r="B1792" s="7" t="str">
        <f>VLOOKUP($A1792,'Customer Names'!$A$1:$E$2336,4,FALSE)</f>
        <v xml:space="preserve">  John I</v>
      </c>
      <c r="C1792" s="7">
        <f>VLOOKUP($A1792,'Medical Examinations'!$A$1:$P$2336,2,FALSE)</f>
        <v>33.18</v>
      </c>
      <c r="D1792" s="7">
        <f>VLOOKUP($A1792,'Medical Examinations'!$A$1:$P$2336,3,FALSE)</f>
        <v>5.22</v>
      </c>
      <c r="E1792" s="7" t="str">
        <f>VLOOKUP($A1792,'Medical Examinations'!$A$1:$P$2336,13,FALSE)</f>
        <v>No</v>
      </c>
      <c r="F1792" s="7" t="str">
        <f>VLOOKUP($A1792,'Medical Examinations'!$A$1:$P$2336,5,FALSE)</f>
        <v>yes</v>
      </c>
      <c r="G1792" s="7" t="str">
        <f>VLOOKUP($A1792,'Medical Examinations'!$A$1:$P$2336,6,FALSE)</f>
        <v>No</v>
      </c>
      <c r="H1792" s="7">
        <f>VLOOKUP($A1792,'Medical Examinations'!$A$1:$P$2336,12,FALSE)</f>
        <v>1</v>
      </c>
      <c r="I1792" s="7" t="str">
        <f>VLOOKUP($A1792,'Medical Examinations'!$A$1:$P$2336,14,FALSE)</f>
        <v>No</v>
      </c>
      <c r="J1792" s="7" t="str">
        <f>VLOOKUP($A1792,'Medical Examinations'!$A$1:$P$2336,15,FALSE)</f>
        <v>Obesity</v>
      </c>
      <c r="K1792" s="7" t="str">
        <f>VLOOKUP($A1792,'Medical Examinations'!$A$1:$P$2336,16,FALSE)</f>
        <v>Normal</v>
      </c>
      <c r="L1792" s="12">
        <f>VLOOKUP($A1792,'Hospitalisation Details'!$A$1:$U$2344,18,FALSE)</f>
        <v>36871</v>
      </c>
      <c r="M1792" s="21">
        <f>VLOOKUP($A1792,'Hospitalisation Details'!$A$1:$U$2344,21,FALSE)</f>
        <v>4835.43</v>
      </c>
      <c r="N1792" s="9" t="str">
        <f>VLOOKUP($A1792,'Hospitalisation Details'!$A$1:$U$2344,14,FALSE)</f>
        <v>tier - 2</v>
      </c>
      <c r="O1792" s="9" t="str">
        <f>VLOOKUP($A1792,'Hospitalisation Details'!$A$1:$U$2344,15,FALSE)</f>
        <v>tier - 2</v>
      </c>
      <c r="P1792" s="9" t="str">
        <f>VLOOKUP($A1792,'Hospitalisation Details'!$A$1:$U$2344,16,FALSE)</f>
        <v>R1021</v>
      </c>
      <c r="Q1792" s="9">
        <f>VLOOKUP($A1792,'Hospitalisation Details'!$A$1:$U$2344,20,FALSE)</f>
        <v>22</v>
      </c>
    </row>
    <row r="1793" spans="1:17" ht="15.75" x14ac:dyDescent="0.25">
      <c r="A1793" s="10" t="s">
        <v>578</v>
      </c>
      <c r="B1793" s="7" t="str">
        <f>VLOOKUP($A1793,'Customer Names'!$A$1:$E$2336,4,FALSE)</f>
        <v xml:space="preserve">  Heather</v>
      </c>
      <c r="C1793" s="7">
        <f>VLOOKUP($A1793,'Medical Examinations'!$A$1:$P$2336,2,FALSE)</f>
        <v>37</v>
      </c>
      <c r="D1793" s="7">
        <f>VLOOKUP($A1793,'Medical Examinations'!$A$1:$P$2336,3,FALSE)</f>
        <v>11.66</v>
      </c>
      <c r="E1793" s="7" t="str">
        <f>VLOOKUP($A1793,'Medical Examinations'!$A$1:$P$2336,13,FALSE)</f>
        <v>No</v>
      </c>
      <c r="F1793" s="7" t="str">
        <f>VLOOKUP($A1793,'Medical Examinations'!$A$1:$P$2336,5,FALSE)</f>
        <v>No</v>
      </c>
      <c r="G1793" s="7" t="str">
        <f>VLOOKUP($A1793,'Medical Examinations'!$A$1:$P$2336,6,FALSE)</f>
        <v>No</v>
      </c>
      <c r="H1793" s="7" t="str">
        <f>VLOOKUP($A1793,'Medical Examinations'!$A$1:$P$2336,12,FALSE)</f>
        <v>0</v>
      </c>
      <c r="I1793" s="7" t="str">
        <f>VLOOKUP($A1793,'Medical Examinations'!$A$1:$P$2336,14,FALSE)</f>
        <v>No</v>
      </c>
      <c r="J1793" s="7" t="str">
        <f>VLOOKUP($A1793,'Medical Examinations'!$A$1:$P$2336,15,FALSE)</f>
        <v>Obesity</v>
      </c>
      <c r="K1793" s="7" t="str">
        <f>VLOOKUP($A1793,'Medical Examinations'!$A$1:$P$2336,16,FALSE)</f>
        <v>Diabetes</v>
      </c>
      <c r="L1793" s="12">
        <f>VLOOKUP($A1793,'Hospitalisation Details'!$A$1:$U$2344,18,FALSE)</f>
        <v>37434</v>
      </c>
      <c r="M1793" s="21">
        <f>VLOOKUP($A1793,'Hospitalisation Details'!$A$1:$U$2344,21,FALSE)</f>
        <v>4830.63</v>
      </c>
      <c r="N1793" s="9" t="str">
        <f>VLOOKUP($A1793,'Hospitalisation Details'!$A$1:$U$2344,14,FALSE)</f>
        <v>tier - 2</v>
      </c>
      <c r="O1793" s="9" t="str">
        <f>VLOOKUP($A1793,'Hospitalisation Details'!$A$1:$U$2344,15,FALSE)</f>
        <v>tier - 1</v>
      </c>
      <c r="P1793" s="9" t="str">
        <f>VLOOKUP($A1793,'Hospitalisation Details'!$A$1:$U$2344,16,FALSE)</f>
        <v>R1011</v>
      </c>
      <c r="Q1793" s="9">
        <f>VLOOKUP($A1793,'Hospitalisation Details'!$A$1:$U$2344,20,FALSE)</f>
        <v>20</v>
      </c>
    </row>
    <row r="1794" spans="1:17" ht="15.75" x14ac:dyDescent="0.25">
      <c r="A1794" s="10" t="s">
        <v>577</v>
      </c>
      <c r="B1794" s="7" t="str">
        <f>VLOOKUP($A1794,'Customer Names'!$A$1:$E$2336,4,FALSE)</f>
        <v xml:space="preserve">  Michael</v>
      </c>
      <c r="C1794" s="7">
        <f>VLOOKUP($A1794,'Medical Examinations'!$A$1:$P$2336,2,FALSE)</f>
        <v>18.905000000000001</v>
      </c>
      <c r="D1794" s="7">
        <f>VLOOKUP($A1794,'Medical Examinations'!$A$1:$P$2336,3,FALSE)</f>
        <v>4.91</v>
      </c>
      <c r="E1794" s="7" t="str">
        <f>VLOOKUP($A1794,'Medical Examinations'!$A$1:$P$2336,13,FALSE)</f>
        <v>Yes</v>
      </c>
      <c r="F1794" s="7" t="str">
        <f>VLOOKUP($A1794,'Medical Examinations'!$A$1:$P$2336,5,FALSE)</f>
        <v>No</v>
      </c>
      <c r="G1794" s="7" t="str">
        <f>VLOOKUP($A1794,'Medical Examinations'!$A$1:$P$2336,6,FALSE)</f>
        <v>No</v>
      </c>
      <c r="H1794" s="7">
        <f>VLOOKUP($A1794,'Medical Examinations'!$A$1:$P$2336,12,FALSE)</f>
        <v>1</v>
      </c>
      <c r="I1794" s="7" t="str">
        <f>VLOOKUP($A1794,'Medical Examinations'!$A$1:$P$2336,14,FALSE)</f>
        <v>No</v>
      </c>
      <c r="J1794" s="7" t="str">
        <f>VLOOKUP($A1794,'Medical Examinations'!$A$1:$P$2336,15,FALSE)</f>
        <v>Normal weight</v>
      </c>
      <c r="K1794" s="7" t="str">
        <f>VLOOKUP($A1794,'Medical Examinations'!$A$1:$P$2336,16,FALSE)</f>
        <v>Normal</v>
      </c>
      <c r="L1794" s="12">
        <f>VLOOKUP($A1794,'Hospitalisation Details'!$A$1:$U$2344,18,FALSE)</f>
        <v>35034</v>
      </c>
      <c r="M1794" s="21">
        <f>VLOOKUP($A1794,'Hospitalisation Details'!$A$1:$U$2344,21,FALSE)</f>
        <v>4827.8999999999996</v>
      </c>
      <c r="N1794" s="9" t="str">
        <f>VLOOKUP($A1794,'Hospitalisation Details'!$A$1:$U$2344,14,FALSE)</f>
        <v>tier - 1</v>
      </c>
      <c r="O1794" s="9" t="str">
        <f>VLOOKUP($A1794,'Hospitalisation Details'!$A$1:$U$2344,15,FALSE)</f>
        <v>tier - 2</v>
      </c>
      <c r="P1794" s="9" t="str">
        <f>VLOOKUP($A1794,'Hospitalisation Details'!$A$1:$U$2344,16,FALSE)</f>
        <v>Unknown</v>
      </c>
      <c r="Q1794" s="9">
        <f>VLOOKUP($A1794,'Hospitalisation Details'!$A$1:$U$2344,20,FALSE)</f>
        <v>27</v>
      </c>
    </row>
    <row r="1795" spans="1:17" ht="15.75" x14ac:dyDescent="0.25">
      <c r="A1795" s="10" t="s">
        <v>576</v>
      </c>
      <c r="B1795" s="7" t="str">
        <f>VLOOKUP($A1795,'Customer Names'!$A$1:$E$2336,4,FALSE)</f>
        <v xml:space="preserve">  Kathleen</v>
      </c>
      <c r="C1795" s="7">
        <f>VLOOKUP($A1795,'Medical Examinations'!$A$1:$P$2336,2,FALSE)</f>
        <v>20.03</v>
      </c>
      <c r="D1795" s="7">
        <f>VLOOKUP($A1795,'Medical Examinations'!$A$1:$P$2336,3,FALSE)</f>
        <v>9.25</v>
      </c>
      <c r="E1795" s="7" t="str">
        <f>VLOOKUP($A1795,'Medical Examinations'!$A$1:$P$2336,13,FALSE)</f>
        <v>Yes</v>
      </c>
      <c r="F1795" s="7" t="str">
        <f>VLOOKUP($A1795,'Medical Examinations'!$A$1:$P$2336,5,FALSE)</f>
        <v>No</v>
      </c>
      <c r="G1795" s="7" t="str">
        <f>VLOOKUP($A1795,'Medical Examinations'!$A$1:$P$2336,6,FALSE)</f>
        <v>No</v>
      </c>
      <c r="H1795" s="7" t="str">
        <f>VLOOKUP($A1795,'Medical Examinations'!$A$1:$P$2336,12,FALSE)</f>
        <v>0</v>
      </c>
      <c r="I1795" s="7" t="str">
        <f>VLOOKUP($A1795,'Medical Examinations'!$A$1:$P$2336,14,FALSE)</f>
        <v>No</v>
      </c>
      <c r="J1795" s="7" t="str">
        <f>VLOOKUP($A1795,'Medical Examinations'!$A$1:$P$2336,15,FALSE)</f>
        <v>Normal weight</v>
      </c>
      <c r="K1795" s="7" t="str">
        <f>VLOOKUP($A1795,'Medical Examinations'!$A$1:$P$2336,16,FALSE)</f>
        <v>Diabetes</v>
      </c>
      <c r="L1795" s="12">
        <f>VLOOKUP($A1795,'Hospitalisation Details'!$A$1:$U$2344,18,FALSE)</f>
        <v>29770</v>
      </c>
      <c r="M1795" s="21">
        <f>VLOOKUP($A1795,'Hospitalisation Details'!$A$1:$U$2344,21,FALSE)</f>
        <v>4827.1000000000004</v>
      </c>
      <c r="N1795" s="9" t="str">
        <f>VLOOKUP($A1795,'Hospitalisation Details'!$A$1:$U$2344,14,FALSE)</f>
        <v>tier - 2</v>
      </c>
      <c r="O1795" s="9" t="str">
        <f>VLOOKUP($A1795,'Hospitalisation Details'!$A$1:$U$2344,15,FALSE)</f>
        <v>tier - 1</v>
      </c>
      <c r="P1795" s="9" t="str">
        <f>VLOOKUP($A1795,'Hospitalisation Details'!$A$1:$U$2344,16,FALSE)</f>
        <v>R1013</v>
      </c>
      <c r="Q1795" s="9">
        <f>VLOOKUP($A1795,'Hospitalisation Details'!$A$1:$U$2344,20,FALSE)</f>
        <v>41</v>
      </c>
    </row>
    <row r="1796" spans="1:17" ht="15.75" x14ac:dyDescent="0.25">
      <c r="A1796" s="10" t="s">
        <v>575</v>
      </c>
      <c r="B1796" s="7" t="str">
        <f>VLOOKUP($A1796,'Customer Names'!$A$1:$E$2336,4,FALSE)</f>
        <v xml:space="preserve">  Ryan M</v>
      </c>
      <c r="C1796" s="7">
        <f>VLOOKUP($A1796,'Medical Examinations'!$A$1:$P$2336,2,FALSE)</f>
        <v>16.7</v>
      </c>
      <c r="D1796" s="7">
        <f>VLOOKUP($A1796,'Medical Examinations'!$A$1:$P$2336,3,FALSE)</f>
        <v>11.48</v>
      </c>
      <c r="E1796" s="7" t="str">
        <f>VLOOKUP($A1796,'Medical Examinations'!$A$1:$P$2336,13,FALSE)</f>
        <v>No</v>
      </c>
      <c r="F1796" s="7" t="str">
        <f>VLOOKUP($A1796,'Medical Examinations'!$A$1:$P$2336,5,FALSE)</f>
        <v>No</v>
      </c>
      <c r="G1796" s="7" t="str">
        <f>VLOOKUP($A1796,'Medical Examinations'!$A$1:$P$2336,6,FALSE)</f>
        <v>No</v>
      </c>
      <c r="H1796" s="7" t="str">
        <f>VLOOKUP($A1796,'Medical Examinations'!$A$1:$P$2336,12,FALSE)</f>
        <v>0</v>
      </c>
      <c r="I1796" s="7" t="str">
        <f>VLOOKUP($A1796,'Medical Examinations'!$A$1:$P$2336,14,FALSE)</f>
        <v>No</v>
      </c>
      <c r="J1796" s="7" t="str">
        <f>VLOOKUP($A1796,'Medical Examinations'!$A$1:$P$2336,15,FALSE)</f>
        <v>Underweight</v>
      </c>
      <c r="K1796" s="7" t="str">
        <f>VLOOKUP($A1796,'Medical Examinations'!$A$1:$P$2336,16,FALSE)</f>
        <v>Diabetes</v>
      </c>
      <c r="L1796" s="12">
        <f>VLOOKUP($A1796,'Hospitalisation Details'!$A$1:$U$2344,18,FALSE)</f>
        <v>28766</v>
      </c>
      <c r="M1796" s="21">
        <f>VLOOKUP($A1796,'Hospitalisation Details'!$A$1:$U$2344,21,FALSE)</f>
        <v>4812.34</v>
      </c>
      <c r="N1796" s="9" t="str">
        <f>VLOOKUP($A1796,'Hospitalisation Details'!$A$1:$U$2344,14,FALSE)</f>
        <v>tier - 2</v>
      </c>
      <c r="O1796" s="9" t="str">
        <f>VLOOKUP($A1796,'Hospitalisation Details'!$A$1:$U$2344,15,FALSE)</f>
        <v>tier - 3</v>
      </c>
      <c r="P1796" s="9" t="str">
        <f>VLOOKUP($A1796,'Hospitalisation Details'!$A$1:$U$2344,16,FALSE)</f>
        <v>R1013</v>
      </c>
      <c r="Q1796" s="9">
        <f>VLOOKUP($A1796,'Hospitalisation Details'!$A$1:$U$2344,20,FALSE)</f>
        <v>44</v>
      </c>
    </row>
    <row r="1797" spans="1:17" ht="15.75" x14ac:dyDescent="0.25">
      <c r="A1797" s="10" t="s">
        <v>574</v>
      </c>
      <c r="B1797" s="7" t="str">
        <f>VLOOKUP($A1797,'Customer Names'!$A$1:$E$2336,4,FALSE)</f>
        <v xml:space="preserve">  Sara</v>
      </c>
      <c r="C1797" s="7">
        <f>VLOOKUP($A1797,'Medical Examinations'!$A$1:$P$2336,2,FALSE)</f>
        <v>39.82</v>
      </c>
      <c r="D1797" s="7">
        <f>VLOOKUP($A1797,'Medical Examinations'!$A$1:$P$2336,3,FALSE)</f>
        <v>6.06</v>
      </c>
      <c r="E1797" s="7" t="str">
        <f>VLOOKUP($A1797,'Medical Examinations'!$A$1:$P$2336,13,FALSE)</f>
        <v>No</v>
      </c>
      <c r="F1797" s="7" t="str">
        <f>VLOOKUP($A1797,'Medical Examinations'!$A$1:$P$2336,5,FALSE)</f>
        <v>No</v>
      </c>
      <c r="G1797" s="7" t="str">
        <f>VLOOKUP($A1797,'Medical Examinations'!$A$1:$P$2336,6,FALSE)</f>
        <v>No</v>
      </c>
      <c r="H1797" s="7" t="str">
        <f>VLOOKUP($A1797,'Medical Examinations'!$A$1:$P$2336,12,FALSE)</f>
        <v>0</v>
      </c>
      <c r="I1797" s="7" t="str">
        <f>VLOOKUP($A1797,'Medical Examinations'!$A$1:$P$2336,14,FALSE)</f>
        <v>No</v>
      </c>
      <c r="J1797" s="7" t="str">
        <f>VLOOKUP($A1797,'Medical Examinations'!$A$1:$P$2336,15,FALSE)</f>
        <v>Obesity</v>
      </c>
      <c r="K1797" s="7" t="str">
        <f>VLOOKUP($A1797,'Medical Examinations'!$A$1:$P$2336,16,FALSE)</f>
        <v>Prediabetes</v>
      </c>
      <c r="L1797" s="12">
        <f>VLOOKUP($A1797,'Hospitalisation Details'!$A$1:$U$2344,18,FALSE)</f>
        <v>32858</v>
      </c>
      <c r="M1797" s="21">
        <f>VLOOKUP($A1797,'Hospitalisation Details'!$A$1:$U$2344,21,FALSE)</f>
        <v>4795.66</v>
      </c>
      <c r="N1797" s="9" t="str">
        <f>VLOOKUP($A1797,'Hospitalisation Details'!$A$1:$U$2344,14,FALSE)</f>
        <v>tier - 2</v>
      </c>
      <c r="O1797" s="9" t="str">
        <f>VLOOKUP($A1797,'Hospitalisation Details'!$A$1:$U$2344,15,FALSE)</f>
        <v>tier - 1</v>
      </c>
      <c r="P1797" s="9" t="str">
        <f>VLOOKUP($A1797,'Hospitalisation Details'!$A$1:$U$2344,16,FALSE)</f>
        <v>R1013</v>
      </c>
      <c r="Q1797" s="9">
        <f>VLOOKUP($A1797,'Hospitalisation Details'!$A$1:$U$2344,20,FALSE)</f>
        <v>33</v>
      </c>
    </row>
    <row r="1798" spans="1:17" ht="15.75" x14ac:dyDescent="0.25">
      <c r="A1798" s="10" t="s">
        <v>573</v>
      </c>
      <c r="B1798" s="7" t="str">
        <f>VLOOKUP($A1798,'Customer Names'!$A$1:$E$2336,4,FALSE)</f>
        <v xml:space="preserve">  Deniz</v>
      </c>
      <c r="C1798" s="7">
        <f>VLOOKUP($A1798,'Medical Examinations'!$A$1:$P$2336,2,FALSE)</f>
        <v>22.04</v>
      </c>
      <c r="D1798" s="7">
        <f>VLOOKUP($A1798,'Medical Examinations'!$A$1:$P$2336,3,FALSE)</f>
        <v>5.86</v>
      </c>
      <c r="E1798" s="7" t="str">
        <f>VLOOKUP($A1798,'Medical Examinations'!$A$1:$P$2336,13,FALSE)</f>
        <v>No</v>
      </c>
      <c r="F1798" s="7" t="str">
        <f>VLOOKUP($A1798,'Medical Examinations'!$A$1:$P$2336,5,FALSE)</f>
        <v>No</v>
      </c>
      <c r="G1798" s="7" t="str">
        <f>VLOOKUP($A1798,'Medical Examinations'!$A$1:$P$2336,6,FALSE)</f>
        <v>No</v>
      </c>
      <c r="H1798" s="7">
        <f>VLOOKUP($A1798,'Medical Examinations'!$A$1:$P$2336,12,FALSE)</f>
        <v>1</v>
      </c>
      <c r="I1798" s="7" t="str">
        <f>VLOOKUP($A1798,'Medical Examinations'!$A$1:$P$2336,14,FALSE)</f>
        <v>No</v>
      </c>
      <c r="J1798" s="7" t="str">
        <f>VLOOKUP($A1798,'Medical Examinations'!$A$1:$P$2336,15,FALSE)</f>
        <v>Normal weight</v>
      </c>
      <c r="K1798" s="7" t="str">
        <f>VLOOKUP($A1798,'Medical Examinations'!$A$1:$P$2336,16,FALSE)</f>
        <v>Prediabetes</v>
      </c>
      <c r="L1798" s="12">
        <f>VLOOKUP($A1798,'Hospitalisation Details'!$A$1:$U$2344,18,FALSE)</f>
        <v>31950</v>
      </c>
      <c r="M1798" s="21">
        <f>VLOOKUP($A1798,'Hospitalisation Details'!$A$1:$U$2344,21,FALSE)</f>
        <v>4787.42</v>
      </c>
      <c r="N1798" s="9" t="str">
        <f>VLOOKUP($A1798,'Hospitalisation Details'!$A$1:$U$2344,14,FALSE)</f>
        <v>tier - 2</v>
      </c>
      <c r="O1798" s="9" t="str">
        <f>VLOOKUP($A1798,'Hospitalisation Details'!$A$1:$U$2344,15,FALSE)</f>
        <v>tier - 3</v>
      </c>
      <c r="P1798" s="9" t="str">
        <f>VLOOKUP($A1798,'Hospitalisation Details'!$A$1:$U$2344,16,FALSE)</f>
        <v>R1013</v>
      </c>
      <c r="Q1798" s="9">
        <f>VLOOKUP($A1798,'Hospitalisation Details'!$A$1:$U$2344,20,FALSE)</f>
        <v>35</v>
      </c>
    </row>
    <row r="1799" spans="1:17" ht="15.75" x14ac:dyDescent="0.25">
      <c r="A1799" s="10" t="s">
        <v>572</v>
      </c>
      <c r="B1799" s="7" t="str">
        <f>VLOOKUP($A1799,'Customer Names'!$A$1:$E$2336,4,FALSE)</f>
        <v xml:space="preserve">  Shannon L</v>
      </c>
      <c r="C1799" s="7">
        <f>VLOOKUP($A1799,'Medical Examinations'!$A$1:$P$2336,2,FALSE)</f>
        <v>28.27</v>
      </c>
      <c r="D1799" s="7">
        <f>VLOOKUP($A1799,'Medical Examinations'!$A$1:$P$2336,3,FALSE)</f>
        <v>5.33</v>
      </c>
      <c r="E1799" s="7" t="str">
        <f>VLOOKUP($A1799,'Medical Examinations'!$A$1:$P$2336,13,FALSE)</f>
        <v>No</v>
      </c>
      <c r="F1799" s="7" t="str">
        <f>VLOOKUP($A1799,'Medical Examinations'!$A$1:$P$2336,5,FALSE)</f>
        <v>No</v>
      </c>
      <c r="G1799" s="7" t="str">
        <f>VLOOKUP($A1799,'Medical Examinations'!$A$1:$P$2336,6,FALSE)</f>
        <v>No</v>
      </c>
      <c r="H1799" s="7" t="str">
        <f>VLOOKUP($A1799,'Medical Examinations'!$A$1:$P$2336,12,FALSE)</f>
        <v>0</v>
      </c>
      <c r="I1799" s="7" t="str">
        <f>VLOOKUP($A1799,'Medical Examinations'!$A$1:$P$2336,14,FALSE)</f>
        <v>No</v>
      </c>
      <c r="J1799" s="7" t="str">
        <f>VLOOKUP($A1799,'Medical Examinations'!$A$1:$P$2336,15,FALSE)</f>
        <v>Over weight</v>
      </c>
      <c r="K1799" s="7" t="str">
        <f>VLOOKUP($A1799,'Medical Examinations'!$A$1:$P$2336,16,FALSE)</f>
        <v>Normal</v>
      </c>
      <c r="L1799" s="12">
        <f>VLOOKUP($A1799,'Hospitalisation Details'!$A$1:$U$2344,18,FALSE)</f>
        <v>32851</v>
      </c>
      <c r="M1799" s="21">
        <f>VLOOKUP($A1799,'Hospitalisation Details'!$A$1:$U$2344,21,FALSE)</f>
        <v>4779.6000000000004</v>
      </c>
      <c r="N1799" s="9" t="str">
        <f>VLOOKUP($A1799,'Hospitalisation Details'!$A$1:$U$2344,14,FALSE)</f>
        <v>tier - 2</v>
      </c>
      <c r="O1799" s="9" t="str">
        <f>VLOOKUP($A1799,'Hospitalisation Details'!$A$1:$U$2344,15,FALSE)</f>
        <v>tier - 3</v>
      </c>
      <c r="P1799" s="9" t="str">
        <f>VLOOKUP($A1799,'Hospitalisation Details'!$A$1:$U$2344,16,FALSE)</f>
        <v>R1013</v>
      </c>
      <c r="Q1799" s="9">
        <f>VLOOKUP($A1799,'Hospitalisation Details'!$A$1:$U$2344,20,FALSE)</f>
        <v>33</v>
      </c>
    </row>
    <row r="1800" spans="1:17" ht="15.75" x14ac:dyDescent="0.25">
      <c r="A1800" s="10" t="s">
        <v>571</v>
      </c>
      <c r="B1800" s="7" t="str">
        <f>VLOOKUP($A1800,'Customer Names'!$A$1:$E$2336,4,FALSE)</f>
        <v xml:space="preserve">  Kaitlin M</v>
      </c>
      <c r="C1800" s="7">
        <f>VLOOKUP($A1800,'Medical Examinations'!$A$1:$P$2336,2,FALSE)</f>
        <v>18.5</v>
      </c>
      <c r="D1800" s="7">
        <f>VLOOKUP($A1800,'Medical Examinations'!$A$1:$P$2336,3,FALSE)</f>
        <v>5.33</v>
      </c>
      <c r="E1800" s="7" t="str">
        <f>VLOOKUP($A1800,'Medical Examinations'!$A$1:$P$2336,13,FALSE)</f>
        <v>No</v>
      </c>
      <c r="F1800" s="7" t="str">
        <f>VLOOKUP($A1800,'Medical Examinations'!$A$1:$P$2336,5,FALSE)</f>
        <v>No</v>
      </c>
      <c r="G1800" s="7" t="str">
        <f>VLOOKUP($A1800,'Medical Examinations'!$A$1:$P$2336,6,FALSE)</f>
        <v>No</v>
      </c>
      <c r="H1800" s="7" t="str">
        <f>VLOOKUP($A1800,'Medical Examinations'!$A$1:$P$2336,12,FALSE)</f>
        <v>0</v>
      </c>
      <c r="I1800" s="7" t="str">
        <f>VLOOKUP($A1800,'Medical Examinations'!$A$1:$P$2336,14,FALSE)</f>
        <v>No</v>
      </c>
      <c r="J1800" s="7" t="str">
        <f>VLOOKUP($A1800,'Medical Examinations'!$A$1:$P$2336,15,FALSE)</f>
        <v>Normal weight</v>
      </c>
      <c r="K1800" s="7" t="str">
        <f>VLOOKUP($A1800,'Medical Examinations'!$A$1:$P$2336,16,FALSE)</f>
        <v>Normal</v>
      </c>
      <c r="L1800" s="12">
        <f>VLOOKUP($A1800,'Hospitalisation Details'!$A$1:$U$2344,18,FALSE)</f>
        <v>32721</v>
      </c>
      <c r="M1800" s="21">
        <f>VLOOKUP($A1800,'Hospitalisation Details'!$A$1:$U$2344,21,FALSE)</f>
        <v>4766.0200000000004</v>
      </c>
      <c r="N1800" s="9" t="str">
        <f>VLOOKUP($A1800,'Hospitalisation Details'!$A$1:$U$2344,14,FALSE)</f>
        <v>tier - 2</v>
      </c>
      <c r="O1800" s="9" t="str">
        <f>VLOOKUP($A1800,'Hospitalisation Details'!$A$1:$U$2344,15,FALSE)</f>
        <v>tier - 3</v>
      </c>
      <c r="P1800" s="9" t="str">
        <f>VLOOKUP($A1800,'Hospitalisation Details'!$A$1:$U$2344,16,FALSE)</f>
        <v>R1011</v>
      </c>
      <c r="Q1800" s="9">
        <f>VLOOKUP($A1800,'Hospitalisation Details'!$A$1:$U$2344,20,FALSE)</f>
        <v>33</v>
      </c>
    </row>
    <row r="1801" spans="1:17" ht="15.75" x14ac:dyDescent="0.25">
      <c r="A1801" s="10" t="s">
        <v>570</v>
      </c>
      <c r="B1801" s="7" t="str">
        <f>VLOOKUP($A1801,'Customer Names'!$A$1:$E$2336,4,FALSE)</f>
        <v xml:space="preserve">  Alfredo</v>
      </c>
      <c r="C1801" s="7">
        <f>VLOOKUP($A1801,'Medical Examinations'!$A$1:$P$2336,2,FALSE)</f>
        <v>38.6</v>
      </c>
      <c r="D1801" s="7">
        <f>VLOOKUP($A1801,'Medical Examinations'!$A$1:$P$2336,3,FALSE)</f>
        <v>6.02</v>
      </c>
      <c r="E1801" s="7" t="str">
        <f>VLOOKUP($A1801,'Medical Examinations'!$A$1:$P$2336,13,FALSE)</f>
        <v>No</v>
      </c>
      <c r="F1801" s="7" t="str">
        <f>VLOOKUP($A1801,'Medical Examinations'!$A$1:$P$2336,5,FALSE)</f>
        <v>No</v>
      </c>
      <c r="G1801" s="7" t="str">
        <f>VLOOKUP($A1801,'Medical Examinations'!$A$1:$P$2336,6,FALSE)</f>
        <v>No</v>
      </c>
      <c r="H1801" s="7">
        <f>VLOOKUP($A1801,'Medical Examinations'!$A$1:$P$2336,12,FALSE)</f>
        <v>1</v>
      </c>
      <c r="I1801" s="7" t="str">
        <f>VLOOKUP($A1801,'Medical Examinations'!$A$1:$P$2336,14,FALSE)</f>
        <v>No</v>
      </c>
      <c r="J1801" s="7" t="str">
        <f>VLOOKUP($A1801,'Medical Examinations'!$A$1:$P$2336,15,FALSE)</f>
        <v>Obesity</v>
      </c>
      <c r="K1801" s="7" t="str">
        <f>VLOOKUP($A1801,'Medical Examinations'!$A$1:$P$2336,16,FALSE)</f>
        <v>Prediabetes</v>
      </c>
      <c r="L1801" s="12">
        <f>VLOOKUP($A1801,'Hospitalisation Details'!$A$1:$U$2344,18,FALSE)</f>
        <v>32047</v>
      </c>
      <c r="M1801" s="21">
        <f>VLOOKUP($A1801,'Hospitalisation Details'!$A$1:$U$2344,21,FALSE)</f>
        <v>4762.33</v>
      </c>
      <c r="N1801" s="9" t="str">
        <f>VLOOKUP($A1801,'Hospitalisation Details'!$A$1:$U$2344,14,FALSE)</f>
        <v>tier - 3</v>
      </c>
      <c r="O1801" s="9" t="str">
        <f>VLOOKUP($A1801,'Hospitalisation Details'!$A$1:$U$2344,15,FALSE)</f>
        <v>tier - 3</v>
      </c>
      <c r="P1801" s="9" t="str">
        <f>VLOOKUP($A1801,'Hospitalisation Details'!$A$1:$U$2344,16,FALSE)</f>
        <v>R1011</v>
      </c>
      <c r="Q1801" s="9">
        <f>VLOOKUP($A1801,'Hospitalisation Details'!$A$1:$U$2344,20,FALSE)</f>
        <v>35</v>
      </c>
    </row>
    <row r="1802" spans="1:17" ht="15.75" x14ac:dyDescent="0.25">
      <c r="A1802" s="10" t="s">
        <v>569</v>
      </c>
      <c r="B1802" s="7" t="str">
        <f>VLOOKUP($A1802,'Customer Names'!$A$1:$E$2336,4,FALSE)</f>
        <v xml:space="preserve">  Kristen</v>
      </c>
      <c r="C1802" s="7">
        <f>VLOOKUP($A1802,'Medical Examinations'!$A$1:$P$2336,2,FALSE)</f>
        <v>43.12</v>
      </c>
      <c r="D1802" s="7">
        <f>VLOOKUP($A1802,'Medical Examinations'!$A$1:$P$2336,3,FALSE)</f>
        <v>6.25</v>
      </c>
      <c r="E1802" s="7" t="str">
        <f>VLOOKUP($A1802,'Medical Examinations'!$A$1:$P$2336,13,FALSE)</f>
        <v>No</v>
      </c>
      <c r="F1802" s="7" t="str">
        <f>VLOOKUP($A1802,'Medical Examinations'!$A$1:$P$2336,5,FALSE)</f>
        <v>No</v>
      </c>
      <c r="G1802" s="7" t="str">
        <f>VLOOKUP($A1802,'Medical Examinations'!$A$1:$P$2336,6,FALSE)</f>
        <v>No</v>
      </c>
      <c r="H1802" s="7">
        <f>VLOOKUP($A1802,'Medical Examinations'!$A$1:$P$2336,12,FALSE)</f>
        <v>1</v>
      </c>
      <c r="I1802" s="7" t="str">
        <f>VLOOKUP($A1802,'Medical Examinations'!$A$1:$P$2336,14,FALSE)</f>
        <v>No</v>
      </c>
      <c r="J1802" s="7" t="str">
        <f>VLOOKUP($A1802,'Medical Examinations'!$A$1:$P$2336,15,FALSE)</f>
        <v>Obesity</v>
      </c>
      <c r="K1802" s="7" t="str">
        <f>VLOOKUP($A1802,'Medical Examinations'!$A$1:$P$2336,16,FALSE)</f>
        <v>Prediabetes</v>
      </c>
      <c r="L1802" s="12">
        <f>VLOOKUP($A1802,'Hospitalisation Details'!$A$1:$U$2344,18,FALSE)</f>
        <v>33832</v>
      </c>
      <c r="M1802" s="21">
        <f>VLOOKUP($A1802,'Hospitalisation Details'!$A$1:$U$2344,21,FALSE)</f>
        <v>4753.6400000000003</v>
      </c>
      <c r="N1802" s="9" t="str">
        <f>VLOOKUP($A1802,'Hospitalisation Details'!$A$1:$U$2344,14,FALSE)</f>
        <v>tier - 2</v>
      </c>
      <c r="O1802" s="9" t="str">
        <f>VLOOKUP($A1802,'Hospitalisation Details'!$A$1:$U$2344,15,FALSE)</f>
        <v>tier - 3</v>
      </c>
      <c r="P1802" s="9" t="str">
        <f>VLOOKUP($A1802,'Hospitalisation Details'!$A$1:$U$2344,16,FALSE)</f>
        <v>R1013</v>
      </c>
      <c r="Q1802" s="9">
        <f>VLOOKUP($A1802,'Hospitalisation Details'!$A$1:$U$2344,20,FALSE)</f>
        <v>30</v>
      </c>
    </row>
    <row r="1803" spans="1:17" ht="15.75" x14ac:dyDescent="0.25">
      <c r="A1803" s="10" t="s">
        <v>568</v>
      </c>
      <c r="B1803" s="7" t="str">
        <f>VLOOKUP($A1803,'Customer Names'!$A$1:$E$2336,4,FALSE)</f>
        <v xml:space="preserve">  Daniel</v>
      </c>
      <c r="C1803" s="7">
        <f>VLOOKUP($A1803,'Medical Examinations'!$A$1:$P$2336,2,FALSE)</f>
        <v>30.5</v>
      </c>
      <c r="D1803" s="7">
        <f>VLOOKUP($A1803,'Medical Examinations'!$A$1:$P$2336,3,FALSE)</f>
        <v>4.8099999999999996</v>
      </c>
      <c r="E1803" s="7" t="str">
        <f>VLOOKUP($A1803,'Medical Examinations'!$A$1:$P$2336,13,FALSE)</f>
        <v>No</v>
      </c>
      <c r="F1803" s="7" t="str">
        <f>VLOOKUP($A1803,'Medical Examinations'!$A$1:$P$2336,5,FALSE)</f>
        <v>No</v>
      </c>
      <c r="G1803" s="7" t="str">
        <f>VLOOKUP($A1803,'Medical Examinations'!$A$1:$P$2336,6,FALSE)</f>
        <v>No</v>
      </c>
      <c r="H1803" s="7">
        <f>VLOOKUP($A1803,'Medical Examinations'!$A$1:$P$2336,12,FALSE)</f>
        <v>1</v>
      </c>
      <c r="I1803" s="7" t="str">
        <f>VLOOKUP($A1803,'Medical Examinations'!$A$1:$P$2336,14,FALSE)</f>
        <v>No</v>
      </c>
      <c r="J1803" s="7" t="str">
        <f>VLOOKUP($A1803,'Medical Examinations'!$A$1:$P$2336,15,FALSE)</f>
        <v>Obesity</v>
      </c>
      <c r="K1803" s="7" t="str">
        <f>VLOOKUP($A1803,'Medical Examinations'!$A$1:$P$2336,16,FALSE)</f>
        <v>Normal</v>
      </c>
      <c r="L1803" s="12">
        <f>VLOOKUP($A1803,'Hospitalisation Details'!$A$1:$U$2344,18,FALSE)</f>
        <v>32103</v>
      </c>
      <c r="M1803" s="21">
        <f>VLOOKUP($A1803,'Hospitalisation Details'!$A$1:$U$2344,21,FALSE)</f>
        <v>4751.07</v>
      </c>
      <c r="N1803" s="9" t="str">
        <f>VLOOKUP($A1803,'Hospitalisation Details'!$A$1:$U$2344,14,FALSE)</f>
        <v>tier - 3</v>
      </c>
      <c r="O1803" s="9" t="str">
        <f>VLOOKUP($A1803,'Hospitalisation Details'!$A$1:$U$2344,15,FALSE)</f>
        <v>tier - 1</v>
      </c>
      <c r="P1803" s="9" t="str">
        <f>VLOOKUP($A1803,'Hospitalisation Details'!$A$1:$U$2344,16,FALSE)</f>
        <v>R1011</v>
      </c>
      <c r="Q1803" s="9">
        <f>VLOOKUP($A1803,'Hospitalisation Details'!$A$1:$U$2344,20,FALSE)</f>
        <v>35</v>
      </c>
    </row>
    <row r="1804" spans="1:17" ht="15.75" x14ac:dyDescent="0.25">
      <c r="A1804" s="10" t="s">
        <v>567</v>
      </c>
      <c r="B1804" s="7" t="str">
        <f>VLOOKUP($A1804,'Customer Names'!$A$1:$E$2336,4,FALSE)</f>
        <v xml:space="preserve">  Jonathan</v>
      </c>
      <c r="C1804" s="7">
        <f>VLOOKUP($A1804,'Medical Examinations'!$A$1:$P$2336,2,FALSE)</f>
        <v>27.61</v>
      </c>
      <c r="D1804" s="7">
        <f>VLOOKUP($A1804,'Medical Examinations'!$A$1:$P$2336,3,FALSE)</f>
        <v>4.5999999999999996</v>
      </c>
      <c r="E1804" s="7" t="str">
        <f>VLOOKUP($A1804,'Medical Examinations'!$A$1:$P$2336,13,FALSE)</f>
        <v>No</v>
      </c>
      <c r="F1804" s="7" t="str">
        <f>VLOOKUP($A1804,'Medical Examinations'!$A$1:$P$2336,5,FALSE)</f>
        <v>No</v>
      </c>
      <c r="G1804" s="7" t="str">
        <f>VLOOKUP($A1804,'Medical Examinations'!$A$1:$P$2336,6,FALSE)</f>
        <v>No</v>
      </c>
      <c r="H1804" s="7">
        <f>VLOOKUP($A1804,'Medical Examinations'!$A$1:$P$2336,12,FALSE)</f>
        <v>1</v>
      </c>
      <c r="I1804" s="7" t="str">
        <f>VLOOKUP($A1804,'Medical Examinations'!$A$1:$P$2336,14,FALSE)</f>
        <v>No</v>
      </c>
      <c r="J1804" s="7" t="str">
        <f>VLOOKUP($A1804,'Medical Examinations'!$A$1:$P$2336,15,FALSE)</f>
        <v>Over weight</v>
      </c>
      <c r="K1804" s="7" t="str">
        <f>VLOOKUP($A1804,'Medical Examinations'!$A$1:$P$2336,16,FALSE)</f>
        <v>Normal</v>
      </c>
      <c r="L1804" s="12">
        <f>VLOOKUP($A1804,'Hospitalisation Details'!$A$1:$U$2344,18,FALSE)</f>
        <v>32022</v>
      </c>
      <c r="M1804" s="21">
        <f>VLOOKUP($A1804,'Hospitalisation Details'!$A$1:$U$2344,21,FALSE)</f>
        <v>4747.05</v>
      </c>
      <c r="N1804" s="9" t="str">
        <f>VLOOKUP($A1804,'Hospitalisation Details'!$A$1:$U$2344,14,FALSE)</f>
        <v>tier - 2</v>
      </c>
      <c r="O1804" s="9" t="str">
        <f>VLOOKUP($A1804,'Hospitalisation Details'!$A$1:$U$2344,15,FALSE)</f>
        <v>tier - 2</v>
      </c>
      <c r="P1804" s="9" t="str">
        <f>VLOOKUP($A1804,'Hospitalisation Details'!$A$1:$U$2344,16,FALSE)</f>
        <v>R1013</v>
      </c>
      <c r="Q1804" s="9">
        <f>VLOOKUP($A1804,'Hospitalisation Details'!$A$1:$U$2344,20,FALSE)</f>
        <v>35</v>
      </c>
    </row>
    <row r="1805" spans="1:17" ht="15.75" x14ac:dyDescent="0.25">
      <c r="A1805" s="10" t="s">
        <v>566</v>
      </c>
      <c r="B1805" s="7" t="str">
        <f>VLOOKUP($A1805,'Customer Names'!$A$1:$E$2336,4,FALSE)</f>
        <v xml:space="preserve">  Troy</v>
      </c>
      <c r="C1805" s="7">
        <f>VLOOKUP($A1805,'Medical Examinations'!$A$1:$P$2336,2,FALSE)</f>
        <v>27.1</v>
      </c>
      <c r="D1805" s="7">
        <f>VLOOKUP($A1805,'Medical Examinations'!$A$1:$P$2336,3,FALSE)</f>
        <v>5.08</v>
      </c>
      <c r="E1805" s="7" t="str">
        <f>VLOOKUP($A1805,'Medical Examinations'!$A$1:$P$2336,13,FALSE)</f>
        <v>No</v>
      </c>
      <c r="F1805" s="7" t="str">
        <f>VLOOKUP($A1805,'Medical Examinations'!$A$1:$P$2336,5,FALSE)</f>
        <v>No</v>
      </c>
      <c r="G1805" s="7" t="str">
        <f>VLOOKUP($A1805,'Medical Examinations'!$A$1:$P$2336,6,FALSE)</f>
        <v>No</v>
      </c>
      <c r="H1805" s="7">
        <f>VLOOKUP($A1805,'Medical Examinations'!$A$1:$P$2336,12,FALSE)</f>
        <v>1</v>
      </c>
      <c r="I1805" s="7" t="str">
        <f>VLOOKUP($A1805,'Medical Examinations'!$A$1:$P$2336,14,FALSE)</f>
        <v>No</v>
      </c>
      <c r="J1805" s="7" t="str">
        <f>VLOOKUP($A1805,'Medical Examinations'!$A$1:$P$2336,15,FALSE)</f>
        <v>Over weight</v>
      </c>
      <c r="K1805" s="7" t="str">
        <f>VLOOKUP($A1805,'Medical Examinations'!$A$1:$P$2336,16,FALSE)</f>
        <v>Normal</v>
      </c>
      <c r="L1805" s="12">
        <f>VLOOKUP($A1805,'Hospitalisation Details'!$A$1:$U$2344,18,FALSE)</f>
        <v>31933</v>
      </c>
      <c r="M1805" s="21">
        <f>VLOOKUP($A1805,'Hospitalisation Details'!$A$1:$U$2344,21,FALSE)</f>
        <v>4746.34</v>
      </c>
      <c r="N1805" s="9" t="str">
        <f>VLOOKUP($A1805,'Hospitalisation Details'!$A$1:$U$2344,14,FALSE)</f>
        <v>tier - 2</v>
      </c>
      <c r="O1805" s="9" t="str">
        <f>VLOOKUP($A1805,'Hospitalisation Details'!$A$1:$U$2344,15,FALSE)</f>
        <v>tier - 2</v>
      </c>
      <c r="P1805" s="9" t="str">
        <f>VLOOKUP($A1805,'Hospitalisation Details'!$A$1:$U$2344,16,FALSE)</f>
        <v>R1011</v>
      </c>
      <c r="Q1805" s="9">
        <f>VLOOKUP($A1805,'Hospitalisation Details'!$A$1:$U$2344,20,FALSE)</f>
        <v>36</v>
      </c>
    </row>
    <row r="1806" spans="1:17" ht="15.75" x14ac:dyDescent="0.25">
      <c r="A1806" s="10" t="s">
        <v>565</v>
      </c>
      <c r="B1806" s="7" t="str">
        <f>VLOOKUP($A1806,'Customer Names'!$A$1:$E$2336,4,FALSE)</f>
        <v xml:space="preserve">  Daniel C</v>
      </c>
      <c r="C1806" s="7">
        <f>VLOOKUP($A1806,'Medical Examinations'!$A$1:$P$2336,2,FALSE)</f>
        <v>35.93</v>
      </c>
      <c r="D1806" s="7">
        <f>VLOOKUP($A1806,'Medical Examinations'!$A$1:$P$2336,3,FALSE)</f>
        <v>5.43</v>
      </c>
      <c r="E1806" s="7" t="str">
        <f>VLOOKUP($A1806,'Medical Examinations'!$A$1:$P$2336,13,FALSE)</f>
        <v>No</v>
      </c>
      <c r="F1806" s="7" t="str">
        <f>VLOOKUP($A1806,'Medical Examinations'!$A$1:$P$2336,5,FALSE)</f>
        <v>yes</v>
      </c>
      <c r="G1806" s="7" t="str">
        <f>VLOOKUP($A1806,'Medical Examinations'!$A$1:$P$2336,6,FALSE)</f>
        <v>No</v>
      </c>
      <c r="H1806" s="7">
        <f>VLOOKUP($A1806,'Medical Examinations'!$A$1:$P$2336,12,FALSE)</f>
        <v>1</v>
      </c>
      <c r="I1806" s="7" t="str">
        <f>VLOOKUP($A1806,'Medical Examinations'!$A$1:$P$2336,14,FALSE)</f>
        <v>No</v>
      </c>
      <c r="J1806" s="7" t="str">
        <f>VLOOKUP($A1806,'Medical Examinations'!$A$1:$P$2336,15,FALSE)</f>
        <v>Obesity</v>
      </c>
      <c r="K1806" s="7" t="str">
        <f>VLOOKUP($A1806,'Medical Examinations'!$A$1:$P$2336,16,FALSE)</f>
        <v>Normal</v>
      </c>
      <c r="L1806" s="12">
        <f>VLOOKUP($A1806,'Hospitalisation Details'!$A$1:$U$2344,18,FALSE)</f>
        <v>38315</v>
      </c>
      <c r="M1806" s="21">
        <f>VLOOKUP($A1806,'Hospitalisation Details'!$A$1:$U$2344,21,FALSE)</f>
        <v>4740.78</v>
      </c>
      <c r="N1806" s="9" t="str">
        <f>VLOOKUP($A1806,'Hospitalisation Details'!$A$1:$U$2344,14,FALSE)</f>
        <v>tier - 2</v>
      </c>
      <c r="O1806" s="9" t="str">
        <f>VLOOKUP($A1806,'Hospitalisation Details'!$A$1:$U$2344,15,FALSE)</f>
        <v>tier - 3</v>
      </c>
      <c r="P1806" s="9" t="str">
        <f>VLOOKUP($A1806,'Hospitalisation Details'!$A$1:$U$2344,16,FALSE)</f>
        <v>R1021</v>
      </c>
      <c r="Q1806" s="9">
        <f>VLOOKUP($A1806,'Hospitalisation Details'!$A$1:$U$2344,20,FALSE)</f>
        <v>18</v>
      </c>
    </row>
    <row r="1807" spans="1:17" ht="15.75" x14ac:dyDescent="0.25">
      <c r="A1807" s="10" t="s">
        <v>564</v>
      </c>
      <c r="B1807" s="7" t="str">
        <f>VLOOKUP($A1807,'Customer Names'!$A$1:$E$2336,4,FALSE)</f>
        <v xml:space="preserve">  Lauren</v>
      </c>
      <c r="C1807" s="7">
        <f>VLOOKUP($A1807,'Medical Examinations'!$A$1:$P$2336,2,FALSE)</f>
        <v>32.68</v>
      </c>
      <c r="D1807" s="7">
        <f>VLOOKUP($A1807,'Medical Examinations'!$A$1:$P$2336,3,FALSE)</f>
        <v>5.44</v>
      </c>
      <c r="E1807" s="7" t="str">
        <f>VLOOKUP($A1807,'Medical Examinations'!$A$1:$P$2336,13,FALSE)</f>
        <v>No</v>
      </c>
      <c r="F1807" s="7" t="str">
        <f>VLOOKUP($A1807,'Medical Examinations'!$A$1:$P$2336,5,FALSE)</f>
        <v>No</v>
      </c>
      <c r="G1807" s="7" t="str">
        <f>VLOOKUP($A1807,'Medical Examinations'!$A$1:$P$2336,6,FALSE)</f>
        <v>No</v>
      </c>
      <c r="H1807" s="7" t="str">
        <f>VLOOKUP($A1807,'Medical Examinations'!$A$1:$P$2336,12,FALSE)</f>
        <v>0</v>
      </c>
      <c r="I1807" s="7" t="str">
        <f>VLOOKUP($A1807,'Medical Examinations'!$A$1:$P$2336,14,FALSE)</f>
        <v>No</v>
      </c>
      <c r="J1807" s="7" t="str">
        <f>VLOOKUP($A1807,'Medical Examinations'!$A$1:$P$2336,15,FALSE)</f>
        <v>Obesity</v>
      </c>
      <c r="K1807" s="7" t="str">
        <f>VLOOKUP($A1807,'Medical Examinations'!$A$1:$P$2336,16,FALSE)</f>
        <v>Normal</v>
      </c>
      <c r="L1807" s="12">
        <f>VLOOKUP($A1807,'Hospitalisation Details'!$A$1:$U$2344,18,FALSE)</f>
        <v>33523</v>
      </c>
      <c r="M1807" s="21">
        <f>VLOOKUP($A1807,'Hospitalisation Details'!$A$1:$U$2344,21,FALSE)</f>
        <v>4738.2700000000004</v>
      </c>
      <c r="N1807" s="9" t="str">
        <f>VLOOKUP($A1807,'Hospitalisation Details'!$A$1:$U$2344,14,FALSE)</f>
        <v>tier - 2</v>
      </c>
      <c r="O1807" s="9" t="str">
        <f>VLOOKUP($A1807,'Hospitalisation Details'!$A$1:$U$2344,15,FALSE)</f>
        <v>tier - 3</v>
      </c>
      <c r="P1807" s="9" t="str">
        <f>VLOOKUP($A1807,'Hospitalisation Details'!$A$1:$U$2344,16,FALSE)</f>
        <v>R1012</v>
      </c>
      <c r="Q1807" s="9">
        <f>VLOOKUP($A1807,'Hospitalisation Details'!$A$1:$U$2344,20,FALSE)</f>
        <v>31</v>
      </c>
    </row>
    <row r="1808" spans="1:17" ht="15.75" x14ac:dyDescent="0.25">
      <c r="A1808" s="10" t="s">
        <v>563</v>
      </c>
      <c r="B1808" s="7" t="str">
        <f>VLOOKUP($A1808,'Customer Names'!$A$1:$E$2336,4,FALSE)</f>
        <v xml:space="preserve">  Jennefer</v>
      </c>
      <c r="C1808" s="7">
        <f>VLOOKUP($A1808,'Medical Examinations'!$A$1:$P$2336,2,FALSE)</f>
        <v>20.74</v>
      </c>
      <c r="D1808" s="7">
        <f>VLOOKUP($A1808,'Medical Examinations'!$A$1:$P$2336,3,FALSE)</f>
        <v>11.69</v>
      </c>
      <c r="E1808" s="7" t="str">
        <f>VLOOKUP($A1808,'Medical Examinations'!$A$1:$P$2336,13,FALSE)</f>
        <v>Yes</v>
      </c>
      <c r="F1808" s="7" t="str">
        <f>VLOOKUP($A1808,'Medical Examinations'!$A$1:$P$2336,5,FALSE)</f>
        <v>No</v>
      </c>
      <c r="G1808" s="7" t="str">
        <f>VLOOKUP($A1808,'Medical Examinations'!$A$1:$P$2336,6,FALSE)</f>
        <v>No</v>
      </c>
      <c r="H1808" s="7">
        <f>VLOOKUP($A1808,'Medical Examinations'!$A$1:$P$2336,12,FALSE)</f>
        <v>1</v>
      </c>
      <c r="I1808" s="7" t="str">
        <f>VLOOKUP($A1808,'Medical Examinations'!$A$1:$P$2336,14,FALSE)</f>
        <v>No</v>
      </c>
      <c r="J1808" s="7" t="str">
        <f>VLOOKUP($A1808,'Medical Examinations'!$A$1:$P$2336,15,FALSE)</f>
        <v>Normal weight</v>
      </c>
      <c r="K1808" s="7" t="str">
        <f>VLOOKUP($A1808,'Medical Examinations'!$A$1:$P$2336,16,FALSE)</f>
        <v>Diabetes</v>
      </c>
      <c r="L1808" s="12">
        <f>VLOOKUP($A1808,'Hospitalisation Details'!$A$1:$U$2344,18,FALSE)</f>
        <v>31660</v>
      </c>
      <c r="M1808" s="21">
        <f>VLOOKUP($A1808,'Hospitalisation Details'!$A$1:$U$2344,21,FALSE)</f>
        <v>4734.6400000000003</v>
      </c>
      <c r="N1808" s="9" t="str">
        <f>VLOOKUP($A1808,'Hospitalisation Details'!$A$1:$U$2344,14,FALSE)</f>
        <v>tier - 2</v>
      </c>
      <c r="O1808" s="9" t="str">
        <f>VLOOKUP($A1808,'Hospitalisation Details'!$A$1:$U$2344,15,FALSE)</f>
        <v>tier - 1</v>
      </c>
      <c r="P1808" s="9" t="str">
        <f>VLOOKUP($A1808,'Hospitalisation Details'!$A$1:$U$2344,16,FALSE)</f>
        <v>R1013</v>
      </c>
      <c r="Q1808" s="9">
        <f>VLOOKUP($A1808,'Hospitalisation Details'!$A$1:$U$2344,20,FALSE)</f>
        <v>36</v>
      </c>
    </row>
    <row r="1809" spans="1:17" ht="15.75" x14ac:dyDescent="0.25">
      <c r="A1809" s="10" t="s">
        <v>562</v>
      </c>
      <c r="B1809" s="7" t="str">
        <f>VLOOKUP($A1809,'Customer Names'!$A$1:$E$2336,4,FALSE)</f>
        <v xml:space="preserve">  Tracey L</v>
      </c>
      <c r="C1809" s="7">
        <f>VLOOKUP($A1809,'Medical Examinations'!$A$1:$P$2336,2,FALSE)</f>
        <v>15.57</v>
      </c>
      <c r="D1809" s="7">
        <f>VLOOKUP($A1809,'Medical Examinations'!$A$1:$P$2336,3,FALSE)</f>
        <v>6.07</v>
      </c>
      <c r="E1809" s="7" t="str">
        <f>VLOOKUP($A1809,'Medical Examinations'!$A$1:$P$2336,13,FALSE)</f>
        <v>No</v>
      </c>
      <c r="F1809" s="7" t="str">
        <f>VLOOKUP($A1809,'Medical Examinations'!$A$1:$P$2336,5,FALSE)</f>
        <v>No</v>
      </c>
      <c r="G1809" s="7" t="str">
        <f>VLOOKUP($A1809,'Medical Examinations'!$A$1:$P$2336,6,FALSE)</f>
        <v>No</v>
      </c>
      <c r="H1809" s="7" t="str">
        <f>VLOOKUP($A1809,'Medical Examinations'!$A$1:$P$2336,12,FALSE)</f>
        <v>0</v>
      </c>
      <c r="I1809" s="7" t="str">
        <f>VLOOKUP($A1809,'Medical Examinations'!$A$1:$P$2336,14,FALSE)</f>
        <v>No</v>
      </c>
      <c r="J1809" s="7" t="str">
        <f>VLOOKUP($A1809,'Medical Examinations'!$A$1:$P$2336,15,FALSE)</f>
        <v>Underweight</v>
      </c>
      <c r="K1809" s="7" t="str">
        <f>VLOOKUP($A1809,'Medical Examinations'!$A$1:$P$2336,16,FALSE)</f>
        <v>Prediabetes</v>
      </c>
      <c r="L1809" s="12">
        <f>VLOOKUP($A1809,'Hospitalisation Details'!$A$1:$U$2344,18,FALSE)</f>
        <v>29404</v>
      </c>
      <c r="M1809" s="21">
        <f>VLOOKUP($A1809,'Hospitalisation Details'!$A$1:$U$2344,21,FALSE)</f>
        <v>4728.71</v>
      </c>
      <c r="N1809" s="9" t="str">
        <f>VLOOKUP($A1809,'Hospitalisation Details'!$A$1:$U$2344,14,FALSE)</f>
        <v>tier - 2</v>
      </c>
      <c r="O1809" s="9" t="str">
        <f>VLOOKUP($A1809,'Hospitalisation Details'!$A$1:$U$2344,15,FALSE)</f>
        <v>tier - 3</v>
      </c>
      <c r="P1809" s="9" t="str">
        <f>VLOOKUP($A1809,'Hospitalisation Details'!$A$1:$U$2344,16,FALSE)</f>
        <v>R1012</v>
      </c>
      <c r="Q1809" s="9">
        <f>VLOOKUP($A1809,'Hospitalisation Details'!$A$1:$U$2344,20,FALSE)</f>
        <v>42</v>
      </c>
    </row>
    <row r="1810" spans="1:17" ht="15.75" x14ac:dyDescent="0.25">
      <c r="A1810" s="10" t="s">
        <v>561</v>
      </c>
      <c r="B1810" s="7" t="str">
        <f>VLOOKUP($A1810,'Customer Names'!$A$1:$E$2336,4,FALSE)</f>
        <v xml:space="preserve">  Ashley</v>
      </c>
      <c r="C1810" s="7">
        <f>VLOOKUP($A1810,'Medical Examinations'!$A$1:$P$2336,2,FALSE)</f>
        <v>23.844999999999999</v>
      </c>
      <c r="D1810" s="7">
        <f>VLOOKUP($A1810,'Medical Examinations'!$A$1:$P$2336,3,FALSE)</f>
        <v>4.3600000000000003</v>
      </c>
      <c r="E1810" s="7" t="str">
        <f>VLOOKUP($A1810,'Medical Examinations'!$A$1:$P$2336,13,FALSE)</f>
        <v>No</v>
      </c>
      <c r="F1810" s="7" t="str">
        <f>VLOOKUP($A1810,'Medical Examinations'!$A$1:$P$2336,5,FALSE)</f>
        <v>No</v>
      </c>
      <c r="G1810" s="7" t="str">
        <f>VLOOKUP($A1810,'Medical Examinations'!$A$1:$P$2336,6,FALSE)</f>
        <v>No</v>
      </c>
      <c r="H1810" s="7" t="str">
        <f>VLOOKUP($A1810,'Medical Examinations'!$A$1:$P$2336,12,FALSE)</f>
        <v>0</v>
      </c>
      <c r="I1810" s="7" t="str">
        <f>VLOOKUP($A1810,'Medical Examinations'!$A$1:$P$2336,14,FALSE)</f>
        <v>No</v>
      </c>
      <c r="J1810" s="7" t="str">
        <f>VLOOKUP($A1810,'Medical Examinations'!$A$1:$P$2336,15,FALSE)</f>
        <v>Normal weight</v>
      </c>
      <c r="K1810" s="7" t="str">
        <f>VLOOKUP($A1810,'Medical Examinations'!$A$1:$P$2336,16,FALSE)</f>
        <v>Normal</v>
      </c>
      <c r="L1810" s="12">
        <f>VLOOKUP($A1810,'Hospitalisation Details'!$A$1:$U$2344,18,FALSE)</f>
        <v>34558</v>
      </c>
      <c r="M1810" s="21">
        <f>VLOOKUP($A1810,'Hospitalisation Details'!$A$1:$U$2344,21,FALSE)</f>
        <v>4719.74</v>
      </c>
      <c r="N1810" s="9" t="str">
        <f>VLOOKUP($A1810,'Hospitalisation Details'!$A$1:$U$2344,14,FALSE)</f>
        <v>tier - 2</v>
      </c>
      <c r="O1810" s="9" t="str">
        <f>VLOOKUP($A1810,'Hospitalisation Details'!$A$1:$U$2344,15,FALSE)</f>
        <v>tier - 1</v>
      </c>
      <c r="P1810" s="9" t="str">
        <f>VLOOKUP($A1810,'Hospitalisation Details'!$A$1:$U$2344,16,FALSE)</f>
        <v>R1012</v>
      </c>
      <c r="Q1810" s="9">
        <f>VLOOKUP($A1810,'Hospitalisation Details'!$A$1:$U$2344,20,FALSE)</f>
        <v>28</v>
      </c>
    </row>
    <row r="1811" spans="1:17" ht="15.75" x14ac:dyDescent="0.25">
      <c r="A1811" s="10" t="s">
        <v>560</v>
      </c>
      <c r="B1811" s="7" t="str">
        <f>VLOOKUP($A1811,'Customer Names'!$A$1:$E$2336,4,FALSE)</f>
        <v xml:space="preserve">  Cindy</v>
      </c>
      <c r="C1811" s="7">
        <f>VLOOKUP($A1811,'Medical Examinations'!$A$1:$P$2336,2,FALSE)</f>
        <v>22.895</v>
      </c>
      <c r="D1811" s="7">
        <f>VLOOKUP($A1811,'Medical Examinations'!$A$1:$P$2336,3,FALSE)</f>
        <v>5.24</v>
      </c>
      <c r="E1811" s="7" t="str">
        <f>VLOOKUP($A1811,'Medical Examinations'!$A$1:$P$2336,13,FALSE)</f>
        <v>No</v>
      </c>
      <c r="F1811" s="7" t="str">
        <f>VLOOKUP($A1811,'Medical Examinations'!$A$1:$P$2336,5,FALSE)</f>
        <v>No</v>
      </c>
      <c r="G1811" s="7" t="str">
        <f>VLOOKUP($A1811,'Medical Examinations'!$A$1:$P$2336,6,FALSE)</f>
        <v>No</v>
      </c>
      <c r="H1811" s="7">
        <f>VLOOKUP($A1811,'Medical Examinations'!$A$1:$P$2336,12,FALSE)</f>
        <v>1</v>
      </c>
      <c r="I1811" s="7" t="str">
        <f>VLOOKUP($A1811,'Medical Examinations'!$A$1:$P$2336,14,FALSE)</f>
        <v>No</v>
      </c>
      <c r="J1811" s="7" t="str">
        <f>VLOOKUP($A1811,'Medical Examinations'!$A$1:$P$2336,15,FALSE)</f>
        <v>Normal weight</v>
      </c>
      <c r="K1811" s="7" t="str">
        <f>VLOOKUP($A1811,'Medical Examinations'!$A$1:$P$2336,16,FALSE)</f>
        <v>Normal</v>
      </c>
      <c r="L1811" s="12">
        <f>VLOOKUP($A1811,'Hospitalisation Details'!$A$1:$U$2344,18,FALSE)</f>
        <v>33875</v>
      </c>
      <c r="M1811" s="21">
        <f>VLOOKUP($A1811,'Hospitalisation Details'!$A$1:$U$2344,21,FALSE)</f>
        <v>4719.5200000000004</v>
      </c>
      <c r="N1811" s="9" t="str">
        <f>VLOOKUP($A1811,'Hospitalisation Details'!$A$1:$U$2344,14,FALSE)</f>
        <v>tier - 2</v>
      </c>
      <c r="O1811" s="9" t="str">
        <f>VLOOKUP($A1811,'Hospitalisation Details'!$A$1:$U$2344,15,FALSE)</f>
        <v>tier - 2</v>
      </c>
      <c r="P1811" s="9" t="str">
        <f>VLOOKUP($A1811,'Hospitalisation Details'!$A$1:$U$2344,16,FALSE)</f>
        <v>R1024</v>
      </c>
      <c r="Q1811" s="9">
        <f>VLOOKUP($A1811,'Hospitalisation Details'!$A$1:$U$2344,20,FALSE)</f>
        <v>30</v>
      </c>
    </row>
    <row r="1812" spans="1:17" ht="15.75" x14ac:dyDescent="0.25">
      <c r="A1812" s="10" t="s">
        <v>559</v>
      </c>
      <c r="B1812" s="7" t="str">
        <f>VLOOKUP($A1812,'Customer Names'!$A$1:$E$2336,4,FALSE)</f>
        <v xml:space="preserve">  Esther</v>
      </c>
      <c r="C1812" s="7">
        <f>VLOOKUP($A1812,'Medical Examinations'!$A$1:$P$2336,2,FALSE)</f>
        <v>21.945</v>
      </c>
      <c r="D1812" s="7">
        <f>VLOOKUP($A1812,'Medical Examinations'!$A$1:$P$2336,3,FALSE)</f>
        <v>5.37</v>
      </c>
      <c r="E1812" s="7" t="str">
        <f>VLOOKUP($A1812,'Medical Examinations'!$A$1:$P$2336,13,FALSE)</f>
        <v>No</v>
      </c>
      <c r="F1812" s="7" t="str">
        <f>VLOOKUP($A1812,'Medical Examinations'!$A$1:$P$2336,5,FALSE)</f>
        <v>No</v>
      </c>
      <c r="G1812" s="7" t="str">
        <f>VLOOKUP($A1812,'Medical Examinations'!$A$1:$P$2336,6,FALSE)</f>
        <v>No</v>
      </c>
      <c r="H1812" s="7">
        <f>VLOOKUP($A1812,'Medical Examinations'!$A$1:$P$2336,12,FALSE)</f>
        <v>1</v>
      </c>
      <c r="I1812" s="7" t="str">
        <f>VLOOKUP($A1812,'Medical Examinations'!$A$1:$P$2336,14,FALSE)</f>
        <v>No</v>
      </c>
      <c r="J1812" s="7" t="str">
        <f>VLOOKUP($A1812,'Medical Examinations'!$A$1:$P$2336,15,FALSE)</f>
        <v>Normal weight</v>
      </c>
      <c r="K1812" s="7" t="str">
        <f>VLOOKUP($A1812,'Medical Examinations'!$A$1:$P$2336,16,FALSE)</f>
        <v>Normal</v>
      </c>
      <c r="L1812" s="12">
        <f>VLOOKUP($A1812,'Hospitalisation Details'!$A$1:$U$2344,18,FALSE)</f>
        <v>33886</v>
      </c>
      <c r="M1812" s="21">
        <f>VLOOKUP($A1812,'Hospitalisation Details'!$A$1:$U$2344,21,FALSE)</f>
        <v>4718.2</v>
      </c>
      <c r="N1812" s="9" t="str">
        <f>VLOOKUP($A1812,'Hospitalisation Details'!$A$1:$U$2344,14,FALSE)</f>
        <v>tier - 2</v>
      </c>
      <c r="O1812" s="9" t="str">
        <f>VLOOKUP($A1812,'Hospitalisation Details'!$A$1:$U$2344,15,FALSE)</f>
        <v>tier - 3</v>
      </c>
      <c r="P1812" s="9" t="str">
        <f>VLOOKUP($A1812,'Hospitalisation Details'!$A$1:$U$2344,16,FALSE)</f>
        <v>R1024</v>
      </c>
      <c r="Q1812" s="9">
        <f>VLOOKUP($A1812,'Hospitalisation Details'!$A$1:$U$2344,20,FALSE)</f>
        <v>30</v>
      </c>
    </row>
    <row r="1813" spans="1:17" ht="15.75" x14ac:dyDescent="0.25">
      <c r="A1813" s="10" t="s">
        <v>558</v>
      </c>
      <c r="B1813" s="7" t="str">
        <f>VLOOKUP($A1813,'Customer Names'!$A$1:$E$2336,4,FALSE)</f>
        <v xml:space="preserve">  Jackie</v>
      </c>
      <c r="C1813" s="7">
        <f>VLOOKUP($A1813,'Medical Examinations'!$A$1:$P$2336,2,FALSE)</f>
        <v>19.47</v>
      </c>
      <c r="D1813" s="7">
        <f>VLOOKUP($A1813,'Medical Examinations'!$A$1:$P$2336,3,FALSE)</f>
        <v>6.6</v>
      </c>
      <c r="E1813" s="7" t="str">
        <f>VLOOKUP($A1813,'Medical Examinations'!$A$1:$P$2336,13,FALSE)</f>
        <v>Yes</v>
      </c>
      <c r="F1813" s="7" t="str">
        <f>VLOOKUP($A1813,'Medical Examinations'!$A$1:$P$2336,5,FALSE)</f>
        <v>No</v>
      </c>
      <c r="G1813" s="7" t="str">
        <f>VLOOKUP($A1813,'Medical Examinations'!$A$1:$P$2336,6,FALSE)</f>
        <v>No</v>
      </c>
      <c r="H1813" s="7" t="str">
        <f>VLOOKUP($A1813,'Medical Examinations'!$A$1:$P$2336,12,FALSE)</f>
        <v>0</v>
      </c>
      <c r="I1813" s="7" t="str">
        <f>VLOOKUP($A1813,'Medical Examinations'!$A$1:$P$2336,14,FALSE)</f>
        <v>No</v>
      </c>
      <c r="J1813" s="7" t="str">
        <f>VLOOKUP($A1813,'Medical Examinations'!$A$1:$P$2336,15,FALSE)</f>
        <v>Normal weight</v>
      </c>
      <c r="K1813" s="7" t="str">
        <f>VLOOKUP($A1813,'Medical Examinations'!$A$1:$P$2336,16,FALSE)</f>
        <v>Diabetes</v>
      </c>
      <c r="L1813" s="12">
        <f>VLOOKUP($A1813,'Hospitalisation Details'!$A$1:$U$2344,18,FALSE)</f>
        <v>29810</v>
      </c>
      <c r="M1813" s="21">
        <f>VLOOKUP($A1813,'Hospitalisation Details'!$A$1:$U$2344,21,FALSE)</f>
        <v>4712.12</v>
      </c>
      <c r="N1813" s="9" t="str">
        <f>VLOOKUP($A1813,'Hospitalisation Details'!$A$1:$U$2344,14,FALSE)</f>
        <v>tier - 2</v>
      </c>
      <c r="O1813" s="9" t="str">
        <f>VLOOKUP($A1813,'Hospitalisation Details'!$A$1:$U$2344,15,FALSE)</f>
        <v>tier - 3</v>
      </c>
      <c r="P1813" s="9" t="str">
        <f>VLOOKUP($A1813,'Hospitalisation Details'!$A$1:$U$2344,16,FALSE)</f>
        <v>R1011</v>
      </c>
      <c r="Q1813" s="9">
        <f>VLOOKUP($A1813,'Hospitalisation Details'!$A$1:$U$2344,20,FALSE)</f>
        <v>41</v>
      </c>
    </row>
    <row r="1814" spans="1:17" ht="15.75" x14ac:dyDescent="0.25">
      <c r="A1814" s="10" t="s">
        <v>557</v>
      </c>
      <c r="B1814" s="7" t="str">
        <f>VLOOKUP($A1814,'Customer Names'!$A$1:$E$2336,4,FALSE)</f>
        <v xml:space="preserve">  Timothy P</v>
      </c>
      <c r="C1814" s="7">
        <f>VLOOKUP($A1814,'Medical Examinations'!$A$1:$P$2336,2,FALSE)</f>
        <v>15.61</v>
      </c>
      <c r="D1814" s="7">
        <f>VLOOKUP($A1814,'Medical Examinations'!$A$1:$P$2336,3,FALSE)</f>
        <v>5.77</v>
      </c>
      <c r="E1814" s="7" t="str">
        <f>VLOOKUP($A1814,'Medical Examinations'!$A$1:$P$2336,13,FALSE)</f>
        <v>No</v>
      </c>
      <c r="F1814" s="7" t="str">
        <f>VLOOKUP($A1814,'Medical Examinations'!$A$1:$P$2336,5,FALSE)</f>
        <v>No</v>
      </c>
      <c r="G1814" s="7" t="str">
        <f>VLOOKUP($A1814,'Medical Examinations'!$A$1:$P$2336,6,FALSE)</f>
        <v>No</v>
      </c>
      <c r="H1814" s="7" t="str">
        <f>VLOOKUP($A1814,'Medical Examinations'!$A$1:$P$2336,12,FALSE)</f>
        <v>0</v>
      </c>
      <c r="I1814" s="7" t="str">
        <f>VLOOKUP($A1814,'Medical Examinations'!$A$1:$P$2336,14,FALSE)</f>
        <v>No</v>
      </c>
      <c r="J1814" s="7" t="str">
        <f>VLOOKUP($A1814,'Medical Examinations'!$A$1:$P$2336,15,FALSE)</f>
        <v>Underweight</v>
      </c>
      <c r="K1814" s="7" t="str">
        <f>VLOOKUP($A1814,'Medical Examinations'!$A$1:$P$2336,16,FALSE)</f>
        <v>Prediabetes</v>
      </c>
      <c r="L1814" s="12">
        <f>VLOOKUP($A1814,'Hospitalisation Details'!$A$1:$U$2344,18,FALSE)</f>
        <v>28463</v>
      </c>
      <c r="M1814" s="21">
        <f>VLOOKUP($A1814,'Hospitalisation Details'!$A$1:$U$2344,21,FALSE)</f>
        <v>4699.47</v>
      </c>
      <c r="N1814" s="9" t="str">
        <f>VLOOKUP($A1814,'Hospitalisation Details'!$A$1:$U$2344,14,FALSE)</f>
        <v>tier - 2</v>
      </c>
      <c r="O1814" s="9" t="str">
        <f>VLOOKUP($A1814,'Hospitalisation Details'!$A$1:$U$2344,15,FALSE)</f>
        <v>tier - 3</v>
      </c>
      <c r="P1814" s="9" t="str">
        <f>VLOOKUP($A1814,'Hospitalisation Details'!$A$1:$U$2344,16,FALSE)</f>
        <v>R1013</v>
      </c>
      <c r="Q1814" s="9">
        <f>VLOOKUP($A1814,'Hospitalisation Details'!$A$1:$U$2344,20,FALSE)</f>
        <v>45</v>
      </c>
    </row>
    <row r="1815" spans="1:17" ht="15.75" x14ac:dyDescent="0.25">
      <c r="A1815" s="10" t="s">
        <v>556</v>
      </c>
      <c r="B1815" s="7" t="str">
        <f>VLOOKUP($A1815,'Customer Names'!$A$1:$E$2336,4,FALSE)</f>
        <v xml:space="preserve">  Lauren</v>
      </c>
      <c r="C1815" s="7">
        <f>VLOOKUP($A1815,'Medical Examinations'!$A$1:$P$2336,2,FALSE)</f>
        <v>28.6</v>
      </c>
      <c r="D1815" s="7">
        <f>VLOOKUP($A1815,'Medical Examinations'!$A$1:$P$2336,3,FALSE)</f>
        <v>6.08</v>
      </c>
      <c r="E1815" s="7" t="str">
        <f>VLOOKUP($A1815,'Medical Examinations'!$A$1:$P$2336,13,FALSE)</f>
        <v>No</v>
      </c>
      <c r="F1815" s="7" t="str">
        <f>VLOOKUP($A1815,'Medical Examinations'!$A$1:$P$2336,5,FALSE)</f>
        <v>No</v>
      </c>
      <c r="G1815" s="7" t="str">
        <f>VLOOKUP($A1815,'Medical Examinations'!$A$1:$P$2336,6,FALSE)</f>
        <v>Yes</v>
      </c>
      <c r="H1815" s="7">
        <f>VLOOKUP($A1815,'Medical Examinations'!$A$1:$P$2336,12,FALSE)</f>
        <v>1</v>
      </c>
      <c r="I1815" s="7" t="str">
        <f>VLOOKUP($A1815,'Medical Examinations'!$A$1:$P$2336,14,FALSE)</f>
        <v>No</v>
      </c>
      <c r="J1815" s="7" t="str">
        <f>VLOOKUP($A1815,'Medical Examinations'!$A$1:$P$2336,15,FALSE)</f>
        <v>Over weight</v>
      </c>
      <c r="K1815" s="7" t="str">
        <f>VLOOKUP($A1815,'Medical Examinations'!$A$1:$P$2336,16,FALSE)</f>
        <v>Prediabetes</v>
      </c>
      <c r="L1815" s="12">
        <f>VLOOKUP($A1815,'Hospitalisation Details'!$A$1:$U$2344,18,FALSE)</f>
        <v>37794</v>
      </c>
      <c r="M1815" s="21">
        <f>VLOOKUP($A1815,'Hospitalisation Details'!$A$1:$U$2344,21,FALSE)</f>
        <v>4687.8</v>
      </c>
      <c r="N1815" s="9" t="str">
        <f>VLOOKUP($A1815,'Hospitalisation Details'!$A$1:$U$2344,14,FALSE)</f>
        <v>tier - 2</v>
      </c>
      <c r="O1815" s="9" t="str">
        <f>VLOOKUP($A1815,'Hospitalisation Details'!$A$1:$U$2344,15,FALSE)</f>
        <v>tier - 3</v>
      </c>
      <c r="P1815" s="9" t="str">
        <f>VLOOKUP($A1815,'Hospitalisation Details'!$A$1:$U$2344,16,FALSE)</f>
        <v>R1011</v>
      </c>
      <c r="Q1815" s="9">
        <f>VLOOKUP($A1815,'Hospitalisation Details'!$A$1:$U$2344,20,FALSE)</f>
        <v>19</v>
      </c>
    </row>
    <row r="1816" spans="1:17" ht="15.75" x14ac:dyDescent="0.25">
      <c r="A1816" s="10" t="s">
        <v>555</v>
      </c>
      <c r="B1816" s="7" t="str">
        <f>VLOOKUP($A1816,'Customer Names'!$A$1:$E$2336,4,FALSE)</f>
        <v xml:space="preserve">  Benjamin</v>
      </c>
      <c r="C1816" s="7">
        <f>VLOOKUP($A1816,'Medical Examinations'!$A$1:$P$2336,2,FALSE)</f>
        <v>46.53</v>
      </c>
      <c r="D1816" s="7">
        <f>VLOOKUP($A1816,'Medical Examinations'!$A$1:$P$2336,3,FALSE)</f>
        <v>4.16</v>
      </c>
      <c r="E1816" s="7" t="str">
        <f>VLOOKUP($A1816,'Medical Examinations'!$A$1:$P$2336,13,FALSE)</f>
        <v>No</v>
      </c>
      <c r="F1816" s="7" t="str">
        <f>VLOOKUP($A1816,'Medical Examinations'!$A$1:$P$2336,5,FALSE)</f>
        <v>No</v>
      </c>
      <c r="G1816" s="7" t="str">
        <f>VLOOKUP($A1816,'Medical Examinations'!$A$1:$P$2336,6,FALSE)</f>
        <v>No</v>
      </c>
      <c r="H1816" s="7" t="str">
        <f>VLOOKUP($A1816,'Medical Examinations'!$A$1:$P$2336,12,FALSE)</f>
        <v>0</v>
      </c>
      <c r="I1816" s="7" t="str">
        <f>VLOOKUP($A1816,'Medical Examinations'!$A$1:$P$2336,14,FALSE)</f>
        <v>No</v>
      </c>
      <c r="J1816" s="7" t="str">
        <f>VLOOKUP($A1816,'Medical Examinations'!$A$1:$P$2336,15,FALSE)</f>
        <v>Obesity</v>
      </c>
      <c r="K1816" s="7" t="str">
        <f>VLOOKUP($A1816,'Medical Examinations'!$A$1:$P$2336,16,FALSE)</f>
        <v>Normal</v>
      </c>
      <c r="L1816" s="12">
        <f>VLOOKUP($A1816,'Hospitalisation Details'!$A$1:$U$2344,18,FALSE)</f>
        <v>33120</v>
      </c>
      <c r="M1816" s="21">
        <f>VLOOKUP($A1816,'Hospitalisation Details'!$A$1:$U$2344,21,FALSE)</f>
        <v>4686.3900000000003</v>
      </c>
      <c r="N1816" s="9" t="str">
        <f>VLOOKUP($A1816,'Hospitalisation Details'!$A$1:$U$2344,14,FALSE)</f>
        <v>tier - 3</v>
      </c>
      <c r="O1816" s="9" t="str">
        <f>VLOOKUP($A1816,'Hospitalisation Details'!$A$1:$U$2344,15,FALSE)</f>
        <v>tier - 3</v>
      </c>
      <c r="P1816" s="9" t="str">
        <f>VLOOKUP($A1816,'Hospitalisation Details'!$A$1:$U$2344,16,FALSE)</f>
        <v>R1013</v>
      </c>
      <c r="Q1816" s="9">
        <f>VLOOKUP($A1816,'Hospitalisation Details'!$A$1:$U$2344,20,FALSE)</f>
        <v>32</v>
      </c>
    </row>
    <row r="1817" spans="1:17" ht="15.75" x14ac:dyDescent="0.25">
      <c r="A1817" s="10" t="s">
        <v>554</v>
      </c>
      <c r="B1817" s="7" t="str">
        <f>VLOOKUP($A1817,'Customer Names'!$A$1:$E$2336,4,FALSE)</f>
        <v xml:space="preserve">  Hugo M</v>
      </c>
      <c r="C1817" s="7">
        <f>VLOOKUP($A1817,'Medical Examinations'!$A$1:$P$2336,2,FALSE)</f>
        <v>34.99</v>
      </c>
      <c r="D1817" s="7">
        <f>VLOOKUP($A1817,'Medical Examinations'!$A$1:$P$2336,3,FALSE)</f>
        <v>5.0999999999999996</v>
      </c>
      <c r="E1817" s="7" t="str">
        <f>VLOOKUP($A1817,'Medical Examinations'!$A$1:$P$2336,13,FALSE)</f>
        <v>No</v>
      </c>
      <c r="F1817" s="7" t="str">
        <f>VLOOKUP($A1817,'Medical Examinations'!$A$1:$P$2336,5,FALSE)</f>
        <v>No</v>
      </c>
      <c r="G1817" s="7" t="str">
        <f>VLOOKUP($A1817,'Medical Examinations'!$A$1:$P$2336,6,FALSE)</f>
        <v>Yes</v>
      </c>
      <c r="H1817" s="7">
        <f>VLOOKUP($A1817,'Medical Examinations'!$A$1:$P$2336,12,FALSE)</f>
        <v>1</v>
      </c>
      <c r="I1817" s="7" t="str">
        <f>VLOOKUP($A1817,'Medical Examinations'!$A$1:$P$2336,14,FALSE)</f>
        <v>No</v>
      </c>
      <c r="J1817" s="7" t="str">
        <f>VLOOKUP($A1817,'Medical Examinations'!$A$1:$P$2336,15,FALSE)</f>
        <v>Obesity</v>
      </c>
      <c r="K1817" s="7" t="str">
        <f>VLOOKUP($A1817,'Medical Examinations'!$A$1:$P$2336,16,FALSE)</f>
        <v>Normal</v>
      </c>
      <c r="L1817" s="12">
        <f>VLOOKUP($A1817,'Hospitalisation Details'!$A$1:$U$2344,18,FALSE)</f>
        <v>37898</v>
      </c>
      <c r="M1817" s="21">
        <f>VLOOKUP($A1817,'Hospitalisation Details'!$A$1:$U$2344,21,FALSE)</f>
        <v>4678.8</v>
      </c>
      <c r="N1817" s="9" t="str">
        <f>VLOOKUP($A1817,'Hospitalisation Details'!$A$1:$U$2344,14,FALSE)</f>
        <v>tier - 2</v>
      </c>
      <c r="O1817" s="9" t="str">
        <f>VLOOKUP($A1817,'Hospitalisation Details'!$A$1:$U$2344,15,FALSE)</f>
        <v>tier - 1</v>
      </c>
      <c r="P1817" s="9" t="str">
        <f>VLOOKUP($A1817,'Hospitalisation Details'!$A$1:$U$2344,16,FALSE)</f>
        <v>R1021</v>
      </c>
      <c r="Q1817" s="9">
        <f>VLOOKUP($A1817,'Hospitalisation Details'!$A$1:$U$2344,20,FALSE)</f>
        <v>19</v>
      </c>
    </row>
    <row r="1818" spans="1:17" ht="15.75" x14ac:dyDescent="0.25">
      <c r="A1818" s="10" t="s">
        <v>553</v>
      </c>
      <c r="B1818" s="7" t="str">
        <f>VLOOKUP($A1818,'Customer Names'!$A$1:$E$2336,4,FALSE)</f>
        <v xml:space="preserve">  Daniel J</v>
      </c>
      <c r="C1818" s="7">
        <f>VLOOKUP($A1818,'Medical Examinations'!$A$1:$P$2336,2,FALSE)</f>
        <v>17.05</v>
      </c>
      <c r="D1818" s="7">
        <f>VLOOKUP($A1818,'Medical Examinations'!$A$1:$P$2336,3,FALSE)</f>
        <v>5.3</v>
      </c>
      <c r="E1818" s="7" t="str">
        <f>VLOOKUP($A1818,'Medical Examinations'!$A$1:$P$2336,13,FALSE)</f>
        <v>No</v>
      </c>
      <c r="F1818" s="7" t="str">
        <f>VLOOKUP($A1818,'Medical Examinations'!$A$1:$P$2336,5,FALSE)</f>
        <v>No</v>
      </c>
      <c r="G1818" s="7" t="str">
        <f>VLOOKUP($A1818,'Medical Examinations'!$A$1:$P$2336,6,FALSE)</f>
        <v>Yes</v>
      </c>
      <c r="H1818" s="7">
        <f>VLOOKUP($A1818,'Medical Examinations'!$A$1:$P$2336,12,FALSE)</f>
        <v>1</v>
      </c>
      <c r="I1818" s="7" t="str">
        <f>VLOOKUP($A1818,'Medical Examinations'!$A$1:$P$2336,14,FALSE)</f>
        <v>No</v>
      </c>
      <c r="J1818" s="7" t="str">
        <f>VLOOKUP($A1818,'Medical Examinations'!$A$1:$P$2336,15,FALSE)</f>
        <v>Underweight</v>
      </c>
      <c r="K1818" s="7" t="str">
        <f>VLOOKUP($A1818,'Medical Examinations'!$A$1:$P$2336,16,FALSE)</f>
        <v>Normal</v>
      </c>
      <c r="L1818" s="12">
        <f>VLOOKUP($A1818,'Hospitalisation Details'!$A$1:$U$2344,18,FALSE)</f>
        <v>29146</v>
      </c>
      <c r="M1818" s="21">
        <f>VLOOKUP($A1818,'Hospitalisation Details'!$A$1:$U$2344,21,FALSE)</f>
        <v>4674.2</v>
      </c>
      <c r="N1818" s="9" t="str">
        <f>VLOOKUP($A1818,'Hospitalisation Details'!$A$1:$U$2344,14,FALSE)</f>
        <v>tier - 2</v>
      </c>
      <c r="O1818" s="9" t="str">
        <f>VLOOKUP($A1818,'Hospitalisation Details'!$A$1:$U$2344,15,FALSE)</f>
        <v>tier - 1</v>
      </c>
      <c r="P1818" s="9" t="str">
        <f>VLOOKUP($A1818,'Hospitalisation Details'!$A$1:$U$2344,16,FALSE)</f>
        <v>R1013</v>
      </c>
      <c r="Q1818" s="9">
        <f>VLOOKUP($A1818,'Hospitalisation Details'!$A$1:$U$2344,20,FALSE)</f>
        <v>43</v>
      </c>
    </row>
    <row r="1819" spans="1:17" ht="15.75" x14ac:dyDescent="0.25">
      <c r="A1819" s="10" t="s">
        <v>552</v>
      </c>
      <c r="B1819" s="7" t="str">
        <f>VLOOKUP($A1819,'Customer Names'!$A$1:$E$2336,4,FALSE)</f>
        <v xml:space="preserve">  Justin R</v>
      </c>
      <c r="C1819" s="7">
        <f>VLOOKUP($A1819,'Medical Examinations'!$A$1:$P$2336,2,FALSE)</f>
        <v>37.18</v>
      </c>
      <c r="D1819" s="7">
        <f>VLOOKUP($A1819,'Medical Examinations'!$A$1:$P$2336,3,FALSE)</f>
        <v>4.9000000000000004</v>
      </c>
      <c r="E1819" s="7" t="str">
        <f>VLOOKUP($A1819,'Medical Examinations'!$A$1:$P$2336,13,FALSE)</f>
        <v>No</v>
      </c>
      <c r="F1819" s="7" t="str">
        <f>VLOOKUP($A1819,'Medical Examinations'!$A$1:$P$2336,5,FALSE)</f>
        <v>No</v>
      </c>
      <c r="G1819" s="7" t="str">
        <f>VLOOKUP($A1819,'Medical Examinations'!$A$1:$P$2336,6,FALSE)</f>
        <v>No</v>
      </c>
      <c r="H1819" s="7" t="str">
        <f>VLOOKUP($A1819,'Medical Examinations'!$A$1:$P$2336,12,FALSE)</f>
        <v>0</v>
      </c>
      <c r="I1819" s="7" t="str">
        <f>VLOOKUP($A1819,'Medical Examinations'!$A$1:$P$2336,14,FALSE)</f>
        <v>No</v>
      </c>
      <c r="J1819" s="7" t="str">
        <f>VLOOKUP($A1819,'Medical Examinations'!$A$1:$P$2336,15,FALSE)</f>
        <v>Obesity</v>
      </c>
      <c r="K1819" s="7" t="str">
        <f>VLOOKUP($A1819,'Medical Examinations'!$A$1:$P$2336,16,FALSE)</f>
        <v>Normal</v>
      </c>
      <c r="L1819" s="12">
        <f>VLOOKUP($A1819,'Hospitalisation Details'!$A$1:$U$2344,18,FALSE)</f>
        <v>33067</v>
      </c>
      <c r="M1819" s="21">
        <f>VLOOKUP($A1819,'Hospitalisation Details'!$A$1:$U$2344,21,FALSE)</f>
        <v>4673.3900000000003</v>
      </c>
      <c r="N1819" s="9" t="str">
        <f>VLOOKUP($A1819,'Hospitalisation Details'!$A$1:$U$2344,14,FALSE)</f>
        <v>tier - 2</v>
      </c>
      <c r="O1819" s="9" t="str">
        <f>VLOOKUP($A1819,'Hospitalisation Details'!$A$1:$U$2344,15,FALSE)</f>
        <v>tier - 1</v>
      </c>
      <c r="P1819" s="9" t="str">
        <f>VLOOKUP($A1819,'Hospitalisation Details'!$A$1:$U$2344,16,FALSE)</f>
        <v>R1013</v>
      </c>
      <c r="Q1819" s="9">
        <f>VLOOKUP($A1819,'Hospitalisation Details'!$A$1:$U$2344,20,FALSE)</f>
        <v>32</v>
      </c>
    </row>
    <row r="1820" spans="1:17" ht="15.75" x14ac:dyDescent="0.25">
      <c r="A1820" s="10" t="s">
        <v>551</v>
      </c>
      <c r="B1820" s="7" t="str">
        <f>VLOOKUP($A1820,'Customer Names'!$A$1:$E$2336,4,FALSE)</f>
        <v xml:space="preserve">  Colin</v>
      </c>
      <c r="C1820" s="7">
        <f>VLOOKUP($A1820,'Medical Examinations'!$A$1:$P$2336,2,FALSE)</f>
        <v>35.200000000000003</v>
      </c>
      <c r="D1820" s="7">
        <f>VLOOKUP($A1820,'Medical Examinations'!$A$1:$P$2336,3,FALSE)</f>
        <v>5.55</v>
      </c>
      <c r="E1820" s="7" t="str">
        <f>VLOOKUP($A1820,'Medical Examinations'!$A$1:$P$2336,13,FALSE)</f>
        <v>No</v>
      </c>
      <c r="F1820" s="7" t="str">
        <f>VLOOKUP($A1820,'Medical Examinations'!$A$1:$P$2336,5,FALSE)</f>
        <v>No</v>
      </c>
      <c r="G1820" s="7" t="str">
        <f>VLOOKUP($A1820,'Medical Examinations'!$A$1:$P$2336,6,FALSE)</f>
        <v>No</v>
      </c>
      <c r="H1820" s="7" t="str">
        <f>VLOOKUP($A1820,'Medical Examinations'!$A$1:$P$2336,12,FALSE)</f>
        <v>0</v>
      </c>
      <c r="I1820" s="7" t="str">
        <f>VLOOKUP($A1820,'Medical Examinations'!$A$1:$P$2336,14,FALSE)</f>
        <v>No</v>
      </c>
      <c r="J1820" s="7" t="str">
        <f>VLOOKUP($A1820,'Medical Examinations'!$A$1:$P$2336,15,FALSE)</f>
        <v>Obesity</v>
      </c>
      <c r="K1820" s="7" t="str">
        <f>VLOOKUP($A1820,'Medical Examinations'!$A$1:$P$2336,16,FALSE)</f>
        <v>Normal</v>
      </c>
      <c r="L1820" s="12">
        <f>VLOOKUP($A1820,'Hospitalisation Details'!$A$1:$U$2344,18,FALSE)</f>
        <v>33142</v>
      </c>
      <c r="M1820" s="21">
        <f>VLOOKUP($A1820,'Hospitalisation Details'!$A$1:$U$2344,21,FALSE)</f>
        <v>4670.6400000000003</v>
      </c>
      <c r="N1820" s="9" t="str">
        <f>VLOOKUP($A1820,'Hospitalisation Details'!$A$1:$U$2344,14,FALSE)</f>
        <v>tier - 2</v>
      </c>
      <c r="O1820" s="9" t="str">
        <f>VLOOKUP($A1820,'Hospitalisation Details'!$A$1:$U$2344,15,FALSE)</f>
        <v>tier - 2</v>
      </c>
      <c r="P1820" s="9" t="str">
        <f>VLOOKUP($A1820,'Hospitalisation Details'!$A$1:$U$2344,16,FALSE)</f>
        <v>R1011</v>
      </c>
      <c r="Q1820" s="9">
        <f>VLOOKUP($A1820,'Hospitalisation Details'!$A$1:$U$2344,20,FALSE)</f>
        <v>32</v>
      </c>
    </row>
    <row r="1821" spans="1:17" ht="15.75" x14ac:dyDescent="0.25">
      <c r="A1821" s="10" t="s">
        <v>550</v>
      </c>
      <c r="B1821" s="7" t="str">
        <f>VLOOKUP($A1821,'Customer Names'!$A$1:$E$2336,4,FALSE)</f>
        <v xml:space="preserve">  Rob</v>
      </c>
      <c r="C1821" s="7">
        <f>VLOOKUP($A1821,'Medical Examinations'!$A$1:$P$2336,2,FALSE)</f>
        <v>37.335000000000001</v>
      </c>
      <c r="D1821" s="7">
        <f>VLOOKUP($A1821,'Medical Examinations'!$A$1:$P$2336,3,FALSE)</f>
        <v>4.95</v>
      </c>
      <c r="E1821" s="7" t="str">
        <f>VLOOKUP($A1821,'Medical Examinations'!$A$1:$P$2336,13,FALSE)</f>
        <v>No</v>
      </c>
      <c r="F1821" s="7" t="str">
        <f>VLOOKUP($A1821,'Medical Examinations'!$A$1:$P$2336,5,FALSE)</f>
        <v>No</v>
      </c>
      <c r="G1821" s="7" t="str">
        <f>VLOOKUP($A1821,'Medical Examinations'!$A$1:$P$2336,6,FALSE)</f>
        <v>No</v>
      </c>
      <c r="H1821" s="7" t="str">
        <f>VLOOKUP($A1821,'Medical Examinations'!$A$1:$P$2336,12,FALSE)</f>
        <v>0</v>
      </c>
      <c r="I1821" s="7" t="str">
        <f>VLOOKUP($A1821,'Medical Examinations'!$A$1:$P$2336,14,FALSE)</f>
        <v>No</v>
      </c>
      <c r="J1821" s="7" t="str">
        <f>VLOOKUP($A1821,'Medical Examinations'!$A$1:$P$2336,15,FALSE)</f>
        <v>Obesity</v>
      </c>
      <c r="K1821" s="7" t="str">
        <f>VLOOKUP($A1821,'Medical Examinations'!$A$1:$P$2336,16,FALSE)</f>
        <v>Normal</v>
      </c>
      <c r="L1821" s="12">
        <f>VLOOKUP($A1821,'Hospitalisation Details'!$A$1:$U$2344,18,FALSE)</f>
        <v>33090</v>
      </c>
      <c r="M1821" s="21">
        <f>VLOOKUP($A1821,'Hospitalisation Details'!$A$1:$U$2344,21,FALSE)</f>
        <v>4667.6099999999997</v>
      </c>
      <c r="N1821" s="9" t="str">
        <f>VLOOKUP($A1821,'Hospitalisation Details'!$A$1:$U$2344,14,FALSE)</f>
        <v>tier - 3</v>
      </c>
      <c r="O1821" s="9" t="str">
        <f>VLOOKUP($A1821,'Hospitalisation Details'!$A$1:$U$2344,15,FALSE)</f>
        <v>tier - 3</v>
      </c>
      <c r="P1821" s="9" t="str">
        <f>VLOOKUP($A1821,'Hospitalisation Details'!$A$1:$U$2344,16,FALSE)</f>
        <v>R1016</v>
      </c>
      <c r="Q1821" s="9">
        <f>VLOOKUP($A1821,'Hospitalisation Details'!$A$1:$U$2344,20,FALSE)</f>
        <v>32</v>
      </c>
    </row>
    <row r="1822" spans="1:17" ht="15.75" x14ac:dyDescent="0.25">
      <c r="A1822" s="10" t="s">
        <v>549</v>
      </c>
      <c r="B1822" s="7" t="str">
        <f>VLOOKUP($A1822,'Customer Names'!$A$1:$E$2336,4,FALSE)</f>
        <v xml:space="preserve">  Patrick</v>
      </c>
      <c r="C1822" s="7">
        <f>VLOOKUP($A1822,'Medical Examinations'!$A$1:$P$2336,2,FALSE)</f>
        <v>27.265000000000001</v>
      </c>
      <c r="D1822" s="7">
        <f>VLOOKUP($A1822,'Medical Examinations'!$A$1:$P$2336,3,FALSE)</f>
        <v>6.46</v>
      </c>
      <c r="E1822" s="7" t="str">
        <f>VLOOKUP($A1822,'Medical Examinations'!$A$1:$P$2336,13,FALSE)</f>
        <v>Yes</v>
      </c>
      <c r="F1822" s="7" t="str">
        <f>VLOOKUP($A1822,'Medical Examinations'!$A$1:$P$2336,5,FALSE)</f>
        <v>No</v>
      </c>
      <c r="G1822" s="7" t="str">
        <f>VLOOKUP($A1822,'Medical Examinations'!$A$1:$P$2336,6,FALSE)</f>
        <v>No</v>
      </c>
      <c r="H1822" s="7" t="str">
        <f>VLOOKUP($A1822,'Medical Examinations'!$A$1:$P$2336,12,FALSE)</f>
        <v>0</v>
      </c>
      <c r="I1822" s="7" t="str">
        <f>VLOOKUP($A1822,'Medical Examinations'!$A$1:$P$2336,14,FALSE)</f>
        <v>No</v>
      </c>
      <c r="J1822" s="7" t="str">
        <f>VLOOKUP($A1822,'Medical Examinations'!$A$1:$P$2336,15,FALSE)</f>
        <v>Over weight</v>
      </c>
      <c r="K1822" s="7" t="str">
        <f>VLOOKUP($A1822,'Medical Examinations'!$A$1:$P$2336,16,FALSE)</f>
        <v>Prediabetes</v>
      </c>
      <c r="L1822" s="12">
        <f>VLOOKUP($A1822,'Hospitalisation Details'!$A$1:$U$2344,18,FALSE)</f>
        <v>35363</v>
      </c>
      <c r="M1822" s="21">
        <f>VLOOKUP($A1822,'Hospitalisation Details'!$A$1:$U$2344,21,FALSE)</f>
        <v>4661.29</v>
      </c>
      <c r="N1822" s="9" t="str">
        <f>VLOOKUP($A1822,'Hospitalisation Details'!$A$1:$U$2344,14,FALSE)</f>
        <v>tier - 2</v>
      </c>
      <c r="O1822" s="9" t="str">
        <f>VLOOKUP($A1822,'Hospitalisation Details'!$A$1:$U$2344,15,FALSE)</f>
        <v>tier - 1</v>
      </c>
      <c r="P1822" s="9" t="str">
        <f>VLOOKUP($A1822,'Hospitalisation Details'!$A$1:$U$2344,16,FALSE)</f>
        <v>R1017</v>
      </c>
      <c r="Q1822" s="9">
        <f>VLOOKUP($A1822,'Hospitalisation Details'!$A$1:$U$2344,20,FALSE)</f>
        <v>26</v>
      </c>
    </row>
    <row r="1823" spans="1:17" ht="15.75" x14ac:dyDescent="0.25">
      <c r="A1823" s="10" t="s">
        <v>548</v>
      </c>
      <c r="B1823" s="7" t="str">
        <f>VLOOKUP($A1823,'Customer Names'!$A$1:$E$2336,4,FALSE)</f>
        <v xml:space="preserve">  Austin D</v>
      </c>
      <c r="C1823" s="7">
        <f>VLOOKUP($A1823,'Medical Examinations'!$A$1:$P$2336,2,FALSE)</f>
        <v>30.8</v>
      </c>
      <c r="D1823" s="7">
        <f>VLOOKUP($A1823,'Medical Examinations'!$A$1:$P$2336,3,FALSE)</f>
        <v>4.9000000000000004</v>
      </c>
      <c r="E1823" s="7" t="str">
        <f>VLOOKUP($A1823,'Medical Examinations'!$A$1:$P$2336,13,FALSE)</f>
        <v>Yes</v>
      </c>
      <c r="F1823" s="7" t="str">
        <f>VLOOKUP($A1823,'Medical Examinations'!$A$1:$P$2336,5,FALSE)</f>
        <v>No</v>
      </c>
      <c r="G1823" s="7" t="str">
        <f>VLOOKUP($A1823,'Medical Examinations'!$A$1:$P$2336,6,FALSE)</f>
        <v>No</v>
      </c>
      <c r="H1823" s="7" t="str">
        <f>VLOOKUP($A1823,'Medical Examinations'!$A$1:$P$2336,12,FALSE)</f>
        <v>0</v>
      </c>
      <c r="I1823" s="7" t="str">
        <f>VLOOKUP($A1823,'Medical Examinations'!$A$1:$P$2336,14,FALSE)</f>
        <v>No</v>
      </c>
      <c r="J1823" s="7" t="str">
        <f>VLOOKUP($A1823,'Medical Examinations'!$A$1:$P$2336,15,FALSE)</f>
        <v>Obesity</v>
      </c>
      <c r="K1823" s="7" t="str">
        <f>VLOOKUP($A1823,'Medical Examinations'!$A$1:$P$2336,16,FALSE)</f>
        <v>Normal</v>
      </c>
      <c r="L1823" s="12">
        <f>VLOOKUP($A1823,'Hospitalisation Details'!$A$1:$U$2344,18,FALSE)</f>
        <v>31220</v>
      </c>
      <c r="M1823" s="21">
        <f>VLOOKUP($A1823,'Hospitalisation Details'!$A$1:$U$2344,21,FALSE)</f>
        <v>4646.76</v>
      </c>
      <c r="N1823" s="9" t="str">
        <f>VLOOKUP($A1823,'Hospitalisation Details'!$A$1:$U$2344,14,FALSE)</f>
        <v>tier - 1</v>
      </c>
      <c r="O1823" s="9" t="str">
        <f>VLOOKUP($A1823,'Hospitalisation Details'!$A$1:$U$2344,15,FALSE)</f>
        <v>tier - 1</v>
      </c>
      <c r="P1823" s="9" t="str">
        <f>VLOOKUP($A1823,'Hospitalisation Details'!$A$1:$U$2344,16,FALSE)</f>
        <v>R1011</v>
      </c>
      <c r="Q1823" s="9">
        <f>VLOOKUP($A1823,'Hospitalisation Details'!$A$1:$U$2344,20,FALSE)</f>
        <v>37</v>
      </c>
    </row>
    <row r="1824" spans="1:17" ht="15.75" x14ac:dyDescent="0.25">
      <c r="A1824" s="10" t="s">
        <v>547</v>
      </c>
      <c r="B1824" s="7" t="str">
        <f>VLOOKUP($A1824,'Customer Names'!$A$1:$E$2336,4,FALSE)</f>
        <v xml:space="preserve">  Brittany</v>
      </c>
      <c r="C1824" s="7">
        <f>VLOOKUP($A1824,'Medical Examinations'!$A$1:$P$2336,2,FALSE)</f>
        <v>30.21</v>
      </c>
      <c r="D1824" s="7">
        <f>VLOOKUP($A1824,'Medical Examinations'!$A$1:$P$2336,3,FALSE)</f>
        <v>5.21</v>
      </c>
      <c r="E1824" s="7" t="str">
        <f>VLOOKUP($A1824,'Medical Examinations'!$A$1:$P$2336,13,FALSE)</f>
        <v>No</v>
      </c>
      <c r="F1824" s="7" t="str">
        <f>VLOOKUP($A1824,'Medical Examinations'!$A$1:$P$2336,5,FALSE)</f>
        <v>No</v>
      </c>
      <c r="G1824" s="7" t="str">
        <f>VLOOKUP($A1824,'Medical Examinations'!$A$1:$P$2336,6,FALSE)</f>
        <v>No</v>
      </c>
      <c r="H1824" s="7">
        <f>VLOOKUP($A1824,'Medical Examinations'!$A$1:$P$2336,12,FALSE)</f>
        <v>1</v>
      </c>
      <c r="I1824" s="7" t="str">
        <f>VLOOKUP($A1824,'Medical Examinations'!$A$1:$P$2336,14,FALSE)</f>
        <v>No</v>
      </c>
      <c r="J1824" s="7" t="str">
        <f>VLOOKUP($A1824,'Medical Examinations'!$A$1:$P$2336,15,FALSE)</f>
        <v>Obesity</v>
      </c>
      <c r="K1824" s="7" t="str">
        <f>VLOOKUP($A1824,'Medical Examinations'!$A$1:$P$2336,16,FALSE)</f>
        <v>Normal</v>
      </c>
      <c r="L1824" s="12">
        <f>VLOOKUP($A1824,'Hospitalisation Details'!$A$1:$U$2344,18,FALSE)</f>
        <v>35975</v>
      </c>
      <c r="M1824" s="21">
        <f>VLOOKUP($A1824,'Hospitalisation Details'!$A$1:$U$2344,21,FALSE)</f>
        <v>4618.08</v>
      </c>
      <c r="N1824" s="9" t="str">
        <f>VLOOKUP($A1824,'Hospitalisation Details'!$A$1:$U$2344,14,FALSE)</f>
        <v>tier - 2</v>
      </c>
      <c r="O1824" s="9" t="str">
        <f>VLOOKUP($A1824,'Hospitalisation Details'!$A$1:$U$2344,15,FALSE)</f>
        <v>tier - 1</v>
      </c>
      <c r="P1824" s="9" t="str">
        <f>VLOOKUP($A1824,'Hospitalisation Details'!$A$1:$U$2344,16,FALSE)</f>
        <v>R1012</v>
      </c>
      <c r="Q1824" s="9">
        <f>VLOOKUP($A1824,'Hospitalisation Details'!$A$1:$U$2344,20,FALSE)</f>
        <v>24</v>
      </c>
    </row>
    <row r="1825" spans="1:17" ht="15.75" x14ac:dyDescent="0.25">
      <c r="A1825" s="10" t="s">
        <v>546</v>
      </c>
      <c r="B1825" s="7" t="str">
        <f>VLOOKUP($A1825,'Customer Names'!$A$1:$E$2336,4,FALSE)</f>
        <v xml:space="preserve">  Matthew T</v>
      </c>
      <c r="C1825" s="7">
        <f>VLOOKUP($A1825,'Medical Examinations'!$A$1:$P$2336,2,FALSE)</f>
        <v>35.340000000000003</v>
      </c>
      <c r="D1825" s="7">
        <f>VLOOKUP($A1825,'Medical Examinations'!$A$1:$P$2336,3,FALSE)</f>
        <v>4.13</v>
      </c>
      <c r="E1825" s="7" t="str">
        <f>VLOOKUP($A1825,'Medical Examinations'!$A$1:$P$2336,13,FALSE)</f>
        <v>No</v>
      </c>
      <c r="F1825" s="7" t="str">
        <f>VLOOKUP($A1825,'Medical Examinations'!$A$1:$P$2336,5,FALSE)</f>
        <v>yes</v>
      </c>
      <c r="G1825" s="7" t="str">
        <f>VLOOKUP($A1825,'Medical Examinations'!$A$1:$P$2336,6,FALSE)</f>
        <v>No</v>
      </c>
      <c r="H1825" s="7">
        <f>VLOOKUP($A1825,'Medical Examinations'!$A$1:$P$2336,12,FALSE)</f>
        <v>1</v>
      </c>
      <c r="I1825" s="7" t="str">
        <f>VLOOKUP($A1825,'Medical Examinations'!$A$1:$P$2336,14,FALSE)</f>
        <v>No</v>
      </c>
      <c r="J1825" s="7" t="str">
        <f>VLOOKUP($A1825,'Medical Examinations'!$A$1:$P$2336,15,FALSE)</f>
        <v>Obesity</v>
      </c>
      <c r="K1825" s="7" t="str">
        <f>VLOOKUP($A1825,'Medical Examinations'!$A$1:$P$2336,16,FALSE)</f>
        <v>Normal</v>
      </c>
      <c r="L1825" s="12">
        <f>VLOOKUP($A1825,'Hospitalisation Details'!$A$1:$U$2344,18,FALSE)</f>
        <v>36709</v>
      </c>
      <c r="M1825" s="21">
        <f>VLOOKUP($A1825,'Hospitalisation Details'!$A$1:$U$2344,21,FALSE)</f>
        <v>4608.03</v>
      </c>
      <c r="N1825" s="9" t="str">
        <f>VLOOKUP($A1825,'Hospitalisation Details'!$A$1:$U$2344,14,FALSE)</f>
        <v>tier - 2</v>
      </c>
      <c r="O1825" s="9" t="str">
        <f>VLOOKUP($A1825,'Hospitalisation Details'!$A$1:$U$2344,15,FALSE)</f>
        <v>tier - 3</v>
      </c>
      <c r="P1825" s="9" t="str">
        <f>VLOOKUP($A1825,'Hospitalisation Details'!$A$1:$U$2344,16,FALSE)</f>
        <v>R1011</v>
      </c>
      <c r="Q1825" s="9">
        <f>VLOOKUP($A1825,'Hospitalisation Details'!$A$1:$U$2344,20,FALSE)</f>
        <v>22</v>
      </c>
    </row>
    <row r="1826" spans="1:17" ht="15.75" x14ac:dyDescent="0.25">
      <c r="A1826" s="10" t="s">
        <v>545</v>
      </c>
      <c r="B1826" s="7" t="str">
        <f>VLOOKUP($A1826,'Customer Names'!$A$1:$E$2336,4,FALSE)</f>
        <v xml:space="preserve">  Becky G</v>
      </c>
      <c r="C1826" s="7">
        <f>VLOOKUP($A1826,'Medical Examinations'!$A$1:$P$2336,2,FALSE)</f>
        <v>26.695</v>
      </c>
      <c r="D1826" s="7">
        <f>VLOOKUP($A1826,'Medical Examinations'!$A$1:$P$2336,3,FALSE)</f>
        <v>5.28</v>
      </c>
      <c r="E1826" s="7" t="str">
        <f>VLOOKUP($A1826,'Medical Examinations'!$A$1:$P$2336,13,FALSE)</f>
        <v>No</v>
      </c>
      <c r="F1826" s="7" t="str">
        <f>VLOOKUP($A1826,'Medical Examinations'!$A$1:$P$2336,5,FALSE)</f>
        <v>No</v>
      </c>
      <c r="G1826" s="7" t="str">
        <f>VLOOKUP($A1826,'Medical Examinations'!$A$1:$P$2336,6,FALSE)</f>
        <v>No</v>
      </c>
      <c r="H1826" s="7" t="str">
        <f>VLOOKUP($A1826,'Medical Examinations'!$A$1:$P$2336,12,FALSE)</f>
        <v>0</v>
      </c>
      <c r="I1826" s="7" t="str">
        <f>VLOOKUP($A1826,'Medical Examinations'!$A$1:$P$2336,14,FALSE)</f>
        <v>No</v>
      </c>
      <c r="J1826" s="7" t="str">
        <f>VLOOKUP($A1826,'Medical Examinations'!$A$1:$P$2336,15,FALSE)</f>
        <v>Over weight</v>
      </c>
      <c r="K1826" s="7" t="str">
        <f>VLOOKUP($A1826,'Medical Examinations'!$A$1:$P$2336,16,FALSE)</f>
        <v>Normal</v>
      </c>
      <c r="L1826" s="12">
        <f>VLOOKUP($A1826,'Hospitalisation Details'!$A$1:$U$2344,18,FALSE)</f>
        <v>32769</v>
      </c>
      <c r="M1826" s="21">
        <f>VLOOKUP($A1826,'Hospitalisation Details'!$A$1:$U$2344,21,FALSE)</f>
        <v>4571.41</v>
      </c>
      <c r="N1826" s="9" t="str">
        <f>VLOOKUP($A1826,'Hospitalisation Details'!$A$1:$U$2344,14,FALSE)</f>
        <v>tier - 2</v>
      </c>
      <c r="O1826" s="9" t="str">
        <f>VLOOKUP($A1826,'Hospitalisation Details'!$A$1:$U$2344,15,FALSE)</f>
        <v>tier - 2</v>
      </c>
      <c r="P1826" s="9" t="str">
        <f>VLOOKUP($A1826,'Hospitalisation Details'!$A$1:$U$2344,16,FALSE)</f>
        <v>R1012</v>
      </c>
      <c r="Q1826" s="9">
        <f>VLOOKUP($A1826,'Hospitalisation Details'!$A$1:$U$2344,20,FALSE)</f>
        <v>33</v>
      </c>
    </row>
    <row r="1827" spans="1:17" ht="15.75" x14ac:dyDescent="0.25">
      <c r="A1827" s="10" t="s">
        <v>544</v>
      </c>
      <c r="B1827" s="7" t="str">
        <f>VLOOKUP($A1827,'Customer Names'!$A$1:$E$2336,4,FALSE)</f>
        <v xml:space="preserve">  Virginie</v>
      </c>
      <c r="C1827" s="7">
        <f>VLOOKUP($A1827,'Medical Examinations'!$A$1:$P$2336,2,FALSE)</f>
        <v>29.355</v>
      </c>
      <c r="D1827" s="7">
        <f>VLOOKUP($A1827,'Medical Examinations'!$A$1:$P$2336,3,FALSE)</f>
        <v>4.68</v>
      </c>
      <c r="E1827" s="7" t="str">
        <f>VLOOKUP($A1827,'Medical Examinations'!$A$1:$P$2336,13,FALSE)</f>
        <v>Yes</v>
      </c>
      <c r="F1827" s="7" t="str">
        <f>VLOOKUP($A1827,'Medical Examinations'!$A$1:$P$2336,5,FALSE)</f>
        <v>No</v>
      </c>
      <c r="G1827" s="7" t="str">
        <f>VLOOKUP($A1827,'Medical Examinations'!$A$1:$P$2336,6,FALSE)</f>
        <v>No</v>
      </c>
      <c r="H1827" s="7" t="str">
        <f>VLOOKUP($A1827,'Medical Examinations'!$A$1:$P$2336,12,FALSE)</f>
        <v>0</v>
      </c>
      <c r="I1827" s="7" t="str">
        <f>VLOOKUP($A1827,'Medical Examinations'!$A$1:$P$2336,14,FALSE)</f>
        <v>No</v>
      </c>
      <c r="J1827" s="7" t="str">
        <f>VLOOKUP($A1827,'Medical Examinations'!$A$1:$P$2336,15,FALSE)</f>
        <v>Over weight</v>
      </c>
      <c r="K1827" s="7" t="str">
        <f>VLOOKUP($A1827,'Medical Examinations'!$A$1:$P$2336,16,FALSE)</f>
        <v>Normal</v>
      </c>
      <c r="L1827" s="12">
        <f>VLOOKUP($A1827,'Hospitalisation Details'!$A$1:$U$2344,18,FALSE)</f>
        <v>35424</v>
      </c>
      <c r="M1827" s="21">
        <f>VLOOKUP($A1827,'Hospitalisation Details'!$A$1:$U$2344,21,FALSE)</f>
        <v>4564.1899999999996</v>
      </c>
      <c r="N1827" s="9" t="str">
        <f>VLOOKUP($A1827,'Hospitalisation Details'!$A$1:$U$2344,14,FALSE)</f>
        <v>tier - 2</v>
      </c>
      <c r="O1827" s="9" t="str">
        <f>VLOOKUP($A1827,'Hospitalisation Details'!$A$1:$U$2344,15,FALSE)</f>
        <v>tier - 2</v>
      </c>
      <c r="P1827" s="9" t="str">
        <f>VLOOKUP($A1827,'Hospitalisation Details'!$A$1:$U$2344,16,FALSE)</f>
        <v>R1024</v>
      </c>
      <c r="Q1827" s="9">
        <f>VLOOKUP($A1827,'Hospitalisation Details'!$A$1:$U$2344,20,FALSE)</f>
        <v>26</v>
      </c>
    </row>
    <row r="1828" spans="1:17" ht="15.75" x14ac:dyDescent="0.25">
      <c r="A1828" s="10" t="s">
        <v>543</v>
      </c>
      <c r="B1828" s="7" t="str">
        <f>VLOOKUP($A1828,'Customer Names'!$A$1:$E$2336,4,FALSE)</f>
        <v xml:space="preserve">  Allison A</v>
      </c>
      <c r="C1828" s="7">
        <f>VLOOKUP($A1828,'Medical Examinations'!$A$1:$P$2336,2,FALSE)</f>
        <v>29.59</v>
      </c>
      <c r="D1828" s="7">
        <f>VLOOKUP($A1828,'Medical Examinations'!$A$1:$P$2336,3,FALSE)</f>
        <v>4.0599999999999996</v>
      </c>
      <c r="E1828" s="7" t="str">
        <f>VLOOKUP($A1828,'Medical Examinations'!$A$1:$P$2336,13,FALSE)</f>
        <v>No</v>
      </c>
      <c r="F1828" s="7" t="str">
        <f>VLOOKUP($A1828,'Medical Examinations'!$A$1:$P$2336,5,FALSE)</f>
        <v>No</v>
      </c>
      <c r="G1828" s="7" t="str">
        <f>VLOOKUP($A1828,'Medical Examinations'!$A$1:$P$2336,6,FALSE)</f>
        <v>No</v>
      </c>
      <c r="H1828" s="7" t="str">
        <f>VLOOKUP($A1828,'Medical Examinations'!$A$1:$P$2336,12,FALSE)</f>
        <v>0</v>
      </c>
      <c r="I1828" s="7" t="str">
        <f>VLOOKUP($A1828,'Medical Examinations'!$A$1:$P$2336,14,FALSE)</f>
        <v>No</v>
      </c>
      <c r="J1828" s="7" t="str">
        <f>VLOOKUP($A1828,'Medical Examinations'!$A$1:$P$2336,15,FALSE)</f>
        <v>Over weight</v>
      </c>
      <c r="K1828" s="7" t="str">
        <f>VLOOKUP($A1828,'Medical Examinations'!$A$1:$P$2336,16,FALSE)</f>
        <v>Normal</v>
      </c>
      <c r="L1828" s="12">
        <f>VLOOKUP($A1828,'Hospitalisation Details'!$A$1:$U$2344,18,FALSE)</f>
        <v>33136</v>
      </c>
      <c r="M1828" s="21">
        <f>VLOOKUP($A1828,'Hospitalisation Details'!$A$1:$U$2344,21,FALSE)</f>
        <v>4562.84</v>
      </c>
      <c r="N1828" s="9" t="str">
        <f>VLOOKUP($A1828,'Hospitalisation Details'!$A$1:$U$2344,14,FALSE)</f>
        <v>tier - 2</v>
      </c>
      <c r="O1828" s="9" t="str">
        <f>VLOOKUP($A1828,'Hospitalisation Details'!$A$1:$U$2344,15,FALSE)</f>
        <v>tier - 2</v>
      </c>
      <c r="P1828" s="9" t="str">
        <f>VLOOKUP($A1828,'Hospitalisation Details'!$A$1:$U$2344,16,FALSE)</f>
        <v>R1013</v>
      </c>
      <c r="Q1828" s="9">
        <f>VLOOKUP($A1828,'Hospitalisation Details'!$A$1:$U$2344,20,FALSE)</f>
        <v>32</v>
      </c>
    </row>
    <row r="1829" spans="1:17" ht="15.75" x14ac:dyDescent="0.25">
      <c r="A1829" s="10" t="s">
        <v>542</v>
      </c>
      <c r="B1829" s="7" t="str">
        <f>VLOOKUP($A1829,'Customer Names'!$A$1:$E$2336,4,FALSE)</f>
        <v xml:space="preserve">  Julie</v>
      </c>
      <c r="C1829" s="7">
        <f>VLOOKUP($A1829,'Medical Examinations'!$A$1:$P$2336,2,FALSE)</f>
        <v>31.35</v>
      </c>
      <c r="D1829" s="7">
        <f>VLOOKUP($A1829,'Medical Examinations'!$A$1:$P$2336,3,FALSE)</f>
        <v>4.2</v>
      </c>
      <c r="E1829" s="7" t="str">
        <f>VLOOKUP($A1829,'Medical Examinations'!$A$1:$P$2336,13,FALSE)</f>
        <v>No</v>
      </c>
      <c r="F1829" s="7" t="str">
        <f>VLOOKUP($A1829,'Medical Examinations'!$A$1:$P$2336,5,FALSE)</f>
        <v>yes</v>
      </c>
      <c r="G1829" s="7" t="str">
        <f>VLOOKUP($A1829,'Medical Examinations'!$A$1:$P$2336,6,FALSE)</f>
        <v>No</v>
      </c>
      <c r="H1829" s="7">
        <f>VLOOKUP($A1829,'Medical Examinations'!$A$1:$P$2336,12,FALSE)</f>
        <v>1</v>
      </c>
      <c r="I1829" s="7" t="str">
        <f>VLOOKUP($A1829,'Medical Examinations'!$A$1:$P$2336,14,FALSE)</f>
        <v>No</v>
      </c>
      <c r="J1829" s="7" t="str">
        <f>VLOOKUP($A1829,'Medical Examinations'!$A$1:$P$2336,15,FALSE)</f>
        <v>Obesity</v>
      </c>
      <c r="K1829" s="7" t="str">
        <f>VLOOKUP($A1829,'Medical Examinations'!$A$1:$P$2336,16,FALSE)</f>
        <v>Normal</v>
      </c>
      <c r="L1829" s="12">
        <f>VLOOKUP($A1829,'Hospitalisation Details'!$A$1:$U$2344,18,FALSE)</f>
        <v>38343</v>
      </c>
      <c r="M1829" s="21">
        <f>VLOOKUP($A1829,'Hospitalisation Details'!$A$1:$U$2344,21,FALSE)</f>
        <v>4561.1899999999996</v>
      </c>
      <c r="N1829" s="9" t="str">
        <f>VLOOKUP($A1829,'Hospitalisation Details'!$A$1:$U$2344,14,FALSE)</f>
        <v>tier - 2</v>
      </c>
      <c r="O1829" s="9" t="str">
        <f>VLOOKUP($A1829,'Hospitalisation Details'!$A$1:$U$2344,15,FALSE)</f>
        <v>tier - 2</v>
      </c>
      <c r="P1829" s="9" t="str">
        <f>VLOOKUP($A1829,'Hospitalisation Details'!$A$1:$U$2344,16,FALSE)</f>
        <v>R1024</v>
      </c>
      <c r="Q1829" s="9">
        <f>VLOOKUP($A1829,'Hospitalisation Details'!$A$1:$U$2344,20,FALSE)</f>
        <v>18</v>
      </c>
    </row>
    <row r="1830" spans="1:17" ht="15.75" x14ac:dyDescent="0.25">
      <c r="A1830" s="10" t="s">
        <v>541</v>
      </c>
      <c r="B1830" s="7" t="str">
        <f>VLOOKUP($A1830,'Customer Names'!$A$1:$E$2336,4,FALSE)</f>
        <v xml:space="preserve">  Katherine</v>
      </c>
      <c r="C1830" s="7">
        <f>VLOOKUP($A1830,'Medical Examinations'!$A$1:$P$2336,2,FALSE)</f>
        <v>20.52</v>
      </c>
      <c r="D1830" s="7">
        <f>VLOOKUP($A1830,'Medical Examinations'!$A$1:$P$2336,3,FALSE)</f>
        <v>4.83</v>
      </c>
      <c r="E1830" s="7" t="str">
        <f>VLOOKUP($A1830,'Medical Examinations'!$A$1:$P$2336,13,FALSE)</f>
        <v>No</v>
      </c>
      <c r="F1830" s="7" t="str">
        <f>VLOOKUP($A1830,'Medical Examinations'!$A$1:$P$2336,5,FALSE)</f>
        <v>No</v>
      </c>
      <c r="G1830" s="7" t="str">
        <f>VLOOKUP($A1830,'Medical Examinations'!$A$1:$P$2336,6,FALSE)</f>
        <v>No</v>
      </c>
      <c r="H1830" s="7" t="str">
        <f>VLOOKUP($A1830,'Medical Examinations'!$A$1:$P$2336,12,FALSE)</f>
        <v>0</v>
      </c>
      <c r="I1830" s="7" t="str">
        <f>VLOOKUP($A1830,'Medical Examinations'!$A$1:$P$2336,14,FALSE)</f>
        <v>No</v>
      </c>
      <c r="J1830" s="7" t="str">
        <f>VLOOKUP($A1830,'Medical Examinations'!$A$1:$P$2336,15,FALSE)</f>
        <v>Normal weight</v>
      </c>
      <c r="K1830" s="7" t="str">
        <f>VLOOKUP($A1830,'Medical Examinations'!$A$1:$P$2336,16,FALSE)</f>
        <v>Normal</v>
      </c>
      <c r="L1830" s="12">
        <f>VLOOKUP($A1830,'Hospitalisation Details'!$A$1:$U$2344,18,FALSE)</f>
        <v>33194</v>
      </c>
      <c r="M1830" s="21">
        <f>VLOOKUP($A1830,'Hospitalisation Details'!$A$1:$U$2344,21,FALSE)</f>
        <v>4544.2299999999996</v>
      </c>
      <c r="N1830" s="9" t="str">
        <f>VLOOKUP($A1830,'Hospitalisation Details'!$A$1:$U$2344,14,FALSE)</f>
        <v>tier - 2</v>
      </c>
      <c r="O1830" s="9" t="str">
        <f>VLOOKUP($A1830,'Hospitalisation Details'!$A$1:$U$2344,15,FALSE)</f>
        <v>tier - 1</v>
      </c>
      <c r="P1830" s="9" t="str">
        <f>VLOOKUP($A1830,'Hospitalisation Details'!$A$1:$U$2344,16,FALSE)</f>
        <v>R1024</v>
      </c>
      <c r="Q1830" s="9">
        <f>VLOOKUP($A1830,'Hospitalisation Details'!$A$1:$U$2344,20,FALSE)</f>
        <v>32</v>
      </c>
    </row>
    <row r="1831" spans="1:17" ht="15.75" x14ac:dyDescent="0.25">
      <c r="A1831" s="10" t="s">
        <v>540</v>
      </c>
      <c r="B1831" s="7" t="str">
        <f>VLOOKUP($A1831,'Customer Names'!$A$1:$E$2336,4,FALSE)</f>
        <v xml:space="preserve">  Caleb</v>
      </c>
      <c r="C1831" s="7">
        <f>VLOOKUP($A1831,'Medical Examinations'!$A$1:$P$2336,2,FALSE)</f>
        <v>42.9</v>
      </c>
      <c r="D1831" s="7">
        <f>VLOOKUP($A1831,'Medical Examinations'!$A$1:$P$2336,3,FALSE)</f>
        <v>4.87</v>
      </c>
      <c r="E1831" s="7" t="str">
        <f>VLOOKUP($A1831,'Medical Examinations'!$A$1:$P$2336,13,FALSE)</f>
        <v>Yes</v>
      </c>
      <c r="F1831" s="7" t="str">
        <f>VLOOKUP($A1831,'Medical Examinations'!$A$1:$P$2336,5,FALSE)</f>
        <v>No</v>
      </c>
      <c r="G1831" s="7" t="str">
        <f>VLOOKUP($A1831,'Medical Examinations'!$A$1:$P$2336,6,FALSE)</f>
        <v>No</v>
      </c>
      <c r="H1831" s="7">
        <f>VLOOKUP($A1831,'Medical Examinations'!$A$1:$P$2336,12,FALSE)</f>
        <v>1</v>
      </c>
      <c r="I1831" s="7" t="str">
        <f>VLOOKUP($A1831,'Medical Examinations'!$A$1:$P$2336,14,FALSE)</f>
        <v>No</v>
      </c>
      <c r="J1831" s="7" t="str">
        <f>VLOOKUP($A1831,'Medical Examinations'!$A$1:$P$2336,15,FALSE)</f>
        <v>Obesity</v>
      </c>
      <c r="K1831" s="7" t="str">
        <f>VLOOKUP($A1831,'Medical Examinations'!$A$1:$P$2336,16,FALSE)</f>
        <v>Normal</v>
      </c>
      <c r="L1831" s="12">
        <f>VLOOKUP($A1831,'Hospitalisation Details'!$A$1:$U$2344,18,FALSE)</f>
        <v>32307</v>
      </c>
      <c r="M1831" s="21">
        <f>VLOOKUP($A1831,'Hospitalisation Details'!$A$1:$U$2344,21,FALSE)</f>
        <v>4536.26</v>
      </c>
      <c r="N1831" s="9" t="str">
        <f>VLOOKUP($A1831,'Hospitalisation Details'!$A$1:$U$2344,14,FALSE)</f>
        <v>tier - 2</v>
      </c>
      <c r="O1831" s="9" t="str">
        <f>VLOOKUP($A1831,'Hospitalisation Details'!$A$1:$U$2344,15,FALSE)</f>
        <v>tier - 2</v>
      </c>
      <c r="P1831" s="9" t="str">
        <f>VLOOKUP($A1831,'Hospitalisation Details'!$A$1:$U$2344,16,FALSE)</f>
        <v>R1011</v>
      </c>
      <c r="Q1831" s="9">
        <f>VLOOKUP($A1831,'Hospitalisation Details'!$A$1:$U$2344,20,FALSE)</f>
        <v>34</v>
      </c>
    </row>
    <row r="1832" spans="1:17" ht="15.75" x14ac:dyDescent="0.25">
      <c r="A1832" s="10" t="s">
        <v>539</v>
      </c>
      <c r="B1832" s="7" t="str">
        <f>VLOOKUP($A1832,'Customer Names'!$A$1:$E$2336,4,FALSE)</f>
        <v xml:space="preserve">  Jaime</v>
      </c>
      <c r="C1832" s="7">
        <f>VLOOKUP($A1832,'Medical Examinations'!$A$1:$P$2336,2,FALSE)</f>
        <v>24.6</v>
      </c>
      <c r="D1832" s="7">
        <f>VLOOKUP($A1832,'Medical Examinations'!$A$1:$P$2336,3,FALSE)</f>
        <v>5.86</v>
      </c>
      <c r="E1832" s="7" t="str">
        <f>VLOOKUP($A1832,'Medical Examinations'!$A$1:$P$2336,13,FALSE)</f>
        <v>No</v>
      </c>
      <c r="F1832" s="7" t="str">
        <f>VLOOKUP($A1832,'Medical Examinations'!$A$1:$P$2336,5,FALSE)</f>
        <v>No</v>
      </c>
      <c r="G1832" s="7" t="str">
        <f>VLOOKUP($A1832,'Medical Examinations'!$A$1:$P$2336,6,FALSE)</f>
        <v>Yes</v>
      </c>
      <c r="H1832" s="7">
        <f>VLOOKUP($A1832,'Medical Examinations'!$A$1:$P$2336,12,FALSE)</f>
        <v>1</v>
      </c>
      <c r="I1832" s="7" t="str">
        <f>VLOOKUP($A1832,'Medical Examinations'!$A$1:$P$2336,14,FALSE)</f>
        <v>No</v>
      </c>
      <c r="J1832" s="7" t="str">
        <f>VLOOKUP($A1832,'Medical Examinations'!$A$1:$P$2336,15,FALSE)</f>
        <v>Normal weight</v>
      </c>
      <c r="K1832" s="7" t="str">
        <f>VLOOKUP($A1832,'Medical Examinations'!$A$1:$P$2336,16,FALSE)</f>
        <v>Prediabetes</v>
      </c>
      <c r="L1832" s="12">
        <f>VLOOKUP($A1832,'Hospitalisation Details'!$A$1:$U$2344,18,FALSE)</f>
        <v>34149</v>
      </c>
      <c r="M1832" s="21">
        <f>VLOOKUP($A1832,'Hospitalisation Details'!$A$1:$U$2344,21,FALSE)</f>
        <v>4529.4799999999996</v>
      </c>
      <c r="N1832" s="9" t="str">
        <f>VLOOKUP($A1832,'Hospitalisation Details'!$A$1:$U$2344,14,FALSE)</f>
        <v>tier - 2</v>
      </c>
      <c r="O1832" s="9" t="str">
        <f>VLOOKUP($A1832,'Hospitalisation Details'!$A$1:$U$2344,15,FALSE)</f>
        <v>tier - 1</v>
      </c>
      <c r="P1832" s="9" t="str">
        <f>VLOOKUP($A1832,'Hospitalisation Details'!$A$1:$U$2344,16,FALSE)</f>
        <v>R1011</v>
      </c>
      <c r="Q1832" s="9">
        <f>VLOOKUP($A1832,'Hospitalisation Details'!$A$1:$U$2344,20,FALSE)</f>
        <v>29</v>
      </c>
    </row>
    <row r="1833" spans="1:17" ht="15.75" x14ac:dyDescent="0.25">
      <c r="A1833" s="10" t="s">
        <v>538</v>
      </c>
      <c r="B1833" s="7" t="str">
        <f>VLOOKUP($A1833,'Customer Names'!$A$1:$E$2336,4,FALSE)</f>
        <v xml:space="preserve">  Hannah</v>
      </c>
      <c r="C1833" s="7">
        <f>VLOOKUP($A1833,'Medical Examinations'!$A$1:$P$2336,2,FALSE)</f>
        <v>28.405000000000001</v>
      </c>
      <c r="D1833" s="7">
        <f>VLOOKUP($A1833,'Medical Examinations'!$A$1:$P$2336,3,FALSE)</f>
        <v>4.12</v>
      </c>
      <c r="E1833" s="7" t="str">
        <f>VLOOKUP($A1833,'Medical Examinations'!$A$1:$P$2336,13,FALSE)</f>
        <v>No</v>
      </c>
      <c r="F1833" s="7" t="str">
        <f>VLOOKUP($A1833,'Medical Examinations'!$A$1:$P$2336,5,FALSE)</f>
        <v>No</v>
      </c>
      <c r="G1833" s="7" t="str">
        <f>VLOOKUP($A1833,'Medical Examinations'!$A$1:$P$2336,6,FALSE)</f>
        <v>No</v>
      </c>
      <c r="H1833" s="7">
        <f>VLOOKUP($A1833,'Medical Examinations'!$A$1:$P$2336,12,FALSE)</f>
        <v>1</v>
      </c>
      <c r="I1833" s="7" t="str">
        <f>VLOOKUP($A1833,'Medical Examinations'!$A$1:$P$2336,14,FALSE)</f>
        <v>No</v>
      </c>
      <c r="J1833" s="7" t="str">
        <f>VLOOKUP($A1833,'Medical Examinations'!$A$1:$P$2336,15,FALSE)</f>
        <v>Over weight</v>
      </c>
      <c r="K1833" s="7" t="str">
        <f>VLOOKUP($A1833,'Medical Examinations'!$A$1:$P$2336,16,FALSE)</f>
        <v>Normal</v>
      </c>
      <c r="L1833" s="12">
        <f>VLOOKUP($A1833,'Hospitalisation Details'!$A$1:$U$2344,18,FALSE)</f>
        <v>33829</v>
      </c>
      <c r="M1833" s="21">
        <f>VLOOKUP($A1833,'Hospitalisation Details'!$A$1:$U$2344,21,FALSE)</f>
        <v>4527.18</v>
      </c>
      <c r="N1833" s="9" t="str">
        <f>VLOOKUP($A1833,'Hospitalisation Details'!$A$1:$U$2344,14,FALSE)</f>
        <v>tier - 2</v>
      </c>
      <c r="O1833" s="9" t="str">
        <f>VLOOKUP($A1833,'Hospitalisation Details'!$A$1:$U$2344,15,FALSE)</f>
        <v>tier - 2</v>
      </c>
      <c r="P1833" s="9" t="str">
        <f>VLOOKUP($A1833,'Hospitalisation Details'!$A$1:$U$2344,16,FALSE)</f>
        <v>R1012</v>
      </c>
      <c r="Q1833" s="9">
        <f>VLOOKUP($A1833,'Hospitalisation Details'!$A$1:$U$2344,20,FALSE)</f>
        <v>30</v>
      </c>
    </row>
    <row r="1834" spans="1:17" ht="15.75" x14ac:dyDescent="0.25">
      <c r="A1834" s="10" t="s">
        <v>537</v>
      </c>
      <c r="B1834" s="7" t="str">
        <f>VLOOKUP($A1834,'Customer Names'!$A$1:$E$2336,4,FALSE)</f>
        <v xml:space="preserve">  Zachariah</v>
      </c>
      <c r="C1834" s="7">
        <f>VLOOKUP($A1834,'Medical Examinations'!$A$1:$P$2336,2,FALSE)</f>
        <v>34.674999999999997</v>
      </c>
      <c r="D1834" s="7">
        <f>VLOOKUP($A1834,'Medical Examinations'!$A$1:$P$2336,3,FALSE)</f>
        <v>5.71</v>
      </c>
      <c r="E1834" s="7" t="str">
        <f>VLOOKUP($A1834,'Medical Examinations'!$A$1:$P$2336,13,FALSE)</f>
        <v>Yes</v>
      </c>
      <c r="F1834" s="7" t="str">
        <f>VLOOKUP($A1834,'Medical Examinations'!$A$1:$P$2336,5,FALSE)</f>
        <v>No</v>
      </c>
      <c r="G1834" s="7" t="str">
        <f>VLOOKUP($A1834,'Medical Examinations'!$A$1:$P$2336,6,FALSE)</f>
        <v>No</v>
      </c>
      <c r="H1834" s="7">
        <f>VLOOKUP($A1834,'Medical Examinations'!$A$1:$P$2336,12,FALSE)</f>
        <v>1</v>
      </c>
      <c r="I1834" s="7" t="str">
        <f>VLOOKUP($A1834,'Medical Examinations'!$A$1:$P$2336,14,FALSE)</f>
        <v>No</v>
      </c>
      <c r="J1834" s="7" t="str">
        <f>VLOOKUP($A1834,'Medical Examinations'!$A$1:$P$2336,15,FALSE)</f>
        <v>Obesity</v>
      </c>
      <c r="K1834" s="7" t="str">
        <f>VLOOKUP($A1834,'Medical Examinations'!$A$1:$P$2336,16,FALSE)</f>
        <v>Prediabetes</v>
      </c>
      <c r="L1834" s="12">
        <f>VLOOKUP($A1834,'Hospitalisation Details'!$A$1:$U$2344,18,FALSE)</f>
        <v>32498</v>
      </c>
      <c r="M1834" s="21">
        <f>VLOOKUP($A1834,'Hospitalisation Details'!$A$1:$U$2344,21,FALSE)</f>
        <v>4518.83</v>
      </c>
      <c r="N1834" s="9" t="str">
        <f>VLOOKUP($A1834,'Hospitalisation Details'!$A$1:$U$2344,14,FALSE)</f>
        <v>tier - 2</v>
      </c>
      <c r="O1834" s="9" t="str">
        <f>VLOOKUP($A1834,'Hospitalisation Details'!$A$1:$U$2344,15,FALSE)</f>
        <v>tier - 2</v>
      </c>
      <c r="P1834" s="9" t="str">
        <f>VLOOKUP($A1834,'Hospitalisation Details'!$A$1:$U$2344,16,FALSE)</f>
        <v>R1017</v>
      </c>
      <c r="Q1834" s="9">
        <f>VLOOKUP($A1834,'Hospitalisation Details'!$A$1:$U$2344,20,FALSE)</f>
        <v>34</v>
      </c>
    </row>
    <row r="1835" spans="1:17" ht="15.75" x14ac:dyDescent="0.25">
      <c r="A1835" s="10" t="s">
        <v>536</v>
      </c>
      <c r="B1835" s="7" t="str">
        <f>VLOOKUP($A1835,'Customer Names'!$A$1:$E$2336,4,FALSE)</f>
        <v xml:space="preserve">  Patricia A</v>
      </c>
      <c r="C1835" s="7">
        <f>VLOOKUP($A1835,'Medical Examinations'!$A$1:$P$2336,2,FALSE)</f>
        <v>18.850000000000001</v>
      </c>
      <c r="D1835" s="7">
        <f>VLOOKUP($A1835,'Medical Examinations'!$A$1:$P$2336,3,FALSE)</f>
        <v>6.03</v>
      </c>
      <c r="E1835" s="7" t="str">
        <f>VLOOKUP($A1835,'Medical Examinations'!$A$1:$P$2336,13,FALSE)</f>
        <v>No</v>
      </c>
      <c r="F1835" s="7" t="str">
        <f>VLOOKUP($A1835,'Medical Examinations'!$A$1:$P$2336,5,FALSE)</f>
        <v>No</v>
      </c>
      <c r="G1835" s="7" t="str">
        <f>VLOOKUP($A1835,'Medical Examinations'!$A$1:$P$2336,6,FALSE)</f>
        <v>No</v>
      </c>
      <c r="H1835" s="7">
        <f>VLOOKUP($A1835,'Medical Examinations'!$A$1:$P$2336,12,FALSE)</f>
        <v>1</v>
      </c>
      <c r="I1835" s="7" t="str">
        <f>VLOOKUP($A1835,'Medical Examinations'!$A$1:$P$2336,14,FALSE)</f>
        <v>No</v>
      </c>
      <c r="J1835" s="7" t="str">
        <f>VLOOKUP($A1835,'Medical Examinations'!$A$1:$P$2336,15,FALSE)</f>
        <v>Normal weight</v>
      </c>
      <c r="K1835" s="7" t="str">
        <f>VLOOKUP($A1835,'Medical Examinations'!$A$1:$P$2336,16,FALSE)</f>
        <v>Prediabetes</v>
      </c>
      <c r="L1835" s="12">
        <f>VLOOKUP($A1835,'Hospitalisation Details'!$A$1:$U$2344,18,FALSE)</f>
        <v>32116</v>
      </c>
      <c r="M1835" s="21">
        <f>VLOOKUP($A1835,'Hospitalisation Details'!$A$1:$U$2344,21,FALSE)</f>
        <v>4518.7700000000004</v>
      </c>
      <c r="N1835" s="9" t="str">
        <f>VLOOKUP($A1835,'Hospitalisation Details'!$A$1:$U$2344,14,FALSE)</f>
        <v>tier - 2</v>
      </c>
      <c r="O1835" s="9" t="str">
        <f>VLOOKUP($A1835,'Hospitalisation Details'!$A$1:$U$2344,15,FALSE)</f>
        <v>tier - 3</v>
      </c>
      <c r="P1835" s="9" t="str">
        <f>VLOOKUP($A1835,'Hospitalisation Details'!$A$1:$U$2344,16,FALSE)</f>
        <v>R1012</v>
      </c>
      <c r="Q1835" s="9">
        <f>VLOOKUP($A1835,'Hospitalisation Details'!$A$1:$U$2344,20,FALSE)</f>
        <v>35</v>
      </c>
    </row>
    <row r="1836" spans="1:17" ht="15.75" x14ac:dyDescent="0.25">
      <c r="A1836" s="10" t="s">
        <v>534</v>
      </c>
      <c r="B1836" s="7" t="str">
        <f>VLOOKUP($A1836,'Customer Names'!$A$1:$E$2336,4,FALSE)</f>
        <v xml:space="preserve">  Elizabeth A</v>
      </c>
      <c r="C1836" s="7">
        <f>VLOOKUP($A1836,'Medical Examinations'!$A$1:$P$2336,2,FALSE)</f>
        <v>34.130000000000003</v>
      </c>
      <c r="D1836" s="7">
        <f>VLOOKUP($A1836,'Medical Examinations'!$A$1:$P$2336,3,FALSE)</f>
        <v>5.65</v>
      </c>
      <c r="E1836" s="7" t="str">
        <f>VLOOKUP($A1836,'Medical Examinations'!$A$1:$P$2336,13,FALSE)</f>
        <v>No</v>
      </c>
      <c r="F1836" s="7" t="str">
        <f>VLOOKUP($A1836,'Medical Examinations'!$A$1:$P$2336,5,FALSE)</f>
        <v>No</v>
      </c>
      <c r="G1836" s="7" t="str">
        <f>VLOOKUP($A1836,'Medical Examinations'!$A$1:$P$2336,6,FALSE)</f>
        <v>Yes</v>
      </c>
      <c r="H1836" s="7">
        <f>VLOOKUP($A1836,'Medical Examinations'!$A$1:$P$2336,12,FALSE)</f>
        <v>1</v>
      </c>
      <c r="I1836" s="7" t="str">
        <f>VLOOKUP($A1836,'Medical Examinations'!$A$1:$P$2336,14,FALSE)</f>
        <v>No</v>
      </c>
      <c r="J1836" s="7" t="str">
        <f>VLOOKUP($A1836,'Medical Examinations'!$A$1:$P$2336,15,FALSE)</f>
        <v>Obesity</v>
      </c>
      <c r="K1836" s="7" t="str">
        <f>VLOOKUP($A1836,'Medical Examinations'!$A$1:$P$2336,16,FALSE)</f>
        <v>Normal</v>
      </c>
      <c r="L1836" s="12">
        <f>VLOOKUP($A1836,'Hospitalisation Details'!$A$1:$U$2344,18,FALSE)</f>
        <v>37896</v>
      </c>
      <c r="M1836" s="21">
        <f>VLOOKUP($A1836,'Hospitalisation Details'!$A$1:$U$2344,21,FALSE)</f>
        <v>4518.3999999999996</v>
      </c>
      <c r="N1836" s="9" t="str">
        <f>VLOOKUP($A1836,'Hospitalisation Details'!$A$1:$U$2344,14,FALSE)</f>
        <v>tier - 2</v>
      </c>
      <c r="O1836" s="9" t="str">
        <f>VLOOKUP($A1836,'Hospitalisation Details'!$A$1:$U$2344,15,FALSE)</f>
        <v>tier - 3</v>
      </c>
      <c r="P1836" s="9" t="str">
        <f>VLOOKUP($A1836,'Hospitalisation Details'!$A$1:$U$2344,16,FALSE)</f>
        <v>R1026</v>
      </c>
      <c r="Q1836" s="9">
        <f>VLOOKUP($A1836,'Hospitalisation Details'!$A$1:$U$2344,20,FALSE)</f>
        <v>19</v>
      </c>
    </row>
    <row r="1837" spans="1:17" ht="15.75" x14ac:dyDescent="0.25">
      <c r="A1837" s="10" t="s">
        <v>533</v>
      </c>
      <c r="B1837" s="7" t="str">
        <f>VLOOKUP($A1837,'Customer Names'!$A$1:$E$2336,4,FALSE)</f>
        <v xml:space="preserve">  Benjamin</v>
      </c>
      <c r="C1837" s="7">
        <f>VLOOKUP($A1837,'Medical Examinations'!$A$1:$P$2336,2,FALSE)</f>
        <v>17.34</v>
      </c>
      <c r="D1837" s="7">
        <f>VLOOKUP($A1837,'Medical Examinations'!$A$1:$P$2336,3,FALSE)</f>
        <v>5.05</v>
      </c>
      <c r="E1837" s="7" t="str">
        <f>VLOOKUP($A1837,'Medical Examinations'!$A$1:$P$2336,13,FALSE)</f>
        <v>No</v>
      </c>
      <c r="F1837" s="7" t="str">
        <f>VLOOKUP($A1837,'Medical Examinations'!$A$1:$P$2336,5,FALSE)</f>
        <v>No</v>
      </c>
      <c r="G1837" s="7" t="str">
        <f>VLOOKUP($A1837,'Medical Examinations'!$A$1:$P$2336,6,FALSE)</f>
        <v>No</v>
      </c>
      <c r="H1837" s="7" t="str">
        <f>VLOOKUP($A1837,'Medical Examinations'!$A$1:$P$2336,12,FALSE)</f>
        <v>0</v>
      </c>
      <c r="I1837" s="7" t="str">
        <f>VLOOKUP($A1837,'Medical Examinations'!$A$1:$P$2336,14,FALSE)</f>
        <v>No</v>
      </c>
      <c r="J1837" s="7" t="str">
        <f>VLOOKUP($A1837,'Medical Examinations'!$A$1:$P$2336,15,FALSE)</f>
        <v>Underweight</v>
      </c>
      <c r="K1837" s="7" t="str">
        <f>VLOOKUP($A1837,'Medical Examinations'!$A$1:$P$2336,16,FALSE)</f>
        <v>Normal</v>
      </c>
      <c r="L1837" s="12">
        <f>VLOOKUP($A1837,'Hospitalisation Details'!$A$1:$U$2344,18,FALSE)</f>
        <v>29388</v>
      </c>
      <c r="M1837" s="21">
        <f>VLOOKUP($A1837,'Hospitalisation Details'!$A$1:$U$2344,21,FALSE)</f>
        <v>4515.71</v>
      </c>
      <c r="N1837" s="9" t="str">
        <f>VLOOKUP($A1837,'Hospitalisation Details'!$A$1:$U$2344,14,FALSE)</f>
        <v>tier - 2</v>
      </c>
      <c r="O1837" s="9" t="str">
        <f>VLOOKUP($A1837,'Hospitalisation Details'!$A$1:$U$2344,15,FALSE)</f>
        <v>tier - 3</v>
      </c>
      <c r="P1837" s="9" t="str">
        <f>VLOOKUP($A1837,'Hospitalisation Details'!$A$1:$U$2344,16,FALSE)</f>
        <v>R1013</v>
      </c>
      <c r="Q1837" s="9">
        <f>VLOOKUP($A1837,'Hospitalisation Details'!$A$1:$U$2344,20,FALSE)</f>
        <v>42</v>
      </c>
    </row>
    <row r="1838" spans="1:17" ht="15.75" x14ac:dyDescent="0.25">
      <c r="A1838" s="10" t="s">
        <v>532</v>
      </c>
      <c r="B1838" s="7" t="str">
        <f>VLOOKUP($A1838,'Customer Names'!$A$1:$E$2336,4,FALSE)</f>
        <v xml:space="preserve">  Breno</v>
      </c>
      <c r="C1838" s="7">
        <f>VLOOKUP($A1838,'Medical Examinations'!$A$1:$P$2336,2,FALSE)</f>
        <v>17.440000000000001</v>
      </c>
      <c r="D1838" s="7">
        <f>VLOOKUP($A1838,'Medical Examinations'!$A$1:$P$2336,3,FALSE)</f>
        <v>6.26</v>
      </c>
      <c r="E1838" s="7" t="str">
        <f>VLOOKUP($A1838,'Medical Examinations'!$A$1:$P$2336,13,FALSE)</f>
        <v>No</v>
      </c>
      <c r="F1838" s="7" t="str">
        <f>VLOOKUP($A1838,'Medical Examinations'!$A$1:$P$2336,5,FALSE)</f>
        <v>No</v>
      </c>
      <c r="G1838" s="7" t="str">
        <f>VLOOKUP($A1838,'Medical Examinations'!$A$1:$P$2336,6,FALSE)</f>
        <v>No</v>
      </c>
      <c r="H1838" s="7" t="str">
        <f>VLOOKUP($A1838,'Medical Examinations'!$A$1:$P$2336,12,FALSE)</f>
        <v>0</v>
      </c>
      <c r="I1838" s="7" t="str">
        <f>VLOOKUP($A1838,'Medical Examinations'!$A$1:$P$2336,14,FALSE)</f>
        <v>No</v>
      </c>
      <c r="J1838" s="7" t="str">
        <f>VLOOKUP($A1838,'Medical Examinations'!$A$1:$P$2336,15,FALSE)</f>
        <v>Underweight</v>
      </c>
      <c r="K1838" s="7" t="str">
        <f>VLOOKUP($A1838,'Medical Examinations'!$A$1:$P$2336,16,FALSE)</f>
        <v>Prediabetes</v>
      </c>
      <c r="L1838" s="12">
        <f>VLOOKUP($A1838,'Hospitalisation Details'!$A$1:$U$2344,18,FALSE)</f>
        <v>30221</v>
      </c>
      <c r="M1838" s="21">
        <f>VLOOKUP($A1838,'Hospitalisation Details'!$A$1:$U$2344,21,FALSE)</f>
        <v>4511.41</v>
      </c>
      <c r="N1838" s="9" t="str">
        <f>VLOOKUP($A1838,'Hospitalisation Details'!$A$1:$U$2344,14,FALSE)</f>
        <v>tier - 2</v>
      </c>
      <c r="O1838" s="9" t="str">
        <f>VLOOKUP($A1838,'Hospitalisation Details'!$A$1:$U$2344,15,FALSE)</f>
        <v>tier - 3</v>
      </c>
      <c r="P1838" s="9" t="str">
        <f>VLOOKUP($A1838,'Hospitalisation Details'!$A$1:$U$2344,16,FALSE)</f>
        <v>R1013</v>
      </c>
      <c r="Q1838" s="9">
        <f>VLOOKUP($A1838,'Hospitalisation Details'!$A$1:$U$2344,20,FALSE)</f>
        <v>40</v>
      </c>
    </row>
    <row r="1839" spans="1:17" ht="15.75" x14ac:dyDescent="0.25">
      <c r="A1839" s="10" t="s">
        <v>531</v>
      </c>
      <c r="B1839" s="7" t="str">
        <f>VLOOKUP($A1839,'Customer Names'!$A$1:$E$2336,4,FALSE)</f>
        <v xml:space="preserve">  Takaya</v>
      </c>
      <c r="C1839" s="7">
        <f>VLOOKUP($A1839,'Medical Examinations'!$A$1:$P$2336,2,FALSE)</f>
        <v>33.659999999999997</v>
      </c>
      <c r="D1839" s="7">
        <f>VLOOKUP($A1839,'Medical Examinations'!$A$1:$P$2336,3,FALSE)</f>
        <v>4.08</v>
      </c>
      <c r="E1839" s="7" t="str">
        <f>VLOOKUP($A1839,'Medical Examinations'!$A$1:$P$2336,13,FALSE)</f>
        <v>Yes</v>
      </c>
      <c r="F1839" s="7" t="str">
        <f>VLOOKUP($A1839,'Medical Examinations'!$A$1:$P$2336,5,FALSE)</f>
        <v>No</v>
      </c>
      <c r="G1839" s="7" t="str">
        <f>VLOOKUP($A1839,'Medical Examinations'!$A$1:$P$2336,6,FALSE)</f>
        <v>Yes</v>
      </c>
      <c r="H1839" s="7">
        <f>VLOOKUP($A1839,'Medical Examinations'!$A$1:$P$2336,12,FALSE)</f>
        <v>1</v>
      </c>
      <c r="I1839" s="7" t="str">
        <f>VLOOKUP($A1839,'Medical Examinations'!$A$1:$P$2336,14,FALSE)</f>
        <v>No</v>
      </c>
      <c r="J1839" s="7" t="str">
        <f>VLOOKUP($A1839,'Medical Examinations'!$A$1:$P$2336,15,FALSE)</f>
        <v>Obesity</v>
      </c>
      <c r="K1839" s="7" t="str">
        <f>VLOOKUP($A1839,'Medical Examinations'!$A$1:$P$2336,16,FALSE)</f>
        <v>Normal</v>
      </c>
      <c r="L1839" s="12">
        <f>VLOOKUP($A1839,'Hospitalisation Details'!$A$1:$U$2344,18,FALSE)</f>
        <v>35716</v>
      </c>
      <c r="M1839" s="21">
        <f>VLOOKUP($A1839,'Hospitalisation Details'!$A$1:$U$2344,21,FALSE)</f>
        <v>4504.66</v>
      </c>
      <c r="N1839" s="9" t="str">
        <f>VLOOKUP($A1839,'Hospitalisation Details'!$A$1:$U$2344,14,FALSE)</f>
        <v>tier - 1</v>
      </c>
      <c r="O1839" s="9" t="str">
        <f>VLOOKUP($A1839,'Hospitalisation Details'!$A$1:$U$2344,15,FALSE)</f>
        <v>tier - 2</v>
      </c>
      <c r="P1839" s="9" t="str">
        <f>VLOOKUP($A1839,'Hospitalisation Details'!$A$1:$U$2344,16,FALSE)</f>
        <v>R1013</v>
      </c>
      <c r="Q1839" s="9">
        <f>VLOOKUP($A1839,'Hospitalisation Details'!$A$1:$U$2344,20,FALSE)</f>
        <v>25</v>
      </c>
    </row>
    <row r="1840" spans="1:17" ht="15.75" x14ac:dyDescent="0.25">
      <c r="A1840" s="10" t="s">
        <v>530</v>
      </c>
      <c r="B1840" s="7" t="str">
        <f>VLOOKUP($A1840,'Customer Names'!$A$1:$E$2336,4,FALSE)</f>
        <v xml:space="preserve">  Thomas IV</v>
      </c>
      <c r="C1840" s="7">
        <f>VLOOKUP($A1840,'Medical Examinations'!$A$1:$P$2336,2,FALSE)</f>
        <v>21.375</v>
      </c>
      <c r="D1840" s="7">
        <f>VLOOKUP($A1840,'Medical Examinations'!$A$1:$P$2336,3,FALSE)</f>
        <v>6.19</v>
      </c>
      <c r="E1840" s="7" t="str">
        <f>VLOOKUP($A1840,'Medical Examinations'!$A$1:$P$2336,13,FALSE)</f>
        <v>Yes</v>
      </c>
      <c r="F1840" s="7" t="str">
        <f>VLOOKUP($A1840,'Medical Examinations'!$A$1:$P$2336,5,FALSE)</f>
        <v>No</v>
      </c>
      <c r="G1840" s="7" t="str">
        <f>VLOOKUP($A1840,'Medical Examinations'!$A$1:$P$2336,6,FALSE)</f>
        <v>No</v>
      </c>
      <c r="H1840" s="7">
        <f>VLOOKUP($A1840,'Medical Examinations'!$A$1:$P$2336,12,FALSE)</f>
        <v>1</v>
      </c>
      <c r="I1840" s="7" t="str">
        <f>VLOOKUP($A1840,'Medical Examinations'!$A$1:$P$2336,14,FALSE)</f>
        <v>No</v>
      </c>
      <c r="J1840" s="7" t="str">
        <f>VLOOKUP($A1840,'Medical Examinations'!$A$1:$P$2336,15,FALSE)</f>
        <v>Normal weight</v>
      </c>
      <c r="K1840" s="7" t="str">
        <f>VLOOKUP($A1840,'Medical Examinations'!$A$1:$P$2336,16,FALSE)</f>
        <v>Prediabetes</v>
      </c>
      <c r="L1840" s="12">
        <f>VLOOKUP($A1840,'Hospitalisation Details'!$A$1:$U$2344,18,FALSE)</f>
        <v>32320</v>
      </c>
      <c r="M1840" s="21">
        <f>VLOOKUP($A1840,'Hospitalisation Details'!$A$1:$U$2344,21,FALSE)</f>
        <v>4500.34</v>
      </c>
      <c r="N1840" s="9" t="str">
        <f>VLOOKUP($A1840,'Hospitalisation Details'!$A$1:$U$2344,14,FALSE)</f>
        <v>tier - 2</v>
      </c>
      <c r="O1840" s="9" t="str">
        <f>VLOOKUP($A1840,'Hospitalisation Details'!$A$1:$U$2344,15,FALSE)</f>
        <v>tier - 1</v>
      </c>
      <c r="P1840" s="9" t="str">
        <f>VLOOKUP($A1840,'Hospitalisation Details'!$A$1:$U$2344,16,FALSE)</f>
        <v>R1017</v>
      </c>
      <c r="Q1840" s="9">
        <f>VLOOKUP($A1840,'Hospitalisation Details'!$A$1:$U$2344,20,FALSE)</f>
        <v>34</v>
      </c>
    </row>
    <row r="1841" spans="1:17" ht="15.75" x14ac:dyDescent="0.25">
      <c r="A1841" s="10" t="s">
        <v>529</v>
      </c>
      <c r="B1841" s="7" t="str">
        <f>VLOOKUP($A1841,'Customer Names'!$A$1:$E$2336,4,FALSE)</f>
        <v xml:space="preserve">  Bradley E</v>
      </c>
      <c r="C1841" s="7">
        <f>VLOOKUP($A1841,'Medical Examinations'!$A$1:$P$2336,2,FALSE)</f>
        <v>27.14</v>
      </c>
      <c r="D1841" s="7">
        <f>VLOOKUP($A1841,'Medical Examinations'!$A$1:$P$2336,3,FALSE)</f>
        <v>6.01</v>
      </c>
      <c r="E1841" s="7" t="str">
        <f>VLOOKUP($A1841,'Medical Examinations'!$A$1:$P$2336,13,FALSE)</f>
        <v>No</v>
      </c>
      <c r="F1841" s="7" t="str">
        <f>VLOOKUP($A1841,'Medical Examinations'!$A$1:$P$2336,5,FALSE)</f>
        <v>No</v>
      </c>
      <c r="G1841" s="7" t="str">
        <f>VLOOKUP($A1841,'Medical Examinations'!$A$1:$P$2336,6,FALSE)</f>
        <v>No</v>
      </c>
      <c r="H1841" s="7">
        <f>VLOOKUP($A1841,'Medical Examinations'!$A$1:$P$2336,12,FALSE)</f>
        <v>1</v>
      </c>
      <c r="I1841" s="7" t="str">
        <f>VLOOKUP($A1841,'Medical Examinations'!$A$1:$P$2336,14,FALSE)</f>
        <v>No</v>
      </c>
      <c r="J1841" s="7" t="str">
        <f>VLOOKUP($A1841,'Medical Examinations'!$A$1:$P$2336,15,FALSE)</f>
        <v>Over weight</v>
      </c>
      <c r="K1841" s="7" t="str">
        <f>VLOOKUP($A1841,'Medical Examinations'!$A$1:$P$2336,16,FALSE)</f>
        <v>Prediabetes</v>
      </c>
      <c r="L1841" s="12">
        <f>VLOOKUP($A1841,'Hospitalisation Details'!$A$1:$U$2344,18,FALSE)</f>
        <v>33797</v>
      </c>
      <c r="M1841" s="21">
        <f>VLOOKUP($A1841,'Hospitalisation Details'!$A$1:$U$2344,21,FALSE)</f>
        <v>4488.58</v>
      </c>
      <c r="N1841" s="9" t="str">
        <f>VLOOKUP($A1841,'Hospitalisation Details'!$A$1:$U$2344,14,FALSE)</f>
        <v>tier - 2</v>
      </c>
      <c r="O1841" s="9" t="str">
        <f>VLOOKUP($A1841,'Hospitalisation Details'!$A$1:$U$2344,15,FALSE)</f>
        <v>tier - 3</v>
      </c>
      <c r="P1841" s="9" t="str">
        <f>VLOOKUP($A1841,'Hospitalisation Details'!$A$1:$U$2344,16,FALSE)</f>
        <v>R1012</v>
      </c>
      <c r="Q1841" s="9">
        <f>VLOOKUP($A1841,'Hospitalisation Details'!$A$1:$U$2344,20,FALSE)</f>
        <v>30</v>
      </c>
    </row>
    <row r="1842" spans="1:17" ht="15.75" x14ac:dyDescent="0.25">
      <c r="A1842" s="10" t="s">
        <v>528</v>
      </c>
      <c r="B1842" s="7" t="str">
        <f>VLOOKUP($A1842,'Customer Names'!$A$1:$E$2336,4,FALSE)</f>
        <v xml:space="preserve">  Megan</v>
      </c>
      <c r="C1842" s="7">
        <f>VLOOKUP($A1842,'Medical Examinations'!$A$1:$P$2336,2,FALSE)</f>
        <v>35.78</v>
      </c>
      <c r="D1842" s="7">
        <f>VLOOKUP($A1842,'Medical Examinations'!$A$1:$P$2336,3,FALSE)</f>
        <v>6.07</v>
      </c>
      <c r="E1842" s="7" t="str">
        <f>VLOOKUP($A1842,'Medical Examinations'!$A$1:$P$2336,13,FALSE)</f>
        <v>No</v>
      </c>
      <c r="F1842" s="7" t="str">
        <f>VLOOKUP($A1842,'Medical Examinations'!$A$1:$P$2336,5,FALSE)</f>
        <v>yes</v>
      </c>
      <c r="G1842" s="7" t="str">
        <f>VLOOKUP($A1842,'Medical Examinations'!$A$1:$P$2336,6,FALSE)</f>
        <v>No</v>
      </c>
      <c r="H1842" s="7">
        <f>VLOOKUP($A1842,'Medical Examinations'!$A$1:$P$2336,12,FALSE)</f>
        <v>1</v>
      </c>
      <c r="I1842" s="7" t="str">
        <f>VLOOKUP($A1842,'Medical Examinations'!$A$1:$P$2336,14,FALSE)</f>
        <v>No</v>
      </c>
      <c r="J1842" s="7" t="str">
        <f>VLOOKUP($A1842,'Medical Examinations'!$A$1:$P$2336,15,FALSE)</f>
        <v>Obesity</v>
      </c>
      <c r="K1842" s="7" t="str">
        <f>VLOOKUP($A1842,'Medical Examinations'!$A$1:$P$2336,16,FALSE)</f>
        <v>Prediabetes</v>
      </c>
      <c r="L1842" s="12">
        <f>VLOOKUP($A1842,'Hospitalisation Details'!$A$1:$U$2344,18,FALSE)</f>
        <v>38186</v>
      </c>
      <c r="M1842" s="21">
        <f>VLOOKUP($A1842,'Hospitalisation Details'!$A$1:$U$2344,21,FALSE)</f>
        <v>4468.25</v>
      </c>
      <c r="N1842" s="9" t="str">
        <f>VLOOKUP($A1842,'Hospitalisation Details'!$A$1:$U$2344,14,FALSE)</f>
        <v>tier - 2</v>
      </c>
      <c r="O1842" s="9" t="str">
        <f>VLOOKUP($A1842,'Hospitalisation Details'!$A$1:$U$2344,15,FALSE)</f>
        <v>tier - 2</v>
      </c>
      <c r="P1842" s="9" t="str">
        <f>VLOOKUP($A1842,'Hospitalisation Details'!$A$1:$U$2344,16,FALSE)</f>
        <v>R1012</v>
      </c>
      <c r="Q1842" s="9">
        <f>VLOOKUP($A1842,'Hospitalisation Details'!$A$1:$U$2344,20,FALSE)</f>
        <v>18</v>
      </c>
    </row>
    <row r="1843" spans="1:17" ht="15.75" x14ac:dyDescent="0.25">
      <c r="A1843" s="10" t="s">
        <v>527</v>
      </c>
      <c r="B1843" s="7" t="str">
        <f>VLOOKUP($A1843,'Customer Names'!$A$1:$E$2336,4,FALSE)</f>
        <v xml:space="preserve">  Ruby J</v>
      </c>
      <c r="C1843" s="7">
        <f>VLOOKUP($A1843,'Medical Examinations'!$A$1:$P$2336,2,FALSE)</f>
        <v>34.96</v>
      </c>
      <c r="D1843" s="7">
        <f>VLOOKUP($A1843,'Medical Examinations'!$A$1:$P$2336,3,FALSE)</f>
        <v>5.63</v>
      </c>
      <c r="E1843" s="7" t="str">
        <f>VLOOKUP($A1843,'Medical Examinations'!$A$1:$P$2336,13,FALSE)</f>
        <v>No</v>
      </c>
      <c r="F1843" s="7" t="str">
        <f>VLOOKUP($A1843,'Medical Examinations'!$A$1:$P$2336,5,FALSE)</f>
        <v>No</v>
      </c>
      <c r="G1843" s="7" t="str">
        <f>VLOOKUP($A1843,'Medical Examinations'!$A$1:$P$2336,6,FALSE)</f>
        <v>No</v>
      </c>
      <c r="H1843" s="7" t="str">
        <f>VLOOKUP($A1843,'Medical Examinations'!$A$1:$P$2336,12,FALSE)</f>
        <v>0</v>
      </c>
      <c r="I1843" s="7" t="str">
        <f>VLOOKUP($A1843,'Medical Examinations'!$A$1:$P$2336,14,FALSE)</f>
        <v>No</v>
      </c>
      <c r="J1843" s="7" t="str">
        <f>VLOOKUP($A1843,'Medical Examinations'!$A$1:$P$2336,15,FALSE)</f>
        <v>Obesity</v>
      </c>
      <c r="K1843" s="7" t="str">
        <f>VLOOKUP($A1843,'Medical Examinations'!$A$1:$P$2336,16,FALSE)</f>
        <v>Normal</v>
      </c>
      <c r="L1843" s="12">
        <f>VLOOKUP($A1843,'Hospitalisation Details'!$A$1:$U$2344,18,FALSE)</f>
        <v>36484</v>
      </c>
      <c r="M1843" s="21">
        <f>VLOOKUP($A1843,'Hospitalisation Details'!$A$1:$U$2344,21,FALSE)</f>
        <v>4466.62</v>
      </c>
      <c r="N1843" s="9" t="str">
        <f>VLOOKUP($A1843,'Hospitalisation Details'!$A$1:$U$2344,14,FALSE)</f>
        <v>tier - 2</v>
      </c>
      <c r="O1843" s="9" t="str">
        <f>VLOOKUP($A1843,'Hospitalisation Details'!$A$1:$U$2344,15,FALSE)</f>
        <v>tier - 2</v>
      </c>
      <c r="P1843" s="9" t="str">
        <f>VLOOKUP($A1843,'Hospitalisation Details'!$A$1:$U$2344,16,FALSE)</f>
        <v>R1012</v>
      </c>
      <c r="Q1843" s="9">
        <f>VLOOKUP($A1843,'Hospitalisation Details'!$A$1:$U$2344,20,FALSE)</f>
        <v>23</v>
      </c>
    </row>
    <row r="1844" spans="1:17" ht="15.75" x14ac:dyDescent="0.25">
      <c r="A1844" s="10" t="s">
        <v>526</v>
      </c>
      <c r="B1844" s="7" t="str">
        <f>VLOOKUP($A1844,'Customer Names'!$A$1:$E$2336,4,FALSE)</f>
        <v xml:space="preserve">  Bart</v>
      </c>
      <c r="C1844" s="7">
        <f>VLOOKUP($A1844,'Medical Examinations'!$A$1:$P$2336,2,FALSE)</f>
        <v>38.39</v>
      </c>
      <c r="D1844" s="7">
        <f>VLOOKUP($A1844,'Medical Examinations'!$A$1:$P$2336,3,FALSE)</f>
        <v>6.05</v>
      </c>
      <c r="E1844" s="7" t="str">
        <f>VLOOKUP($A1844,'Medical Examinations'!$A$1:$P$2336,13,FALSE)</f>
        <v>No</v>
      </c>
      <c r="F1844" s="7" t="str">
        <f>VLOOKUP($A1844,'Medical Examinations'!$A$1:$P$2336,5,FALSE)</f>
        <v>No</v>
      </c>
      <c r="G1844" s="7" t="str">
        <f>VLOOKUP($A1844,'Medical Examinations'!$A$1:$P$2336,6,FALSE)</f>
        <v>No</v>
      </c>
      <c r="H1844" s="7" t="str">
        <f>VLOOKUP($A1844,'Medical Examinations'!$A$1:$P$2336,12,FALSE)</f>
        <v>0</v>
      </c>
      <c r="I1844" s="7" t="str">
        <f>VLOOKUP($A1844,'Medical Examinations'!$A$1:$P$2336,14,FALSE)</f>
        <v>No</v>
      </c>
      <c r="J1844" s="7" t="str">
        <f>VLOOKUP($A1844,'Medical Examinations'!$A$1:$P$2336,15,FALSE)</f>
        <v>Obesity</v>
      </c>
      <c r="K1844" s="7" t="str">
        <f>VLOOKUP($A1844,'Medical Examinations'!$A$1:$P$2336,16,FALSE)</f>
        <v>Prediabetes</v>
      </c>
      <c r="L1844" s="12">
        <f>VLOOKUP($A1844,'Hospitalisation Details'!$A$1:$U$2344,18,FALSE)</f>
        <v>33423</v>
      </c>
      <c r="M1844" s="21">
        <f>VLOOKUP($A1844,'Hospitalisation Details'!$A$1:$U$2344,21,FALSE)</f>
        <v>4463.21</v>
      </c>
      <c r="N1844" s="9" t="str">
        <f>VLOOKUP($A1844,'Hospitalisation Details'!$A$1:$U$2344,14,FALSE)</f>
        <v>tier - 3</v>
      </c>
      <c r="O1844" s="9" t="str">
        <f>VLOOKUP($A1844,'Hospitalisation Details'!$A$1:$U$2344,15,FALSE)</f>
        <v>tier - 3</v>
      </c>
      <c r="P1844" s="9" t="str">
        <f>VLOOKUP($A1844,'Hospitalisation Details'!$A$1:$U$2344,16,FALSE)</f>
        <v>R1013</v>
      </c>
      <c r="Q1844" s="9">
        <f>VLOOKUP($A1844,'Hospitalisation Details'!$A$1:$U$2344,20,FALSE)</f>
        <v>31</v>
      </c>
    </row>
    <row r="1845" spans="1:17" ht="15.75" x14ac:dyDescent="0.25">
      <c r="A1845" s="10" t="s">
        <v>525</v>
      </c>
      <c r="B1845" s="7" t="str">
        <f>VLOOKUP($A1845,'Customer Names'!$A$1:$E$2336,4,FALSE)</f>
        <v xml:space="preserve">  Robert A</v>
      </c>
      <c r="C1845" s="7">
        <f>VLOOKUP($A1845,'Medical Examinations'!$A$1:$P$2336,2,FALSE)</f>
        <v>33.82</v>
      </c>
      <c r="D1845" s="7">
        <f>VLOOKUP($A1845,'Medical Examinations'!$A$1:$P$2336,3,FALSE)</f>
        <v>4.6500000000000004</v>
      </c>
      <c r="E1845" s="7" t="str">
        <f>VLOOKUP($A1845,'Medical Examinations'!$A$1:$P$2336,13,FALSE)</f>
        <v>No</v>
      </c>
      <c r="F1845" s="7" t="str">
        <f>VLOOKUP($A1845,'Medical Examinations'!$A$1:$P$2336,5,FALSE)</f>
        <v>No</v>
      </c>
      <c r="G1845" s="7" t="str">
        <f>VLOOKUP($A1845,'Medical Examinations'!$A$1:$P$2336,6,FALSE)</f>
        <v>No</v>
      </c>
      <c r="H1845" s="7" t="str">
        <f>VLOOKUP($A1845,'Medical Examinations'!$A$1:$P$2336,12,FALSE)</f>
        <v>0</v>
      </c>
      <c r="I1845" s="7" t="str">
        <f>VLOOKUP($A1845,'Medical Examinations'!$A$1:$P$2336,14,FALSE)</f>
        <v>No</v>
      </c>
      <c r="J1845" s="7" t="str">
        <f>VLOOKUP($A1845,'Medical Examinations'!$A$1:$P$2336,15,FALSE)</f>
        <v>Obesity</v>
      </c>
      <c r="K1845" s="7" t="str">
        <f>VLOOKUP($A1845,'Medical Examinations'!$A$1:$P$2336,16,FALSE)</f>
        <v>Normal</v>
      </c>
      <c r="L1845" s="12">
        <f>VLOOKUP($A1845,'Hospitalisation Details'!$A$1:$U$2344,18,FALSE)</f>
        <v>33069</v>
      </c>
      <c r="M1845" s="21">
        <f>VLOOKUP($A1845,'Hospitalisation Details'!$A$1:$U$2344,21,FALSE)</f>
        <v>4462.72</v>
      </c>
      <c r="N1845" s="9" t="str">
        <f>VLOOKUP($A1845,'Hospitalisation Details'!$A$1:$U$2344,14,FALSE)</f>
        <v>tier - 2</v>
      </c>
      <c r="O1845" s="9" t="str">
        <f>VLOOKUP($A1845,'Hospitalisation Details'!$A$1:$U$2344,15,FALSE)</f>
        <v>tier - 3</v>
      </c>
      <c r="P1845" s="9" t="str">
        <f>VLOOKUP($A1845,'Hospitalisation Details'!$A$1:$U$2344,16,FALSE)</f>
        <v>R1012</v>
      </c>
      <c r="Q1845" s="9">
        <f>VLOOKUP($A1845,'Hospitalisation Details'!$A$1:$U$2344,20,FALSE)</f>
        <v>32</v>
      </c>
    </row>
    <row r="1846" spans="1:17" ht="15.75" x14ac:dyDescent="0.25">
      <c r="A1846" s="10" t="s">
        <v>524</v>
      </c>
      <c r="B1846" s="7" t="str">
        <f>VLOOKUP($A1846,'Customer Names'!$A$1:$E$2336,4,FALSE)</f>
        <v xml:space="preserve">  Adam</v>
      </c>
      <c r="C1846" s="7">
        <f>VLOOKUP($A1846,'Medical Examinations'!$A$1:$P$2336,2,FALSE)</f>
        <v>27.835000000000001</v>
      </c>
      <c r="D1846" s="7">
        <f>VLOOKUP($A1846,'Medical Examinations'!$A$1:$P$2336,3,FALSE)</f>
        <v>5.37</v>
      </c>
      <c r="E1846" s="7" t="str">
        <f>VLOOKUP($A1846,'Medical Examinations'!$A$1:$P$2336,13,FALSE)</f>
        <v>No</v>
      </c>
      <c r="F1846" s="7" t="str">
        <f>VLOOKUP($A1846,'Medical Examinations'!$A$1:$P$2336,5,FALSE)</f>
        <v>No</v>
      </c>
      <c r="G1846" s="7" t="str">
        <f>VLOOKUP($A1846,'Medical Examinations'!$A$1:$P$2336,6,FALSE)</f>
        <v>No</v>
      </c>
      <c r="H1846" s="7" t="str">
        <f>VLOOKUP($A1846,'Medical Examinations'!$A$1:$P$2336,12,FALSE)</f>
        <v>0</v>
      </c>
      <c r="I1846" s="7" t="str">
        <f>VLOOKUP($A1846,'Medical Examinations'!$A$1:$P$2336,14,FALSE)</f>
        <v>No</v>
      </c>
      <c r="J1846" s="7" t="str">
        <f>VLOOKUP($A1846,'Medical Examinations'!$A$1:$P$2336,15,FALSE)</f>
        <v>Over weight</v>
      </c>
      <c r="K1846" s="7" t="str">
        <f>VLOOKUP($A1846,'Medical Examinations'!$A$1:$P$2336,16,FALSE)</f>
        <v>Normal</v>
      </c>
      <c r="L1846" s="12">
        <f>VLOOKUP($A1846,'Hospitalisation Details'!$A$1:$U$2344,18,FALSE)</f>
        <v>33093</v>
      </c>
      <c r="M1846" s="21">
        <f>VLOOKUP($A1846,'Hospitalisation Details'!$A$1:$U$2344,21,FALSE)</f>
        <v>4454.3999999999996</v>
      </c>
      <c r="N1846" s="9" t="str">
        <f>VLOOKUP($A1846,'Hospitalisation Details'!$A$1:$U$2344,14,FALSE)</f>
        <v>tier - 2</v>
      </c>
      <c r="O1846" s="9" t="str">
        <f>VLOOKUP($A1846,'Hospitalisation Details'!$A$1:$U$2344,15,FALSE)</f>
        <v>tier - 3</v>
      </c>
      <c r="P1846" s="9" t="str">
        <f>VLOOKUP($A1846,'Hospitalisation Details'!$A$1:$U$2344,16,FALSE)</f>
        <v>R1012</v>
      </c>
      <c r="Q1846" s="9">
        <f>VLOOKUP($A1846,'Hospitalisation Details'!$A$1:$U$2344,20,FALSE)</f>
        <v>32</v>
      </c>
    </row>
    <row r="1847" spans="1:17" ht="15.75" x14ac:dyDescent="0.25">
      <c r="A1847" s="10" t="s">
        <v>523</v>
      </c>
      <c r="B1847" s="7" t="str">
        <f>VLOOKUP($A1847,'Customer Names'!$A$1:$E$2336,4,FALSE)</f>
        <v xml:space="preserve">  Yemane Adhane</v>
      </c>
      <c r="C1847" s="7">
        <f>VLOOKUP($A1847,'Medical Examinations'!$A$1:$P$2336,2,FALSE)</f>
        <v>33</v>
      </c>
      <c r="D1847" s="7">
        <f>VLOOKUP($A1847,'Medical Examinations'!$A$1:$P$2336,3,FALSE)</f>
        <v>5.39</v>
      </c>
      <c r="E1847" s="7" t="str">
        <f>VLOOKUP($A1847,'Medical Examinations'!$A$1:$P$2336,13,FALSE)</f>
        <v>No</v>
      </c>
      <c r="F1847" s="7" t="str">
        <f>VLOOKUP($A1847,'Medical Examinations'!$A$1:$P$2336,5,FALSE)</f>
        <v>No</v>
      </c>
      <c r="G1847" s="7" t="str">
        <f>VLOOKUP($A1847,'Medical Examinations'!$A$1:$P$2336,6,FALSE)</f>
        <v>No</v>
      </c>
      <c r="H1847" s="7" t="str">
        <f>VLOOKUP($A1847,'Medical Examinations'!$A$1:$P$2336,12,FALSE)</f>
        <v>0</v>
      </c>
      <c r="I1847" s="7" t="str">
        <f>VLOOKUP($A1847,'Medical Examinations'!$A$1:$P$2336,14,FALSE)</f>
        <v>No</v>
      </c>
      <c r="J1847" s="7" t="str">
        <f>VLOOKUP($A1847,'Medical Examinations'!$A$1:$P$2336,15,FALSE)</f>
        <v>Obesity</v>
      </c>
      <c r="K1847" s="7" t="str">
        <f>VLOOKUP($A1847,'Medical Examinations'!$A$1:$P$2336,16,FALSE)</f>
        <v>Normal</v>
      </c>
      <c r="L1847" s="12">
        <f>VLOOKUP($A1847,'Hospitalisation Details'!$A$1:$U$2344,18,FALSE)</f>
        <v>34513</v>
      </c>
      <c r="M1847" s="21">
        <f>VLOOKUP($A1847,'Hospitalisation Details'!$A$1:$U$2344,21,FALSE)</f>
        <v>4449.46</v>
      </c>
      <c r="N1847" s="9" t="str">
        <f>VLOOKUP($A1847,'Hospitalisation Details'!$A$1:$U$2344,14,FALSE)</f>
        <v>tier - 1</v>
      </c>
      <c r="O1847" s="9" t="str">
        <f>VLOOKUP($A1847,'Hospitalisation Details'!$A$1:$U$2344,15,FALSE)</f>
        <v>tier - 2</v>
      </c>
      <c r="P1847" s="9" t="str">
        <f>VLOOKUP($A1847,'Hospitalisation Details'!$A$1:$U$2344,16,FALSE)</f>
        <v>R1013</v>
      </c>
      <c r="Q1847" s="9">
        <f>VLOOKUP($A1847,'Hospitalisation Details'!$A$1:$U$2344,20,FALSE)</f>
        <v>28</v>
      </c>
    </row>
    <row r="1848" spans="1:17" ht="15.75" x14ac:dyDescent="0.25">
      <c r="A1848" s="10" t="s">
        <v>522</v>
      </c>
      <c r="B1848" s="7" t="str">
        <f>VLOOKUP($A1848,'Customer Names'!$A$1:$E$2336,4,FALSE)</f>
        <v xml:space="preserve">  Jesse A</v>
      </c>
      <c r="C1848" s="7">
        <f>VLOOKUP($A1848,'Medical Examinations'!$A$1:$P$2336,2,FALSE)</f>
        <v>26.885000000000002</v>
      </c>
      <c r="D1848" s="7">
        <f>VLOOKUP($A1848,'Medical Examinations'!$A$1:$P$2336,3,FALSE)</f>
        <v>5.86</v>
      </c>
      <c r="E1848" s="7" t="str">
        <f>VLOOKUP($A1848,'Medical Examinations'!$A$1:$P$2336,13,FALSE)</f>
        <v>No</v>
      </c>
      <c r="F1848" s="7" t="str">
        <f>VLOOKUP($A1848,'Medical Examinations'!$A$1:$P$2336,5,FALSE)</f>
        <v>No</v>
      </c>
      <c r="G1848" s="7" t="str">
        <f>VLOOKUP($A1848,'Medical Examinations'!$A$1:$P$2336,6,FALSE)</f>
        <v>No</v>
      </c>
      <c r="H1848" s="7" t="str">
        <f>VLOOKUP($A1848,'Medical Examinations'!$A$1:$P$2336,12,FALSE)</f>
        <v>0</v>
      </c>
      <c r="I1848" s="7" t="str">
        <f>VLOOKUP($A1848,'Medical Examinations'!$A$1:$P$2336,14,FALSE)</f>
        <v>No</v>
      </c>
      <c r="J1848" s="7" t="str">
        <f>VLOOKUP($A1848,'Medical Examinations'!$A$1:$P$2336,15,FALSE)</f>
        <v>Over weight</v>
      </c>
      <c r="K1848" s="7" t="str">
        <f>VLOOKUP($A1848,'Medical Examinations'!$A$1:$P$2336,16,FALSE)</f>
        <v>Prediabetes</v>
      </c>
      <c r="L1848" s="12">
        <f>VLOOKUP($A1848,'Hospitalisation Details'!$A$1:$U$2344,18,FALSE)</f>
        <v>33484</v>
      </c>
      <c r="M1848" s="21">
        <f>VLOOKUP($A1848,'Hospitalisation Details'!$A$1:$U$2344,21,FALSE)</f>
        <v>4441.21</v>
      </c>
      <c r="N1848" s="9" t="str">
        <f>VLOOKUP($A1848,'Hospitalisation Details'!$A$1:$U$2344,14,FALSE)</f>
        <v>tier - 1</v>
      </c>
      <c r="O1848" s="9" t="str">
        <f>VLOOKUP($A1848,'Hospitalisation Details'!$A$1:$U$2344,15,FALSE)</f>
        <v>tier - 2</v>
      </c>
      <c r="P1848" s="9" t="str">
        <f>VLOOKUP($A1848,'Hospitalisation Details'!$A$1:$U$2344,16,FALSE)</f>
        <v>R1014</v>
      </c>
      <c r="Q1848" s="9">
        <f>VLOOKUP($A1848,'Hospitalisation Details'!$A$1:$U$2344,20,FALSE)</f>
        <v>31</v>
      </c>
    </row>
    <row r="1849" spans="1:17" ht="15.75" x14ac:dyDescent="0.25">
      <c r="A1849" s="10" t="s">
        <v>521</v>
      </c>
      <c r="B1849" s="7" t="str">
        <f>VLOOKUP($A1849,'Customer Names'!$A$1:$E$2336,4,FALSE)</f>
        <v xml:space="preserve">  Bird</v>
      </c>
      <c r="C1849" s="7">
        <f>VLOOKUP($A1849,'Medical Examinations'!$A$1:$P$2336,2,FALSE)</f>
        <v>29.26</v>
      </c>
      <c r="D1849" s="7">
        <f>VLOOKUP($A1849,'Medical Examinations'!$A$1:$P$2336,3,FALSE)</f>
        <v>4.4400000000000004</v>
      </c>
      <c r="E1849" s="7" t="str">
        <f>VLOOKUP($A1849,'Medical Examinations'!$A$1:$P$2336,13,FALSE)</f>
        <v>No</v>
      </c>
      <c r="F1849" s="7" t="str">
        <f>VLOOKUP($A1849,'Medical Examinations'!$A$1:$P$2336,5,FALSE)</f>
        <v>No</v>
      </c>
      <c r="G1849" s="7" t="str">
        <f>VLOOKUP($A1849,'Medical Examinations'!$A$1:$P$2336,6,FALSE)</f>
        <v>No</v>
      </c>
      <c r="H1849" s="7" t="str">
        <f>VLOOKUP($A1849,'Medical Examinations'!$A$1:$P$2336,12,FALSE)</f>
        <v>0</v>
      </c>
      <c r="I1849" s="7" t="str">
        <f>VLOOKUP($A1849,'Medical Examinations'!$A$1:$P$2336,14,FALSE)</f>
        <v>No</v>
      </c>
      <c r="J1849" s="7" t="str">
        <f>VLOOKUP($A1849,'Medical Examinations'!$A$1:$P$2336,15,FALSE)</f>
        <v>Over weight</v>
      </c>
      <c r="K1849" s="7" t="str">
        <f>VLOOKUP($A1849,'Medical Examinations'!$A$1:$P$2336,16,FALSE)</f>
        <v>Normal</v>
      </c>
      <c r="L1849" s="12">
        <f>VLOOKUP($A1849,'Hospitalisation Details'!$A$1:$U$2344,18,FALSE)</f>
        <v>34631</v>
      </c>
      <c r="M1849" s="21">
        <f>VLOOKUP($A1849,'Hospitalisation Details'!$A$1:$U$2344,21,FALSE)</f>
        <v>4438.26</v>
      </c>
      <c r="N1849" s="9" t="str">
        <f>VLOOKUP($A1849,'Hospitalisation Details'!$A$1:$U$2344,14,FALSE)</f>
        <v>tier - 2</v>
      </c>
      <c r="O1849" s="9" t="str">
        <f>VLOOKUP($A1849,'Hospitalisation Details'!$A$1:$U$2344,15,FALSE)</f>
        <v>tier - 3</v>
      </c>
      <c r="P1849" s="9" t="str">
        <f>VLOOKUP($A1849,'Hospitalisation Details'!$A$1:$U$2344,16,FALSE)</f>
        <v>R1017</v>
      </c>
      <c r="Q1849" s="9">
        <f>VLOOKUP($A1849,'Hospitalisation Details'!$A$1:$U$2344,20,FALSE)</f>
        <v>28</v>
      </c>
    </row>
    <row r="1850" spans="1:17" ht="15.75" x14ac:dyDescent="0.25">
      <c r="A1850" s="10" t="s">
        <v>520</v>
      </c>
      <c r="B1850" s="7" t="str">
        <f>VLOOKUP($A1850,'Customer Names'!$A$1:$E$2336,4,FALSE)</f>
        <v xml:space="preserve">  Patrick M</v>
      </c>
      <c r="C1850" s="7">
        <f>VLOOKUP($A1850,'Medical Examinations'!$A$1:$P$2336,2,FALSE)</f>
        <v>26.98</v>
      </c>
      <c r="D1850" s="7">
        <f>VLOOKUP($A1850,'Medical Examinations'!$A$1:$P$2336,3,FALSE)</f>
        <v>4.41</v>
      </c>
      <c r="E1850" s="7" t="str">
        <f>VLOOKUP($A1850,'Medical Examinations'!$A$1:$P$2336,13,FALSE)</f>
        <v>No</v>
      </c>
      <c r="F1850" s="7" t="str">
        <f>VLOOKUP($A1850,'Medical Examinations'!$A$1:$P$2336,5,FALSE)</f>
        <v>No</v>
      </c>
      <c r="G1850" s="7" t="str">
        <f>VLOOKUP($A1850,'Medical Examinations'!$A$1:$P$2336,6,FALSE)</f>
        <v>No</v>
      </c>
      <c r="H1850" s="7" t="str">
        <f>VLOOKUP($A1850,'Medical Examinations'!$A$1:$P$2336,12,FALSE)</f>
        <v>0</v>
      </c>
      <c r="I1850" s="7" t="str">
        <f>VLOOKUP($A1850,'Medical Examinations'!$A$1:$P$2336,14,FALSE)</f>
        <v>No</v>
      </c>
      <c r="J1850" s="7" t="str">
        <f>VLOOKUP($A1850,'Medical Examinations'!$A$1:$P$2336,15,FALSE)</f>
        <v>Over weight</v>
      </c>
      <c r="K1850" s="7" t="str">
        <f>VLOOKUP($A1850,'Medical Examinations'!$A$1:$P$2336,16,FALSE)</f>
        <v>Normal</v>
      </c>
      <c r="L1850" s="12">
        <f>VLOOKUP($A1850,'Hospitalisation Details'!$A$1:$U$2344,18,FALSE)</f>
        <v>34615</v>
      </c>
      <c r="M1850" s="21">
        <f>VLOOKUP($A1850,'Hospitalisation Details'!$A$1:$U$2344,21,FALSE)</f>
        <v>4435.09</v>
      </c>
      <c r="N1850" s="9" t="str">
        <f>VLOOKUP($A1850,'Hospitalisation Details'!$A$1:$U$2344,14,FALSE)</f>
        <v>tier - 3</v>
      </c>
      <c r="O1850" s="9" t="str">
        <f>VLOOKUP($A1850,'Hospitalisation Details'!$A$1:$U$2344,15,FALSE)</f>
        <v>tier - 2</v>
      </c>
      <c r="P1850" s="9" t="str">
        <f>VLOOKUP($A1850,'Hospitalisation Details'!$A$1:$U$2344,16,FALSE)</f>
        <v>R1016</v>
      </c>
      <c r="Q1850" s="9">
        <f>VLOOKUP($A1850,'Hospitalisation Details'!$A$1:$U$2344,20,FALSE)</f>
        <v>28</v>
      </c>
    </row>
    <row r="1851" spans="1:17" ht="15.75" x14ac:dyDescent="0.25">
      <c r="A1851" s="10" t="s">
        <v>519</v>
      </c>
      <c r="B1851" s="7" t="str">
        <f>VLOOKUP($A1851,'Customer Names'!$A$1:$E$2336,4,FALSE)</f>
        <v xml:space="preserve">  Kyle</v>
      </c>
      <c r="C1851" s="7">
        <f>VLOOKUP($A1851,'Medical Examinations'!$A$1:$P$2336,2,FALSE)</f>
        <v>32.11</v>
      </c>
      <c r="D1851" s="7">
        <f>VLOOKUP($A1851,'Medical Examinations'!$A$1:$P$2336,3,FALSE)</f>
        <v>5.19</v>
      </c>
      <c r="E1851" s="7" t="str">
        <f>VLOOKUP($A1851,'Medical Examinations'!$A$1:$P$2336,13,FALSE)</f>
        <v>No</v>
      </c>
      <c r="F1851" s="7" t="str">
        <f>VLOOKUP($A1851,'Medical Examinations'!$A$1:$P$2336,5,FALSE)</f>
        <v>No</v>
      </c>
      <c r="G1851" s="7" t="str">
        <f>VLOOKUP($A1851,'Medical Examinations'!$A$1:$P$2336,6,FALSE)</f>
        <v>Yes</v>
      </c>
      <c r="H1851" s="7">
        <f>VLOOKUP($A1851,'Medical Examinations'!$A$1:$P$2336,12,FALSE)</f>
        <v>1</v>
      </c>
      <c r="I1851" s="7" t="str">
        <f>VLOOKUP($A1851,'Medical Examinations'!$A$1:$P$2336,14,FALSE)</f>
        <v>No</v>
      </c>
      <c r="J1851" s="7" t="str">
        <f>VLOOKUP($A1851,'Medical Examinations'!$A$1:$P$2336,15,FALSE)</f>
        <v>Obesity</v>
      </c>
      <c r="K1851" s="7" t="str">
        <f>VLOOKUP($A1851,'Medical Examinations'!$A$1:$P$2336,16,FALSE)</f>
        <v>Normal</v>
      </c>
      <c r="L1851" s="12">
        <f>VLOOKUP($A1851,'Hospitalisation Details'!$A$1:$U$2344,18,FALSE)</f>
        <v>34326</v>
      </c>
      <c r="M1851" s="21">
        <f>VLOOKUP($A1851,'Hospitalisation Details'!$A$1:$U$2344,21,FALSE)</f>
        <v>4433.92</v>
      </c>
      <c r="N1851" s="9" t="str">
        <f>VLOOKUP($A1851,'Hospitalisation Details'!$A$1:$U$2344,14,FALSE)</f>
        <v>tier - 2</v>
      </c>
      <c r="O1851" s="9" t="str">
        <f>VLOOKUP($A1851,'Hospitalisation Details'!$A$1:$U$2344,15,FALSE)</f>
        <v>tier - 2</v>
      </c>
      <c r="P1851" s="9" t="str">
        <f>VLOOKUP($A1851,'Hospitalisation Details'!$A$1:$U$2344,16,FALSE)</f>
        <v>R1012</v>
      </c>
      <c r="Q1851" s="9">
        <f>VLOOKUP($A1851,'Hospitalisation Details'!$A$1:$U$2344,20,FALSE)</f>
        <v>29</v>
      </c>
    </row>
    <row r="1852" spans="1:17" ht="15.75" x14ac:dyDescent="0.25">
      <c r="A1852" s="10" t="s">
        <v>518</v>
      </c>
      <c r="B1852" s="7" t="str">
        <f>VLOOKUP($A1852,'Customer Names'!$A$1:$E$2336,4,FALSE)</f>
        <v xml:space="preserve">  Ryan</v>
      </c>
      <c r="C1852" s="7">
        <f>VLOOKUP($A1852,'Medical Examinations'!$A$1:$P$2336,2,FALSE)</f>
        <v>31.73</v>
      </c>
      <c r="D1852" s="7">
        <f>VLOOKUP($A1852,'Medical Examinations'!$A$1:$P$2336,3,FALSE)</f>
        <v>5.16</v>
      </c>
      <c r="E1852" s="7" t="str">
        <f>VLOOKUP($A1852,'Medical Examinations'!$A$1:$P$2336,13,FALSE)</f>
        <v>No</v>
      </c>
      <c r="F1852" s="7" t="str">
        <f>VLOOKUP($A1852,'Medical Examinations'!$A$1:$P$2336,5,FALSE)</f>
        <v>No</v>
      </c>
      <c r="G1852" s="7" t="str">
        <f>VLOOKUP($A1852,'Medical Examinations'!$A$1:$P$2336,6,FALSE)</f>
        <v>Yes</v>
      </c>
      <c r="H1852" s="7">
        <f>VLOOKUP($A1852,'Medical Examinations'!$A$1:$P$2336,12,FALSE)</f>
        <v>1</v>
      </c>
      <c r="I1852" s="7" t="str">
        <f>VLOOKUP($A1852,'Medical Examinations'!$A$1:$P$2336,14,FALSE)</f>
        <v>No</v>
      </c>
      <c r="J1852" s="7" t="str">
        <f>VLOOKUP($A1852,'Medical Examinations'!$A$1:$P$2336,15,FALSE)</f>
        <v>Obesity</v>
      </c>
      <c r="K1852" s="7" t="str">
        <f>VLOOKUP($A1852,'Medical Examinations'!$A$1:$P$2336,16,FALSE)</f>
        <v>Normal</v>
      </c>
      <c r="L1852" s="12">
        <f>VLOOKUP($A1852,'Hospitalisation Details'!$A$1:$U$2344,18,FALSE)</f>
        <v>34216</v>
      </c>
      <c r="M1852" s="21">
        <f>VLOOKUP($A1852,'Hospitalisation Details'!$A$1:$U$2344,21,FALSE)</f>
        <v>4433.3900000000003</v>
      </c>
      <c r="N1852" s="9" t="str">
        <f>VLOOKUP($A1852,'Hospitalisation Details'!$A$1:$U$2344,14,FALSE)</f>
        <v>tier - 2</v>
      </c>
      <c r="O1852" s="9" t="str">
        <f>VLOOKUP($A1852,'Hospitalisation Details'!$A$1:$U$2344,15,FALSE)</f>
        <v>tier - 3</v>
      </c>
      <c r="P1852" s="9" t="str">
        <f>VLOOKUP($A1852,'Hospitalisation Details'!$A$1:$U$2344,16,FALSE)</f>
        <v>R1012</v>
      </c>
      <c r="Q1852" s="9">
        <f>VLOOKUP($A1852,'Hospitalisation Details'!$A$1:$U$2344,20,FALSE)</f>
        <v>29</v>
      </c>
    </row>
    <row r="1853" spans="1:17" ht="15.75" x14ac:dyDescent="0.25">
      <c r="A1853" s="10" t="s">
        <v>517</v>
      </c>
      <c r="B1853" s="7" t="str">
        <f>VLOOKUP($A1853,'Customer Names'!$A$1:$E$2336,4,FALSE)</f>
        <v xml:space="preserve">  Yuri</v>
      </c>
      <c r="C1853" s="7">
        <f>VLOOKUP($A1853,'Medical Examinations'!$A$1:$P$2336,2,FALSE)</f>
        <v>22.515000000000001</v>
      </c>
      <c r="D1853" s="7">
        <f>VLOOKUP($A1853,'Medical Examinations'!$A$1:$P$2336,3,FALSE)</f>
        <v>4.24</v>
      </c>
      <c r="E1853" s="7" t="str">
        <f>VLOOKUP($A1853,'Medical Examinations'!$A$1:$P$2336,13,FALSE)</f>
        <v>No</v>
      </c>
      <c r="F1853" s="7" t="str">
        <f>VLOOKUP($A1853,'Medical Examinations'!$A$1:$P$2336,5,FALSE)</f>
        <v>No</v>
      </c>
      <c r="G1853" s="7" t="str">
        <f>VLOOKUP($A1853,'Medical Examinations'!$A$1:$P$2336,6,FALSE)</f>
        <v>No</v>
      </c>
      <c r="H1853" s="7" t="str">
        <f>VLOOKUP($A1853,'Medical Examinations'!$A$1:$P$2336,12,FALSE)</f>
        <v>0</v>
      </c>
      <c r="I1853" s="7" t="str">
        <f>VLOOKUP($A1853,'Medical Examinations'!$A$1:$P$2336,14,FALSE)</f>
        <v>No</v>
      </c>
      <c r="J1853" s="7" t="str">
        <f>VLOOKUP($A1853,'Medical Examinations'!$A$1:$P$2336,15,FALSE)</f>
        <v>Normal weight</v>
      </c>
      <c r="K1853" s="7" t="str">
        <f>VLOOKUP($A1853,'Medical Examinations'!$A$1:$P$2336,16,FALSE)</f>
        <v>Normal</v>
      </c>
      <c r="L1853" s="12">
        <f>VLOOKUP($A1853,'Hospitalisation Details'!$A$1:$U$2344,18,FALSE)</f>
        <v>34697</v>
      </c>
      <c r="M1853" s="21">
        <f>VLOOKUP($A1853,'Hospitalisation Details'!$A$1:$U$2344,21,FALSE)</f>
        <v>4428.8900000000003</v>
      </c>
      <c r="N1853" s="9" t="str">
        <f>VLOOKUP($A1853,'Hospitalisation Details'!$A$1:$U$2344,14,FALSE)</f>
        <v>tier - 3</v>
      </c>
      <c r="O1853" s="9" t="str">
        <f>VLOOKUP($A1853,'Hospitalisation Details'!$A$1:$U$2344,15,FALSE)</f>
        <v>tier - 1</v>
      </c>
      <c r="P1853" s="9" t="str">
        <f>VLOOKUP($A1853,'Hospitalisation Details'!$A$1:$U$2344,16,FALSE)</f>
        <v>R1017</v>
      </c>
      <c r="Q1853" s="9">
        <f>VLOOKUP($A1853,'Hospitalisation Details'!$A$1:$U$2344,20,FALSE)</f>
        <v>28</v>
      </c>
    </row>
    <row r="1854" spans="1:17" ht="15.75" x14ac:dyDescent="0.25">
      <c r="A1854" s="10" t="s">
        <v>515</v>
      </c>
      <c r="B1854" s="7" t="str">
        <f>VLOOKUP($A1854,'Customer Names'!$A$1:$E$2336,4,FALSE)</f>
        <v xml:space="preserve">  Ryan</v>
      </c>
      <c r="C1854" s="7">
        <f>VLOOKUP($A1854,'Medical Examinations'!$A$1:$P$2336,2,FALSE)</f>
        <v>25.9</v>
      </c>
      <c r="D1854" s="7">
        <f>VLOOKUP($A1854,'Medical Examinations'!$A$1:$P$2336,3,FALSE)</f>
        <v>5.45</v>
      </c>
      <c r="E1854" s="7" t="str">
        <f>VLOOKUP($A1854,'Medical Examinations'!$A$1:$P$2336,13,FALSE)</f>
        <v>No</v>
      </c>
      <c r="F1854" s="7" t="str">
        <f>VLOOKUP($A1854,'Medical Examinations'!$A$1:$P$2336,5,FALSE)</f>
        <v>No</v>
      </c>
      <c r="G1854" s="7" t="str">
        <f>VLOOKUP($A1854,'Medical Examinations'!$A$1:$P$2336,6,FALSE)</f>
        <v>No</v>
      </c>
      <c r="H1854" s="7">
        <f>VLOOKUP($A1854,'Medical Examinations'!$A$1:$P$2336,12,FALSE)</f>
        <v>1</v>
      </c>
      <c r="I1854" s="7" t="str">
        <f>VLOOKUP($A1854,'Medical Examinations'!$A$1:$P$2336,14,FALSE)</f>
        <v>No</v>
      </c>
      <c r="J1854" s="7" t="str">
        <f>VLOOKUP($A1854,'Medical Examinations'!$A$1:$P$2336,15,FALSE)</f>
        <v>Over weight</v>
      </c>
      <c r="K1854" s="7" t="str">
        <f>VLOOKUP($A1854,'Medical Examinations'!$A$1:$P$2336,16,FALSE)</f>
        <v>Normal</v>
      </c>
      <c r="L1854" s="12">
        <f>VLOOKUP($A1854,'Hospitalisation Details'!$A$1:$U$2344,18,FALSE)</f>
        <v>33831</v>
      </c>
      <c r="M1854" s="21">
        <f>VLOOKUP($A1854,'Hospitalisation Details'!$A$1:$U$2344,21,FALSE)</f>
        <v>4420.95</v>
      </c>
      <c r="N1854" s="9" t="str">
        <f>VLOOKUP($A1854,'Hospitalisation Details'!$A$1:$U$2344,14,FALSE)</f>
        <v>tier - 2</v>
      </c>
      <c r="O1854" s="9" t="str">
        <f>VLOOKUP($A1854,'Hospitalisation Details'!$A$1:$U$2344,15,FALSE)</f>
        <v>tier - 3</v>
      </c>
      <c r="P1854" s="9" t="str">
        <f>VLOOKUP($A1854,'Hospitalisation Details'!$A$1:$U$2344,16,FALSE)</f>
        <v>R1020</v>
      </c>
      <c r="Q1854" s="9">
        <f>VLOOKUP($A1854,'Hospitalisation Details'!$A$1:$U$2344,20,FALSE)</f>
        <v>30</v>
      </c>
    </row>
    <row r="1855" spans="1:17" ht="15.75" x14ac:dyDescent="0.25">
      <c r="A1855" s="10" t="s">
        <v>514</v>
      </c>
      <c r="B1855" s="7" t="str">
        <f>VLOOKUP($A1855,'Customer Names'!$A$1:$E$2336,4,FALSE)</f>
        <v xml:space="preserve">  Debbie</v>
      </c>
      <c r="C1855" s="7">
        <f>VLOOKUP($A1855,'Medical Examinations'!$A$1:$P$2336,2,FALSE)</f>
        <v>27.72</v>
      </c>
      <c r="D1855" s="7">
        <f>VLOOKUP($A1855,'Medical Examinations'!$A$1:$P$2336,3,FALSE)</f>
        <v>5.03</v>
      </c>
      <c r="E1855" s="7" t="str">
        <f>VLOOKUP($A1855,'Medical Examinations'!$A$1:$P$2336,13,FALSE)</f>
        <v>Yes</v>
      </c>
      <c r="F1855" s="7" t="str">
        <f>VLOOKUP($A1855,'Medical Examinations'!$A$1:$P$2336,5,FALSE)</f>
        <v>No</v>
      </c>
      <c r="G1855" s="7" t="str">
        <f>VLOOKUP($A1855,'Medical Examinations'!$A$1:$P$2336,6,FALSE)</f>
        <v>No</v>
      </c>
      <c r="H1855" s="7">
        <f>VLOOKUP($A1855,'Medical Examinations'!$A$1:$P$2336,12,FALSE)</f>
        <v>1</v>
      </c>
      <c r="I1855" s="7" t="str">
        <f>VLOOKUP($A1855,'Medical Examinations'!$A$1:$P$2336,14,FALSE)</f>
        <v>No</v>
      </c>
      <c r="J1855" s="7" t="str">
        <f>VLOOKUP($A1855,'Medical Examinations'!$A$1:$P$2336,15,FALSE)</f>
        <v>Over weight</v>
      </c>
      <c r="K1855" s="7" t="str">
        <f>VLOOKUP($A1855,'Medical Examinations'!$A$1:$P$2336,16,FALSE)</f>
        <v>Normal</v>
      </c>
      <c r="L1855" s="12">
        <f>VLOOKUP($A1855,'Hospitalisation Details'!$A$1:$U$2344,18,FALSE)</f>
        <v>32402</v>
      </c>
      <c r="M1855" s="21">
        <f>VLOOKUP($A1855,'Hospitalisation Details'!$A$1:$U$2344,21,FALSE)</f>
        <v>4415.16</v>
      </c>
      <c r="N1855" s="9" t="str">
        <f>VLOOKUP($A1855,'Hospitalisation Details'!$A$1:$U$2344,14,FALSE)</f>
        <v>tier - 2</v>
      </c>
      <c r="O1855" s="9" t="str">
        <f>VLOOKUP($A1855,'Hospitalisation Details'!$A$1:$U$2344,15,FALSE)</f>
        <v>tier - 1</v>
      </c>
      <c r="P1855" s="9" t="str">
        <f>VLOOKUP($A1855,'Hospitalisation Details'!$A$1:$U$2344,16,FALSE)</f>
        <v>R1013</v>
      </c>
      <c r="Q1855" s="9">
        <f>VLOOKUP($A1855,'Hospitalisation Details'!$A$1:$U$2344,20,FALSE)</f>
        <v>34</v>
      </c>
    </row>
    <row r="1856" spans="1:17" ht="15.75" x14ac:dyDescent="0.25">
      <c r="A1856" s="10" t="s">
        <v>513</v>
      </c>
      <c r="B1856" s="7" t="str">
        <f>VLOOKUP($A1856,'Customer Names'!$A$1:$E$2336,4,FALSE)</f>
        <v xml:space="preserve">  Mark D</v>
      </c>
      <c r="C1856" s="7">
        <f>VLOOKUP($A1856,'Medical Examinations'!$A$1:$P$2336,2,FALSE)</f>
        <v>31.5</v>
      </c>
      <c r="D1856" s="7">
        <f>VLOOKUP($A1856,'Medical Examinations'!$A$1:$P$2336,3,FALSE)</f>
        <v>9.6199999999999992</v>
      </c>
      <c r="E1856" s="7" t="str">
        <f>VLOOKUP($A1856,'Medical Examinations'!$A$1:$P$2336,13,FALSE)</f>
        <v>Yes</v>
      </c>
      <c r="F1856" s="7" t="str">
        <f>VLOOKUP($A1856,'Medical Examinations'!$A$1:$P$2336,5,FALSE)</f>
        <v>No</v>
      </c>
      <c r="G1856" s="7" t="str">
        <f>VLOOKUP($A1856,'Medical Examinations'!$A$1:$P$2336,6,FALSE)</f>
        <v>No</v>
      </c>
      <c r="H1856" s="7">
        <f>VLOOKUP($A1856,'Medical Examinations'!$A$1:$P$2336,12,FALSE)</f>
        <v>1</v>
      </c>
      <c r="I1856" s="7" t="str">
        <f>VLOOKUP($A1856,'Medical Examinations'!$A$1:$P$2336,14,FALSE)</f>
        <v>No</v>
      </c>
      <c r="J1856" s="7" t="str">
        <f>VLOOKUP($A1856,'Medical Examinations'!$A$1:$P$2336,15,FALSE)</f>
        <v>Obesity</v>
      </c>
      <c r="K1856" s="7" t="str">
        <f>VLOOKUP($A1856,'Medical Examinations'!$A$1:$P$2336,16,FALSE)</f>
        <v>Diabetes</v>
      </c>
      <c r="L1856" s="12">
        <f>VLOOKUP($A1856,'Hospitalisation Details'!$A$1:$U$2344,18,FALSE)</f>
        <v>31606</v>
      </c>
      <c r="M1856" s="21">
        <f>VLOOKUP($A1856,'Hospitalisation Details'!$A$1:$U$2344,21,FALSE)</f>
        <v>4402.2299999999996</v>
      </c>
      <c r="N1856" s="9" t="str">
        <f>VLOOKUP($A1856,'Hospitalisation Details'!$A$1:$U$2344,14,FALSE)</f>
        <v>tier - 2</v>
      </c>
      <c r="O1856" s="9" t="str">
        <f>VLOOKUP($A1856,'Hospitalisation Details'!$A$1:$U$2344,15,FALSE)</f>
        <v>tier - 2</v>
      </c>
      <c r="P1856" s="9" t="str">
        <f>VLOOKUP($A1856,'Hospitalisation Details'!$A$1:$U$2344,16,FALSE)</f>
        <v>R1011</v>
      </c>
      <c r="Q1856" s="9">
        <f>VLOOKUP($A1856,'Hospitalisation Details'!$A$1:$U$2344,20,FALSE)</f>
        <v>36</v>
      </c>
    </row>
    <row r="1857" spans="1:17" ht="15.75" x14ac:dyDescent="0.25">
      <c r="A1857" s="10" t="s">
        <v>512</v>
      </c>
      <c r="B1857" s="7" t="str">
        <f>VLOOKUP($A1857,'Customer Names'!$A$1:$E$2336,4,FALSE)</f>
        <v xml:space="preserve">  Christopher</v>
      </c>
      <c r="C1857" s="7">
        <f>VLOOKUP($A1857,'Medical Examinations'!$A$1:$P$2336,2,FALSE)</f>
        <v>29.7</v>
      </c>
      <c r="D1857" s="7">
        <f>VLOOKUP($A1857,'Medical Examinations'!$A$1:$P$2336,3,FALSE)</f>
        <v>6.77</v>
      </c>
      <c r="E1857" s="7" t="str">
        <f>VLOOKUP($A1857,'Medical Examinations'!$A$1:$P$2336,13,FALSE)</f>
        <v>Yes</v>
      </c>
      <c r="F1857" s="7" t="str">
        <f>VLOOKUP($A1857,'Medical Examinations'!$A$1:$P$2336,5,FALSE)</f>
        <v>No</v>
      </c>
      <c r="G1857" s="7" t="str">
        <f>VLOOKUP($A1857,'Medical Examinations'!$A$1:$P$2336,6,FALSE)</f>
        <v>No</v>
      </c>
      <c r="H1857" s="7">
        <f>VLOOKUP($A1857,'Medical Examinations'!$A$1:$P$2336,12,FALSE)</f>
        <v>1</v>
      </c>
      <c r="I1857" s="7" t="str">
        <f>VLOOKUP($A1857,'Medical Examinations'!$A$1:$P$2336,14,FALSE)</f>
        <v>No</v>
      </c>
      <c r="J1857" s="7" t="str">
        <f>VLOOKUP($A1857,'Medical Examinations'!$A$1:$P$2336,15,FALSE)</f>
        <v>Over weight</v>
      </c>
      <c r="K1857" s="7" t="str">
        <f>VLOOKUP($A1857,'Medical Examinations'!$A$1:$P$2336,16,FALSE)</f>
        <v>Diabetes</v>
      </c>
      <c r="L1857" s="12">
        <f>VLOOKUP($A1857,'Hospitalisation Details'!$A$1:$U$2344,18,FALSE)</f>
        <v>31635</v>
      </c>
      <c r="M1857" s="21">
        <f>VLOOKUP($A1857,'Hospitalisation Details'!$A$1:$U$2344,21,FALSE)</f>
        <v>4399.7299999999996</v>
      </c>
      <c r="N1857" s="9" t="str">
        <f>VLOOKUP($A1857,'Hospitalisation Details'!$A$1:$U$2344,14,FALSE)</f>
        <v>tier - 3</v>
      </c>
      <c r="O1857" s="9" t="str">
        <f>VLOOKUP($A1857,'Hospitalisation Details'!$A$1:$U$2344,15,FALSE)</f>
        <v>tier - 2</v>
      </c>
      <c r="P1857" s="9" t="str">
        <f>VLOOKUP($A1857,'Hospitalisation Details'!$A$1:$U$2344,16,FALSE)</f>
        <v>R1013</v>
      </c>
      <c r="Q1857" s="9">
        <f>VLOOKUP($A1857,'Hospitalisation Details'!$A$1:$U$2344,20,FALSE)</f>
        <v>36</v>
      </c>
    </row>
    <row r="1858" spans="1:17" ht="15.75" x14ac:dyDescent="0.25">
      <c r="A1858" s="10" t="s">
        <v>511</v>
      </c>
      <c r="B1858" s="7" t="str">
        <f>VLOOKUP($A1858,'Customer Names'!$A$1:$E$2336,4,FALSE)</f>
        <v xml:space="preserve">  Daniell L</v>
      </c>
      <c r="C1858" s="7">
        <f>VLOOKUP($A1858,'Medical Examinations'!$A$1:$P$2336,2,FALSE)</f>
        <v>21.26</v>
      </c>
      <c r="D1858" s="7">
        <f>VLOOKUP($A1858,'Medical Examinations'!$A$1:$P$2336,3,FALSE)</f>
        <v>5.36</v>
      </c>
      <c r="E1858" s="7" t="str">
        <f>VLOOKUP($A1858,'Medical Examinations'!$A$1:$P$2336,13,FALSE)</f>
        <v>Yes</v>
      </c>
      <c r="F1858" s="7" t="str">
        <f>VLOOKUP($A1858,'Medical Examinations'!$A$1:$P$2336,5,FALSE)</f>
        <v>No</v>
      </c>
      <c r="G1858" s="7" t="str">
        <f>VLOOKUP($A1858,'Medical Examinations'!$A$1:$P$2336,6,FALSE)</f>
        <v>No</v>
      </c>
      <c r="H1858" s="7">
        <f>VLOOKUP($A1858,'Medical Examinations'!$A$1:$P$2336,12,FALSE)</f>
        <v>1</v>
      </c>
      <c r="I1858" s="7" t="str">
        <f>VLOOKUP($A1858,'Medical Examinations'!$A$1:$P$2336,14,FALSE)</f>
        <v>No</v>
      </c>
      <c r="J1858" s="7" t="str">
        <f>VLOOKUP($A1858,'Medical Examinations'!$A$1:$P$2336,15,FALSE)</f>
        <v>Normal weight</v>
      </c>
      <c r="K1858" s="7" t="str">
        <f>VLOOKUP($A1858,'Medical Examinations'!$A$1:$P$2336,16,FALSE)</f>
        <v>Normal</v>
      </c>
      <c r="L1858" s="12">
        <f>VLOOKUP($A1858,'Hospitalisation Details'!$A$1:$U$2344,18,FALSE)</f>
        <v>32342</v>
      </c>
      <c r="M1858" s="21">
        <f>VLOOKUP($A1858,'Hospitalisation Details'!$A$1:$U$2344,21,FALSE)</f>
        <v>4397.3100000000004</v>
      </c>
      <c r="N1858" s="9" t="str">
        <f>VLOOKUP($A1858,'Hospitalisation Details'!$A$1:$U$2344,14,FALSE)</f>
        <v>tier - 2</v>
      </c>
      <c r="O1858" s="9" t="str">
        <f>VLOOKUP($A1858,'Hospitalisation Details'!$A$1:$U$2344,15,FALSE)</f>
        <v>tier - 2</v>
      </c>
      <c r="P1858" s="9" t="str">
        <f>VLOOKUP($A1858,'Hospitalisation Details'!$A$1:$U$2344,16,FALSE)</f>
        <v>R1013</v>
      </c>
      <c r="Q1858" s="9">
        <f>VLOOKUP($A1858,'Hospitalisation Details'!$A$1:$U$2344,20,FALSE)</f>
        <v>34</v>
      </c>
    </row>
    <row r="1859" spans="1:17" ht="15.75" x14ac:dyDescent="0.25">
      <c r="A1859" s="10" t="s">
        <v>510</v>
      </c>
      <c r="B1859" s="7" t="str">
        <f>VLOOKUP($A1859,'Customer Names'!$A$1:$E$2336,4,FALSE)</f>
        <v xml:space="preserve">  Janne</v>
      </c>
      <c r="C1859" s="7">
        <f>VLOOKUP($A1859,'Medical Examinations'!$A$1:$P$2336,2,FALSE)</f>
        <v>17.09</v>
      </c>
      <c r="D1859" s="7">
        <f>VLOOKUP($A1859,'Medical Examinations'!$A$1:$P$2336,3,FALSE)</f>
        <v>5.69</v>
      </c>
      <c r="E1859" s="7" t="str">
        <f>VLOOKUP($A1859,'Medical Examinations'!$A$1:$P$2336,13,FALSE)</f>
        <v>No</v>
      </c>
      <c r="F1859" s="7" t="str">
        <f>VLOOKUP($A1859,'Medical Examinations'!$A$1:$P$2336,5,FALSE)</f>
        <v>No</v>
      </c>
      <c r="G1859" s="7" t="str">
        <f>VLOOKUP($A1859,'Medical Examinations'!$A$1:$P$2336,6,FALSE)</f>
        <v>No</v>
      </c>
      <c r="H1859" s="7" t="str">
        <f>VLOOKUP($A1859,'Medical Examinations'!$A$1:$P$2336,12,FALSE)</f>
        <v>0</v>
      </c>
      <c r="I1859" s="7" t="str">
        <f>VLOOKUP($A1859,'Medical Examinations'!$A$1:$P$2336,14,FALSE)</f>
        <v>No</v>
      </c>
      <c r="J1859" s="7" t="str">
        <f>VLOOKUP($A1859,'Medical Examinations'!$A$1:$P$2336,15,FALSE)</f>
        <v>Underweight</v>
      </c>
      <c r="K1859" s="7" t="str">
        <f>VLOOKUP($A1859,'Medical Examinations'!$A$1:$P$2336,16,FALSE)</f>
        <v>Normal</v>
      </c>
      <c r="L1859" s="12">
        <f>VLOOKUP($A1859,'Hospitalisation Details'!$A$1:$U$2344,18,FALSE)</f>
        <v>30131</v>
      </c>
      <c r="M1859" s="21">
        <f>VLOOKUP($A1859,'Hospitalisation Details'!$A$1:$U$2344,21,FALSE)</f>
        <v>4392.7</v>
      </c>
      <c r="N1859" s="9" t="str">
        <f>VLOOKUP($A1859,'Hospitalisation Details'!$A$1:$U$2344,14,FALSE)</f>
        <v>tier - 2</v>
      </c>
      <c r="O1859" s="9" t="str">
        <f>VLOOKUP($A1859,'Hospitalisation Details'!$A$1:$U$2344,15,FALSE)</f>
        <v>tier - 2</v>
      </c>
      <c r="P1859" s="9" t="str">
        <f>VLOOKUP($A1859,'Hospitalisation Details'!$A$1:$U$2344,16,FALSE)</f>
        <v>R1013</v>
      </c>
      <c r="Q1859" s="9">
        <f>VLOOKUP($A1859,'Hospitalisation Details'!$A$1:$U$2344,20,FALSE)</f>
        <v>40</v>
      </c>
    </row>
    <row r="1860" spans="1:17" ht="15.75" x14ac:dyDescent="0.25">
      <c r="A1860" s="10" t="s">
        <v>509</v>
      </c>
      <c r="B1860" s="7" t="str">
        <f>VLOOKUP($A1860,'Customer Names'!$A$1:$E$2336,4,FALSE)</f>
        <v xml:space="preserve">  Martina</v>
      </c>
      <c r="C1860" s="7">
        <f>VLOOKUP($A1860,'Medical Examinations'!$A$1:$P$2336,2,FALSE)</f>
        <v>24.3</v>
      </c>
      <c r="D1860" s="7">
        <f>VLOOKUP($A1860,'Medical Examinations'!$A$1:$P$2336,3,FALSE)</f>
        <v>4.9000000000000004</v>
      </c>
      <c r="E1860" s="7" t="str">
        <f>VLOOKUP($A1860,'Medical Examinations'!$A$1:$P$2336,13,FALSE)</f>
        <v>Yes</v>
      </c>
      <c r="F1860" s="7" t="str">
        <f>VLOOKUP($A1860,'Medical Examinations'!$A$1:$P$2336,5,FALSE)</f>
        <v>No</v>
      </c>
      <c r="G1860" s="7" t="str">
        <f>VLOOKUP($A1860,'Medical Examinations'!$A$1:$P$2336,6,FALSE)</f>
        <v>Yes</v>
      </c>
      <c r="H1860" s="7">
        <f>VLOOKUP($A1860,'Medical Examinations'!$A$1:$P$2336,12,FALSE)</f>
        <v>1</v>
      </c>
      <c r="I1860" s="7" t="str">
        <f>VLOOKUP($A1860,'Medical Examinations'!$A$1:$P$2336,14,FALSE)</f>
        <v>No</v>
      </c>
      <c r="J1860" s="7" t="str">
        <f>VLOOKUP($A1860,'Medical Examinations'!$A$1:$P$2336,15,FALSE)</f>
        <v>Normal weight</v>
      </c>
      <c r="K1860" s="7" t="str">
        <f>VLOOKUP($A1860,'Medical Examinations'!$A$1:$P$2336,16,FALSE)</f>
        <v>Normal</v>
      </c>
      <c r="L1860" s="12">
        <f>VLOOKUP($A1860,'Hospitalisation Details'!$A$1:$U$2344,18,FALSE)</f>
        <v>35763</v>
      </c>
      <c r="M1860" s="21">
        <f>VLOOKUP($A1860,'Hospitalisation Details'!$A$1:$U$2344,21,FALSE)</f>
        <v>4391.6499999999996</v>
      </c>
      <c r="N1860" s="9" t="str">
        <f>VLOOKUP($A1860,'Hospitalisation Details'!$A$1:$U$2344,14,FALSE)</f>
        <v>tier - 2</v>
      </c>
      <c r="O1860" s="9" t="str">
        <f>VLOOKUP($A1860,'Hospitalisation Details'!$A$1:$U$2344,15,FALSE)</f>
        <v>tier - 2</v>
      </c>
      <c r="P1860" s="9" t="str">
        <f>VLOOKUP($A1860,'Hospitalisation Details'!$A$1:$U$2344,16,FALSE)</f>
        <v>R1011</v>
      </c>
      <c r="Q1860" s="9">
        <f>VLOOKUP($A1860,'Hospitalisation Details'!$A$1:$U$2344,20,FALSE)</f>
        <v>25</v>
      </c>
    </row>
    <row r="1861" spans="1:17" ht="15.75" x14ac:dyDescent="0.25">
      <c r="A1861" s="10" t="s">
        <v>508</v>
      </c>
      <c r="B1861" s="7" t="str">
        <f>VLOOKUP($A1861,'Customer Names'!$A$1:$E$2336,4,FALSE)</f>
        <v xml:space="preserve">  Elizabeth L</v>
      </c>
      <c r="C1861" s="7">
        <f>VLOOKUP($A1861,'Medical Examinations'!$A$1:$P$2336,2,FALSE)</f>
        <v>29.734999999999999</v>
      </c>
      <c r="D1861" s="7">
        <f>VLOOKUP($A1861,'Medical Examinations'!$A$1:$P$2336,3,FALSE)</f>
        <v>5.78</v>
      </c>
      <c r="E1861" s="7" t="str">
        <f>VLOOKUP($A1861,'Medical Examinations'!$A$1:$P$2336,13,FALSE)</f>
        <v>No</v>
      </c>
      <c r="F1861" s="7" t="str">
        <f>VLOOKUP($A1861,'Medical Examinations'!$A$1:$P$2336,5,FALSE)</f>
        <v>No</v>
      </c>
      <c r="G1861" s="7" t="str">
        <f>VLOOKUP($A1861,'Medical Examinations'!$A$1:$P$2336,6,FALSE)</f>
        <v>No</v>
      </c>
      <c r="H1861" s="7" t="str">
        <f>VLOOKUP($A1861,'Medical Examinations'!$A$1:$P$2336,12,FALSE)</f>
        <v>0</v>
      </c>
      <c r="I1861" s="7" t="str">
        <f>VLOOKUP($A1861,'Medical Examinations'!$A$1:$P$2336,14,FALSE)</f>
        <v>No</v>
      </c>
      <c r="J1861" s="7" t="str">
        <f>VLOOKUP($A1861,'Medical Examinations'!$A$1:$P$2336,15,FALSE)</f>
        <v>Over weight</v>
      </c>
      <c r="K1861" s="7" t="str">
        <f>VLOOKUP($A1861,'Medical Examinations'!$A$1:$P$2336,16,FALSE)</f>
        <v>Prediabetes</v>
      </c>
      <c r="L1861" s="12">
        <f>VLOOKUP($A1861,'Hospitalisation Details'!$A$1:$U$2344,18,FALSE)</f>
        <v>33113</v>
      </c>
      <c r="M1861" s="21">
        <f>VLOOKUP($A1861,'Hospitalisation Details'!$A$1:$U$2344,21,FALSE)</f>
        <v>4357.04</v>
      </c>
      <c r="N1861" s="9" t="str">
        <f>VLOOKUP($A1861,'Hospitalisation Details'!$A$1:$U$2344,14,FALSE)</f>
        <v>tier - 2</v>
      </c>
      <c r="O1861" s="9" t="str">
        <f>VLOOKUP($A1861,'Hospitalisation Details'!$A$1:$U$2344,15,FALSE)</f>
        <v>tier - 3</v>
      </c>
      <c r="P1861" s="9" t="str">
        <f>VLOOKUP($A1861,'Hospitalisation Details'!$A$1:$U$2344,16,FALSE)</f>
        <v>R1012</v>
      </c>
      <c r="Q1861" s="9">
        <f>VLOOKUP($A1861,'Hospitalisation Details'!$A$1:$U$2344,20,FALSE)</f>
        <v>32</v>
      </c>
    </row>
    <row r="1862" spans="1:17" ht="15.75" x14ac:dyDescent="0.25">
      <c r="A1862" s="10" t="s">
        <v>507</v>
      </c>
      <c r="B1862" s="7" t="str">
        <f>VLOOKUP($A1862,'Customer Names'!$A$1:$E$2336,4,FALSE)</f>
        <v xml:space="preserve">  Stephanie C</v>
      </c>
      <c r="C1862" s="7">
        <f>VLOOKUP($A1862,'Medical Examinations'!$A$1:$P$2336,2,FALSE)</f>
        <v>29.26</v>
      </c>
      <c r="D1862" s="7">
        <f>VLOOKUP($A1862,'Medical Examinations'!$A$1:$P$2336,3,FALSE)</f>
        <v>4.7</v>
      </c>
      <c r="E1862" s="7" t="str">
        <f>VLOOKUP($A1862,'Medical Examinations'!$A$1:$P$2336,13,FALSE)</f>
        <v>No</v>
      </c>
      <c r="F1862" s="7" t="str">
        <f>VLOOKUP($A1862,'Medical Examinations'!$A$1:$P$2336,5,FALSE)</f>
        <v>No</v>
      </c>
      <c r="G1862" s="7" t="str">
        <f>VLOOKUP($A1862,'Medical Examinations'!$A$1:$P$2336,6,FALSE)</f>
        <v>No</v>
      </c>
      <c r="H1862" s="7" t="str">
        <f>VLOOKUP($A1862,'Medical Examinations'!$A$1:$P$2336,12,FALSE)</f>
        <v>0</v>
      </c>
      <c r="I1862" s="7" t="str">
        <f>VLOOKUP($A1862,'Medical Examinations'!$A$1:$P$2336,14,FALSE)</f>
        <v>No</v>
      </c>
      <c r="J1862" s="7" t="str">
        <f>VLOOKUP($A1862,'Medical Examinations'!$A$1:$P$2336,15,FALSE)</f>
        <v>Over weight</v>
      </c>
      <c r="K1862" s="7" t="str">
        <f>VLOOKUP($A1862,'Medical Examinations'!$A$1:$P$2336,16,FALSE)</f>
        <v>Normal</v>
      </c>
      <c r="L1862" s="12">
        <f>VLOOKUP($A1862,'Hospitalisation Details'!$A$1:$U$2344,18,FALSE)</f>
        <v>33494</v>
      </c>
      <c r="M1862" s="21">
        <f>VLOOKUP($A1862,'Hospitalisation Details'!$A$1:$U$2344,21,FALSE)</f>
        <v>4350.51</v>
      </c>
      <c r="N1862" s="9" t="str">
        <f>VLOOKUP($A1862,'Hospitalisation Details'!$A$1:$U$2344,14,FALSE)</f>
        <v>tier - 2</v>
      </c>
      <c r="O1862" s="9" t="str">
        <f>VLOOKUP($A1862,'Hospitalisation Details'!$A$1:$U$2344,15,FALSE)</f>
        <v>tier - 2</v>
      </c>
      <c r="P1862" s="9" t="str">
        <f>VLOOKUP($A1862,'Hospitalisation Details'!$A$1:$U$2344,16,FALSE)</f>
        <v>R1013</v>
      </c>
      <c r="Q1862" s="9">
        <f>VLOOKUP($A1862,'Hospitalisation Details'!$A$1:$U$2344,20,FALSE)</f>
        <v>31</v>
      </c>
    </row>
    <row r="1863" spans="1:17" ht="15.75" x14ac:dyDescent="0.25">
      <c r="A1863" s="10" t="s">
        <v>506</v>
      </c>
      <c r="B1863" s="7" t="str">
        <f>VLOOKUP($A1863,'Customer Names'!$A$1:$E$2336,4,FALSE)</f>
        <v xml:space="preserve">  Katie</v>
      </c>
      <c r="C1863" s="7">
        <f>VLOOKUP($A1863,'Medical Examinations'!$A$1:$P$2336,2,FALSE)</f>
        <v>33</v>
      </c>
      <c r="D1863" s="7">
        <f>VLOOKUP($A1863,'Medical Examinations'!$A$1:$P$2336,3,FALSE)</f>
        <v>6.28</v>
      </c>
      <c r="E1863" s="7" t="str">
        <f>VLOOKUP($A1863,'Medical Examinations'!$A$1:$P$2336,13,FALSE)</f>
        <v>No</v>
      </c>
      <c r="F1863" s="7" t="str">
        <f>VLOOKUP($A1863,'Medical Examinations'!$A$1:$P$2336,5,FALSE)</f>
        <v>No</v>
      </c>
      <c r="G1863" s="7" t="str">
        <f>VLOOKUP($A1863,'Medical Examinations'!$A$1:$P$2336,6,FALSE)</f>
        <v>No</v>
      </c>
      <c r="H1863" s="7" t="str">
        <f>VLOOKUP($A1863,'Medical Examinations'!$A$1:$P$2336,12,FALSE)</f>
        <v>0</v>
      </c>
      <c r="I1863" s="7" t="str">
        <f>VLOOKUP($A1863,'Medical Examinations'!$A$1:$P$2336,14,FALSE)</f>
        <v>No</v>
      </c>
      <c r="J1863" s="7" t="str">
        <f>VLOOKUP($A1863,'Medical Examinations'!$A$1:$P$2336,15,FALSE)</f>
        <v>Obesity</v>
      </c>
      <c r="K1863" s="7" t="str">
        <f>VLOOKUP($A1863,'Medical Examinations'!$A$1:$P$2336,16,FALSE)</f>
        <v>Prediabetes</v>
      </c>
      <c r="L1863" s="12">
        <f>VLOOKUP($A1863,'Hospitalisation Details'!$A$1:$U$2344,18,FALSE)</f>
        <v>34639</v>
      </c>
      <c r="M1863" s="21">
        <f>VLOOKUP($A1863,'Hospitalisation Details'!$A$1:$U$2344,21,FALSE)</f>
        <v>4349.46</v>
      </c>
      <c r="N1863" s="9" t="str">
        <f>VLOOKUP($A1863,'Hospitalisation Details'!$A$1:$U$2344,14,FALSE)</f>
        <v>tier - 2</v>
      </c>
      <c r="O1863" s="9" t="str">
        <f>VLOOKUP($A1863,'Hospitalisation Details'!$A$1:$U$2344,15,FALSE)</f>
        <v>tier - 2</v>
      </c>
      <c r="P1863" s="9" t="str">
        <f>VLOOKUP($A1863,'Hospitalisation Details'!$A$1:$U$2344,16,FALSE)</f>
        <v>R1013</v>
      </c>
      <c r="Q1863" s="9">
        <f>VLOOKUP($A1863,'Hospitalisation Details'!$A$1:$U$2344,20,FALSE)</f>
        <v>28</v>
      </c>
    </row>
    <row r="1864" spans="1:17" ht="15.75" x14ac:dyDescent="0.25">
      <c r="A1864" s="10" t="s">
        <v>505</v>
      </c>
      <c r="B1864" s="7" t="str">
        <f>VLOOKUP($A1864,'Customer Names'!$A$1:$E$2336,4,FALSE)</f>
        <v xml:space="preserve">  Callie</v>
      </c>
      <c r="C1864" s="7">
        <f>VLOOKUP($A1864,'Medical Examinations'!$A$1:$P$2336,2,FALSE)</f>
        <v>31.065000000000001</v>
      </c>
      <c r="D1864" s="7">
        <f>VLOOKUP($A1864,'Medical Examinations'!$A$1:$P$2336,3,FALSE)</f>
        <v>4.2300000000000004</v>
      </c>
      <c r="E1864" s="7" t="str">
        <f>VLOOKUP($A1864,'Medical Examinations'!$A$1:$P$2336,13,FALSE)</f>
        <v>No</v>
      </c>
      <c r="F1864" s="7" t="str">
        <f>VLOOKUP($A1864,'Medical Examinations'!$A$1:$P$2336,5,FALSE)</f>
        <v>No</v>
      </c>
      <c r="G1864" s="7" t="str">
        <f>VLOOKUP($A1864,'Medical Examinations'!$A$1:$P$2336,6,FALSE)</f>
        <v>No</v>
      </c>
      <c r="H1864" s="7" t="str">
        <f>VLOOKUP($A1864,'Medical Examinations'!$A$1:$P$2336,12,FALSE)</f>
        <v>0</v>
      </c>
      <c r="I1864" s="7" t="str">
        <f>VLOOKUP($A1864,'Medical Examinations'!$A$1:$P$2336,14,FALSE)</f>
        <v>No</v>
      </c>
      <c r="J1864" s="7" t="str">
        <f>VLOOKUP($A1864,'Medical Examinations'!$A$1:$P$2336,15,FALSE)</f>
        <v>Obesity</v>
      </c>
      <c r="K1864" s="7" t="str">
        <f>VLOOKUP($A1864,'Medical Examinations'!$A$1:$P$2336,16,FALSE)</f>
        <v>Normal</v>
      </c>
      <c r="L1864" s="12">
        <f>VLOOKUP($A1864,'Hospitalisation Details'!$A$1:$U$2344,18,FALSE)</f>
        <v>33390</v>
      </c>
      <c r="M1864" s="21">
        <f>VLOOKUP($A1864,'Hospitalisation Details'!$A$1:$U$2344,21,FALSE)</f>
        <v>4347.0200000000004</v>
      </c>
      <c r="N1864" s="9" t="str">
        <f>VLOOKUP($A1864,'Hospitalisation Details'!$A$1:$U$2344,14,FALSE)</f>
        <v>tier - 2</v>
      </c>
      <c r="O1864" s="9" t="str">
        <f>VLOOKUP($A1864,'Hospitalisation Details'!$A$1:$U$2344,15,FALSE)</f>
        <v>tier - 1</v>
      </c>
      <c r="P1864" s="9" t="str">
        <f>VLOOKUP($A1864,'Hospitalisation Details'!$A$1:$U$2344,16,FALSE)</f>
        <v>R1024</v>
      </c>
      <c r="Q1864" s="9">
        <f>VLOOKUP($A1864,'Hospitalisation Details'!$A$1:$U$2344,20,FALSE)</f>
        <v>32</v>
      </c>
    </row>
    <row r="1865" spans="1:17" ht="15.75" x14ac:dyDescent="0.25">
      <c r="A1865" s="10" t="s">
        <v>504</v>
      </c>
      <c r="B1865" s="7" t="str">
        <f>VLOOKUP($A1865,'Customer Names'!$A$1:$E$2336,4,FALSE)</f>
        <v xml:space="preserve">  Inna</v>
      </c>
      <c r="C1865" s="7">
        <f>VLOOKUP($A1865,'Medical Examinations'!$A$1:$P$2336,2,FALSE)</f>
        <v>26.51</v>
      </c>
      <c r="D1865" s="7">
        <f>VLOOKUP($A1865,'Medical Examinations'!$A$1:$P$2336,3,FALSE)</f>
        <v>6.17</v>
      </c>
      <c r="E1865" s="7" t="str">
        <f>VLOOKUP($A1865,'Medical Examinations'!$A$1:$P$2336,13,FALSE)</f>
        <v>No</v>
      </c>
      <c r="F1865" s="7" t="str">
        <f>VLOOKUP($A1865,'Medical Examinations'!$A$1:$P$2336,5,FALSE)</f>
        <v>No</v>
      </c>
      <c r="G1865" s="7" t="str">
        <f>VLOOKUP($A1865,'Medical Examinations'!$A$1:$P$2336,6,FALSE)</f>
        <v>No</v>
      </c>
      <c r="H1865" s="7" t="str">
        <f>VLOOKUP($A1865,'Medical Examinations'!$A$1:$P$2336,12,FALSE)</f>
        <v>0</v>
      </c>
      <c r="I1865" s="7" t="str">
        <f>VLOOKUP($A1865,'Medical Examinations'!$A$1:$P$2336,14,FALSE)</f>
        <v>No</v>
      </c>
      <c r="J1865" s="7" t="str">
        <f>VLOOKUP($A1865,'Medical Examinations'!$A$1:$P$2336,15,FALSE)</f>
        <v>Over weight</v>
      </c>
      <c r="K1865" s="7" t="str">
        <f>VLOOKUP($A1865,'Medical Examinations'!$A$1:$P$2336,16,FALSE)</f>
        <v>Prediabetes</v>
      </c>
      <c r="L1865" s="12">
        <f>VLOOKUP($A1865,'Hospitalisation Details'!$A$1:$U$2344,18,FALSE)</f>
        <v>34633</v>
      </c>
      <c r="M1865" s="21">
        <f>VLOOKUP($A1865,'Hospitalisation Details'!$A$1:$U$2344,21,FALSE)</f>
        <v>4340.4399999999996</v>
      </c>
      <c r="N1865" s="9" t="str">
        <f>VLOOKUP($A1865,'Hospitalisation Details'!$A$1:$U$2344,14,FALSE)</f>
        <v>tier - 2</v>
      </c>
      <c r="O1865" s="9" t="str">
        <f>VLOOKUP($A1865,'Hospitalisation Details'!$A$1:$U$2344,15,FALSE)</f>
        <v>tier - 1</v>
      </c>
      <c r="P1865" s="9" t="str">
        <f>VLOOKUP($A1865,'Hospitalisation Details'!$A$1:$U$2344,16,FALSE)</f>
        <v>R1013</v>
      </c>
      <c r="Q1865" s="9">
        <f>VLOOKUP($A1865,'Hospitalisation Details'!$A$1:$U$2344,20,FALSE)</f>
        <v>28</v>
      </c>
    </row>
    <row r="1866" spans="1:17" ht="15.75" x14ac:dyDescent="0.25">
      <c r="A1866" s="10" t="s">
        <v>503</v>
      </c>
      <c r="B1866" s="7" t="str">
        <f>VLOOKUP($A1866,'Customer Names'!$A$1:$E$2336,4,FALSE)</f>
        <v xml:space="preserve">  Mary K</v>
      </c>
      <c r="C1866" s="7">
        <f>VLOOKUP($A1866,'Medical Examinations'!$A$1:$P$2336,2,FALSE)</f>
        <v>28.88</v>
      </c>
      <c r="D1866" s="7">
        <f>VLOOKUP($A1866,'Medical Examinations'!$A$1:$P$2336,3,FALSE)</f>
        <v>4.96</v>
      </c>
      <c r="E1866" s="7" t="str">
        <f>VLOOKUP($A1866,'Medical Examinations'!$A$1:$P$2336,13,FALSE)</f>
        <v>No</v>
      </c>
      <c r="F1866" s="7" t="str">
        <f>VLOOKUP($A1866,'Medical Examinations'!$A$1:$P$2336,5,FALSE)</f>
        <v>No</v>
      </c>
      <c r="G1866" s="7" t="str">
        <f>VLOOKUP($A1866,'Medical Examinations'!$A$1:$P$2336,6,FALSE)</f>
        <v>No</v>
      </c>
      <c r="H1866" s="7" t="str">
        <f>VLOOKUP($A1866,'Medical Examinations'!$A$1:$P$2336,12,FALSE)</f>
        <v>0</v>
      </c>
      <c r="I1866" s="7" t="str">
        <f>VLOOKUP($A1866,'Medical Examinations'!$A$1:$P$2336,14,FALSE)</f>
        <v>No</v>
      </c>
      <c r="J1866" s="7" t="str">
        <f>VLOOKUP($A1866,'Medical Examinations'!$A$1:$P$2336,15,FALSE)</f>
        <v>Over weight</v>
      </c>
      <c r="K1866" s="7" t="str">
        <f>VLOOKUP($A1866,'Medical Examinations'!$A$1:$P$2336,16,FALSE)</f>
        <v>Normal</v>
      </c>
      <c r="L1866" s="12">
        <f>VLOOKUP($A1866,'Hospitalisation Details'!$A$1:$U$2344,18,FALSE)</f>
        <v>34640</v>
      </c>
      <c r="M1866" s="21">
        <f>VLOOKUP($A1866,'Hospitalisation Details'!$A$1:$U$2344,21,FALSE)</f>
        <v>4337.74</v>
      </c>
      <c r="N1866" s="9" t="str">
        <f>VLOOKUP($A1866,'Hospitalisation Details'!$A$1:$U$2344,14,FALSE)</f>
        <v>tier - 2</v>
      </c>
      <c r="O1866" s="9" t="str">
        <f>VLOOKUP($A1866,'Hospitalisation Details'!$A$1:$U$2344,15,FALSE)</f>
        <v>tier - 1</v>
      </c>
      <c r="P1866" s="9" t="str">
        <f>VLOOKUP($A1866,'Hospitalisation Details'!$A$1:$U$2344,16,FALSE)</f>
        <v>R1024</v>
      </c>
      <c r="Q1866" s="9">
        <f>VLOOKUP($A1866,'Hospitalisation Details'!$A$1:$U$2344,20,FALSE)</f>
        <v>28</v>
      </c>
    </row>
    <row r="1867" spans="1:17" ht="15.75" x14ac:dyDescent="0.25">
      <c r="A1867" s="10" t="s">
        <v>502</v>
      </c>
      <c r="B1867" s="7" t="str">
        <f>VLOOKUP($A1867,'Customer Names'!$A$1:$E$2336,4,FALSE)</f>
        <v xml:space="preserve">  Samuel M</v>
      </c>
      <c r="C1867" s="7">
        <f>VLOOKUP($A1867,'Medical Examinations'!$A$1:$P$2336,2,FALSE)</f>
        <v>35.814999999999998</v>
      </c>
      <c r="D1867" s="7">
        <f>VLOOKUP($A1867,'Medical Examinations'!$A$1:$P$2336,3,FALSE)</f>
        <v>5.1100000000000003</v>
      </c>
      <c r="E1867" s="7" t="str">
        <f>VLOOKUP($A1867,'Medical Examinations'!$A$1:$P$2336,13,FALSE)</f>
        <v>Yes</v>
      </c>
      <c r="F1867" s="7" t="str">
        <f>VLOOKUP($A1867,'Medical Examinations'!$A$1:$P$2336,5,FALSE)</f>
        <v>No</v>
      </c>
      <c r="G1867" s="7" t="str">
        <f>VLOOKUP($A1867,'Medical Examinations'!$A$1:$P$2336,6,FALSE)</f>
        <v>No</v>
      </c>
      <c r="H1867" s="7">
        <f>VLOOKUP($A1867,'Medical Examinations'!$A$1:$P$2336,12,FALSE)</f>
        <v>1</v>
      </c>
      <c r="I1867" s="7" t="str">
        <f>VLOOKUP($A1867,'Medical Examinations'!$A$1:$P$2336,14,FALSE)</f>
        <v>No</v>
      </c>
      <c r="J1867" s="7" t="str">
        <f>VLOOKUP($A1867,'Medical Examinations'!$A$1:$P$2336,15,FALSE)</f>
        <v>Obesity</v>
      </c>
      <c r="K1867" s="7" t="str">
        <f>VLOOKUP($A1867,'Medical Examinations'!$A$1:$P$2336,16,FALSE)</f>
        <v>Normal</v>
      </c>
      <c r="L1867" s="12">
        <f>VLOOKUP($A1867,'Hospitalisation Details'!$A$1:$U$2344,18,FALSE)</f>
        <v>32496</v>
      </c>
      <c r="M1867" s="21">
        <f>VLOOKUP($A1867,'Hospitalisation Details'!$A$1:$U$2344,21,FALSE)</f>
        <v>4320.41</v>
      </c>
      <c r="N1867" s="9" t="str">
        <f>VLOOKUP($A1867,'Hospitalisation Details'!$A$1:$U$2344,14,FALSE)</f>
        <v>tier - 2</v>
      </c>
      <c r="O1867" s="9" t="str">
        <f>VLOOKUP($A1867,'Hospitalisation Details'!$A$1:$U$2344,15,FALSE)</f>
        <v>tier - 1</v>
      </c>
      <c r="P1867" s="9" t="str">
        <f>VLOOKUP($A1867,'Hospitalisation Details'!$A$1:$U$2344,16,FALSE)</f>
        <v>R1012</v>
      </c>
      <c r="Q1867" s="9">
        <f>VLOOKUP($A1867,'Hospitalisation Details'!$A$1:$U$2344,20,FALSE)</f>
        <v>34</v>
      </c>
    </row>
    <row r="1868" spans="1:17" ht="15.75" x14ac:dyDescent="0.25">
      <c r="A1868" s="10" t="s">
        <v>501</v>
      </c>
      <c r="B1868" s="7" t="str">
        <f>VLOOKUP($A1868,'Customer Names'!$A$1:$E$2336,4,FALSE)</f>
        <v xml:space="preserve">  Kimberly</v>
      </c>
      <c r="C1868" s="7">
        <f>VLOOKUP($A1868,'Medical Examinations'!$A$1:$P$2336,2,FALSE)</f>
        <v>21.28</v>
      </c>
      <c r="D1868" s="7">
        <f>VLOOKUP($A1868,'Medical Examinations'!$A$1:$P$2336,3,FALSE)</f>
        <v>4.05</v>
      </c>
      <c r="E1868" s="7" t="str">
        <f>VLOOKUP($A1868,'Medical Examinations'!$A$1:$P$2336,13,FALSE)</f>
        <v>No</v>
      </c>
      <c r="F1868" s="7" t="str">
        <f>VLOOKUP($A1868,'Medical Examinations'!$A$1:$P$2336,5,FALSE)</f>
        <v>yes</v>
      </c>
      <c r="G1868" s="7" t="str">
        <f>VLOOKUP($A1868,'Medical Examinations'!$A$1:$P$2336,6,FALSE)</f>
        <v>No</v>
      </c>
      <c r="H1868" s="7">
        <f>VLOOKUP($A1868,'Medical Examinations'!$A$1:$P$2336,12,FALSE)</f>
        <v>1</v>
      </c>
      <c r="I1868" s="7" t="str">
        <f>VLOOKUP($A1868,'Medical Examinations'!$A$1:$P$2336,14,FALSE)</f>
        <v>No</v>
      </c>
      <c r="J1868" s="7" t="str">
        <f>VLOOKUP($A1868,'Medical Examinations'!$A$1:$P$2336,15,FALSE)</f>
        <v>Normal weight</v>
      </c>
      <c r="K1868" s="7" t="str">
        <f>VLOOKUP($A1868,'Medical Examinations'!$A$1:$P$2336,16,FALSE)</f>
        <v>Normal</v>
      </c>
      <c r="L1868" s="12">
        <f>VLOOKUP($A1868,'Hospitalisation Details'!$A$1:$U$2344,18,FALSE)</f>
        <v>36855</v>
      </c>
      <c r="M1868" s="21">
        <f>VLOOKUP($A1868,'Hospitalisation Details'!$A$1:$U$2344,21,FALSE)</f>
        <v>4296.2700000000004</v>
      </c>
      <c r="N1868" s="9" t="str">
        <f>VLOOKUP($A1868,'Hospitalisation Details'!$A$1:$U$2344,14,FALSE)</f>
        <v>tier - 2</v>
      </c>
      <c r="O1868" s="9" t="str">
        <f>VLOOKUP($A1868,'Hospitalisation Details'!$A$1:$U$2344,15,FALSE)</f>
        <v>tier - 3</v>
      </c>
      <c r="P1868" s="9" t="str">
        <f>VLOOKUP($A1868,'Hospitalisation Details'!$A$1:$U$2344,16,FALSE)</f>
        <v>R1012</v>
      </c>
      <c r="Q1868" s="9">
        <f>VLOOKUP($A1868,'Hospitalisation Details'!$A$1:$U$2344,20,FALSE)</f>
        <v>22</v>
      </c>
    </row>
    <row r="1869" spans="1:17" ht="15.75" x14ac:dyDescent="0.25">
      <c r="A1869" s="10" t="s">
        <v>500</v>
      </c>
      <c r="B1869" s="7" t="str">
        <f>VLOOKUP($A1869,'Customer Names'!$A$1:$E$2336,4,FALSE)</f>
        <v xml:space="preserve">  Tom J</v>
      </c>
      <c r="C1869" s="7">
        <f>VLOOKUP($A1869,'Medical Examinations'!$A$1:$P$2336,2,FALSE)</f>
        <v>33.81</v>
      </c>
      <c r="D1869" s="7">
        <f>VLOOKUP($A1869,'Medical Examinations'!$A$1:$P$2336,3,FALSE)</f>
        <v>6.49</v>
      </c>
      <c r="E1869" s="7" t="str">
        <f>VLOOKUP($A1869,'Medical Examinations'!$A$1:$P$2336,13,FALSE)</f>
        <v>No</v>
      </c>
      <c r="F1869" s="7" t="str">
        <f>VLOOKUP($A1869,'Medical Examinations'!$A$1:$P$2336,5,FALSE)</f>
        <v>No</v>
      </c>
      <c r="G1869" s="7" t="str">
        <f>VLOOKUP($A1869,'Medical Examinations'!$A$1:$P$2336,6,FALSE)</f>
        <v>Yes</v>
      </c>
      <c r="H1869" s="7">
        <f>VLOOKUP($A1869,'Medical Examinations'!$A$1:$P$2336,12,FALSE)</f>
        <v>1</v>
      </c>
      <c r="I1869" s="7" t="str">
        <f>VLOOKUP($A1869,'Medical Examinations'!$A$1:$P$2336,14,FALSE)</f>
        <v>No</v>
      </c>
      <c r="J1869" s="7" t="str">
        <f>VLOOKUP($A1869,'Medical Examinations'!$A$1:$P$2336,15,FALSE)</f>
        <v>Obesity</v>
      </c>
      <c r="K1869" s="7" t="str">
        <f>VLOOKUP($A1869,'Medical Examinations'!$A$1:$P$2336,16,FALSE)</f>
        <v>Prediabetes</v>
      </c>
      <c r="L1869" s="12">
        <f>VLOOKUP($A1869,'Hospitalisation Details'!$A$1:$U$2344,18,FALSE)</f>
        <v>37780</v>
      </c>
      <c r="M1869" s="21">
        <f>VLOOKUP($A1869,'Hospitalisation Details'!$A$1:$U$2344,21,FALSE)</f>
        <v>4278.55</v>
      </c>
      <c r="N1869" s="9" t="str">
        <f>VLOOKUP($A1869,'Hospitalisation Details'!$A$1:$U$2344,14,FALSE)</f>
        <v>tier - 2</v>
      </c>
      <c r="O1869" s="9" t="str">
        <f>VLOOKUP($A1869,'Hospitalisation Details'!$A$1:$U$2344,15,FALSE)</f>
        <v>tier - 1</v>
      </c>
      <c r="P1869" s="9" t="str">
        <f>VLOOKUP($A1869,'Hospitalisation Details'!$A$1:$U$2344,16,FALSE)</f>
        <v>R1021</v>
      </c>
      <c r="Q1869" s="9">
        <f>VLOOKUP($A1869,'Hospitalisation Details'!$A$1:$U$2344,20,FALSE)</f>
        <v>20</v>
      </c>
    </row>
    <row r="1870" spans="1:17" ht="15.75" x14ac:dyDescent="0.25">
      <c r="A1870" s="10" t="s">
        <v>499</v>
      </c>
      <c r="B1870" s="7" t="str">
        <f>VLOOKUP($A1870,'Customer Names'!$A$1:$E$2336,4,FALSE)</f>
        <v xml:space="preserve">  Zachary</v>
      </c>
      <c r="C1870" s="7">
        <f>VLOOKUP($A1870,'Medical Examinations'!$A$1:$P$2336,2,FALSE)</f>
        <v>44.22</v>
      </c>
      <c r="D1870" s="7">
        <f>VLOOKUP($A1870,'Medical Examinations'!$A$1:$P$2336,3,FALSE)</f>
        <v>4.1900000000000004</v>
      </c>
      <c r="E1870" s="7" t="str">
        <f>VLOOKUP($A1870,'Medical Examinations'!$A$1:$P$2336,13,FALSE)</f>
        <v>No</v>
      </c>
      <c r="F1870" s="7" t="str">
        <f>VLOOKUP($A1870,'Medical Examinations'!$A$1:$P$2336,5,FALSE)</f>
        <v>No</v>
      </c>
      <c r="G1870" s="7" t="str">
        <f>VLOOKUP($A1870,'Medical Examinations'!$A$1:$P$2336,6,FALSE)</f>
        <v>No</v>
      </c>
      <c r="H1870" s="7">
        <f>VLOOKUP($A1870,'Medical Examinations'!$A$1:$P$2336,12,FALSE)</f>
        <v>1</v>
      </c>
      <c r="I1870" s="7" t="str">
        <f>VLOOKUP($A1870,'Medical Examinations'!$A$1:$P$2336,14,FALSE)</f>
        <v>No</v>
      </c>
      <c r="J1870" s="7" t="str">
        <f>VLOOKUP($A1870,'Medical Examinations'!$A$1:$P$2336,15,FALSE)</f>
        <v>Obesity</v>
      </c>
      <c r="K1870" s="7" t="str">
        <f>VLOOKUP($A1870,'Medical Examinations'!$A$1:$P$2336,16,FALSE)</f>
        <v>Normal</v>
      </c>
      <c r="L1870" s="12">
        <f>VLOOKUP($A1870,'Hospitalisation Details'!$A$1:$U$2344,18,FALSE)</f>
        <v>33773</v>
      </c>
      <c r="M1870" s="21">
        <f>VLOOKUP($A1870,'Hospitalisation Details'!$A$1:$U$2344,21,FALSE)</f>
        <v>4266.17</v>
      </c>
      <c r="N1870" s="9" t="str">
        <f>VLOOKUP($A1870,'Hospitalisation Details'!$A$1:$U$2344,14,FALSE)</f>
        <v>tier - 3</v>
      </c>
      <c r="O1870" s="9" t="str">
        <f>VLOOKUP($A1870,'Hospitalisation Details'!$A$1:$U$2344,15,FALSE)</f>
        <v>tier - 2</v>
      </c>
      <c r="P1870" s="9" t="str">
        <f>VLOOKUP($A1870,'Hospitalisation Details'!$A$1:$U$2344,16,FALSE)</f>
        <v>R1013</v>
      </c>
      <c r="Q1870" s="9">
        <f>VLOOKUP($A1870,'Hospitalisation Details'!$A$1:$U$2344,20,FALSE)</f>
        <v>30</v>
      </c>
    </row>
    <row r="1871" spans="1:17" ht="15.75" x14ac:dyDescent="0.25">
      <c r="A1871" s="10" t="s">
        <v>498</v>
      </c>
      <c r="B1871" s="7" t="str">
        <f>VLOOKUP($A1871,'Customer Names'!$A$1:$E$2336,4,FALSE)</f>
        <v xml:space="preserve">  Dane</v>
      </c>
      <c r="C1871" s="7">
        <f>VLOOKUP($A1871,'Medical Examinations'!$A$1:$P$2336,2,FALSE)</f>
        <v>15.46</v>
      </c>
      <c r="D1871" s="7">
        <f>VLOOKUP($A1871,'Medical Examinations'!$A$1:$P$2336,3,FALSE)</f>
        <v>4.99</v>
      </c>
      <c r="E1871" s="7" t="str">
        <f>VLOOKUP($A1871,'Medical Examinations'!$A$1:$P$2336,13,FALSE)</f>
        <v>Yes</v>
      </c>
      <c r="F1871" s="7" t="str">
        <f>VLOOKUP($A1871,'Medical Examinations'!$A$1:$P$2336,5,FALSE)</f>
        <v>No</v>
      </c>
      <c r="G1871" s="7" t="str">
        <f>VLOOKUP($A1871,'Medical Examinations'!$A$1:$P$2336,6,FALSE)</f>
        <v>Yes</v>
      </c>
      <c r="H1871" s="7">
        <f>VLOOKUP($A1871,'Medical Examinations'!$A$1:$P$2336,12,FALSE)</f>
        <v>1</v>
      </c>
      <c r="I1871" s="7" t="str">
        <f>VLOOKUP($A1871,'Medical Examinations'!$A$1:$P$2336,14,FALSE)</f>
        <v>No</v>
      </c>
      <c r="J1871" s="7" t="str">
        <f>VLOOKUP($A1871,'Medical Examinations'!$A$1:$P$2336,15,FALSE)</f>
        <v>Underweight</v>
      </c>
      <c r="K1871" s="7" t="str">
        <f>VLOOKUP($A1871,'Medical Examinations'!$A$1:$P$2336,16,FALSE)</f>
        <v>Normal</v>
      </c>
      <c r="L1871" s="12">
        <f>VLOOKUP($A1871,'Hospitalisation Details'!$A$1:$U$2344,18,FALSE)</f>
        <v>30640</v>
      </c>
      <c r="M1871" s="21">
        <f>VLOOKUP($A1871,'Hospitalisation Details'!$A$1:$U$2344,21,FALSE)</f>
        <v>4265.01</v>
      </c>
      <c r="N1871" s="9" t="str">
        <f>VLOOKUP($A1871,'Hospitalisation Details'!$A$1:$U$2344,14,FALSE)</f>
        <v>tier - 2</v>
      </c>
      <c r="O1871" s="9" t="str">
        <f>VLOOKUP($A1871,'Hospitalisation Details'!$A$1:$U$2344,15,FALSE)</f>
        <v>tier - 1</v>
      </c>
      <c r="P1871" s="9" t="str">
        <f>VLOOKUP($A1871,'Hospitalisation Details'!$A$1:$U$2344,16,FALSE)</f>
        <v>R1012</v>
      </c>
      <c r="Q1871" s="9">
        <f>VLOOKUP($A1871,'Hospitalisation Details'!$A$1:$U$2344,20,FALSE)</f>
        <v>39</v>
      </c>
    </row>
    <row r="1872" spans="1:17" ht="15.75" x14ac:dyDescent="0.25">
      <c r="A1872" s="10" t="s">
        <v>497</v>
      </c>
      <c r="B1872" s="7" t="str">
        <f>VLOOKUP($A1872,'Customer Names'!$A$1:$E$2336,4,FALSE)</f>
        <v xml:space="preserve">  Dougie J</v>
      </c>
      <c r="C1872" s="7">
        <f>VLOOKUP($A1872,'Medical Examinations'!$A$1:$P$2336,2,FALSE)</f>
        <v>30.3</v>
      </c>
      <c r="D1872" s="7">
        <f>VLOOKUP($A1872,'Medical Examinations'!$A$1:$P$2336,3,FALSE)</f>
        <v>4.7699999999999996</v>
      </c>
      <c r="E1872" s="7" t="str">
        <f>VLOOKUP($A1872,'Medical Examinations'!$A$1:$P$2336,13,FALSE)</f>
        <v>Yes</v>
      </c>
      <c r="F1872" s="7" t="str">
        <f>VLOOKUP($A1872,'Medical Examinations'!$A$1:$P$2336,5,FALSE)</f>
        <v>No</v>
      </c>
      <c r="G1872" s="7" t="str">
        <f>VLOOKUP($A1872,'Medical Examinations'!$A$1:$P$2336,6,FALSE)</f>
        <v>No</v>
      </c>
      <c r="H1872" s="7">
        <f>VLOOKUP($A1872,'Medical Examinations'!$A$1:$P$2336,12,FALSE)</f>
        <v>1</v>
      </c>
      <c r="I1872" s="7" t="str">
        <f>VLOOKUP($A1872,'Medical Examinations'!$A$1:$P$2336,14,FALSE)</f>
        <v>No</v>
      </c>
      <c r="J1872" s="7" t="str">
        <f>VLOOKUP($A1872,'Medical Examinations'!$A$1:$P$2336,15,FALSE)</f>
        <v>Obesity</v>
      </c>
      <c r="K1872" s="7" t="str">
        <f>VLOOKUP($A1872,'Medical Examinations'!$A$1:$P$2336,16,FALSE)</f>
        <v>Normal</v>
      </c>
      <c r="L1872" s="12">
        <f>VLOOKUP($A1872,'Hospitalisation Details'!$A$1:$U$2344,18,FALSE)</f>
        <v>34986</v>
      </c>
      <c r="M1872" s="21">
        <f>VLOOKUP($A1872,'Hospitalisation Details'!$A$1:$U$2344,21,FALSE)</f>
        <v>4260.74</v>
      </c>
      <c r="N1872" s="9" t="str">
        <f>VLOOKUP($A1872,'Hospitalisation Details'!$A$1:$U$2344,14,FALSE)</f>
        <v>tier - 3</v>
      </c>
      <c r="O1872" s="9" t="str">
        <f>VLOOKUP($A1872,'Hospitalisation Details'!$A$1:$U$2344,15,FALSE)</f>
        <v>tier - 2</v>
      </c>
      <c r="P1872" s="9" t="str">
        <f>VLOOKUP($A1872,'Hospitalisation Details'!$A$1:$U$2344,16,FALSE)</f>
        <v>R1011</v>
      </c>
      <c r="Q1872" s="9">
        <f>VLOOKUP($A1872,'Hospitalisation Details'!$A$1:$U$2344,20,FALSE)</f>
        <v>27</v>
      </c>
    </row>
    <row r="1873" spans="1:17" ht="15.75" x14ac:dyDescent="0.25">
      <c r="A1873" s="10" t="s">
        <v>496</v>
      </c>
      <c r="B1873" s="7" t="str">
        <f>VLOOKUP($A1873,'Customer Names'!$A$1:$E$2336,4,FALSE)</f>
        <v xml:space="preserve">  Jeremiah H</v>
      </c>
      <c r="C1873" s="7">
        <f>VLOOKUP($A1873,'Medical Examinations'!$A$1:$P$2336,2,FALSE)</f>
        <v>16.670000000000002</v>
      </c>
      <c r="D1873" s="7">
        <f>VLOOKUP($A1873,'Medical Examinations'!$A$1:$P$2336,3,FALSE)</f>
        <v>5.46</v>
      </c>
      <c r="E1873" s="7" t="str">
        <f>VLOOKUP($A1873,'Medical Examinations'!$A$1:$P$2336,13,FALSE)</f>
        <v>No</v>
      </c>
      <c r="F1873" s="7" t="str">
        <f>VLOOKUP($A1873,'Medical Examinations'!$A$1:$P$2336,5,FALSE)</f>
        <v>No</v>
      </c>
      <c r="G1873" s="7" t="str">
        <f>VLOOKUP($A1873,'Medical Examinations'!$A$1:$P$2336,6,FALSE)</f>
        <v>No</v>
      </c>
      <c r="H1873" s="7" t="str">
        <f>VLOOKUP($A1873,'Medical Examinations'!$A$1:$P$2336,12,FALSE)</f>
        <v>0</v>
      </c>
      <c r="I1873" s="7" t="str">
        <f>VLOOKUP($A1873,'Medical Examinations'!$A$1:$P$2336,14,FALSE)</f>
        <v>No</v>
      </c>
      <c r="J1873" s="7" t="str">
        <f>VLOOKUP($A1873,'Medical Examinations'!$A$1:$P$2336,15,FALSE)</f>
        <v>Underweight</v>
      </c>
      <c r="K1873" s="7" t="str">
        <f>VLOOKUP($A1873,'Medical Examinations'!$A$1:$P$2336,16,FALSE)</f>
        <v>Normal</v>
      </c>
      <c r="L1873" s="12">
        <f>VLOOKUP($A1873,'Hospitalisation Details'!$A$1:$U$2344,18,FALSE)</f>
        <v>30118</v>
      </c>
      <c r="M1873" s="21">
        <f>VLOOKUP($A1873,'Hospitalisation Details'!$A$1:$U$2344,21,FALSE)</f>
        <v>4250.24</v>
      </c>
      <c r="N1873" s="9" t="str">
        <f>VLOOKUP($A1873,'Hospitalisation Details'!$A$1:$U$2344,14,FALSE)</f>
        <v>tier - 2</v>
      </c>
      <c r="O1873" s="9" t="str">
        <f>VLOOKUP($A1873,'Hospitalisation Details'!$A$1:$U$2344,15,FALSE)</f>
        <v>tier - 3</v>
      </c>
      <c r="P1873" s="9" t="str">
        <f>VLOOKUP($A1873,'Hospitalisation Details'!$A$1:$U$2344,16,FALSE)</f>
        <v>R1013</v>
      </c>
      <c r="Q1873" s="9">
        <f>VLOOKUP($A1873,'Hospitalisation Details'!$A$1:$U$2344,20,FALSE)</f>
        <v>40</v>
      </c>
    </row>
    <row r="1874" spans="1:17" ht="15.75" x14ac:dyDescent="0.25">
      <c r="A1874" s="10" t="s">
        <v>495</v>
      </c>
      <c r="B1874" s="7" t="str">
        <f>VLOOKUP($A1874,'Customer Names'!$A$1:$E$2336,4,FALSE)</f>
        <v xml:space="preserve">  Ashley J</v>
      </c>
      <c r="C1874" s="7">
        <f>VLOOKUP($A1874,'Medical Examinations'!$A$1:$P$2336,2,FALSE)</f>
        <v>28.594999999999999</v>
      </c>
      <c r="D1874" s="7">
        <f>VLOOKUP($A1874,'Medical Examinations'!$A$1:$P$2336,3,FALSE)</f>
        <v>5.43</v>
      </c>
      <c r="E1874" s="7" t="str">
        <f>VLOOKUP($A1874,'Medical Examinations'!$A$1:$P$2336,13,FALSE)</f>
        <v>No</v>
      </c>
      <c r="F1874" s="7" t="str">
        <f>VLOOKUP($A1874,'Medical Examinations'!$A$1:$P$2336,5,FALSE)</f>
        <v>No</v>
      </c>
      <c r="G1874" s="7" t="str">
        <f>VLOOKUP($A1874,'Medical Examinations'!$A$1:$P$2336,6,FALSE)</f>
        <v>No</v>
      </c>
      <c r="H1874" s="7" t="str">
        <f>VLOOKUP($A1874,'Medical Examinations'!$A$1:$P$2336,12,FALSE)</f>
        <v>0</v>
      </c>
      <c r="I1874" s="7" t="str">
        <f>VLOOKUP($A1874,'Medical Examinations'!$A$1:$P$2336,14,FALSE)</f>
        <v>No</v>
      </c>
      <c r="J1874" s="7" t="str">
        <f>VLOOKUP($A1874,'Medical Examinations'!$A$1:$P$2336,15,FALSE)</f>
        <v>Over weight</v>
      </c>
      <c r="K1874" s="7" t="str">
        <f>VLOOKUP($A1874,'Medical Examinations'!$A$1:$P$2336,16,FALSE)</f>
        <v>Normal</v>
      </c>
      <c r="L1874" s="12">
        <f>VLOOKUP($A1874,'Hospitalisation Details'!$A$1:$U$2344,18,FALSE)</f>
        <v>33573</v>
      </c>
      <c r="M1874" s="21">
        <f>VLOOKUP($A1874,'Hospitalisation Details'!$A$1:$U$2344,21,FALSE)</f>
        <v>4243.59</v>
      </c>
      <c r="N1874" s="9" t="str">
        <f>VLOOKUP($A1874,'Hospitalisation Details'!$A$1:$U$2344,14,FALSE)</f>
        <v>tier - 3</v>
      </c>
      <c r="O1874" s="9" t="str">
        <f>VLOOKUP($A1874,'Hospitalisation Details'!$A$1:$U$2344,15,FALSE)</f>
        <v>tier - 1</v>
      </c>
      <c r="P1874" s="9" t="str">
        <f>VLOOKUP($A1874,'Hospitalisation Details'!$A$1:$U$2344,16,FALSE)</f>
        <v>R1012</v>
      </c>
      <c r="Q1874" s="9">
        <f>VLOOKUP($A1874,'Hospitalisation Details'!$A$1:$U$2344,20,FALSE)</f>
        <v>31</v>
      </c>
    </row>
    <row r="1875" spans="1:17" ht="15.75" x14ac:dyDescent="0.25">
      <c r="A1875" s="10" t="s">
        <v>494</v>
      </c>
      <c r="B1875" s="7" t="str">
        <f>VLOOKUP($A1875,'Customer Names'!$A$1:$E$2336,4,FALSE)</f>
        <v xml:space="preserve">  Turner J</v>
      </c>
      <c r="C1875" s="7">
        <f>VLOOKUP($A1875,'Medical Examinations'!$A$1:$P$2336,2,FALSE)</f>
        <v>25.934999999999999</v>
      </c>
      <c r="D1875" s="7">
        <f>VLOOKUP($A1875,'Medical Examinations'!$A$1:$P$2336,3,FALSE)</f>
        <v>4.29</v>
      </c>
      <c r="E1875" s="7" t="str">
        <f>VLOOKUP($A1875,'Medical Examinations'!$A$1:$P$2336,13,FALSE)</f>
        <v>No</v>
      </c>
      <c r="F1875" s="7" t="str">
        <f>VLOOKUP($A1875,'Medical Examinations'!$A$1:$P$2336,5,FALSE)</f>
        <v>No</v>
      </c>
      <c r="G1875" s="7" t="str">
        <f>VLOOKUP($A1875,'Medical Examinations'!$A$1:$P$2336,6,FALSE)</f>
        <v>No</v>
      </c>
      <c r="H1875" s="7" t="str">
        <f>VLOOKUP($A1875,'Medical Examinations'!$A$1:$P$2336,12,FALSE)</f>
        <v>0</v>
      </c>
      <c r="I1875" s="7" t="str">
        <f>VLOOKUP($A1875,'Medical Examinations'!$A$1:$P$2336,14,FALSE)</f>
        <v>No</v>
      </c>
      <c r="J1875" s="7" t="str">
        <f>VLOOKUP($A1875,'Medical Examinations'!$A$1:$P$2336,15,FALSE)</f>
        <v>Over weight</v>
      </c>
      <c r="K1875" s="7" t="str">
        <f>VLOOKUP($A1875,'Medical Examinations'!$A$1:$P$2336,16,FALSE)</f>
        <v>Normal</v>
      </c>
      <c r="L1875" s="12">
        <f>VLOOKUP($A1875,'Hospitalisation Details'!$A$1:$U$2344,18,FALSE)</f>
        <v>33545</v>
      </c>
      <c r="M1875" s="21">
        <f>VLOOKUP($A1875,'Hospitalisation Details'!$A$1:$U$2344,21,FALSE)</f>
        <v>4239.8900000000003</v>
      </c>
      <c r="N1875" s="9" t="str">
        <f>VLOOKUP($A1875,'Hospitalisation Details'!$A$1:$U$2344,14,FALSE)</f>
        <v>tier - 2</v>
      </c>
      <c r="O1875" s="9" t="str">
        <f>VLOOKUP($A1875,'Hospitalisation Details'!$A$1:$U$2344,15,FALSE)</f>
        <v>tier - 2</v>
      </c>
      <c r="P1875" s="9" t="str">
        <f>VLOOKUP($A1875,'Hospitalisation Details'!$A$1:$U$2344,16,FALSE)</f>
        <v>R1012</v>
      </c>
      <c r="Q1875" s="9">
        <f>VLOOKUP($A1875,'Hospitalisation Details'!$A$1:$U$2344,20,FALSE)</f>
        <v>31</v>
      </c>
    </row>
    <row r="1876" spans="1:17" ht="15.75" x14ac:dyDescent="0.25">
      <c r="A1876" s="10" t="s">
        <v>493</v>
      </c>
      <c r="B1876" s="7" t="str">
        <f>VLOOKUP($A1876,'Customer Names'!$A$1:$E$2336,4,FALSE)</f>
        <v xml:space="preserve">  Roger</v>
      </c>
      <c r="C1876" s="7">
        <f>VLOOKUP($A1876,'Medical Examinations'!$A$1:$P$2336,2,FALSE)</f>
        <v>27.645</v>
      </c>
      <c r="D1876" s="7">
        <f>VLOOKUP($A1876,'Medical Examinations'!$A$1:$P$2336,3,FALSE)</f>
        <v>5.25</v>
      </c>
      <c r="E1876" s="7" t="str">
        <f>VLOOKUP($A1876,'Medical Examinations'!$A$1:$P$2336,13,FALSE)</f>
        <v>No</v>
      </c>
      <c r="F1876" s="7" t="str">
        <f>VLOOKUP($A1876,'Medical Examinations'!$A$1:$P$2336,5,FALSE)</f>
        <v>No</v>
      </c>
      <c r="G1876" s="7" t="str">
        <f>VLOOKUP($A1876,'Medical Examinations'!$A$1:$P$2336,6,FALSE)</f>
        <v>No</v>
      </c>
      <c r="H1876" s="7">
        <f>VLOOKUP($A1876,'Medical Examinations'!$A$1:$P$2336,12,FALSE)</f>
        <v>1</v>
      </c>
      <c r="I1876" s="7" t="str">
        <f>VLOOKUP($A1876,'Medical Examinations'!$A$1:$P$2336,14,FALSE)</f>
        <v>No</v>
      </c>
      <c r="J1876" s="7" t="str">
        <f>VLOOKUP($A1876,'Medical Examinations'!$A$1:$P$2336,15,FALSE)</f>
        <v>Over weight</v>
      </c>
      <c r="K1876" s="7" t="str">
        <f>VLOOKUP($A1876,'Medical Examinations'!$A$1:$P$2336,16,FALSE)</f>
        <v>Normal</v>
      </c>
      <c r="L1876" s="12">
        <f>VLOOKUP($A1876,'Hospitalisation Details'!$A$1:$U$2344,18,FALSE)</f>
        <v>33782</v>
      </c>
      <c r="M1876" s="21">
        <f>VLOOKUP($A1876,'Hospitalisation Details'!$A$1:$U$2344,21,FALSE)</f>
        <v>4237.13</v>
      </c>
      <c r="N1876" s="9" t="str">
        <f>VLOOKUP($A1876,'Hospitalisation Details'!$A$1:$U$2344,14,FALSE)</f>
        <v>tier - 3</v>
      </c>
      <c r="O1876" s="9" t="str">
        <f>VLOOKUP($A1876,'Hospitalisation Details'!$A$1:$U$2344,15,FALSE)</f>
        <v>tier - 1</v>
      </c>
      <c r="P1876" s="9" t="str">
        <f>VLOOKUP($A1876,'Hospitalisation Details'!$A$1:$U$2344,16,FALSE)</f>
        <v>R1016</v>
      </c>
      <c r="Q1876" s="9">
        <f>VLOOKUP($A1876,'Hospitalisation Details'!$A$1:$U$2344,20,FALSE)</f>
        <v>30</v>
      </c>
    </row>
    <row r="1877" spans="1:17" ht="15.75" x14ac:dyDescent="0.25">
      <c r="A1877" s="10" t="s">
        <v>492</v>
      </c>
      <c r="B1877" s="7" t="str">
        <f>VLOOKUP($A1877,'Customer Names'!$A$1:$E$2336,4,FALSE)</f>
        <v xml:space="preserve">  Pamela</v>
      </c>
      <c r="C1877" s="7">
        <f>VLOOKUP($A1877,'Medical Examinations'!$A$1:$P$2336,2,FALSE)</f>
        <v>30.1</v>
      </c>
      <c r="D1877" s="7">
        <f>VLOOKUP($A1877,'Medical Examinations'!$A$1:$P$2336,3,FALSE)</f>
        <v>4.04</v>
      </c>
      <c r="E1877" s="7" t="str">
        <f>VLOOKUP($A1877,'Medical Examinations'!$A$1:$P$2336,13,FALSE)</f>
        <v>No</v>
      </c>
      <c r="F1877" s="7" t="str">
        <f>VLOOKUP($A1877,'Medical Examinations'!$A$1:$P$2336,5,FALSE)</f>
        <v>No</v>
      </c>
      <c r="G1877" s="7" t="str">
        <f>VLOOKUP($A1877,'Medical Examinations'!$A$1:$P$2336,6,FALSE)</f>
        <v>No</v>
      </c>
      <c r="H1877" s="7">
        <f>VLOOKUP($A1877,'Medical Examinations'!$A$1:$P$2336,12,FALSE)</f>
        <v>1</v>
      </c>
      <c r="I1877" s="7" t="str">
        <f>VLOOKUP($A1877,'Medical Examinations'!$A$1:$P$2336,14,FALSE)</f>
        <v>No</v>
      </c>
      <c r="J1877" s="7" t="str">
        <f>VLOOKUP($A1877,'Medical Examinations'!$A$1:$P$2336,15,FALSE)</f>
        <v>Obesity</v>
      </c>
      <c r="K1877" s="7" t="str">
        <f>VLOOKUP($A1877,'Medical Examinations'!$A$1:$P$2336,16,FALSE)</f>
        <v>Normal</v>
      </c>
      <c r="L1877" s="12">
        <f>VLOOKUP($A1877,'Hospitalisation Details'!$A$1:$U$2344,18,FALSE)</f>
        <v>36143</v>
      </c>
      <c r="M1877" s="21">
        <f>VLOOKUP($A1877,'Hospitalisation Details'!$A$1:$U$2344,21,FALSE)</f>
        <v>4234.93</v>
      </c>
      <c r="N1877" s="9" t="str">
        <f>VLOOKUP($A1877,'Hospitalisation Details'!$A$1:$U$2344,14,FALSE)</f>
        <v>tier - 2</v>
      </c>
      <c r="O1877" s="9" t="str">
        <f>VLOOKUP($A1877,'Hospitalisation Details'!$A$1:$U$2344,15,FALSE)</f>
        <v>tier - 1</v>
      </c>
      <c r="P1877" s="9" t="str">
        <f>VLOOKUP($A1877,'Hospitalisation Details'!$A$1:$U$2344,16,FALSE)</f>
        <v>R1011</v>
      </c>
      <c r="Q1877" s="9">
        <f>VLOOKUP($A1877,'Hospitalisation Details'!$A$1:$U$2344,20,FALSE)</f>
        <v>24</v>
      </c>
    </row>
    <row r="1878" spans="1:17" ht="15.75" x14ac:dyDescent="0.25">
      <c r="A1878" s="10" t="s">
        <v>491</v>
      </c>
      <c r="B1878" s="7" t="str">
        <f>VLOOKUP($A1878,'Customer Names'!$A$1:$E$2336,4,FALSE)</f>
        <v xml:space="preserve">  Allison M</v>
      </c>
      <c r="C1878" s="7">
        <f>VLOOKUP($A1878,'Medical Examinations'!$A$1:$P$2336,2,FALSE)</f>
        <v>26.79</v>
      </c>
      <c r="D1878" s="7">
        <f>VLOOKUP($A1878,'Medical Examinations'!$A$1:$P$2336,3,FALSE)</f>
        <v>5</v>
      </c>
      <c r="E1878" s="7" t="str">
        <f>VLOOKUP($A1878,'Medical Examinations'!$A$1:$P$2336,13,FALSE)</f>
        <v>Yes</v>
      </c>
      <c r="F1878" s="7" t="str">
        <f>VLOOKUP($A1878,'Medical Examinations'!$A$1:$P$2336,5,FALSE)</f>
        <v>No</v>
      </c>
      <c r="G1878" s="7" t="str">
        <f>VLOOKUP($A1878,'Medical Examinations'!$A$1:$P$2336,6,FALSE)</f>
        <v>Yes</v>
      </c>
      <c r="H1878" s="7">
        <f>VLOOKUP($A1878,'Medical Examinations'!$A$1:$P$2336,12,FALSE)</f>
        <v>1</v>
      </c>
      <c r="I1878" s="7" t="str">
        <f>VLOOKUP($A1878,'Medical Examinations'!$A$1:$P$2336,14,FALSE)</f>
        <v>No</v>
      </c>
      <c r="J1878" s="7" t="str">
        <f>VLOOKUP($A1878,'Medical Examinations'!$A$1:$P$2336,15,FALSE)</f>
        <v>Over weight</v>
      </c>
      <c r="K1878" s="7" t="str">
        <f>VLOOKUP($A1878,'Medical Examinations'!$A$1:$P$2336,16,FALSE)</f>
        <v>Normal</v>
      </c>
      <c r="L1878" s="12">
        <f>VLOOKUP($A1878,'Hospitalisation Details'!$A$1:$U$2344,18,FALSE)</f>
        <v>35679</v>
      </c>
      <c r="M1878" s="21">
        <f>VLOOKUP($A1878,'Hospitalisation Details'!$A$1:$U$2344,21,FALSE)</f>
        <v>4189.1099999999997</v>
      </c>
      <c r="N1878" s="9" t="str">
        <f>VLOOKUP($A1878,'Hospitalisation Details'!$A$1:$U$2344,14,FALSE)</f>
        <v>tier - 2</v>
      </c>
      <c r="O1878" s="9" t="str">
        <f>VLOOKUP($A1878,'Hospitalisation Details'!$A$1:$U$2344,15,FALSE)</f>
        <v>tier - 2</v>
      </c>
      <c r="P1878" s="9" t="str">
        <f>VLOOKUP($A1878,'Hospitalisation Details'!$A$1:$U$2344,16,FALSE)</f>
        <v>R1012</v>
      </c>
      <c r="Q1878" s="9">
        <f>VLOOKUP($A1878,'Hospitalisation Details'!$A$1:$U$2344,20,FALSE)</f>
        <v>25</v>
      </c>
    </row>
    <row r="1879" spans="1:17" ht="15.75" x14ac:dyDescent="0.25">
      <c r="A1879" s="10" t="s">
        <v>490</v>
      </c>
      <c r="B1879" s="7" t="str">
        <f>VLOOKUP($A1879,'Customer Names'!$A$1:$E$2336,4,FALSE)</f>
        <v xml:space="preserve">  Katherine H</v>
      </c>
      <c r="C1879" s="7">
        <f>VLOOKUP($A1879,'Medical Examinations'!$A$1:$P$2336,2,FALSE)</f>
        <v>27.1</v>
      </c>
      <c r="D1879" s="7">
        <f>VLOOKUP($A1879,'Medical Examinations'!$A$1:$P$2336,3,FALSE)</f>
        <v>4.01</v>
      </c>
      <c r="E1879" s="7" t="str">
        <f>VLOOKUP($A1879,'Medical Examinations'!$A$1:$P$2336,13,FALSE)</f>
        <v>Yes</v>
      </c>
      <c r="F1879" s="7" t="str">
        <f>VLOOKUP($A1879,'Medical Examinations'!$A$1:$P$2336,5,FALSE)</f>
        <v>No</v>
      </c>
      <c r="G1879" s="7" t="str">
        <f>VLOOKUP($A1879,'Medical Examinations'!$A$1:$P$2336,6,FALSE)</f>
        <v>No</v>
      </c>
      <c r="H1879" s="7">
        <f>VLOOKUP($A1879,'Medical Examinations'!$A$1:$P$2336,12,FALSE)</f>
        <v>1</v>
      </c>
      <c r="I1879" s="7" t="str">
        <f>VLOOKUP($A1879,'Medical Examinations'!$A$1:$P$2336,14,FALSE)</f>
        <v>No</v>
      </c>
      <c r="J1879" s="7" t="str">
        <f>VLOOKUP($A1879,'Medical Examinations'!$A$1:$P$2336,15,FALSE)</f>
        <v>Over weight</v>
      </c>
      <c r="K1879" s="7" t="str">
        <f>VLOOKUP($A1879,'Medical Examinations'!$A$1:$P$2336,16,FALSE)</f>
        <v>Normal</v>
      </c>
      <c r="L1879" s="12">
        <f>VLOOKUP($A1879,'Hospitalisation Details'!$A$1:$U$2344,18,FALSE)</f>
        <v>34975</v>
      </c>
      <c r="M1879" s="21">
        <f>VLOOKUP($A1879,'Hospitalisation Details'!$A$1:$U$2344,21,FALSE)</f>
        <v>4188.7299999999996</v>
      </c>
      <c r="N1879" s="9" t="str">
        <f>VLOOKUP($A1879,'Hospitalisation Details'!$A$1:$U$2344,14,FALSE)</f>
        <v>tier - 2</v>
      </c>
      <c r="O1879" s="9" t="str">
        <f>VLOOKUP($A1879,'Hospitalisation Details'!$A$1:$U$2344,15,FALSE)</f>
        <v>tier - 2</v>
      </c>
      <c r="P1879" s="9" t="str">
        <f>VLOOKUP($A1879,'Hospitalisation Details'!$A$1:$U$2344,16,FALSE)</f>
        <v>R1025</v>
      </c>
      <c r="Q1879" s="9">
        <f>VLOOKUP($A1879,'Hospitalisation Details'!$A$1:$U$2344,20,FALSE)</f>
        <v>27</v>
      </c>
    </row>
    <row r="1880" spans="1:17" ht="15.75" x14ac:dyDescent="0.25">
      <c r="A1880" s="10" t="s">
        <v>489</v>
      </c>
      <c r="B1880" s="7" t="str">
        <f>VLOOKUP($A1880,'Customer Names'!$A$1:$E$2336,4,FALSE)</f>
        <v xml:space="preserve">  Robin</v>
      </c>
      <c r="C1880" s="7">
        <f>VLOOKUP($A1880,'Medical Examinations'!$A$1:$P$2336,2,FALSE)</f>
        <v>24.31</v>
      </c>
      <c r="D1880" s="7">
        <f>VLOOKUP($A1880,'Medical Examinations'!$A$1:$P$2336,3,FALSE)</f>
        <v>5.4</v>
      </c>
      <c r="E1880" s="7" t="str">
        <f>VLOOKUP($A1880,'Medical Examinations'!$A$1:$P$2336,13,FALSE)</f>
        <v>No</v>
      </c>
      <c r="F1880" s="7" t="str">
        <f>VLOOKUP($A1880,'Medical Examinations'!$A$1:$P$2336,5,FALSE)</f>
        <v>No</v>
      </c>
      <c r="G1880" s="7" t="str">
        <f>VLOOKUP($A1880,'Medical Examinations'!$A$1:$P$2336,6,FALSE)</f>
        <v>No</v>
      </c>
      <c r="H1880" s="7" t="str">
        <f>VLOOKUP($A1880,'Medical Examinations'!$A$1:$P$2336,12,FALSE)</f>
        <v>0</v>
      </c>
      <c r="I1880" s="7" t="str">
        <f>VLOOKUP($A1880,'Medical Examinations'!$A$1:$P$2336,14,FALSE)</f>
        <v>No</v>
      </c>
      <c r="J1880" s="7" t="str">
        <f>VLOOKUP($A1880,'Medical Examinations'!$A$1:$P$2336,15,FALSE)</f>
        <v>Normal weight</v>
      </c>
      <c r="K1880" s="7" t="str">
        <f>VLOOKUP($A1880,'Medical Examinations'!$A$1:$P$2336,16,FALSE)</f>
        <v>Normal</v>
      </c>
      <c r="L1880" s="12">
        <f>VLOOKUP($A1880,'Hospitalisation Details'!$A$1:$U$2344,18,FALSE)</f>
        <v>32684</v>
      </c>
      <c r="M1880" s="21">
        <f>VLOOKUP($A1880,'Hospitalisation Details'!$A$1:$U$2344,21,FALSE)</f>
        <v>4185.1000000000004</v>
      </c>
      <c r="N1880" s="9" t="str">
        <f>VLOOKUP($A1880,'Hospitalisation Details'!$A$1:$U$2344,14,FALSE)</f>
        <v>tier - 2</v>
      </c>
      <c r="O1880" s="9" t="str">
        <f>VLOOKUP($A1880,'Hospitalisation Details'!$A$1:$U$2344,15,FALSE)</f>
        <v>tier - 3</v>
      </c>
      <c r="P1880" s="9" t="str">
        <f>VLOOKUP($A1880,'Hospitalisation Details'!$A$1:$U$2344,16,FALSE)</f>
        <v>R1013</v>
      </c>
      <c r="Q1880" s="9">
        <f>VLOOKUP($A1880,'Hospitalisation Details'!$A$1:$U$2344,20,FALSE)</f>
        <v>33</v>
      </c>
    </row>
    <row r="1881" spans="1:17" ht="15.75" x14ac:dyDescent="0.25">
      <c r="A1881" s="10" t="s">
        <v>488</v>
      </c>
      <c r="B1881" s="7" t="str">
        <f>VLOOKUP($A1881,'Customer Names'!$A$1:$E$2336,4,FALSE)</f>
        <v xml:space="preserve">  Terri</v>
      </c>
      <c r="C1881" s="7">
        <f>VLOOKUP($A1881,'Medical Examinations'!$A$1:$P$2336,2,FALSE)</f>
        <v>15.53</v>
      </c>
      <c r="D1881" s="7">
        <f>VLOOKUP($A1881,'Medical Examinations'!$A$1:$P$2336,3,FALSE)</f>
        <v>5.81</v>
      </c>
      <c r="E1881" s="7" t="str">
        <f>VLOOKUP($A1881,'Medical Examinations'!$A$1:$P$2336,13,FALSE)</f>
        <v>No</v>
      </c>
      <c r="F1881" s="7" t="str">
        <f>VLOOKUP($A1881,'Medical Examinations'!$A$1:$P$2336,5,FALSE)</f>
        <v>No</v>
      </c>
      <c r="G1881" s="7" t="str">
        <f>VLOOKUP($A1881,'Medical Examinations'!$A$1:$P$2336,6,FALSE)</f>
        <v>No</v>
      </c>
      <c r="H1881" s="7">
        <f>VLOOKUP($A1881,'Medical Examinations'!$A$1:$P$2336,12,FALSE)</f>
        <v>1</v>
      </c>
      <c r="I1881" s="7" t="str">
        <f>VLOOKUP($A1881,'Medical Examinations'!$A$1:$P$2336,14,FALSE)</f>
        <v>No</v>
      </c>
      <c r="J1881" s="7" t="str">
        <f>VLOOKUP($A1881,'Medical Examinations'!$A$1:$P$2336,15,FALSE)</f>
        <v>Underweight</v>
      </c>
      <c r="K1881" s="7" t="str">
        <f>VLOOKUP($A1881,'Medical Examinations'!$A$1:$P$2336,16,FALSE)</f>
        <v>Prediabetes</v>
      </c>
      <c r="L1881" s="12">
        <f>VLOOKUP($A1881,'Hospitalisation Details'!$A$1:$U$2344,18,FALSE)</f>
        <v>30941</v>
      </c>
      <c r="M1881" s="21">
        <f>VLOOKUP($A1881,'Hospitalisation Details'!$A$1:$U$2344,21,FALSE)</f>
        <v>4163.21</v>
      </c>
      <c r="N1881" s="9" t="str">
        <f>VLOOKUP($A1881,'Hospitalisation Details'!$A$1:$U$2344,14,FALSE)</f>
        <v>tier - 2</v>
      </c>
      <c r="O1881" s="9" t="str">
        <f>VLOOKUP($A1881,'Hospitalisation Details'!$A$1:$U$2344,15,FALSE)</f>
        <v>tier - 2</v>
      </c>
      <c r="P1881" s="9" t="str">
        <f>VLOOKUP($A1881,'Hospitalisation Details'!$A$1:$U$2344,16,FALSE)</f>
        <v>R1012</v>
      </c>
      <c r="Q1881" s="9">
        <f>VLOOKUP($A1881,'Hospitalisation Details'!$A$1:$U$2344,20,FALSE)</f>
        <v>38</v>
      </c>
    </row>
    <row r="1882" spans="1:17" ht="15.75" x14ac:dyDescent="0.25">
      <c r="A1882" s="10" t="s">
        <v>487</v>
      </c>
      <c r="B1882" s="7" t="str">
        <f>VLOOKUP($A1882,'Customer Names'!$A$1:$E$2336,4,FALSE)</f>
        <v xml:space="preserve">  Eddie</v>
      </c>
      <c r="C1882" s="7">
        <f>VLOOKUP($A1882,'Medical Examinations'!$A$1:$P$2336,2,FALSE)</f>
        <v>30.7</v>
      </c>
      <c r="D1882" s="7">
        <f>VLOOKUP($A1882,'Medical Examinations'!$A$1:$P$2336,3,FALSE)</f>
        <v>5.82</v>
      </c>
      <c r="E1882" s="7" t="str">
        <f>VLOOKUP($A1882,'Medical Examinations'!$A$1:$P$2336,13,FALSE)</f>
        <v>No</v>
      </c>
      <c r="F1882" s="7" t="str">
        <f>VLOOKUP($A1882,'Medical Examinations'!$A$1:$P$2336,5,FALSE)</f>
        <v>No</v>
      </c>
      <c r="G1882" s="7" t="str">
        <f>VLOOKUP($A1882,'Medical Examinations'!$A$1:$P$2336,6,FALSE)</f>
        <v>No</v>
      </c>
      <c r="H1882" s="7">
        <f>VLOOKUP($A1882,'Medical Examinations'!$A$1:$P$2336,12,FALSE)</f>
        <v>1</v>
      </c>
      <c r="I1882" s="7" t="str">
        <f>VLOOKUP($A1882,'Medical Examinations'!$A$1:$P$2336,14,FALSE)</f>
        <v>No</v>
      </c>
      <c r="J1882" s="7" t="str">
        <f>VLOOKUP($A1882,'Medical Examinations'!$A$1:$P$2336,15,FALSE)</f>
        <v>Obesity</v>
      </c>
      <c r="K1882" s="7" t="str">
        <f>VLOOKUP($A1882,'Medical Examinations'!$A$1:$P$2336,16,FALSE)</f>
        <v>Prediabetes</v>
      </c>
      <c r="L1882" s="12">
        <f>VLOOKUP($A1882,'Hospitalisation Details'!$A$1:$U$2344,18,FALSE)</f>
        <v>36125</v>
      </c>
      <c r="M1882" s="21">
        <f>VLOOKUP($A1882,'Hospitalisation Details'!$A$1:$U$2344,21,FALSE)</f>
        <v>4154.97</v>
      </c>
      <c r="N1882" s="9" t="str">
        <f>VLOOKUP($A1882,'Hospitalisation Details'!$A$1:$U$2344,14,FALSE)</f>
        <v>tier - 2</v>
      </c>
      <c r="O1882" s="9" t="str">
        <f>VLOOKUP($A1882,'Hospitalisation Details'!$A$1:$U$2344,15,FALSE)</f>
        <v>tier - 1</v>
      </c>
      <c r="P1882" s="9" t="str">
        <f>VLOOKUP($A1882,'Hospitalisation Details'!$A$1:$U$2344,16,FALSE)</f>
        <v>R1012</v>
      </c>
      <c r="Q1882" s="9">
        <f>VLOOKUP($A1882,'Hospitalisation Details'!$A$1:$U$2344,20,FALSE)</f>
        <v>24</v>
      </c>
    </row>
    <row r="1883" spans="1:17" ht="15.75" x14ac:dyDescent="0.25">
      <c r="A1883" s="10" t="s">
        <v>486</v>
      </c>
      <c r="B1883" s="7" t="str">
        <f>VLOOKUP($A1883,'Customer Names'!$A$1:$E$2336,4,FALSE)</f>
        <v xml:space="preserve">  Pamela</v>
      </c>
      <c r="C1883" s="7">
        <f>VLOOKUP($A1883,'Medical Examinations'!$A$1:$P$2336,2,FALSE)</f>
        <v>33.33</v>
      </c>
      <c r="D1883" s="7">
        <f>VLOOKUP($A1883,'Medical Examinations'!$A$1:$P$2336,3,FALSE)</f>
        <v>4.82</v>
      </c>
      <c r="E1883" s="7" t="str">
        <f>VLOOKUP($A1883,'Medical Examinations'!$A$1:$P$2336,13,FALSE)</f>
        <v>No</v>
      </c>
      <c r="F1883" s="7" t="str">
        <f>VLOOKUP($A1883,'Medical Examinations'!$A$1:$P$2336,5,FALSE)</f>
        <v>No</v>
      </c>
      <c r="G1883" s="7" t="str">
        <f>VLOOKUP($A1883,'Medical Examinations'!$A$1:$P$2336,6,FALSE)</f>
        <v>No</v>
      </c>
      <c r="H1883" s="7">
        <f>VLOOKUP($A1883,'Medical Examinations'!$A$1:$P$2336,12,FALSE)</f>
        <v>1</v>
      </c>
      <c r="I1883" s="7" t="str">
        <f>VLOOKUP($A1883,'Medical Examinations'!$A$1:$P$2336,14,FALSE)</f>
        <v>No</v>
      </c>
      <c r="J1883" s="7" t="str">
        <f>VLOOKUP($A1883,'Medical Examinations'!$A$1:$P$2336,15,FALSE)</f>
        <v>Obesity</v>
      </c>
      <c r="K1883" s="7" t="str">
        <f>VLOOKUP($A1883,'Medical Examinations'!$A$1:$P$2336,16,FALSE)</f>
        <v>Normal</v>
      </c>
      <c r="L1883" s="12">
        <f>VLOOKUP($A1883,'Hospitalisation Details'!$A$1:$U$2344,18,FALSE)</f>
        <v>33820</v>
      </c>
      <c r="M1883" s="21">
        <f>VLOOKUP($A1883,'Hospitalisation Details'!$A$1:$U$2344,21,FALSE)</f>
        <v>4151.03</v>
      </c>
      <c r="N1883" s="9" t="str">
        <f>VLOOKUP($A1883,'Hospitalisation Details'!$A$1:$U$2344,14,FALSE)</f>
        <v>tier - 2</v>
      </c>
      <c r="O1883" s="9" t="str">
        <f>VLOOKUP($A1883,'Hospitalisation Details'!$A$1:$U$2344,15,FALSE)</f>
        <v>tier - 2</v>
      </c>
      <c r="P1883" s="9" t="str">
        <f>VLOOKUP($A1883,'Hospitalisation Details'!$A$1:$U$2344,16,FALSE)</f>
        <v>R1013</v>
      </c>
      <c r="Q1883" s="9">
        <f>VLOOKUP($A1883,'Hospitalisation Details'!$A$1:$U$2344,20,FALSE)</f>
        <v>30</v>
      </c>
    </row>
    <row r="1884" spans="1:17" ht="15.75" x14ac:dyDescent="0.25">
      <c r="A1884" s="10" t="s">
        <v>485</v>
      </c>
      <c r="B1884" s="7" t="str">
        <f>VLOOKUP($A1884,'Customer Names'!$A$1:$E$2336,4,FALSE)</f>
        <v xml:space="preserve">  Joyce</v>
      </c>
      <c r="C1884" s="7">
        <f>VLOOKUP($A1884,'Medical Examinations'!$A$1:$P$2336,2,FALSE)</f>
        <v>32.4</v>
      </c>
      <c r="D1884" s="7">
        <f>VLOOKUP($A1884,'Medical Examinations'!$A$1:$P$2336,3,FALSE)</f>
        <v>5.08</v>
      </c>
      <c r="E1884" s="7" t="str">
        <f>VLOOKUP($A1884,'Medical Examinations'!$A$1:$P$2336,13,FALSE)</f>
        <v>No</v>
      </c>
      <c r="F1884" s="7" t="str">
        <f>VLOOKUP($A1884,'Medical Examinations'!$A$1:$P$2336,5,FALSE)</f>
        <v>No</v>
      </c>
      <c r="G1884" s="7" t="str">
        <f>VLOOKUP($A1884,'Medical Examinations'!$A$1:$P$2336,6,FALSE)</f>
        <v>No</v>
      </c>
      <c r="H1884" s="7">
        <f>VLOOKUP($A1884,'Medical Examinations'!$A$1:$P$2336,12,FALSE)</f>
        <v>1</v>
      </c>
      <c r="I1884" s="7" t="str">
        <f>VLOOKUP($A1884,'Medical Examinations'!$A$1:$P$2336,14,FALSE)</f>
        <v>No</v>
      </c>
      <c r="J1884" s="7" t="str">
        <f>VLOOKUP($A1884,'Medical Examinations'!$A$1:$P$2336,15,FALSE)</f>
        <v>Obesity</v>
      </c>
      <c r="K1884" s="7" t="str">
        <f>VLOOKUP($A1884,'Medical Examinations'!$A$1:$P$2336,16,FALSE)</f>
        <v>Normal</v>
      </c>
      <c r="L1884" s="12">
        <f>VLOOKUP($A1884,'Hospitalisation Details'!$A$1:$U$2344,18,FALSE)</f>
        <v>33783</v>
      </c>
      <c r="M1884" s="21">
        <f>VLOOKUP($A1884,'Hospitalisation Details'!$A$1:$U$2344,21,FALSE)</f>
        <v>4149.74</v>
      </c>
      <c r="N1884" s="9" t="str">
        <f>VLOOKUP($A1884,'Hospitalisation Details'!$A$1:$U$2344,14,FALSE)</f>
        <v>tier - 2</v>
      </c>
      <c r="O1884" s="9" t="str">
        <f>VLOOKUP($A1884,'Hospitalisation Details'!$A$1:$U$2344,15,FALSE)</f>
        <v>tier - 1</v>
      </c>
      <c r="P1884" s="9" t="str">
        <f>VLOOKUP($A1884,'Hospitalisation Details'!$A$1:$U$2344,16,FALSE)</f>
        <v>R1011</v>
      </c>
      <c r="Q1884" s="9">
        <f>VLOOKUP($A1884,'Hospitalisation Details'!$A$1:$U$2344,20,FALSE)</f>
        <v>30</v>
      </c>
    </row>
    <row r="1885" spans="1:17" ht="15.75" x14ac:dyDescent="0.25">
      <c r="A1885" s="10" t="s">
        <v>484</v>
      </c>
      <c r="B1885" s="7" t="str">
        <f>VLOOKUP($A1885,'Customer Names'!$A$1:$E$2336,4,FALSE)</f>
        <v xml:space="preserve">  Alison W</v>
      </c>
      <c r="C1885" s="7">
        <f>VLOOKUP($A1885,'Medical Examinations'!$A$1:$P$2336,2,FALSE)</f>
        <v>27.93</v>
      </c>
      <c r="D1885" s="7">
        <f>VLOOKUP($A1885,'Medical Examinations'!$A$1:$P$2336,3,FALSE)</f>
        <v>5.59</v>
      </c>
      <c r="E1885" s="7" t="str">
        <f>VLOOKUP($A1885,'Medical Examinations'!$A$1:$P$2336,13,FALSE)</f>
        <v>No</v>
      </c>
      <c r="F1885" s="7" t="str">
        <f>VLOOKUP($A1885,'Medical Examinations'!$A$1:$P$2336,5,FALSE)</f>
        <v>No</v>
      </c>
      <c r="G1885" s="7" t="str">
        <f>VLOOKUP($A1885,'Medical Examinations'!$A$1:$P$2336,6,FALSE)</f>
        <v>No</v>
      </c>
      <c r="H1885" s="7">
        <f>VLOOKUP($A1885,'Medical Examinations'!$A$1:$P$2336,12,FALSE)</f>
        <v>1</v>
      </c>
      <c r="I1885" s="7" t="str">
        <f>VLOOKUP($A1885,'Medical Examinations'!$A$1:$P$2336,14,FALSE)</f>
        <v>No</v>
      </c>
      <c r="J1885" s="7" t="str">
        <f>VLOOKUP($A1885,'Medical Examinations'!$A$1:$P$2336,15,FALSE)</f>
        <v>Over weight</v>
      </c>
      <c r="K1885" s="7" t="str">
        <f>VLOOKUP($A1885,'Medical Examinations'!$A$1:$P$2336,16,FALSE)</f>
        <v>Normal</v>
      </c>
      <c r="L1885" s="12">
        <f>VLOOKUP($A1885,'Hospitalisation Details'!$A$1:$U$2344,18,FALSE)</f>
        <v>33773</v>
      </c>
      <c r="M1885" s="21">
        <f>VLOOKUP($A1885,'Hospitalisation Details'!$A$1:$U$2344,21,FALSE)</f>
        <v>4137.5200000000004</v>
      </c>
      <c r="N1885" s="9" t="str">
        <f>VLOOKUP($A1885,'Hospitalisation Details'!$A$1:$U$2344,14,FALSE)</f>
        <v>tier - 2</v>
      </c>
      <c r="O1885" s="9" t="str">
        <f>VLOOKUP($A1885,'Hospitalisation Details'!$A$1:$U$2344,15,FALSE)</f>
        <v>tier - 3</v>
      </c>
      <c r="P1885" s="9" t="str">
        <f>VLOOKUP($A1885,'Hospitalisation Details'!$A$1:$U$2344,16,FALSE)</f>
        <v>R1024</v>
      </c>
      <c r="Q1885" s="9">
        <f>VLOOKUP($A1885,'Hospitalisation Details'!$A$1:$U$2344,20,FALSE)</f>
        <v>30</v>
      </c>
    </row>
    <row r="1886" spans="1:17" ht="15.75" x14ac:dyDescent="0.25">
      <c r="A1886" s="10" t="s">
        <v>483</v>
      </c>
      <c r="B1886" s="7" t="str">
        <f>VLOOKUP($A1886,'Customer Names'!$A$1:$E$2336,4,FALSE)</f>
        <v xml:space="preserve">  Tammara C</v>
      </c>
      <c r="C1886" s="7">
        <f>VLOOKUP($A1886,'Medical Examinations'!$A$1:$P$2336,2,FALSE)</f>
        <v>21.754999999999999</v>
      </c>
      <c r="D1886" s="7">
        <f>VLOOKUP($A1886,'Medical Examinations'!$A$1:$P$2336,3,FALSE)</f>
        <v>5.12</v>
      </c>
      <c r="E1886" s="7" t="str">
        <f>VLOOKUP($A1886,'Medical Examinations'!$A$1:$P$2336,13,FALSE)</f>
        <v>No</v>
      </c>
      <c r="F1886" s="7" t="str">
        <f>VLOOKUP($A1886,'Medical Examinations'!$A$1:$P$2336,5,FALSE)</f>
        <v>No</v>
      </c>
      <c r="G1886" s="7" t="str">
        <f>VLOOKUP($A1886,'Medical Examinations'!$A$1:$P$2336,6,FALSE)</f>
        <v>No</v>
      </c>
      <c r="H1886" s="7" t="str">
        <f>VLOOKUP($A1886,'Medical Examinations'!$A$1:$P$2336,12,FALSE)</f>
        <v>0</v>
      </c>
      <c r="I1886" s="7" t="str">
        <f>VLOOKUP($A1886,'Medical Examinations'!$A$1:$P$2336,14,FALSE)</f>
        <v>No</v>
      </c>
      <c r="J1886" s="7" t="str">
        <f>VLOOKUP($A1886,'Medical Examinations'!$A$1:$P$2336,15,FALSE)</f>
        <v>Normal weight</v>
      </c>
      <c r="K1886" s="7" t="str">
        <f>VLOOKUP($A1886,'Medical Examinations'!$A$1:$P$2336,16,FALSE)</f>
        <v>Normal</v>
      </c>
      <c r="L1886" s="12">
        <f>VLOOKUP($A1886,'Hospitalisation Details'!$A$1:$U$2344,18,FALSE)</f>
        <v>33456</v>
      </c>
      <c r="M1886" s="21">
        <f>VLOOKUP($A1886,'Hospitalisation Details'!$A$1:$U$2344,21,FALSE)</f>
        <v>4134.08</v>
      </c>
      <c r="N1886" s="9" t="str">
        <f>VLOOKUP($A1886,'Hospitalisation Details'!$A$1:$U$2344,14,FALSE)</f>
        <v>tier - 2</v>
      </c>
      <c r="O1886" s="9" t="str">
        <f>VLOOKUP($A1886,'Hospitalisation Details'!$A$1:$U$2344,15,FALSE)</f>
        <v>tier - 1</v>
      </c>
      <c r="P1886" s="9" t="str">
        <f>VLOOKUP($A1886,'Hospitalisation Details'!$A$1:$U$2344,16,FALSE)</f>
        <v>R1012</v>
      </c>
      <c r="Q1886" s="9">
        <f>VLOOKUP($A1886,'Hospitalisation Details'!$A$1:$U$2344,20,FALSE)</f>
        <v>31</v>
      </c>
    </row>
    <row r="1887" spans="1:17" ht="15.75" x14ac:dyDescent="0.25">
      <c r="A1887" s="10" t="s">
        <v>482</v>
      </c>
      <c r="B1887" s="7" t="str">
        <f>VLOOKUP($A1887,'Customer Names'!$A$1:$E$2336,4,FALSE)</f>
        <v xml:space="preserve">  Dorota</v>
      </c>
      <c r="C1887" s="7">
        <f>VLOOKUP($A1887,'Medical Examinations'!$A$1:$P$2336,2,FALSE)</f>
        <v>25.934999999999999</v>
      </c>
      <c r="D1887" s="7">
        <f>VLOOKUP($A1887,'Medical Examinations'!$A$1:$P$2336,3,FALSE)</f>
        <v>4.95</v>
      </c>
      <c r="E1887" s="7" t="str">
        <f>VLOOKUP($A1887,'Medical Examinations'!$A$1:$P$2336,13,FALSE)</f>
        <v>No</v>
      </c>
      <c r="F1887" s="7" t="str">
        <f>VLOOKUP($A1887,'Medical Examinations'!$A$1:$P$2336,5,FALSE)</f>
        <v>No</v>
      </c>
      <c r="G1887" s="7" t="str">
        <f>VLOOKUP($A1887,'Medical Examinations'!$A$1:$P$2336,6,FALSE)</f>
        <v>No</v>
      </c>
      <c r="H1887" s="7" t="str">
        <f>VLOOKUP($A1887,'Medical Examinations'!$A$1:$P$2336,12,FALSE)</f>
        <v>0</v>
      </c>
      <c r="I1887" s="7" t="str">
        <f>VLOOKUP($A1887,'Medical Examinations'!$A$1:$P$2336,14,FALSE)</f>
        <v>No</v>
      </c>
      <c r="J1887" s="7" t="str">
        <f>VLOOKUP($A1887,'Medical Examinations'!$A$1:$P$2336,15,FALSE)</f>
        <v>Over weight</v>
      </c>
      <c r="K1887" s="7" t="str">
        <f>VLOOKUP($A1887,'Medical Examinations'!$A$1:$P$2336,16,FALSE)</f>
        <v>Normal</v>
      </c>
      <c r="L1887" s="12">
        <f>VLOOKUP($A1887,'Hospitalisation Details'!$A$1:$U$2344,18,FALSE)</f>
        <v>34567</v>
      </c>
      <c r="M1887" s="21">
        <f>VLOOKUP($A1887,'Hospitalisation Details'!$A$1:$U$2344,21,FALSE)</f>
        <v>4133.6400000000003</v>
      </c>
      <c r="N1887" s="9" t="str">
        <f>VLOOKUP($A1887,'Hospitalisation Details'!$A$1:$U$2344,14,FALSE)</f>
        <v>tier - 2</v>
      </c>
      <c r="O1887" s="9" t="str">
        <f>VLOOKUP($A1887,'Hospitalisation Details'!$A$1:$U$2344,15,FALSE)</f>
        <v>tier - 3</v>
      </c>
      <c r="P1887" s="9" t="str">
        <f>VLOOKUP($A1887,'Hospitalisation Details'!$A$1:$U$2344,16,FALSE)</f>
        <v>R1012</v>
      </c>
      <c r="Q1887" s="9">
        <f>VLOOKUP($A1887,'Hospitalisation Details'!$A$1:$U$2344,20,FALSE)</f>
        <v>28</v>
      </c>
    </row>
    <row r="1888" spans="1:17" ht="15.75" x14ac:dyDescent="0.25">
      <c r="A1888" s="10" t="s">
        <v>481</v>
      </c>
      <c r="B1888" s="7" t="str">
        <f>VLOOKUP($A1888,'Customer Names'!$A$1:$E$2336,4,FALSE)</f>
        <v xml:space="preserve">  Jose Norberto Sr</v>
      </c>
      <c r="C1888" s="7">
        <f>VLOOKUP($A1888,'Medical Examinations'!$A$1:$P$2336,2,FALSE)</f>
        <v>31.5</v>
      </c>
      <c r="D1888" s="7">
        <f>VLOOKUP($A1888,'Medical Examinations'!$A$1:$P$2336,3,FALSE)</f>
        <v>6.16</v>
      </c>
      <c r="E1888" s="7" t="str">
        <f>VLOOKUP($A1888,'Medical Examinations'!$A$1:$P$2336,13,FALSE)</f>
        <v>No</v>
      </c>
      <c r="F1888" s="7" t="str">
        <f>VLOOKUP($A1888,'Medical Examinations'!$A$1:$P$2336,5,FALSE)</f>
        <v>No</v>
      </c>
      <c r="G1888" s="7" t="str">
        <f>VLOOKUP($A1888,'Medical Examinations'!$A$1:$P$2336,6,FALSE)</f>
        <v>No</v>
      </c>
      <c r="H1888" s="7" t="str">
        <f>VLOOKUP($A1888,'Medical Examinations'!$A$1:$P$2336,12,FALSE)</f>
        <v>0</v>
      </c>
      <c r="I1888" s="7" t="str">
        <f>VLOOKUP($A1888,'Medical Examinations'!$A$1:$P$2336,14,FALSE)</f>
        <v>No</v>
      </c>
      <c r="J1888" s="7" t="str">
        <f>VLOOKUP($A1888,'Medical Examinations'!$A$1:$P$2336,15,FALSE)</f>
        <v>Obesity</v>
      </c>
      <c r="K1888" s="7" t="str">
        <f>VLOOKUP($A1888,'Medical Examinations'!$A$1:$P$2336,16,FALSE)</f>
        <v>Prediabetes</v>
      </c>
      <c r="L1888" s="12">
        <f>VLOOKUP($A1888,'Hospitalisation Details'!$A$1:$U$2344,18,FALSE)</f>
        <v>33221</v>
      </c>
      <c r="M1888" s="21">
        <f>VLOOKUP($A1888,'Hospitalisation Details'!$A$1:$U$2344,21,FALSE)</f>
        <v>4076.5</v>
      </c>
      <c r="N1888" s="9" t="str">
        <f>VLOOKUP($A1888,'Hospitalisation Details'!$A$1:$U$2344,14,FALSE)</f>
        <v>tier - 2</v>
      </c>
      <c r="O1888" s="9" t="str">
        <f>VLOOKUP($A1888,'Hospitalisation Details'!$A$1:$U$2344,15,FALSE)</f>
        <v>tier - 3</v>
      </c>
      <c r="P1888" s="9" t="str">
        <f>VLOOKUP($A1888,'Hospitalisation Details'!$A$1:$U$2344,16,FALSE)</f>
        <v>R1011</v>
      </c>
      <c r="Q1888" s="9">
        <f>VLOOKUP($A1888,'Hospitalisation Details'!$A$1:$U$2344,20,FALSE)</f>
        <v>32</v>
      </c>
    </row>
    <row r="1889" spans="1:17" ht="15.75" x14ac:dyDescent="0.25">
      <c r="A1889" s="10" t="s">
        <v>480</v>
      </c>
      <c r="B1889" s="7" t="str">
        <f>VLOOKUP($A1889,'Customer Names'!$A$1:$E$2336,4,FALSE)</f>
        <v xml:space="preserve">  Peter</v>
      </c>
      <c r="C1889" s="7">
        <f>VLOOKUP($A1889,'Medical Examinations'!$A$1:$P$2336,2,FALSE)</f>
        <v>30.03</v>
      </c>
      <c r="D1889" s="7">
        <f>VLOOKUP($A1889,'Medical Examinations'!$A$1:$P$2336,3,FALSE)</f>
        <v>6.41</v>
      </c>
      <c r="E1889" s="7" t="str">
        <f>VLOOKUP($A1889,'Medical Examinations'!$A$1:$P$2336,13,FALSE)</f>
        <v>No</v>
      </c>
      <c r="F1889" s="7" t="str">
        <f>VLOOKUP($A1889,'Medical Examinations'!$A$1:$P$2336,5,FALSE)</f>
        <v>No</v>
      </c>
      <c r="G1889" s="7" t="str">
        <f>VLOOKUP($A1889,'Medical Examinations'!$A$1:$P$2336,6,FALSE)</f>
        <v>No</v>
      </c>
      <c r="H1889" s="7" t="str">
        <f>VLOOKUP($A1889,'Medical Examinations'!$A$1:$P$2336,12,FALSE)</f>
        <v>0</v>
      </c>
      <c r="I1889" s="7" t="str">
        <f>VLOOKUP($A1889,'Medical Examinations'!$A$1:$P$2336,14,FALSE)</f>
        <v>No</v>
      </c>
      <c r="J1889" s="7" t="str">
        <f>VLOOKUP($A1889,'Medical Examinations'!$A$1:$P$2336,15,FALSE)</f>
        <v>Obesity</v>
      </c>
      <c r="K1889" s="7" t="str">
        <f>VLOOKUP($A1889,'Medical Examinations'!$A$1:$P$2336,16,FALSE)</f>
        <v>Prediabetes</v>
      </c>
      <c r="L1889" s="12">
        <f>VLOOKUP($A1889,'Hospitalisation Details'!$A$1:$U$2344,18,FALSE)</f>
        <v>33208</v>
      </c>
      <c r="M1889" s="21">
        <f>VLOOKUP($A1889,'Hospitalisation Details'!$A$1:$U$2344,21,FALSE)</f>
        <v>4074.45</v>
      </c>
      <c r="N1889" s="9" t="str">
        <f>VLOOKUP($A1889,'Hospitalisation Details'!$A$1:$U$2344,14,FALSE)</f>
        <v>tier - 3</v>
      </c>
      <c r="O1889" s="9" t="str">
        <f>VLOOKUP($A1889,'Hospitalisation Details'!$A$1:$U$2344,15,FALSE)</f>
        <v>tier - 2</v>
      </c>
      <c r="P1889" s="9" t="str">
        <f>VLOOKUP($A1889,'Hospitalisation Details'!$A$1:$U$2344,16,FALSE)</f>
        <v>R1013</v>
      </c>
      <c r="Q1889" s="9">
        <f>VLOOKUP($A1889,'Hospitalisation Details'!$A$1:$U$2344,20,FALSE)</f>
        <v>32</v>
      </c>
    </row>
    <row r="1890" spans="1:17" ht="15.75" x14ac:dyDescent="0.25">
      <c r="A1890" s="10" t="s">
        <v>479</v>
      </c>
      <c r="B1890" s="7" t="str">
        <f>VLOOKUP($A1890,'Customer Names'!$A$1:$E$2336,4,FALSE)</f>
        <v xml:space="preserve">  Bryant</v>
      </c>
      <c r="C1890" s="7">
        <f>VLOOKUP($A1890,'Medical Examinations'!$A$1:$P$2336,2,FALSE)</f>
        <v>33.479999999999997</v>
      </c>
      <c r="D1890" s="7">
        <f>VLOOKUP($A1890,'Medical Examinations'!$A$1:$P$2336,3,FALSE)</f>
        <v>8.94</v>
      </c>
      <c r="E1890" s="7" t="str">
        <f>VLOOKUP($A1890,'Medical Examinations'!$A$1:$P$2336,13,FALSE)</f>
        <v>No</v>
      </c>
      <c r="F1890" s="7" t="str">
        <f>VLOOKUP($A1890,'Medical Examinations'!$A$1:$P$2336,5,FALSE)</f>
        <v>No</v>
      </c>
      <c r="G1890" s="7" t="str">
        <f>VLOOKUP($A1890,'Medical Examinations'!$A$1:$P$2336,6,FALSE)</f>
        <v>No</v>
      </c>
      <c r="H1890" s="7" t="str">
        <f>VLOOKUP($A1890,'Medical Examinations'!$A$1:$P$2336,12,FALSE)</f>
        <v>0</v>
      </c>
      <c r="I1890" s="7" t="str">
        <f>VLOOKUP($A1890,'Medical Examinations'!$A$1:$P$2336,14,FALSE)</f>
        <v>No</v>
      </c>
      <c r="J1890" s="7" t="str">
        <f>VLOOKUP($A1890,'Medical Examinations'!$A$1:$P$2336,15,FALSE)</f>
        <v>Obesity</v>
      </c>
      <c r="K1890" s="7" t="str">
        <f>VLOOKUP($A1890,'Medical Examinations'!$A$1:$P$2336,16,FALSE)</f>
        <v>Diabetes</v>
      </c>
      <c r="L1890" s="12">
        <f>VLOOKUP($A1890,'Hospitalisation Details'!$A$1:$U$2344,18,FALSE)</f>
        <v>37547</v>
      </c>
      <c r="M1890" s="21">
        <f>VLOOKUP($A1890,'Hospitalisation Details'!$A$1:$U$2344,21,FALSE)</f>
        <v>4070.51</v>
      </c>
      <c r="N1890" s="9" t="str">
        <f>VLOOKUP($A1890,'Hospitalisation Details'!$A$1:$U$2344,14,FALSE)</f>
        <v>tier - 2</v>
      </c>
      <c r="O1890" s="9" t="str">
        <f>VLOOKUP($A1890,'Hospitalisation Details'!$A$1:$U$2344,15,FALSE)</f>
        <v>tier - 1</v>
      </c>
      <c r="P1890" s="9" t="str">
        <f>VLOOKUP($A1890,'Hospitalisation Details'!$A$1:$U$2344,16,FALSE)</f>
        <v>R1012</v>
      </c>
      <c r="Q1890" s="9">
        <f>VLOOKUP($A1890,'Hospitalisation Details'!$A$1:$U$2344,20,FALSE)</f>
        <v>20</v>
      </c>
    </row>
    <row r="1891" spans="1:17" ht="15.75" x14ac:dyDescent="0.25">
      <c r="A1891" s="10" t="s">
        <v>478</v>
      </c>
      <c r="B1891" s="7" t="str">
        <f>VLOOKUP($A1891,'Customer Names'!$A$1:$E$2336,4,FALSE)</f>
        <v xml:space="preserve">  Christina</v>
      </c>
      <c r="C1891" s="7">
        <f>VLOOKUP($A1891,'Medical Examinations'!$A$1:$P$2336,2,FALSE)</f>
        <v>16.510000000000002</v>
      </c>
      <c r="D1891" s="7">
        <f>VLOOKUP($A1891,'Medical Examinations'!$A$1:$P$2336,3,FALSE)</f>
        <v>4.42</v>
      </c>
      <c r="E1891" s="7" t="str">
        <f>VLOOKUP($A1891,'Medical Examinations'!$A$1:$P$2336,13,FALSE)</f>
        <v>Yes</v>
      </c>
      <c r="F1891" s="7" t="str">
        <f>VLOOKUP($A1891,'Medical Examinations'!$A$1:$P$2336,5,FALSE)</f>
        <v>No</v>
      </c>
      <c r="G1891" s="7" t="str">
        <f>VLOOKUP($A1891,'Medical Examinations'!$A$1:$P$2336,6,FALSE)</f>
        <v>Yes</v>
      </c>
      <c r="H1891" s="7">
        <f>VLOOKUP($A1891,'Medical Examinations'!$A$1:$P$2336,12,FALSE)</f>
        <v>1</v>
      </c>
      <c r="I1891" s="7" t="str">
        <f>VLOOKUP($A1891,'Medical Examinations'!$A$1:$P$2336,14,FALSE)</f>
        <v>No</v>
      </c>
      <c r="J1891" s="7" t="str">
        <f>VLOOKUP($A1891,'Medical Examinations'!$A$1:$P$2336,15,FALSE)</f>
        <v>Underweight</v>
      </c>
      <c r="K1891" s="7" t="str">
        <f>VLOOKUP($A1891,'Medical Examinations'!$A$1:$P$2336,16,FALSE)</f>
        <v>Normal</v>
      </c>
      <c r="L1891" s="12">
        <f>VLOOKUP($A1891,'Hospitalisation Details'!$A$1:$U$2344,18,FALSE)</f>
        <v>30575</v>
      </c>
      <c r="M1891" s="21">
        <f>VLOOKUP($A1891,'Hospitalisation Details'!$A$1:$U$2344,21,FALSE)</f>
        <v>4070.42</v>
      </c>
      <c r="N1891" s="9" t="str">
        <f>VLOOKUP($A1891,'Hospitalisation Details'!$A$1:$U$2344,14,FALSE)</f>
        <v>tier - 2</v>
      </c>
      <c r="O1891" s="9" t="str">
        <f>VLOOKUP($A1891,'Hospitalisation Details'!$A$1:$U$2344,15,FALSE)</f>
        <v>tier - 1</v>
      </c>
      <c r="P1891" s="9" t="str">
        <f>VLOOKUP($A1891,'Hospitalisation Details'!$A$1:$U$2344,16,FALSE)</f>
        <v>R1013</v>
      </c>
      <c r="Q1891" s="9">
        <f>VLOOKUP($A1891,'Hospitalisation Details'!$A$1:$U$2344,20,FALSE)</f>
        <v>39</v>
      </c>
    </row>
    <row r="1892" spans="1:17" ht="15.75" x14ac:dyDescent="0.25">
      <c r="A1892" s="10" t="s">
        <v>477</v>
      </c>
      <c r="B1892" s="7" t="str">
        <f>VLOOKUP($A1892,'Customer Names'!$A$1:$E$2336,4,FALSE)</f>
        <v xml:space="preserve">  John</v>
      </c>
      <c r="C1892" s="7">
        <f>VLOOKUP($A1892,'Medical Examinations'!$A$1:$P$2336,2,FALSE)</f>
        <v>33.155000000000001</v>
      </c>
      <c r="D1892" s="7">
        <f>VLOOKUP($A1892,'Medical Examinations'!$A$1:$P$2336,3,FALSE)</f>
        <v>5.3</v>
      </c>
      <c r="E1892" s="7" t="str">
        <f>VLOOKUP($A1892,'Medical Examinations'!$A$1:$P$2336,13,FALSE)</f>
        <v>Yes</v>
      </c>
      <c r="F1892" s="7" t="str">
        <f>VLOOKUP($A1892,'Medical Examinations'!$A$1:$P$2336,5,FALSE)</f>
        <v>No</v>
      </c>
      <c r="G1892" s="7" t="str">
        <f>VLOOKUP($A1892,'Medical Examinations'!$A$1:$P$2336,6,FALSE)</f>
        <v>No</v>
      </c>
      <c r="H1892" s="7">
        <f>VLOOKUP($A1892,'Medical Examinations'!$A$1:$P$2336,12,FALSE)</f>
        <v>1</v>
      </c>
      <c r="I1892" s="7" t="str">
        <f>VLOOKUP($A1892,'Medical Examinations'!$A$1:$P$2336,14,FALSE)</f>
        <v>No</v>
      </c>
      <c r="J1892" s="7" t="str">
        <f>VLOOKUP($A1892,'Medical Examinations'!$A$1:$P$2336,15,FALSE)</f>
        <v>Obesity</v>
      </c>
      <c r="K1892" s="7" t="str">
        <f>VLOOKUP($A1892,'Medical Examinations'!$A$1:$P$2336,16,FALSE)</f>
        <v>Normal</v>
      </c>
      <c r="L1892" s="12">
        <f>VLOOKUP($A1892,'Hospitalisation Details'!$A$1:$U$2344,18,FALSE)</f>
        <v>34956</v>
      </c>
      <c r="M1892" s="21">
        <f>VLOOKUP($A1892,'Hospitalisation Details'!$A$1:$U$2344,21,FALSE)</f>
        <v>4058.71</v>
      </c>
      <c r="N1892" s="9" t="str">
        <f>VLOOKUP($A1892,'Hospitalisation Details'!$A$1:$U$2344,14,FALSE)</f>
        <v>tier - 3</v>
      </c>
      <c r="O1892" s="9" t="str">
        <f>VLOOKUP($A1892,'Hospitalisation Details'!$A$1:$U$2344,15,FALSE)</f>
        <v>tier - 3</v>
      </c>
      <c r="P1892" s="9" t="str">
        <f>VLOOKUP($A1892,'Hospitalisation Details'!$A$1:$U$2344,16,FALSE)</f>
        <v>R1012</v>
      </c>
      <c r="Q1892" s="9">
        <f>VLOOKUP($A1892,'Hospitalisation Details'!$A$1:$U$2344,20,FALSE)</f>
        <v>27</v>
      </c>
    </row>
    <row r="1893" spans="1:17" ht="15.75" x14ac:dyDescent="0.25">
      <c r="A1893" s="10" t="s">
        <v>476</v>
      </c>
      <c r="B1893" s="7" t="str">
        <f>VLOOKUP($A1893,'Customer Names'!$A$1:$E$2336,4,FALSE)</f>
        <v xml:space="preserve">  Eduardo</v>
      </c>
      <c r="C1893" s="7">
        <f>VLOOKUP($A1893,'Medical Examinations'!$A$1:$P$2336,2,FALSE)</f>
        <v>37.29</v>
      </c>
      <c r="D1893" s="7">
        <f>VLOOKUP($A1893,'Medical Examinations'!$A$1:$P$2336,3,FALSE)</f>
        <v>4.6399999999999997</v>
      </c>
      <c r="E1893" s="7" t="str">
        <f>VLOOKUP($A1893,'Medical Examinations'!$A$1:$P$2336,13,FALSE)</f>
        <v>No</v>
      </c>
      <c r="F1893" s="7" t="str">
        <f>VLOOKUP($A1893,'Medical Examinations'!$A$1:$P$2336,5,FALSE)</f>
        <v>No</v>
      </c>
      <c r="G1893" s="7" t="str">
        <f>VLOOKUP($A1893,'Medical Examinations'!$A$1:$P$2336,6,FALSE)</f>
        <v>Yes</v>
      </c>
      <c r="H1893" s="7">
        <f>VLOOKUP($A1893,'Medical Examinations'!$A$1:$P$2336,12,FALSE)</f>
        <v>1</v>
      </c>
      <c r="I1893" s="7" t="str">
        <f>VLOOKUP($A1893,'Medical Examinations'!$A$1:$P$2336,14,FALSE)</f>
        <v>No</v>
      </c>
      <c r="J1893" s="7" t="str">
        <f>VLOOKUP($A1893,'Medical Examinations'!$A$1:$P$2336,15,FALSE)</f>
        <v>Obesity</v>
      </c>
      <c r="K1893" s="7" t="str">
        <f>VLOOKUP($A1893,'Medical Examinations'!$A$1:$P$2336,16,FALSE)</f>
        <v>Normal</v>
      </c>
      <c r="L1893" s="12">
        <f>VLOOKUP($A1893,'Hospitalisation Details'!$A$1:$U$2344,18,FALSE)</f>
        <v>34194</v>
      </c>
      <c r="M1893" s="21">
        <f>VLOOKUP($A1893,'Hospitalisation Details'!$A$1:$U$2344,21,FALSE)</f>
        <v>4058.12</v>
      </c>
      <c r="N1893" s="9" t="str">
        <f>VLOOKUP($A1893,'Hospitalisation Details'!$A$1:$U$2344,14,FALSE)</f>
        <v>tier - 2</v>
      </c>
      <c r="O1893" s="9" t="str">
        <f>VLOOKUP($A1893,'Hospitalisation Details'!$A$1:$U$2344,15,FALSE)</f>
        <v>tier - 1</v>
      </c>
      <c r="P1893" s="9" t="str">
        <f>VLOOKUP($A1893,'Hospitalisation Details'!$A$1:$U$2344,16,FALSE)</f>
        <v>R1013</v>
      </c>
      <c r="Q1893" s="9">
        <f>VLOOKUP($A1893,'Hospitalisation Details'!$A$1:$U$2344,20,FALSE)</f>
        <v>29</v>
      </c>
    </row>
    <row r="1894" spans="1:17" ht="15.75" x14ac:dyDescent="0.25">
      <c r="A1894" s="10" t="s">
        <v>475</v>
      </c>
      <c r="B1894" s="7" t="str">
        <f>VLOOKUP($A1894,'Customer Names'!$A$1:$E$2336,4,FALSE)</f>
        <v xml:space="preserve">  Laura M</v>
      </c>
      <c r="C1894" s="7">
        <f>VLOOKUP($A1894,'Medical Examinations'!$A$1:$P$2336,2,FALSE)</f>
        <v>20.23</v>
      </c>
      <c r="D1894" s="7">
        <f>VLOOKUP($A1894,'Medical Examinations'!$A$1:$P$2336,3,FALSE)</f>
        <v>6.16</v>
      </c>
      <c r="E1894" s="7" t="str">
        <f>VLOOKUP($A1894,'Medical Examinations'!$A$1:$P$2336,13,FALSE)</f>
        <v>Yes</v>
      </c>
      <c r="F1894" s="7" t="str">
        <f>VLOOKUP($A1894,'Medical Examinations'!$A$1:$P$2336,5,FALSE)</f>
        <v>No</v>
      </c>
      <c r="G1894" s="7" t="str">
        <f>VLOOKUP($A1894,'Medical Examinations'!$A$1:$P$2336,6,FALSE)</f>
        <v>No</v>
      </c>
      <c r="H1894" s="7">
        <f>VLOOKUP($A1894,'Medical Examinations'!$A$1:$P$2336,12,FALSE)</f>
        <v>1</v>
      </c>
      <c r="I1894" s="7" t="str">
        <f>VLOOKUP($A1894,'Medical Examinations'!$A$1:$P$2336,14,FALSE)</f>
        <v>No</v>
      </c>
      <c r="J1894" s="7" t="str">
        <f>VLOOKUP($A1894,'Medical Examinations'!$A$1:$P$2336,15,FALSE)</f>
        <v>Normal weight</v>
      </c>
      <c r="K1894" s="7" t="str">
        <f>VLOOKUP($A1894,'Medical Examinations'!$A$1:$P$2336,16,FALSE)</f>
        <v>Prediabetes</v>
      </c>
      <c r="L1894" s="12">
        <f>VLOOKUP($A1894,'Hospitalisation Details'!$A$1:$U$2344,18,FALSE)</f>
        <v>32477</v>
      </c>
      <c r="M1894" s="21">
        <f>VLOOKUP($A1894,'Hospitalisation Details'!$A$1:$U$2344,21,FALSE)</f>
        <v>4047.94</v>
      </c>
      <c r="N1894" s="9" t="str">
        <f>VLOOKUP($A1894,'Hospitalisation Details'!$A$1:$U$2344,14,FALSE)</f>
        <v>tier - 2</v>
      </c>
      <c r="O1894" s="9" t="str">
        <f>VLOOKUP($A1894,'Hospitalisation Details'!$A$1:$U$2344,15,FALSE)</f>
        <v>tier - 1</v>
      </c>
      <c r="P1894" s="9" t="str">
        <f>VLOOKUP($A1894,'Hospitalisation Details'!$A$1:$U$2344,16,FALSE)</f>
        <v>R1013</v>
      </c>
      <c r="Q1894" s="9">
        <f>VLOOKUP($A1894,'Hospitalisation Details'!$A$1:$U$2344,20,FALSE)</f>
        <v>34</v>
      </c>
    </row>
    <row r="1895" spans="1:17" ht="15.75" x14ac:dyDescent="0.25">
      <c r="A1895" s="10" t="s">
        <v>474</v>
      </c>
      <c r="B1895" s="7" t="str">
        <f>VLOOKUP($A1895,'Customer Names'!$A$1:$E$2336,4,FALSE)</f>
        <v xml:space="preserve">  Charlie</v>
      </c>
      <c r="C1895" s="7">
        <f>VLOOKUP($A1895,'Medical Examinations'!$A$1:$P$2336,2,FALSE)</f>
        <v>28.975000000000001</v>
      </c>
      <c r="D1895" s="7">
        <f>VLOOKUP($A1895,'Medical Examinations'!$A$1:$P$2336,3,FALSE)</f>
        <v>4.12</v>
      </c>
      <c r="E1895" s="7" t="str">
        <f>VLOOKUP($A1895,'Medical Examinations'!$A$1:$P$2336,13,FALSE)</f>
        <v>No</v>
      </c>
      <c r="F1895" s="7" t="str">
        <f>VLOOKUP($A1895,'Medical Examinations'!$A$1:$P$2336,5,FALSE)</f>
        <v>No</v>
      </c>
      <c r="G1895" s="7" t="str">
        <f>VLOOKUP($A1895,'Medical Examinations'!$A$1:$P$2336,6,FALSE)</f>
        <v>Yes</v>
      </c>
      <c r="H1895" s="7">
        <f>VLOOKUP($A1895,'Medical Examinations'!$A$1:$P$2336,12,FALSE)</f>
        <v>1</v>
      </c>
      <c r="I1895" s="7" t="str">
        <f>VLOOKUP($A1895,'Medical Examinations'!$A$1:$P$2336,14,FALSE)</f>
        <v>No</v>
      </c>
      <c r="J1895" s="7" t="str">
        <f>VLOOKUP($A1895,'Medical Examinations'!$A$1:$P$2336,15,FALSE)</f>
        <v>Over weight</v>
      </c>
      <c r="K1895" s="7" t="str">
        <f>VLOOKUP($A1895,'Medical Examinations'!$A$1:$P$2336,16,FALSE)</f>
        <v>Normal</v>
      </c>
      <c r="L1895" s="12">
        <f>VLOOKUP($A1895,'Hospitalisation Details'!$A$1:$U$2344,18,FALSE)</f>
        <v>34329</v>
      </c>
      <c r="M1895" s="21">
        <f>VLOOKUP($A1895,'Hospitalisation Details'!$A$1:$U$2344,21,FALSE)</f>
        <v>4040.56</v>
      </c>
      <c r="N1895" s="9" t="str">
        <f>VLOOKUP($A1895,'Hospitalisation Details'!$A$1:$U$2344,14,FALSE)</f>
        <v>tier - 3</v>
      </c>
      <c r="O1895" s="9" t="str">
        <f>VLOOKUP($A1895,'Hospitalisation Details'!$A$1:$U$2344,15,FALSE)</f>
        <v>tier - 3</v>
      </c>
      <c r="P1895" s="9" t="str">
        <f>VLOOKUP($A1895,'Hospitalisation Details'!$A$1:$U$2344,16,FALSE)</f>
        <v>R1015</v>
      </c>
      <c r="Q1895" s="9">
        <f>VLOOKUP($A1895,'Hospitalisation Details'!$A$1:$U$2344,20,FALSE)</f>
        <v>29</v>
      </c>
    </row>
    <row r="1896" spans="1:17" ht="15.75" x14ac:dyDescent="0.25">
      <c r="A1896" s="10" t="s">
        <v>473</v>
      </c>
      <c r="B1896" s="7" t="str">
        <f>VLOOKUP($A1896,'Customer Names'!$A$1:$E$2336,4,FALSE)</f>
        <v xml:space="preserve">  Melissa D</v>
      </c>
      <c r="C1896" s="7">
        <f>VLOOKUP($A1896,'Medical Examinations'!$A$1:$P$2336,2,FALSE)</f>
        <v>16.420000000000002</v>
      </c>
      <c r="D1896" s="7">
        <f>VLOOKUP($A1896,'Medical Examinations'!$A$1:$P$2336,3,FALSE)</f>
        <v>5.77</v>
      </c>
      <c r="E1896" s="7" t="str">
        <f>VLOOKUP($A1896,'Medical Examinations'!$A$1:$P$2336,13,FALSE)</f>
        <v>Yes</v>
      </c>
      <c r="F1896" s="7" t="str">
        <f>VLOOKUP($A1896,'Medical Examinations'!$A$1:$P$2336,5,FALSE)</f>
        <v>No</v>
      </c>
      <c r="G1896" s="7" t="str">
        <f>VLOOKUP($A1896,'Medical Examinations'!$A$1:$P$2336,6,FALSE)</f>
        <v>Yes</v>
      </c>
      <c r="H1896" s="7">
        <f>VLOOKUP($A1896,'Medical Examinations'!$A$1:$P$2336,12,FALSE)</f>
        <v>1</v>
      </c>
      <c r="I1896" s="7" t="str">
        <f>VLOOKUP($A1896,'Medical Examinations'!$A$1:$P$2336,14,FALSE)</f>
        <v>No</v>
      </c>
      <c r="J1896" s="7" t="str">
        <f>VLOOKUP($A1896,'Medical Examinations'!$A$1:$P$2336,15,FALSE)</f>
        <v>Underweight</v>
      </c>
      <c r="K1896" s="7" t="str">
        <f>VLOOKUP($A1896,'Medical Examinations'!$A$1:$P$2336,16,FALSE)</f>
        <v>Prediabetes</v>
      </c>
      <c r="L1896" s="12">
        <f>VLOOKUP($A1896,'Hospitalisation Details'!$A$1:$U$2344,18,FALSE)</f>
        <v>30630</v>
      </c>
      <c r="M1896" s="21">
        <f>VLOOKUP($A1896,'Hospitalisation Details'!$A$1:$U$2344,21,FALSE)</f>
        <v>4039.9</v>
      </c>
      <c r="N1896" s="9" t="str">
        <f>VLOOKUP($A1896,'Hospitalisation Details'!$A$1:$U$2344,14,FALSE)</f>
        <v>tier - 2</v>
      </c>
      <c r="O1896" s="9" t="str">
        <f>VLOOKUP($A1896,'Hospitalisation Details'!$A$1:$U$2344,15,FALSE)</f>
        <v>tier - 1</v>
      </c>
      <c r="P1896" s="9" t="str">
        <f>VLOOKUP($A1896,'Hospitalisation Details'!$A$1:$U$2344,16,FALSE)</f>
        <v>R1013</v>
      </c>
      <c r="Q1896" s="9">
        <f>VLOOKUP($A1896,'Hospitalisation Details'!$A$1:$U$2344,20,FALSE)</f>
        <v>39</v>
      </c>
    </row>
    <row r="1897" spans="1:17" ht="15.75" x14ac:dyDescent="0.25">
      <c r="A1897" s="10" t="s">
        <v>472</v>
      </c>
      <c r="B1897" s="7" t="str">
        <f>VLOOKUP($A1897,'Customer Names'!$A$1:$E$2336,4,FALSE)</f>
        <v xml:space="preserve">  Dan C</v>
      </c>
      <c r="C1897" s="7">
        <f>VLOOKUP($A1897,'Medical Examinations'!$A$1:$P$2336,2,FALSE)</f>
        <v>17.559999999999999</v>
      </c>
      <c r="D1897" s="7">
        <f>VLOOKUP($A1897,'Medical Examinations'!$A$1:$P$2336,3,FALSE)</f>
        <v>6.2</v>
      </c>
      <c r="E1897" s="7" t="str">
        <f>VLOOKUP($A1897,'Medical Examinations'!$A$1:$P$2336,13,FALSE)</f>
        <v>No</v>
      </c>
      <c r="F1897" s="7" t="str">
        <f>VLOOKUP($A1897,'Medical Examinations'!$A$1:$P$2336,5,FALSE)</f>
        <v>No</v>
      </c>
      <c r="G1897" s="7" t="str">
        <f>VLOOKUP($A1897,'Medical Examinations'!$A$1:$P$2336,6,FALSE)</f>
        <v>No</v>
      </c>
      <c r="H1897" s="7">
        <f>VLOOKUP($A1897,'Medical Examinations'!$A$1:$P$2336,12,FALSE)</f>
        <v>1</v>
      </c>
      <c r="I1897" s="7" t="str">
        <f>VLOOKUP($A1897,'Medical Examinations'!$A$1:$P$2336,14,FALSE)</f>
        <v>No</v>
      </c>
      <c r="J1897" s="7" t="str">
        <f>VLOOKUP($A1897,'Medical Examinations'!$A$1:$P$2336,15,FALSE)</f>
        <v>Underweight</v>
      </c>
      <c r="K1897" s="7" t="str">
        <f>VLOOKUP($A1897,'Medical Examinations'!$A$1:$P$2336,16,FALSE)</f>
        <v>Prediabetes</v>
      </c>
      <c r="L1897" s="12">
        <f>VLOOKUP($A1897,'Hospitalisation Details'!$A$1:$U$2344,18,FALSE)</f>
        <v>30870</v>
      </c>
      <c r="M1897" s="21">
        <f>VLOOKUP($A1897,'Hospitalisation Details'!$A$1:$U$2344,21,FALSE)</f>
        <v>4038.41</v>
      </c>
      <c r="N1897" s="9" t="str">
        <f>VLOOKUP($A1897,'Hospitalisation Details'!$A$1:$U$2344,14,FALSE)</f>
        <v>tier - 2</v>
      </c>
      <c r="O1897" s="9" t="str">
        <f>VLOOKUP($A1897,'Hospitalisation Details'!$A$1:$U$2344,15,FALSE)</f>
        <v>tier - 1</v>
      </c>
      <c r="P1897" s="9" t="str">
        <f>VLOOKUP($A1897,'Hospitalisation Details'!$A$1:$U$2344,16,FALSE)</f>
        <v>R1013</v>
      </c>
      <c r="Q1897" s="9">
        <f>VLOOKUP($A1897,'Hospitalisation Details'!$A$1:$U$2344,20,FALSE)</f>
        <v>38</v>
      </c>
    </row>
    <row r="1898" spans="1:17" ht="15.75" x14ac:dyDescent="0.25">
      <c r="A1898" s="10" t="s">
        <v>471</v>
      </c>
      <c r="B1898" s="7" t="str">
        <f>VLOOKUP($A1898,'Customer Names'!$A$1:$E$2336,4,FALSE)</f>
        <v xml:space="preserve">  Matthew</v>
      </c>
      <c r="C1898" s="7">
        <f>VLOOKUP($A1898,'Medical Examinations'!$A$1:$P$2336,2,FALSE)</f>
        <v>24.13</v>
      </c>
      <c r="D1898" s="7">
        <f>VLOOKUP($A1898,'Medical Examinations'!$A$1:$P$2336,3,FALSE)</f>
        <v>4.3899999999999997</v>
      </c>
      <c r="E1898" s="7" t="str">
        <f>VLOOKUP($A1898,'Medical Examinations'!$A$1:$P$2336,13,FALSE)</f>
        <v>No</v>
      </c>
      <c r="F1898" s="7" t="str">
        <f>VLOOKUP($A1898,'Medical Examinations'!$A$1:$P$2336,5,FALSE)</f>
        <v>No</v>
      </c>
      <c r="G1898" s="7" t="str">
        <f>VLOOKUP($A1898,'Medical Examinations'!$A$1:$P$2336,6,FALSE)</f>
        <v>No</v>
      </c>
      <c r="H1898" s="7">
        <f>VLOOKUP($A1898,'Medical Examinations'!$A$1:$P$2336,12,FALSE)</f>
        <v>1</v>
      </c>
      <c r="I1898" s="7" t="str">
        <f>VLOOKUP($A1898,'Medical Examinations'!$A$1:$P$2336,14,FALSE)</f>
        <v>No</v>
      </c>
      <c r="J1898" s="7" t="str">
        <f>VLOOKUP($A1898,'Medical Examinations'!$A$1:$P$2336,15,FALSE)</f>
        <v>Normal weight</v>
      </c>
      <c r="K1898" s="7" t="str">
        <f>VLOOKUP($A1898,'Medical Examinations'!$A$1:$P$2336,16,FALSE)</f>
        <v>Normal</v>
      </c>
      <c r="L1898" s="12">
        <f>VLOOKUP($A1898,'Hospitalisation Details'!$A$1:$U$2344,18,FALSE)</f>
        <v>33888</v>
      </c>
      <c r="M1898" s="21">
        <f>VLOOKUP($A1898,'Hospitalisation Details'!$A$1:$U$2344,21,FALSE)</f>
        <v>4032.24</v>
      </c>
      <c r="N1898" s="9" t="str">
        <f>VLOOKUP($A1898,'Hospitalisation Details'!$A$1:$U$2344,14,FALSE)</f>
        <v>tier - 3</v>
      </c>
      <c r="O1898" s="9" t="str">
        <f>VLOOKUP($A1898,'Hospitalisation Details'!$A$1:$U$2344,15,FALSE)</f>
        <v>tier - 3</v>
      </c>
      <c r="P1898" s="9" t="str">
        <f>VLOOKUP($A1898,'Hospitalisation Details'!$A$1:$U$2344,16,FALSE)</f>
        <v>R1012</v>
      </c>
      <c r="Q1898" s="9">
        <f>VLOOKUP($A1898,'Hospitalisation Details'!$A$1:$U$2344,20,FALSE)</f>
        <v>30</v>
      </c>
    </row>
    <row r="1899" spans="1:17" ht="15.75" x14ac:dyDescent="0.25">
      <c r="A1899" s="10" t="s">
        <v>470</v>
      </c>
      <c r="B1899" s="7" t="str">
        <f>VLOOKUP($A1899,'Customer Names'!$A$1:$E$2336,4,FALSE)</f>
        <v xml:space="preserve">  Wesley C</v>
      </c>
      <c r="C1899" s="7">
        <f>VLOOKUP($A1899,'Medical Examinations'!$A$1:$P$2336,2,FALSE)</f>
        <v>19.95</v>
      </c>
      <c r="D1899" s="7">
        <f>VLOOKUP($A1899,'Medical Examinations'!$A$1:$P$2336,3,FALSE)</f>
        <v>5.13</v>
      </c>
      <c r="E1899" s="7" t="str">
        <f>VLOOKUP($A1899,'Medical Examinations'!$A$1:$P$2336,13,FALSE)</f>
        <v>No</v>
      </c>
      <c r="F1899" s="7" t="str">
        <f>VLOOKUP($A1899,'Medical Examinations'!$A$1:$P$2336,5,FALSE)</f>
        <v>yes</v>
      </c>
      <c r="G1899" s="7" t="str">
        <f>VLOOKUP($A1899,'Medical Examinations'!$A$1:$P$2336,6,FALSE)</f>
        <v>No</v>
      </c>
      <c r="H1899" s="7">
        <f>VLOOKUP($A1899,'Medical Examinations'!$A$1:$P$2336,12,FALSE)</f>
        <v>2</v>
      </c>
      <c r="I1899" s="7" t="str">
        <f>VLOOKUP($A1899,'Medical Examinations'!$A$1:$P$2336,14,FALSE)</f>
        <v>No</v>
      </c>
      <c r="J1899" s="7" t="str">
        <f>VLOOKUP($A1899,'Medical Examinations'!$A$1:$P$2336,15,FALSE)</f>
        <v>Normal weight</v>
      </c>
      <c r="K1899" s="7" t="str">
        <f>VLOOKUP($A1899,'Medical Examinations'!$A$1:$P$2336,16,FALSE)</f>
        <v>Normal</v>
      </c>
      <c r="L1899" s="12">
        <f>VLOOKUP($A1899,'Hospitalisation Details'!$A$1:$U$2344,18,FALSE)</f>
        <v>36782</v>
      </c>
      <c r="M1899" s="21">
        <f>VLOOKUP($A1899,'Hospitalisation Details'!$A$1:$U$2344,21,FALSE)</f>
        <v>4005.42</v>
      </c>
      <c r="N1899" s="9" t="str">
        <f>VLOOKUP($A1899,'Hospitalisation Details'!$A$1:$U$2344,14,FALSE)</f>
        <v>tier - 2</v>
      </c>
      <c r="O1899" s="9" t="str">
        <f>VLOOKUP($A1899,'Hospitalisation Details'!$A$1:$U$2344,15,FALSE)</f>
        <v>tier - 1</v>
      </c>
      <c r="P1899" s="9" t="str">
        <f>VLOOKUP($A1899,'Hospitalisation Details'!$A$1:$U$2344,16,FALSE)</f>
        <v>R1015</v>
      </c>
      <c r="Q1899" s="9">
        <f>VLOOKUP($A1899,'Hospitalisation Details'!$A$1:$U$2344,20,FALSE)</f>
        <v>22</v>
      </c>
    </row>
    <row r="1900" spans="1:17" ht="15.75" x14ac:dyDescent="0.25">
      <c r="A1900" s="10" t="s">
        <v>469</v>
      </c>
      <c r="B1900" s="7" t="str">
        <f>VLOOKUP($A1900,'Customer Names'!$A$1:$E$2336,4,FALSE)</f>
        <v xml:space="preserve">  Christopher</v>
      </c>
      <c r="C1900" s="7">
        <f>VLOOKUP($A1900,'Medical Examinations'!$A$1:$P$2336,2,FALSE)</f>
        <v>21.24</v>
      </c>
      <c r="D1900" s="7">
        <f>VLOOKUP($A1900,'Medical Examinations'!$A$1:$P$2336,3,FALSE)</f>
        <v>4.49</v>
      </c>
      <c r="E1900" s="7" t="str">
        <f>VLOOKUP($A1900,'Medical Examinations'!$A$1:$P$2336,13,FALSE)</f>
        <v>No</v>
      </c>
      <c r="F1900" s="7" t="str">
        <f>VLOOKUP($A1900,'Medical Examinations'!$A$1:$P$2336,5,FALSE)</f>
        <v>No</v>
      </c>
      <c r="G1900" s="7" t="str">
        <f>VLOOKUP($A1900,'Medical Examinations'!$A$1:$P$2336,6,FALSE)</f>
        <v>No</v>
      </c>
      <c r="H1900" s="7" t="str">
        <f>VLOOKUP($A1900,'Medical Examinations'!$A$1:$P$2336,12,FALSE)</f>
        <v>0</v>
      </c>
      <c r="I1900" s="7" t="str">
        <f>VLOOKUP($A1900,'Medical Examinations'!$A$1:$P$2336,14,FALSE)</f>
        <v>No</v>
      </c>
      <c r="J1900" s="7" t="str">
        <f>VLOOKUP($A1900,'Medical Examinations'!$A$1:$P$2336,15,FALSE)</f>
        <v>Normal weight</v>
      </c>
      <c r="K1900" s="7" t="str">
        <f>VLOOKUP($A1900,'Medical Examinations'!$A$1:$P$2336,16,FALSE)</f>
        <v>Normal</v>
      </c>
      <c r="L1900" s="12">
        <f>VLOOKUP($A1900,'Hospitalisation Details'!$A$1:$U$2344,18,FALSE)</f>
        <v>32699</v>
      </c>
      <c r="M1900" s="21">
        <f>VLOOKUP($A1900,'Hospitalisation Details'!$A$1:$U$2344,21,FALSE)</f>
        <v>4002.36</v>
      </c>
      <c r="N1900" s="9" t="str">
        <f>VLOOKUP($A1900,'Hospitalisation Details'!$A$1:$U$2344,14,FALSE)</f>
        <v>tier - 2</v>
      </c>
      <c r="O1900" s="9" t="str">
        <f>VLOOKUP($A1900,'Hospitalisation Details'!$A$1:$U$2344,15,FALSE)</f>
        <v>tier - 1</v>
      </c>
      <c r="P1900" s="9" t="str">
        <f>VLOOKUP($A1900,'Hospitalisation Details'!$A$1:$U$2344,16,FALSE)</f>
        <v>R1013</v>
      </c>
      <c r="Q1900" s="9">
        <f>VLOOKUP($A1900,'Hospitalisation Details'!$A$1:$U$2344,20,FALSE)</f>
        <v>33</v>
      </c>
    </row>
    <row r="1901" spans="1:17" ht="15.75" x14ac:dyDescent="0.25">
      <c r="A1901" s="10" t="s">
        <v>468</v>
      </c>
      <c r="B1901" s="7" t="str">
        <f>VLOOKUP($A1901,'Customer Names'!$A$1:$E$2336,4,FALSE)</f>
        <v xml:space="preserve">  Jessica</v>
      </c>
      <c r="C1901" s="7">
        <f>VLOOKUP($A1901,'Medical Examinations'!$A$1:$P$2336,2,FALSE)</f>
        <v>44.22</v>
      </c>
      <c r="D1901" s="7">
        <f>VLOOKUP($A1901,'Medical Examinations'!$A$1:$P$2336,3,FALSE)</f>
        <v>6.35</v>
      </c>
      <c r="E1901" s="7" t="str">
        <f>VLOOKUP($A1901,'Medical Examinations'!$A$1:$P$2336,13,FALSE)</f>
        <v>No</v>
      </c>
      <c r="F1901" s="7" t="str">
        <f>VLOOKUP($A1901,'Medical Examinations'!$A$1:$P$2336,5,FALSE)</f>
        <v>No</v>
      </c>
      <c r="G1901" s="7" t="str">
        <f>VLOOKUP($A1901,'Medical Examinations'!$A$1:$P$2336,6,FALSE)</f>
        <v>No</v>
      </c>
      <c r="H1901" s="7" t="str">
        <f>VLOOKUP($A1901,'Medical Examinations'!$A$1:$P$2336,12,FALSE)</f>
        <v>0</v>
      </c>
      <c r="I1901" s="7" t="str">
        <f>VLOOKUP($A1901,'Medical Examinations'!$A$1:$P$2336,14,FALSE)</f>
        <v>No</v>
      </c>
      <c r="J1901" s="7" t="str">
        <f>VLOOKUP($A1901,'Medical Examinations'!$A$1:$P$2336,15,FALSE)</f>
        <v>Obesity</v>
      </c>
      <c r="K1901" s="7" t="str">
        <f>VLOOKUP($A1901,'Medical Examinations'!$A$1:$P$2336,16,FALSE)</f>
        <v>Prediabetes</v>
      </c>
      <c r="L1901" s="12">
        <f>VLOOKUP($A1901,'Hospitalisation Details'!$A$1:$U$2344,18,FALSE)</f>
        <v>33178</v>
      </c>
      <c r="M1901" s="21">
        <f>VLOOKUP($A1901,'Hospitalisation Details'!$A$1:$U$2344,21,FALSE)</f>
        <v>3994.18</v>
      </c>
      <c r="N1901" s="9" t="str">
        <f>VLOOKUP($A1901,'Hospitalisation Details'!$A$1:$U$2344,14,FALSE)</f>
        <v>tier - 2</v>
      </c>
      <c r="O1901" s="9" t="str">
        <f>VLOOKUP($A1901,'Hospitalisation Details'!$A$1:$U$2344,15,FALSE)</f>
        <v>tier - 2</v>
      </c>
      <c r="P1901" s="9" t="str">
        <f>VLOOKUP($A1901,'Hospitalisation Details'!$A$1:$U$2344,16,FALSE)</f>
        <v>R1013</v>
      </c>
      <c r="Q1901" s="9">
        <f>VLOOKUP($A1901,'Hospitalisation Details'!$A$1:$U$2344,20,FALSE)</f>
        <v>32</v>
      </c>
    </row>
    <row r="1902" spans="1:17" ht="15.75" x14ac:dyDescent="0.25">
      <c r="A1902" s="10" t="s">
        <v>467</v>
      </c>
      <c r="B1902" s="7" t="str">
        <f>VLOOKUP($A1902,'Customer Names'!$A$1:$E$2336,4,FALSE)</f>
        <v xml:space="preserve">  Christin</v>
      </c>
      <c r="C1902" s="7">
        <f>VLOOKUP($A1902,'Medical Examinations'!$A$1:$P$2336,2,FALSE)</f>
        <v>41.1</v>
      </c>
      <c r="D1902" s="7">
        <f>VLOOKUP($A1902,'Medical Examinations'!$A$1:$P$2336,3,FALSE)</f>
        <v>5.79</v>
      </c>
      <c r="E1902" s="7" t="str">
        <f>VLOOKUP($A1902,'Medical Examinations'!$A$1:$P$2336,13,FALSE)</f>
        <v>No</v>
      </c>
      <c r="F1902" s="7" t="str">
        <f>VLOOKUP($A1902,'Medical Examinations'!$A$1:$P$2336,5,FALSE)</f>
        <v>No</v>
      </c>
      <c r="G1902" s="7" t="str">
        <f>VLOOKUP($A1902,'Medical Examinations'!$A$1:$P$2336,6,FALSE)</f>
        <v>No</v>
      </c>
      <c r="H1902" s="7" t="str">
        <f>VLOOKUP($A1902,'Medical Examinations'!$A$1:$P$2336,12,FALSE)</f>
        <v>0</v>
      </c>
      <c r="I1902" s="7" t="str">
        <f>VLOOKUP($A1902,'Medical Examinations'!$A$1:$P$2336,14,FALSE)</f>
        <v>No</v>
      </c>
      <c r="J1902" s="7" t="str">
        <f>VLOOKUP($A1902,'Medical Examinations'!$A$1:$P$2336,15,FALSE)</f>
        <v>Obesity</v>
      </c>
      <c r="K1902" s="7" t="str">
        <f>VLOOKUP($A1902,'Medical Examinations'!$A$1:$P$2336,16,FALSE)</f>
        <v>Prediabetes</v>
      </c>
      <c r="L1902" s="12">
        <f>VLOOKUP($A1902,'Hospitalisation Details'!$A$1:$U$2344,18,FALSE)</f>
        <v>33199</v>
      </c>
      <c r="M1902" s="21">
        <f>VLOOKUP($A1902,'Hospitalisation Details'!$A$1:$U$2344,21,FALSE)</f>
        <v>3989.84</v>
      </c>
      <c r="N1902" s="9" t="str">
        <f>VLOOKUP($A1902,'Hospitalisation Details'!$A$1:$U$2344,14,FALSE)</f>
        <v>tier - 2</v>
      </c>
      <c r="O1902" s="9" t="str">
        <f>VLOOKUP($A1902,'Hospitalisation Details'!$A$1:$U$2344,15,FALSE)</f>
        <v>tier - 2</v>
      </c>
      <c r="P1902" s="9" t="str">
        <f>VLOOKUP($A1902,'Hospitalisation Details'!$A$1:$U$2344,16,FALSE)</f>
        <v>R1011</v>
      </c>
      <c r="Q1902" s="9">
        <f>VLOOKUP($A1902,'Hospitalisation Details'!$A$1:$U$2344,20,FALSE)</f>
        <v>32</v>
      </c>
    </row>
    <row r="1903" spans="1:17" ht="15.75" x14ac:dyDescent="0.25">
      <c r="A1903" s="10" t="s">
        <v>466</v>
      </c>
      <c r="B1903" s="7" t="str">
        <f>VLOOKUP($A1903,'Customer Names'!$A$1:$E$2336,4,FALSE)</f>
        <v xml:space="preserve">  Sara</v>
      </c>
      <c r="C1903" s="7">
        <f>VLOOKUP($A1903,'Medical Examinations'!$A$1:$P$2336,2,FALSE)</f>
        <v>34.200000000000003</v>
      </c>
      <c r="D1903" s="7">
        <f>VLOOKUP($A1903,'Medical Examinations'!$A$1:$P$2336,3,FALSE)</f>
        <v>4.78</v>
      </c>
      <c r="E1903" s="7" t="str">
        <f>VLOOKUP($A1903,'Medical Examinations'!$A$1:$P$2336,13,FALSE)</f>
        <v>Yes</v>
      </c>
      <c r="F1903" s="7" t="str">
        <f>VLOOKUP($A1903,'Medical Examinations'!$A$1:$P$2336,5,FALSE)</f>
        <v>No</v>
      </c>
      <c r="G1903" s="7" t="str">
        <f>VLOOKUP($A1903,'Medical Examinations'!$A$1:$P$2336,6,FALSE)</f>
        <v>No</v>
      </c>
      <c r="H1903" s="7" t="str">
        <f>VLOOKUP($A1903,'Medical Examinations'!$A$1:$P$2336,12,FALSE)</f>
        <v>0</v>
      </c>
      <c r="I1903" s="7" t="str">
        <f>VLOOKUP($A1903,'Medical Examinations'!$A$1:$P$2336,14,FALSE)</f>
        <v>No</v>
      </c>
      <c r="J1903" s="7" t="str">
        <f>VLOOKUP($A1903,'Medical Examinations'!$A$1:$P$2336,15,FALSE)</f>
        <v>Obesity</v>
      </c>
      <c r="K1903" s="7" t="str">
        <f>VLOOKUP($A1903,'Medical Examinations'!$A$1:$P$2336,16,FALSE)</f>
        <v>Normal</v>
      </c>
      <c r="L1903" s="12">
        <f>VLOOKUP($A1903,'Hospitalisation Details'!$A$1:$U$2344,18,FALSE)</f>
        <v>35316</v>
      </c>
      <c r="M1903" s="21">
        <f>VLOOKUP($A1903,'Hospitalisation Details'!$A$1:$U$2344,21,FALSE)</f>
        <v>3987.93</v>
      </c>
      <c r="N1903" s="9" t="str">
        <f>VLOOKUP($A1903,'Hospitalisation Details'!$A$1:$U$2344,14,FALSE)</f>
        <v>tier - 2</v>
      </c>
      <c r="O1903" s="9" t="str">
        <f>VLOOKUP($A1903,'Hospitalisation Details'!$A$1:$U$2344,15,FALSE)</f>
        <v>tier - 2</v>
      </c>
      <c r="P1903" s="9" t="str">
        <f>VLOOKUP($A1903,'Hospitalisation Details'!$A$1:$U$2344,16,FALSE)</f>
        <v>R1011</v>
      </c>
      <c r="Q1903" s="9">
        <f>VLOOKUP($A1903,'Hospitalisation Details'!$A$1:$U$2344,20,FALSE)</f>
        <v>26</v>
      </c>
    </row>
    <row r="1904" spans="1:17" ht="15.75" x14ac:dyDescent="0.25">
      <c r="A1904" s="10" t="s">
        <v>465</v>
      </c>
      <c r="B1904" s="7" t="str">
        <f>VLOOKUP($A1904,'Customer Names'!$A$1:$E$2336,4,FALSE)</f>
        <v xml:space="preserve">  Elizabeth</v>
      </c>
      <c r="C1904" s="7">
        <f>VLOOKUP($A1904,'Medical Examinations'!$A$1:$P$2336,2,FALSE)</f>
        <v>29.92</v>
      </c>
      <c r="D1904" s="7">
        <f>VLOOKUP($A1904,'Medical Examinations'!$A$1:$P$2336,3,FALSE)</f>
        <v>6.02</v>
      </c>
      <c r="E1904" s="7" t="str">
        <f>VLOOKUP($A1904,'Medical Examinations'!$A$1:$P$2336,13,FALSE)</f>
        <v>Yes</v>
      </c>
      <c r="F1904" s="7" t="str">
        <f>VLOOKUP($A1904,'Medical Examinations'!$A$1:$P$2336,5,FALSE)</f>
        <v>No</v>
      </c>
      <c r="G1904" s="7" t="str">
        <f>VLOOKUP($A1904,'Medical Examinations'!$A$1:$P$2336,6,FALSE)</f>
        <v>No</v>
      </c>
      <c r="H1904" s="7" t="str">
        <f>VLOOKUP($A1904,'Medical Examinations'!$A$1:$P$2336,12,FALSE)</f>
        <v>0</v>
      </c>
      <c r="I1904" s="7" t="str">
        <f>VLOOKUP($A1904,'Medical Examinations'!$A$1:$P$2336,14,FALSE)</f>
        <v>No</v>
      </c>
      <c r="J1904" s="7" t="str">
        <f>VLOOKUP($A1904,'Medical Examinations'!$A$1:$P$2336,15,FALSE)</f>
        <v>Over weight</v>
      </c>
      <c r="K1904" s="7" t="str">
        <f>VLOOKUP($A1904,'Medical Examinations'!$A$1:$P$2336,16,FALSE)</f>
        <v>Prediabetes</v>
      </c>
      <c r="L1904" s="12">
        <f>VLOOKUP($A1904,'Hospitalisation Details'!$A$1:$U$2344,18,FALSE)</f>
        <v>35294</v>
      </c>
      <c r="M1904" s="21">
        <f>VLOOKUP($A1904,'Hospitalisation Details'!$A$1:$U$2344,21,FALSE)</f>
        <v>3981.98</v>
      </c>
      <c r="N1904" s="9" t="str">
        <f>VLOOKUP($A1904,'Hospitalisation Details'!$A$1:$U$2344,14,FALSE)</f>
        <v>tier - 2</v>
      </c>
      <c r="O1904" s="9" t="str">
        <f>VLOOKUP($A1904,'Hospitalisation Details'!$A$1:$U$2344,15,FALSE)</f>
        <v>tier - 2</v>
      </c>
      <c r="P1904" s="9" t="str">
        <f>VLOOKUP($A1904,'Hospitalisation Details'!$A$1:$U$2344,16,FALSE)</f>
        <v>R1013</v>
      </c>
      <c r="Q1904" s="9">
        <f>VLOOKUP($A1904,'Hospitalisation Details'!$A$1:$U$2344,20,FALSE)</f>
        <v>26</v>
      </c>
    </row>
    <row r="1905" spans="1:17" ht="15.75" x14ac:dyDescent="0.25">
      <c r="A1905" s="10" t="s">
        <v>464</v>
      </c>
      <c r="B1905" s="7" t="str">
        <f>VLOOKUP($A1905,'Customer Names'!$A$1:$E$2336,4,FALSE)</f>
        <v xml:space="preserve">  Margaret P</v>
      </c>
      <c r="C1905" s="7">
        <f>VLOOKUP($A1905,'Medical Examinations'!$A$1:$P$2336,2,FALSE)</f>
        <v>28.93</v>
      </c>
      <c r="D1905" s="7">
        <f>VLOOKUP($A1905,'Medical Examinations'!$A$1:$P$2336,3,FALSE)</f>
        <v>4.4400000000000004</v>
      </c>
      <c r="E1905" s="7" t="str">
        <f>VLOOKUP($A1905,'Medical Examinations'!$A$1:$P$2336,13,FALSE)</f>
        <v>No</v>
      </c>
      <c r="F1905" s="7" t="str">
        <f>VLOOKUP($A1905,'Medical Examinations'!$A$1:$P$2336,5,FALSE)</f>
        <v>No</v>
      </c>
      <c r="G1905" s="7" t="str">
        <f>VLOOKUP($A1905,'Medical Examinations'!$A$1:$P$2336,6,FALSE)</f>
        <v>No</v>
      </c>
      <c r="H1905" s="7" t="str">
        <f>VLOOKUP($A1905,'Medical Examinations'!$A$1:$P$2336,12,FALSE)</f>
        <v>0</v>
      </c>
      <c r="I1905" s="7" t="str">
        <f>VLOOKUP($A1905,'Medical Examinations'!$A$1:$P$2336,14,FALSE)</f>
        <v>No</v>
      </c>
      <c r="J1905" s="7" t="str">
        <f>VLOOKUP($A1905,'Medical Examinations'!$A$1:$P$2336,15,FALSE)</f>
        <v>Over weight</v>
      </c>
      <c r="K1905" s="7" t="str">
        <f>VLOOKUP($A1905,'Medical Examinations'!$A$1:$P$2336,16,FALSE)</f>
        <v>Normal</v>
      </c>
      <c r="L1905" s="12">
        <f>VLOOKUP($A1905,'Hospitalisation Details'!$A$1:$U$2344,18,FALSE)</f>
        <v>33083</v>
      </c>
      <c r="M1905" s="21">
        <f>VLOOKUP($A1905,'Hospitalisation Details'!$A$1:$U$2344,21,FALSE)</f>
        <v>3972.92</v>
      </c>
      <c r="N1905" s="9" t="str">
        <f>VLOOKUP($A1905,'Hospitalisation Details'!$A$1:$U$2344,14,FALSE)</f>
        <v>tier - 2</v>
      </c>
      <c r="O1905" s="9" t="str">
        <f>VLOOKUP($A1905,'Hospitalisation Details'!$A$1:$U$2344,15,FALSE)</f>
        <v>tier - 3</v>
      </c>
      <c r="P1905" s="9" t="str">
        <f>VLOOKUP($A1905,'Hospitalisation Details'!$A$1:$U$2344,16,FALSE)</f>
        <v>R1013</v>
      </c>
      <c r="Q1905" s="9">
        <f>VLOOKUP($A1905,'Hospitalisation Details'!$A$1:$U$2344,20,FALSE)</f>
        <v>32</v>
      </c>
    </row>
    <row r="1906" spans="1:17" ht="15.75" x14ac:dyDescent="0.25">
      <c r="A1906" s="10" t="s">
        <v>463</v>
      </c>
      <c r="B1906" s="7" t="str">
        <f>VLOOKUP($A1906,'Customer Names'!$A$1:$E$2336,4,FALSE)</f>
        <v xml:space="preserve">  Tiffany K</v>
      </c>
      <c r="C1906" s="7">
        <f>VLOOKUP($A1906,'Medical Examinations'!$A$1:$P$2336,2,FALSE)</f>
        <v>31.254999999999999</v>
      </c>
      <c r="D1906" s="7">
        <f>VLOOKUP($A1906,'Medical Examinations'!$A$1:$P$2336,3,FALSE)</f>
        <v>5.84</v>
      </c>
      <c r="E1906" s="7" t="str">
        <f>VLOOKUP($A1906,'Medical Examinations'!$A$1:$P$2336,13,FALSE)</f>
        <v>Yes</v>
      </c>
      <c r="F1906" s="7" t="str">
        <f>VLOOKUP($A1906,'Medical Examinations'!$A$1:$P$2336,5,FALSE)</f>
        <v>No</v>
      </c>
      <c r="G1906" s="7" t="str">
        <f>VLOOKUP($A1906,'Medical Examinations'!$A$1:$P$2336,6,FALSE)</f>
        <v>No</v>
      </c>
      <c r="H1906" s="7">
        <f>VLOOKUP($A1906,'Medical Examinations'!$A$1:$P$2336,12,FALSE)</f>
        <v>1</v>
      </c>
      <c r="I1906" s="7" t="str">
        <f>VLOOKUP($A1906,'Medical Examinations'!$A$1:$P$2336,14,FALSE)</f>
        <v>No</v>
      </c>
      <c r="J1906" s="7" t="str">
        <f>VLOOKUP($A1906,'Medical Examinations'!$A$1:$P$2336,15,FALSE)</f>
        <v>Obesity</v>
      </c>
      <c r="K1906" s="7" t="str">
        <f>VLOOKUP($A1906,'Medical Examinations'!$A$1:$P$2336,16,FALSE)</f>
        <v>Prediabetes</v>
      </c>
      <c r="L1906" s="12">
        <f>VLOOKUP($A1906,'Hospitalisation Details'!$A$1:$U$2344,18,FALSE)</f>
        <v>34891</v>
      </c>
      <c r="M1906" s="21">
        <f>VLOOKUP($A1906,'Hospitalisation Details'!$A$1:$U$2344,21,FALSE)</f>
        <v>3956.07</v>
      </c>
      <c r="N1906" s="9" t="str">
        <f>VLOOKUP($A1906,'Hospitalisation Details'!$A$1:$U$2344,14,FALSE)</f>
        <v>tier - 2</v>
      </c>
      <c r="O1906" s="9" t="str">
        <f>VLOOKUP($A1906,'Hospitalisation Details'!$A$1:$U$2344,15,FALSE)</f>
        <v>tier - 2</v>
      </c>
      <c r="P1906" s="9" t="str">
        <f>VLOOKUP($A1906,'Hospitalisation Details'!$A$1:$U$2344,16,FALSE)</f>
        <v>R1012</v>
      </c>
      <c r="Q1906" s="9">
        <f>VLOOKUP($A1906,'Hospitalisation Details'!$A$1:$U$2344,20,FALSE)</f>
        <v>27</v>
      </c>
    </row>
    <row r="1907" spans="1:17" ht="15.75" x14ac:dyDescent="0.25">
      <c r="A1907" s="10" t="s">
        <v>462</v>
      </c>
      <c r="B1907" s="7" t="str">
        <f>VLOOKUP($A1907,'Customer Names'!$A$1:$E$2336,4,FALSE)</f>
        <v xml:space="preserve">  David M</v>
      </c>
      <c r="C1907" s="7">
        <f>VLOOKUP($A1907,'Medical Examinations'!$A$1:$P$2336,2,FALSE)</f>
        <v>29.83</v>
      </c>
      <c r="D1907" s="7">
        <f>VLOOKUP($A1907,'Medical Examinations'!$A$1:$P$2336,3,FALSE)</f>
        <v>5.39</v>
      </c>
      <c r="E1907" s="7" t="str">
        <f>VLOOKUP($A1907,'Medical Examinations'!$A$1:$P$2336,13,FALSE)</f>
        <v>No</v>
      </c>
      <c r="F1907" s="7" t="str">
        <f>VLOOKUP($A1907,'Medical Examinations'!$A$1:$P$2336,5,FALSE)</f>
        <v>No</v>
      </c>
      <c r="G1907" s="7" t="str">
        <f>VLOOKUP($A1907,'Medical Examinations'!$A$1:$P$2336,6,FALSE)</f>
        <v>No</v>
      </c>
      <c r="H1907" s="7" t="str">
        <f>VLOOKUP($A1907,'Medical Examinations'!$A$1:$P$2336,12,FALSE)</f>
        <v>0</v>
      </c>
      <c r="I1907" s="7" t="str">
        <f>VLOOKUP($A1907,'Medical Examinations'!$A$1:$P$2336,14,FALSE)</f>
        <v>No</v>
      </c>
      <c r="J1907" s="7" t="str">
        <f>VLOOKUP($A1907,'Medical Examinations'!$A$1:$P$2336,15,FALSE)</f>
        <v>Over weight</v>
      </c>
      <c r="K1907" s="7" t="str">
        <f>VLOOKUP($A1907,'Medical Examinations'!$A$1:$P$2336,16,FALSE)</f>
        <v>Normal</v>
      </c>
      <c r="L1907" s="12">
        <f>VLOOKUP($A1907,'Hospitalisation Details'!$A$1:$U$2344,18,FALSE)</f>
        <v>36351</v>
      </c>
      <c r="M1907" s="21">
        <f>VLOOKUP($A1907,'Hospitalisation Details'!$A$1:$U$2344,21,FALSE)</f>
        <v>3955.98</v>
      </c>
      <c r="N1907" s="9" t="str">
        <f>VLOOKUP($A1907,'Hospitalisation Details'!$A$1:$U$2344,14,FALSE)</f>
        <v>tier - 2</v>
      </c>
      <c r="O1907" s="9" t="str">
        <f>VLOOKUP($A1907,'Hospitalisation Details'!$A$1:$U$2344,15,FALSE)</f>
        <v>tier - 3</v>
      </c>
      <c r="P1907" s="9" t="str">
        <f>VLOOKUP($A1907,'Hospitalisation Details'!$A$1:$U$2344,16,FALSE)</f>
        <v>R1021</v>
      </c>
      <c r="Q1907" s="9">
        <f>VLOOKUP($A1907,'Hospitalisation Details'!$A$1:$U$2344,20,FALSE)</f>
        <v>23</v>
      </c>
    </row>
    <row r="1908" spans="1:17" ht="15.75" x14ac:dyDescent="0.25">
      <c r="A1908" s="10" t="s">
        <v>461</v>
      </c>
      <c r="B1908" s="7" t="str">
        <f>VLOOKUP($A1908,'Customer Names'!$A$1:$E$2336,4,FALSE)</f>
        <v xml:space="preserve">  Christine E</v>
      </c>
      <c r="C1908" s="7">
        <f>VLOOKUP($A1908,'Medical Examinations'!$A$1:$P$2336,2,FALSE)</f>
        <v>29.59</v>
      </c>
      <c r="D1908" s="7">
        <f>VLOOKUP($A1908,'Medical Examinations'!$A$1:$P$2336,3,FALSE)</f>
        <v>6.16</v>
      </c>
      <c r="E1908" s="7" t="str">
        <f>VLOOKUP($A1908,'Medical Examinations'!$A$1:$P$2336,13,FALSE)</f>
        <v>No</v>
      </c>
      <c r="F1908" s="7" t="str">
        <f>VLOOKUP($A1908,'Medical Examinations'!$A$1:$P$2336,5,FALSE)</f>
        <v>No</v>
      </c>
      <c r="G1908" s="7" t="str">
        <f>VLOOKUP($A1908,'Medical Examinations'!$A$1:$P$2336,6,FALSE)</f>
        <v>Yes</v>
      </c>
      <c r="H1908" s="7">
        <f>VLOOKUP($A1908,'Medical Examinations'!$A$1:$P$2336,12,FALSE)</f>
        <v>1</v>
      </c>
      <c r="I1908" s="7" t="str">
        <f>VLOOKUP($A1908,'Medical Examinations'!$A$1:$P$2336,14,FALSE)</f>
        <v>No</v>
      </c>
      <c r="J1908" s="7" t="str">
        <f>VLOOKUP($A1908,'Medical Examinations'!$A$1:$P$2336,15,FALSE)</f>
        <v>Over weight</v>
      </c>
      <c r="K1908" s="7" t="str">
        <f>VLOOKUP($A1908,'Medical Examinations'!$A$1:$P$2336,16,FALSE)</f>
        <v>Prediabetes</v>
      </c>
      <c r="L1908" s="12">
        <f>VLOOKUP($A1908,'Hospitalisation Details'!$A$1:$U$2344,18,FALSE)</f>
        <v>34284</v>
      </c>
      <c r="M1908" s="21">
        <f>VLOOKUP($A1908,'Hospitalisation Details'!$A$1:$U$2344,21,FALSE)</f>
        <v>3947.41</v>
      </c>
      <c r="N1908" s="9" t="str">
        <f>VLOOKUP($A1908,'Hospitalisation Details'!$A$1:$U$2344,14,FALSE)</f>
        <v>tier - 2</v>
      </c>
      <c r="O1908" s="9" t="str">
        <f>VLOOKUP($A1908,'Hospitalisation Details'!$A$1:$U$2344,15,FALSE)</f>
        <v>tier - 2</v>
      </c>
      <c r="P1908" s="9" t="str">
        <f>VLOOKUP($A1908,'Hospitalisation Details'!$A$1:$U$2344,16,FALSE)</f>
        <v>R1013</v>
      </c>
      <c r="Q1908" s="9">
        <f>VLOOKUP($A1908,'Hospitalisation Details'!$A$1:$U$2344,20,FALSE)</f>
        <v>29</v>
      </c>
    </row>
    <row r="1909" spans="1:17" ht="15.75" x14ac:dyDescent="0.25">
      <c r="A1909" s="10" t="s">
        <v>460</v>
      </c>
      <c r="B1909" s="7" t="str">
        <f>VLOOKUP($A1909,'Customer Names'!$A$1:$E$2336,4,FALSE)</f>
        <v xml:space="preserve">  Donna</v>
      </c>
      <c r="C1909" s="7">
        <f>VLOOKUP($A1909,'Medical Examinations'!$A$1:$P$2336,2,FALSE)</f>
        <v>31.16</v>
      </c>
      <c r="D1909" s="7">
        <f>VLOOKUP($A1909,'Medical Examinations'!$A$1:$P$2336,3,FALSE)</f>
        <v>4.49</v>
      </c>
      <c r="E1909" s="7" t="str">
        <f>VLOOKUP($A1909,'Medical Examinations'!$A$1:$P$2336,13,FALSE)</f>
        <v>No</v>
      </c>
      <c r="F1909" s="7" t="str">
        <f>VLOOKUP($A1909,'Medical Examinations'!$A$1:$P$2336,5,FALSE)</f>
        <v>No</v>
      </c>
      <c r="G1909" s="7" t="str">
        <f>VLOOKUP($A1909,'Medical Examinations'!$A$1:$P$2336,6,FALSE)</f>
        <v>Yes</v>
      </c>
      <c r="H1909" s="7">
        <f>VLOOKUP($A1909,'Medical Examinations'!$A$1:$P$2336,12,FALSE)</f>
        <v>1</v>
      </c>
      <c r="I1909" s="7" t="str">
        <f>VLOOKUP($A1909,'Medical Examinations'!$A$1:$P$2336,14,FALSE)</f>
        <v>No</v>
      </c>
      <c r="J1909" s="7" t="str">
        <f>VLOOKUP($A1909,'Medical Examinations'!$A$1:$P$2336,15,FALSE)</f>
        <v>Obesity</v>
      </c>
      <c r="K1909" s="7" t="str">
        <f>VLOOKUP($A1909,'Medical Examinations'!$A$1:$P$2336,16,FALSE)</f>
        <v>Normal</v>
      </c>
      <c r="L1909" s="12">
        <f>VLOOKUP($A1909,'Hospitalisation Details'!$A$1:$U$2344,18,FALSE)</f>
        <v>34241</v>
      </c>
      <c r="M1909" s="21">
        <f>VLOOKUP($A1909,'Hospitalisation Details'!$A$1:$U$2344,21,FALSE)</f>
        <v>3943.6</v>
      </c>
      <c r="N1909" s="9" t="str">
        <f>VLOOKUP($A1909,'Hospitalisation Details'!$A$1:$U$2344,14,FALSE)</f>
        <v>tier - 2</v>
      </c>
      <c r="O1909" s="9" t="str">
        <f>VLOOKUP($A1909,'Hospitalisation Details'!$A$1:$U$2344,15,FALSE)</f>
        <v>tier - 3</v>
      </c>
      <c r="P1909" s="9" t="str">
        <f>VLOOKUP($A1909,'Hospitalisation Details'!$A$1:$U$2344,16,FALSE)</f>
        <v>R1024</v>
      </c>
      <c r="Q1909" s="9">
        <f>VLOOKUP($A1909,'Hospitalisation Details'!$A$1:$U$2344,20,FALSE)</f>
        <v>29</v>
      </c>
    </row>
    <row r="1910" spans="1:17" ht="15.75" x14ac:dyDescent="0.25">
      <c r="A1910" s="10" t="s">
        <v>459</v>
      </c>
      <c r="B1910" s="7" t="str">
        <f>VLOOKUP($A1910,'Customer Names'!$A$1:$E$2336,4,FALSE)</f>
        <v xml:space="preserve">  Rod</v>
      </c>
      <c r="C1910" s="7">
        <f>VLOOKUP($A1910,'Medical Examinations'!$A$1:$P$2336,2,FALSE)</f>
        <v>34.21</v>
      </c>
      <c r="D1910" s="7">
        <f>VLOOKUP($A1910,'Medical Examinations'!$A$1:$P$2336,3,FALSE)</f>
        <v>4.4800000000000004</v>
      </c>
      <c r="E1910" s="7" t="str">
        <f>VLOOKUP($A1910,'Medical Examinations'!$A$1:$P$2336,13,FALSE)</f>
        <v>Yes</v>
      </c>
      <c r="F1910" s="7" t="str">
        <f>VLOOKUP($A1910,'Medical Examinations'!$A$1:$P$2336,5,FALSE)</f>
        <v>No</v>
      </c>
      <c r="G1910" s="7" t="str">
        <f>VLOOKUP($A1910,'Medical Examinations'!$A$1:$P$2336,6,FALSE)</f>
        <v>No</v>
      </c>
      <c r="H1910" s="7">
        <f>VLOOKUP($A1910,'Medical Examinations'!$A$1:$P$2336,12,FALSE)</f>
        <v>1</v>
      </c>
      <c r="I1910" s="7" t="str">
        <f>VLOOKUP($A1910,'Medical Examinations'!$A$1:$P$2336,14,FALSE)</f>
        <v>No</v>
      </c>
      <c r="J1910" s="7" t="str">
        <f>VLOOKUP($A1910,'Medical Examinations'!$A$1:$P$2336,15,FALSE)</f>
        <v>Obesity</v>
      </c>
      <c r="K1910" s="7" t="str">
        <f>VLOOKUP($A1910,'Medical Examinations'!$A$1:$P$2336,16,FALSE)</f>
        <v>Normal</v>
      </c>
      <c r="L1910" s="12">
        <f>VLOOKUP($A1910,'Hospitalisation Details'!$A$1:$U$2344,18,FALSE)</f>
        <v>32440</v>
      </c>
      <c r="M1910" s="21">
        <f>VLOOKUP($A1910,'Hospitalisation Details'!$A$1:$U$2344,21,FALSE)</f>
        <v>3935.18</v>
      </c>
      <c r="N1910" s="9" t="str">
        <f>VLOOKUP($A1910,'Hospitalisation Details'!$A$1:$U$2344,14,FALSE)</f>
        <v>tier - 3</v>
      </c>
      <c r="O1910" s="9" t="str">
        <f>VLOOKUP($A1910,'Hospitalisation Details'!$A$1:$U$2344,15,FALSE)</f>
        <v>tier - 1</v>
      </c>
      <c r="P1910" s="9" t="str">
        <f>VLOOKUP($A1910,'Hospitalisation Details'!$A$1:$U$2344,16,FALSE)</f>
        <v>R1013</v>
      </c>
      <c r="Q1910" s="9">
        <f>VLOOKUP($A1910,'Hospitalisation Details'!$A$1:$U$2344,20,FALSE)</f>
        <v>34</v>
      </c>
    </row>
    <row r="1911" spans="1:17" ht="15.75" x14ac:dyDescent="0.25">
      <c r="A1911" s="10" t="s">
        <v>458</v>
      </c>
      <c r="B1911" s="7" t="str">
        <f>VLOOKUP($A1911,'Customer Names'!$A$1:$E$2336,4,FALSE)</f>
        <v xml:space="preserve">  Joe</v>
      </c>
      <c r="C1911" s="7">
        <f>VLOOKUP($A1911,'Medical Examinations'!$A$1:$P$2336,2,FALSE)</f>
        <v>34.86</v>
      </c>
      <c r="D1911" s="7">
        <f>VLOOKUP($A1911,'Medical Examinations'!$A$1:$P$2336,3,FALSE)</f>
        <v>10.97</v>
      </c>
      <c r="E1911" s="7" t="str">
        <f>VLOOKUP($A1911,'Medical Examinations'!$A$1:$P$2336,13,FALSE)</f>
        <v>No</v>
      </c>
      <c r="F1911" s="7" t="str">
        <f>VLOOKUP($A1911,'Medical Examinations'!$A$1:$P$2336,5,FALSE)</f>
        <v>No</v>
      </c>
      <c r="G1911" s="7" t="str">
        <f>VLOOKUP($A1911,'Medical Examinations'!$A$1:$P$2336,6,FALSE)</f>
        <v>No</v>
      </c>
      <c r="H1911" s="7" t="str">
        <f>VLOOKUP($A1911,'Medical Examinations'!$A$1:$P$2336,12,FALSE)</f>
        <v>0</v>
      </c>
      <c r="I1911" s="7" t="str">
        <f>VLOOKUP($A1911,'Medical Examinations'!$A$1:$P$2336,14,FALSE)</f>
        <v>No</v>
      </c>
      <c r="J1911" s="7" t="str">
        <f>VLOOKUP($A1911,'Medical Examinations'!$A$1:$P$2336,15,FALSE)</f>
        <v>Obesity</v>
      </c>
      <c r="K1911" s="7" t="str">
        <f>VLOOKUP($A1911,'Medical Examinations'!$A$1:$P$2336,16,FALSE)</f>
        <v>Diabetes</v>
      </c>
      <c r="L1911" s="12">
        <f>VLOOKUP($A1911,'Hospitalisation Details'!$A$1:$U$2344,18,FALSE)</f>
        <v>37422</v>
      </c>
      <c r="M1911" s="21">
        <f>VLOOKUP($A1911,'Hospitalisation Details'!$A$1:$U$2344,21,FALSE)</f>
        <v>3931.51</v>
      </c>
      <c r="N1911" s="9" t="str">
        <f>VLOOKUP($A1911,'Hospitalisation Details'!$A$1:$U$2344,14,FALSE)</f>
        <v>tier - 2</v>
      </c>
      <c r="O1911" s="9" t="str">
        <f>VLOOKUP($A1911,'Hospitalisation Details'!$A$1:$U$2344,15,FALSE)</f>
        <v>tier - 3</v>
      </c>
      <c r="P1911" s="9" t="str">
        <f>VLOOKUP($A1911,'Hospitalisation Details'!$A$1:$U$2344,16,FALSE)</f>
        <v>R1011</v>
      </c>
      <c r="Q1911" s="9">
        <f>VLOOKUP($A1911,'Hospitalisation Details'!$A$1:$U$2344,20,FALSE)</f>
        <v>20</v>
      </c>
    </row>
    <row r="1912" spans="1:17" ht="15.75" x14ac:dyDescent="0.25">
      <c r="A1912" s="10" t="s">
        <v>457</v>
      </c>
      <c r="B1912" s="7" t="str">
        <f>VLOOKUP($A1912,'Customer Names'!$A$1:$E$2336,4,FALSE)</f>
        <v xml:space="preserve">  Kayleigh</v>
      </c>
      <c r="C1912" s="7">
        <f>VLOOKUP($A1912,'Medical Examinations'!$A$1:$P$2336,2,FALSE)</f>
        <v>34.58</v>
      </c>
      <c r="D1912" s="7">
        <f>VLOOKUP($A1912,'Medical Examinations'!$A$1:$P$2336,3,FALSE)</f>
        <v>5.14</v>
      </c>
      <c r="E1912" s="7" t="str">
        <f>VLOOKUP($A1912,'Medical Examinations'!$A$1:$P$2336,13,FALSE)</f>
        <v>No</v>
      </c>
      <c r="F1912" s="7" t="str">
        <f>VLOOKUP($A1912,'Medical Examinations'!$A$1:$P$2336,5,FALSE)</f>
        <v>yes</v>
      </c>
      <c r="G1912" s="7" t="str">
        <f>VLOOKUP($A1912,'Medical Examinations'!$A$1:$P$2336,6,FALSE)</f>
        <v>No</v>
      </c>
      <c r="H1912" s="7">
        <f>VLOOKUP($A1912,'Medical Examinations'!$A$1:$P$2336,12,FALSE)</f>
        <v>2</v>
      </c>
      <c r="I1912" s="7" t="str">
        <f>VLOOKUP($A1912,'Medical Examinations'!$A$1:$P$2336,14,FALSE)</f>
        <v>No</v>
      </c>
      <c r="J1912" s="7" t="str">
        <f>VLOOKUP($A1912,'Medical Examinations'!$A$1:$P$2336,15,FALSE)</f>
        <v>Obesity</v>
      </c>
      <c r="K1912" s="7" t="str">
        <f>VLOOKUP($A1912,'Medical Examinations'!$A$1:$P$2336,16,FALSE)</f>
        <v>Normal</v>
      </c>
      <c r="L1912" s="12">
        <f>VLOOKUP($A1912,'Hospitalisation Details'!$A$1:$U$2344,18,FALSE)</f>
        <v>36717</v>
      </c>
      <c r="M1912" s="21">
        <f>VLOOKUP($A1912,'Hospitalisation Details'!$A$1:$U$2344,21,FALSE)</f>
        <v>3925.76</v>
      </c>
      <c r="N1912" s="9" t="str">
        <f>VLOOKUP($A1912,'Hospitalisation Details'!$A$1:$U$2344,14,FALSE)</f>
        <v>tier - 2</v>
      </c>
      <c r="O1912" s="9" t="str">
        <f>VLOOKUP($A1912,'Hospitalisation Details'!$A$1:$U$2344,15,FALSE)</f>
        <v>tier - 2</v>
      </c>
      <c r="P1912" s="9" t="str">
        <f>VLOOKUP($A1912,'Hospitalisation Details'!$A$1:$U$2344,16,FALSE)</f>
        <v>R1024</v>
      </c>
      <c r="Q1912" s="9">
        <f>VLOOKUP($A1912,'Hospitalisation Details'!$A$1:$U$2344,20,FALSE)</f>
        <v>22</v>
      </c>
    </row>
    <row r="1913" spans="1:17" ht="15.75" x14ac:dyDescent="0.25">
      <c r="A1913" s="10" t="s">
        <v>456</v>
      </c>
      <c r="B1913" s="7" t="str">
        <f>VLOOKUP($A1913,'Customer Names'!$A$1:$E$2336,4,FALSE)</f>
        <v xml:space="preserve">  Lorcan A</v>
      </c>
      <c r="C1913" s="7">
        <f>VLOOKUP($A1913,'Medical Examinations'!$A$1:$P$2336,2,FALSE)</f>
        <v>17.940000000000001</v>
      </c>
      <c r="D1913" s="7">
        <f>VLOOKUP($A1913,'Medical Examinations'!$A$1:$P$2336,3,FALSE)</f>
        <v>5.17</v>
      </c>
      <c r="E1913" s="7" t="str">
        <f>VLOOKUP($A1913,'Medical Examinations'!$A$1:$P$2336,13,FALSE)</f>
        <v>Yes</v>
      </c>
      <c r="F1913" s="7" t="str">
        <f>VLOOKUP($A1913,'Medical Examinations'!$A$1:$P$2336,5,FALSE)</f>
        <v>No</v>
      </c>
      <c r="G1913" s="7" t="str">
        <f>VLOOKUP($A1913,'Medical Examinations'!$A$1:$P$2336,6,FALSE)</f>
        <v>No</v>
      </c>
      <c r="H1913" s="7" t="str">
        <f>VLOOKUP($A1913,'Medical Examinations'!$A$1:$P$2336,12,FALSE)</f>
        <v>0</v>
      </c>
      <c r="I1913" s="7" t="str">
        <f>VLOOKUP($A1913,'Medical Examinations'!$A$1:$P$2336,14,FALSE)</f>
        <v>No</v>
      </c>
      <c r="J1913" s="7" t="str">
        <f>VLOOKUP($A1913,'Medical Examinations'!$A$1:$P$2336,15,FALSE)</f>
        <v>Underweight</v>
      </c>
      <c r="K1913" s="7" t="str">
        <f>VLOOKUP($A1913,'Medical Examinations'!$A$1:$P$2336,16,FALSE)</f>
        <v>Normal</v>
      </c>
      <c r="L1913" s="12">
        <f>VLOOKUP($A1913,'Hospitalisation Details'!$A$1:$U$2344,18,FALSE)</f>
        <v>31233</v>
      </c>
      <c r="M1913" s="21">
        <f>VLOOKUP($A1913,'Hospitalisation Details'!$A$1:$U$2344,21,FALSE)</f>
        <v>3910.44</v>
      </c>
      <c r="N1913" s="9" t="str">
        <f>VLOOKUP($A1913,'Hospitalisation Details'!$A$1:$U$2344,14,FALSE)</f>
        <v>tier - 2</v>
      </c>
      <c r="O1913" s="9" t="str">
        <f>VLOOKUP($A1913,'Hospitalisation Details'!$A$1:$U$2344,15,FALSE)</f>
        <v>tier - 2</v>
      </c>
      <c r="P1913" s="9" t="str">
        <f>VLOOKUP($A1913,'Hospitalisation Details'!$A$1:$U$2344,16,FALSE)</f>
        <v>R1013</v>
      </c>
      <c r="Q1913" s="9">
        <f>VLOOKUP($A1913,'Hospitalisation Details'!$A$1:$U$2344,20,FALSE)</f>
        <v>37</v>
      </c>
    </row>
    <row r="1914" spans="1:17" ht="15.75" x14ac:dyDescent="0.25">
      <c r="A1914" s="10" t="s">
        <v>455</v>
      </c>
      <c r="B1914" s="7" t="str">
        <f>VLOOKUP($A1914,'Customer Names'!$A$1:$E$2336,4,FALSE)</f>
        <v xml:space="preserve">  Billy</v>
      </c>
      <c r="C1914" s="7">
        <f>VLOOKUP($A1914,'Medical Examinations'!$A$1:$P$2336,2,FALSE)</f>
        <v>26.8</v>
      </c>
      <c r="D1914" s="7">
        <f>VLOOKUP($A1914,'Medical Examinations'!$A$1:$P$2336,3,FALSE)</f>
        <v>6.18</v>
      </c>
      <c r="E1914" s="7" t="str">
        <f>VLOOKUP($A1914,'Medical Examinations'!$A$1:$P$2336,13,FALSE)</f>
        <v>Yes</v>
      </c>
      <c r="F1914" s="7" t="str">
        <f>VLOOKUP($A1914,'Medical Examinations'!$A$1:$P$2336,5,FALSE)</f>
        <v>No</v>
      </c>
      <c r="G1914" s="7" t="str">
        <f>VLOOKUP($A1914,'Medical Examinations'!$A$1:$P$2336,6,FALSE)</f>
        <v>Yes</v>
      </c>
      <c r="H1914" s="7">
        <f>VLOOKUP($A1914,'Medical Examinations'!$A$1:$P$2336,12,FALSE)</f>
        <v>1</v>
      </c>
      <c r="I1914" s="7" t="str">
        <f>VLOOKUP($A1914,'Medical Examinations'!$A$1:$P$2336,14,FALSE)</f>
        <v>No</v>
      </c>
      <c r="J1914" s="7" t="str">
        <f>VLOOKUP($A1914,'Medical Examinations'!$A$1:$P$2336,15,FALSE)</f>
        <v>Over weight</v>
      </c>
      <c r="K1914" s="7" t="str">
        <f>VLOOKUP($A1914,'Medical Examinations'!$A$1:$P$2336,16,FALSE)</f>
        <v>Prediabetes</v>
      </c>
      <c r="L1914" s="12">
        <f>VLOOKUP($A1914,'Hospitalisation Details'!$A$1:$U$2344,18,FALSE)</f>
        <v>35758</v>
      </c>
      <c r="M1914" s="21">
        <f>VLOOKUP($A1914,'Hospitalisation Details'!$A$1:$U$2344,21,FALSE)</f>
        <v>3906.13</v>
      </c>
      <c r="N1914" s="9" t="str">
        <f>VLOOKUP($A1914,'Hospitalisation Details'!$A$1:$U$2344,14,FALSE)</f>
        <v>tier - 3</v>
      </c>
      <c r="O1914" s="9" t="str">
        <f>VLOOKUP($A1914,'Hospitalisation Details'!$A$1:$U$2344,15,FALSE)</f>
        <v>tier - 3</v>
      </c>
      <c r="P1914" s="9" t="str">
        <f>VLOOKUP($A1914,'Hospitalisation Details'!$A$1:$U$2344,16,FALSE)</f>
        <v>R1011</v>
      </c>
      <c r="Q1914" s="9">
        <f>VLOOKUP($A1914,'Hospitalisation Details'!$A$1:$U$2344,20,FALSE)</f>
        <v>25</v>
      </c>
    </row>
    <row r="1915" spans="1:17" ht="15.75" x14ac:dyDescent="0.25">
      <c r="A1915" s="10" t="s">
        <v>454</v>
      </c>
      <c r="B1915" s="7" t="str">
        <f>VLOOKUP($A1915,'Customer Names'!$A$1:$E$2336,4,FALSE)</f>
        <v xml:space="preserve">  Paul M</v>
      </c>
      <c r="C1915" s="7">
        <f>VLOOKUP($A1915,'Medical Examinations'!$A$1:$P$2336,2,FALSE)</f>
        <v>17.690000000000001</v>
      </c>
      <c r="D1915" s="7">
        <f>VLOOKUP($A1915,'Medical Examinations'!$A$1:$P$2336,3,FALSE)</f>
        <v>9.07</v>
      </c>
      <c r="E1915" s="7" t="str">
        <f>VLOOKUP($A1915,'Medical Examinations'!$A$1:$P$2336,13,FALSE)</f>
        <v>Yes</v>
      </c>
      <c r="F1915" s="7" t="str">
        <f>VLOOKUP($A1915,'Medical Examinations'!$A$1:$P$2336,5,FALSE)</f>
        <v>No</v>
      </c>
      <c r="G1915" s="7" t="str">
        <f>VLOOKUP($A1915,'Medical Examinations'!$A$1:$P$2336,6,FALSE)</f>
        <v>No</v>
      </c>
      <c r="H1915" s="7" t="str">
        <f>VLOOKUP($A1915,'Medical Examinations'!$A$1:$P$2336,12,FALSE)</f>
        <v>0</v>
      </c>
      <c r="I1915" s="7" t="str">
        <f>VLOOKUP($A1915,'Medical Examinations'!$A$1:$P$2336,14,FALSE)</f>
        <v>No</v>
      </c>
      <c r="J1915" s="7" t="str">
        <f>VLOOKUP($A1915,'Medical Examinations'!$A$1:$P$2336,15,FALSE)</f>
        <v>Underweight</v>
      </c>
      <c r="K1915" s="7" t="str">
        <f>VLOOKUP($A1915,'Medical Examinations'!$A$1:$P$2336,16,FALSE)</f>
        <v>Diabetes</v>
      </c>
      <c r="L1915" s="12">
        <f>VLOOKUP($A1915,'Hospitalisation Details'!$A$1:$U$2344,18,FALSE)</f>
        <v>29825</v>
      </c>
      <c r="M1915" s="21">
        <f>VLOOKUP($A1915,'Hospitalisation Details'!$A$1:$U$2344,21,FALSE)</f>
        <v>3902.07</v>
      </c>
      <c r="N1915" s="9" t="str">
        <f>VLOOKUP($A1915,'Hospitalisation Details'!$A$1:$U$2344,14,FALSE)</f>
        <v>tier - 2</v>
      </c>
      <c r="O1915" s="9" t="str">
        <f>VLOOKUP($A1915,'Hospitalisation Details'!$A$1:$U$2344,15,FALSE)</f>
        <v>tier - 2</v>
      </c>
      <c r="P1915" s="9" t="str">
        <f>VLOOKUP($A1915,'Hospitalisation Details'!$A$1:$U$2344,16,FALSE)</f>
        <v>R1013</v>
      </c>
      <c r="Q1915" s="9">
        <f>VLOOKUP($A1915,'Hospitalisation Details'!$A$1:$U$2344,20,FALSE)</f>
        <v>41</v>
      </c>
    </row>
    <row r="1916" spans="1:17" ht="15.75" x14ac:dyDescent="0.25">
      <c r="A1916" s="10" t="s">
        <v>453</v>
      </c>
      <c r="B1916" s="7" t="str">
        <f>VLOOKUP($A1916,'Customer Names'!$A$1:$E$2336,4,FALSE)</f>
        <v xml:space="preserve">  Brenda M</v>
      </c>
      <c r="C1916" s="7">
        <f>VLOOKUP($A1916,'Medical Examinations'!$A$1:$P$2336,2,FALSE)</f>
        <v>25.77</v>
      </c>
      <c r="D1916" s="7">
        <f>VLOOKUP($A1916,'Medical Examinations'!$A$1:$P$2336,3,FALSE)</f>
        <v>4.43</v>
      </c>
      <c r="E1916" s="7" t="str">
        <f>VLOOKUP($A1916,'Medical Examinations'!$A$1:$P$2336,13,FALSE)</f>
        <v>No</v>
      </c>
      <c r="F1916" s="7" t="str">
        <f>VLOOKUP($A1916,'Medical Examinations'!$A$1:$P$2336,5,FALSE)</f>
        <v>No</v>
      </c>
      <c r="G1916" s="7" t="str">
        <f>VLOOKUP($A1916,'Medical Examinations'!$A$1:$P$2336,6,FALSE)</f>
        <v>Yes</v>
      </c>
      <c r="H1916" s="7">
        <f>VLOOKUP($A1916,'Medical Examinations'!$A$1:$P$2336,12,FALSE)</f>
        <v>1</v>
      </c>
      <c r="I1916" s="7" t="str">
        <f>VLOOKUP($A1916,'Medical Examinations'!$A$1:$P$2336,14,FALSE)</f>
        <v>No</v>
      </c>
      <c r="J1916" s="7" t="str">
        <f>VLOOKUP($A1916,'Medical Examinations'!$A$1:$P$2336,15,FALSE)</f>
        <v>Over weight</v>
      </c>
      <c r="K1916" s="7" t="str">
        <f>VLOOKUP($A1916,'Medical Examinations'!$A$1:$P$2336,16,FALSE)</f>
        <v>Normal</v>
      </c>
      <c r="L1916" s="12">
        <f>VLOOKUP($A1916,'Hospitalisation Details'!$A$1:$U$2344,18,FALSE)</f>
        <v>34226</v>
      </c>
      <c r="M1916" s="21">
        <f>VLOOKUP($A1916,'Hospitalisation Details'!$A$1:$U$2344,21,FALSE)</f>
        <v>3898.35</v>
      </c>
      <c r="N1916" s="9" t="str">
        <f>VLOOKUP($A1916,'Hospitalisation Details'!$A$1:$U$2344,14,FALSE)</f>
        <v>tier - 2</v>
      </c>
      <c r="O1916" s="9" t="str">
        <f>VLOOKUP($A1916,'Hospitalisation Details'!$A$1:$U$2344,15,FALSE)</f>
        <v>tier - 2</v>
      </c>
      <c r="P1916" s="9" t="str">
        <f>VLOOKUP($A1916,'Hospitalisation Details'!$A$1:$U$2344,16,FALSE)</f>
        <v>R1012</v>
      </c>
      <c r="Q1916" s="9">
        <f>VLOOKUP($A1916,'Hospitalisation Details'!$A$1:$U$2344,20,FALSE)</f>
        <v>29</v>
      </c>
    </row>
    <row r="1917" spans="1:17" ht="15.75" x14ac:dyDescent="0.25">
      <c r="A1917" s="10" t="s">
        <v>452</v>
      </c>
      <c r="B1917" s="7" t="str">
        <f>VLOOKUP($A1917,'Customer Names'!$A$1:$E$2336,4,FALSE)</f>
        <v xml:space="preserve">  Jeff H</v>
      </c>
      <c r="C1917" s="7">
        <f>VLOOKUP($A1917,'Medical Examinations'!$A$1:$P$2336,2,FALSE)</f>
        <v>34.46</v>
      </c>
      <c r="D1917" s="7">
        <f>VLOOKUP($A1917,'Medical Examinations'!$A$1:$P$2336,3,FALSE)</f>
        <v>4.17</v>
      </c>
      <c r="E1917" s="7" t="str">
        <f>VLOOKUP($A1917,'Medical Examinations'!$A$1:$P$2336,13,FALSE)</f>
        <v>No</v>
      </c>
      <c r="F1917" s="7" t="str">
        <f>VLOOKUP($A1917,'Medical Examinations'!$A$1:$P$2336,5,FALSE)</f>
        <v>yes</v>
      </c>
      <c r="G1917" s="7" t="str">
        <f>VLOOKUP($A1917,'Medical Examinations'!$A$1:$P$2336,6,FALSE)</f>
        <v>No</v>
      </c>
      <c r="H1917" s="7">
        <f>VLOOKUP($A1917,'Medical Examinations'!$A$1:$P$2336,12,FALSE)</f>
        <v>1</v>
      </c>
      <c r="I1917" s="7" t="str">
        <f>VLOOKUP($A1917,'Medical Examinations'!$A$1:$P$2336,14,FALSE)</f>
        <v>No</v>
      </c>
      <c r="J1917" s="7" t="str">
        <f>VLOOKUP($A1917,'Medical Examinations'!$A$1:$P$2336,15,FALSE)</f>
        <v>Obesity</v>
      </c>
      <c r="K1917" s="7" t="str">
        <f>VLOOKUP($A1917,'Medical Examinations'!$A$1:$P$2336,16,FALSE)</f>
        <v>Normal</v>
      </c>
      <c r="L1917" s="12">
        <f>VLOOKUP($A1917,'Hospitalisation Details'!$A$1:$U$2344,18,FALSE)</f>
        <v>38181</v>
      </c>
      <c r="M1917" s="21">
        <f>VLOOKUP($A1917,'Hospitalisation Details'!$A$1:$U$2344,21,FALSE)</f>
        <v>3889.2</v>
      </c>
      <c r="N1917" s="9" t="str">
        <f>VLOOKUP($A1917,'Hospitalisation Details'!$A$1:$U$2344,14,FALSE)</f>
        <v>tier - 2</v>
      </c>
      <c r="O1917" s="9" t="str">
        <f>VLOOKUP($A1917,'Hospitalisation Details'!$A$1:$U$2344,15,FALSE)</f>
        <v>tier - 2</v>
      </c>
      <c r="P1917" s="9" t="str">
        <f>VLOOKUP($A1917,'Hospitalisation Details'!$A$1:$U$2344,16,FALSE)</f>
        <v>R1012</v>
      </c>
      <c r="Q1917" s="9">
        <f>VLOOKUP($A1917,'Hospitalisation Details'!$A$1:$U$2344,20,FALSE)</f>
        <v>18</v>
      </c>
    </row>
    <row r="1918" spans="1:17" ht="15.75" x14ac:dyDescent="0.25">
      <c r="A1918" s="10" t="s">
        <v>451</v>
      </c>
      <c r="B1918" s="7" t="str">
        <f>VLOOKUP($A1918,'Customer Names'!$A$1:$E$2336,4,FALSE)</f>
        <v xml:space="preserve">  Michael</v>
      </c>
      <c r="C1918" s="7">
        <f>VLOOKUP($A1918,'Medical Examinations'!$A$1:$P$2336,2,FALSE)</f>
        <v>30.875</v>
      </c>
      <c r="D1918" s="7">
        <f>VLOOKUP($A1918,'Medical Examinations'!$A$1:$P$2336,3,FALSE)</f>
        <v>4.95</v>
      </c>
      <c r="E1918" s="7" t="str">
        <f>VLOOKUP($A1918,'Medical Examinations'!$A$1:$P$2336,13,FALSE)</f>
        <v>Yes</v>
      </c>
      <c r="F1918" s="7" t="str">
        <f>VLOOKUP($A1918,'Medical Examinations'!$A$1:$P$2336,5,FALSE)</f>
        <v>No</v>
      </c>
      <c r="G1918" s="7" t="str">
        <f>VLOOKUP($A1918,'Medical Examinations'!$A$1:$P$2336,6,FALSE)</f>
        <v>No</v>
      </c>
      <c r="H1918" s="7" t="str">
        <f>VLOOKUP($A1918,'Medical Examinations'!$A$1:$P$2336,12,FALSE)</f>
        <v>0</v>
      </c>
      <c r="I1918" s="7" t="str">
        <f>VLOOKUP($A1918,'Medical Examinations'!$A$1:$P$2336,14,FALSE)</f>
        <v>No</v>
      </c>
      <c r="J1918" s="7" t="str">
        <f>VLOOKUP($A1918,'Medical Examinations'!$A$1:$P$2336,15,FALSE)</f>
        <v>Obesity</v>
      </c>
      <c r="K1918" s="7" t="str">
        <f>VLOOKUP($A1918,'Medical Examinations'!$A$1:$P$2336,16,FALSE)</f>
        <v>Normal</v>
      </c>
      <c r="L1918" s="12">
        <f>VLOOKUP($A1918,'Hospitalisation Details'!$A$1:$U$2344,18,FALSE)</f>
        <v>35361</v>
      </c>
      <c r="M1918" s="21">
        <f>VLOOKUP($A1918,'Hospitalisation Details'!$A$1:$U$2344,21,FALSE)</f>
        <v>3877.3</v>
      </c>
      <c r="N1918" s="9" t="str">
        <f>VLOOKUP($A1918,'Hospitalisation Details'!$A$1:$U$2344,14,FALSE)</f>
        <v>tier - 1</v>
      </c>
      <c r="O1918" s="9" t="str">
        <f>VLOOKUP($A1918,'Hospitalisation Details'!$A$1:$U$2344,15,FALSE)</f>
        <v>tier - 3</v>
      </c>
      <c r="P1918" s="9" t="str">
        <f>VLOOKUP($A1918,'Hospitalisation Details'!$A$1:$U$2344,16,FALSE)</f>
        <v>R1012</v>
      </c>
      <c r="Q1918" s="9">
        <f>VLOOKUP($A1918,'Hospitalisation Details'!$A$1:$U$2344,20,FALSE)</f>
        <v>26</v>
      </c>
    </row>
    <row r="1919" spans="1:17" ht="15.75" x14ac:dyDescent="0.25">
      <c r="A1919" s="10" t="s">
        <v>450</v>
      </c>
      <c r="B1919" s="7" t="str">
        <f>VLOOKUP($A1919,'Customer Names'!$A$1:$E$2336,4,FALSE)</f>
        <v xml:space="preserve">  Jan</v>
      </c>
      <c r="C1919" s="7">
        <f>VLOOKUP($A1919,'Medical Examinations'!$A$1:$P$2336,2,FALSE)</f>
        <v>39.49</v>
      </c>
      <c r="D1919" s="7">
        <f>VLOOKUP($A1919,'Medical Examinations'!$A$1:$P$2336,3,FALSE)</f>
        <v>5.13</v>
      </c>
      <c r="E1919" s="7" t="str">
        <f>VLOOKUP($A1919,'Medical Examinations'!$A$1:$P$2336,13,FALSE)</f>
        <v>No</v>
      </c>
      <c r="F1919" s="7" t="str">
        <f>VLOOKUP($A1919,'Medical Examinations'!$A$1:$P$2336,5,FALSE)</f>
        <v>No</v>
      </c>
      <c r="G1919" s="7" t="str">
        <f>VLOOKUP($A1919,'Medical Examinations'!$A$1:$P$2336,6,FALSE)</f>
        <v>No</v>
      </c>
      <c r="H1919" s="7" t="str">
        <f>VLOOKUP($A1919,'Medical Examinations'!$A$1:$P$2336,12,FALSE)</f>
        <v>0</v>
      </c>
      <c r="I1919" s="7" t="str">
        <f>VLOOKUP($A1919,'Medical Examinations'!$A$1:$P$2336,14,FALSE)</f>
        <v>No</v>
      </c>
      <c r="J1919" s="7" t="str">
        <f>VLOOKUP($A1919,'Medical Examinations'!$A$1:$P$2336,15,FALSE)</f>
        <v>Obesity</v>
      </c>
      <c r="K1919" s="7" t="str">
        <f>VLOOKUP($A1919,'Medical Examinations'!$A$1:$P$2336,16,FALSE)</f>
        <v>Normal</v>
      </c>
      <c r="L1919" s="12">
        <f>VLOOKUP($A1919,'Hospitalisation Details'!$A$1:$U$2344,18,FALSE)</f>
        <v>33444</v>
      </c>
      <c r="M1919" s="21">
        <f>VLOOKUP($A1919,'Hospitalisation Details'!$A$1:$U$2344,21,FALSE)</f>
        <v>3875.73</v>
      </c>
      <c r="N1919" s="9" t="str">
        <f>VLOOKUP($A1919,'Hospitalisation Details'!$A$1:$U$2344,14,FALSE)</f>
        <v>tier - 2</v>
      </c>
      <c r="O1919" s="9" t="str">
        <f>VLOOKUP($A1919,'Hospitalisation Details'!$A$1:$U$2344,15,FALSE)</f>
        <v>tier - 3</v>
      </c>
      <c r="P1919" s="9" t="str">
        <f>VLOOKUP($A1919,'Hospitalisation Details'!$A$1:$U$2344,16,FALSE)</f>
        <v>R1013</v>
      </c>
      <c r="Q1919" s="9">
        <f>VLOOKUP($A1919,'Hospitalisation Details'!$A$1:$U$2344,20,FALSE)</f>
        <v>31</v>
      </c>
    </row>
    <row r="1920" spans="1:17" ht="15.75" x14ac:dyDescent="0.25">
      <c r="A1920" s="10" t="s">
        <v>449</v>
      </c>
      <c r="B1920" s="7" t="str">
        <f>VLOOKUP($A1920,'Customer Names'!$A$1:$E$2336,4,FALSE)</f>
        <v xml:space="preserve">  Bernard</v>
      </c>
      <c r="C1920" s="7">
        <f>VLOOKUP($A1920,'Medical Examinations'!$A$1:$P$2336,2,FALSE)</f>
        <v>28.88</v>
      </c>
      <c r="D1920" s="7">
        <f>VLOOKUP($A1920,'Medical Examinations'!$A$1:$P$2336,3,FALSE)</f>
        <v>4.0999999999999996</v>
      </c>
      <c r="E1920" s="7" t="str">
        <f>VLOOKUP($A1920,'Medical Examinations'!$A$1:$P$2336,13,FALSE)</f>
        <v>No</v>
      </c>
      <c r="F1920" s="7" t="str">
        <f>VLOOKUP($A1920,'Medical Examinations'!$A$1:$P$2336,5,FALSE)</f>
        <v>No</v>
      </c>
      <c r="G1920" s="7" t="str">
        <f>VLOOKUP($A1920,'Medical Examinations'!$A$1:$P$2336,6,FALSE)</f>
        <v>No</v>
      </c>
      <c r="H1920" s="7" t="str">
        <f>VLOOKUP($A1920,'Medical Examinations'!$A$1:$P$2336,12,FALSE)</f>
        <v>0</v>
      </c>
      <c r="I1920" s="7" t="str">
        <f>VLOOKUP($A1920,'Medical Examinations'!$A$1:$P$2336,14,FALSE)</f>
        <v>No</v>
      </c>
      <c r="J1920" s="7" t="str">
        <f>VLOOKUP($A1920,'Medical Examinations'!$A$1:$P$2336,15,FALSE)</f>
        <v>Over weight</v>
      </c>
      <c r="K1920" s="7" t="str">
        <f>VLOOKUP($A1920,'Medical Examinations'!$A$1:$P$2336,16,FALSE)</f>
        <v>Normal</v>
      </c>
      <c r="L1920" s="12">
        <f>VLOOKUP($A1920,'Hospitalisation Details'!$A$1:$U$2344,18,FALSE)</f>
        <v>33048</v>
      </c>
      <c r="M1920" s="21">
        <f>VLOOKUP($A1920,'Hospitalisation Details'!$A$1:$U$2344,21,FALSE)</f>
        <v>3866.86</v>
      </c>
      <c r="N1920" s="9" t="str">
        <f>VLOOKUP($A1920,'Hospitalisation Details'!$A$1:$U$2344,14,FALSE)</f>
        <v>tier - 1</v>
      </c>
      <c r="O1920" s="9" t="str">
        <f>VLOOKUP($A1920,'Hospitalisation Details'!$A$1:$U$2344,15,FALSE)</f>
        <v>tier - 1</v>
      </c>
      <c r="P1920" s="9" t="str">
        <f>VLOOKUP($A1920,'Hospitalisation Details'!$A$1:$U$2344,16,FALSE)</f>
        <v>R1012</v>
      </c>
      <c r="Q1920" s="9">
        <f>VLOOKUP($A1920,'Hospitalisation Details'!$A$1:$U$2344,20,FALSE)</f>
        <v>32</v>
      </c>
    </row>
    <row r="1921" spans="1:17" ht="15.75" x14ac:dyDescent="0.25">
      <c r="A1921" s="10" t="s">
        <v>448</v>
      </c>
      <c r="B1921" s="7" t="str">
        <f>VLOOKUP($A1921,'Customer Names'!$A$1:$E$2336,4,FALSE)</f>
        <v xml:space="preserve">  Craig</v>
      </c>
      <c r="C1921" s="7">
        <f>VLOOKUP($A1921,'Medical Examinations'!$A$1:$P$2336,2,FALSE)</f>
        <v>20.234999999999999</v>
      </c>
      <c r="D1921" s="7">
        <f>VLOOKUP($A1921,'Medical Examinations'!$A$1:$P$2336,3,FALSE)</f>
        <v>5.01</v>
      </c>
      <c r="E1921" s="7" t="str">
        <f>VLOOKUP($A1921,'Medical Examinations'!$A$1:$P$2336,13,FALSE)</f>
        <v>Yes</v>
      </c>
      <c r="F1921" s="7" t="str">
        <f>VLOOKUP($A1921,'Medical Examinations'!$A$1:$P$2336,5,FALSE)</f>
        <v>No</v>
      </c>
      <c r="G1921" s="7" t="str">
        <f>VLOOKUP($A1921,'Medical Examinations'!$A$1:$P$2336,6,FALSE)</f>
        <v>No</v>
      </c>
      <c r="H1921" s="7" t="str">
        <f>VLOOKUP($A1921,'Medical Examinations'!$A$1:$P$2336,12,FALSE)</f>
        <v>0</v>
      </c>
      <c r="I1921" s="7" t="str">
        <f>VLOOKUP($A1921,'Medical Examinations'!$A$1:$P$2336,14,FALSE)</f>
        <v>No</v>
      </c>
      <c r="J1921" s="7" t="str">
        <f>VLOOKUP($A1921,'Medical Examinations'!$A$1:$P$2336,15,FALSE)</f>
        <v>Normal weight</v>
      </c>
      <c r="K1921" s="7" t="str">
        <f>VLOOKUP($A1921,'Medical Examinations'!$A$1:$P$2336,16,FALSE)</f>
        <v>Normal</v>
      </c>
      <c r="L1921" s="12">
        <f>VLOOKUP($A1921,'Hospitalisation Details'!$A$1:$U$2344,18,FALSE)</f>
        <v>37182</v>
      </c>
      <c r="M1921" s="21">
        <f>VLOOKUP($A1921,'Hospitalisation Details'!$A$1:$U$2344,21,FALSE)</f>
        <v>3861.21</v>
      </c>
      <c r="N1921" s="9" t="str">
        <f>VLOOKUP($A1921,'Hospitalisation Details'!$A$1:$U$2344,14,FALSE)</f>
        <v>tier - 2</v>
      </c>
      <c r="O1921" s="9" t="str">
        <f>VLOOKUP($A1921,'Hospitalisation Details'!$A$1:$U$2344,15,FALSE)</f>
        <v>tier - 2</v>
      </c>
      <c r="P1921" s="9" t="str">
        <f>VLOOKUP($A1921,'Hospitalisation Details'!$A$1:$U$2344,16,FALSE)</f>
        <v>R1016</v>
      </c>
      <c r="Q1921" s="9">
        <f>VLOOKUP($A1921,'Hospitalisation Details'!$A$1:$U$2344,20,FALSE)</f>
        <v>21</v>
      </c>
    </row>
    <row r="1922" spans="1:17" ht="15.75" x14ac:dyDescent="0.25">
      <c r="A1922" s="10" t="s">
        <v>447</v>
      </c>
      <c r="B1922" s="7" t="str">
        <f>VLOOKUP($A1922,'Customer Names'!$A$1:$E$2336,4,FALSE)</f>
        <v xml:space="preserve">  Bryn</v>
      </c>
      <c r="C1922" s="7">
        <f>VLOOKUP($A1922,'Medical Examinations'!$A$1:$P$2336,2,FALSE)</f>
        <v>30.67</v>
      </c>
      <c r="D1922" s="7">
        <f>VLOOKUP($A1922,'Medical Examinations'!$A$1:$P$2336,3,FALSE)</f>
        <v>5.09</v>
      </c>
      <c r="E1922" s="7" t="str">
        <f>VLOOKUP($A1922,'Medical Examinations'!$A$1:$P$2336,13,FALSE)</f>
        <v>Yes</v>
      </c>
      <c r="F1922" s="7" t="str">
        <f>VLOOKUP($A1922,'Medical Examinations'!$A$1:$P$2336,5,FALSE)</f>
        <v>No</v>
      </c>
      <c r="G1922" s="7" t="str">
        <f>VLOOKUP($A1922,'Medical Examinations'!$A$1:$P$2336,6,FALSE)</f>
        <v>No</v>
      </c>
      <c r="H1922" s="7" t="str">
        <f>VLOOKUP($A1922,'Medical Examinations'!$A$1:$P$2336,12,FALSE)</f>
        <v>0</v>
      </c>
      <c r="I1922" s="7" t="str">
        <f>VLOOKUP($A1922,'Medical Examinations'!$A$1:$P$2336,14,FALSE)</f>
        <v>No</v>
      </c>
      <c r="J1922" s="7" t="str">
        <f>VLOOKUP($A1922,'Medical Examinations'!$A$1:$P$2336,15,FALSE)</f>
        <v>Obesity</v>
      </c>
      <c r="K1922" s="7" t="str">
        <f>VLOOKUP($A1922,'Medical Examinations'!$A$1:$P$2336,16,FALSE)</f>
        <v>Normal</v>
      </c>
      <c r="L1922" s="12">
        <f>VLOOKUP($A1922,'Hospitalisation Details'!$A$1:$U$2344,18,FALSE)</f>
        <v>37048</v>
      </c>
      <c r="M1922" s="21">
        <f>VLOOKUP($A1922,'Hospitalisation Details'!$A$1:$U$2344,21,FALSE)</f>
        <v>3858.51</v>
      </c>
      <c r="N1922" s="9" t="str">
        <f>VLOOKUP($A1922,'Hospitalisation Details'!$A$1:$U$2344,14,FALSE)</f>
        <v>tier - 2</v>
      </c>
      <c r="O1922" s="9" t="str">
        <f>VLOOKUP($A1922,'Hospitalisation Details'!$A$1:$U$2344,15,FALSE)</f>
        <v>tier - 3</v>
      </c>
      <c r="P1922" s="9" t="str">
        <f>VLOOKUP($A1922,'Hospitalisation Details'!$A$1:$U$2344,16,FALSE)</f>
        <v>R1025</v>
      </c>
      <c r="Q1922" s="9">
        <f>VLOOKUP($A1922,'Hospitalisation Details'!$A$1:$U$2344,20,FALSE)</f>
        <v>22</v>
      </c>
    </row>
    <row r="1923" spans="1:17" ht="15.75" x14ac:dyDescent="0.25">
      <c r="A1923" s="10" t="s">
        <v>446</v>
      </c>
      <c r="B1923" s="7" t="str">
        <f>VLOOKUP($A1923,'Customer Names'!$A$1:$E$2336,4,FALSE)</f>
        <v xml:space="preserve">  Michael</v>
      </c>
      <c r="C1923" s="7">
        <f>VLOOKUP($A1923,'Medical Examinations'!$A$1:$P$2336,2,FALSE)</f>
        <v>30.875</v>
      </c>
      <c r="D1923" s="7">
        <f>VLOOKUP($A1923,'Medical Examinations'!$A$1:$P$2336,3,FALSE)</f>
        <v>6.49</v>
      </c>
      <c r="E1923" s="7" t="str">
        <f>VLOOKUP($A1923,'Medical Examinations'!$A$1:$P$2336,13,FALSE)</f>
        <v>No</v>
      </c>
      <c r="F1923" s="7" t="str">
        <f>VLOOKUP($A1923,'Medical Examinations'!$A$1:$P$2336,5,FALSE)</f>
        <v>No</v>
      </c>
      <c r="G1923" s="7" t="str">
        <f>VLOOKUP($A1923,'Medical Examinations'!$A$1:$P$2336,6,FALSE)</f>
        <v>No</v>
      </c>
      <c r="H1923" s="7" t="str">
        <f>VLOOKUP($A1923,'Medical Examinations'!$A$1:$P$2336,12,FALSE)</f>
        <v>0</v>
      </c>
      <c r="I1923" s="7" t="str">
        <f>VLOOKUP($A1923,'Medical Examinations'!$A$1:$P$2336,14,FALSE)</f>
        <v>No</v>
      </c>
      <c r="J1923" s="7" t="str">
        <f>VLOOKUP($A1923,'Medical Examinations'!$A$1:$P$2336,15,FALSE)</f>
        <v>Obesity</v>
      </c>
      <c r="K1923" s="7" t="str">
        <f>VLOOKUP($A1923,'Medical Examinations'!$A$1:$P$2336,16,FALSE)</f>
        <v>Prediabetes</v>
      </c>
      <c r="L1923" s="12">
        <f>VLOOKUP($A1923,'Hospitalisation Details'!$A$1:$U$2344,18,FALSE)</f>
        <v>33469</v>
      </c>
      <c r="M1923" s="21">
        <f>VLOOKUP($A1923,'Hospitalisation Details'!$A$1:$U$2344,21,FALSE)</f>
        <v>3857.76</v>
      </c>
      <c r="N1923" s="9" t="str">
        <f>VLOOKUP($A1923,'Hospitalisation Details'!$A$1:$U$2344,14,FALSE)</f>
        <v>tier - 3</v>
      </c>
      <c r="O1923" s="9" t="str">
        <f>VLOOKUP($A1923,'Hospitalisation Details'!$A$1:$U$2344,15,FALSE)</f>
        <v>tier - 1</v>
      </c>
      <c r="P1923" s="9" t="str">
        <f>VLOOKUP($A1923,'Hospitalisation Details'!$A$1:$U$2344,16,FALSE)</f>
        <v>R1016</v>
      </c>
      <c r="Q1923" s="9">
        <f>VLOOKUP($A1923,'Hospitalisation Details'!$A$1:$U$2344,20,FALSE)</f>
        <v>31</v>
      </c>
    </row>
    <row r="1924" spans="1:17" ht="15.75" x14ac:dyDescent="0.25">
      <c r="A1924" s="10" t="s">
        <v>445</v>
      </c>
      <c r="B1924" s="7" t="str">
        <f>VLOOKUP($A1924,'Customer Names'!$A$1:$E$2336,4,FALSE)</f>
        <v xml:space="preserve">  Benjamin</v>
      </c>
      <c r="C1924" s="7">
        <f>VLOOKUP($A1924,'Medical Examinations'!$A$1:$P$2336,2,FALSE)</f>
        <v>23.8</v>
      </c>
      <c r="D1924" s="7">
        <f>VLOOKUP($A1924,'Medical Examinations'!$A$1:$P$2336,3,FALSE)</f>
        <v>4.08</v>
      </c>
      <c r="E1924" s="7" t="str">
        <f>VLOOKUP($A1924,'Medical Examinations'!$A$1:$P$2336,13,FALSE)</f>
        <v>No</v>
      </c>
      <c r="F1924" s="7" t="str">
        <f>VLOOKUP($A1924,'Medical Examinations'!$A$1:$P$2336,5,FALSE)</f>
        <v>No</v>
      </c>
      <c r="G1924" s="7" t="str">
        <f>VLOOKUP($A1924,'Medical Examinations'!$A$1:$P$2336,6,FALSE)</f>
        <v>No</v>
      </c>
      <c r="H1924" s="7" t="str">
        <f>VLOOKUP($A1924,'Medical Examinations'!$A$1:$P$2336,12,FALSE)</f>
        <v>0</v>
      </c>
      <c r="I1924" s="7" t="str">
        <f>VLOOKUP($A1924,'Medical Examinations'!$A$1:$P$2336,14,FALSE)</f>
        <v>No</v>
      </c>
      <c r="J1924" s="7" t="str">
        <f>VLOOKUP($A1924,'Medical Examinations'!$A$1:$P$2336,15,FALSE)</f>
        <v>Normal weight</v>
      </c>
      <c r="K1924" s="7" t="str">
        <f>VLOOKUP($A1924,'Medical Examinations'!$A$1:$P$2336,16,FALSE)</f>
        <v>Normal</v>
      </c>
      <c r="L1924" s="12">
        <f>VLOOKUP($A1924,'Hospitalisation Details'!$A$1:$U$2344,18,FALSE)</f>
        <v>34558</v>
      </c>
      <c r="M1924" s="21">
        <f>VLOOKUP($A1924,'Hospitalisation Details'!$A$1:$U$2344,21,FALSE)</f>
        <v>3847.67</v>
      </c>
      <c r="N1924" s="9" t="str">
        <f>VLOOKUP($A1924,'Hospitalisation Details'!$A$1:$U$2344,14,FALSE)</f>
        <v>tier - 3</v>
      </c>
      <c r="O1924" s="9" t="str">
        <f>VLOOKUP($A1924,'Hospitalisation Details'!$A$1:$U$2344,15,FALSE)</f>
        <v>tier - 2</v>
      </c>
      <c r="P1924" s="9" t="str">
        <f>VLOOKUP($A1924,'Hospitalisation Details'!$A$1:$U$2344,16,FALSE)</f>
        <v>R1011</v>
      </c>
      <c r="Q1924" s="9">
        <f>VLOOKUP($A1924,'Hospitalisation Details'!$A$1:$U$2344,20,FALSE)</f>
        <v>28</v>
      </c>
    </row>
    <row r="1925" spans="1:17" ht="15.75" x14ac:dyDescent="0.25">
      <c r="A1925" s="10" t="s">
        <v>444</v>
      </c>
      <c r="B1925" s="7" t="str">
        <f>VLOOKUP($A1925,'Customer Names'!$A$1:$E$2336,4,FALSE)</f>
        <v xml:space="preserve">  Jay</v>
      </c>
      <c r="C1925" s="7">
        <f>VLOOKUP($A1925,'Medical Examinations'!$A$1:$P$2336,2,FALSE)</f>
        <v>15.37</v>
      </c>
      <c r="D1925" s="7">
        <f>VLOOKUP($A1925,'Medical Examinations'!$A$1:$P$2336,3,FALSE)</f>
        <v>8.6300000000000008</v>
      </c>
      <c r="E1925" s="7" t="str">
        <f>VLOOKUP($A1925,'Medical Examinations'!$A$1:$P$2336,13,FALSE)</f>
        <v>Yes</v>
      </c>
      <c r="F1925" s="7" t="str">
        <f>VLOOKUP($A1925,'Medical Examinations'!$A$1:$P$2336,5,FALSE)</f>
        <v>No</v>
      </c>
      <c r="G1925" s="7" t="str">
        <f>VLOOKUP($A1925,'Medical Examinations'!$A$1:$P$2336,6,FALSE)</f>
        <v>No</v>
      </c>
      <c r="H1925" s="7" t="str">
        <f>VLOOKUP($A1925,'Medical Examinations'!$A$1:$P$2336,12,FALSE)</f>
        <v>0</v>
      </c>
      <c r="I1925" s="7" t="str">
        <f>VLOOKUP($A1925,'Medical Examinations'!$A$1:$P$2336,14,FALSE)</f>
        <v>No</v>
      </c>
      <c r="J1925" s="7" t="str">
        <f>VLOOKUP($A1925,'Medical Examinations'!$A$1:$P$2336,15,FALSE)</f>
        <v>Underweight</v>
      </c>
      <c r="K1925" s="7" t="str">
        <f>VLOOKUP($A1925,'Medical Examinations'!$A$1:$P$2336,16,FALSE)</f>
        <v>Diabetes</v>
      </c>
      <c r="L1925" s="12">
        <f>VLOOKUP($A1925,'Hospitalisation Details'!$A$1:$U$2344,18,FALSE)</f>
        <v>29858</v>
      </c>
      <c r="M1925" s="21">
        <f>VLOOKUP($A1925,'Hospitalisation Details'!$A$1:$U$2344,21,FALSE)</f>
        <v>3797.2</v>
      </c>
      <c r="N1925" s="9" t="str">
        <f>VLOOKUP($A1925,'Hospitalisation Details'!$A$1:$U$2344,14,FALSE)</f>
        <v>tier - 2</v>
      </c>
      <c r="O1925" s="9" t="str">
        <f>VLOOKUP($A1925,'Hospitalisation Details'!$A$1:$U$2344,15,FALSE)</f>
        <v>tier - 3</v>
      </c>
      <c r="P1925" s="9" t="str">
        <f>VLOOKUP($A1925,'Hospitalisation Details'!$A$1:$U$2344,16,FALSE)</f>
        <v>R1012</v>
      </c>
      <c r="Q1925" s="9">
        <f>VLOOKUP($A1925,'Hospitalisation Details'!$A$1:$U$2344,20,FALSE)</f>
        <v>41</v>
      </c>
    </row>
    <row r="1926" spans="1:17" ht="15.75" x14ac:dyDescent="0.25">
      <c r="A1926" s="10" t="s">
        <v>443</v>
      </c>
      <c r="B1926" s="7" t="str">
        <f>VLOOKUP($A1926,'Customer Names'!$A$1:$E$2336,4,FALSE)</f>
        <v xml:space="preserve">  William</v>
      </c>
      <c r="C1926" s="7">
        <f>VLOOKUP($A1926,'Medical Examinations'!$A$1:$P$2336,2,FALSE)</f>
        <v>30.4</v>
      </c>
      <c r="D1926" s="7">
        <f>VLOOKUP($A1926,'Medical Examinations'!$A$1:$P$2336,3,FALSE)</f>
        <v>5.28</v>
      </c>
      <c r="E1926" s="7" t="str">
        <f>VLOOKUP($A1926,'Medical Examinations'!$A$1:$P$2336,13,FALSE)</f>
        <v>No</v>
      </c>
      <c r="F1926" s="7" t="str">
        <f>VLOOKUP($A1926,'Medical Examinations'!$A$1:$P$2336,5,FALSE)</f>
        <v>No</v>
      </c>
      <c r="G1926" s="7" t="str">
        <f>VLOOKUP($A1926,'Medical Examinations'!$A$1:$P$2336,6,FALSE)</f>
        <v>No</v>
      </c>
      <c r="H1926" s="7" t="str">
        <f>VLOOKUP($A1926,'Medical Examinations'!$A$1:$P$2336,12,FALSE)</f>
        <v>0</v>
      </c>
      <c r="I1926" s="7" t="str">
        <f>VLOOKUP($A1926,'Medical Examinations'!$A$1:$P$2336,14,FALSE)</f>
        <v>No</v>
      </c>
      <c r="J1926" s="7" t="str">
        <f>VLOOKUP($A1926,'Medical Examinations'!$A$1:$P$2336,15,FALSE)</f>
        <v>Obesity</v>
      </c>
      <c r="K1926" s="7" t="str">
        <f>VLOOKUP($A1926,'Medical Examinations'!$A$1:$P$2336,16,FALSE)</f>
        <v>Normal</v>
      </c>
      <c r="L1926" s="12">
        <f>VLOOKUP($A1926,'Hospitalisation Details'!$A$1:$U$2344,18,FALSE)</f>
        <v>36335</v>
      </c>
      <c r="M1926" s="21">
        <f>VLOOKUP($A1926,'Hospitalisation Details'!$A$1:$U$2344,21,FALSE)</f>
        <v>3796.36</v>
      </c>
      <c r="N1926" s="9" t="str">
        <f>VLOOKUP($A1926,'Hospitalisation Details'!$A$1:$U$2344,14,FALSE)</f>
        <v>tier - 2</v>
      </c>
      <c r="O1926" s="9" t="str">
        <f>VLOOKUP($A1926,'Hospitalisation Details'!$A$1:$U$2344,15,FALSE)</f>
        <v>tier - 3</v>
      </c>
      <c r="P1926" s="9" t="str">
        <f>VLOOKUP($A1926,'Hospitalisation Details'!$A$1:$U$2344,16,FALSE)</f>
        <v>R1012</v>
      </c>
      <c r="Q1926" s="9">
        <f>VLOOKUP($A1926,'Hospitalisation Details'!$A$1:$U$2344,20,FALSE)</f>
        <v>23</v>
      </c>
    </row>
    <row r="1927" spans="1:17" ht="15.75" x14ac:dyDescent="0.25">
      <c r="A1927" s="10" t="s">
        <v>442</v>
      </c>
      <c r="B1927" s="7" t="str">
        <f>VLOOKUP($A1927,'Customer Names'!$A$1:$E$2336,4,FALSE)</f>
        <v xml:space="preserve">  Shelley</v>
      </c>
      <c r="C1927" s="7">
        <f>VLOOKUP($A1927,'Medical Examinations'!$A$1:$P$2336,2,FALSE)</f>
        <v>19.48</v>
      </c>
      <c r="D1927" s="7">
        <f>VLOOKUP($A1927,'Medical Examinations'!$A$1:$P$2336,3,FALSE)</f>
        <v>5.63</v>
      </c>
      <c r="E1927" s="7" t="str">
        <f>VLOOKUP($A1927,'Medical Examinations'!$A$1:$P$2336,13,FALSE)</f>
        <v>Yes</v>
      </c>
      <c r="F1927" s="7" t="str">
        <f>VLOOKUP($A1927,'Medical Examinations'!$A$1:$P$2336,5,FALSE)</f>
        <v>No</v>
      </c>
      <c r="G1927" s="7" t="str">
        <f>VLOOKUP($A1927,'Medical Examinations'!$A$1:$P$2336,6,FALSE)</f>
        <v>No</v>
      </c>
      <c r="H1927" s="7">
        <f>VLOOKUP($A1927,'Medical Examinations'!$A$1:$P$2336,12,FALSE)</f>
        <v>1</v>
      </c>
      <c r="I1927" s="7" t="str">
        <f>VLOOKUP($A1927,'Medical Examinations'!$A$1:$P$2336,14,FALSE)</f>
        <v>No</v>
      </c>
      <c r="J1927" s="7" t="str">
        <f>VLOOKUP($A1927,'Medical Examinations'!$A$1:$P$2336,15,FALSE)</f>
        <v>Normal weight</v>
      </c>
      <c r="K1927" s="7" t="str">
        <f>VLOOKUP($A1927,'Medical Examinations'!$A$1:$P$2336,16,FALSE)</f>
        <v>Normal</v>
      </c>
      <c r="L1927" s="12">
        <f>VLOOKUP($A1927,'Hospitalisation Details'!$A$1:$U$2344,18,FALSE)</f>
        <v>32383</v>
      </c>
      <c r="M1927" s="21">
        <f>VLOOKUP($A1927,'Hospitalisation Details'!$A$1:$U$2344,21,FALSE)</f>
        <v>3793.55</v>
      </c>
      <c r="N1927" s="9" t="str">
        <f>VLOOKUP($A1927,'Hospitalisation Details'!$A$1:$U$2344,14,FALSE)</f>
        <v>tier - 2</v>
      </c>
      <c r="O1927" s="9" t="str">
        <f>VLOOKUP($A1927,'Hospitalisation Details'!$A$1:$U$2344,15,FALSE)</f>
        <v>tier - 3</v>
      </c>
      <c r="P1927" s="9" t="str">
        <f>VLOOKUP($A1927,'Hospitalisation Details'!$A$1:$U$2344,16,FALSE)</f>
        <v>R1013</v>
      </c>
      <c r="Q1927" s="9">
        <f>VLOOKUP($A1927,'Hospitalisation Details'!$A$1:$U$2344,20,FALSE)</f>
        <v>34</v>
      </c>
    </row>
    <row r="1928" spans="1:17" ht="15.75" x14ac:dyDescent="0.25">
      <c r="A1928" s="10" t="s">
        <v>441</v>
      </c>
      <c r="B1928" s="7" t="str">
        <f>VLOOKUP($A1928,'Customer Names'!$A$1:$E$2336,4,FALSE)</f>
        <v xml:space="preserve">  Jekaterina</v>
      </c>
      <c r="C1928" s="7">
        <f>VLOOKUP($A1928,'Medical Examinations'!$A$1:$P$2336,2,FALSE)</f>
        <v>16.96</v>
      </c>
      <c r="D1928" s="7">
        <f>VLOOKUP($A1928,'Medical Examinations'!$A$1:$P$2336,3,FALSE)</f>
        <v>11.47</v>
      </c>
      <c r="E1928" s="7" t="str">
        <f>VLOOKUP($A1928,'Medical Examinations'!$A$1:$P$2336,13,FALSE)</f>
        <v>Yes</v>
      </c>
      <c r="F1928" s="7" t="str">
        <f>VLOOKUP($A1928,'Medical Examinations'!$A$1:$P$2336,5,FALSE)</f>
        <v>No</v>
      </c>
      <c r="G1928" s="7" t="str">
        <f>VLOOKUP($A1928,'Medical Examinations'!$A$1:$P$2336,6,FALSE)</f>
        <v>No</v>
      </c>
      <c r="H1928" s="7" t="str">
        <f>VLOOKUP($A1928,'Medical Examinations'!$A$1:$P$2336,12,FALSE)</f>
        <v>0</v>
      </c>
      <c r="I1928" s="7" t="str">
        <f>VLOOKUP($A1928,'Medical Examinations'!$A$1:$P$2336,14,FALSE)</f>
        <v>No</v>
      </c>
      <c r="J1928" s="7" t="str">
        <f>VLOOKUP($A1928,'Medical Examinations'!$A$1:$P$2336,15,FALSE)</f>
        <v>Underweight</v>
      </c>
      <c r="K1928" s="7" t="str">
        <f>VLOOKUP($A1928,'Medical Examinations'!$A$1:$P$2336,16,FALSE)</f>
        <v>Diabetes</v>
      </c>
      <c r="L1928" s="12">
        <f>VLOOKUP($A1928,'Hospitalisation Details'!$A$1:$U$2344,18,FALSE)</f>
        <v>29933</v>
      </c>
      <c r="M1928" s="21">
        <f>VLOOKUP($A1928,'Hospitalisation Details'!$A$1:$U$2344,21,FALSE)</f>
        <v>3785.77</v>
      </c>
      <c r="N1928" s="9" t="str">
        <f>VLOOKUP($A1928,'Hospitalisation Details'!$A$1:$U$2344,14,FALSE)</f>
        <v>tier - 2</v>
      </c>
      <c r="O1928" s="9" t="str">
        <f>VLOOKUP($A1928,'Hospitalisation Details'!$A$1:$U$2344,15,FALSE)</f>
        <v>tier - 1</v>
      </c>
      <c r="P1928" s="9" t="str">
        <f>VLOOKUP($A1928,'Hospitalisation Details'!$A$1:$U$2344,16,FALSE)</f>
        <v>R1013</v>
      </c>
      <c r="Q1928" s="9">
        <f>VLOOKUP($A1928,'Hospitalisation Details'!$A$1:$U$2344,20,FALSE)</f>
        <v>41</v>
      </c>
    </row>
    <row r="1929" spans="1:17" ht="15.75" x14ac:dyDescent="0.25">
      <c r="A1929" s="10" t="s">
        <v>440</v>
      </c>
      <c r="B1929" s="7" t="str">
        <f>VLOOKUP($A1929,'Customer Names'!$A$1:$E$2336,4,FALSE)</f>
        <v xml:space="preserve">  Daniel</v>
      </c>
      <c r="C1929" s="7">
        <f>VLOOKUP($A1929,'Medical Examinations'!$A$1:$P$2336,2,FALSE)</f>
        <v>19.05</v>
      </c>
      <c r="D1929" s="7">
        <f>VLOOKUP($A1929,'Medical Examinations'!$A$1:$P$2336,3,FALSE)</f>
        <v>4.92</v>
      </c>
      <c r="E1929" s="7" t="str">
        <f>VLOOKUP($A1929,'Medical Examinations'!$A$1:$P$2336,13,FALSE)</f>
        <v>No</v>
      </c>
      <c r="F1929" s="7" t="str">
        <f>VLOOKUP($A1929,'Medical Examinations'!$A$1:$P$2336,5,FALSE)</f>
        <v>No</v>
      </c>
      <c r="G1929" s="7" t="str">
        <f>VLOOKUP($A1929,'Medical Examinations'!$A$1:$P$2336,6,FALSE)</f>
        <v>No</v>
      </c>
      <c r="H1929" s="7">
        <f>VLOOKUP($A1929,'Medical Examinations'!$A$1:$P$2336,12,FALSE)</f>
        <v>1</v>
      </c>
      <c r="I1929" s="7" t="str">
        <f>VLOOKUP($A1929,'Medical Examinations'!$A$1:$P$2336,14,FALSE)</f>
        <v>No</v>
      </c>
      <c r="J1929" s="7" t="str">
        <f>VLOOKUP($A1929,'Medical Examinations'!$A$1:$P$2336,15,FALSE)</f>
        <v>Normal weight</v>
      </c>
      <c r="K1929" s="7" t="str">
        <f>VLOOKUP($A1929,'Medical Examinations'!$A$1:$P$2336,16,FALSE)</f>
        <v>Normal</v>
      </c>
      <c r="L1929" s="12">
        <f>VLOOKUP($A1929,'Hospitalisation Details'!$A$1:$U$2344,18,FALSE)</f>
        <v>32074</v>
      </c>
      <c r="M1929" s="21">
        <f>VLOOKUP($A1929,'Hospitalisation Details'!$A$1:$U$2344,21,FALSE)</f>
        <v>3773.23</v>
      </c>
      <c r="N1929" s="9" t="str">
        <f>VLOOKUP($A1929,'Hospitalisation Details'!$A$1:$U$2344,14,FALSE)</f>
        <v>tier - 2</v>
      </c>
      <c r="O1929" s="9" t="str">
        <f>VLOOKUP($A1929,'Hospitalisation Details'!$A$1:$U$2344,15,FALSE)</f>
        <v>tier - 3</v>
      </c>
      <c r="P1929" s="9" t="str">
        <f>VLOOKUP($A1929,'Hospitalisation Details'!$A$1:$U$2344,16,FALSE)</f>
        <v>R1013</v>
      </c>
      <c r="Q1929" s="9">
        <f>VLOOKUP($A1929,'Hospitalisation Details'!$A$1:$U$2344,20,FALSE)</f>
        <v>35</v>
      </c>
    </row>
    <row r="1930" spans="1:17" ht="15.75" x14ac:dyDescent="0.25">
      <c r="A1930" s="10" t="s">
        <v>439</v>
      </c>
      <c r="B1930" s="7" t="str">
        <f>VLOOKUP($A1930,'Customer Names'!$A$1:$E$2336,4,FALSE)</f>
        <v xml:space="preserve">  Pauline</v>
      </c>
      <c r="C1930" s="7">
        <f>VLOOKUP($A1930,'Medical Examinations'!$A$1:$P$2336,2,FALSE)</f>
        <v>37.619999999999997</v>
      </c>
      <c r="D1930" s="7">
        <f>VLOOKUP($A1930,'Medical Examinations'!$A$1:$P$2336,3,FALSE)</f>
        <v>4.18</v>
      </c>
      <c r="E1930" s="7" t="str">
        <f>VLOOKUP($A1930,'Medical Examinations'!$A$1:$P$2336,13,FALSE)</f>
        <v>No</v>
      </c>
      <c r="F1930" s="7" t="str">
        <f>VLOOKUP($A1930,'Medical Examinations'!$A$1:$P$2336,5,FALSE)</f>
        <v>No</v>
      </c>
      <c r="G1930" s="7" t="str">
        <f>VLOOKUP($A1930,'Medical Examinations'!$A$1:$P$2336,6,FALSE)</f>
        <v>No</v>
      </c>
      <c r="H1930" s="7" t="str">
        <f>VLOOKUP($A1930,'Medical Examinations'!$A$1:$P$2336,12,FALSE)</f>
        <v>0</v>
      </c>
      <c r="I1930" s="7" t="str">
        <f>VLOOKUP($A1930,'Medical Examinations'!$A$1:$P$2336,14,FALSE)</f>
        <v>No</v>
      </c>
      <c r="J1930" s="7" t="str">
        <f>VLOOKUP($A1930,'Medical Examinations'!$A$1:$P$2336,15,FALSE)</f>
        <v>Obesity</v>
      </c>
      <c r="K1930" s="7" t="str">
        <f>VLOOKUP($A1930,'Medical Examinations'!$A$1:$P$2336,16,FALSE)</f>
        <v>Normal</v>
      </c>
      <c r="L1930" s="12">
        <f>VLOOKUP($A1930,'Hospitalisation Details'!$A$1:$U$2344,18,FALSE)</f>
        <v>34659</v>
      </c>
      <c r="M1930" s="21">
        <f>VLOOKUP($A1930,'Hospitalisation Details'!$A$1:$U$2344,21,FALSE)</f>
        <v>3766.88</v>
      </c>
      <c r="N1930" s="9" t="str">
        <f>VLOOKUP($A1930,'Hospitalisation Details'!$A$1:$U$2344,14,FALSE)</f>
        <v>tier - 2</v>
      </c>
      <c r="O1930" s="9" t="str">
        <f>VLOOKUP($A1930,'Hospitalisation Details'!$A$1:$U$2344,15,FALSE)</f>
        <v>tier - 1</v>
      </c>
      <c r="P1930" s="9" t="str">
        <f>VLOOKUP($A1930,'Hospitalisation Details'!$A$1:$U$2344,16,FALSE)</f>
        <v>R1013</v>
      </c>
      <c r="Q1930" s="9">
        <f>VLOOKUP($A1930,'Hospitalisation Details'!$A$1:$U$2344,20,FALSE)</f>
        <v>28</v>
      </c>
    </row>
    <row r="1931" spans="1:17" ht="15.75" x14ac:dyDescent="0.25">
      <c r="A1931" s="10" t="s">
        <v>438</v>
      </c>
      <c r="B1931" s="7" t="str">
        <f>VLOOKUP($A1931,'Customer Names'!$A$1:$E$2336,4,FALSE)</f>
        <v xml:space="preserve">  Colleen</v>
      </c>
      <c r="C1931" s="7">
        <f>VLOOKUP($A1931,'Medical Examinations'!$A$1:$P$2336,2,FALSE)</f>
        <v>29.1</v>
      </c>
      <c r="D1931" s="7">
        <f>VLOOKUP($A1931,'Medical Examinations'!$A$1:$P$2336,3,FALSE)</f>
        <v>4.67</v>
      </c>
      <c r="E1931" s="7" t="str">
        <f>VLOOKUP($A1931,'Medical Examinations'!$A$1:$P$2336,13,FALSE)</f>
        <v>No</v>
      </c>
      <c r="F1931" s="7" t="str">
        <f>VLOOKUP($A1931,'Medical Examinations'!$A$1:$P$2336,5,FALSE)</f>
        <v>No</v>
      </c>
      <c r="G1931" s="7" t="str">
        <f>VLOOKUP($A1931,'Medical Examinations'!$A$1:$P$2336,6,FALSE)</f>
        <v>No</v>
      </c>
      <c r="H1931" s="7" t="str">
        <f>VLOOKUP($A1931,'Medical Examinations'!$A$1:$P$2336,12,FALSE)</f>
        <v>0</v>
      </c>
      <c r="I1931" s="7" t="str">
        <f>VLOOKUP($A1931,'Medical Examinations'!$A$1:$P$2336,14,FALSE)</f>
        <v>No</v>
      </c>
      <c r="J1931" s="7" t="str">
        <f>VLOOKUP($A1931,'Medical Examinations'!$A$1:$P$2336,15,FALSE)</f>
        <v>Over weight</v>
      </c>
      <c r="K1931" s="7" t="str">
        <f>VLOOKUP($A1931,'Medical Examinations'!$A$1:$P$2336,16,FALSE)</f>
        <v>Normal</v>
      </c>
      <c r="L1931" s="12">
        <f>VLOOKUP($A1931,'Hospitalisation Details'!$A$1:$U$2344,18,FALSE)</f>
        <v>33535</v>
      </c>
      <c r="M1931" s="21">
        <f>VLOOKUP($A1931,'Hospitalisation Details'!$A$1:$U$2344,21,FALSE)</f>
        <v>3761.29</v>
      </c>
      <c r="N1931" s="9" t="str">
        <f>VLOOKUP($A1931,'Hospitalisation Details'!$A$1:$U$2344,14,FALSE)</f>
        <v>tier - 2</v>
      </c>
      <c r="O1931" s="9" t="str">
        <f>VLOOKUP($A1931,'Hospitalisation Details'!$A$1:$U$2344,15,FALSE)</f>
        <v>tier - 3</v>
      </c>
      <c r="P1931" s="9" t="str">
        <f>VLOOKUP($A1931,'Hospitalisation Details'!$A$1:$U$2344,16,FALSE)</f>
        <v>R1011</v>
      </c>
      <c r="Q1931" s="9">
        <f>VLOOKUP($A1931,'Hospitalisation Details'!$A$1:$U$2344,20,FALSE)</f>
        <v>31</v>
      </c>
    </row>
    <row r="1932" spans="1:17" ht="15.75" x14ac:dyDescent="0.25">
      <c r="A1932" s="10" t="s">
        <v>437</v>
      </c>
      <c r="B1932" s="7" t="str">
        <f>VLOOKUP($A1932,'Customer Names'!$A$1:$E$2336,4,FALSE)</f>
        <v xml:space="preserve">  Aleah K</v>
      </c>
      <c r="C1932" s="7">
        <f>VLOOKUP($A1932,'Medical Examinations'!$A$1:$P$2336,2,FALSE)</f>
        <v>26.62</v>
      </c>
      <c r="D1932" s="7">
        <f>VLOOKUP($A1932,'Medical Examinations'!$A$1:$P$2336,3,FALSE)</f>
        <v>6.24</v>
      </c>
      <c r="E1932" s="7" t="str">
        <f>VLOOKUP($A1932,'Medical Examinations'!$A$1:$P$2336,13,FALSE)</f>
        <v>No</v>
      </c>
      <c r="F1932" s="7" t="str">
        <f>VLOOKUP($A1932,'Medical Examinations'!$A$1:$P$2336,5,FALSE)</f>
        <v>No</v>
      </c>
      <c r="G1932" s="7" t="str">
        <f>VLOOKUP($A1932,'Medical Examinations'!$A$1:$P$2336,6,FALSE)</f>
        <v>No</v>
      </c>
      <c r="H1932" s="7" t="str">
        <f>VLOOKUP($A1932,'Medical Examinations'!$A$1:$P$2336,12,FALSE)</f>
        <v>0</v>
      </c>
      <c r="I1932" s="7" t="str">
        <f>VLOOKUP($A1932,'Medical Examinations'!$A$1:$P$2336,14,FALSE)</f>
        <v>No</v>
      </c>
      <c r="J1932" s="7" t="str">
        <f>VLOOKUP($A1932,'Medical Examinations'!$A$1:$P$2336,15,FALSE)</f>
        <v>Over weight</v>
      </c>
      <c r="K1932" s="7" t="str">
        <f>VLOOKUP($A1932,'Medical Examinations'!$A$1:$P$2336,16,FALSE)</f>
        <v>Prediabetes</v>
      </c>
      <c r="L1932" s="12">
        <f>VLOOKUP($A1932,'Hospitalisation Details'!$A$1:$U$2344,18,FALSE)</f>
        <v>33475</v>
      </c>
      <c r="M1932" s="21">
        <f>VLOOKUP($A1932,'Hospitalisation Details'!$A$1:$U$2344,21,FALSE)</f>
        <v>3757.84</v>
      </c>
      <c r="N1932" s="9" t="str">
        <f>VLOOKUP($A1932,'Hospitalisation Details'!$A$1:$U$2344,14,FALSE)</f>
        <v>tier - 2</v>
      </c>
      <c r="O1932" s="9" t="str">
        <f>VLOOKUP($A1932,'Hospitalisation Details'!$A$1:$U$2344,15,FALSE)</f>
        <v>tier - 1</v>
      </c>
      <c r="P1932" s="9" t="str">
        <f>VLOOKUP($A1932,'Hospitalisation Details'!$A$1:$U$2344,16,FALSE)</f>
        <v>R1013</v>
      </c>
      <c r="Q1932" s="9">
        <f>VLOOKUP($A1932,'Hospitalisation Details'!$A$1:$U$2344,20,FALSE)</f>
        <v>31</v>
      </c>
    </row>
    <row r="1933" spans="1:17" ht="15.75" x14ac:dyDescent="0.25">
      <c r="A1933" s="10" t="s">
        <v>436</v>
      </c>
      <c r="B1933" s="7" t="str">
        <f>VLOOKUP($A1933,'Customer Names'!$A$1:$E$2336,4,FALSE)</f>
        <v xml:space="preserve">  Mare</v>
      </c>
      <c r="C1933" s="7">
        <f>VLOOKUP($A1933,'Medical Examinations'!$A$1:$P$2336,2,FALSE)</f>
        <v>25.74</v>
      </c>
      <c r="D1933" s="7">
        <f>VLOOKUP($A1933,'Medical Examinations'!$A$1:$P$2336,3,FALSE)</f>
        <v>5.99</v>
      </c>
      <c r="E1933" s="7" t="str">
        <f>VLOOKUP($A1933,'Medical Examinations'!$A$1:$P$2336,13,FALSE)</f>
        <v>No</v>
      </c>
      <c r="F1933" s="7" t="str">
        <f>VLOOKUP($A1933,'Medical Examinations'!$A$1:$P$2336,5,FALSE)</f>
        <v>No</v>
      </c>
      <c r="G1933" s="7" t="str">
        <f>VLOOKUP($A1933,'Medical Examinations'!$A$1:$P$2336,6,FALSE)</f>
        <v>No</v>
      </c>
      <c r="H1933" s="7" t="str">
        <f>VLOOKUP($A1933,'Medical Examinations'!$A$1:$P$2336,12,FALSE)</f>
        <v>0</v>
      </c>
      <c r="I1933" s="7" t="str">
        <f>VLOOKUP($A1933,'Medical Examinations'!$A$1:$P$2336,14,FALSE)</f>
        <v>No</v>
      </c>
      <c r="J1933" s="7" t="str">
        <f>VLOOKUP($A1933,'Medical Examinations'!$A$1:$P$2336,15,FALSE)</f>
        <v>Over weight</v>
      </c>
      <c r="K1933" s="7" t="str">
        <f>VLOOKUP($A1933,'Medical Examinations'!$A$1:$P$2336,16,FALSE)</f>
        <v>Prediabetes</v>
      </c>
      <c r="L1933" s="12">
        <f>VLOOKUP($A1933,'Hospitalisation Details'!$A$1:$U$2344,18,FALSE)</f>
        <v>33539</v>
      </c>
      <c r="M1933" s="21">
        <f>VLOOKUP($A1933,'Hospitalisation Details'!$A$1:$U$2344,21,FALSE)</f>
        <v>3756.62</v>
      </c>
      <c r="N1933" s="9" t="str">
        <f>VLOOKUP($A1933,'Hospitalisation Details'!$A$1:$U$2344,14,FALSE)</f>
        <v>tier - 2</v>
      </c>
      <c r="O1933" s="9" t="str">
        <f>VLOOKUP($A1933,'Hospitalisation Details'!$A$1:$U$2344,15,FALSE)</f>
        <v>tier - 2</v>
      </c>
      <c r="P1933" s="9" t="str">
        <f>VLOOKUP($A1933,'Hospitalisation Details'!$A$1:$U$2344,16,FALSE)</f>
        <v>R1013</v>
      </c>
      <c r="Q1933" s="9">
        <f>VLOOKUP($A1933,'Hospitalisation Details'!$A$1:$U$2344,20,FALSE)</f>
        <v>31</v>
      </c>
    </row>
    <row r="1934" spans="1:17" ht="15.75" x14ac:dyDescent="0.25">
      <c r="A1934" s="10" t="s">
        <v>435</v>
      </c>
      <c r="B1934" s="7" t="str">
        <f>VLOOKUP($A1934,'Customer Names'!$A$1:$E$2336,4,FALSE)</f>
        <v xml:space="preserve">  Kevin</v>
      </c>
      <c r="C1934" s="7">
        <f>VLOOKUP($A1934,'Medical Examinations'!$A$1:$P$2336,2,FALSE)</f>
        <v>18.22</v>
      </c>
      <c r="D1934" s="7">
        <f>VLOOKUP($A1934,'Medical Examinations'!$A$1:$P$2336,3,FALSE)</f>
        <v>10.27</v>
      </c>
      <c r="E1934" s="7" t="str">
        <f>VLOOKUP($A1934,'Medical Examinations'!$A$1:$P$2336,13,FALSE)</f>
        <v>Yes</v>
      </c>
      <c r="F1934" s="7" t="str">
        <f>VLOOKUP($A1934,'Medical Examinations'!$A$1:$P$2336,5,FALSE)</f>
        <v>No</v>
      </c>
      <c r="G1934" s="7" t="str">
        <f>VLOOKUP($A1934,'Medical Examinations'!$A$1:$P$2336,6,FALSE)</f>
        <v>No</v>
      </c>
      <c r="H1934" s="7">
        <f>VLOOKUP($A1934,'Medical Examinations'!$A$1:$P$2336,12,FALSE)</f>
        <v>1</v>
      </c>
      <c r="I1934" s="7" t="str">
        <f>VLOOKUP($A1934,'Medical Examinations'!$A$1:$P$2336,14,FALSE)</f>
        <v>No</v>
      </c>
      <c r="J1934" s="7" t="str">
        <f>VLOOKUP($A1934,'Medical Examinations'!$A$1:$P$2336,15,FALSE)</f>
        <v>Underweight</v>
      </c>
      <c r="K1934" s="7" t="str">
        <f>VLOOKUP($A1934,'Medical Examinations'!$A$1:$P$2336,16,FALSE)</f>
        <v>Diabetes</v>
      </c>
      <c r="L1934" s="12">
        <f>VLOOKUP($A1934,'Hospitalisation Details'!$A$1:$U$2344,18,FALSE)</f>
        <v>31664</v>
      </c>
      <c r="M1934" s="21">
        <f>VLOOKUP($A1934,'Hospitalisation Details'!$A$1:$U$2344,21,FALSE)</f>
        <v>3748.56</v>
      </c>
      <c r="N1934" s="9" t="str">
        <f>VLOOKUP($A1934,'Hospitalisation Details'!$A$1:$U$2344,14,FALSE)</f>
        <v>tier - 2</v>
      </c>
      <c r="O1934" s="9" t="str">
        <f>VLOOKUP($A1934,'Hospitalisation Details'!$A$1:$U$2344,15,FALSE)</f>
        <v>tier - 2</v>
      </c>
      <c r="P1934" s="9" t="str">
        <f>VLOOKUP($A1934,'Hospitalisation Details'!$A$1:$U$2344,16,FALSE)</f>
        <v>R1013</v>
      </c>
      <c r="Q1934" s="9">
        <f>VLOOKUP($A1934,'Hospitalisation Details'!$A$1:$U$2344,20,FALSE)</f>
        <v>36</v>
      </c>
    </row>
    <row r="1935" spans="1:17" ht="15.75" x14ac:dyDescent="0.25">
      <c r="A1935" s="10" t="s">
        <v>434</v>
      </c>
      <c r="B1935" s="7" t="str">
        <f>VLOOKUP($A1935,'Customer Names'!$A$1:$E$2336,4,FALSE)</f>
        <v xml:space="preserve">  Jessica</v>
      </c>
      <c r="C1935" s="7">
        <f>VLOOKUP($A1935,'Medical Examinations'!$A$1:$P$2336,2,FALSE)</f>
        <v>26.03</v>
      </c>
      <c r="D1935" s="7">
        <f>VLOOKUP($A1935,'Medical Examinations'!$A$1:$P$2336,3,FALSE)</f>
        <v>5.97</v>
      </c>
      <c r="E1935" s="7" t="str">
        <f>VLOOKUP($A1935,'Medical Examinations'!$A$1:$P$2336,13,FALSE)</f>
        <v>No</v>
      </c>
      <c r="F1935" s="7" t="str">
        <f>VLOOKUP($A1935,'Medical Examinations'!$A$1:$P$2336,5,FALSE)</f>
        <v>No</v>
      </c>
      <c r="G1935" s="7" t="str">
        <f>VLOOKUP($A1935,'Medical Examinations'!$A$1:$P$2336,6,FALSE)</f>
        <v>Yes</v>
      </c>
      <c r="H1935" s="7">
        <f>VLOOKUP($A1935,'Medical Examinations'!$A$1:$P$2336,12,FALSE)</f>
        <v>1</v>
      </c>
      <c r="I1935" s="7" t="str">
        <f>VLOOKUP($A1935,'Medical Examinations'!$A$1:$P$2336,14,FALSE)</f>
        <v>No</v>
      </c>
      <c r="J1935" s="7" t="str">
        <f>VLOOKUP($A1935,'Medical Examinations'!$A$1:$P$2336,15,FALSE)</f>
        <v>Over weight</v>
      </c>
      <c r="K1935" s="7" t="str">
        <f>VLOOKUP($A1935,'Medical Examinations'!$A$1:$P$2336,16,FALSE)</f>
        <v>Prediabetes</v>
      </c>
      <c r="L1935" s="12">
        <f>VLOOKUP($A1935,'Hospitalisation Details'!$A$1:$U$2344,18,FALSE)</f>
        <v>34142</v>
      </c>
      <c r="M1935" s="21">
        <f>VLOOKUP($A1935,'Hospitalisation Details'!$A$1:$U$2344,21,FALSE)</f>
        <v>3736.46</v>
      </c>
      <c r="N1935" s="9" t="str">
        <f>VLOOKUP($A1935,'Hospitalisation Details'!$A$1:$U$2344,14,FALSE)</f>
        <v>tier - 2</v>
      </c>
      <c r="O1935" s="9" t="str">
        <f>VLOOKUP($A1935,'Hospitalisation Details'!$A$1:$U$2344,15,FALSE)</f>
        <v>tier - 2</v>
      </c>
      <c r="P1935" s="9" t="str">
        <f>VLOOKUP($A1935,'Hospitalisation Details'!$A$1:$U$2344,16,FALSE)</f>
        <v>R1012</v>
      </c>
      <c r="Q1935" s="9">
        <f>VLOOKUP($A1935,'Hospitalisation Details'!$A$1:$U$2344,20,FALSE)</f>
        <v>29</v>
      </c>
    </row>
    <row r="1936" spans="1:17" ht="15.75" x14ac:dyDescent="0.25">
      <c r="A1936" s="10" t="s">
        <v>433</v>
      </c>
      <c r="B1936" s="7" t="str">
        <f>VLOOKUP($A1936,'Customer Names'!$A$1:$E$2336,4,FALSE)</f>
        <v xml:space="preserve">  Amanda R</v>
      </c>
      <c r="C1936" s="7">
        <f>VLOOKUP($A1936,'Medical Examinations'!$A$1:$P$2336,2,FALSE)</f>
        <v>17.29</v>
      </c>
      <c r="D1936" s="7">
        <f>VLOOKUP($A1936,'Medical Examinations'!$A$1:$P$2336,3,FALSE)</f>
        <v>4.9800000000000004</v>
      </c>
      <c r="E1936" s="7" t="str">
        <f>VLOOKUP($A1936,'Medical Examinations'!$A$1:$P$2336,13,FALSE)</f>
        <v>No</v>
      </c>
      <c r="F1936" s="7" t="str">
        <f>VLOOKUP($A1936,'Medical Examinations'!$A$1:$P$2336,5,FALSE)</f>
        <v>No</v>
      </c>
      <c r="G1936" s="7" t="str">
        <f>VLOOKUP($A1936,'Medical Examinations'!$A$1:$P$2336,6,FALSE)</f>
        <v>No</v>
      </c>
      <c r="H1936" s="7" t="str">
        <f>VLOOKUP($A1936,'Medical Examinations'!$A$1:$P$2336,12,FALSE)</f>
        <v>0</v>
      </c>
      <c r="I1936" s="7" t="str">
        <f>VLOOKUP($A1936,'Medical Examinations'!$A$1:$P$2336,14,FALSE)</f>
        <v>No</v>
      </c>
      <c r="J1936" s="7" t="str">
        <f>VLOOKUP($A1936,'Medical Examinations'!$A$1:$P$2336,15,FALSE)</f>
        <v>Underweight</v>
      </c>
      <c r="K1936" s="7" t="str">
        <f>VLOOKUP($A1936,'Medical Examinations'!$A$1:$P$2336,16,FALSE)</f>
        <v>Normal</v>
      </c>
      <c r="L1936" s="12">
        <f>VLOOKUP($A1936,'Hospitalisation Details'!$A$1:$U$2344,18,FALSE)</f>
        <v>34568</v>
      </c>
      <c r="M1936" s="21">
        <f>VLOOKUP($A1936,'Hospitalisation Details'!$A$1:$U$2344,21,FALSE)</f>
        <v>3732.63</v>
      </c>
      <c r="N1936" s="9" t="str">
        <f>VLOOKUP($A1936,'Hospitalisation Details'!$A$1:$U$2344,14,FALSE)</f>
        <v>tier - 2</v>
      </c>
      <c r="O1936" s="9" t="str">
        <f>VLOOKUP($A1936,'Hospitalisation Details'!$A$1:$U$2344,15,FALSE)</f>
        <v>tier - 3</v>
      </c>
      <c r="P1936" s="9" t="str">
        <f>VLOOKUP($A1936,'Hospitalisation Details'!$A$1:$U$2344,16,FALSE)</f>
        <v>R1024</v>
      </c>
      <c r="Q1936" s="9">
        <f>VLOOKUP($A1936,'Hospitalisation Details'!$A$1:$U$2344,20,FALSE)</f>
        <v>28</v>
      </c>
    </row>
    <row r="1937" spans="1:17" ht="15.75" x14ac:dyDescent="0.25">
      <c r="A1937" s="10" t="s">
        <v>432</v>
      </c>
      <c r="B1937" s="7" t="str">
        <f>VLOOKUP($A1937,'Customer Names'!$A$1:$E$2336,4,FALSE)</f>
        <v xml:space="preserve">  Murray W</v>
      </c>
      <c r="C1937" s="7">
        <f>VLOOKUP($A1937,'Medical Examinations'!$A$1:$P$2336,2,FALSE)</f>
        <v>18.170000000000002</v>
      </c>
      <c r="D1937" s="7">
        <f>VLOOKUP($A1937,'Medical Examinations'!$A$1:$P$2336,3,FALSE)</f>
        <v>6.91</v>
      </c>
      <c r="E1937" s="7" t="str">
        <f>VLOOKUP($A1937,'Medical Examinations'!$A$1:$P$2336,13,FALSE)</f>
        <v>Yes</v>
      </c>
      <c r="F1937" s="7" t="str">
        <f>VLOOKUP($A1937,'Medical Examinations'!$A$1:$P$2336,5,FALSE)</f>
        <v>No</v>
      </c>
      <c r="G1937" s="7" t="str">
        <f>VLOOKUP($A1937,'Medical Examinations'!$A$1:$P$2336,6,FALSE)</f>
        <v>No</v>
      </c>
      <c r="H1937" s="7">
        <f>VLOOKUP($A1937,'Medical Examinations'!$A$1:$P$2336,12,FALSE)</f>
        <v>1</v>
      </c>
      <c r="I1937" s="7" t="str">
        <f>VLOOKUP($A1937,'Medical Examinations'!$A$1:$P$2336,14,FALSE)</f>
        <v>No</v>
      </c>
      <c r="J1937" s="7" t="str">
        <f>VLOOKUP($A1937,'Medical Examinations'!$A$1:$P$2336,15,FALSE)</f>
        <v>Underweight</v>
      </c>
      <c r="K1937" s="7" t="str">
        <f>VLOOKUP($A1937,'Medical Examinations'!$A$1:$P$2336,16,FALSE)</f>
        <v>Diabetes</v>
      </c>
      <c r="L1937" s="12">
        <f>VLOOKUP($A1937,'Hospitalisation Details'!$A$1:$U$2344,18,FALSE)</f>
        <v>31747</v>
      </c>
      <c r="M1937" s="21">
        <f>VLOOKUP($A1937,'Hospitalisation Details'!$A$1:$U$2344,21,FALSE)</f>
        <v>3731.6</v>
      </c>
      <c r="N1937" s="9" t="str">
        <f>VLOOKUP($A1937,'Hospitalisation Details'!$A$1:$U$2344,14,FALSE)</f>
        <v>tier - 2</v>
      </c>
      <c r="O1937" s="9" t="str">
        <f>VLOOKUP($A1937,'Hospitalisation Details'!$A$1:$U$2344,15,FALSE)</f>
        <v>tier - 2</v>
      </c>
      <c r="P1937" s="9" t="str">
        <f>VLOOKUP($A1937,'Hospitalisation Details'!$A$1:$U$2344,16,FALSE)</f>
        <v>R1013</v>
      </c>
      <c r="Q1937" s="9">
        <f>VLOOKUP($A1937,'Hospitalisation Details'!$A$1:$U$2344,20,FALSE)</f>
        <v>36</v>
      </c>
    </row>
    <row r="1938" spans="1:17" ht="15.75" x14ac:dyDescent="0.25">
      <c r="A1938" s="10" t="s">
        <v>431</v>
      </c>
      <c r="B1938" s="7" t="str">
        <f>VLOOKUP($A1938,'Customer Names'!$A$1:$E$2336,4,FALSE)</f>
        <v xml:space="preserve">  Meghan P</v>
      </c>
      <c r="C1938" s="7">
        <f>VLOOKUP($A1938,'Medical Examinations'!$A$1:$P$2336,2,FALSE)</f>
        <v>32.54</v>
      </c>
      <c r="D1938" s="7">
        <f>VLOOKUP($A1938,'Medical Examinations'!$A$1:$P$2336,3,FALSE)</f>
        <v>6.38</v>
      </c>
      <c r="E1938" s="7" t="str">
        <f>VLOOKUP($A1938,'Medical Examinations'!$A$1:$P$2336,13,FALSE)</f>
        <v>No</v>
      </c>
      <c r="F1938" s="7" t="str">
        <f>VLOOKUP($A1938,'Medical Examinations'!$A$1:$P$2336,5,FALSE)</f>
        <v>yes</v>
      </c>
      <c r="G1938" s="7" t="str">
        <f>VLOOKUP($A1938,'Medical Examinations'!$A$1:$P$2336,6,FALSE)</f>
        <v>No</v>
      </c>
      <c r="H1938" s="7">
        <f>VLOOKUP($A1938,'Medical Examinations'!$A$1:$P$2336,12,FALSE)</f>
        <v>1</v>
      </c>
      <c r="I1938" s="7" t="str">
        <f>VLOOKUP($A1938,'Medical Examinations'!$A$1:$P$2336,14,FALSE)</f>
        <v>No</v>
      </c>
      <c r="J1938" s="7" t="str">
        <f>VLOOKUP($A1938,'Medical Examinations'!$A$1:$P$2336,15,FALSE)</f>
        <v>Obesity</v>
      </c>
      <c r="K1938" s="7" t="str">
        <f>VLOOKUP($A1938,'Medical Examinations'!$A$1:$P$2336,16,FALSE)</f>
        <v>Prediabetes</v>
      </c>
      <c r="L1938" s="12">
        <f>VLOOKUP($A1938,'Hospitalisation Details'!$A$1:$U$2344,18,FALSE)</f>
        <v>38296</v>
      </c>
      <c r="M1938" s="21">
        <f>VLOOKUP($A1938,'Hospitalisation Details'!$A$1:$U$2344,21,FALSE)</f>
        <v>3722.23</v>
      </c>
      <c r="N1938" s="9" t="str">
        <f>VLOOKUP($A1938,'Hospitalisation Details'!$A$1:$U$2344,14,FALSE)</f>
        <v>tier - 2</v>
      </c>
      <c r="O1938" s="9" t="str">
        <f>VLOOKUP($A1938,'Hospitalisation Details'!$A$1:$U$2344,15,FALSE)</f>
        <v>tier - 2</v>
      </c>
      <c r="P1938" s="9" t="str">
        <f>VLOOKUP($A1938,'Hospitalisation Details'!$A$1:$U$2344,16,FALSE)</f>
        <v>R1025</v>
      </c>
      <c r="Q1938" s="9">
        <f>VLOOKUP($A1938,'Hospitalisation Details'!$A$1:$U$2344,20,FALSE)</f>
        <v>18</v>
      </c>
    </row>
    <row r="1939" spans="1:17" ht="15.75" x14ac:dyDescent="0.25">
      <c r="A1939" s="10" t="s">
        <v>430</v>
      </c>
      <c r="B1939" s="7" t="str">
        <f>VLOOKUP($A1939,'Customer Names'!$A$1:$E$2336,4,FALSE)</f>
        <v xml:space="preserve">  David</v>
      </c>
      <c r="C1939" s="7">
        <f>VLOOKUP($A1939,'Medical Examinations'!$A$1:$P$2336,2,FALSE)</f>
        <v>30.25</v>
      </c>
      <c r="D1939" s="7">
        <f>VLOOKUP($A1939,'Medical Examinations'!$A$1:$P$2336,3,FALSE)</f>
        <v>4.7699999999999996</v>
      </c>
      <c r="E1939" s="7" t="str">
        <f>VLOOKUP($A1939,'Medical Examinations'!$A$1:$P$2336,13,FALSE)</f>
        <v>No</v>
      </c>
      <c r="F1939" s="7" t="str">
        <f>VLOOKUP($A1939,'Medical Examinations'!$A$1:$P$2336,5,FALSE)</f>
        <v>No</v>
      </c>
      <c r="G1939" s="7" t="str">
        <f>VLOOKUP($A1939,'Medical Examinations'!$A$1:$P$2336,6,FALSE)</f>
        <v>No</v>
      </c>
      <c r="H1939" s="7" t="str">
        <f>VLOOKUP($A1939,'Medical Examinations'!$A$1:$P$2336,12,FALSE)</f>
        <v>0</v>
      </c>
      <c r="I1939" s="7" t="str">
        <f>VLOOKUP($A1939,'Medical Examinations'!$A$1:$P$2336,14,FALSE)</f>
        <v>No</v>
      </c>
      <c r="J1939" s="7" t="str">
        <f>VLOOKUP($A1939,'Medical Examinations'!$A$1:$P$2336,15,FALSE)</f>
        <v>Obesity</v>
      </c>
      <c r="K1939" s="7" t="str">
        <f>VLOOKUP($A1939,'Medical Examinations'!$A$1:$P$2336,16,FALSE)</f>
        <v>Normal</v>
      </c>
      <c r="L1939" s="12">
        <f>VLOOKUP($A1939,'Hospitalisation Details'!$A$1:$U$2344,18,FALSE)</f>
        <v>32844</v>
      </c>
      <c r="M1939" s="21">
        <f>VLOOKUP($A1939,'Hospitalisation Details'!$A$1:$U$2344,21,FALSE)</f>
        <v>3704.35</v>
      </c>
      <c r="N1939" s="9" t="str">
        <f>VLOOKUP($A1939,'Hospitalisation Details'!$A$1:$U$2344,14,FALSE)</f>
        <v>tier - 2</v>
      </c>
      <c r="O1939" s="9" t="str">
        <f>VLOOKUP($A1939,'Hospitalisation Details'!$A$1:$U$2344,15,FALSE)</f>
        <v>tier - 2</v>
      </c>
      <c r="P1939" s="9" t="str">
        <f>VLOOKUP($A1939,'Hospitalisation Details'!$A$1:$U$2344,16,FALSE)</f>
        <v>R1013</v>
      </c>
      <c r="Q1939" s="9">
        <f>VLOOKUP($A1939,'Hospitalisation Details'!$A$1:$U$2344,20,FALSE)</f>
        <v>33</v>
      </c>
    </row>
    <row r="1940" spans="1:17" ht="15.75" x14ac:dyDescent="0.25">
      <c r="A1940" s="10" t="s">
        <v>429</v>
      </c>
      <c r="B1940" s="7" t="str">
        <f>VLOOKUP($A1940,'Customer Names'!$A$1:$E$2336,4,FALSE)</f>
        <v xml:space="preserve">  Seth</v>
      </c>
      <c r="C1940" s="7">
        <f>VLOOKUP($A1940,'Medical Examinations'!$A$1:$P$2336,2,FALSE)</f>
        <v>19.59</v>
      </c>
      <c r="D1940" s="7">
        <f>VLOOKUP($A1940,'Medical Examinations'!$A$1:$P$2336,3,FALSE)</f>
        <v>6.04</v>
      </c>
      <c r="E1940" s="7" t="str">
        <f>VLOOKUP($A1940,'Medical Examinations'!$A$1:$P$2336,13,FALSE)</f>
        <v>Yes</v>
      </c>
      <c r="F1940" s="7" t="str">
        <f>VLOOKUP($A1940,'Medical Examinations'!$A$1:$P$2336,5,FALSE)</f>
        <v>No</v>
      </c>
      <c r="G1940" s="7" t="str">
        <f>VLOOKUP($A1940,'Medical Examinations'!$A$1:$P$2336,6,FALSE)</f>
        <v>No</v>
      </c>
      <c r="H1940" s="7">
        <f>VLOOKUP($A1940,'Medical Examinations'!$A$1:$P$2336,12,FALSE)</f>
        <v>1</v>
      </c>
      <c r="I1940" s="7" t="str">
        <f>VLOOKUP($A1940,'Medical Examinations'!$A$1:$P$2336,14,FALSE)</f>
        <v>No</v>
      </c>
      <c r="J1940" s="7" t="str">
        <f>VLOOKUP($A1940,'Medical Examinations'!$A$1:$P$2336,15,FALSE)</f>
        <v>Normal weight</v>
      </c>
      <c r="K1940" s="7" t="str">
        <f>VLOOKUP($A1940,'Medical Examinations'!$A$1:$P$2336,16,FALSE)</f>
        <v>Prediabetes</v>
      </c>
      <c r="L1940" s="12">
        <f>VLOOKUP($A1940,'Hospitalisation Details'!$A$1:$U$2344,18,FALSE)</f>
        <v>32373</v>
      </c>
      <c r="M1940" s="21">
        <f>VLOOKUP($A1940,'Hospitalisation Details'!$A$1:$U$2344,21,FALSE)</f>
        <v>3699.54</v>
      </c>
      <c r="N1940" s="9" t="str">
        <f>VLOOKUP($A1940,'Hospitalisation Details'!$A$1:$U$2344,14,FALSE)</f>
        <v>tier - 2</v>
      </c>
      <c r="O1940" s="9" t="str">
        <f>VLOOKUP($A1940,'Hospitalisation Details'!$A$1:$U$2344,15,FALSE)</f>
        <v>tier - 3</v>
      </c>
      <c r="P1940" s="9" t="str">
        <f>VLOOKUP($A1940,'Hospitalisation Details'!$A$1:$U$2344,16,FALSE)</f>
        <v>R1013</v>
      </c>
      <c r="Q1940" s="9">
        <f>VLOOKUP($A1940,'Hospitalisation Details'!$A$1:$U$2344,20,FALSE)</f>
        <v>34</v>
      </c>
    </row>
    <row r="1941" spans="1:17" ht="15.75" x14ac:dyDescent="0.25">
      <c r="A1941" s="10" t="s">
        <v>428</v>
      </c>
      <c r="B1941" s="7" t="str">
        <f>VLOOKUP($A1941,'Customer Names'!$A$1:$E$2336,4,FALSE)</f>
        <v xml:space="preserve">  Michael P</v>
      </c>
      <c r="C1941" s="7">
        <f>VLOOKUP($A1941,'Medical Examinations'!$A$1:$P$2336,2,FALSE)</f>
        <v>45.9</v>
      </c>
      <c r="D1941" s="7">
        <f>VLOOKUP($A1941,'Medical Examinations'!$A$1:$P$2336,3,FALSE)</f>
        <v>4.3</v>
      </c>
      <c r="E1941" s="7" t="str">
        <f>VLOOKUP($A1941,'Medical Examinations'!$A$1:$P$2336,13,FALSE)</f>
        <v>Yes</v>
      </c>
      <c r="F1941" s="7" t="str">
        <f>VLOOKUP($A1941,'Medical Examinations'!$A$1:$P$2336,5,FALSE)</f>
        <v>No</v>
      </c>
      <c r="G1941" s="7" t="str">
        <f>VLOOKUP($A1941,'Medical Examinations'!$A$1:$P$2336,6,FALSE)</f>
        <v>No</v>
      </c>
      <c r="H1941" s="7">
        <f>VLOOKUP($A1941,'Medical Examinations'!$A$1:$P$2336,12,FALSE)</f>
        <v>1</v>
      </c>
      <c r="I1941" s="7" t="str">
        <f>VLOOKUP($A1941,'Medical Examinations'!$A$1:$P$2336,14,FALSE)</f>
        <v>No</v>
      </c>
      <c r="J1941" s="7" t="str">
        <f>VLOOKUP($A1941,'Medical Examinations'!$A$1:$P$2336,15,FALSE)</f>
        <v>Obesity</v>
      </c>
      <c r="K1941" s="7" t="str">
        <f>VLOOKUP($A1941,'Medical Examinations'!$A$1:$P$2336,16,FALSE)</f>
        <v>Normal</v>
      </c>
      <c r="L1941" s="12">
        <f>VLOOKUP($A1941,'Hospitalisation Details'!$A$1:$U$2344,18,FALSE)</f>
        <v>34993</v>
      </c>
      <c r="M1941" s="21">
        <f>VLOOKUP($A1941,'Hospitalisation Details'!$A$1:$U$2344,21,FALSE)</f>
        <v>3693.43</v>
      </c>
      <c r="N1941" s="9" t="str">
        <f>VLOOKUP($A1941,'Hospitalisation Details'!$A$1:$U$2344,14,FALSE)</f>
        <v>tier - 2</v>
      </c>
      <c r="O1941" s="9" t="str">
        <f>VLOOKUP($A1941,'Hospitalisation Details'!$A$1:$U$2344,15,FALSE)</f>
        <v>tier - 3</v>
      </c>
      <c r="P1941" s="9" t="str">
        <f>VLOOKUP($A1941,'Hospitalisation Details'!$A$1:$U$2344,16,FALSE)</f>
        <v>R1011</v>
      </c>
      <c r="Q1941" s="9">
        <f>VLOOKUP($A1941,'Hospitalisation Details'!$A$1:$U$2344,20,FALSE)</f>
        <v>27</v>
      </c>
    </row>
    <row r="1942" spans="1:17" ht="15.75" x14ac:dyDescent="0.25">
      <c r="A1942" s="10" t="s">
        <v>427</v>
      </c>
      <c r="B1942" s="7" t="str">
        <f>VLOOKUP($A1942,'Customer Names'!$A$1:$E$2336,4,FALSE)</f>
        <v xml:space="preserve">  Russell M</v>
      </c>
      <c r="C1942" s="7">
        <f>VLOOKUP($A1942,'Medical Examinations'!$A$1:$P$2336,2,FALSE)</f>
        <v>17.059999999999999</v>
      </c>
      <c r="D1942" s="7">
        <f>VLOOKUP($A1942,'Medical Examinations'!$A$1:$P$2336,3,FALSE)</f>
        <v>8.75</v>
      </c>
      <c r="E1942" s="7" t="str">
        <f>VLOOKUP($A1942,'Medical Examinations'!$A$1:$P$2336,13,FALSE)</f>
        <v>Yes</v>
      </c>
      <c r="F1942" s="7" t="str">
        <f>VLOOKUP($A1942,'Medical Examinations'!$A$1:$P$2336,5,FALSE)</f>
        <v>No</v>
      </c>
      <c r="G1942" s="7" t="str">
        <f>VLOOKUP($A1942,'Medical Examinations'!$A$1:$P$2336,6,FALSE)</f>
        <v>No</v>
      </c>
      <c r="H1942" s="7" t="str">
        <f>VLOOKUP($A1942,'Medical Examinations'!$A$1:$P$2336,12,FALSE)</f>
        <v>0</v>
      </c>
      <c r="I1942" s="7" t="str">
        <f>VLOOKUP($A1942,'Medical Examinations'!$A$1:$P$2336,14,FALSE)</f>
        <v>No</v>
      </c>
      <c r="J1942" s="7" t="str">
        <f>VLOOKUP($A1942,'Medical Examinations'!$A$1:$P$2336,15,FALSE)</f>
        <v>Underweight</v>
      </c>
      <c r="K1942" s="7" t="str">
        <f>VLOOKUP($A1942,'Medical Examinations'!$A$1:$P$2336,16,FALSE)</f>
        <v>Diabetes</v>
      </c>
      <c r="L1942" s="12">
        <f>VLOOKUP($A1942,'Hospitalisation Details'!$A$1:$U$2344,18,FALSE)</f>
        <v>29934</v>
      </c>
      <c r="M1942" s="21">
        <f>VLOOKUP($A1942,'Hospitalisation Details'!$A$1:$U$2344,21,FALSE)</f>
        <v>3688.38</v>
      </c>
      <c r="N1942" s="9" t="str">
        <f>VLOOKUP($A1942,'Hospitalisation Details'!$A$1:$U$2344,14,FALSE)</f>
        <v>tier - 2</v>
      </c>
      <c r="O1942" s="9" t="str">
        <f>VLOOKUP($A1942,'Hospitalisation Details'!$A$1:$U$2344,15,FALSE)</f>
        <v>tier - 2</v>
      </c>
      <c r="P1942" s="9" t="str">
        <f>VLOOKUP($A1942,'Hospitalisation Details'!$A$1:$U$2344,16,FALSE)</f>
        <v>R1013</v>
      </c>
      <c r="Q1942" s="9">
        <f>VLOOKUP($A1942,'Hospitalisation Details'!$A$1:$U$2344,20,FALSE)</f>
        <v>41</v>
      </c>
    </row>
    <row r="1943" spans="1:17" ht="15.75" x14ac:dyDescent="0.25">
      <c r="A1943" s="10" t="s">
        <v>426</v>
      </c>
      <c r="B1943" s="7" t="str">
        <f>VLOOKUP($A1943,'Customer Names'!$A$1:$E$2336,4,FALSE)</f>
        <v xml:space="preserve">  Martin</v>
      </c>
      <c r="C1943" s="7">
        <f>VLOOKUP($A1943,'Medical Examinations'!$A$1:$P$2336,2,FALSE)</f>
        <v>32.07</v>
      </c>
      <c r="D1943" s="7">
        <f>VLOOKUP($A1943,'Medical Examinations'!$A$1:$P$2336,3,FALSE)</f>
        <v>5.25</v>
      </c>
      <c r="E1943" s="7" t="str">
        <f>VLOOKUP($A1943,'Medical Examinations'!$A$1:$P$2336,13,FALSE)</f>
        <v>No</v>
      </c>
      <c r="F1943" s="7" t="str">
        <f>VLOOKUP($A1943,'Medical Examinations'!$A$1:$P$2336,5,FALSE)</f>
        <v>No</v>
      </c>
      <c r="G1943" s="7" t="str">
        <f>VLOOKUP($A1943,'Medical Examinations'!$A$1:$P$2336,6,FALSE)</f>
        <v>Yes</v>
      </c>
      <c r="H1943" s="7">
        <f>VLOOKUP($A1943,'Medical Examinations'!$A$1:$P$2336,12,FALSE)</f>
        <v>1</v>
      </c>
      <c r="I1943" s="7" t="str">
        <f>VLOOKUP($A1943,'Medical Examinations'!$A$1:$P$2336,14,FALSE)</f>
        <v>No</v>
      </c>
      <c r="J1943" s="7" t="str">
        <f>VLOOKUP($A1943,'Medical Examinations'!$A$1:$P$2336,15,FALSE)</f>
        <v>Obesity</v>
      </c>
      <c r="K1943" s="7" t="str">
        <f>VLOOKUP($A1943,'Medical Examinations'!$A$1:$P$2336,16,FALSE)</f>
        <v>Normal</v>
      </c>
      <c r="L1943" s="12">
        <f>VLOOKUP($A1943,'Hospitalisation Details'!$A$1:$U$2344,18,FALSE)</f>
        <v>37812</v>
      </c>
      <c r="M1943" s="21">
        <f>VLOOKUP($A1943,'Hospitalisation Details'!$A$1:$U$2344,21,FALSE)</f>
        <v>3688.35</v>
      </c>
      <c r="N1943" s="9" t="str">
        <f>VLOOKUP($A1943,'Hospitalisation Details'!$A$1:$U$2344,14,FALSE)</f>
        <v>tier - 2</v>
      </c>
      <c r="O1943" s="9" t="str">
        <f>VLOOKUP($A1943,'Hospitalisation Details'!$A$1:$U$2344,15,FALSE)</f>
        <v>tier - 2</v>
      </c>
      <c r="P1943" s="9" t="str">
        <f>VLOOKUP($A1943,'Hospitalisation Details'!$A$1:$U$2344,16,FALSE)</f>
        <v>R1021</v>
      </c>
      <c r="Q1943" s="9">
        <f>VLOOKUP($A1943,'Hospitalisation Details'!$A$1:$U$2344,20,FALSE)</f>
        <v>19</v>
      </c>
    </row>
    <row r="1944" spans="1:17" ht="15.75" x14ac:dyDescent="0.25">
      <c r="A1944" s="10" t="s">
        <v>425</v>
      </c>
      <c r="B1944" s="7" t="str">
        <f>VLOOKUP($A1944,'Customer Names'!$A$1:$E$2336,4,FALSE)</f>
        <v xml:space="preserve">  Michael</v>
      </c>
      <c r="C1944" s="7">
        <f>VLOOKUP($A1944,'Medical Examinations'!$A$1:$P$2336,2,FALSE)</f>
        <v>16.5</v>
      </c>
      <c r="D1944" s="7">
        <f>VLOOKUP($A1944,'Medical Examinations'!$A$1:$P$2336,3,FALSE)</f>
        <v>5.03</v>
      </c>
      <c r="E1944" s="7" t="str">
        <f>VLOOKUP($A1944,'Medical Examinations'!$A$1:$P$2336,13,FALSE)</f>
        <v>No</v>
      </c>
      <c r="F1944" s="7" t="str">
        <f>VLOOKUP($A1944,'Medical Examinations'!$A$1:$P$2336,5,FALSE)</f>
        <v>No</v>
      </c>
      <c r="G1944" s="7" t="str">
        <f>VLOOKUP($A1944,'Medical Examinations'!$A$1:$P$2336,6,FALSE)</f>
        <v>No</v>
      </c>
      <c r="H1944" s="7">
        <f>VLOOKUP($A1944,'Medical Examinations'!$A$1:$P$2336,12,FALSE)</f>
        <v>1</v>
      </c>
      <c r="I1944" s="7" t="str">
        <f>VLOOKUP($A1944,'Medical Examinations'!$A$1:$P$2336,14,FALSE)</f>
        <v>No</v>
      </c>
      <c r="J1944" s="7" t="str">
        <f>VLOOKUP($A1944,'Medical Examinations'!$A$1:$P$2336,15,FALSE)</f>
        <v>Underweight</v>
      </c>
      <c r="K1944" s="7" t="str">
        <f>VLOOKUP($A1944,'Medical Examinations'!$A$1:$P$2336,16,FALSE)</f>
        <v>Normal</v>
      </c>
      <c r="L1944" s="12">
        <f>VLOOKUP($A1944,'Hospitalisation Details'!$A$1:$U$2344,18,FALSE)</f>
        <v>30869</v>
      </c>
      <c r="M1944" s="21">
        <f>VLOOKUP($A1944,'Hospitalisation Details'!$A$1:$U$2344,21,FALSE)</f>
        <v>3678.86</v>
      </c>
      <c r="N1944" s="9" t="str">
        <f>VLOOKUP($A1944,'Hospitalisation Details'!$A$1:$U$2344,14,FALSE)</f>
        <v>tier - 2</v>
      </c>
      <c r="O1944" s="9" t="str">
        <f>VLOOKUP($A1944,'Hospitalisation Details'!$A$1:$U$2344,15,FALSE)</f>
        <v>tier - 3</v>
      </c>
      <c r="P1944" s="9" t="str">
        <f>VLOOKUP($A1944,'Hospitalisation Details'!$A$1:$U$2344,16,FALSE)</f>
        <v>R1013</v>
      </c>
      <c r="Q1944" s="9">
        <f>VLOOKUP($A1944,'Hospitalisation Details'!$A$1:$U$2344,20,FALSE)</f>
        <v>38</v>
      </c>
    </row>
    <row r="1945" spans="1:17" ht="15.75" x14ac:dyDescent="0.25">
      <c r="A1945" s="10" t="s">
        <v>424</v>
      </c>
      <c r="B1945" s="7" t="str">
        <f>VLOOKUP($A1945,'Customer Names'!$A$1:$E$2336,4,FALSE)</f>
        <v xml:space="preserve">  Miles</v>
      </c>
      <c r="C1945" s="7">
        <f>VLOOKUP($A1945,'Medical Examinations'!$A$1:$P$2336,2,FALSE)</f>
        <v>31.4</v>
      </c>
      <c r="D1945" s="7">
        <f>VLOOKUP($A1945,'Medical Examinations'!$A$1:$P$2336,3,FALSE)</f>
        <v>5.88</v>
      </c>
      <c r="E1945" s="7" t="str">
        <f>VLOOKUP($A1945,'Medical Examinations'!$A$1:$P$2336,13,FALSE)</f>
        <v>No</v>
      </c>
      <c r="F1945" s="7" t="str">
        <f>VLOOKUP($A1945,'Medical Examinations'!$A$1:$P$2336,5,FALSE)</f>
        <v>No</v>
      </c>
      <c r="G1945" s="7" t="str">
        <f>VLOOKUP($A1945,'Medical Examinations'!$A$1:$P$2336,6,FALSE)</f>
        <v>No</v>
      </c>
      <c r="H1945" s="7">
        <f>VLOOKUP($A1945,'Medical Examinations'!$A$1:$P$2336,12,FALSE)</f>
        <v>1</v>
      </c>
      <c r="I1945" s="7" t="str">
        <f>VLOOKUP($A1945,'Medical Examinations'!$A$1:$P$2336,14,FALSE)</f>
        <v>No</v>
      </c>
      <c r="J1945" s="7" t="str">
        <f>VLOOKUP($A1945,'Medical Examinations'!$A$1:$P$2336,15,FALSE)</f>
        <v>Obesity</v>
      </c>
      <c r="K1945" s="7" t="str">
        <f>VLOOKUP($A1945,'Medical Examinations'!$A$1:$P$2336,16,FALSE)</f>
        <v>Prediabetes</v>
      </c>
      <c r="L1945" s="12">
        <f>VLOOKUP($A1945,'Hospitalisation Details'!$A$1:$U$2344,18,FALSE)</f>
        <v>33861</v>
      </c>
      <c r="M1945" s="21">
        <f>VLOOKUP($A1945,'Hospitalisation Details'!$A$1:$U$2344,21,FALSE)</f>
        <v>3659.35</v>
      </c>
      <c r="N1945" s="9" t="str">
        <f>VLOOKUP($A1945,'Hospitalisation Details'!$A$1:$U$2344,14,FALSE)</f>
        <v>tier - 3</v>
      </c>
      <c r="O1945" s="9" t="str">
        <f>VLOOKUP($A1945,'Hospitalisation Details'!$A$1:$U$2344,15,FALSE)</f>
        <v>tier - 1</v>
      </c>
      <c r="P1945" s="9" t="str">
        <f>VLOOKUP($A1945,'Hospitalisation Details'!$A$1:$U$2344,16,FALSE)</f>
        <v>R1011</v>
      </c>
      <c r="Q1945" s="9">
        <f>VLOOKUP($A1945,'Hospitalisation Details'!$A$1:$U$2344,20,FALSE)</f>
        <v>30</v>
      </c>
    </row>
    <row r="1946" spans="1:17" ht="15.75" x14ac:dyDescent="0.25">
      <c r="A1946" s="10" t="s">
        <v>423</v>
      </c>
      <c r="B1946" s="7" t="str">
        <f>VLOOKUP($A1946,'Customer Names'!$A$1:$E$2336,4,FALSE)</f>
        <v xml:space="preserve">  Amanda</v>
      </c>
      <c r="C1946" s="7">
        <f>VLOOKUP($A1946,'Medical Examinations'!$A$1:$P$2336,2,FALSE)</f>
        <v>20.36</v>
      </c>
      <c r="D1946" s="7">
        <f>VLOOKUP($A1946,'Medical Examinations'!$A$1:$P$2336,3,FALSE)</f>
        <v>4.49</v>
      </c>
      <c r="E1946" s="7" t="str">
        <f>VLOOKUP($A1946,'Medical Examinations'!$A$1:$P$2336,13,FALSE)</f>
        <v>No</v>
      </c>
      <c r="F1946" s="7" t="str">
        <f>VLOOKUP($A1946,'Medical Examinations'!$A$1:$P$2336,5,FALSE)</f>
        <v>No</v>
      </c>
      <c r="G1946" s="7" t="str">
        <f>VLOOKUP($A1946,'Medical Examinations'!$A$1:$P$2336,6,FALSE)</f>
        <v>No</v>
      </c>
      <c r="H1946" s="7" t="str">
        <f>VLOOKUP($A1946,'Medical Examinations'!$A$1:$P$2336,12,FALSE)</f>
        <v>0</v>
      </c>
      <c r="I1946" s="7" t="str">
        <f>VLOOKUP($A1946,'Medical Examinations'!$A$1:$P$2336,14,FALSE)</f>
        <v>No</v>
      </c>
      <c r="J1946" s="7" t="str">
        <f>VLOOKUP($A1946,'Medical Examinations'!$A$1:$P$2336,15,FALSE)</f>
        <v>Normal weight</v>
      </c>
      <c r="K1946" s="7" t="str">
        <f>VLOOKUP($A1946,'Medical Examinations'!$A$1:$P$2336,16,FALSE)</f>
        <v>Normal</v>
      </c>
      <c r="L1946" s="12">
        <f>VLOOKUP($A1946,'Hospitalisation Details'!$A$1:$U$2344,18,FALSE)</f>
        <v>33185</v>
      </c>
      <c r="M1946" s="21">
        <f>VLOOKUP($A1946,'Hospitalisation Details'!$A$1:$U$2344,21,FALSE)</f>
        <v>3653.29</v>
      </c>
      <c r="N1946" s="9" t="str">
        <f>VLOOKUP($A1946,'Hospitalisation Details'!$A$1:$U$2344,14,FALSE)</f>
        <v>tier - 2</v>
      </c>
      <c r="O1946" s="9" t="str">
        <f>VLOOKUP($A1946,'Hospitalisation Details'!$A$1:$U$2344,15,FALSE)</f>
        <v>tier - 3</v>
      </c>
      <c r="P1946" s="9" t="str">
        <f>VLOOKUP($A1946,'Hospitalisation Details'!$A$1:$U$2344,16,FALSE)</f>
        <v>R1011</v>
      </c>
      <c r="Q1946" s="9">
        <f>VLOOKUP($A1946,'Hospitalisation Details'!$A$1:$U$2344,20,FALSE)</f>
        <v>32</v>
      </c>
    </row>
    <row r="1947" spans="1:17" ht="15.75" x14ac:dyDescent="0.25">
      <c r="A1947" s="10" t="s">
        <v>422</v>
      </c>
      <c r="B1947" s="7" t="str">
        <f>VLOOKUP($A1947,'Customer Names'!$A$1:$E$2336,4,FALSE)</f>
        <v xml:space="preserve">  Roger</v>
      </c>
      <c r="C1947" s="7">
        <f>VLOOKUP($A1947,'Medical Examinations'!$A$1:$P$2336,2,FALSE)</f>
        <v>25.46</v>
      </c>
      <c r="D1947" s="7">
        <f>VLOOKUP($A1947,'Medical Examinations'!$A$1:$P$2336,3,FALSE)</f>
        <v>4.1399999999999997</v>
      </c>
      <c r="E1947" s="7" t="str">
        <f>VLOOKUP($A1947,'Medical Examinations'!$A$1:$P$2336,13,FALSE)</f>
        <v>No</v>
      </c>
      <c r="F1947" s="7" t="str">
        <f>VLOOKUP($A1947,'Medical Examinations'!$A$1:$P$2336,5,FALSE)</f>
        <v>No</v>
      </c>
      <c r="G1947" s="7" t="str">
        <f>VLOOKUP($A1947,'Medical Examinations'!$A$1:$P$2336,6,FALSE)</f>
        <v>No</v>
      </c>
      <c r="H1947" s="7">
        <f>VLOOKUP($A1947,'Medical Examinations'!$A$1:$P$2336,12,FALSE)</f>
        <v>1</v>
      </c>
      <c r="I1947" s="7" t="str">
        <f>VLOOKUP($A1947,'Medical Examinations'!$A$1:$P$2336,14,FALSE)</f>
        <v>No</v>
      </c>
      <c r="J1947" s="7" t="str">
        <f>VLOOKUP($A1947,'Medical Examinations'!$A$1:$P$2336,15,FALSE)</f>
        <v>Over weight</v>
      </c>
      <c r="K1947" s="7" t="str">
        <f>VLOOKUP($A1947,'Medical Examinations'!$A$1:$P$2336,16,FALSE)</f>
        <v>Normal</v>
      </c>
      <c r="L1947" s="12">
        <f>VLOOKUP($A1947,'Hospitalisation Details'!$A$1:$U$2344,18,FALSE)</f>
        <v>33925</v>
      </c>
      <c r="M1947" s="21">
        <f>VLOOKUP($A1947,'Hospitalisation Details'!$A$1:$U$2344,21,FALSE)</f>
        <v>3645.09</v>
      </c>
      <c r="N1947" s="9" t="str">
        <f>VLOOKUP($A1947,'Hospitalisation Details'!$A$1:$U$2344,14,FALSE)</f>
        <v>tier - 1</v>
      </c>
      <c r="O1947" s="9" t="str">
        <f>VLOOKUP($A1947,'Hospitalisation Details'!$A$1:$U$2344,15,FALSE)</f>
        <v>tier - 2</v>
      </c>
      <c r="P1947" s="9" t="str">
        <f>VLOOKUP($A1947,'Hospitalisation Details'!$A$1:$U$2344,16,FALSE)</f>
        <v>R1014</v>
      </c>
      <c r="Q1947" s="9">
        <f>VLOOKUP($A1947,'Hospitalisation Details'!$A$1:$U$2344,20,FALSE)</f>
        <v>30</v>
      </c>
    </row>
    <row r="1948" spans="1:17" ht="15.75" x14ac:dyDescent="0.25">
      <c r="A1948" s="10" t="s">
        <v>421</v>
      </c>
      <c r="B1948" s="7" t="str">
        <f>VLOOKUP($A1948,'Customer Names'!$A$1:$E$2336,4,FALSE)</f>
        <v xml:space="preserve">  Brock J</v>
      </c>
      <c r="C1948" s="7">
        <f>VLOOKUP($A1948,'Medical Examinations'!$A$1:$P$2336,2,FALSE)</f>
        <v>17.09</v>
      </c>
      <c r="D1948" s="7">
        <f>VLOOKUP($A1948,'Medical Examinations'!$A$1:$P$2336,3,FALSE)</f>
        <v>5.8</v>
      </c>
      <c r="E1948" s="7" t="str">
        <f>VLOOKUP($A1948,'Medical Examinations'!$A$1:$P$2336,13,FALSE)</f>
        <v>Yes</v>
      </c>
      <c r="F1948" s="7" t="str">
        <f>VLOOKUP($A1948,'Medical Examinations'!$A$1:$P$2336,5,FALSE)</f>
        <v>No</v>
      </c>
      <c r="G1948" s="7" t="str">
        <f>VLOOKUP($A1948,'Medical Examinations'!$A$1:$P$2336,6,FALSE)</f>
        <v>No</v>
      </c>
      <c r="H1948" s="7" t="str">
        <f>VLOOKUP($A1948,'Medical Examinations'!$A$1:$P$2336,12,FALSE)</f>
        <v>0</v>
      </c>
      <c r="I1948" s="7" t="str">
        <f>VLOOKUP($A1948,'Medical Examinations'!$A$1:$P$2336,14,FALSE)</f>
        <v>No</v>
      </c>
      <c r="J1948" s="7" t="str">
        <f>VLOOKUP($A1948,'Medical Examinations'!$A$1:$P$2336,15,FALSE)</f>
        <v>Underweight</v>
      </c>
      <c r="K1948" s="7" t="str">
        <f>VLOOKUP($A1948,'Medical Examinations'!$A$1:$P$2336,16,FALSE)</f>
        <v>Prediabetes</v>
      </c>
      <c r="L1948" s="12">
        <f>VLOOKUP($A1948,'Hospitalisation Details'!$A$1:$U$2344,18,FALSE)</f>
        <v>31212</v>
      </c>
      <c r="M1948" s="21">
        <f>VLOOKUP($A1948,'Hospitalisation Details'!$A$1:$U$2344,21,FALSE)</f>
        <v>3622.13</v>
      </c>
      <c r="N1948" s="9" t="str">
        <f>VLOOKUP($A1948,'Hospitalisation Details'!$A$1:$U$2344,14,FALSE)</f>
        <v>tier - 2</v>
      </c>
      <c r="O1948" s="9" t="str">
        <f>VLOOKUP($A1948,'Hospitalisation Details'!$A$1:$U$2344,15,FALSE)</f>
        <v>tier - 1</v>
      </c>
      <c r="P1948" s="9" t="str">
        <f>VLOOKUP($A1948,'Hospitalisation Details'!$A$1:$U$2344,16,FALSE)</f>
        <v>R1013</v>
      </c>
      <c r="Q1948" s="9">
        <f>VLOOKUP($A1948,'Hospitalisation Details'!$A$1:$U$2344,20,FALSE)</f>
        <v>37</v>
      </c>
    </row>
    <row r="1949" spans="1:17" ht="15.75" x14ac:dyDescent="0.25">
      <c r="A1949" s="10" t="s">
        <v>420</v>
      </c>
      <c r="B1949" s="7" t="str">
        <f>VLOOKUP($A1949,'Customer Names'!$A$1:$E$2336,4,FALSE)</f>
        <v xml:space="preserve">  Stephen F</v>
      </c>
      <c r="C1949" s="7">
        <f>VLOOKUP($A1949,'Medical Examinations'!$A$1:$P$2336,2,FALSE)</f>
        <v>20.83</v>
      </c>
      <c r="D1949" s="7">
        <f>VLOOKUP($A1949,'Medical Examinations'!$A$1:$P$2336,3,FALSE)</f>
        <v>5.12</v>
      </c>
      <c r="E1949" s="7" t="str">
        <f>VLOOKUP($A1949,'Medical Examinations'!$A$1:$P$2336,13,FALSE)</f>
        <v>No</v>
      </c>
      <c r="F1949" s="7" t="str">
        <f>VLOOKUP($A1949,'Medical Examinations'!$A$1:$P$2336,5,FALSE)</f>
        <v>No</v>
      </c>
      <c r="G1949" s="7" t="str">
        <f>VLOOKUP($A1949,'Medical Examinations'!$A$1:$P$2336,6,FALSE)</f>
        <v>No</v>
      </c>
      <c r="H1949" s="7" t="str">
        <f>VLOOKUP($A1949,'Medical Examinations'!$A$1:$P$2336,12,FALSE)</f>
        <v>0</v>
      </c>
      <c r="I1949" s="7" t="str">
        <f>VLOOKUP($A1949,'Medical Examinations'!$A$1:$P$2336,14,FALSE)</f>
        <v>No</v>
      </c>
      <c r="J1949" s="7" t="str">
        <f>VLOOKUP($A1949,'Medical Examinations'!$A$1:$P$2336,15,FALSE)</f>
        <v>Normal weight</v>
      </c>
      <c r="K1949" s="7" t="str">
        <f>VLOOKUP($A1949,'Medical Examinations'!$A$1:$P$2336,16,FALSE)</f>
        <v>Normal</v>
      </c>
      <c r="L1949" s="12">
        <f>VLOOKUP($A1949,'Hospitalisation Details'!$A$1:$U$2344,18,FALSE)</f>
        <v>33157</v>
      </c>
      <c r="M1949" s="21">
        <f>VLOOKUP($A1949,'Hospitalisation Details'!$A$1:$U$2344,21,FALSE)</f>
        <v>3606.43</v>
      </c>
      <c r="N1949" s="9" t="str">
        <f>VLOOKUP($A1949,'Hospitalisation Details'!$A$1:$U$2344,14,FALSE)</f>
        <v>tier - 2</v>
      </c>
      <c r="O1949" s="9" t="str">
        <f>VLOOKUP($A1949,'Hospitalisation Details'!$A$1:$U$2344,15,FALSE)</f>
        <v>tier - 1</v>
      </c>
      <c r="P1949" s="9" t="str">
        <f>VLOOKUP($A1949,'Hospitalisation Details'!$A$1:$U$2344,16,FALSE)</f>
        <v>R1013</v>
      </c>
      <c r="Q1949" s="9">
        <f>VLOOKUP($A1949,'Hospitalisation Details'!$A$1:$U$2344,20,FALSE)</f>
        <v>32</v>
      </c>
    </row>
    <row r="1950" spans="1:17" ht="15.75" x14ac:dyDescent="0.25">
      <c r="A1950" s="10" t="s">
        <v>419</v>
      </c>
      <c r="B1950" s="7" t="str">
        <f>VLOOKUP($A1950,'Customer Names'!$A$1:$E$2336,4,FALSE)</f>
        <v xml:space="preserve">  Missy</v>
      </c>
      <c r="C1950" s="7">
        <f>VLOOKUP($A1950,'Medical Examinations'!$A$1:$P$2336,2,FALSE)</f>
        <v>18.920000000000002</v>
      </c>
      <c r="D1950" s="7">
        <f>VLOOKUP($A1950,'Medical Examinations'!$A$1:$P$2336,3,FALSE)</f>
        <v>5.98</v>
      </c>
      <c r="E1950" s="7" t="str">
        <f>VLOOKUP($A1950,'Medical Examinations'!$A$1:$P$2336,13,FALSE)</f>
        <v>Yes</v>
      </c>
      <c r="F1950" s="7" t="str">
        <f>VLOOKUP($A1950,'Medical Examinations'!$A$1:$P$2336,5,FALSE)</f>
        <v>No</v>
      </c>
      <c r="G1950" s="7" t="str">
        <f>VLOOKUP($A1950,'Medical Examinations'!$A$1:$P$2336,6,FALSE)</f>
        <v>No</v>
      </c>
      <c r="H1950" s="7">
        <f>VLOOKUP($A1950,'Medical Examinations'!$A$1:$P$2336,12,FALSE)</f>
        <v>1</v>
      </c>
      <c r="I1950" s="7" t="str">
        <f>VLOOKUP($A1950,'Medical Examinations'!$A$1:$P$2336,14,FALSE)</f>
        <v>No</v>
      </c>
      <c r="J1950" s="7" t="str">
        <f>VLOOKUP($A1950,'Medical Examinations'!$A$1:$P$2336,15,FALSE)</f>
        <v>Normal weight</v>
      </c>
      <c r="K1950" s="7" t="str">
        <f>VLOOKUP($A1950,'Medical Examinations'!$A$1:$P$2336,16,FALSE)</f>
        <v>Prediabetes</v>
      </c>
      <c r="L1950" s="12">
        <f>VLOOKUP($A1950,'Hospitalisation Details'!$A$1:$U$2344,18,FALSE)</f>
        <v>32451</v>
      </c>
      <c r="M1950" s="21">
        <f>VLOOKUP($A1950,'Hospitalisation Details'!$A$1:$U$2344,21,FALSE)</f>
        <v>3603.6</v>
      </c>
      <c r="N1950" s="9" t="str">
        <f>VLOOKUP($A1950,'Hospitalisation Details'!$A$1:$U$2344,14,FALSE)</f>
        <v>tier - 2</v>
      </c>
      <c r="O1950" s="9" t="str">
        <f>VLOOKUP($A1950,'Hospitalisation Details'!$A$1:$U$2344,15,FALSE)</f>
        <v>tier - 1</v>
      </c>
      <c r="P1950" s="9" t="str">
        <f>VLOOKUP($A1950,'Hospitalisation Details'!$A$1:$U$2344,16,FALSE)</f>
        <v>R1013</v>
      </c>
      <c r="Q1950" s="9">
        <f>VLOOKUP($A1950,'Hospitalisation Details'!$A$1:$U$2344,20,FALSE)</f>
        <v>34</v>
      </c>
    </row>
    <row r="1951" spans="1:17" ht="15.75" x14ac:dyDescent="0.25">
      <c r="A1951" s="10" t="s">
        <v>418</v>
      </c>
      <c r="B1951" s="7" t="str">
        <f>VLOOKUP($A1951,'Customer Names'!$A$1:$E$2336,4,FALSE)</f>
        <v xml:space="preserve">  William</v>
      </c>
      <c r="C1951" s="7">
        <f>VLOOKUP($A1951,'Medical Examinations'!$A$1:$P$2336,2,FALSE)</f>
        <v>37.1</v>
      </c>
      <c r="D1951" s="7">
        <f>VLOOKUP($A1951,'Medical Examinations'!$A$1:$P$2336,3,FALSE)</f>
        <v>5.46</v>
      </c>
      <c r="E1951" s="7" t="str">
        <f>VLOOKUP($A1951,'Medical Examinations'!$A$1:$P$2336,13,FALSE)</f>
        <v>No</v>
      </c>
      <c r="F1951" s="7" t="str">
        <f>VLOOKUP($A1951,'Medical Examinations'!$A$1:$P$2336,5,FALSE)</f>
        <v>No</v>
      </c>
      <c r="G1951" s="7" t="str">
        <f>VLOOKUP($A1951,'Medical Examinations'!$A$1:$P$2336,6,FALSE)</f>
        <v>No</v>
      </c>
      <c r="H1951" s="7" t="str">
        <f>VLOOKUP($A1951,'Medical Examinations'!$A$1:$P$2336,12,FALSE)</f>
        <v>0</v>
      </c>
      <c r="I1951" s="7" t="str">
        <f>VLOOKUP($A1951,'Medical Examinations'!$A$1:$P$2336,14,FALSE)</f>
        <v>No</v>
      </c>
      <c r="J1951" s="7" t="str">
        <f>VLOOKUP($A1951,'Medical Examinations'!$A$1:$P$2336,15,FALSE)</f>
        <v>Obesity</v>
      </c>
      <c r="K1951" s="7" t="str">
        <f>VLOOKUP($A1951,'Medical Examinations'!$A$1:$P$2336,16,FALSE)</f>
        <v>Normal</v>
      </c>
      <c r="L1951" s="12">
        <f>VLOOKUP($A1951,'Hospitalisation Details'!$A$1:$U$2344,18,FALSE)</f>
        <v>36384</v>
      </c>
      <c r="M1951" s="21">
        <f>VLOOKUP($A1951,'Hospitalisation Details'!$A$1:$U$2344,21,FALSE)</f>
        <v>3597.6</v>
      </c>
      <c r="N1951" s="9" t="str">
        <f>VLOOKUP($A1951,'Hospitalisation Details'!$A$1:$U$2344,14,FALSE)</f>
        <v>tier - 2</v>
      </c>
      <c r="O1951" s="9" t="str">
        <f>VLOOKUP($A1951,'Hospitalisation Details'!$A$1:$U$2344,15,FALSE)</f>
        <v>tier - 2</v>
      </c>
      <c r="P1951" s="9" t="str">
        <f>VLOOKUP($A1951,'Hospitalisation Details'!$A$1:$U$2344,16,FALSE)</f>
        <v>R1011</v>
      </c>
      <c r="Q1951" s="9">
        <f>VLOOKUP($A1951,'Hospitalisation Details'!$A$1:$U$2344,20,FALSE)</f>
        <v>23</v>
      </c>
    </row>
    <row r="1952" spans="1:17" ht="15.75" x14ac:dyDescent="0.25">
      <c r="A1952" s="10" t="s">
        <v>417</v>
      </c>
      <c r="B1952" s="7" t="str">
        <f>VLOOKUP($A1952,'Customer Names'!$A$1:$E$2336,4,FALSE)</f>
        <v xml:space="preserve">  Lauren M</v>
      </c>
      <c r="C1952" s="7">
        <f>VLOOKUP($A1952,'Medical Examinations'!$A$1:$P$2336,2,FALSE)</f>
        <v>22.515000000000001</v>
      </c>
      <c r="D1952" s="7">
        <f>VLOOKUP($A1952,'Medical Examinations'!$A$1:$P$2336,3,FALSE)</f>
        <v>4.91</v>
      </c>
      <c r="E1952" s="7" t="str">
        <f>VLOOKUP($A1952,'Medical Examinations'!$A$1:$P$2336,13,FALSE)</f>
        <v>Yes</v>
      </c>
      <c r="F1952" s="7" t="str">
        <f>VLOOKUP($A1952,'Medical Examinations'!$A$1:$P$2336,5,FALSE)</f>
        <v>No</v>
      </c>
      <c r="G1952" s="7" t="str">
        <f>VLOOKUP($A1952,'Medical Examinations'!$A$1:$P$2336,6,FALSE)</f>
        <v>Yes</v>
      </c>
      <c r="H1952" s="7">
        <f>VLOOKUP($A1952,'Medical Examinations'!$A$1:$P$2336,12,FALSE)</f>
        <v>1</v>
      </c>
      <c r="I1952" s="7" t="str">
        <f>VLOOKUP($A1952,'Medical Examinations'!$A$1:$P$2336,14,FALSE)</f>
        <v>No</v>
      </c>
      <c r="J1952" s="7" t="str">
        <f>VLOOKUP($A1952,'Medical Examinations'!$A$1:$P$2336,15,FALSE)</f>
        <v>Normal weight</v>
      </c>
      <c r="K1952" s="7" t="str">
        <f>VLOOKUP($A1952,'Medical Examinations'!$A$1:$P$2336,16,FALSE)</f>
        <v>Normal</v>
      </c>
      <c r="L1952" s="12">
        <f>VLOOKUP($A1952,'Hospitalisation Details'!$A$1:$U$2344,18,FALSE)</f>
        <v>35738</v>
      </c>
      <c r="M1952" s="21">
        <f>VLOOKUP($A1952,'Hospitalisation Details'!$A$1:$U$2344,21,FALSE)</f>
        <v>3594.17</v>
      </c>
      <c r="N1952" s="9" t="str">
        <f>VLOOKUP($A1952,'Hospitalisation Details'!$A$1:$U$2344,14,FALSE)</f>
        <v>tier - 2</v>
      </c>
      <c r="O1952" s="9" t="str">
        <f>VLOOKUP($A1952,'Hospitalisation Details'!$A$1:$U$2344,15,FALSE)</f>
        <v>tier - 2</v>
      </c>
      <c r="P1952" s="9" t="str">
        <f>VLOOKUP($A1952,'Hospitalisation Details'!$A$1:$U$2344,16,FALSE)</f>
        <v>R1012</v>
      </c>
      <c r="Q1952" s="9">
        <f>VLOOKUP($A1952,'Hospitalisation Details'!$A$1:$U$2344,20,FALSE)</f>
        <v>25</v>
      </c>
    </row>
    <row r="1953" spans="1:17" ht="15.75" x14ac:dyDescent="0.25">
      <c r="A1953" s="10" t="s">
        <v>416</v>
      </c>
      <c r="B1953" s="7" t="str">
        <f>VLOOKUP($A1953,'Customer Names'!$A$1:$E$2336,4,FALSE)</f>
        <v xml:space="preserve">  Apolo U</v>
      </c>
      <c r="C1953" s="7">
        <f>VLOOKUP($A1953,'Medical Examinations'!$A$1:$P$2336,2,FALSE)</f>
        <v>32.700000000000003</v>
      </c>
      <c r="D1953" s="7">
        <f>VLOOKUP($A1953,'Medical Examinations'!$A$1:$P$2336,3,FALSE)</f>
        <v>4.66</v>
      </c>
      <c r="E1953" s="7" t="str">
        <f>VLOOKUP($A1953,'Medical Examinations'!$A$1:$P$2336,13,FALSE)</f>
        <v>No</v>
      </c>
      <c r="F1953" s="7" t="str">
        <f>VLOOKUP($A1953,'Medical Examinations'!$A$1:$P$2336,5,FALSE)</f>
        <v>No</v>
      </c>
      <c r="G1953" s="7" t="str">
        <f>VLOOKUP($A1953,'Medical Examinations'!$A$1:$P$2336,6,FALSE)</f>
        <v>No</v>
      </c>
      <c r="H1953" s="7" t="str">
        <f>VLOOKUP($A1953,'Medical Examinations'!$A$1:$P$2336,12,FALSE)</f>
        <v>0</v>
      </c>
      <c r="I1953" s="7" t="str">
        <f>VLOOKUP($A1953,'Medical Examinations'!$A$1:$P$2336,14,FALSE)</f>
        <v>No</v>
      </c>
      <c r="J1953" s="7" t="str">
        <f>VLOOKUP($A1953,'Medical Examinations'!$A$1:$P$2336,15,FALSE)</f>
        <v>Obesity</v>
      </c>
      <c r="K1953" s="7" t="str">
        <f>VLOOKUP($A1953,'Medical Examinations'!$A$1:$P$2336,16,FALSE)</f>
        <v>Normal</v>
      </c>
      <c r="L1953" s="12">
        <f>VLOOKUP($A1953,'Hospitalisation Details'!$A$1:$U$2344,18,FALSE)</f>
        <v>36317</v>
      </c>
      <c r="M1953" s="21">
        <f>VLOOKUP($A1953,'Hospitalisation Details'!$A$1:$U$2344,21,FALSE)</f>
        <v>3591.48</v>
      </c>
      <c r="N1953" s="9" t="str">
        <f>VLOOKUP($A1953,'Hospitalisation Details'!$A$1:$U$2344,14,FALSE)</f>
        <v>tier - 2</v>
      </c>
      <c r="O1953" s="9" t="str">
        <f>VLOOKUP($A1953,'Hospitalisation Details'!$A$1:$U$2344,15,FALSE)</f>
        <v>tier - 3</v>
      </c>
      <c r="P1953" s="9" t="str">
        <f>VLOOKUP($A1953,'Hospitalisation Details'!$A$1:$U$2344,16,FALSE)</f>
        <v>R1011</v>
      </c>
      <c r="Q1953" s="9">
        <f>VLOOKUP($A1953,'Hospitalisation Details'!$A$1:$U$2344,20,FALSE)</f>
        <v>24</v>
      </c>
    </row>
    <row r="1954" spans="1:17" ht="15.75" x14ac:dyDescent="0.25">
      <c r="A1954" s="10" t="s">
        <v>415</v>
      </c>
      <c r="B1954" s="7" t="str">
        <f>VLOOKUP($A1954,'Customer Names'!$A$1:$E$2336,4,FALSE)</f>
        <v xml:space="preserve">  Alfons</v>
      </c>
      <c r="C1954" s="7">
        <f>VLOOKUP($A1954,'Medical Examinations'!$A$1:$P$2336,2,FALSE)</f>
        <v>17.75</v>
      </c>
      <c r="D1954" s="7">
        <f>VLOOKUP($A1954,'Medical Examinations'!$A$1:$P$2336,3,FALSE)</f>
        <v>6.8</v>
      </c>
      <c r="E1954" s="7" t="str">
        <f>VLOOKUP($A1954,'Medical Examinations'!$A$1:$P$2336,13,FALSE)</f>
        <v>Yes</v>
      </c>
      <c r="F1954" s="7" t="str">
        <f>VLOOKUP($A1954,'Medical Examinations'!$A$1:$P$2336,5,FALSE)</f>
        <v>No</v>
      </c>
      <c r="G1954" s="7" t="str">
        <f>VLOOKUP($A1954,'Medical Examinations'!$A$1:$P$2336,6,FALSE)</f>
        <v>No</v>
      </c>
      <c r="H1954" s="7">
        <f>VLOOKUP($A1954,'Medical Examinations'!$A$1:$P$2336,12,FALSE)</f>
        <v>1</v>
      </c>
      <c r="I1954" s="7" t="str">
        <f>VLOOKUP($A1954,'Medical Examinations'!$A$1:$P$2336,14,FALSE)</f>
        <v>No</v>
      </c>
      <c r="J1954" s="7" t="str">
        <f>VLOOKUP($A1954,'Medical Examinations'!$A$1:$P$2336,15,FALSE)</f>
        <v>Underweight</v>
      </c>
      <c r="K1954" s="7" t="str">
        <f>VLOOKUP($A1954,'Medical Examinations'!$A$1:$P$2336,16,FALSE)</f>
        <v>Diabetes</v>
      </c>
      <c r="L1954" s="12">
        <f>VLOOKUP($A1954,'Hospitalisation Details'!$A$1:$U$2344,18,FALSE)</f>
        <v>31773</v>
      </c>
      <c r="M1954" s="21">
        <f>VLOOKUP($A1954,'Hospitalisation Details'!$A$1:$U$2344,21,FALSE)</f>
        <v>3589.14</v>
      </c>
      <c r="N1954" s="9" t="str">
        <f>VLOOKUP($A1954,'Hospitalisation Details'!$A$1:$U$2344,14,FALSE)</f>
        <v>tier - 2</v>
      </c>
      <c r="O1954" s="9" t="str">
        <f>VLOOKUP($A1954,'Hospitalisation Details'!$A$1:$U$2344,15,FALSE)</f>
        <v>tier - 2</v>
      </c>
      <c r="P1954" s="9" t="str">
        <f>VLOOKUP($A1954,'Hospitalisation Details'!$A$1:$U$2344,16,FALSE)</f>
        <v>R1013</v>
      </c>
      <c r="Q1954" s="9">
        <f>VLOOKUP($A1954,'Hospitalisation Details'!$A$1:$U$2344,20,FALSE)</f>
        <v>36</v>
      </c>
    </row>
    <row r="1955" spans="1:17" ht="15.75" x14ac:dyDescent="0.25">
      <c r="A1955" s="10" t="s">
        <v>414</v>
      </c>
      <c r="B1955" s="7" t="str">
        <f>VLOOKUP($A1955,'Customer Names'!$A$1:$E$2336,4,FALSE)</f>
        <v xml:space="preserve">  Amber</v>
      </c>
      <c r="C1955" s="7">
        <f>VLOOKUP($A1955,'Medical Examinations'!$A$1:$P$2336,2,FALSE)</f>
        <v>33.630000000000003</v>
      </c>
      <c r="D1955" s="7">
        <f>VLOOKUP($A1955,'Medical Examinations'!$A$1:$P$2336,3,FALSE)</f>
        <v>4.47</v>
      </c>
      <c r="E1955" s="7" t="str">
        <f>VLOOKUP($A1955,'Medical Examinations'!$A$1:$P$2336,13,FALSE)</f>
        <v>Yes</v>
      </c>
      <c r="F1955" s="7" t="str">
        <f>VLOOKUP($A1955,'Medical Examinations'!$A$1:$P$2336,5,FALSE)</f>
        <v>No</v>
      </c>
      <c r="G1955" s="7" t="str">
        <f>VLOOKUP($A1955,'Medical Examinations'!$A$1:$P$2336,6,FALSE)</f>
        <v>No</v>
      </c>
      <c r="H1955" s="7" t="str">
        <f>VLOOKUP($A1955,'Medical Examinations'!$A$1:$P$2336,12,FALSE)</f>
        <v>0</v>
      </c>
      <c r="I1955" s="7" t="str">
        <f>VLOOKUP($A1955,'Medical Examinations'!$A$1:$P$2336,14,FALSE)</f>
        <v>No</v>
      </c>
      <c r="J1955" s="7" t="str">
        <f>VLOOKUP($A1955,'Medical Examinations'!$A$1:$P$2336,15,FALSE)</f>
        <v>Obesity</v>
      </c>
      <c r="K1955" s="7" t="str">
        <f>VLOOKUP($A1955,'Medical Examinations'!$A$1:$P$2336,16,FALSE)</f>
        <v>Normal</v>
      </c>
      <c r="L1955" s="12">
        <f>VLOOKUP($A1955,'Hospitalisation Details'!$A$1:$U$2344,18,FALSE)</f>
        <v>37206</v>
      </c>
      <c r="M1955" s="21">
        <f>VLOOKUP($A1955,'Hospitalisation Details'!$A$1:$U$2344,21,FALSE)</f>
        <v>3579.83</v>
      </c>
      <c r="N1955" s="9" t="str">
        <f>VLOOKUP($A1955,'Hospitalisation Details'!$A$1:$U$2344,14,FALSE)</f>
        <v>tier - 2</v>
      </c>
      <c r="O1955" s="9" t="str">
        <f>VLOOKUP($A1955,'Hospitalisation Details'!$A$1:$U$2344,15,FALSE)</f>
        <v>tier - 2</v>
      </c>
      <c r="P1955" s="9" t="str">
        <f>VLOOKUP($A1955,'Hospitalisation Details'!$A$1:$U$2344,16,FALSE)</f>
        <v>R1012</v>
      </c>
      <c r="Q1955" s="9">
        <f>VLOOKUP($A1955,'Hospitalisation Details'!$A$1:$U$2344,20,FALSE)</f>
        <v>21</v>
      </c>
    </row>
    <row r="1956" spans="1:17" ht="15.75" x14ac:dyDescent="0.25">
      <c r="A1956" s="10" t="s">
        <v>413</v>
      </c>
      <c r="B1956" s="7" t="str">
        <f>VLOOKUP($A1956,'Customer Names'!$A$1:$E$2336,4,FALSE)</f>
        <v xml:space="preserve">  Leah C</v>
      </c>
      <c r="C1956" s="7">
        <f>VLOOKUP($A1956,'Medical Examinations'!$A$1:$P$2336,2,FALSE)</f>
        <v>34.799999999999997</v>
      </c>
      <c r="D1956" s="7">
        <f>VLOOKUP($A1956,'Medical Examinations'!$A$1:$P$2336,3,FALSE)</f>
        <v>4.08</v>
      </c>
      <c r="E1956" s="7" t="str">
        <f>VLOOKUP($A1956,'Medical Examinations'!$A$1:$P$2336,13,FALSE)</f>
        <v>Yes</v>
      </c>
      <c r="F1956" s="7" t="str">
        <f>VLOOKUP($A1956,'Medical Examinations'!$A$1:$P$2336,5,FALSE)</f>
        <v>No</v>
      </c>
      <c r="G1956" s="7" t="str">
        <f>VLOOKUP($A1956,'Medical Examinations'!$A$1:$P$2336,6,FALSE)</f>
        <v>No</v>
      </c>
      <c r="H1956" s="7">
        <f>VLOOKUP($A1956,'Medical Examinations'!$A$1:$P$2336,12,FALSE)</f>
        <v>1</v>
      </c>
      <c r="I1956" s="7" t="str">
        <f>VLOOKUP($A1956,'Medical Examinations'!$A$1:$P$2336,14,FALSE)</f>
        <v>No</v>
      </c>
      <c r="J1956" s="7" t="str">
        <f>VLOOKUP($A1956,'Medical Examinations'!$A$1:$P$2336,15,FALSE)</f>
        <v>Obesity</v>
      </c>
      <c r="K1956" s="7" t="str">
        <f>VLOOKUP($A1956,'Medical Examinations'!$A$1:$P$2336,16,FALSE)</f>
        <v>Normal</v>
      </c>
      <c r="L1956" s="12">
        <f>VLOOKUP($A1956,'Hospitalisation Details'!$A$1:$U$2344,18,FALSE)</f>
        <v>34934</v>
      </c>
      <c r="M1956" s="21">
        <f>VLOOKUP($A1956,'Hospitalisation Details'!$A$1:$U$2344,21,FALSE)</f>
        <v>3578</v>
      </c>
      <c r="N1956" s="9" t="str">
        <f>VLOOKUP($A1956,'Hospitalisation Details'!$A$1:$U$2344,14,FALSE)</f>
        <v>tier - 2</v>
      </c>
      <c r="O1956" s="9" t="str">
        <f>VLOOKUP($A1956,'Hospitalisation Details'!$A$1:$U$2344,15,FALSE)</f>
        <v>tier - 3</v>
      </c>
      <c r="P1956" s="9" t="str">
        <f>VLOOKUP($A1956,'Hospitalisation Details'!$A$1:$U$2344,16,FALSE)</f>
        <v>R1011</v>
      </c>
      <c r="Q1956" s="9">
        <f>VLOOKUP($A1956,'Hospitalisation Details'!$A$1:$U$2344,20,FALSE)</f>
        <v>27</v>
      </c>
    </row>
    <row r="1957" spans="1:17" ht="15.75" x14ac:dyDescent="0.25">
      <c r="A1957" s="10" t="s">
        <v>412</v>
      </c>
      <c r="B1957" s="7" t="str">
        <f>VLOOKUP($A1957,'Customer Names'!$A$1:$E$2336,4,FALSE)</f>
        <v xml:space="preserve">  Lilia</v>
      </c>
      <c r="C1957" s="7">
        <f>VLOOKUP($A1957,'Medical Examinations'!$A$1:$P$2336,2,FALSE)</f>
        <v>16.809999999999999</v>
      </c>
      <c r="D1957" s="7">
        <f>VLOOKUP($A1957,'Medical Examinations'!$A$1:$P$2336,3,FALSE)</f>
        <v>5.51</v>
      </c>
      <c r="E1957" s="7" t="str">
        <f>VLOOKUP($A1957,'Medical Examinations'!$A$1:$P$2336,13,FALSE)</f>
        <v>Yes</v>
      </c>
      <c r="F1957" s="7" t="str">
        <f>VLOOKUP($A1957,'Medical Examinations'!$A$1:$P$2336,5,FALSE)</f>
        <v>No</v>
      </c>
      <c r="G1957" s="7" t="str">
        <f>VLOOKUP($A1957,'Medical Examinations'!$A$1:$P$2336,6,FALSE)</f>
        <v>No</v>
      </c>
      <c r="H1957" s="7">
        <f>VLOOKUP($A1957,'Medical Examinations'!$A$1:$P$2336,12,FALSE)</f>
        <v>1</v>
      </c>
      <c r="I1957" s="7" t="str">
        <f>VLOOKUP($A1957,'Medical Examinations'!$A$1:$P$2336,14,FALSE)</f>
        <v>No</v>
      </c>
      <c r="J1957" s="7" t="str">
        <f>VLOOKUP($A1957,'Medical Examinations'!$A$1:$P$2336,15,FALSE)</f>
        <v>Underweight</v>
      </c>
      <c r="K1957" s="7" t="str">
        <f>VLOOKUP($A1957,'Medical Examinations'!$A$1:$P$2336,16,FALSE)</f>
        <v>Normal</v>
      </c>
      <c r="L1957" s="12">
        <f>VLOOKUP($A1957,'Hospitalisation Details'!$A$1:$U$2344,18,FALSE)</f>
        <v>32373</v>
      </c>
      <c r="M1957" s="21">
        <f>VLOOKUP($A1957,'Hospitalisation Details'!$A$1:$U$2344,21,FALSE)</f>
        <v>3569.96</v>
      </c>
      <c r="N1957" s="9" t="str">
        <f>VLOOKUP($A1957,'Hospitalisation Details'!$A$1:$U$2344,14,FALSE)</f>
        <v>tier - 2</v>
      </c>
      <c r="O1957" s="9" t="str">
        <f>VLOOKUP($A1957,'Hospitalisation Details'!$A$1:$U$2344,15,FALSE)</f>
        <v>tier - 1</v>
      </c>
      <c r="P1957" s="9" t="str">
        <f>VLOOKUP($A1957,'Hospitalisation Details'!$A$1:$U$2344,16,FALSE)</f>
        <v>R1012</v>
      </c>
      <c r="Q1957" s="9">
        <f>VLOOKUP($A1957,'Hospitalisation Details'!$A$1:$U$2344,20,FALSE)</f>
        <v>34</v>
      </c>
    </row>
    <row r="1958" spans="1:17" ht="15.75" x14ac:dyDescent="0.25">
      <c r="A1958" s="10" t="s">
        <v>411</v>
      </c>
      <c r="B1958" s="7" t="str">
        <f>VLOOKUP($A1958,'Customer Names'!$A$1:$E$2336,4,FALSE)</f>
        <v xml:space="preserve">  Danny</v>
      </c>
      <c r="C1958" s="7">
        <f>VLOOKUP($A1958,'Medical Examinations'!$A$1:$P$2336,2,FALSE)</f>
        <v>16.690000000000001</v>
      </c>
      <c r="D1958" s="7">
        <f>VLOOKUP($A1958,'Medical Examinations'!$A$1:$P$2336,3,FALSE)</f>
        <v>8.4</v>
      </c>
      <c r="E1958" s="7" t="str">
        <f>VLOOKUP($A1958,'Medical Examinations'!$A$1:$P$2336,13,FALSE)</f>
        <v>Yes</v>
      </c>
      <c r="F1958" s="7" t="str">
        <f>VLOOKUP($A1958,'Medical Examinations'!$A$1:$P$2336,5,FALSE)</f>
        <v>No</v>
      </c>
      <c r="G1958" s="7" t="str">
        <f>VLOOKUP($A1958,'Medical Examinations'!$A$1:$P$2336,6,FALSE)</f>
        <v>No</v>
      </c>
      <c r="H1958" s="7" t="str">
        <f>VLOOKUP($A1958,'Medical Examinations'!$A$1:$P$2336,12,FALSE)</f>
        <v>0</v>
      </c>
      <c r="I1958" s="7" t="str">
        <f>VLOOKUP($A1958,'Medical Examinations'!$A$1:$P$2336,14,FALSE)</f>
        <v>No</v>
      </c>
      <c r="J1958" s="7" t="str">
        <f>VLOOKUP($A1958,'Medical Examinations'!$A$1:$P$2336,15,FALSE)</f>
        <v>Underweight</v>
      </c>
      <c r="K1958" s="7" t="str">
        <f>VLOOKUP($A1958,'Medical Examinations'!$A$1:$P$2336,16,FALSE)</f>
        <v>Diabetes</v>
      </c>
      <c r="L1958" s="12">
        <f>VLOOKUP($A1958,'Hospitalisation Details'!$A$1:$U$2344,18,FALSE)</f>
        <v>29869</v>
      </c>
      <c r="M1958" s="21">
        <f>VLOOKUP($A1958,'Hospitalisation Details'!$A$1:$U$2344,21,FALSE)</f>
        <v>3562.87</v>
      </c>
      <c r="N1958" s="9" t="str">
        <f>VLOOKUP($A1958,'Hospitalisation Details'!$A$1:$U$2344,14,FALSE)</f>
        <v>tier - 2</v>
      </c>
      <c r="O1958" s="9" t="str">
        <f>VLOOKUP($A1958,'Hospitalisation Details'!$A$1:$U$2344,15,FALSE)</f>
        <v>tier - 1</v>
      </c>
      <c r="P1958" s="9" t="str">
        <f>VLOOKUP($A1958,'Hospitalisation Details'!$A$1:$U$2344,16,FALSE)</f>
        <v>R1013</v>
      </c>
      <c r="Q1958" s="9">
        <f>VLOOKUP($A1958,'Hospitalisation Details'!$A$1:$U$2344,20,FALSE)</f>
        <v>41</v>
      </c>
    </row>
    <row r="1959" spans="1:17" ht="15.75" x14ac:dyDescent="0.25">
      <c r="A1959" s="10" t="s">
        <v>410</v>
      </c>
      <c r="B1959" s="7" t="str">
        <f>VLOOKUP($A1959,'Customer Names'!$A$1:$E$2336,4,FALSE)</f>
        <v xml:space="preserve">  Lauren</v>
      </c>
      <c r="C1959" s="7">
        <f>VLOOKUP($A1959,'Medical Examinations'!$A$1:$P$2336,2,FALSE)</f>
        <v>23.21</v>
      </c>
      <c r="D1959" s="7">
        <f>VLOOKUP($A1959,'Medical Examinations'!$A$1:$P$2336,3,FALSE)</f>
        <v>5.14</v>
      </c>
      <c r="E1959" s="7" t="str">
        <f>VLOOKUP($A1959,'Medical Examinations'!$A$1:$P$2336,13,FALSE)</f>
        <v>Yes</v>
      </c>
      <c r="F1959" s="7" t="str">
        <f>VLOOKUP($A1959,'Medical Examinations'!$A$1:$P$2336,5,FALSE)</f>
        <v>No</v>
      </c>
      <c r="G1959" s="7" t="str">
        <f>VLOOKUP($A1959,'Medical Examinations'!$A$1:$P$2336,6,FALSE)</f>
        <v>No</v>
      </c>
      <c r="H1959" s="7">
        <f>VLOOKUP($A1959,'Medical Examinations'!$A$1:$P$2336,12,FALSE)</f>
        <v>1</v>
      </c>
      <c r="I1959" s="7" t="str">
        <f>VLOOKUP($A1959,'Medical Examinations'!$A$1:$P$2336,14,FALSE)</f>
        <v>No</v>
      </c>
      <c r="J1959" s="7" t="str">
        <f>VLOOKUP($A1959,'Medical Examinations'!$A$1:$P$2336,15,FALSE)</f>
        <v>Normal weight</v>
      </c>
      <c r="K1959" s="7" t="str">
        <f>VLOOKUP($A1959,'Medical Examinations'!$A$1:$P$2336,16,FALSE)</f>
        <v>Normal</v>
      </c>
      <c r="L1959" s="12">
        <f>VLOOKUP($A1959,'Hospitalisation Details'!$A$1:$U$2344,18,FALSE)</f>
        <v>34866</v>
      </c>
      <c r="M1959" s="21">
        <f>VLOOKUP($A1959,'Hospitalisation Details'!$A$1:$U$2344,21,FALSE)</f>
        <v>3561.89</v>
      </c>
      <c r="N1959" s="9" t="str">
        <f>VLOOKUP($A1959,'Hospitalisation Details'!$A$1:$U$2344,14,FALSE)</f>
        <v>tier - 2</v>
      </c>
      <c r="O1959" s="9" t="str">
        <f>VLOOKUP($A1959,'Hospitalisation Details'!$A$1:$U$2344,15,FALSE)</f>
        <v>tier - 1</v>
      </c>
      <c r="P1959" s="9" t="str">
        <f>VLOOKUP($A1959,'Hospitalisation Details'!$A$1:$U$2344,16,FALSE)</f>
        <v>R1013</v>
      </c>
      <c r="Q1959" s="9">
        <f>VLOOKUP($A1959,'Hospitalisation Details'!$A$1:$U$2344,20,FALSE)</f>
        <v>27</v>
      </c>
    </row>
    <row r="1960" spans="1:17" ht="15.75" x14ac:dyDescent="0.25">
      <c r="A1960" s="10" t="s">
        <v>409</v>
      </c>
      <c r="B1960" s="7" t="str">
        <f>VLOOKUP($A1960,'Customer Names'!$A$1:$E$2336,4,FALSE)</f>
        <v xml:space="preserve">  Courtney</v>
      </c>
      <c r="C1960" s="7">
        <f>VLOOKUP($A1960,'Medical Examinations'!$A$1:$P$2336,2,FALSE)</f>
        <v>25.175000000000001</v>
      </c>
      <c r="D1960" s="7">
        <f>VLOOKUP($A1960,'Medical Examinations'!$A$1:$P$2336,3,FALSE)</f>
        <v>5.21</v>
      </c>
      <c r="E1960" s="7" t="str">
        <f>VLOOKUP($A1960,'Medical Examinations'!$A$1:$P$2336,13,FALSE)</f>
        <v>Yes</v>
      </c>
      <c r="F1960" s="7" t="str">
        <f>VLOOKUP($A1960,'Medical Examinations'!$A$1:$P$2336,5,FALSE)</f>
        <v>No</v>
      </c>
      <c r="G1960" s="7" t="str">
        <f>VLOOKUP($A1960,'Medical Examinations'!$A$1:$P$2336,6,FALSE)</f>
        <v>No</v>
      </c>
      <c r="H1960" s="7">
        <f>VLOOKUP($A1960,'Medical Examinations'!$A$1:$P$2336,12,FALSE)</f>
        <v>1</v>
      </c>
      <c r="I1960" s="7" t="str">
        <f>VLOOKUP($A1960,'Medical Examinations'!$A$1:$P$2336,14,FALSE)</f>
        <v>No</v>
      </c>
      <c r="J1960" s="7" t="str">
        <f>VLOOKUP($A1960,'Medical Examinations'!$A$1:$P$2336,15,FALSE)</f>
        <v>Over weight</v>
      </c>
      <c r="K1960" s="7" t="str">
        <f>VLOOKUP($A1960,'Medical Examinations'!$A$1:$P$2336,16,FALSE)</f>
        <v>Normal</v>
      </c>
      <c r="L1960" s="12">
        <f>VLOOKUP($A1960,'Hospitalisation Details'!$A$1:$U$2344,18,FALSE)</f>
        <v>34981</v>
      </c>
      <c r="M1960" s="21">
        <f>VLOOKUP($A1960,'Hospitalisation Details'!$A$1:$U$2344,21,FALSE)</f>
        <v>3558.62</v>
      </c>
      <c r="N1960" s="9" t="str">
        <f>VLOOKUP($A1960,'Hospitalisation Details'!$A$1:$U$2344,14,FALSE)</f>
        <v>tier - 2</v>
      </c>
      <c r="O1960" s="9" t="str">
        <f>VLOOKUP($A1960,'Hospitalisation Details'!$A$1:$U$2344,15,FALSE)</f>
        <v>tier - 3</v>
      </c>
      <c r="P1960" s="9" t="str">
        <f>VLOOKUP($A1960,'Hospitalisation Details'!$A$1:$U$2344,16,FALSE)</f>
        <v>R1024</v>
      </c>
      <c r="Q1960" s="9">
        <f>VLOOKUP($A1960,'Hospitalisation Details'!$A$1:$U$2344,20,FALSE)</f>
        <v>27</v>
      </c>
    </row>
    <row r="1961" spans="1:17" ht="15.75" x14ac:dyDescent="0.25">
      <c r="A1961" s="10" t="s">
        <v>408</v>
      </c>
      <c r="B1961" s="7" t="str">
        <f>VLOOKUP($A1961,'Customer Names'!$A$1:$E$2336,4,FALSE)</f>
        <v xml:space="preserve">  Elizabeth</v>
      </c>
      <c r="C1961" s="7">
        <f>VLOOKUP($A1961,'Medical Examinations'!$A$1:$P$2336,2,FALSE)</f>
        <v>34.770000000000003</v>
      </c>
      <c r="D1961" s="7">
        <f>VLOOKUP($A1961,'Medical Examinations'!$A$1:$P$2336,3,FALSE)</f>
        <v>6.23</v>
      </c>
      <c r="E1961" s="7" t="str">
        <f>VLOOKUP($A1961,'Medical Examinations'!$A$1:$P$2336,13,FALSE)</f>
        <v>No</v>
      </c>
      <c r="F1961" s="7" t="str">
        <f>VLOOKUP($A1961,'Medical Examinations'!$A$1:$P$2336,5,FALSE)</f>
        <v>No</v>
      </c>
      <c r="G1961" s="7" t="str">
        <f>VLOOKUP($A1961,'Medical Examinations'!$A$1:$P$2336,6,FALSE)</f>
        <v>No</v>
      </c>
      <c r="H1961" s="7" t="str">
        <f>VLOOKUP($A1961,'Medical Examinations'!$A$1:$P$2336,12,FALSE)</f>
        <v>0</v>
      </c>
      <c r="I1961" s="7" t="str">
        <f>VLOOKUP($A1961,'Medical Examinations'!$A$1:$P$2336,14,FALSE)</f>
        <v>No</v>
      </c>
      <c r="J1961" s="7" t="str">
        <f>VLOOKUP($A1961,'Medical Examinations'!$A$1:$P$2336,15,FALSE)</f>
        <v>Obesity</v>
      </c>
      <c r="K1961" s="7" t="str">
        <f>VLOOKUP($A1961,'Medical Examinations'!$A$1:$P$2336,16,FALSE)</f>
        <v>Prediabetes</v>
      </c>
      <c r="L1961" s="12">
        <f>VLOOKUP($A1961,'Hospitalisation Details'!$A$1:$U$2344,18,FALSE)</f>
        <v>34601</v>
      </c>
      <c r="M1961" s="21">
        <f>VLOOKUP($A1961,'Hospitalisation Details'!$A$1:$U$2344,21,FALSE)</f>
        <v>3556.92</v>
      </c>
      <c r="N1961" s="9" t="str">
        <f>VLOOKUP($A1961,'Hospitalisation Details'!$A$1:$U$2344,14,FALSE)</f>
        <v>tier - 2</v>
      </c>
      <c r="O1961" s="9" t="str">
        <f>VLOOKUP($A1961,'Hospitalisation Details'!$A$1:$U$2344,15,FALSE)</f>
        <v>tier - 3</v>
      </c>
      <c r="P1961" s="9" t="str">
        <f>VLOOKUP($A1961,'Hospitalisation Details'!$A$1:$U$2344,16,FALSE)</f>
        <v>R1012</v>
      </c>
      <c r="Q1961" s="9">
        <f>VLOOKUP($A1961,'Hospitalisation Details'!$A$1:$U$2344,20,FALSE)</f>
        <v>28</v>
      </c>
    </row>
    <row r="1962" spans="1:17" ht="15.75" x14ac:dyDescent="0.25">
      <c r="A1962" s="10" t="s">
        <v>407</v>
      </c>
      <c r="B1962" s="7" t="str">
        <f>VLOOKUP($A1962,'Customer Names'!$A$1:$E$2336,4,FALSE)</f>
        <v xml:space="preserve">  Satomi</v>
      </c>
      <c r="C1962" s="7">
        <f>VLOOKUP($A1962,'Medical Examinations'!$A$1:$P$2336,2,FALSE)</f>
        <v>27.7</v>
      </c>
      <c r="D1962" s="7">
        <f>VLOOKUP($A1962,'Medical Examinations'!$A$1:$P$2336,3,FALSE)</f>
        <v>5.6</v>
      </c>
      <c r="E1962" s="7" t="str">
        <f>VLOOKUP($A1962,'Medical Examinations'!$A$1:$P$2336,13,FALSE)</f>
        <v>No</v>
      </c>
      <c r="F1962" s="7" t="str">
        <f>VLOOKUP($A1962,'Medical Examinations'!$A$1:$P$2336,5,FALSE)</f>
        <v>No</v>
      </c>
      <c r="G1962" s="7" t="str">
        <f>VLOOKUP($A1962,'Medical Examinations'!$A$1:$P$2336,6,FALSE)</f>
        <v>No</v>
      </c>
      <c r="H1962" s="7">
        <f>VLOOKUP($A1962,'Medical Examinations'!$A$1:$P$2336,12,FALSE)</f>
        <v>1</v>
      </c>
      <c r="I1962" s="7" t="str">
        <f>VLOOKUP($A1962,'Medical Examinations'!$A$1:$P$2336,14,FALSE)</f>
        <v>No</v>
      </c>
      <c r="J1962" s="7" t="str">
        <f>VLOOKUP($A1962,'Medical Examinations'!$A$1:$P$2336,15,FALSE)</f>
        <v>Over weight</v>
      </c>
      <c r="K1962" s="7" t="str">
        <f>VLOOKUP($A1962,'Medical Examinations'!$A$1:$P$2336,16,FALSE)</f>
        <v>Normal</v>
      </c>
      <c r="L1962" s="12">
        <f>VLOOKUP($A1962,'Hospitalisation Details'!$A$1:$U$2344,18,FALSE)</f>
        <v>33960</v>
      </c>
      <c r="M1962" s="21">
        <f>VLOOKUP($A1962,'Hospitalisation Details'!$A$1:$U$2344,21,FALSE)</f>
        <v>3554.2</v>
      </c>
      <c r="N1962" s="9" t="str">
        <f>VLOOKUP($A1962,'Hospitalisation Details'!$A$1:$U$2344,14,FALSE)</f>
        <v>tier - 2</v>
      </c>
      <c r="O1962" s="9" t="str">
        <f>VLOOKUP($A1962,'Hospitalisation Details'!$A$1:$U$2344,15,FALSE)</f>
        <v>tier - 3</v>
      </c>
      <c r="P1962" s="9" t="str">
        <f>VLOOKUP($A1962,'Hospitalisation Details'!$A$1:$U$2344,16,FALSE)</f>
        <v>R1011</v>
      </c>
      <c r="Q1962" s="9">
        <f>VLOOKUP($A1962,'Hospitalisation Details'!$A$1:$U$2344,20,FALSE)</f>
        <v>30</v>
      </c>
    </row>
    <row r="1963" spans="1:17" ht="15.75" x14ac:dyDescent="0.25">
      <c r="A1963" s="10" t="s">
        <v>406</v>
      </c>
      <c r="B1963" s="7" t="str">
        <f>VLOOKUP($A1963,'Customer Names'!$A$1:$E$2336,4,FALSE)</f>
        <v xml:space="preserve">  Matthew D</v>
      </c>
      <c r="C1963" s="7">
        <f>VLOOKUP($A1963,'Medical Examinations'!$A$1:$P$2336,2,FALSE)</f>
        <v>19.12</v>
      </c>
      <c r="D1963" s="7">
        <f>VLOOKUP($A1963,'Medical Examinations'!$A$1:$P$2336,3,FALSE)</f>
        <v>4.72</v>
      </c>
      <c r="E1963" s="7" t="str">
        <f>VLOOKUP($A1963,'Medical Examinations'!$A$1:$P$2336,13,FALSE)</f>
        <v>Yes</v>
      </c>
      <c r="F1963" s="7" t="str">
        <f>VLOOKUP($A1963,'Medical Examinations'!$A$1:$P$2336,5,FALSE)</f>
        <v>No</v>
      </c>
      <c r="G1963" s="7" t="str">
        <f>VLOOKUP($A1963,'Medical Examinations'!$A$1:$P$2336,6,FALSE)</f>
        <v>No</v>
      </c>
      <c r="H1963" s="7">
        <f>VLOOKUP($A1963,'Medical Examinations'!$A$1:$P$2336,12,FALSE)</f>
        <v>1</v>
      </c>
      <c r="I1963" s="7" t="str">
        <f>VLOOKUP($A1963,'Medical Examinations'!$A$1:$P$2336,14,FALSE)</f>
        <v>No</v>
      </c>
      <c r="J1963" s="7" t="str">
        <f>VLOOKUP($A1963,'Medical Examinations'!$A$1:$P$2336,15,FALSE)</f>
        <v>Normal weight</v>
      </c>
      <c r="K1963" s="7" t="str">
        <f>VLOOKUP($A1963,'Medical Examinations'!$A$1:$P$2336,16,FALSE)</f>
        <v>Normal</v>
      </c>
      <c r="L1963" s="12">
        <f>VLOOKUP($A1963,'Hospitalisation Details'!$A$1:$U$2344,18,FALSE)</f>
        <v>32431</v>
      </c>
      <c r="M1963" s="21">
        <f>VLOOKUP($A1963,'Hospitalisation Details'!$A$1:$U$2344,21,FALSE)</f>
        <v>3540.12</v>
      </c>
      <c r="N1963" s="9" t="str">
        <f>VLOOKUP($A1963,'Hospitalisation Details'!$A$1:$U$2344,14,FALSE)</f>
        <v>tier - 2</v>
      </c>
      <c r="O1963" s="9" t="str">
        <f>VLOOKUP($A1963,'Hospitalisation Details'!$A$1:$U$2344,15,FALSE)</f>
        <v>tier - 1</v>
      </c>
      <c r="P1963" s="9" t="str">
        <f>VLOOKUP($A1963,'Hospitalisation Details'!$A$1:$U$2344,16,FALSE)</f>
        <v>R1013</v>
      </c>
      <c r="Q1963" s="9">
        <f>VLOOKUP($A1963,'Hospitalisation Details'!$A$1:$U$2344,20,FALSE)</f>
        <v>34</v>
      </c>
    </row>
    <row r="1964" spans="1:17" ht="15.75" x14ac:dyDescent="0.25">
      <c r="A1964" s="10" t="s">
        <v>405</v>
      </c>
      <c r="B1964" s="7" t="str">
        <f>VLOOKUP($A1964,'Customer Names'!$A$1:$E$2336,4,FALSE)</f>
        <v xml:space="preserve">  Peter T II</v>
      </c>
      <c r="C1964" s="7">
        <f>VLOOKUP($A1964,'Medical Examinations'!$A$1:$P$2336,2,FALSE)</f>
        <v>32.67</v>
      </c>
      <c r="D1964" s="7">
        <f>VLOOKUP($A1964,'Medical Examinations'!$A$1:$P$2336,3,FALSE)</f>
        <v>4.67</v>
      </c>
      <c r="E1964" s="7" t="str">
        <f>VLOOKUP($A1964,'Medical Examinations'!$A$1:$P$2336,13,FALSE)</f>
        <v>No</v>
      </c>
      <c r="F1964" s="7" t="str">
        <f>VLOOKUP($A1964,'Medical Examinations'!$A$1:$P$2336,5,FALSE)</f>
        <v>No</v>
      </c>
      <c r="G1964" s="7" t="str">
        <f>VLOOKUP($A1964,'Medical Examinations'!$A$1:$P$2336,6,FALSE)</f>
        <v>Yes</v>
      </c>
      <c r="H1964" s="7">
        <f>VLOOKUP($A1964,'Medical Examinations'!$A$1:$P$2336,12,FALSE)</f>
        <v>1</v>
      </c>
      <c r="I1964" s="7" t="str">
        <f>VLOOKUP($A1964,'Medical Examinations'!$A$1:$P$2336,14,FALSE)</f>
        <v>No</v>
      </c>
      <c r="J1964" s="7" t="str">
        <f>VLOOKUP($A1964,'Medical Examinations'!$A$1:$P$2336,15,FALSE)</f>
        <v>Obesity</v>
      </c>
      <c r="K1964" s="7" t="str">
        <f>VLOOKUP($A1964,'Medical Examinations'!$A$1:$P$2336,16,FALSE)</f>
        <v>Normal</v>
      </c>
      <c r="L1964" s="12">
        <f>VLOOKUP($A1964,'Hospitalisation Details'!$A$1:$U$2344,18,FALSE)</f>
        <v>37857</v>
      </c>
      <c r="M1964" s="21">
        <f>VLOOKUP($A1964,'Hospitalisation Details'!$A$1:$U$2344,21,FALSE)</f>
        <v>3538.9</v>
      </c>
      <c r="N1964" s="9" t="str">
        <f>VLOOKUP($A1964,'Hospitalisation Details'!$A$1:$U$2344,14,FALSE)</f>
        <v>tier - 2</v>
      </c>
      <c r="O1964" s="9" t="str">
        <f>VLOOKUP($A1964,'Hospitalisation Details'!$A$1:$U$2344,15,FALSE)</f>
        <v>tier - 2</v>
      </c>
      <c r="P1964" s="9" t="str">
        <f>VLOOKUP($A1964,'Hospitalisation Details'!$A$1:$U$2344,16,FALSE)</f>
        <v>R1012</v>
      </c>
      <c r="Q1964" s="9">
        <f>VLOOKUP($A1964,'Hospitalisation Details'!$A$1:$U$2344,20,FALSE)</f>
        <v>19</v>
      </c>
    </row>
    <row r="1965" spans="1:17" ht="15.75" x14ac:dyDescent="0.25">
      <c r="A1965" s="10" t="s">
        <v>404</v>
      </c>
      <c r="B1965" s="7" t="str">
        <f>VLOOKUP($A1965,'Customer Names'!$A$1:$E$2336,4,FALSE)</f>
        <v xml:space="preserve">  Manuel</v>
      </c>
      <c r="C1965" s="7">
        <f>VLOOKUP($A1965,'Medical Examinations'!$A$1:$P$2336,2,FALSE)</f>
        <v>28.5</v>
      </c>
      <c r="D1965" s="7">
        <f>VLOOKUP($A1965,'Medical Examinations'!$A$1:$P$2336,3,FALSE)</f>
        <v>6.11</v>
      </c>
      <c r="E1965" s="7" t="str">
        <f>VLOOKUP($A1965,'Medical Examinations'!$A$1:$P$2336,13,FALSE)</f>
        <v>No</v>
      </c>
      <c r="F1965" s="7" t="str">
        <f>VLOOKUP($A1965,'Medical Examinations'!$A$1:$P$2336,5,FALSE)</f>
        <v>No</v>
      </c>
      <c r="G1965" s="7" t="str">
        <f>VLOOKUP($A1965,'Medical Examinations'!$A$1:$P$2336,6,FALSE)</f>
        <v>No</v>
      </c>
      <c r="H1965" s="7">
        <f>VLOOKUP($A1965,'Medical Examinations'!$A$1:$P$2336,12,FALSE)</f>
        <v>1</v>
      </c>
      <c r="I1965" s="7" t="str">
        <f>VLOOKUP($A1965,'Medical Examinations'!$A$1:$P$2336,14,FALSE)</f>
        <v>No</v>
      </c>
      <c r="J1965" s="7" t="str">
        <f>VLOOKUP($A1965,'Medical Examinations'!$A$1:$P$2336,15,FALSE)</f>
        <v>Over weight</v>
      </c>
      <c r="K1965" s="7" t="str">
        <f>VLOOKUP($A1965,'Medical Examinations'!$A$1:$P$2336,16,FALSE)</f>
        <v>Prediabetes</v>
      </c>
      <c r="L1965" s="12">
        <f>VLOOKUP($A1965,'Hospitalisation Details'!$A$1:$U$2344,18,FALSE)</f>
        <v>36054</v>
      </c>
      <c r="M1965" s="21">
        <f>VLOOKUP($A1965,'Hospitalisation Details'!$A$1:$U$2344,21,FALSE)</f>
        <v>3537.7</v>
      </c>
      <c r="N1965" s="9" t="str">
        <f>VLOOKUP($A1965,'Hospitalisation Details'!$A$1:$U$2344,14,FALSE)</f>
        <v>tier - 3</v>
      </c>
      <c r="O1965" s="9" t="str">
        <f>VLOOKUP($A1965,'Hospitalisation Details'!$A$1:$U$2344,15,FALSE)</f>
        <v>tier - 3</v>
      </c>
      <c r="P1965" s="9" t="str">
        <f>VLOOKUP($A1965,'Hospitalisation Details'!$A$1:$U$2344,16,FALSE)</f>
        <v>R1012</v>
      </c>
      <c r="Q1965" s="9">
        <f>VLOOKUP($A1965,'Hospitalisation Details'!$A$1:$U$2344,20,FALSE)</f>
        <v>24</v>
      </c>
    </row>
    <row r="1966" spans="1:17" ht="15.75" x14ac:dyDescent="0.25">
      <c r="A1966" s="10" t="s">
        <v>403</v>
      </c>
      <c r="B1966" s="7" t="str">
        <f>VLOOKUP($A1966,'Customer Names'!$A$1:$E$2336,4,FALSE)</f>
        <v xml:space="preserve">  Kindsey P</v>
      </c>
      <c r="C1966" s="7">
        <f>VLOOKUP($A1966,'Medical Examinations'!$A$1:$P$2336,2,FALSE)</f>
        <v>39.270000000000003</v>
      </c>
      <c r="D1966" s="7">
        <f>VLOOKUP($A1966,'Medical Examinations'!$A$1:$P$2336,3,FALSE)</f>
        <v>6.25</v>
      </c>
      <c r="E1966" s="7" t="str">
        <f>VLOOKUP($A1966,'Medical Examinations'!$A$1:$P$2336,13,FALSE)</f>
        <v>No</v>
      </c>
      <c r="F1966" s="7" t="str">
        <f>VLOOKUP($A1966,'Medical Examinations'!$A$1:$P$2336,5,FALSE)</f>
        <v>No</v>
      </c>
      <c r="G1966" s="7" t="str">
        <f>VLOOKUP($A1966,'Medical Examinations'!$A$1:$P$2336,6,FALSE)</f>
        <v>No</v>
      </c>
      <c r="H1966" s="7" t="str">
        <f>VLOOKUP($A1966,'Medical Examinations'!$A$1:$P$2336,12,FALSE)</f>
        <v>0</v>
      </c>
      <c r="I1966" s="7" t="str">
        <f>VLOOKUP($A1966,'Medical Examinations'!$A$1:$P$2336,14,FALSE)</f>
        <v>No</v>
      </c>
      <c r="J1966" s="7" t="str">
        <f>VLOOKUP($A1966,'Medical Examinations'!$A$1:$P$2336,15,FALSE)</f>
        <v>Obesity</v>
      </c>
      <c r="K1966" s="7" t="str">
        <f>VLOOKUP($A1966,'Medical Examinations'!$A$1:$P$2336,16,FALSE)</f>
        <v>Prediabetes</v>
      </c>
      <c r="L1966" s="12">
        <f>VLOOKUP($A1966,'Hospitalisation Details'!$A$1:$U$2344,18,FALSE)</f>
        <v>36425</v>
      </c>
      <c r="M1966" s="21">
        <f>VLOOKUP($A1966,'Hospitalisation Details'!$A$1:$U$2344,21,FALSE)</f>
        <v>3500.61</v>
      </c>
      <c r="N1966" s="9" t="str">
        <f>VLOOKUP($A1966,'Hospitalisation Details'!$A$1:$U$2344,14,FALSE)</f>
        <v>tier - 2</v>
      </c>
      <c r="O1966" s="9" t="str">
        <f>VLOOKUP($A1966,'Hospitalisation Details'!$A$1:$U$2344,15,FALSE)</f>
        <v>tier - 2</v>
      </c>
      <c r="P1966" s="9" t="str">
        <f>VLOOKUP($A1966,'Hospitalisation Details'!$A$1:$U$2344,16,FALSE)</f>
        <v>R1013</v>
      </c>
      <c r="Q1966" s="9">
        <f>VLOOKUP($A1966,'Hospitalisation Details'!$A$1:$U$2344,20,FALSE)</f>
        <v>23</v>
      </c>
    </row>
    <row r="1967" spans="1:17" ht="15.75" x14ac:dyDescent="0.25">
      <c r="A1967" s="10" t="s">
        <v>402</v>
      </c>
      <c r="B1967" s="7" t="str">
        <f>VLOOKUP($A1967,'Customer Names'!$A$1:$E$2336,4,FALSE)</f>
        <v xml:space="preserve">  Thomas G</v>
      </c>
      <c r="C1967" s="7">
        <f>VLOOKUP($A1967,'Medical Examinations'!$A$1:$P$2336,2,FALSE)</f>
        <v>32.49</v>
      </c>
      <c r="D1967" s="7">
        <f>VLOOKUP($A1967,'Medical Examinations'!$A$1:$P$2336,3,FALSE)</f>
        <v>4</v>
      </c>
      <c r="E1967" s="7" t="str">
        <f>VLOOKUP($A1967,'Medical Examinations'!$A$1:$P$2336,13,FALSE)</f>
        <v>Yes</v>
      </c>
      <c r="F1967" s="7" t="str">
        <f>VLOOKUP($A1967,'Medical Examinations'!$A$1:$P$2336,5,FALSE)</f>
        <v>No</v>
      </c>
      <c r="G1967" s="7" t="str">
        <f>VLOOKUP($A1967,'Medical Examinations'!$A$1:$P$2336,6,FALSE)</f>
        <v>No</v>
      </c>
      <c r="H1967" s="7" t="str">
        <f>VLOOKUP($A1967,'Medical Examinations'!$A$1:$P$2336,12,FALSE)</f>
        <v>0</v>
      </c>
      <c r="I1967" s="7" t="str">
        <f>VLOOKUP($A1967,'Medical Examinations'!$A$1:$P$2336,14,FALSE)</f>
        <v>No</v>
      </c>
      <c r="J1967" s="7" t="str">
        <f>VLOOKUP($A1967,'Medical Examinations'!$A$1:$P$2336,15,FALSE)</f>
        <v>Obesity</v>
      </c>
      <c r="K1967" s="7" t="str">
        <f>VLOOKUP($A1967,'Medical Examinations'!$A$1:$P$2336,16,FALSE)</f>
        <v>Normal</v>
      </c>
      <c r="L1967" s="12">
        <f>VLOOKUP($A1967,'Hospitalisation Details'!$A$1:$U$2344,18,FALSE)</f>
        <v>35326</v>
      </c>
      <c r="M1967" s="21">
        <f>VLOOKUP($A1967,'Hospitalisation Details'!$A$1:$U$2344,21,FALSE)</f>
        <v>3490.55</v>
      </c>
      <c r="N1967" s="9" t="str">
        <f>VLOOKUP($A1967,'Hospitalisation Details'!$A$1:$U$2344,14,FALSE)</f>
        <v>tier - 1</v>
      </c>
      <c r="O1967" s="9" t="str">
        <f>VLOOKUP($A1967,'Hospitalisation Details'!$A$1:$U$2344,15,FALSE)</f>
        <v>tier - 2</v>
      </c>
      <c r="P1967" s="9" t="str">
        <f>VLOOKUP($A1967,'Hospitalisation Details'!$A$1:$U$2344,16,FALSE)</f>
        <v>R1015</v>
      </c>
      <c r="Q1967" s="9">
        <f>VLOOKUP($A1967,'Hospitalisation Details'!$A$1:$U$2344,20,FALSE)</f>
        <v>26</v>
      </c>
    </row>
    <row r="1968" spans="1:17" ht="15.75" x14ac:dyDescent="0.25">
      <c r="A1968" s="10" t="s">
        <v>401</v>
      </c>
      <c r="B1968" s="7" t="str">
        <f>VLOOKUP($A1968,'Customer Names'!$A$1:$E$2336,4,FALSE)</f>
        <v xml:space="preserve">  Kyle S</v>
      </c>
      <c r="C1968" s="7">
        <f>VLOOKUP($A1968,'Medical Examinations'!$A$1:$P$2336,2,FALSE)</f>
        <v>23.7</v>
      </c>
      <c r="D1968" s="7">
        <f>VLOOKUP($A1968,'Medical Examinations'!$A$1:$P$2336,3,FALSE)</f>
        <v>5.55</v>
      </c>
      <c r="E1968" s="7" t="str">
        <f>VLOOKUP($A1968,'Medical Examinations'!$A$1:$P$2336,13,FALSE)</f>
        <v>Yes</v>
      </c>
      <c r="F1968" s="7" t="str">
        <f>VLOOKUP($A1968,'Medical Examinations'!$A$1:$P$2336,5,FALSE)</f>
        <v>No</v>
      </c>
      <c r="G1968" s="7" t="str">
        <f>VLOOKUP($A1968,'Medical Examinations'!$A$1:$P$2336,6,FALSE)</f>
        <v>No</v>
      </c>
      <c r="H1968" s="7" t="str">
        <f>VLOOKUP($A1968,'Medical Examinations'!$A$1:$P$2336,12,FALSE)</f>
        <v>0</v>
      </c>
      <c r="I1968" s="7" t="str">
        <f>VLOOKUP($A1968,'Medical Examinations'!$A$1:$P$2336,14,FALSE)</f>
        <v>No</v>
      </c>
      <c r="J1968" s="7" t="str">
        <f>VLOOKUP($A1968,'Medical Examinations'!$A$1:$P$2336,15,FALSE)</f>
        <v>Normal weight</v>
      </c>
      <c r="K1968" s="7" t="str">
        <f>VLOOKUP($A1968,'Medical Examinations'!$A$1:$P$2336,16,FALSE)</f>
        <v>Normal</v>
      </c>
      <c r="L1968" s="12">
        <f>VLOOKUP($A1968,'Hospitalisation Details'!$A$1:$U$2344,18,FALSE)</f>
        <v>35327</v>
      </c>
      <c r="M1968" s="21">
        <f>VLOOKUP($A1968,'Hospitalisation Details'!$A$1:$U$2344,21,FALSE)</f>
        <v>3484.33</v>
      </c>
      <c r="N1968" s="9" t="str">
        <f>VLOOKUP($A1968,'Hospitalisation Details'!$A$1:$U$2344,14,FALSE)</f>
        <v>tier - 3</v>
      </c>
      <c r="O1968" s="9" t="str">
        <f>VLOOKUP($A1968,'Hospitalisation Details'!$A$1:$U$2344,15,FALSE)</f>
        <v>tier - 3</v>
      </c>
      <c r="P1968" s="9" t="str">
        <f>VLOOKUP($A1968,'Hospitalisation Details'!$A$1:$U$2344,16,FALSE)</f>
        <v>R1011</v>
      </c>
      <c r="Q1968" s="9">
        <f>VLOOKUP($A1968,'Hospitalisation Details'!$A$1:$U$2344,20,FALSE)</f>
        <v>26</v>
      </c>
    </row>
    <row r="1969" spans="1:17" ht="15.75" x14ac:dyDescent="0.25">
      <c r="A1969" s="10" t="s">
        <v>400</v>
      </c>
      <c r="B1969" s="7" t="str">
        <f>VLOOKUP($A1969,'Customer Names'!$A$1:$E$2336,4,FALSE)</f>
        <v xml:space="preserve">  Alexander J</v>
      </c>
      <c r="C1969" s="7">
        <f>VLOOKUP($A1969,'Medical Examinations'!$A$1:$P$2336,2,FALSE)</f>
        <v>30.4</v>
      </c>
      <c r="D1969" s="7">
        <f>VLOOKUP($A1969,'Medical Examinations'!$A$1:$P$2336,3,FALSE)</f>
        <v>5.95</v>
      </c>
      <c r="E1969" s="7" t="str">
        <f>VLOOKUP($A1969,'Medical Examinations'!$A$1:$P$2336,13,FALSE)</f>
        <v>No</v>
      </c>
      <c r="F1969" s="7" t="str">
        <f>VLOOKUP($A1969,'Medical Examinations'!$A$1:$P$2336,5,FALSE)</f>
        <v>yes</v>
      </c>
      <c r="G1969" s="7" t="str">
        <f>VLOOKUP($A1969,'Medical Examinations'!$A$1:$P$2336,6,FALSE)</f>
        <v>No</v>
      </c>
      <c r="H1969" s="7">
        <f>VLOOKUP($A1969,'Medical Examinations'!$A$1:$P$2336,12,FALSE)</f>
        <v>1</v>
      </c>
      <c r="I1969" s="7" t="str">
        <f>VLOOKUP($A1969,'Medical Examinations'!$A$1:$P$2336,14,FALSE)</f>
        <v>No</v>
      </c>
      <c r="J1969" s="7" t="str">
        <f>VLOOKUP($A1969,'Medical Examinations'!$A$1:$P$2336,15,FALSE)</f>
        <v>Obesity</v>
      </c>
      <c r="K1969" s="7" t="str">
        <f>VLOOKUP($A1969,'Medical Examinations'!$A$1:$P$2336,16,FALSE)</f>
        <v>Prediabetes</v>
      </c>
      <c r="L1969" s="12">
        <f>VLOOKUP($A1969,'Hospitalisation Details'!$A$1:$U$2344,18,FALSE)</f>
        <v>38164</v>
      </c>
      <c r="M1969" s="21">
        <f>VLOOKUP($A1969,'Hospitalisation Details'!$A$1:$U$2344,21,FALSE)</f>
        <v>3481.87</v>
      </c>
      <c r="N1969" s="9" t="str">
        <f>VLOOKUP($A1969,'Hospitalisation Details'!$A$1:$U$2344,14,FALSE)</f>
        <v>tier - 2</v>
      </c>
      <c r="O1969" s="9" t="str">
        <f>VLOOKUP($A1969,'Hospitalisation Details'!$A$1:$U$2344,15,FALSE)</f>
        <v>tier - 3</v>
      </c>
      <c r="P1969" s="9" t="str">
        <f>VLOOKUP($A1969,'Hospitalisation Details'!$A$1:$U$2344,16,FALSE)</f>
        <v>R1016</v>
      </c>
      <c r="Q1969" s="9">
        <f>VLOOKUP($A1969,'Hospitalisation Details'!$A$1:$U$2344,20,FALSE)</f>
        <v>18</v>
      </c>
    </row>
    <row r="1970" spans="1:17" ht="15.75" x14ac:dyDescent="0.25">
      <c r="A1970" s="10" t="s">
        <v>399</v>
      </c>
      <c r="B1970" s="7" t="str">
        <f>VLOOKUP($A1970,'Customer Names'!$A$1:$E$2336,4,FALSE)</f>
        <v xml:space="preserve">  Dustin L</v>
      </c>
      <c r="C1970" s="7">
        <f>VLOOKUP($A1970,'Medical Examinations'!$A$1:$P$2336,2,FALSE)</f>
        <v>38.94</v>
      </c>
      <c r="D1970" s="7">
        <f>VLOOKUP($A1970,'Medical Examinations'!$A$1:$P$2336,3,FALSE)</f>
        <v>4.3600000000000003</v>
      </c>
      <c r="E1970" s="7" t="str">
        <f>VLOOKUP($A1970,'Medical Examinations'!$A$1:$P$2336,13,FALSE)</f>
        <v>No</v>
      </c>
      <c r="F1970" s="7" t="str">
        <f>VLOOKUP($A1970,'Medical Examinations'!$A$1:$P$2336,5,FALSE)</f>
        <v>No</v>
      </c>
      <c r="G1970" s="7" t="str">
        <f>VLOOKUP($A1970,'Medical Examinations'!$A$1:$P$2336,6,FALSE)</f>
        <v>Yes</v>
      </c>
      <c r="H1970" s="7">
        <f>VLOOKUP($A1970,'Medical Examinations'!$A$1:$P$2336,12,FALSE)</f>
        <v>1</v>
      </c>
      <c r="I1970" s="7" t="str">
        <f>VLOOKUP($A1970,'Medical Examinations'!$A$1:$P$2336,14,FALSE)</f>
        <v>No</v>
      </c>
      <c r="J1970" s="7" t="str">
        <f>VLOOKUP($A1970,'Medical Examinations'!$A$1:$P$2336,15,FALSE)</f>
        <v>Obesity</v>
      </c>
      <c r="K1970" s="7" t="str">
        <f>VLOOKUP($A1970,'Medical Examinations'!$A$1:$P$2336,16,FALSE)</f>
        <v>Normal</v>
      </c>
      <c r="L1970" s="12">
        <f>VLOOKUP($A1970,'Hospitalisation Details'!$A$1:$U$2344,18,FALSE)</f>
        <v>34254</v>
      </c>
      <c r="M1970" s="21">
        <f>VLOOKUP($A1970,'Hospitalisation Details'!$A$1:$U$2344,21,FALSE)</f>
        <v>3471.41</v>
      </c>
      <c r="N1970" s="9" t="str">
        <f>VLOOKUP($A1970,'Hospitalisation Details'!$A$1:$U$2344,14,FALSE)</f>
        <v>tier - 2</v>
      </c>
      <c r="O1970" s="9" t="str">
        <f>VLOOKUP($A1970,'Hospitalisation Details'!$A$1:$U$2344,15,FALSE)</f>
        <v>tier - 2</v>
      </c>
      <c r="P1970" s="9" t="str">
        <f>VLOOKUP($A1970,'Hospitalisation Details'!$A$1:$U$2344,16,FALSE)</f>
        <v>R1013</v>
      </c>
      <c r="Q1970" s="9">
        <f>VLOOKUP($A1970,'Hospitalisation Details'!$A$1:$U$2344,20,FALSE)</f>
        <v>29</v>
      </c>
    </row>
    <row r="1971" spans="1:17" ht="15.75" x14ac:dyDescent="0.25">
      <c r="A1971" s="10" t="s">
        <v>398</v>
      </c>
      <c r="B1971" s="7" t="str">
        <f>VLOOKUP($A1971,'Customer Names'!$A$1:$E$2336,4,FALSE)</f>
        <v xml:space="preserve">  Chloe</v>
      </c>
      <c r="C1971" s="7">
        <f>VLOOKUP($A1971,'Medical Examinations'!$A$1:$P$2336,2,FALSE)</f>
        <v>31.02</v>
      </c>
      <c r="D1971" s="7">
        <f>VLOOKUP($A1971,'Medical Examinations'!$A$1:$P$2336,3,FALSE)</f>
        <v>4.84</v>
      </c>
      <c r="E1971" s="7" t="str">
        <f>VLOOKUP($A1971,'Medical Examinations'!$A$1:$P$2336,13,FALSE)</f>
        <v>No</v>
      </c>
      <c r="F1971" s="7" t="str">
        <f>VLOOKUP($A1971,'Medical Examinations'!$A$1:$P$2336,5,FALSE)</f>
        <v>No</v>
      </c>
      <c r="G1971" s="7" t="str">
        <f>VLOOKUP($A1971,'Medical Examinations'!$A$1:$P$2336,6,FALSE)</f>
        <v>Yes</v>
      </c>
      <c r="H1971" s="7">
        <f>VLOOKUP($A1971,'Medical Examinations'!$A$1:$P$2336,12,FALSE)</f>
        <v>1</v>
      </c>
      <c r="I1971" s="7" t="str">
        <f>VLOOKUP($A1971,'Medical Examinations'!$A$1:$P$2336,14,FALSE)</f>
        <v>No</v>
      </c>
      <c r="J1971" s="7" t="str">
        <f>VLOOKUP($A1971,'Medical Examinations'!$A$1:$P$2336,15,FALSE)</f>
        <v>Obesity</v>
      </c>
      <c r="K1971" s="7" t="str">
        <f>VLOOKUP($A1971,'Medical Examinations'!$A$1:$P$2336,16,FALSE)</f>
        <v>Normal</v>
      </c>
      <c r="L1971" s="12">
        <f>VLOOKUP($A1971,'Hospitalisation Details'!$A$1:$U$2344,18,FALSE)</f>
        <v>37831</v>
      </c>
      <c r="M1971" s="21">
        <f>VLOOKUP($A1971,'Hospitalisation Details'!$A$1:$U$2344,21,FALSE)</f>
        <v>3463.51</v>
      </c>
      <c r="N1971" s="9" t="str">
        <f>VLOOKUP($A1971,'Hospitalisation Details'!$A$1:$U$2344,14,FALSE)</f>
        <v>tier - 2</v>
      </c>
      <c r="O1971" s="9" t="str">
        <f>VLOOKUP($A1971,'Hospitalisation Details'!$A$1:$U$2344,15,FALSE)</f>
        <v>tier - 1</v>
      </c>
      <c r="P1971" s="9" t="str">
        <f>VLOOKUP($A1971,'Hospitalisation Details'!$A$1:$U$2344,16,FALSE)</f>
        <v>R1025</v>
      </c>
      <c r="Q1971" s="9">
        <f>VLOOKUP($A1971,'Hospitalisation Details'!$A$1:$U$2344,20,FALSE)</f>
        <v>19</v>
      </c>
    </row>
    <row r="1972" spans="1:17" ht="15.75" x14ac:dyDescent="0.25">
      <c r="A1972" s="10" t="s">
        <v>397</v>
      </c>
      <c r="B1972" s="7" t="str">
        <f>VLOOKUP($A1972,'Customer Names'!$A$1:$E$2336,4,FALSE)</f>
        <v xml:space="preserve">  Cailtlin</v>
      </c>
      <c r="C1972" s="7">
        <f>VLOOKUP($A1972,'Medical Examinations'!$A$1:$P$2336,2,FALSE)</f>
        <v>17.5</v>
      </c>
      <c r="D1972" s="7">
        <f>VLOOKUP($A1972,'Medical Examinations'!$A$1:$P$2336,3,FALSE)</f>
        <v>4.5599999999999996</v>
      </c>
      <c r="E1972" s="7" t="str">
        <f>VLOOKUP($A1972,'Medical Examinations'!$A$1:$P$2336,13,FALSE)</f>
        <v>No</v>
      </c>
      <c r="F1972" s="7" t="str">
        <f>VLOOKUP($A1972,'Medical Examinations'!$A$1:$P$2336,5,FALSE)</f>
        <v>No</v>
      </c>
      <c r="G1972" s="7" t="str">
        <f>VLOOKUP($A1972,'Medical Examinations'!$A$1:$P$2336,6,FALSE)</f>
        <v>No</v>
      </c>
      <c r="H1972" s="7">
        <f>VLOOKUP($A1972,'Medical Examinations'!$A$1:$P$2336,12,FALSE)</f>
        <v>1</v>
      </c>
      <c r="I1972" s="7" t="str">
        <f>VLOOKUP($A1972,'Medical Examinations'!$A$1:$P$2336,14,FALSE)</f>
        <v>No</v>
      </c>
      <c r="J1972" s="7" t="str">
        <f>VLOOKUP($A1972,'Medical Examinations'!$A$1:$P$2336,15,FALSE)</f>
        <v>Underweight</v>
      </c>
      <c r="K1972" s="7" t="str">
        <f>VLOOKUP($A1972,'Medical Examinations'!$A$1:$P$2336,16,FALSE)</f>
        <v>Normal</v>
      </c>
      <c r="L1972" s="12">
        <f>VLOOKUP($A1972,'Hospitalisation Details'!$A$1:$U$2344,18,FALSE)</f>
        <v>32034</v>
      </c>
      <c r="M1972" s="21">
        <f>VLOOKUP($A1972,'Hospitalisation Details'!$A$1:$U$2344,21,FALSE)</f>
        <v>3453.77</v>
      </c>
      <c r="N1972" s="9" t="str">
        <f>VLOOKUP($A1972,'Hospitalisation Details'!$A$1:$U$2344,14,FALSE)</f>
        <v>tier - 2</v>
      </c>
      <c r="O1972" s="9" t="str">
        <f>VLOOKUP($A1972,'Hospitalisation Details'!$A$1:$U$2344,15,FALSE)</f>
        <v>tier - 1</v>
      </c>
      <c r="P1972" s="9" t="str">
        <f>VLOOKUP($A1972,'Hospitalisation Details'!$A$1:$U$2344,16,FALSE)</f>
        <v>R1011</v>
      </c>
      <c r="Q1972" s="9">
        <f>VLOOKUP($A1972,'Hospitalisation Details'!$A$1:$U$2344,20,FALSE)</f>
        <v>35</v>
      </c>
    </row>
    <row r="1973" spans="1:17" ht="15.75" x14ac:dyDescent="0.25">
      <c r="A1973" s="10" t="s">
        <v>396</v>
      </c>
      <c r="B1973" s="7" t="str">
        <f>VLOOKUP($A1973,'Customer Names'!$A$1:$E$2336,4,FALSE)</f>
        <v xml:space="preserve">  Joshua</v>
      </c>
      <c r="C1973" s="7">
        <f>VLOOKUP($A1973,'Medical Examinations'!$A$1:$P$2336,2,FALSE)</f>
        <v>34.799999999999997</v>
      </c>
      <c r="D1973" s="7">
        <f>VLOOKUP($A1973,'Medical Examinations'!$A$1:$P$2336,3,FALSE)</f>
        <v>4.42</v>
      </c>
      <c r="E1973" s="7" t="str">
        <f>VLOOKUP($A1973,'Medical Examinations'!$A$1:$P$2336,13,FALSE)</f>
        <v>Yes</v>
      </c>
      <c r="F1973" s="7" t="str">
        <f>VLOOKUP($A1973,'Medical Examinations'!$A$1:$P$2336,5,FALSE)</f>
        <v>yes</v>
      </c>
      <c r="G1973" s="7" t="str">
        <f>VLOOKUP($A1973,'Medical Examinations'!$A$1:$P$2336,6,FALSE)</f>
        <v>No</v>
      </c>
      <c r="H1973" s="7">
        <f>VLOOKUP($A1973,'Medical Examinations'!$A$1:$P$2336,12,FALSE)</f>
        <v>2</v>
      </c>
      <c r="I1973" s="7" t="str">
        <f>VLOOKUP($A1973,'Medical Examinations'!$A$1:$P$2336,14,FALSE)</f>
        <v>No</v>
      </c>
      <c r="J1973" s="7" t="str">
        <f>VLOOKUP($A1973,'Medical Examinations'!$A$1:$P$2336,15,FALSE)</f>
        <v>Obesity</v>
      </c>
      <c r="K1973" s="7" t="str">
        <f>VLOOKUP($A1973,'Medical Examinations'!$A$1:$P$2336,16,FALSE)</f>
        <v>Normal</v>
      </c>
      <c r="L1973" s="12">
        <f>VLOOKUP($A1973,'Hospitalisation Details'!$A$1:$U$2344,18,FALSE)</f>
        <v>36697</v>
      </c>
      <c r="M1973" s="21">
        <f>VLOOKUP($A1973,'Hospitalisation Details'!$A$1:$U$2344,21,FALSE)</f>
        <v>3443.06</v>
      </c>
      <c r="N1973" s="9" t="str">
        <f>VLOOKUP($A1973,'Hospitalisation Details'!$A$1:$U$2344,14,FALSE)</f>
        <v>tier - 2</v>
      </c>
      <c r="O1973" s="9" t="str">
        <f>VLOOKUP($A1973,'Hospitalisation Details'!$A$1:$U$2344,15,FALSE)</f>
        <v>tier - 1</v>
      </c>
      <c r="P1973" s="9" t="str">
        <f>VLOOKUP($A1973,'Hospitalisation Details'!$A$1:$U$2344,16,FALSE)</f>
        <v>R1011</v>
      </c>
      <c r="Q1973" s="9">
        <f>VLOOKUP($A1973,'Hospitalisation Details'!$A$1:$U$2344,20,FALSE)</f>
        <v>22</v>
      </c>
    </row>
    <row r="1974" spans="1:17" ht="15.75" x14ac:dyDescent="0.25">
      <c r="A1974" s="10" t="s">
        <v>395</v>
      </c>
      <c r="B1974" s="7" t="str">
        <f>VLOOKUP($A1974,'Customer Names'!$A$1:$E$2336,4,FALSE)</f>
        <v xml:space="preserve">  Chuy</v>
      </c>
      <c r="C1974" s="7">
        <f>VLOOKUP($A1974,'Medical Examinations'!$A$1:$P$2336,2,FALSE)</f>
        <v>17.3</v>
      </c>
      <c r="D1974" s="7">
        <f>VLOOKUP($A1974,'Medical Examinations'!$A$1:$P$2336,3,FALSE)</f>
        <v>7.66</v>
      </c>
      <c r="E1974" s="7" t="str">
        <f>VLOOKUP($A1974,'Medical Examinations'!$A$1:$P$2336,13,FALSE)</f>
        <v>Yes</v>
      </c>
      <c r="F1974" s="7" t="str">
        <f>VLOOKUP($A1974,'Medical Examinations'!$A$1:$P$2336,5,FALSE)</f>
        <v>No</v>
      </c>
      <c r="G1974" s="7" t="str">
        <f>VLOOKUP($A1974,'Medical Examinations'!$A$1:$P$2336,6,FALSE)</f>
        <v>No</v>
      </c>
      <c r="H1974" s="7">
        <f>VLOOKUP($A1974,'Medical Examinations'!$A$1:$P$2336,12,FALSE)</f>
        <v>1</v>
      </c>
      <c r="I1974" s="7" t="str">
        <f>VLOOKUP($A1974,'Medical Examinations'!$A$1:$P$2336,14,FALSE)</f>
        <v>No</v>
      </c>
      <c r="J1974" s="7" t="str">
        <f>VLOOKUP($A1974,'Medical Examinations'!$A$1:$P$2336,15,FALSE)</f>
        <v>Underweight</v>
      </c>
      <c r="K1974" s="7" t="str">
        <f>VLOOKUP($A1974,'Medical Examinations'!$A$1:$P$2336,16,FALSE)</f>
        <v>Diabetes</v>
      </c>
      <c r="L1974" s="12">
        <f>VLOOKUP($A1974,'Hospitalisation Details'!$A$1:$U$2344,18,FALSE)</f>
        <v>31651</v>
      </c>
      <c r="M1974" s="21">
        <f>VLOOKUP($A1974,'Hospitalisation Details'!$A$1:$U$2344,21,FALSE)</f>
        <v>3436.5</v>
      </c>
      <c r="N1974" s="9" t="str">
        <f>VLOOKUP($A1974,'Hospitalisation Details'!$A$1:$U$2344,14,FALSE)</f>
        <v>tier - 2</v>
      </c>
      <c r="O1974" s="9" t="str">
        <f>VLOOKUP($A1974,'Hospitalisation Details'!$A$1:$U$2344,15,FALSE)</f>
        <v>tier - 1</v>
      </c>
      <c r="P1974" s="9" t="str">
        <f>VLOOKUP($A1974,'Hospitalisation Details'!$A$1:$U$2344,16,FALSE)</f>
        <v>R1013</v>
      </c>
      <c r="Q1974" s="9">
        <f>VLOOKUP($A1974,'Hospitalisation Details'!$A$1:$U$2344,20,FALSE)</f>
        <v>36</v>
      </c>
    </row>
    <row r="1975" spans="1:17" ht="15.75" x14ac:dyDescent="0.25">
      <c r="A1975" s="10" t="s">
        <v>394</v>
      </c>
      <c r="B1975" s="7" t="str">
        <f>VLOOKUP($A1975,'Customer Names'!$A$1:$E$2336,4,FALSE)</f>
        <v xml:space="preserve">  Laurie B</v>
      </c>
      <c r="C1975" s="7">
        <f>VLOOKUP($A1975,'Medical Examinations'!$A$1:$P$2336,2,FALSE)</f>
        <v>32.25</v>
      </c>
      <c r="D1975" s="7">
        <f>VLOOKUP($A1975,'Medical Examinations'!$A$1:$P$2336,3,FALSE)</f>
        <v>5.2</v>
      </c>
      <c r="E1975" s="7" t="str">
        <f>VLOOKUP($A1975,'Medical Examinations'!$A$1:$P$2336,13,FALSE)</f>
        <v>Yes</v>
      </c>
      <c r="F1975" s="7" t="str">
        <f>VLOOKUP($A1975,'Medical Examinations'!$A$1:$P$2336,5,FALSE)</f>
        <v>No</v>
      </c>
      <c r="G1975" s="7" t="str">
        <f>VLOOKUP($A1975,'Medical Examinations'!$A$1:$P$2336,6,FALSE)</f>
        <v>No</v>
      </c>
      <c r="H1975" s="7" t="str">
        <f>VLOOKUP($A1975,'Medical Examinations'!$A$1:$P$2336,12,FALSE)</f>
        <v>0</v>
      </c>
      <c r="I1975" s="7" t="str">
        <f>VLOOKUP($A1975,'Medical Examinations'!$A$1:$P$2336,14,FALSE)</f>
        <v>No</v>
      </c>
      <c r="J1975" s="7" t="str">
        <f>VLOOKUP($A1975,'Medical Examinations'!$A$1:$P$2336,15,FALSE)</f>
        <v>Obesity</v>
      </c>
      <c r="K1975" s="7" t="str">
        <f>VLOOKUP($A1975,'Medical Examinations'!$A$1:$P$2336,16,FALSE)</f>
        <v>Normal</v>
      </c>
      <c r="L1975" s="12">
        <f>VLOOKUP($A1975,'Hospitalisation Details'!$A$1:$U$2344,18,FALSE)</f>
        <v>37251</v>
      </c>
      <c r="M1975" s="21">
        <f>VLOOKUP($A1975,'Hospitalisation Details'!$A$1:$U$2344,21,FALSE)</f>
        <v>3434.38</v>
      </c>
      <c r="N1975" s="9" t="str">
        <f>VLOOKUP($A1975,'Hospitalisation Details'!$A$1:$U$2344,14,FALSE)</f>
        <v>tier - 2</v>
      </c>
      <c r="O1975" s="9" t="str">
        <f>VLOOKUP($A1975,'Hospitalisation Details'!$A$1:$U$2344,15,FALSE)</f>
        <v>tier - 2</v>
      </c>
      <c r="P1975" s="9" t="str">
        <f>VLOOKUP($A1975,'Hospitalisation Details'!$A$1:$U$2344,16,FALSE)</f>
        <v>R1011</v>
      </c>
      <c r="Q1975" s="9">
        <f>VLOOKUP($A1975,'Hospitalisation Details'!$A$1:$U$2344,20,FALSE)</f>
        <v>21</v>
      </c>
    </row>
    <row r="1976" spans="1:17" ht="15.75" x14ac:dyDescent="0.25">
      <c r="A1976" s="10" t="s">
        <v>393</v>
      </c>
      <c r="B1976" s="7" t="str">
        <f>VLOOKUP($A1976,'Customer Names'!$A$1:$E$2336,4,FALSE)</f>
        <v xml:space="preserve">  Rachel B</v>
      </c>
      <c r="C1976" s="7">
        <f>VLOOKUP($A1976,'Medical Examinations'!$A$1:$P$2336,2,FALSE)</f>
        <v>42.4</v>
      </c>
      <c r="D1976" s="7">
        <f>VLOOKUP($A1976,'Medical Examinations'!$A$1:$P$2336,3,FALSE)</f>
        <v>5.53</v>
      </c>
      <c r="E1976" s="7" t="str">
        <f>VLOOKUP($A1976,'Medical Examinations'!$A$1:$P$2336,13,FALSE)</f>
        <v>Yes</v>
      </c>
      <c r="F1976" s="7" t="str">
        <f>VLOOKUP($A1976,'Medical Examinations'!$A$1:$P$2336,5,FALSE)</f>
        <v>No</v>
      </c>
      <c r="G1976" s="7" t="str">
        <f>VLOOKUP($A1976,'Medical Examinations'!$A$1:$P$2336,6,FALSE)</f>
        <v>No</v>
      </c>
      <c r="H1976" s="7" t="str">
        <f>VLOOKUP($A1976,'Medical Examinations'!$A$1:$P$2336,12,FALSE)</f>
        <v>0</v>
      </c>
      <c r="I1976" s="7" t="str">
        <f>VLOOKUP($A1976,'Medical Examinations'!$A$1:$P$2336,14,FALSE)</f>
        <v>No</v>
      </c>
      <c r="J1976" s="7" t="str">
        <f>VLOOKUP($A1976,'Medical Examinations'!$A$1:$P$2336,15,FALSE)</f>
        <v>Obesity</v>
      </c>
      <c r="K1976" s="7" t="str">
        <f>VLOOKUP($A1976,'Medical Examinations'!$A$1:$P$2336,16,FALSE)</f>
        <v>Normal</v>
      </c>
      <c r="L1976" s="12">
        <f>VLOOKUP($A1976,'Hospitalisation Details'!$A$1:$U$2344,18,FALSE)</f>
        <v>35418</v>
      </c>
      <c r="M1976" s="21">
        <f>VLOOKUP($A1976,'Hospitalisation Details'!$A$1:$U$2344,21,FALSE)</f>
        <v>3410.32</v>
      </c>
      <c r="N1976" s="9" t="str">
        <f>VLOOKUP($A1976,'Hospitalisation Details'!$A$1:$U$2344,14,FALSE)</f>
        <v>tier - 2</v>
      </c>
      <c r="O1976" s="9" t="str">
        <f>VLOOKUP($A1976,'Hospitalisation Details'!$A$1:$U$2344,15,FALSE)</f>
        <v>tier - 2</v>
      </c>
      <c r="P1976" s="9" t="str">
        <f>VLOOKUP($A1976,'Hospitalisation Details'!$A$1:$U$2344,16,FALSE)</f>
        <v>R1011</v>
      </c>
      <c r="Q1976" s="9">
        <f>VLOOKUP($A1976,'Hospitalisation Details'!$A$1:$U$2344,20,FALSE)</f>
        <v>26</v>
      </c>
    </row>
    <row r="1977" spans="1:17" ht="15.75" x14ac:dyDescent="0.25">
      <c r="A1977" s="10" t="s">
        <v>392</v>
      </c>
      <c r="B1977" s="7" t="str">
        <f>VLOOKUP($A1977,'Customer Names'!$A$1:$E$2336,4,FALSE)</f>
        <v xml:space="preserve">  Liza</v>
      </c>
      <c r="C1977" s="7">
        <f>VLOOKUP($A1977,'Medical Examinations'!$A$1:$P$2336,2,FALSE)</f>
        <v>38.664999999999999</v>
      </c>
      <c r="D1977" s="7">
        <f>VLOOKUP($A1977,'Medical Examinations'!$A$1:$P$2336,3,FALSE)</f>
        <v>4.8600000000000003</v>
      </c>
      <c r="E1977" s="7" t="str">
        <f>VLOOKUP($A1977,'Medical Examinations'!$A$1:$P$2336,13,FALSE)</f>
        <v>No</v>
      </c>
      <c r="F1977" s="7" t="str">
        <f>VLOOKUP($A1977,'Medical Examinations'!$A$1:$P$2336,5,FALSE)</f>
        <v>yes</v>
      </c>
      <c r="G1977" s="7" t="str">
        <f>VLOOKUP($A1977,'Medical Examinations'!$A$1:$P$2336,6,FALSE)</f>
        <v>No</v>
      </c>
      <c r="H1977" s="7">
        <f>VLOOKUP($A1977,'Medical Examinations'!$A$1:$P$2336,12,FALSE)</f>
        <v>1</v>
      </c>
      <c r="I1977" s="7" t="str">
        <f>VLOOKUP($A1977,'Medical Examinations'!$A$1:$P$2336,14,FALSE)</f>
        <v>No</v>
      </c>
      <c r="J1977" s="7" t="str">
        <f>VLOOKUP($A1977,'Medical Examinations'!$A$1:$P$2336,15,FALSE)</f>
        <v>Obesity</v>
      </c>
      <c r="K1977" s="7" t="str">
        <f>VLOOKUP($A1977,'Medical Examinations'!$A$1:$P$2336,16,FALSE)</f>
        <v>Normal</v>
      </c>
      <c r="L1977" s="12">
        <f>VLOOKUP($A1977,'Hospitalisation Details'!$A$1:$U$2344,18,FALSE)</f>
        <v>38184</v>
      </c>
      <c r="M1977" s="21">
        <f>VLOOKUP($A1977,'Hospitalisation Details'!$A$1:$U$2344,21,FALSE)</f>
        <v>3393.36</v>
      </c>
      <c r="N1977" s="9" t="str">
        <f>VLOOKUP($A1977,'Hospitalisation Details'!$A$1:$U$2344,14,FALSE)</f>
        <v>tier - 2</v>
      </c>
      <c r="O1977" s="9" t="str">
        <f>VLOOKUP($A1977,'Hospitalisation Details'!$A$1:$U$2344,15,FALSE)</f>
        <v>tier - 2</v>
      </c>
      <c r="P1977" s="9" t="str">
        <f>VLOOKUP($A1977,'Hospitalisation Details'!$A$1:$U$2344,16,FALSE)</f>
        <v>R1023</v>
      </c>
      <c r="Q1977" s="9">
        <f>VLOOKUP($A1977,'Hospitalisation Details'!$A$1:$U$2344,20,FALSE)</f>
        <v>18</v>
      </c>
    </row>
    <row r="1978" spans="1:17" ht="15.75" x14ac:dyDescent="0.25">
      <c r="A1978" s="10" t="s">
        <v>391</v>
      </c>
      <c r="B1978" s="7" t="str">
        <f>VLOOKUP($A1978,'Customer Names'!$A$1:$E$2336,4,FALSE)</f>
        <v xml:space="preserve">  Lindsey</v>
      </c>
      <c r="C1978" s="7">
        <f>VLOOKUP($A1978,'Medical Examinations'!$A$1:$P$2336,2,FALSE)</f>
        <v>29.92</v>
      </c>
      <c r="D1978" s="7">
        <f>VLOOKUP($A1978,'Medical Examinations'!$A$1:$P$2336,3,FALSE)</f>
        <v>5.49</v>
      </c>
      <c r="E1978" s="7" t="str">
        <f>VLOOKUP($A1978,'Medical Examinations'!$A$1:$P$2336,13,FALSE)</f>
        <v>Yes</v>
      </c>
      <c r="F1978" s="7" t="str">
        <f>VLOOKUP($A1978,'Medical Examinations'!$A$1:$P$2336,5,FALSE)</f>
        <v>No</v>
      </c>
      <c r="G1978" s="7" t="str">
        <f>VLOOKUP($A1978,'Medical Examinations'!$A$1:$P$2336,6,FALSE)</f>
        <v>No</v>
      </c>
      <c r="H1978" s="7" t="str">
        <f>VLOOKUP($A1978,'Medical Examinations'!$A$1:$P$2336,12,FALSE)</f>
        <v>0</v>
      </c>
      <c r="I1978" s="7" t="str">
        <f>VLOOKUP($A1978,'Medical Examinations'!$A$1:$P$2336,14,FALSE)</f>
        <v>No</v>
      </c>
      <c r="J1978" s="7" t="str">
        <f>VLOOKUP($A1978,'Medical Examinations'!$A$1:$P$2336,15,FALSE)</f>
        <v>Over weight</v>
      </c>
      <c r="K1978" s="7" t="str">
        <f>VLOOKUP($A1978,'Medical Examinations'!$A$1:$P$2336,16,FALSE)</f>
        <v>Normal</v>
      </c>
      <c r="L1978" s="12">
        <f>VLOOKUP($A1978,'Hospitalisation Details'!$A$1:$U$2344,18,FALSE)</f>
        <v>35365</v>
      </c>
      <c r="M1978" s="21">
        <f>VLOOKUP($A1978,'Hospitalisation Details'!$A$1:$U$2344,21,FALSE)</f>
        <v>3392.98</v>
      </c>
      <c r="N1978" s="9" t="str">
        <f>VLOOKUP($A1978,'Hospitalisation Details'!$A$1:$U$2344,14,FALSE)</f>
        <v>tier - 2</v>
      </c>
      <c r="O1978" s="9" t="str">
        <f>VLOOKUP($A1978,'Hospitalisation Details'!$A$1:$U$2344,15,FALSE)</f>
        <v>tier - 3</v>
      </c>
      <c r="P1978" s="9" t="str">
        <f>VLOOKUP($A1978,'Hospitalisation Details'!$A$1:$U$2344,16,FALSE)</f>
        <v>R1013</v>
      </c>
      <c r="Q1978" s="9">
        <f>VLOOKUP($A1978,'Hospitalisation Details'!$A$1:$U$2344,20,FALSE)</f>
        <v>26</v>
      </c>
    </row>
    <row r="1979" spans="1:17" ht="15.75" x14ac:dyDescent="0.25">
      <c r="A1979" s="10" t="s">
        <v>390</v>
      </c>
      <c r="B1979" s="7" t="str">
        <f>VLOOKUP($A1979,'Customer Names'!$A$1:$E$2336,4,FALSE)</f>
        <v xml:space="preserve">  Lindsay E</v>
      </c>
      <c r="C1979" s="7">
        <f>VLOOKUP($A1979,'Medical Examinations'!$A$1:$P$2336,2,FALSE)</f>
        <v>29.48</v>
      </c>
      <c r="D1979" s="7">
        <f>VLOOKUP($A1979,'Medical Examinations'!$A$1:$P$2336,3,FALSE)</f>
        <v>4.09</v>
      </c>
      <c r="E1979" s="7" t="str">
        <f>VLOOKUP($A1979,'Medical Examinations'!$A$1:$P$2336,13,FALSE)</f>
        <v>Yes</v>
      </c>
      <c r="F1979" s="7" t="str">
        <f>VLOOKUP($A1979,'Medical Examinations'!$A$1:$P$2336,5,FALSE)</f>
        <v>No</v>
      </c>
      <c r="G1979" s="7" t="str">
        <f>VLOOKUP($A1979,'Medical Examinations'!$A$1:$P$2336,6,FALSE)</f>
        <v>No</v>
      </c>
      <c r="H1979" s="7" t="str">
        <f>VLOOKUP($A1979,'Medical Examinations'!$A$1:$P$2336,12,FALSE)</f>
        <v>0</v>
      </c>
      <c r="I1979" s="7" t="str">
        <f>VLOOKUP($A1979,'Medical Examinations'!$A$1:$P$2336,14,FALSE)</f>
        <v>No</v>
      </c>
      <c r="J1979" s="7" t="str">
        <f>VLOOKUP($A1979,'Medical Examinations'!$A$1:$P$2336,15,FALSE)</f>
        <v>Over weight</v>
      </c>
      <c r="K1979" s="7" t="str">
        <f>VLOOKUP($A1979,'Medical Examinations'!$A$1:$P$2336,16,FALSE)</f>
        <v>Normal</v>
      </c>
      <c r="L1979" s="12">
        <f>VLOOKUP($A1979,'Hospitalisation Details'!$A$1:$U$2344,18,FALSE)</f>
        <v>35287</v>
      </c>
      <c r="M1979" s="21">
        <f>VLOOKUP($A1979,'Hospitalisation Details'!$A$1:$U$2344,21,FALSE)</f>
        <v>3392.37</v>
      </c>
      <c r="N1979" s="9" t="str">
        <f>VLOOKUP($A1979,'Hospitalisation Details'!$A$1:$U$2344,14,FALSE)</f>
        <v>tier - 2</v>
      </c>
      <c r="O1979" s="9" t="str">
        <f>VLOOKUP($A1979,'Hospitalisation Details'!$A$1:$U$2344,15,FALSE)</f>
        <v>tier - 3</v>
      </c>
      <c r="P1979" s="9" t="str">
        <f>VLOOKUP($A1979,'Hospitalisation Details'!$A$1:$U$2344,16,FALSE)</f>
        <v>R1013</v>
      </c>
      <c r="Q1979" s="9">
        <f>VLOOKUP($A1979,'Hospitalisation Details'!$A$1:$U$2344,20,FALSE)</f>
        <v>26</v>
      </c>
    </row>
    <row r="1980" spans="1:17" ht="15.75" x14ac:dyDescent="0.25">
      <c r="A1980" s="10" t="s">
        <v>389</v>
      </c>
      <c r="B1980" s="7" t="str">
        <f>VLOOKUP($A1980,'Customer Names'!$A$1:$E$2336,4,FALSE)</f>
        <v xml:space="preserve">  Kathleen M</v>
      </c>
      <c r="C1980" s="7">
        <f>VLOOKUP($A1980,'Medical Examinations'!$A$1:$P$2336,2,FALSE)</f>
        <v>28.785</v>
      </c>
      <c r="D1980" s="7">
        <f>VLOOKUP($A1980,'Medical Examinations'!$A$1:$P$2336,3,FALSE)</f>
        <v>4.3099999999999996</v>
      </c>
      <c r="E1980" s="7" t="str">
        <f>VLOOKUP($A1980,'Medical Examinations'!$A$1:$P$2336,13,FALSE)</f>
        <v>Yes</v>
      </c>
      <c r="F1980" s="7" t="str">
        <f>VLOOKUP($A1980,'Medical Examinations'!$A$1:$P$2336,5,FALSE)</f>
        <v>No</v>
      </c>
      <c r="G1980" s="7" t="str">
        <f>VLOOKUP($A1980,'Medical Examinations'!$A$1:$P$2336,6,FALSE)</f>
        <v>No</v>
      </c>
      <c r="H1980" s="7" t="str">
        <f>VLOOKUP($A1980,'Medical Examinations'!$A$1:$P$2336,12,FALSE)</f>
        <v>0</v>
      </c>
      <c r="I1980" s="7" t="str">
        <f>VLOOKUP($A1980,'Medical Examinations'!$A$1:$P$2336,14,FALSE)</f>
        <v>No</v>
      </c>
      <c r="J1980" s="7" t="str">
        <f>VLOOKUP($A1980,'Medical Examinations'!$A$1:$P$2336,15,FALSE)</f>
        <v>Over weight</v>
      </c>
      <c r="K1980" s="7" t="str">
        <f>VLOOKUP($A1980,'Medical Examinations'!$A$1:$P$2336,16,FALSE)</f>
        <v>Normal</v>
      </c>
      <c r="L1980" s="12">
        <f>VLOOKUP($A1980,'Hospitalisation Details'!$A$1:$U$2344,18,FALSE)</f>
        <v>35382</v>
      </c>
      <c r="M1980" s="21">
        <f>VLOOKUP($A1980,'Hospitalisation Details'!$A$1:$U$2344,21,FALSE)</f>
        <v>3385.4</v>
      </c>
      <c r="N1980" s="9" t="str">
        <f>VLOOKUP($A1980,'Hospitalisation Details'!$A$1:$U$2344,14,FALSE)</f>
        <v>tier - 2</v>
      </c>
      <c r="O1980" s="9" t="str">
        <f>VLOOKUP($A1980,'Hospitalisation Details'!$A$1:$U$2344,15,FALSE)</f>
        <v>tier - 2</v>
      </c>
      <c r="P1980" s="9" t="str">
        <f>VLOOKUP($A1980,'Hospitalisation Details'!$A$1:$U$2344,16,FALSE)</f>
        <v>R1024</v>
      </c>
      <c r="Q1980" s="9">
        <f>VLOOKUP($A1980,'Hospitalisation Details'!$A$1:$U$2344,20,FALSE)</f>
        <v>26</v>
      </c>
    </row>
    <row r="1981" spans="1:17" ht="15.75" x14ac:dyDescent="0.25">
      <c r="A1981" s="10" t="s">
        <v>388</v>
      </c>
      <c r="B1981" s="7" t="str">
        <f>VLOOKUP($A1981,'Customer Names'!$A$1:$E$2336,4,FALSE)</f>
        <v xml:space="preserve">  Aya</v>
      </c>
      <c r="C1981" s="7">
        <f>VLOOKUP($A1981,'Medical Examinations'!$A$1:$P$2336,2,FALSE)</f>
        <v>19.8</v>
      </c>
      <c r="D1981" s="7">
        <f>VLOOKUP($A1981,'Medical Examinations'!$A$1:$P$2336,3,FALSE)</f>
        <v>4</v>
      </c>
      <c r="E1981" s="7" t="str">
        <f>VLOOKUP($A1981,'Medical Examinations'!$A$1:$P$2336,13,FALSE)</f>
        <v>Yes</v>
      </c>
      <c r="F1981" s="7" t="str">
        <f>VLOOKUP($A1981,'Medical Examinations'!$A$1:$P$2336,5,FALSE)</f>
        <v>No</v>
      </c>
      <c r="G1981" s="7" t="str">
        <f>VLOOKUP($A1981,'Medical Examinations'!$A$1:$P$2336,6,FALSE)</f>
        <v>No</v>
      </c>
      <c r="H1981" s="7" t="str">
        <f>VLOOKUP($A1981,'Medical Examinations'!$A$1:$P$2336,12,FALSE)</f>
        <v>0</v>
      </c>
      <c r="I1981" s="7" t="str">
        <f>VLOOKUP($A1981,'Medical Examinations'!$A$1:$P$2336,14,FALSE)</f>
        <v>No</v>
      </c>
      <c r="J1981" s="7" t="str">
        <f>VLOOKUP($A1981,'Medical Examinations'!$A$1:$P$2336,15,FALSE)</f>
        <v>Normal weight</v>
      </c>
      <c r="K1981" s="7" t="str">
        <f>VLOOKUP($A1981,'Medical Examinations'!$A$1:$P$2336,16,FALSE)</f>
        <v>Normal</v>
      </c>
      <c r="L1981" s="12">
        <f>VLOOKUP($A1981,'Hospitalisation Details'!$A$1:$U$2344,18,FALSE)</f>
        <v>35413</v>
      </c>
      <c r="M1981" s="21">
        <f>VLOOKUP($A1981,'Hospitalisation Details'!$A$1:$U$2344,21,FALSE)</f>
        <v>3378.91</v>
      </c>
      <c r="N1981" s="9" t="str">
        <f>VLOOKUP($A1981,'Hospitalisation Details'!$A$1:$U$2344,14,FALSE)</f>
        <v>tier - 2</v>
      </c>
      <c r="O1981" s="9" t="str">
        <f>VLOOKUP($A1981,'Hospitalisation Details'!$A$1:$U$2344,15,FALSE)</f>
        <v>tier - 1</v>
      </c>
      <c r="P1981" s="9" t="str">
        <f>VLOOKUP($A1981,'Hospitalisation Details'!$A$1:$U$2344,16,FALSE)</f>
        <v>R1011</v>
      </c>
      <c r="Q1981" s="9">
        <f>VLOOKUP($A1981,'Hospitalisation Details'!$A$1:$U$2344,20,FALSE)</f>
        <v>26</v>
      </c>
    </row>
    <row r="1982" spans="1:17" ht="15.75" x14ac:dyDescent="0.25">
      <c r="A1982" s="10" t="s">
        <v>387</v>
      </c>
      <c r="B1982" s="7" t="str">
        <f>VLOOKUP($A1982,'Customer Names'!$A$1:$E$2336,4,FALSE)</f>
        <v xml:space="preserve">  Carolyn R</v>
      </c>
      <c r="C1982" s="7">
        <f>VLOOKUP($A1982,'Medical Examinations'!$A$1:$P$2336,2,FALSE)</f>
        <v>35.53</v>
      </c>
      <c r="D1982" s="7">
        <f>VLOOKUP($A1982,'Medical Examinations'!$A$1:$P$2336,3,FALSE)</f>
        <v>4.68</v>
      </c>
      <c r="E1982" s="7" t="str">
        <f>VLOOKUP($A1982,'Medical Examinations'!$A$1:$P$2336,13,FALSE)</f>
        <v>No</v>
      </c>
      <c r="F1982" s="7" t="str">
        <f>VLOOKUP($A1982,'Medical Examinations'!$A$1:$P$2336,5,FALSE)</f>
        <v>No</v>
      </c>
      <c r="G1982" s="7" t="str">
        <f>VLOOKUP($A1982,'Medical Examinations'!$A$1:$P$2336,6,FALSE)</f>
        <v>Yes</v>
      </c>
      <c r="H1982" s="7">
        <f>VLOOKUP($A1982,'Medical Examinations'!$A$1:$P$2336,12,FALSE)</f>
        <v>1</v>
      </c>
      <c r="I1982" s="7" t="str">
        <f>VLOOKUP($A1982,'Medical Examinations'!$A$1:$P$2336,14,FALSE)</f>
        <v>No</v>
      </c>
      <c r="J1982" s="7" t="str">
        <f>VLOOKUP($A1982,'Medical Examinations'!$A$1:$P$2336,15,FALSE)</f>
        <v>Obesity</v>
      </c>
      <c r="K1982" s="7" t="str">
        <f>VLOOKUP($A1982,'Medical Examinations'!$A$1:$P$2336,16,FALSE)</f>
        <v>Normal</v>
      </c>
      <c r="L1982" s="12">
        <f>VLOOKUP($A1982,'Hospitalisation Details'!$A$1:$U$2344,18,FALSE)</f>
        <v>34249</v>
      </c>
      <c r="M1982" s="21">
        <f>VLOOKUP($A1982,'Hospitalisation Details'!$A$1:$U$2344,21,FALSE)</f>
        <v>3366.67</v>
      </c>
      <c r="N1982" s="9" t="str">
        <f>VLOOKUP($A1982,'Hospitalisation Details'!$A$1:$U$2344,14,FALSE)</f>
        <v>tier - 2</v>
      </c>
      <c r="O1982" s="9" t="str">
        <f>VLOOKUP($A1982,'Hospitalisation Details'!$A$1:$U$2344,15,FALSE)</f>
        <v>tier - 2</v>
      </c>
      <c r="P1982" s="9" t="str">
        <f>VLOOKUP($A1982,'Hospitalisation Details'!$A$1:$U$2344,16,FALSE)</f>
        <v>R1013</v>
      </c>
      <c r="Q1982" s="9">
        <f>VLOOKUP($A1982,'Hospitalisation Details'!$A$1:$U$2344,20,FALSE)</f>
        <v>29</v>
      </c>
    </row>
    <row r="1983" spans="1:17" ht="15.75" x14ac:dyDescent="0.25">
      <c r="A1983" s="10" t="s">
        <v>386</v>
      </c>
      <c r="B1983" s="7" t="str">
        <f>VLOOKUP($A1983,'Customer Names'!$A$1:$E$2336,4,FALSE)</f>
        <v xml:space="preserve">  Bethany</v>
      </c>
      <c r="C1983" s="7">
        <f>VLOOKUP($A1983,'Medical Examinations'!$A$1:$P$2336,2,FALSE)</f>
        <v>21.47</v>
      </c>
      <c r="D1983" s="7">
        <f>VLOOKUP($A1983,'Medical Examinations'!$A$1:$P$2336,3,FALSE)</f>
        <v>4.0199999999999996</v>
      </c>
      <c r="E1983" s="7" t="str">
        <f>VLOOKUP($A1983,'Medical Examinations'!$A$1:$P$2336,13,FALSE)</f>
        <v>Yes</v>
      </c>
      <c r="F1983" s="7" t="str">
        <f>VLOOKUP($A1983,'Medical Examinations'!$A$1:$P$2336,5,FALSE)</f>
        <v>No</v>
      </c>
      <c r="G1983" s="7" t="str">
        <f>VLOOKUP($A1983,'Medical Examinations'!$A$1:$P$2336,6,FALSE)</f>
        <v>No</v>
      </c>
      <c r="H1983" s="7">
        <f>VLOOKUP($A1983,'Medical Examinations'!$A$1:$P$2336,12,FALSE)</f>
        <v>1</v>
      </c>
      <c r="I1983" s="7" t="str">
        <f>VLOOKUP($A1983,'Medical Examinations'!$A$1:$P$2336,14,FALSE)</f>
        <v>No</v>
      </c>
      <c r="J1983" s="7" t="str">
        <f>VLOOKUP($A1983,'Medical Examinations'!$A$1:$P$2336,15,FALSE)</f>
        <v>Normal weight</v>
      </c>
      <c r="K1983" s="7" t="str">
        <f>VLOOKUP($A1983,'Medical Examinations'!$A$1:$P$2336,16,FALSE)</f>
        <v>Normal</v>
      </c>
      <c r="L1983" s="12">
        <f>VLOOKUP($A1983,'Hospitalisation Details'!$A$1:$U$2344,18,FALSE)</f>
        <v>34873</v>
      </c>
      <c r="M1983" s="21">
        <f>VLOOKUP($A1983,'Hospitalisation Details'!$A$1:$U$2344,21,FALSE)</f>
        <v>3353.47</v>
      </c>
      <c r="N1983" s="9" t="str">
        <f>VLOOKUP($A1983,'Hospitalisation Details'!$A$1:$U$2344,14,FALSE)</f>
        <v>tier - 2</v>
      </c>
      <c r="O1983" s="9" t="str">
        <f>VLOOKUP($A1983,'Hospitalisation Details'!$A$1:$U$2344,15,FALSE)</f>
        <v>tier - 3</v>
      </c>
      <c r="P1983" s="9" t="str">
        <f>VLOOKUP($A1983,'Hospitalisation Details'!$A$1:$U$2344,16,FALSE)</f>
        <v>R1012</v>
      </c>
      <c r="Q1983" s="9">
        <f>VLOOKUP($A1983,'Hospitalisation Details'!$A$1:$U$2344,20,FALSE)</f>
        <v>27</v>
      </c>
    </row>
    <row r="1984" spans="1:17" ht="15.75" x14ac:dyDescent="0.25">
      <c r="A1984" s="10" t="s">
        <v>385</v>
      </c>
      <c r="B1984" s="7" t="str">
        <f>VLOOKUP($A1984,'Customer Names'!$A$1:$E$2336,4,FALSE)</f>
        <v xml:space="preserve">  Holly A</v>
      </c>
      <c r="C1984" s="7">
        <f>VLOOKUP($A1984,'Medical Examinations'!$A$1:$P$2336,2,FALSE)</f>
        <v>25.9</v>
      </c>
      <c r="D1984" s="7">
        <f>VLOOKUP($A1984,'Medical Examinations'!$A$1:$P$2336,3,FALSE)</f>
        <v>5.12</v>
      </c>
      <c r="E1984" s="7" t="str">
        <f>VLOOKUP($A1984,'Medical Examinations'!$A$1:$P$2336,13,FALSE)</f>
        <v>No</v>
      </c>
      <c r="F1984" s="7" t="str">
        <f>VLOOKUP($A1984,'Medical Examinations'!$A$1:$P$2336,5,FALSE)</f>
        <v>No</v>
      </c>
      <c r="G1984" s="7" t="str">
        <f>VLOOKUP($A1984,'Medical Examinations'!$A$1:$P$2336,6,FALSE)</f>
        <v>Yes</v>
      </c>
      <c r="H1984" s="7">
        <f>VLOOKUP($A1984,'Medical Examinations'!$A$1:$P$2336,12,FALSE)</f>
        <v>1</v>
      </c>
      <c r="I1984" s="7" t="str">
        <f>VLOOKUP($A1984,'Medical Examinations'!$A$1:$P$2336,14,FALSE)</f>
        <v>No</v>
      </c>
      <c r="J1984" s="7" t="str">
        <f>VLOOKUP($A1984,'Medical Examinations'!$A$1:$P$2336,15,FALSE)</f>
        <v>Over weight</v>
      </c>
      <c r="K1984" s="7" t="str">
        <f>VLOOKUP($A1984,'Medical Examinations'!$A$1:$P$2336,16,FALSE)</f>
        <v>Normal</v>
      </c>
      <c r="L1984" s="12">
        <f>VLOOKUP($A1984,'Hospitalisation Details'!$A$1:$U$2344,18,FALSE)</f>
        <v>34270</v>
      </c>
      <c r="M1984" s="21">
        <f>VLOOKUP($A1984,'Hospitalisation Details'!$A$1:$U$2344,21,FALSE)</f>
        <v>3353.28</v>
      </c>
      <c r="N1984" s="9" t="str">
        <f>VLOOKUP($A1984,'Hospitalisation Details'!$A$1:$U$2344,14,FALSE)</f>
        <v>tier - 2</v>
      </c>
      <c r="O1984" s="9" t="str">
        <f>VLOOKUP($A1984,'Hospitalisation Details'!$A$1:$U$2344,15,FALSE)</f>
        <v>tier - 1</v>
      </c>
      <c r="P1984" s="9" t="str">
        <f>VLOOKUP($A1984,'Hospitalisation Details'!$A$1:$U$2344,16,FALSE)</f>
        <v>R1011</v>
      </c>
      <c r="Q1984" s="9">
        <f>VLOOKUP($A1984,'Hospitalisation Details'!$A$1:$U$2344,20,FALSE)</f>
        <v>29</v>
      </c>
    </row>
    <row r="1985" spans="1:17" ht="15.75" x14ac:dyDescent="0.25">
      <c r="A1985" s="10" t="s">
        <v>384</v>
      </c>
      <c r="B1985" s="7" t="str">
        <f>VLOOKUP($A1985,'Customer Names'!$A$1:$E$2336,4,FALSE)</f>
        <v xml:space="preserve">  Ping</v>
      </c>
      <c r="C1985" s="7">
        <f>VLOOKUP($A1985,'Medical Examinations'!$A$1:$P$2336,2,FALSE)</f>
        <v>20.81</v>
      </c>
      <c r="D1985" s="7">
        <f>VLOOKUP($A1985,'Medical Examinations'!$A$1:$P$2336,3,FALSE)</f>
        <v>5.52</v>
      </c>
      <c r="E1985" s="7" t="str">
        <f>VLOOKUP($A1985,'Medical Examinations'!$A$1:$P$2336,13,FALSE)</f>
        <v>No</v>
      </c>
      <c r="F1985" s="7" t="str">
        <f>VLOOKUP($A1985,'Medical Examinations'!$A$1:$P$2336,5,FALSE)</f>
        <v>No</v>
      </c>
      <c r="G1985" s="7" t="str">
        <f>VLOOKUP($A1985,'Medical Examinations'!$A$1:$P$2336,6,FALSE)</f>
        <v>No</v>
      </c>
      <c r="H1985" s="7" t="str">
        <f>VLOOKUP($A1985,'Medical Examinations'!$A$1:$P$2336,12,FALSE)</f>
        <v>0</v>
      </c>
      <c r="I1985" s="7" t="str">
        <f>VLOOKUP($A1985,'Medical Examinations'!$A$1:$P$2336,14,FALSE)</f>
        <v>No</v>
      </c>
      <c r="J1985" s="7" t="str">
        <f>VLOOKUP($A1985,'Medical Examinations'!$A$1:$P$2336,15,FALSE)</f>
        <v>Normal weight</v>
      </c>
      <c r="K1985" s="7" t="str">
        <f>VLOOKUP($A1985,'Medical Examinations'!$A$1:$P$2336,16,FALSE)</f>
        <v>Normal</v>
      </c>
      <c r="L1985" s="12">
        <f>VLOOKUP($A1985,'Hospitalisation Details'!$A$1:$U$2344,18,FALSE)</f>
        <v>33482</v>
      </c>
      <c r="M1985" s="21">
        <f>VLOOKUP($A1985,'Hospitalisation Details'!$A$1:$U$2344,21,FALSE)</f>
        <v>3342.79</v>
      </c>
      <c r="N1985" s="9" t="str">
        <f>VLOOKUP($A1985,'Hospitalisation Details'!$A$1:$U$2344,14,FALSE)</f>
        <v>tier - 2</v>
      </c>
      <c r="O1985" s="9" t="str">
        <f>VLOOKUP($A1985,'Hospitalisation Details'!$A$1:$U$2344,15,FALSE)</f>
        <v>tier - 1</v>
      </c>
      <c r="P1985" s="9" t="str">
        <f>VLOOKUP($A1985,'Hospitalisation Details'!$A$1:$U$2344,16,FALSE)</f>
        <v>R1013</v>
      </c>
      <c r="Q1985" s="9">
        <f>VLOOKUP($A1985,'Hospitalisation Details'!$A$1:$U$2344,20,FALSE)</f>
        <v>31</v>
      </c>
    </row>
    <row r="1986" spans="1:17" ht="15.75" x14ac:dyDescent="0.25">
      <c r="A1986" s="10" t="s">
        <v>383</v>
      </c>
      <c r="B1986" s="7" t="str">
        <f>VLOOKUP($A1986,'Customer Names'!$A$1:$E$2336,4,FALSE)</f>
        <v xml:space="preserve">  Tim</v>
      </c>
      <c r="C1986" s="7">
        <f>VLOOKUP($A1986,'Medical Examinations'!$A$1:$P$2336,2,FALSE)</f>
        <v>25.84</v>
      </c>
      <c r="D1986" s="7">
        <f>VLOOKUP($A1986,'Medical Examinations'!$A$1:$P$2336,3,FALSE)</f>
        <v>5.81</v>
      </c>
      <c r="E1986" s="7" t="str">
        <f>VLOOKUP($A1986,'Medical Examinations'!$A$1:$P$2336,13,FALSE)</f>
        <v>Yes</v>
      </c>
      <c r="F1986" s="7" t="str">
        <f>VLOOKUP($A1986,'Medical Examinations'!$A$1:$P$2336,5,FALSE)</f>
        <v>No</v>
      </c>
      <c r="G1986" s="7" t="str">
        <f>VLOOKUP($A1986,'Medical Examinations'!$A$1:$P$2336,6,FALSE)</f>
        <v>Yes</v>
      </c>
      <c r="H1986" s="7">
        <f>VLOOKUP($A1986,'Medical Examinations'!$A$1:$P$2336,12,FALSE)</f>
        <v>1</v>
      </c>
      <c r="I1986" s="7" t="str">
        <f>VLOOKUP($A1986,'Medical Examinations'!$A$1:$P$2336,14,FALSE)</f>
        <v>No</v>
      </c>
      <c r="J1986" s="7" t="str">
        <f>VLOOKUP($A1986,'Medical Examinations'!$A$1:$P$2336,15,FALSE)</f>
        <v>Over weight</v>
      </c>
      <c r="K1986" s="7" t="str">
        <f>VLOOKUP($A1986,'Medical Examinations'!$A$1:$P$2336,16,FALSE)</f>
        <v>Prediabetes</v>
      </c>
      <c r="L1986" s="12">
        <f>VLOOKUP($A1986,'Hospitalisation Details'!$A$1:$U$2344,18,FALSE)</f>
        <v>35601</v>
      </c>
      <c r="M1986" s="21">
        <f>VLOOKUP($A1986,'Hospitalisation Details'!$A$1:$U$2344,21,FALSE)</f>
        <v>3309.79</v>
      </c>
      <c r="N1986" s="9" t="str">
        <f>VLOOKUP($A1986,'Hospitalisation Details'!$A$1:$U$2344,14,FALSE)</f>
        <v>tier - 3</v>
      </c>
      <c r="O1986" s="9" t="str">
        <f>VLOOKUP($A1986,'Hospitalisation Details'!$A$1:$U$2344,15,FALSE)</f>
        <v>tier - 3</v>
      </c>
      <c r="P1986" s="9" t="str">
        <f>VLOOKUP($A1986,'Hospitalisation Details'!$A$1:$U$2344,16,FALSE)</f>
        <v>R1017</v>
      </c>
      <c r="Q1986" s="9">
        <f>VLOOKUP($A1986,'Hospitalisation Details'!$A$1:$U$2344,20,FALSE)</f>
        <v>25</v>
      </c>
    </row>
    <row r="1987" spans="1:17" ht="15.75" x14ac:dyDescent="0.25">
      <c r="A1987" s="10" t="s">
        <v>382</v>
      </c>
      <c r="B1987" s="7" t="str">
        <f>VLOOKUP($A1987,'Customer Names'!$A$1:$E$2336,4,FALSE)</f>
        <v xml:space="preserve">  John</v>
      </c>
      <c r="C1987" s="7">
        <f>VLOOKUP($A1987,'Medical Examinations'!$A$1:$P$2336,2,FALSE)</f>
        <v>30.95</v>
      </c>
      <c r="D1987" s="7">
        <f>VLOOKUP($A1987,'Medical Examinations'!$A$1:$P$2336,3,FALSE)</f>
        <v>5.16</v>
      </c>
      <c r="E1987" s="7" t="str">
        <f>VLOOKUP($A1987,'Medical Examinations'!$A$1:$P$2336,13,FALSE)</f>
        <v>No</v>
      </c>
      <c r="F1987" s="7" t="str">
        <f>VLOOKUP($A1987,'Medical Examinations'!$A$1:$P$2336,5,FALSE)</f>
        <v>No</v>
      </c>
      <c r="G1987" s="7" t="str">
        <f>VLOOKUP($A1987,'Medical Examinations'!$A$1:$P$2336,6,FALSE)</f>
        <v>Yes</v>
      </c>
      <c r="H1987" s="7">
        <f>VLOOKUP($A1987,'Medical Examinations'!$A$1:$P$2336,12,FALSE)</f>
        <v>1</v>
      </c>
      <c r="I1987" s="7" t="str">
        <f>VLOOKUP($A1987,'Medical Examinations'!$A$1:$P$2336,14,FALSE)</f>
        <v>No</v>
      </c>
      <c r="J1987" s="7" t="str">
        <f>VLOOKUP($A1987,'Medical Examinations'!$A$1:$P$2336,15,FALSE)</f>
        <v>Obesity</v>
      </c>
      <c r="K1987" s="7" t="str">
        <f>VLOOKUP($A1987,'Medical Examinations'!$A$1:$P$2336,16,FALSE)</f>
        <v>Normal</v>
      </c>
      <c r="L1987" s="12">
        <f>VLOOKUP($A1987,'Hospitalisation Details'!$A$1:$U$2344,18,FALSE)</f>
        <v>37943</v>
      </c>
      <c r="M1987" s="21">
        <f>VLOOKUP($A1987,'Hospitalisation Details'!$A$1:$U$2344,21,FALSE)</f>
        <v>3308.46</v>
      </c>
      <c r="N1987" s="9" t="str">
        <f>VLOOKUP($A1987,'Hospitalisation Details'!$A$1:$U$2344,14,FALSE)</f>
        <v>tier - 2</v>
      </c>
      <c r="O1987" s="9" t="str">
        <f>VLOOKUP($A1987,'Hospitalisation Details'!$A$1:$U$2344,15,FALSE)</f>
        <v>tier - 1</v>
      </c>
      <c r="P1987" s="9" t="str">
        <f>VLOOKUP($A1987,'Hospitalisation Details'!$A$1:$U$2344,16,FALSE)</f>
        <v>R1021</v>
      </c>
      <c r="Q1987" s="9">
        <f>VLOOKUP($A1987,'Hospitalisation Details'!$A$1:$U$2344,20,FALSE)</f>
        <v>19</v>
      </c>
    </row>
    <row r="1988" spans="1:17" ht="15.75" x14ac:dyDescent="0.25">
      <c r="A1988" s="10" t="s">
        <v>381</v>
      </c>
      <c r="B1988" s="7" t="str">
        <f>VLOOKUP($A1988,'Customer Names'!$A$1:$E$2336,4,FALSE)</f>
        <v xml:space="preserve">  Cynthia</v>
      </c>
      <c r="C1988" s="7">
        <f>VLOOKUP($A1988,'Medical Examinations'!$A$1:$P$2336,2,FALSE)</f>
        <v>30.54</v>
      </c>
      <c r="D1988" s="7">
        <f>VLOOKUP($A1988,'Medical Examinations'!$A$1:$P$2336,3,FALSE)</f>
        <v>5</v>
      </c>
      <c r="E1988" s="7" t="str">
        <f>VLOOKUP($A1988,'Medical Examinations'!$A$1:$P$2336,13,FALSE)</f>
        <v>No</v>
      </c>
      <c r="F1988" s="7" t="str">
        <f>VLOOKUP($A1988,'Medical Examinations'!$A$1:$P$2336,5,FALSE)</f>
        <v>No</v>
      </c>
      <c r="G1988" s="7" t="str">
        <f>VLOOKUP($A1988,'Medical Examinations'!$A$1:$P$2336,6,FALSE)</f>
        <v>Yes</v>
      </c>
      <c r="H1988" s="7">
        <f>VLOOKUP($A1988,'Medical Examinations'!$A$1:$P$2336,12,FALSE)</f>
        <v>1</v>
      </c>
      <c r="I1988" s="7" t="str">
        <f>VLOOKUP($A1988,'Medical Examinations'!$A$1:$P$2336,14,FALSE)</f>
        <v>No</v>
      </c>
      <c r="J1988" s="7" t="str">
        <f>VLOOKUP($A1988,'Medical Examinations'!$A$1:$P$2336,15,FALSE)</f>
        <v>Obesity</v>
      </c>
      <c r="K1988" s="7" t="str">
        <f>VLOOKUP($A1988,'Medical Examinations'!$A$1:$P$2336,16,FALSE)</f>
        <v>Normal</v>
      </c>
      <c r="L1988" s="12">
        <f>VLOOKUP($A1988,'Hospitalisation Details'!$A$1:$U$2344,18,FALSE)</f>
        <v>37960</v>
      </c>
      <c r="M1988" s="21">
        <f>VLOOKUP($A1988,'Hospitalisation Details'!$A$1:$U$2344,21,FALSE)</f>
        <v>3300.7</v>
      </c>
      <c r="N1988" s="9" t="str">
        <f>VLOOKUP($A1988,'Hospitalisation Details'!$A$1:$U$2344,14,FALSE)</f>
        <v>tier - 2</v>
      </c>
      <c r="O1988" s="9" t="str">
        <f>VLOOKUP($A1988,'Hospitalisation Details'!$A$1:$U$2344,15,FALSE)</f>
        <v>tier - 2</v>
      </c>
      <c r="P1988" s="9" t="str">
        <f>VLOOKUP($A1988,'Hospitalisation Details'!$A$1:$U$2344,16,FALSE)</f>
        <v>R1025</v>
      </c>
      <c r="Q1988" s="9">
        <f>VLOOKUP($A1988,'Hospitalisation Details'!$A$1:$U$2344,20,FALSE)</f>
        <v>19</v>
      </c>
    </row>
    <row r="1989" spans="1:17" ht="15.75" x14ac:dyDescent="0.25">
      <c r="A1989" s="10" t="s">
        <v>380</v>
      </c>
      <c r="B1989" s="7" t="str">
        <f>VLOOKUP($A1989,'Customer Names'!$A$1:$E$2336,4,FALSE)</f>
        <v xml:space="preserve">  Emmett</v>
      </c>
      <c r="C1989" s="7">
        <f>VLOOKUP($A1989,'Medical Examinations'!$A$1:$P$2336,2,FALSE)</f>
        <v>33.914999999999999</v>
      </c>
      <c r="D1989" s="7">
        <f>VLOOKUP($A1989,'Medical Examinations'!$A$1:$P$2336,3,FALSE)</f>
        <v>5.84</v>
      </c>
      <c r="E1989" s="7" t="str">
        <f>VLOOKUP($A1989,'Medical Examinations'!$A$1:$P$2336,13,FALSE)</f>
        <v>Yes</v>
      </c>
      <c r="F1989" s="7" t="str">
        <f>VLOOKUP($A1989,'Medical Examinations'!$A$1:$P$2336,5,FALSE)</f>
        <v>No</v>
      </c>
      <c r="G1989" s="7" t="str">
        <f>VLOOKUP($A1989,'Medical Examinations'!$A$1:$P$2336,6,FALSE)</f>
        <v>No</v>
      </c>
      <c r="H1989" s="7" t="str">
        <f>VLOOKUP($A1989,'Medical Examinations'!$A$1:$P$2336,12,FALSE)</f>
        <v>0</v>
      </c>
      <c r="I1989" s="7" t="str">
        <f>VLOOKUP($A1989,'Medical Examinations'!$A$1:$P$2336,14,FALSE)</f>
        <v>No</v>
      </c>
      <c r="J1989" s="7" t="str">
        <f>VLOOKUP($A1989,'Medical Examinations'!$A$1:$P$2336,15,FALSE)</f>
        <v>Obesity</v>
      </c>
      <c r="K1989" s="7" t="str">
        <f>VLOOKUP($A1989,'Medical Examinations'!$A$1:$P$2336,16,FALSE)</f>
        <v>Prediabetes</v>
      </c>
      <c r="L1989" s="12">
        <f>VLOOKUP($A1989,'Hospitalisation Details'!$A$1:$U$2344,18,FALSE)</f>
        <v>35386</v>
      </c>
      <c r="M1989" s="21">
        <f>VLOOKUP($A1989,'Hospitalisation Details'!$A$1:$U$2344,21,FALSE)</f>
        <v>3292.53</v>
      </c>
      <c r="N1989" s="9" t="str">
        <f>VLOOKUP($A1989,'Hospitalisation Details'!$A$1:$U$2344,14,FALSE)</f>
        <v>tier - 2</v>
      </c>
      <c r="O1989" s="9" t="str">
        <f>VLOOKUP($A1989,'Hospitalisation Details'!$A$1:$U$2344,15,FALSE)</f>
        <v>tier - 2</v>
      </c>
      <c r="P1989" s="9" t="str">
        <f>VLOOKUP($A1989,'Hospitalisation Details'!$A$1:$U$2344,16,FALSE)</f>
        <v>R1012</v>
      </c>
      <c r="Q1989" s="9">
        <f>VLOOKUP($A1989,'Hospitalisation Details'!$A$1:$U$2344,20,FALSE)</f>
        <v>26</v>
      </c>
    </row>
    <row r="1990" spans="1:17" ht="15.75" x14ac:dyDescent="0.25">
      <c r="A1990" s="10" t="s">
        <v>379</v>
      </c>
      <c r="B1990" s="7" t="str">
        <f>VLOOKUP($A1990,'Customer Names'!$A$1:$E$2336,4,FALSE)</f>
        <v xml:space="preserve">  Kate</v>
      </c>
      <c r="C1990" s="7">
        <f>VLOOKUP($A1990,'Medical Examinations'!$A$1:$P$2336,2,FALSE)</f>
        <v>33.31</v>
      </c>
      <c r="D1990" s="7">
        <f>VLOOKUP($A1990,'Medical Examinations'!$A$1:$P$2336,3,FALSE)</f>
        <v>4.1900000000000004</v>
      </c>
      <c r="E1990" s="7" t="str">
        <f>VLOOKUP($A1990,'Medical Examinations'!$A$1:$P$2336,13,FALSE)</f>
        <v>No</v>
      </c>
      <c r="F1990" s="7" t="str">
        <f>VLOOKUP($A1990,'Medical Examinations'!$A$1:$P$2336,5,FALSE)</f>
        <v>No</v>
      </c>
      <c r="G1990" s="7" t="str">
        <f>VLOOKUP($A1990,'Medical Examinations'!$A$1:$P$2336,6,FALSE)</f>
        <v>Yes</v>
      </c>
      <c r="H1990" s="7">
        <f>VLOOKUP($A1990,'Medical Examinations'!$A$1:$P$2336,12,FALSE)</f>
        <v>1</v>
      </c>
      <c r="I1990" s="7" t="str">
        <f>VLOOKUP($A1990,'Medical Examinations'!$A$1:$P$2336,14,FALSE)</f>
        <v>No</v>
      </c>
      <c r="J1990" s="7" t="str">
        <f>VLOOKUP($A1990,'Medical Examinations'!$A$1:$P$2336,15,FALSE)</f>
        <v>Obesity</v>
      </c>
      <c r="K1990" s="7" t="str">
        <f>VLOOKUP($A1990,'Medical Examinations'!$A$1:$P$2336,16,FALSE)</f>
        <v>Normal</v>
      </c>
      <c r="L1990" s="12">
        <f>VLOOKUP($A1990,'Hospitalisation Details'!$A$1:$U$2344,18,FALSE)</f>
        <v>37805</v>
      </c>
      <c r="M1990" s="21">
        <f>VLOOKUP($A1990,'Hospitalisation Details'!$A$1:$U$2344,21,FALSE)</f>
        <v>3280.22</v>
      </c>
      <c r="N1990" s="9" t="str">
        <f>VLOOKUP($A1990,'Hospitalisation Details'!$A$1:$U$2344,14,FALSE)</f>
        <v>tier - 2</v>
      </c>
      <c r="O1990" s="9" t="str">
        <f>VLOOKUP($A1990,'Hospitalisation Details'!$A$1:$U$2344,15,FALSE)</f>
        <v>tier - 3</v>
      </c>
      <c r="P1990" s="9" t="str">
        <f>VLOOKUP($A1990,'Hospitalisation Details'!$A$1:$U$2344,16,FALSE)</f>
        <v>R1011</v>
      </c>
      <c r="Q1990" s="9">
        <f>VLOOKUP($A1990,'Hospitalisation Details'!$A$1:$U$2344,20,FALSE)</f>
        <v>19</v>
      </c>
    </row>
    <row r="1991" spans="1:17" ht="15.75" x14ac:dyDescent="0.25">
      <c r="A1991" s="10" t="s">
        <v>378</v>
      </c>
      <c r="B1991" s="7" t="str">
        <f>VLOOKUP($A1991,'Customer Names'!$A$1:$E$2336,4,FALSE)</f>
        <v xml:space="preserve">  Christopher L</v>
      </c>
      <c r="C1991" s="7">
        <f>VLOOKUP($A1991,'Medical Examinations'!$A$1:$P$2336,2,FALSE)</f>
        <v>25.745000000000001</v>
      </c>
      <c r="D1991" s="7">
        <f>VLOOKUP($A1991,'Medical Examinations'!$A$1:$P$2336,3,FALSE)</f>
        <v>4.62</v>
      </c>
      <c r="E1991" s="7" t="str">
        <f>VLOOKUP($A1991,'Medical Examinations'!$A$1:$P$2336,13,FALSE)</f>
        <v>Yes</v>
      </c>
      <c r="F1991" s="7" t="str">
        <f>VLOOKUP($A1991,'Medical Examinations'!$A$1:$P$2336,5,FALSE)</f>
        <v>No</v>
      </c>
      <c r="G1991" s="7" t="str">
        <f>VLOOKUP($A1991,'Medical Examinations'!$A$1:$P$2336,6,FALSE)</f>
        <v>No</v>
      </c>
      <c r="H1991" s="7" t="str">
        <f>VLOOKUP($A1991,'Medical Examinations'!$A$1:$P$2336,12,FALSE)</f>
        <v>0</v>
      </c>
      <c r="I1991" s="7" t="str">
        <f>VLOOKUP($A1991,'Medical Examinations'!$A$1:$P$2336,14,FALSE)</f>
        <v>No</v>
      </c>
      <c r="J1991" s="7" t="str">
        <f>VLOOKUP($A1991,'Medical Examinations'!$A$1:$P$2336,15,FALSE)</f>
        <v>Over weight</v>
      </c>
      <c r="K1991" s="7" t="str">
        <f>VLOOKUP($A1991,'Medical Examinations'!$A$1:$P$2336,16,FALSE)</f>
        <v>Normal</v>
      </c>
      <c r="L1991" s="12">
        <f>VLOOKUP($A1991,'Hospitalisation Details'!$A$1:$U$2344,18,FALSE)</f>
        <v>37170</v>
      </c>
      <c r="M1991" s="21">
        <f>VLOOKUP($A1991,'Hospitalisation Details'!$A$1:$U$2344,21,FALSE)</f>
        <v>3279.87</v>
      </c>
      <c r="N1991" s="9" t="str">
        <f>VLOOKUP($A1991,'Hospitalisation Details'!$A$1:$U$2344,14,FALSE)</f>
        <v>tier - 2</v>
      </c>
      <c r="O1991" s="9" t="str">
        <f>VLOOKUP($A1991,'Hospitalisation Details'!$A$1:$U$2344,15,FALSE)</f>
        <v>tier - 1</v>
      </c>
      <c r="P1991" s="9" t="str">
        <f>VLOOKUP($A1991,'Hospitalisation Details'!$A$1:$U$2344,16,FALSE)</f>
        <v>R1017</v>
      </c>
      <c r="Q1991" s="9">
        <f>VLOOKUP($A1991,'Hospitalisation Details'!$A$1:$U$2344,20,FALSE)</f>
        <v>21</v>
      </c>
    </row>
    <row r="1992" spans="1:17" ht="15.75" x14ac:dyDescent="0.25">
      <c r="A1992" s="10" t="s">
        <v>377</v>
      </c>
      <c r="B1992" s="7" t="str">
        <f>VLOOKUP($A1992,'Customer Names'!$A$1:$E$2336,4,FALSE)</f>
        <v xml:space="preserve">  Christopher P</v>
      </c>
      <c r="C1992" s="7">
        <f>VLOOKUP($A1992,'Medical Examinations'!$A$1:$P$2336,2,FALSE)</f>
        <v>37.1</v>
      </c>
      <c r="D1992" s="7">
        <f>VLOOKUP($A1992,'Medical Examinations'!$A$1:$P$2336,3,FALSE)</f>
        <v>6.24</v>
      </c>
      <c r="E1992" s="7" t="str">
        <f>VLOOKUP($A1992,'Medical Examinations'!$A$1:$P$2336,13,FALSE)</f>
        <v>No</v>
      </c>
      <c r="F1992" s="7" t="str">
        <f>VLOOKUP($A1992,'Medical Examinations'!$A$1:$P$2336,5,FALSE)</f>
        <v>No</v>
      </c>
      <c r="G1992" s="7" t="str">
        <f>VLOOKUP($A1992,'Medical Examinations'!$A$1:$P$2336,6,FALSE)</f>
        <v>No</v>
      </c>
      <c r="H1992" s="7" t="str">
        <f>VLOOKUP($A1992,'Medical Examinations'!$A$1:$P$2336,12,FALSE)</f>
        <v>0</v>
      </c>
      <c r="I1992" s="7" t="str">
        <f>VLOOKUP($A1992,'Medical Examinations'!$A$1:$P$2336,14,FALSE)</f>
        <v>No</v>
      </c>
      <c r="J1992" s="7" t="str">
        <f>VLOOKUP($A1992,'Medical Examinations'!$A$1:$P$2336,15,FALSE)</f>
        <v>Obesity</v>
      </c>
      <c r="K1992" s="7" t="str">
        <f>VLOOKUP($A1992,'Medical Examinations'!$A$1:$P$2336,16,FALSE)</f>
        <v>Prediabetes</v>
      </c>
      <c r="L1992" s="12">
        <f>VLOOKUP($A1992,'Hospitalisation Details'!$A$1:$U$2344,18,FALSE)</f>
        <v>34516</v>
      </c>
      <c r="M1992" s="21">
        <f>VLOOKUP($A1992,'Hospitalisation Details'!$A$1:$U$2344,21,FALSE)</f>
        <v>3277.16</v>
      </c>
      <c r="N1992" s="9" t="str">
        <f>VLOOKUP($A1992,'Hospitalisation Details'!$A$1:$U$2344,14,FALSE)</f>
        <v>tier - 2</v>
      </c>
      <c r="O1992" s="9" t="str">
        <f>VLOOKUP($A1992,'Hospitalisation Details'!$A$1:$U$2344,15,FALSE)</f>
        <v>tier - 3</v>
      </c>
      <c r="P1992" s="9" t="str">
        <f>VLOOKUP($A1992,'Hospitalisation Details'!$A$1:$U$2344,16,FALSE)</f>
        <v>R1011</v>
      </c>
      <c r="Q1992" s="9">
        <f>VLOOKUP($A1992,'Hospitalisation Details'!$A$1:$U$2344,20,FALSE)</f>
        <v>28</v>
      </c>
    </row>
    <row r="1993" spans="1:17" ht="15.75" x14ac:dyDescent="0.25">
      <c r="A1993" s="10" t="s">
        <v>376</v>
      </c>
      <c r="B1993" s="7" t="str">
        <f>VLOOKUP($A1993,'Customer Names'!$A$1:$E$2336,4,FALSE)</f>
        <v xml:space="preserve">  Christopher W</v>
      </c>
      <c r="C1993" s="7">
        <f>VLOOKUP($A1993,'Medical Examinations'!$A$1:$P$2336,2,FALSE)</f>
        <v>35.435000000000002</v>
      </c>
      <c r="D1993" s="7">
        <f>VLOOKUP($A1993,'Medical Examinations'!$A$1:$P$2336,3,FALSE)</f>
        <v>5.81</v>
      </c>
      <c r="E1993" s="7" t="str">
        <f>VLOOKUP($A1993,'Medical Examinations'!$A$1:$P$2336,13,FALSE)</f>
        <v>No</v>
      </c>
      <c r="F1993" s="7" t="str">
        <f>VLOOKUP($A1993,'Medical Examinations'!$A$1:$P$2336,5,FALSE)</f>
        <v>No</v>
      </c>
      <c r="G1993" s="7" t="str">
        <f>VLOOKUP($A1993,'Medical Examinations'!$A$1:$P$2336,6,FALSE)</f>
        <v>No</v>
      </c>
      <c r="H1993" s="7" t="str">
        <f>VLOOKUP($A1993,'Medical Examinations'!$A$1:$P$2336,12,FALSE)</f>
        <v>0</v>
      </c>
      <c r="I1993" s="7" t="str">
        <f>VLOOKUP($A1993,'Medical Examinations'!$A$1:$P$2336,14,FALSE)</f>
        <v>No</v>
      </c>
      <c r="J1993" s="7" t="str">
        <f>VLOOKUP($A1993,'Medical Examinations'!$A$1:$P$2336,15,FALSE)</f>
        <v>Obesity</v>
      </c>
      <c r="K1993" s="7" t="str">
        <f>VLOOKUP($A1993,'Medical Examinations'!$A$1:$P$2336,16,FALSE)</f>
        <v>Prediabetes</v>
      </c>
      <c r="L1993" s="12">
        <f>VLOOKUP($A1993,'Hospitalisation Details'!$A$1:$U$2344,18,FALSE)</f>
        <v>34670</v>
      </c>
      <c r="M1993" s="21">
        <f>VLOOKUP($A1993,'Hospitalisation Details'!$A$1:$U$2344,21,FALSE)</f>
        <v>3268.85</v>
      </c>
      <c r="N1993" s="9" t="str">
        <f>VLOOKUP($A1993,'Hospitalisation Details'!$A$1:$U$2344,14,FALSE)</f>
        <v>tier - 3</v>
      </c>
      <c r="O1993" s="9" t="str">
        <f>VLOOKUP($A1993,'Hospitalisation Details'!$A$1:$U$2344,15,FALSE)</f>
        <v>tier - 1</v>
      </c>
      <c r="P1993" s="9" t="str">
        <f>VLOOKUP($A1993,'Hospitalisation Details'!$A$1:$U$2344,16,FALSE)</f>
        <v>R1016</v>
      </c>
      <c r="Q1993" s="9">
        <f>VLOOKUP($A1993,'Hospitalisation Details'!$A$1:$U$2344,20,FALSE)</f>
        <v>28</v>
      </c>
    </row>
    <row r="1994" spans="1:17" ht="15.75" x14ac:dyDescent="0.25">
      <c r="A1994" s="10" t="s">
        <v>375</v>
      </c>
      <c r="B1994" s="7" t="str">
        <f>VLOOKUP($A1994,'Customer Names'!$A$1:$E$2336,4,FALSE)</f>
        <v xml:space="preserve">  Norman H</v>
      </c>
      <c r="C1994" s="7">
        <f>VLOOKUP($A1994,'Medical Examinations'!$A$1:$P$2336,2,FALSE)</f>
        <v>20.399999999999999</v>
      </c>
      <c r="D1994" s="7">
        <f>VLOOKUP($A1994,'Medical Examinations'!$A$1:$P$2336,3,FALSE)</f>
        <v>4.83</v>
      </c>
      <c r="E1994" s="7" t="str">
        <f>VLOOKUP($A1994,'Medical Examinations'!$A$1:$P$2336,13,FALSE)</f>
        <v>No</v>
      </c>
      <c r="F1994" s="7" t="str">
        <f>VLOOKUP($A1994,'Medical Examinations'!$A$1:$P$2336,5,FALSE)</f>
        <v>No</v>
      </c>
      <c r="G1994" s="7" t="str">
        <f>VLOOKUP($A1994,'Medical Examinations'!$A$1:$P$2336,6,FALSE)</f>
        <v>No</v>
      </c>
      <c r="H1994" s="7" t="str">
        <f>VLOOKUP($A1994,'Medical Examinations'!$A$1:$P$2336,12,FALSE)</f>
        <v>0</v>
      </c>
      <c r="I1994" s="7" t="str">
        <f>VLOOKUP($A1994,'Medical Examinations'!$A$1:$P$2336,14,FALSE)</f>
        <v>No</v>
      </c>
      <c r="J1994" s="7" t="str">
        <f>VLOOKUP($A1994,'Medical Examinations'!$A$1:$P$2336,15,FALSE)</f>
        <v>Normal weight</v>
      </c>
      <c r="K1994" s="7" t="str">
        <f>VLOOKUP($A1994,'Medical Examinations'!$A$1:$P$2336,16,FALSE)</f>
        <v>Normal</v>
      </c>
      <c r="L1994" s="12">
        <f>VLOOKUP($A1994,'Hospitalisation Details'!$A$1:$U$2344,18,FALSE)</f>
        <v>33555</v>
      </c>
      <c r="M1994" s="21">
        <f>VLOOKUP($A1994,'Hospitalisation Details'!$A$1:$U$2344,21,FALSE)</f>
        <v>3260.2</v>
      </c>
      <c r="N1994" s="9" t="str">
        <f>VLOOKUP($A1994,'Hospitalisation Details'!$A$1:$U$2344,14,FALSE)</f>
        <v>tier - 3</v>
      </c>
      <c r="O1994" s="9" t="str">
        <f>VLOOKUP($A1994,'Hospitalisation Details'!$A$1:$U$2344,15,FALSE)</f>
        <v>tier - 2</v>
      </c>
      <c r="P1994" s="9" t="str">
        <f>VLOOKUP($A1994,'Hospitalisation Details'!$A$1:$U$2344,16,FALSE)</f>
        <v>R1011</v>
      </c>
      <c r="Q1994" s="9">
        <f>VLOOKUP($A1994,'Hospitalisation Details'!$A$1:$U$2344,20,FALSE)</f>
        <v>31</v>
      </c>
    </row>
    <row r="1995" spans="1:17" ht="15.75" x14ac:dyDescent="0.25">
      <c r="A1995" s="10" t="s">
        <v>374</v>
      </c>
      <c r="B1995" s="7" t="str">
        <f>VLOOKUP($A1995,'Customer Names'!$A$1:$E$2336,4,FALSE)</f>
        <v xml:space="preserve">  Susan</v>
      </c>
      <c r="C1995" s="7">
        <f>VLOOKUP($A1995,'Medical Examinations'!$A$1:$P$2336,2,FALSE)</f>
        <v>42.13</v>
      </c>
      <c r="D1995" s="7">
        <f>VLOOKUP($A1995,'Medical Examinations'!$A$1:$P$2336,3,FALSE)</f>
        <v>5.72</v>
      </c>
      <c r="E1995" s="7" t="str">
        <f>VLOOKUP($A1995,'Medical Examinations'!$A$1:$P$2336,13,FALSE)</f>
        <v>Yes</v>
      </c>
      <c r="F1995" s="7" t="str">
        <f>VLOOKUP($A1995,'Medical Examinations'!$A$1:$P$2336,5,FALSE)</f>
        <v>No</v>
      </c>
      <c r="G1995" s="7" t="str">
        <f>VLOOKUP($A1995,'Medical Examinations'!$A$1:$P$2336,6,FALSE)</f>
        <v>Yes</v>
      </c>
      <c r="H1995" s="7">
        <f>VLOOKUP($A1995,'Medical Examinations'!$A$1:$P$2336,12,FALSE)</f>
        <v>1</v>
      </c>
      <c r="I1995" s="7" t="str">
        <f>VLOOKUP($A1995,'Medical Examinations'!$A$1:$P$2336,14,FALSE)</f>
        <v>No</v>
      </c>
      <c r="J1995" s="7" t="str">
        <f>VLOOKUP($A1995,'Medical Examinations'!$A$1:$P$2336,15,FALSE)</f>
        <v>Obesity</v>
      </c>
      <c r="K1995" s="7" t="str">
        <f>VLOOKUP($A1995,'Medical Examinations'!$A$1:$P$2336,16,FALSE)</f>
        <v>Prediabetes</v>
      </c>
      <c r="L1995" s="12">
        <f>VLOOKUP($A1995,'Hospitalisation Details'!$A$1:$U$2344,18,FALSE)</f>
        <v>35675</v>
      </c>
      <c r="M1995" s="21">
        <f>VLOOKUP($A1995,'Hospitalisation Details'!$A$1:$U$2344,21,FALSE)</f>
        <v>3238.44</v>
      </c>
      <c r="N1995" s="9" t="str">
        <f>VLOOKUP($A1995,'Hospitalisation Details'!$A$1:$U$2344,14,FALSE)</f>
        <v>tier - 2</v>
      </c>
      <c r="O1995" s="9" t="str">
        <f>VLOOKUP($A1995,'Hospitalisation Details'!$A$1:$U$2344,15,FALSE)</f>
        <v>tier - 3</v>
      </c>
      <c r="P1995" s="9" t="str">
        <f>VLOOKUP($A1995,'Hospitalisation Details'!$A$1:$U$2344,16,FALSE)</f>
        <v>R1013</v>
      </c>
      <c r="Q1995" s="9">
        <f>VLOOKUP($A1995,'Hospitalisation Details'!$A$1:$U$2344,20,FALSE)</f>
        <v>25</v>
      </c>
    </row>
    <row r="1996" spans="1:17" ht="15.75" x14ac:dyDescent="0.25">
      <c r="A1996" s="10" t="s">
        <v>373</v>
      </c>
      <c r="B1996" s="7" t="str">
        <f>VLOOKUP($A1996,'Customer Names'!$A$1:$E$2336,4,FALSE)</f>
        <v xml:space="preserve">  Tatyana K</v>
      </c>
      <c r="C1996" s="7">
        <f>VLOOKUP($A1996,'Medical Examinations'!$A$1:$P$2336,2,FALSE)</f>
        <v>33.99</v>
      </c>
      <c r="D1996" s="7">
        <f>VLOOKUP($A1996,'Medical Examinations'!$A$1:$P$2336,3,FALSE)</f>
        <v>4.83</v>
      </c>
      <c r="E1996" s="7" t="str">
        <f>VLOOKUP($A1996,'Medical Examinations'!$A$1:$P$2336,13,FALSE)</f>
        <v>Yes</v>
      </c>
      <c r="F1996" s="7" t="str">
        <f>VLOOKUP($A1996,'Medical Examinations'!$A$1:$P$2336,5,FALSE)</f>
        <v>No</v>
      </c>
      <c r="G1996" s="7" t="str">
        <f>VLOOKUP($A1996,'Medical Examinations'!$A$1:$P$2336,6,FALSE)</f>
        <v>Yes</v>
      </c>
      <c r="H1996" s="7">
        <f>VLOOKUP($A1996,'Medical Examinations'!$A$1:$P$2336,12,FALSE)</f>
        <v>1</v>
      </c>
      <c r="I1996" s="7" t="str">
        <f>VLOOKUP($A1996,'Medical Examinations'!$A$1:$P$2336,14,FALSE)</f>
        <v>No</v>
      </c>
      <c r="J1996" s="7" t="str">
        <f>VLOOKUP($A1996,'Medical Examinations'!$A$1:$P$2336,15,FALSE)</f>
        <v>Obesity</v>
      </c>
      <c r="K1996" s="7" t="str">
        <f>VLOOKUP($A1996,'Medical Examinations'!$A$1:$P$2336,16,FALSE)</f>
        <v>Normal</v>
      </c>
      <c r="L1996" s="12">
        <f>VLOOKUP($A1996,'Hospitalisation Details'!$A$1:$U$2344,18,FALSE)</f>
        <v>35644</v>
      </c>
      <c r="M1996" s="21">
        <f>VLOOKUP($A1996,'Hospitalisation Details'!$A$1:$U$2344,21,FALSE)</f>
        <v>3227.12</v>
      </c>
      <c r="N1996" s="9" t="str">
        <f>VLOOKUP($A1996,'Hospitalisation Details'!$A$1:$U$2344,14,FALSE)</f>
        <v>tier - 2</v>
      </c>
      <c r="O1996" s="9" t="str">
        <f>VLOOKUP($A1996,'Hospitalisation Details'!$A$1:$U$2344,15,FALSE)</f>
        <v>tier - 3</v>
      </c>
      <c r="P1996" s="9" t="str">
        <f>VLOOKUP($A1996,'Hospitalisation Details'!$A$1:$U$2344,16,FALSE)</f>
        <v>R1013</v>
      </c>
      <c r="Q1996" s="9">
        <f>VLOOKUP($A1996,'Hospitalisation Details'!$A$1:$U$2344,20,FALSE)</f>
        <v>25</v>
      </c>
    </row>
    <row r="1997" spans="1:17" ht="15.75" x14ac:dyDescent="0.25">
      <c r="A1997" s="10" t="s">
        <v>372</v>
      </c>
      <c r="B1997" s="7" t="str">
        <f>VLOOKUP($A1997,'Customer Names'!$A$1:$E$2336,4,FALSE)</f>
        <v xml:space="preserve">  Chrissy</v>
      </c>
      <c r="C1997" s="7">
        <f>VLOOKUP($A1997,'Medical Examinations'!$A$1:$P$2336,2,FALSE)</f>
        <v>28.594999999999999</v>
      </c>
      <c r="D1997" s="7">
        <f>VLOOKUP($A1997,'Medical Examinations'!$A$1:$P$2336,3,FALSE)</f>
        <v>4.1399999999999997</v>
      </c>
      <c r="E1997" s="7" t="str">
        <f>VLOOKUP($A1997,'Medical Examinations'!$A$1:$P$2336,13,FALSE)</f>
        <v>Yes</v>
      </c>
      <c r="F1997" s="7" t="str">
        <f>VLOOKUP($A1997,'Medical Examinations'!$A$1:$P$2336,5,FALSE)</f>
        <v>No</v>
      </c>
      <c r="G1997" s="7" t="str">
        <f>VLOOKUP($A1997,'Medical Examinations'!$A$1:$P$2336,6,FALSE)</f>
        <v>Yes</v>
      </c>
      <c r="H1997" s="7">
        <f>VLOOKUP($A1997,'Medical Examinations'!$A$1:$P$2336,12,FALSE)</f>
        <v>1</v>
      </c>
      <c r="I1997" s="7" t="str">
        <f>VLOOKUP($A1997,'Medical Examinations'!$A$1:$P$2336,14,FALSE)</f>
        <v>No</v>
      </c>
      <c r="J1997" s="7" t="str">
        <f>VLOOKUP($A1997,'Medical Examinations'!$A$1:$P$2336,15,FALSE)</f>
        <v>Over weight</v>
      </c>
      <c r="K1997" s="7" t="str">
        <f>VLOOKUP($A1997,'Medical Examinations'!$A$1:$P$2336,16,FALSE)</f>
        <v>Normal</v>
      </c>
      <c r="L1997" s="12">
        <f>VLOOKUP($A1997,'Hospitalisation Details'!$A$1:$U$2344,18,FALSE)</f>
        <v>35617</v>
      </c>
      <c r="M1997" s="21">
        <f>VLOOKUP($A1997,'Hospitalisation Details'!$A$1:$U$2344,21,FALSE)</f>
        <v>3213.62</v>
      </c>
      <c r="N1997" s="9" t="str">
        <f>VLOOKUP($A1997,'Hospitalisation Details'!$A$1:$U$2344,14,FALSE)</f>
        <v>tier - 2</v>
      </c>
      <c r="O1997" s="9" t="str">
        <f>VLOOKUP($A1997,'Hospitalisation Details'!$A$1:$U$2344,15,FALSE)</f>
        <v>tier - 2</v>
      </c>
      <c r="P1997" s="9" t="str">
        <f>VLOOKUP($A1997,'Hospitalisation Details'!$A$1:$U$2344,16,FALSE)</f>
        <v>R1024</v>
      </c>
      <c r="Q1997" s="9">
        <f>VLOOKUP($A1997,'Hospitalisation Details'!$A$1:$U$2344,20,FALSE)</f>
        <v>25</v>
      </c>
    </row>
    <row r="1998" spans="1:17" ht="15.75" x14ac:dyDescent="0.25">
      <c r="A1998" s="10" t="s">
        <v>371</v>
      </c>
      <c r="B1998" s="7" t="str">
        <f>VLOOKUP($A1998,'Customer Names'!$A$1:$E$2336,4,FALSE)</f>
        <v xml:space="preserve">  Carrie</v>
      </c>
      <c r="C1998" s="7">
        <f>VLOOKUP($A1998,'Medical Examinations'!$A$1:$P$2336,2,FALSE)</f>
        <v>20.8</v>
      </c>
      <c r="D1998" s="7">
        <f>VLOOKUP($A1998,'Medical Examinations'!$A$1:$P$2336,3,FALSE)</f>
        <v>4.07</v>
      </c>
      <c r="E1998" s="7" t="str">
        <f>VLOOKUP($A1998,'Medical Examinations'!$A$1:$P$2336,13,FALSE)</f>
        <v>Yes</v>
      </c>
      <c r="F1998" s="7" t="str">
        <f>VLOOKUP($A1998,'Medical Examinations'!$A$1:$P$2336,5,FALSE)</f>
        <v>No</v>
      </c>
      <c r="G1998" s="7" t="str">
        <f>VLOOKUP($A1998,'Medical Examinations'!$A$1:$P$2336,6,FALSE)</f>
        <v>Yes</v>
      </c>
      <c r="H1998" s="7">
        <f>VLOOKUP($A1998,'Medical Examinations'!$A$1:$P$2336,12,FALSE)</f>
        <v>1</v>
      </c>
      <c r="I1998" s="7" t="str">
        <f>VLOOKUP($A1998,'Medical Examinations'!$A$1:$P$2336,14,FALSE)</f>
        <v>No</v>
      </c>
      <c r="J1998" s="7" t="str">
        <f>VLOOKUP($A1998,'Medical Examinations'!$A$1:$P$2336,15,FALSE)</f>
        <v>Normal weight</v>
      </c>
      <c r="K1998" s="7" t="str">
        <f>VLOOKUP($A1998,'Medical Examinations'!$A$1:$P$2336,16,FALSE)</f>
        <v>Normal</v>
      </c>
      <c r="L1998" s="12">
        <f>VLOOKUP($A1998,'Hospitalisation Details'!$A$1:$U$2344,18,FALSE)</f>
        <v>35786</v>
      </c>
      <c r="M1998" s="21">
        <f>VLOOKUP($A1998,'Hospitalisation Details'!$A$1:$U$2344,21,FALSE)</f>
        <v>3208.79</v>
      </c>
      <c r="N1998" s="9" t="str">
        <f>VLOOKUP($A1998,'Hospitalisation Details'!$A$1:$U$2344,14,FALSE)</f>
        <v>tier - 2</v>
      </c>
      <c r="O1998" s="9" t="str">
        <f>VLOOKUP($A1998,'Hospitalisation Details'!$A$1:$U$2344,15,FALSE)</f>
        <v>tier - 3</v>
      </c>
      <c r="P1998" s="9" t="str">
        <f>VLOOKUP($A1998,'Hospitalisation Details'!$A$1:$U$2344,16,FALSE)</f>
        <v>R1011</v>
      </c>
      <c r="Q1998" s="9">
        <f>VLOOKUP($A1998,'Hospitalisation Details'!$A$1:$U$2344,20,FALSE)</f>
        <v>25</v>
      </c>
    </row>
    <row r="1999" spans="1:17" ht="15.75" x14ac:dyDescent="0.25">
      <c r="A1999" s="10" t="s">
        <v>370</v>
      </c>
      <c r="B1999" s="7" t="str">
        <f>VLOOKUP($A1999,'Customer Names'!$A$1:$E$2336,4,FALSE)</f>
        <v xml:space="preserve">  Halle</v>
      </c>
      <c r="C1999" s="7">
        <f>VLOOKUP($A1999,'Medical Examinations'!$A$1:$P$2336,2,FALSE)</f>
        <v>23.465</v>
      </c>
      <c r="D1999" s="7">
        <f>VLOOKUP($A1999,'Medical Examinations'!$A$1:$P$2336,3,FALSE)</f>
        <v>6.26</v>
      </c>
      <c r="E1999" s="7" t="str">
        <f>VLOOKUP($A1999,'Medical Examinations'!$A$1:$P$2336,13,FALSE)</f>
        <v>Yes</v>
      </c>
      <c r="F1999" s="7" t="str">
        <f>VLOOKUP($A1999,'Medical Examinations'!$A$1:$P$2336,5,FALSE)</f>
        <v>No</v>
      </c>
      <c r="G1999" s="7" t="str">
        <f>VLOOKUP($A1999,'Medical Examinations'!$A$1:$P$2336,6,FALSE)</f>
        <v>Yes</v>
      </c>
      <c r="H1999" s="7">
        <f>VLOOKUP($A1999,'Medical Examinations'!$A$1:$P$2336,12,FALSE)</f>
        <v>1</v>
      </c>
      <c r="I1999" s="7" t="str">
        <f>VLOOKUP($A1999,'Medical Examinations'!$A$1:$P$2336,14,FALSE)</f>
        <v>No</v>
      </c>
      <c r="J1999" s="7" t="str">
        <f>VLOOKUP($A1999,'Medical Examinations'!$A$1:$P$2336,15,FALSE)</f>
        <v>Normal weight</v>
      </c>
      <c r="K1999" s="7" t="str">
        <f>VLOOKUP($A1999,'Medical Examinations'!$A$1:$P$2336,16,FALSE)</f>
        <v>Prediabetes</v>
      </c>
      <c r="L1999" s="12">
        <f>VLOOKUP($A1999,'Hospitalisation Details'!$A$1:$U$2344,18,FALSE)</f>
        <v>35616</v>
      </c>
      <c r="M1999" s="21">
        <f>VLOOKUP($A1999,'Hospitalisation Details'!$A$1:$U$2344,21,FALSE)</f>
        <v>3206.49</v>
      </c>
      <c r="N1999" s="9" t="str">
        <f>VLOOKUP($A1999,'Hospitalisation Details'!$A$1:$U$2344,14,FALSE)</f>
        <v>tier - 2</v>
      </c>
      <c r="O1999" s="9" t="str">
        <f>VLOOKUP($A1999,'Hospitalisation Details'!$A$1:$U$2344,15,FALSE)</f>
        <v>tier - 3</v>
      </c>
      <c r="P1999" s="9" t="str">
        <f>VLOOKUP($A1999,'Hospitalisation Details'!$A$1:$U$2344,16,FALSE)</f>
        <v>R1024</v>
      </c>
      <c r="Q1999" s="9">
        <f>VLOOKUP($A1999,'Hospitalisation Details'!$A$1:$U$2344,20,FALSE)</f>
        <v>25</v>
      </c>
    </row>
    <row r="2000" spans="1:17" ht="15.75" x14ac:dyDescent="0.25">
      <c r="A2000" s="10" t="s">
        <v>369</v>
      </c>
      <c r="B2000" s="7" t="str">
        <f>VLOOKUP($A2000,'Customer Names'!$A$1:$E$2336,4,FALSE)</f>
        <v xml:space="preserve">  Carolyn</v>
      </c>
      <c r="C2000" s="7">
        <f>VLOOKUP($A2000,'Medical Examinations'!$A$1:$P$2336,2,FALSE)</f>
        <v>40.185000000000002</v>
      </c>
      <c r="D2000" s="7">
        <f>VLOOKUP($A2000,'Medical Examinations'!$A$1:$P$2336,3,FALSE)</f>
        <v>5.88</v>
      </c>
      <c r="E2000" s="7" t="str">
        <f>VLOOKUP($A2000,'Medical Examinations'!$A$1:$P$2336,13,FALSE)</f>
        <v>Yes</v>
      </c>
      <c r="F2000" s="7" t="str">
        <f>VLOOKUP($A2000,'Medical Examinations'!$A$1:$P$2336,5,FALSE)</f>
        <v>No</v>
      </c>
      <c r="G2000" s="7" t="str">
        <f>VLOOKUP($A2000,'Medical Examinations'!$A$1:$P$2336,6,FALSE)</f>
        <v>No</v>
      </c>
      <c r="H2000" s="7" t="str">
        <f>VLOOKUP($A2000,'Medical Examinations'!$A$1:$P$2336,12,FALSE)</f>
        <v>0</v>
      </c>
      <c r="I2000" s="7" t="str">
        <f>VLOOKUP($A2000,'Medical Examinations'!$A$1:$P$2336,14,FALSE)</f>
        <v>No</v>
      </c>
      <c r="J2000" s="7" t="str">
        <f>VLOOKUP($A2000,'Medical Examinations'!$A$1:$P$2336,15,FALSE)</f>
        <v>Obesity</v>
      </c>
      <c r="K2000" s="7" t="str">
        <f>VLOOKUP($A2000,'Medical Examinations'!$A$1:$P$2336,16,FALSE)</f>
        <v>Prediabetes</v>
      </c>
      <c r="L2000" s="12">
        <f>VLOOKUP($A2000,'Hospitalisation Details'!$A$1:$U$2344,18,FALSE)</f>
        <v>35349</v>
      </c>
      <c r="M2000" s="21">
        <f>VLOOKUP($A2000,'Hospitalisation Details'!$A$1:$U$2344,21,FALSE)</f>
        <v>3201.25</v>
      </c>
      <c r="N2000" s="9" t="str">
        <f>VLOOKUP($A2000,'Hospitalisation Details'!$A$1:$U$2344,14,FALSE)</f>
        <v>tier - 2</v>
      </c>
      <c r="O2000" s="9" t="str">
        <f>VLOOKUP($A2000,'Hospitalisation Details'!$A$1:$U$2344,15,FALSE)</f>
        <v>tier - 3</v>
      </c>
      <c r="P2000" s="9" t="str">
        <f>VLOOKUP($A2000,'Hospitalisation Details'!$A$1:$U$2344,16,FALSE)</f>
        <v>R1012</v>
      </c>
      <c r="Q2000" s="9">
        <f>VLOOKUP($A2000,'Hospitalisation Details'!$A$1:$U$2344,20,FALSE)</f>
        <v>26</v>
      </c>
    </row>
    <row r="2001" spans="1:17" ht="15.75" x14ac:dyDescent="0.25">
      <c r="A2001" s="10" t="s">
        <v>368</v>
      </c>
      <c r="B2001" s="7" t="str">
        <f>VLOOKUP($A2001,'Customer Names'!$A$1:$E$2336,4,FALSE)</f>
        <v xml:space="preserve">  Tara D</v>
      </c>
      <c r="C2001" s="7">
        <f>VLOOKUP($A2001,'Medical Examinations'!$A$1:$P$2336,2,FALSE)</f>
        <v>21.89</v>
      </c>
      <c r="D2001" s="7">
        <f>VLOOKUP($A2001,'Medical Examinations'!$A$1:$P$2336,3,FALSE)</f>
        <v>5.72</v>
      </c>
      <c r="E2001" s="7" t="str">
        <f>VLOOKUP($A2001,'Medical Examinations'!$A$1:$P$2336,13,FALSE)</f>
        <v>Yes</v>
      </c>
      <c r="F2001" s="7" t="str">
        <f>VLOOKUP($A2001,'Medical Examinations'!$A$1:$P$2336,5,FALSE)</f>
        <v>No</v>
      </c>
      <c r="G2001" s="7" t="str">
        <f>VLOOKUP($A2001,'Medical Examinations'!$A$1:$P$2336,6,FALSE)</f>
        <v>No</v>
      </c>
      <c r="H2001" s="7" t="str">
        <f>VLOOKUP($A2001,'Medical Examinations'!$A$1:$P$2336,12,FALSE)</f>
        <v>0</v>
      </c>
      <c r="I2001" s="7" t="str">
        <f>VLOOKUP($A2001,'Medical Examinations'!$A$1:$P$2336,14,FALSE)</f>
        <v>No</v>
      </c>
      <c r="J2001" s="7" t="str">
        <f>VLOOKUP($A2001,'Medical Examinations'!$A$1:$P$2336,15,FALSE)</f>
        <v>Normal weight</v>
      </c>
      <c r="K2001" s="7" t="str">
        <f>VLOOKUP($A2001,'Medical Examinations'!$A$1:$P$2336,16,FALSE)</f>
        <v>Prediabetes</v>
      </c>
      <c r="L2001" s="12">
        <f>VLOOKUP($A2001,'Hospitalisation Details'!$A$1:$U$2344,18,FALSE)</f>
        <v>37136</v>
      </c>
      <c r="M2001" s="21">
        <f>VLOOKUP($A2001,'Hospitalisation Details'!$A$1:$U$2344,21,FALSE)</f>
        <v>3180.51</v>
      </c>
      <c r="N2001" s="9" t="str">
        <f>VLOOKUP($A2001,'Hospitalisation Details'!$A$1:$U$2344,14,FALSE)</f>
        <v>tier - 2</v>
      </c>
      <c r="O2001" s="9" t="str">
        <f>VLOOKUP($A2001,'Hospitalisation Details'!$A$1:$U$2344,15,FALSE)</f>
        <v>tier - 2</v>
      </c>
      <c r="P2001" s="9" t="str">
        <f>VLOOKUP($A2001,'Hospitalisation Details'!$A$1:$U$2344,16,FALSE)</f>
        <v>R1013</v>
      </c>
      <c r="Q2001" s="9">
        <f>VLOOKUP($A2001,'Hospitalisation Details'!$A$1:$U$2344,20,FALSE)</f>
        <v>21</v>
      </c>
    </row>
    <row r="2002" spans="1:17" ht="15.75" x14ac:dyDescent="0.25">
      <c r="A2002" s="10" t="s">
        <v>367</v>
      </c>
      <c r="B2002" s="7" t="str">
        <f>VLOOKUP($A2002,'Customer Names'!$A$1:$E$2336,4,FALSE)</f>
        <v xml:space="preserve">  Rasim M</v>
      </c>
      <c r="C2002" s="7">
        <f>VLOOKUP($A2002,'Medical Examinations'!$A$1:$P$2336,2,FALSE)</f>
        <v>29.34</v>
      </c>
      <c r="D2002" s="7">
        <f>VLOOKUP($A2002,'Medical Examinations'!$A$1:$P$2336,3,FALSE)</f>
        <v>6.09</v>
      </c>
      <c r="E2002" s="7" t="str">
        <f>VLOOKUP($A2002,'Medical Examinations'!$A$1:$P$2336,13,FALSE)</f>
        <v>Yes</v>
      </c>
      <c r="F2002" s="7" t="str">
        <f>VLOOKUP($A2002,'Medical Examinations'!$A$1:$P$2336,5,FALSE)</f>
        <v>yes</v>
      </c>
      <c r="G2002" s="7" t="str">
        <f>VLOOKUP($A2002,'Medical Examinations'!$A$1:$P$2336,6,FALSE)</f>
        <v>No</v>
      </c>
      <c r="H2002" s="7">
        <f>VLOOKUP($A2002,'Medical Examinations'!$A$1:$P$2336,12,FALSE)</f>
        <v>2</v>
      </c>
      <c r="I2002" s="7" t="str">
        <f>VLOOKUP($A2002,'Medical Examinations'!$A$1:$P$2336,14,FALSE)</f>
        <v>No</v>
      </c>
      <c r="J2002" s="7" t="str">
        <f>VLOOKUP($A2002,'Medical Examinations'!$A$1:$P$2336,15,FALSE)</f>
        <v>Over weight</v>
      </c>
      <c r="K2002" s="7" t="str">
        <f>VLOOKUP($A2002,'Medical Examinations'!$A$1:$P$2336,16,FALSE)</f>
        <v>Prediabetes</v>
      </c>
      <c r="L2002" s="12">
        <f>VLOOKUP($A2002,'Hospitalisation Details'!$A$1:$U$2344,18,FALSE)</f>
        <v>36792</v>
      </c>
      <c r="M2002" s="21">
        <f>VLOOKUP($A2002,'Hospitalisation Details'!$A$1:$U$2344,21,FALSE)</f>
        <v>3179.96</v>
      </c>
      <c r="N2002" s="9" t="str">
        <f>VLOOKUP($A2002,'Hospitalisation Details'!$A$1:$U$2344,14,FALSE)</f>
        <v>tier - 2</v>
      </c>
      <c r="O2002" s="9" t="str">
        <f>VLOOKUP($A2002,'Hospitalisation Details'!$A$1:$U$2344,15,FALSE)</f>
        <v>tier - 2</v>
      </c>
      <c r="P2002" s="9" t="str">
        <f>VLOOKUP($A2002,'Hospitalisation Details'!$A$1:$U$2344,16,FALSE)</f>
        <v>R1012</v>
      </c>
      <c r="Q2002" s="9">
        <f>VLOOKUP($A2002,'Hospitalisation Details'!$A$1:$U$2344,20,FALSE)</f>
        <v>22</v>
      </c>
    </row>
    <row r="2003" spans="1:17" ht="15.75" x14ac:dyDescent="0.25">
      <c r="A2003" s="10" t="s">
        <v>366</v>
      </c>
      <c r="B2003" s="7" t="str">
        <f>VLOOKUP($A2003,'Customer Names'!$A$1:$E$2336,4,FALSE)</f>
        <v xml:space="preserve">  Dina</v>
      </c>
      <c r="C2003" s="7">
        <f>VLOOKUP($A2003,'Medical Examinations'!$A$1:$P$2336,2,FALSE)</f>
        <v>22.61</v>
      </c>
      <c r="D2003" s="7">
        <f>VLOOKUP($A2003,'Medical Examinations'!$A$1:$P$2336,3,FALSE)</f>
        <v>4.25</v>
      </c>
      <c r="E2003" s="7" t="str">
        <f>VLOOKUP($A2003,'Medical Examinations'!$A$1:$P$2336,13,FALSE)</f>
        <v>Yes</v>
      </c>
      <c r="F2003" s="7" t="str">
        <f>VLOOKUP($A2003,'Medical Examinations'!$A$1:$P$2336,5,FALSE)</f>
        <v>No</v>
      </c>
      <c r="G2003" s="7" t="str">
        <f>VLOOKUP($A2003,'Medical Examinations'!$A$1:$P$2336,6,FALSE)</f>
        <v>No</v>
      </c>
      <c r="H2003" s="7" t="str">
        <f>VLOOKUP($A2003,'Medical Examinations'!$A$1:$P$2336,12,FALSE)</f>
        <v>0</v>
      </c>
      <c r="I2003" s="7" t="str">
        <f>VLOOKUP($A2003,'Medical Examinations'!$A$1:$P$2336,14,FALSE)</f>
        <v>No</v>
      </c>
      <c r="J2003" s="7" t="str">
        <f>VLOOKUP($A2003,'Medical Examinations'!$A$1:$P$2336,15,FALSE)</f>
        <v>Normal weight</v>
      </c>
      <c r="K2003" s="7" t="str">
        <f>VLOOKUP($A2003,'Medical Examinations'!$A$1:$P$2336,16,FALSE)</f>
        <v>Normal</v>
      </c>
      <c r="L2003" s="12">
        <f>VLOOKUP($A2003,'Hospitalisation Details'!$A$1:$U$2344,18,FALSE)</f>
        <v>35249</v>
      </c>
      <c r="M2003" s="21">
        <f>VLOOKUP($A2003,'Hospitalisation Details'!$A$1:$U$2344,21,FALSE)</f>
        <v>3176.82</v>
      </c>
      <c r="N2003" s="9" t="str">
        <f>VLOOKUP($A2003,'Hospitalisation Details'!$A$1:$U$2344,14,FALSE)</f>
        <v>tier - 2</v>
      </c>
      <c r="O2003" s="9" t="str">
        <f>VLOOKUP($A2003,'Hospitalisation Details'!$A$1:$U$2344,15,FALSE)</f>
        <v>tier - 1</v>
      </c>
      <c r="P2003" s="9" t="str">
        <f>VLOOKUP($A2003,'Hospitalisation Details'!$A$1:$U$2344,16,FALSE)</f>
        <v>R1012</v>
      </c>
      <c r="Q2003" s="9">
        <f>VLOOKUP($A2003,'Hospitalisation Details'!$A$1:$U$2344,20,FALSE)</f>
        <v>26</v>
      </c>
    </row>
    <row r="2004" spans="1:17" ht="15.75" x14ac:dyDescent="0.25">
      <c r="A2004" s="10" t="s">
        <v>365</v>
      </c>
      <c r="B2004" s="7" t="str">
        <f>VLOOKUP($A2004,'Customer Names'!$A$1:$E$2336,4,FALSE)</f>
        <v xml:space="preserve">  Lisa</v>
      </c>
      <c r="C2004" s="7">
        <f>VLOOKUP($A2004,'Medical Examinations'!$A$1:$P$2336,2,FALSE)</f>
        <v>22.23</v>
      </c>
      <c r="D2004" s="7">
        <f>VLOOKUP($A2004,'Medical Examinations'!$A$1:$P$2336,3,FALSE)</f>
        <v>6.09</v>
      </c>
      <c r="E2004" s="7" t="str">
        <f>VLOOKUP($A2004,'Medical Examinations'!$A$1:$P$2336,13,FALSE)</f>
        <v>Yes</v>
      </c>
      <c r="F2004" s="7" t="str">
        <f>VLOOKUP($A2004,'Medical Examinations'!$A$1:$P$2336,5,FALSE)</f>
        <v>No</v>
      </c>
      <c r="G2004" s="7" t="str">
        <f>VLOOKUP($A2004,'Medical Examinations'!$A$1:$P$2336,6,FALSE)</f>
        <v>No</v>
      </c>
      <c r="H2004" s="7" t="str">
        <f>VLOOKUP($A2004,'Medical Examinations'!$A$1:$P$2336,12,FALSE)</f>
        <v>0</v>
      </c>
      <c r="I2004" s="7" t="str">
        <f>VLOOKUP($A2004,'Medical Examinations'!$A$1:$P$2336,14,FALSE)</f>
        <v>No</v>
      </c>
      <c r="J2004" s="7" t="str">
        <f>VLOOKUP($A2004,'Medical Examinations'!$A$1:$P$2336,15,FALSE)</f>
        <v>Normal weight</v>
      </c>
      <c r="K2004" s="7" t="str">
        <f>VLOOKUP($A2004,'Medical Examinations'!$A$1:$P$2336,16,FALSE)</f>
        <v>Prediabetes</v>
      </c>
      <c r="L2004" s="12">
        <f>VLOOKUP($A2004,'Hospitalisation Details'!$A$1:$U$2344,18,FALSE)</f>
        <v>35291</v>
      </c>
      <c r="M2004" s="21">
        <f>VLOOKUP($A2004,'Hospitalisation Details'!$A$1:$U$2344,21,FALSE)</f>
        <v>3176.29</v>
      </c>
      <c r="N2004" s="9" t="str">
        <f>VLOOKUP($A2004,'Hospitalisation Details'!$A$1:$U$2344,14,FALSE)</f>
        <v>tier - 2</v>
      </c>
      <c r="O2004" s="9" t="str">
        <f>VLOOKUP($A2004,'Hospitalisation Details'!$A$1:$U$2344,15,FALSE)</f>
        <v>tier - 2</v>
      </c>
      <c r="P2004" s="9" t="str">
        <f>VLOOKUP($A2004,'Hospitalisation Details'!$A$1:$U$2344,16,FALSE)</f>
        <v>R1012</v>
      </c>
      <c r="Q2004" s="9">
        <f>VLOOKUP($A2004,'Hospitalisation Details'!$A$1:$U$2344,20,FALSE)</f>
        <v>26</v>
      </c>
    </row>
    <row r="2005" spans="1:17" ht="15.75" x14ac:dyDescent="0.25">
      <c r="A2005" s="10" t="s">
        <v>364</v>
      </c>
      <c r="B2005" s="7" t="str">
        <f>VLOOKUP($A2005,'Customer Names'!$A$1:$E$2336,4,FALSE)</f>
        <v xml:space="preserve">  Caitrin</v>
      </c>
      <c r="C2005" s="7">
        <f>VLOOKUP($A2005,'Medical Examinations'!$A$1:$P$2336,2,FALSE)</f>
        <v>33.4</v>
      </c>
      <c r="D2005" s="7">
        <f>VLOOKUP($A2005,'Medical Examinations'!$A$1:$P$2336,3,FALSE)</f>
        <v>5.51</v>
      </c>
      <c r="E2005" s="7" t="str">
        <f>VLOOKUP($A2005,'Medical Examinations'!$A$1:$P$2336,13,FALSE)</f>
        <v>No</v>
      </c>
      <c r="F2005" s="7" t="str">
        <f>VLOOKUP($A2005,'Medical Examinations'!$A$1:$P$2336,5,FALSE)</f>
        <v>No</v>
      </c>
      <c r="G2005" s="7" t="str">
        <f>VLOOKUP($A2005,'Medical Examinations'!$A$1:$P$2336,6,FALSE)</f>
        <v>No</v>
      </c>
      <c r="H2005" s="7" t="str">
        <f>VLOOKUP($A2005,'Medical Examinations'!$A$1:$P$2336,12,FALSE)</f>
        <v>0</v>
      </c>
      <c r="I2005" s="7" t="str">
        <f>VLOOKUP($A2005,'Medical Examinations'!$A$1:$P$2336,14,FALSE)</f>
        <v>No</v>
      </c>
      <c r="J2005" s="7" t="str">
        <f>VLOOKUP($A2005,'Medical Examinations'!$A$1:$P$2336,15,FALSE)</f>
        <v>Obesity</v>
      </c>
      <c r="K2005" s="7" t="str">
        <f>VLOOKUP($A2005,'Medical Examinations'!$A$1:$P$2336,16,FALSE)</f>
        <v>Normal</v>
      </c>
      <c r="L2005" s="12">
        <f>VLOOKUP($A2005,'Hospitalisation Details'!$A$1:$U$2344,18,FALSE)</f>
        <v>34521</v>
      </c>
      <c r="M2005" s="21">
        <f>VLOOKUP($A2005,'Hospitalisation Details'!$A$1:$U$2344,21,FALSE)</f>
        <v>3172.02</v>
      </c>
      <c r="N2005" s="9" t="str">
        <f>VLOOKUP($A2005,'Hospitalisation Details'!$A$1:$U$2344,14,FALSE)</f>
        <v>tier - 2</v>
      </c>
      <c r="O2005" s="9" t="str">
        <f>VLOOKUP($A2005,'Hospitalisation Details'!$A$1:$U$2344,15,FALSE)</f>
        <v>tier - 1</v>
      </c>
      <c r="P2005" s="9" t="str">
        <f>VLOOKUP($A2005,'Hospitalisation Details'!$A$1:$U$2344,16,FALSE)</f>
        <v>R1011</v>
      </c>
      <c r="Q2005" s="9">
        <f>VLOOKUP($A2005,'Hospitalisation Details'!$A$1:$U$2344,20,FALSE)</f>
        <v>28</v>
      </c>
    </row>
    <row r="2006" spans="1:17" ht="15.75" x14ac:dyDescent="0.25">
      <c r="A2006" s="10" t="s">
        <v>363</v>
      </c>
      <c r="B2006" s="7" t="str">
        <f>VLOOKUP($A2006,'Customer Names'!$A$1:$E$2336,4,FALSE)</f>
        <v xml:space="preserve">  Adriana S</v>
      </c>
      <c r="C2006" s="7">
        <f>VLOOKUP($A2006,'Medical Examinations'!$A$1:$P$2336,2,FALSE)</f>
        <v>33.11</v>
      </c>
      <c r="D2006" s="7">
        <f>VLOOKUP($A2006,'Medical Examinations'!$A$1:$P$2336,3,FALSE)</f>
        <v>5.63</v>
      </c>
      <c r="E2006" s="7" t="str">
        <f>VLOOKUP($A2006,'Medical Examinations'!$A$1:$P$2336,13,FALSE)</f>
        <v>No</v>
      </c>
      <c r="F2006" s="7" t="str">
        <f>VLOOKUP($A2006,'Medical Examinations'!$A$1:$P$2336,5,FALSE)</f>
        <v>No</v>
      </c>
      <c r="G2006" s="7" t="str">
        <f>VLOOKUP($A2006,'Medical Examinations'!$A$1:$P$2336,6,FALSE)</f>
        <v>No</v>
      </c>
      <c r="H2006" s="7" t="str">
        <f>VLOOKUP($A2006,'Medical Examinations'!$A$1:$P$2336,12,FALSE)</f>
        <v>0</v>
      </c>
      <c r="I2006" s="7" t="str">
        <f>VLOOKUP($A2006,'Medical Examinations'!$A$1:$P$2336,14,FALSE)</f>
        <v>No</v>
      </c>
      <c r="J2006" s="7" t="str">
        <f>VLOOKUP($A2006,'Medical Examinations'!$A$1:$P$2336,15,FALSE)</f>
        <v>Obesity</v>
      </c>
      <c r="K2006" s="7" t="str">
        <f>VLOOKUP($A2006,'Medical Examinations'!$A$1:$P$2336,16,FALSE)</f>
        <v>Normal</v>
      </c>
      <c r="L2006" s="12">
        <f>VLOOKUP($A2006,'Hospitalisation Details'!$A$1:$U$2344,18,FALSE)</f>
        <v>34632</v>
      </c>
      <c r="M2006" s="21">
        <f>VLOOKUP($A2006,'Hospitalisation Details'!$A$1:$U$2344,21,FALSE)</f>
        <v>3171.61</v>
      </c>
      <c r="N2006" s="9" t="str">
        <f>VLOOKUP($A2006,'Hospitalisation Details'!$A$1:$U$2344,14,FALSE)</f>
        <v>tier - 2</v>
      </c>
      <c r="O2006" s="9" t="str">
        <f>VLOOKUP($A2006,'Hospitalisation Details'!$A$1:$U$2344,15,FALSE)</f>
        <v>tier - 3</v>
      </c>
      <c r="P2006" s="9" t="str">
        <f>VLOOKUP($A2006,'Hospitalisation Details'!$A$1:$U$2344,16,FALSE)</f>
        <v>R1013</v>
      </c>
      <c r="Q2006" s="9">
        <f>VLOOKUP($A2006,'Hospitalisation Details'!$A$1:$U$2344,20,FALSE)</f>
        <v>28</v>
      </c>
    </row>
    <row r="2007" spans="1:17" ht="15.75" x14ac:dyDescent="0.25">
      <c r="A2007" s="10" t="s">
        <v>362</v>
      </c>
      <c r="B2007" s="7" t="str">
        <f>VLOOKUP($A2007,'Customer Names'!$A$1:$E$2336,4,FALSE)</f>
        <v xml:space="preserve">  Megan</v>
      </c>
      <c r="C2007" s="7">
        <f>VLOOKUP($A2007,'Medical Examinations'!$A$1:$P$2336,2,FALSE)</f>
        <v>16.815000000000001</v>
      </c>
      <c r="D2007" s="7">
        <f>VLOOKUP($A2007,'Medical Examinations'!$A$1:$P$2336,3,FALSE)</f>
        <v>5.29</v>
      </c>
      <c r="E2007" s="7" t="str">
        <f>VLOOKUP($A2007,'Medical Examinations'!$A$1:$P$2336,13,FALSE)</f>
        <v>Yes</v>
      </c>
      <c r="F2007" s="7" t="str">
        <f>VLOOKUP($A2007,'Medical Examinations'!$A$1:$P$2336,5,FALSE)</f>
        <v>No</v>
      </c>
      <c r="G2007" s="7" t="str">
        <f>VLOOKUP($A2007,'Medical Examinations'!$A$1:$P$2336,6,FALSE)</f>
        <v>No</v>
      </c>
      <c r="H2007" s="7" t="str">
        <f>VLOOKUP($A2007,'Medical Examinations'!$A$1:$P$2336,12,FALSE)</f>
        <v>0</v>
      </c>
      <c r="I2007" s="7" t="str">
        <f>VLOOKUP($A2007,'Medical Examinations'!$A$1:$P$2336,14,FALSE)</f>
        <v>No</v>
      </c>
      <c r="J2007" s="7" t="str">
        <f>VLOOKUP($A2007,'Medical Examinations'!$A$1:$P$2336,15,FALSE)</f>
        <v>Underweight</v>
      </c>
      <c r="K2007" s="7" t="str">
        <f>VLOOKUP($A2007,'Medical Examinations'!$A$1:$P$2336,16,FALSE)</f>
        <v>Normal</v>
      </c>
      <c r="L2007" s="12">
        <f>VLOOKUP($A2007,'Hospitalisation Details'!$A$1:$U$2344,18,FALSE)</f>
        <v>37132</v>
      </c>
      <c r="M2007" s="21">
        <f>VLOOKUP($A2007,'Hospitalisation Details'!$A$1:$U$2344,21,FALSE)</f>
        <v>3167.46</v>
      </c>
      <c r="N2007" s="9" t="str">
        <f>VLOOKUP($A2007,'Hospitalisation Details'!$A$1:$U$2344,14,FALSE)</f>
        <v>tier - 2</v>
      </c>
      <c r="O2007" s="9" t="str">
        <f>VLOOKUP($A2007,'Hospitalisation Details'!$A$1:$U$2344,15,FALSE)</f>
        <v>tier - 3</v>
      </c>
      <c r="P2007" s="9" t="str">
        <f>VLOOKUP($A2007,'Hospitalisation Details'!$A$1:$U$2344,16,FALSE)</f>
        <v>R1024</v>
      </c>
      <c r="Q2007" s="9">
        <f>VLOOKUP($A2007,'Hospitalisation Details'!$A$1:$U$2344,20,FALSE)</f>
        <v>21</v>
      </c>
    </row>
    <row r="2008" spans="1:17" ht="15.75" x14ac:dyDescent="0.25">
      <c r="A2008" s="10" t="s">
        <v>361</v>
      </c>
      <c r="B2008" s="7" t="str">
        <f>VLOOKUP($A2008,'Customer Names'!$A$1:$E$2336,4,FALSE)</f>
        <v xml:space="preserve">  Kristen M</v>
      </c>
      <c r="C2008" s="7">
        <f>VLOOKUP($A2008,'Medical Examinations'!$A$1:$P$2336,2,FALSE)</f>
        <v>25.61</v>
      </c>
      <c r="D2008" s="7">
        <f>VLOOKUP($A2008,'Medical Examinations'!$A$1:$P$2336,3,FALSE)</f>
        <v>4</v>
      </c>
      <c r="E2008" s="7" t="str">
        <f>VLOOKUP($A2008,'Medical Examinations'!$A$1:$P$2336,13,FALSE)</f>
        <v>No</v>
      </c>
      <c r="F2008" s="7" t="str">
        <f>VLOOKUP($A2008,'Medical Examinations'!$A$1:$P$2336,5,FALSE)</f>
        <v>No</v>
      </c>
      <c r="G2008" s="7" t="str">
        <f>VLOOKUP($A2008,'Medical Examinations'!$A$1:$P$2336,6,FALSE)</f>
        <v>Yes</v>
      </c>
      <c r="H2008" s="7">
        <f>VLOOKUP($A2008,'Medical Examinations'!$A$1:$P$2336,12,FALSE)</f>
        <v>1</v>
      </c>
      <c r="I2008" s="7" t="str">
        <f>VLOOKUP($A2008,'Medical Examinations'!$A$1:$P$2336,14,FALSE)</f>
        <v>No</v>
      </c>
      <c r="J2008" s="7" t="str">
        <f>VLOOKUP($A2008,'Medical Examinations'!$A$1:$P$2336,15,FALSE)</f>
        <v>Over weight</v>
      </c>
      <c r="K2008" s="7" t="str">
        <f>VLOOKUP($A2008,'Medical Examinations'!$A$1:$P$2336,16,FALSE)</f>
        <v>Normal</v>
      </c>
      <c r="L2008" s="12">
        <f>VLOOKUP($A2008,'Hospitalisation Details'!$A$1:$U$2344,18,FALSE)</f>
        <v>34237</v>
      </c>
      <c r="M2008" s="21">
        <f>VLOOKUP($A2008,'Hospitalisation Details'!$A$1:$U$2344,21,FALSE)</f>
        <v>3162.02</v>
      </c>
      <c r="N2008" s="9" t="str">
        <f>VLOOKUP($A2008,'Hospitalisation Details'!$A$1:$U$2344,14,FALSE)</f>
        <v>tier - 2</v>
      </c>
      <c r="O2008" s="9" t="str">
        <f>VLOOKUP($A2008,'Hospitalisation Details'!$A$1:$U$2344,15,FALSE)</f>
        <v>tier - 3</v>
      </c>
      <c r="P2008" s="9" t="str">
        <f>VLOOKUP($A2008,'Hospitalisation Details'!$A$1:$U$2344,16,FALSE)</f>
        <v>R1013</v>
      </c>
      <c r="Q2008" s="9">
        <f>VLOOKUP($A2008,'Hospitalisation Details'!$A$1:$U$2344,20,FALSE)</f>
        <v>29</v>
      </c>
    </row>
    <row r="2009" spans="1:17" ht="15.75" x14ac:dyDescent="0.25">
      <c r="A2009" s="10" t="s">
        <v>360</v>
      </c>
      <c r="B2009" s="7" t="str">
        <f>VLOOKUP($A2009,'Customer Names'!$A$1:$E$2336,4,FALSE)</f>
        <v xml:space="preserve">  Alix</v>
      </c>
      <c r="C2009" s="7">
        <f>VLOOKUP($A2009,'Medical Examinations'!$A$1:$P$2336,2,FALSE)</f>
        <v>25.8</v>
      </c>
      <c r="D2009" s="7">
        <f>VLOOKUP($A2009,'Medical Examinations'!$A$1:$P$2336,3,FALSE)</f>
        <v>5.49</v>
      </c>
      <c r="E2009" s="7" t="str">
        <f>VLOOKUP($A2009,'Medical Examinations'!$A$1:$P$2336,13,FALSE)</f>
        <v>No</v>
      </c>
      <c r="F2009" s="7" t="str">
        <f>VLOOKUP($A2009,'Medical Examinations'!$A$1:$P$2336,5,FALSE)</f>
        <v>No</v>
      </c>
      <c r="G2009" s="7" t="str">
        <f>VLOOKUP($A2009,'Medical Examinations'!$A$1:$P$2336,6,FALSE)</f>
        <v>No</v>
      </c>
      <c r="H2009" s="7" t="str">
        <f>VLOOKUP($A2009,'Medical Examinations'!$A$1:$P$2336,12,FALSE)</f>
        <v>0</v>
      </c>
      <c r="I2009" s="7" t="str">
        <f>VLOOKUP($A2009,'Medical Examinations'!$A$1:$P$2336,14,FALSE)</f>
        <v>No</v>
      </c>
      <c r="J2009" s="7" t="str">
        <f>VLOOKUP($A2009,'Medical Examinations'!$A$1:$P$2336,15,FALSE)</f>
        <v>Over weight</v>
      </c>
      <c r="K2009" s="7" t="str">
        <f>VLOOKUP($A2009,'Medical Examinations'!$A$1:$P$2336,16,FALSE)</f>
        <v>Normal</v>
      </c>
      <c r="L2009" s="12">
        <f>VLOOKUP($A2009,'Hospitalisation Details'!$A$1:$U$2344,18,FALSE)</f>
        <v>34525</v>
      </c>
      <c r="M2009" s="21">
        <f>VLOOKUP($A2009,'Hospitalisation Details'!$A$1:$U$2344,21,FALSE)</f>
        <v>3161.45</v>
      </c>
      <c r="N2009" s="9" t="str">
        <f>VLOOKUP($A2009,'Hospitalisation Details'!$A$1:$U$2344,14,FALSE)</f>
        <v>tier - 2</v>
      </c>
      <c r="O2009" s="9" t="str">
        <f>VLOOKUP($A2009,'Hospitalisation Details'!$A$1:$U$2344,15,FALSE)</f>
        <v>tier - 1</v>
      </c>
      <c r="P2009" s="9" t="str">
        <f>VLOOKUP($A2009,'Hospitalisation Details'!$A$1:$U$2344,16,FALSE)</f>
        <v>R1011</v>
      </c>
      <c r="Q2009" s="9">
        <f>VLOOKUP($A2009,'Hospitalisation Details'!$A$1:$U$2344,20,FALSE)</f>
        <v>28</v>
      </c>
    </row>
    <row r="2010" spans="1:17" ht="15.75" x14ac:dyDescent="0.25">
      <c r="A2010" s="10" t="s">
        <v>359</v>
      </c>
      <c r="B2010" s="7" t="str">
        <f>VLOOKUP($A2010,'Customer Names'!$A$1:$E$2336,4,FALSE)</f>
        <v xml:space="preserve">  Kakushin</v>
      </c>
      <c r="C2010" s="7">
        <f>VLOOKUP($A2010,'Medical Examinations'!$A$1:$P$2336,2,FALSE)</f>
        <v>27.39</v>
      </c>
      <c r="D2010" s="7">
        <f>VLOOKUP($A2010,'Medical Examinations'!$A$1:$P$2336,3,FALSE)</f>
        <v>5.34</v>
      </c>
      <c r="E2010" s="7" t="str">
        <f>VLOOKUP($A2010,'Medical Examinations'!$A$1:$P$2336,13,FALSE)</f>
        <v>No</v>
      </c>
      <c r="F2010" s="7" t="str">
        <f>VLOOKUP($A2010,'Medical Examinations'!$A$1:$P$2336,5,FALSE)</f>
        <v>No</v>
      </c>
      <c r="G2010" s="7" t="str">
        <f>VLOOKUP($A2010,'Medical Examinations'!$A$1:$P$2336,6,FALSE)</f>
        <v>No</v>
      </c>
      <c r="H2010" s="7" t="str">
        <f>VLOOKUP($A2010,'Medical Examinations'!$A$1:$P$2336,12,FALSE)</f>
        <v>0</v>
      </c>
      <c r="I2010" s="7" t="str">
        <f>VLOOKUP($A2010,'Medical Examinations'!$A$1:$P$2336,14,FALSE)</f>
        <v>No</v>
      </c>
      <c r="J2010" s="7" t="str">
        <f>VLOOKUP($A2010,'Medical Examinations'!$A$1:$P$2336,15,FALSE)</f>
        <v>Over weight</v>
      </c>
      <c r="K2010" s="7" t="str">
        <f>VLOOKUP($A2010,'Medical Examinations'!$A$1:$P$2336,16,FALSE)</f>
        <v>Normal</v>
      </c>
      <c r="L2010" s="12">
        <f>VLOOKUP($A2010,'Hospitalisation Details'!$A$1:$U$2344,18,FALSE)</f>
        <v>36336</v>
      </c>
      <c r="M2010" s="21">
        <f>VLOOKUP($A2010,'Hospitalisation Details'!$A$1:$U$2344,21,FALSE)</f>
        <v>3128.35</v>
      </c>
      <c r="N2010" s="9" t="str">
        <f>VLOOKUP($A2010,'Hospitalisation Details'!$A$1:$U$2344,14,FALSE)</f>
        <v>tier - 2</v>
      </c>
      <c r="O2010" s="9" t="str">
        <f>VLOOKUP($A2010,'Hospitalisation Details'!$A$1:$U$2344,15,FALSE)</f>
        <v>tier - 3</v>
      </c>
      <c r="P2010" s="9" t="str">
        <f>VLOOKUP($A2010,'Hospitalisation Details'!$A$1:$U$2344,16,FALSE)</f>
        <v>R1021</v>
      </c>
      <c r="Q2010" s="9">
        <f>VLOOKUP($A2010,'Hospitalisation Details'!$A$1:$U$2344,20,FALSE)</f>
        <v>23</v>
      </c>
    </row>
    <row r="2011" spans="1:17" ht="15.75" x14ac:dyDescent="0.25">
      <c r="A2011" s="10" t="s">
        <v>358</v>
      </c>
      <c r="B2011" s="7" t="str">
        <f>VLOOKUP($A2011,'Customer Names'!$A$1:$E$2336,4,FALSE)</f>
        <v xml:space="preserve">  Michael J</v>
      </c>
      <c r="C2011" s="7">
        <f>VLOOKUP($A2011,'Medical Examinations'!$A$1:$P$2336,2,FALSE)</f>
        <v>17.03</v>
      </c>
      <c r="D2011" s="7">
        <f>VLOOKUP($A2011,'Medical Examinations'!$A$1:$P$2336,3,FALSE)</f>
        <v>4.12</v>
      </c>
      <c r="E2011" s="7" t="str">
        <f>VLOOKUP($A2011,'Medical Examinations'!$A$1:$P$2336,13,FALSE)</f>
        <v>No</v>
      </c>
      <c r="F2011" s="7" t="str">
        <f>VLOOKUP($A2011,'Medical Examinations'!$A$1:$P$2336,5,FALSE)</f>
        <v>No</v>
      </c>
      <c r="G2011" s="7" t="str">
        <f>VLOOKUP($A2011,'Medical Examinations'!$A$1:$P$2336,6,FALSE)</f>
        <v>No</v>
      </c>
      <c r="H2011" s="7">
        <f>VLOOKUP($A2011,'Medical Examinations'!$A$1:$P$2336,12,FALSE)</f>
        <v>1</v>
      </c>
      <c r="I2011" s="7" t="str">
        <f>VLOOKUP($A2011,'Medical Examinations'!$A$1:$P$2336,14,FALSE)</f>
        <v>No</v>
      </c>
      <c r="J2011" s="7" t="str">
        <f>VLOOKUP($A2011,'Medical Examinations'!$A$1:$P$2336,15,FALSE)</f>
        <v>Underweight</v>
      </c>
      <c r="K2011" s="7" t="str">
        <f>VLOOKUP($A2011,'Medical Examinations'!$A$1:$P$2336,16,FALSE)</f>
        <v>Normal</v>
      </c>
      <c r="L2011" s="12">
        <f>VLOOKUP($A2011,'Hospitalisation Details'!$A$1:$U$2344,18,FALSE)</f>
        <v>31990</v>
      </c>
      <c r="M2011" s="21">
        <f>VLOOKUP($A2011,'Hospitalisation Details'!$A$1:$U$2344,21,FALSE)</f>
        <v>3088.06</v>
      </c>
      <c r="N2011" s="9" t="str">
        <f>VLOOKUP($A2011,'Hospitalisation Details'!$A$1:$U$2344,14,FALSE)</f>
        <v>tier - 2</v>
      </c>
      <c r="O2011" s="9" t="str">
        <f>VLOOKUP($A2011,'Hospitalisation Details'!$A$1:$U$2344,15,FALSE)</f>
        <v>tier - 2</v>
      </c>
      <c r="P2011" s="9" t="str">
        <f>VLOOKUP($A2011,'Hospitalisation Details'!$A$1:$U$2344,16,FALSE)</f>
        <v>R1013</v>
      </c>
      <c r="Q2011" s="9">
        <f>VLOOKUP($A2011,'Hospitalisation Details'!$A$1:$U$2344,20,FALSE)</f>
        <v>35</v>
      </c>
    </row>
    <row r="2012" spans="1:17" ht="15.75" x14ac:dyDescent="0.25">
      <c r="A2012" s="10" t="s">
        <v>357</v>
      </c>
      <c r="B2012" s="7" t="str">
        <f>VLOOKUP($A2012,'Customer Names'!$A$1:$E$2336,4,FALSE)</f>
        <v xml:space="preserve">  Bradley</v>
      </c>
      <c r="C2012" s="7">
        <f>VLOOKUP($A2012,'Medical Examinations'!$A$1:$P$2336,2,FALSE)</f>
        <v>23.75</v>
      </c>
      <c r="D2012" s="7">
        <f>VLOOKUP($A2012,'Medical Examinations'!$A$1:$P$2336,3,FALSE)</f>
        <v>5.49</v>
      </c>
      <c r="E2012" s="7" t="str">
        <f>VLOOKUP($A2012,'Medical Examinations'!$A$1:$P$2336,13,FALSE)</f>
        <v>Yes</v>
      </c>
      <c r="F2012" s="7" t="str">
        <f>VLOOKUP($A2012,'Medical Examinations'!$A$1:$P$2336,5,FALSE)</f>
        <v>No</v>
      </c>
      <c r="G2012" s="7" t="str">
        <f>VLOOKUP($A2012,'Medical Examinations'!$A$1:$P$2336,6,FALSE)</f>
        <v>No</v>
      </c>
      <c r="H2012" s="7" t="str">
        <f>VLOOKUP($A2012,'Medical Examinations'!$A$1:$P$2336,12,FALSE)</f>
        <v>0</v>
      </c>
      <c r="I2012" s="7" t="str">
        <f>VLOOKUP($A2012,'Medical Examinations'!$A$1:$P$2336,14,FALSE)</f>
        <v>No</v>
      </c>
      <c r="J2012" s="7" t="str">
        <f>VLOOKUP($A2012,'Medical Examinations'!$A$1:$P$2336,15,FALSE)</f>
        <v>Normal weight</v>
      </c>
      <c r="K2012" s="7" t="str">
        <f>VLOOKUP($A2012,'Medical Examinations'!$A$1:$P$2336,16,FALSE)</f>
        <v>Normal</v>
      </c>
      <c r="L2012" s="12">
        <f>VLOOKUP($A2012,'Hospitalisation Details'!$A$1:$U$2344,18,FALSE)</f>
        <v>37177</v>
      </c>
      <c r="M2012" s="21">
        <f>VLOOKUP($A2012,'Hospitalisation Details'!$A$1:$U$2344,21,FALSE)</f>
        <v>3077.1</v>
      </c>
      <c r="N2012" s="9" t="str">
        <f>VLOOKUP($A2012,'Hospitalisation Details'!$A$1:$U$2344,14,FALSE)</f>
        <v>tier - 2</v>
      </c>
      <c r="O2012" s="9" t="str">
        <f>VLOOKUP($A2012,'Hospitalisation Details'!$A$1:$U$2344,15,FALSE)</f>
        <v>tier - 1</v>
      </c>
      <c r="P2012" s="9" t="str">
        <f>VLOOKUP($A2012,'Hospitalisation Details'!$A$1:$U$2344,16,FALSE)</f>
        <v>R1012</v>
      </c>
      <c r="Q2012" s="9">
        <f>VLOOKUP($A2012,'Hospitalisation Details'!$A$1:$U$2344,20,FALSE)</f>
        <v>21</v>
      </c>
    </row>
    <row r="2013" spans="1:17" ht="15.75" x14ac:dyDescent="0.25">
      <c r="A2013" s="10" t="s">
        <v>355</v>
      </c>
      <c r="B2013" s="7" t="str">
        <f>VLOOKUP($A2013,'Customer Names'!$A$1:$E$2336,4,FALSE)</f>
        <v xml:space="preserve">  Matt</v>
      </c>
      <c r="C2013" s="7">
        <f>VLOOKUP($A2013,'Medical Examinations'!$A$1:$P$2336,2,FALSE)</f>
        <v>26.03</v>
      </c>
      <c r="D2013" s="7">
        <f>VLOOKUP($A2013,'Medical Examinations'!$A$1:$P$2336,3,FALSE)</f>
        <v>5.1100000000000003</v>
      </c>
      <c r="E2013" s="7" t="str">
        <f>VLOOKUP($A2013,'Medical Examinations'!$A$1:$P$2336,13,FALSE)</f>
        <v>Yes</v>
      </c>
      <c r="F2013" s="7" t="str">
        <f>VLOOKUP($A2013,'Medical Examinations'!$A$1:$P$2336,5,FALSE)</f>
        <v>No</v>
      </c>
      <c r="G2013" s="7" t="str">
        <f>VLOOKUP($A2013,'Medical Examinations'!$A$1:$P$2336,6,FALSE)</f>
        <v>No</v>
      </c>
      <c r="H2013" s="7">
        <f>VLOOKUP($A2013,'Medical Examinations'!$A$1:$P$2336,12,FALSE)</f>
        <v>1</v>
      </c>
      <c r="I2013" s="7" t="str">
        <f>VLOOKUP($A2013,'Medical Examinations'!$A$1:$P$2336,14,FALSE)</f>
        <v>No</v>
      </c>
      <c r="J2013" s="7" t="str">
        <f>VLOOKUP($A2013,'Medical Examinations'!$A$1:$P$2336,15,FALSE)</f>
        <v>Over weight</v>
      </c>
      <c r="K2013" s="7" t="str">
        <f>VLOOKUP($A2013,'Medical Examinations'!$A$1:$P$2336,16,FALSE)</f>
        <v>Normal</v>
      </c>
      <c r="L2013" s="12">
        <f>VLOOKUP($A2013,'Hospitalisation Details'!$A$1:$U$2344,18,FALSE)</f>
        <v>34952</v>
      </c>
      <c r="M2013" s="21">
        <f>VLOOKUP($A2013,'Hospitalisation Details'!$A$1:$U$2344,21,FALSE)</f>
        <v>3070.81</v>
      </c>
      <c r="N2013" s="9" t="str">
        <f>VLOOKUP($A2013,'Hospitalisation Details'!$A$1:$U$2344,14,FALSE)</f>
        <v>tier - 3</v>
      </c>
      <c r="O2013" s="9" t="str">
        <f>VLOOKUP($A2013,'Hospitalisation Details'!$A$1:$U$2344,15,FALSE)</f>
        <v>tier - 1</v>
      </c>
      <c r="P2013" s="9" t="str">
        <f>VLOOKUP($A2013,'Hospitalisation Details'!$A$1:$U$2344,16,FALSE)</f>
        <v>R1017</v>
      </c>
      <c r="Q2013" s="9">
        <f>VLOOKUP($A2013,'Hospitalisation Details'!$A$1:$U$2344,20,FALSE)</f>
        <v>27</v>
      </c>
    </row>
    <row r="2014" spans="1:17" ht="15.75" x14ac:dyDescent="0.25">
      <c r="A2014" s="10" t="s">
        <v>354</v>
      </c>
      <c r="B2014" s="7" t="str">
        <f>VLOOKUP($A2014,'Customer Names'!$A$1:$E$2336,4,FALSE)</f>
        <v xml:space="preserve">  Amanda C</v>
      </c>
      <c r="C2014" s="7">
        <f>VLOOKUP($A2014,'Medical Examinations'!$A$1:$P$2336,2,FALSE)</f>
        <v>16.079999999999998</v>
      </c>
      <c r="D2014" s="7">
        <f>VLOOKUP($A2014,'Medical Examinations'!$A$1:$P$2336,3,FALSE)</f>
        <v>5.94</v>
      </c>
      <c r="E2014" s="7" t="str">
        <f>VLOOKUP($A2014,'Medical Examinations'!$A$1:$P$2336,13,FALSE)</f>
        <v>No</v>
      </c>
      <c r="F2014" s="7" t="str">
        <f>VLOOKUP($A2014,'Medical Examinations'!$A$1:$P$2336,5,FALSE)</f>
        <v>No</v>
      </c>
      <c r="G2014" s="7" t="str">
        <f>VLOOKUP($A2014,'Medical Examinations'!$A$1:$P$2336,6,FALSE)</f>
        <v>No</v>
      </c>
      <c r="H2014" s="7" t="str">
        <f>VLOOKUP($A2014,'Medical Examinations'!$A$1:$P$2336,12,FALSE)</f>
        <v>0</v>
      </c>
      <c r="I2014" s="7" t="str">
        <f>VLOOKUP($A2014,'Medical Examinations'!$A$1:$P$2336,14,FALSE)</f>
        <v>No</v>
      </c>
      <c r="J2014" s="7" t="str">
        <f>VLOOKUP($A2014,'Medical Examinations'!$A$1:$P$2336,15,FALSE)</f>
        <v>Underweight</v>
      </c>
      <c r="K2014" s="7" t="str">
        <f>VLOOKUP($A2014,'Medical Examinations'!$A$1:$P$2336,16,FALSE)</f>
        <v>Prediabetes</v>
      </c>
      <c r="L2014" s="12">
        <f>VLOOKUP($A2014,'Hospitalisation Details'!$A$1:$U$2344,18,FALSE)</f>
        <v>32782</v>
      </c>
      <c r="M2014" s="21">
        <f>VLOOKUP($A2014,'Hospitalisation Details'!$A$1:$U$2344,21,FALSE)</f>
        <v>3065.49</v>
      </c>
      <c r="N2014" s="9" t="str">
        <f>VLOOKUP($A2014,'Hospitalisation Details'!$A$1:$U$2344,14,FALSE)</f>
        <v>tier - 2</v>
      </c>
      <c r="O2014" s="9" t="str">
        <f>VLOOKUP($A2014,'Hospitalisation Details'!$A$1:$U$2344,15,FALSE)</f>
        <v>tier - 1</v>
      </c>
      <c r="P2014" s="9" t="str">
        <f>VLOOKUP($A2014,'Hospitalisation Details'!$A$1:$U$2344,16,FALSE)</f>
        <v>R1012</v>
      </c>
      <c r="Q2014" s="9">
        <f>VLOOKUP($A2014,'Hospitalisation Details'!$A$1:$U$2344,20,FALSE)</f>
        <v>33</v>
      </c>
    </row>
    <row r="2015" spans="1:17" ht="15.75" x14ac:dyDescent="0.25">
      <c r="A2015" s="10" t="s">
        <v>353</v>
      </c>
      <c r="B2015" s="7" t="str">
        <f>VLOOKUP($A2015,'Customer Names'!$A$1:$E$2336,4,FALSE)</f>
        <v xml:space="preserve">  Valur</v>
      </c>
      <c r="C2015" s="7">
        <f>VLOOKUP($A2015,'Medical Examinations'!$A$1:$P$2336,2,FALSE)</f>
        <v>30.875</v>
      </c>
      <c r="D2015" s="7">
        <f>VLOOKUP($A2015,'Medical Examinations'!$A$1:$P$2336,3,FALSE)</f>
        <v>5.54</v>
      </c>
      <c r="E2015" s="7" t="str">
        <f>VLOOKUP($A2015,'Medical Examinations'!$A$1:$P$2336,13,FALSE)</f>
        <v>No</v>
      </c>
      <c r="F2015" s="7" t="str">
        <f>VLOOKUP($A2015,'Medical Examinations'!$A$1:$P$2336,5,FALSE)</f>
        <v>No</v>
      </c>
      <c r="G2015" s="7" t="str">
        <f>VLOOKUP($A2015,'Medical Examinations'!$A$1:$P$2336,6,FALSE)</f>
        <v>No</v>
      </c>
      <c r="H2015" s="7" t="str">
        <f>VLOOKUP($A2015,'Medical Examinations'!$A$1:$P$2336,12,FALSE)</f>
        <v>0</v>
      </c>
      <c r="I2015" s="7" t="str">
        <f>VLOOKUP($A2015,'Medical Examinations'!$A$1:$P$2336,14,FALSE)</f>
        <v>No</v>
      </c>
      <c r="J2015" s="7" t="str">
        <f>VLOOKUP($A2015,'Medical Examinations'!$A$1:$P$2336,15,FALSE)</f>
        <v>Obesity</v>
      </c>
      <c r="K2015" s="7" t="str">
        <f>VLOOKUP($A2015,'Medical Examinations'!$A$1:$P$2336,16,FALSE)</f>
        <v>Normal</v>
      </c>
      <c r="L2015" s="12">
        <f>VLOOKUP($A2015,'Hospitalisation Details'!$A$1:$U$2344,18,FALSE)</f>
        <v>34603</v>
      </c>
      <c r="M2015" s="21">
        <f>VLOOKUP($A2015,'Hospitalisation Details'!$A$1:$U$2344,21,FALSE)</f>
        <v>3062.51</v>
      </c>
      <c r="N2015" s="9" t="str">
        <f>VLOOKUP($A2015,'Hospitalisation Details'!$A$1:$U$2344,14,FALSE)</f>
        <v>tier - 3</v>
      </c>
      <c r="O2015" s="9" t="str">
        <f>VLOOKUP($A2015,'Hospitalisation Details'!$A$1:$U$2344,15,FALSE)</f>
        <v>tier - 1</v>
      </c>
      <c r="P2015" s="9" t="str">
        <f>VLOOKUP($A2015,'Hospitalisation Details'!$A$1:$U$2344,16,FALSE)</f>
        <v>R1012</v>
      </c>
      <c r="Q2015" s="9">
        <f>VLOOKUP($A2015,'Hospitalisation Details'!$A$1:$U$2344,20,FALSE)</f>
        <v>28</v>
      </c>
    </row>
    <row r="2016" spans="1:17" ht="15.75" x14ac:dyDescent="0.25">
      <c r="A2016" s="10" t="s">
        <v>352</v>
      </c>
      <c r="B2016" s="7" t="str">
        <f>VLOOKUP($A2016,'Customer Names'!$A$1:$E$2336,4,FALSE)</f>
        <v xml:space="preserve">  Erica J</v>
      </c>
      <c r="C2016" s="7">
        <f>VLOOKUP($A2016,'Medical Examinations'!$A$1:$P$2336,2,FALSE)</f>
        <v>31.79</v>
      </c>
      <c r="D2016" s="7">
        <f>VLOOKUP($A2016,'Medical Examinations'!$A$1:$P$2336,3,FALSE)</f>
        <v>7.09</v>
      </c>
      <c r="E2016" s="7" t="str">
        <f>VLOOKUP($A2016,'Medical Examinations'!$A$1:$P$2336,13,FALSE)</f>
        <v>No</v>
      </c>
      <c r="F2016" s="7" t="str">
        <f>VLOOKUP($A2016,'Medical Examinations'!$A$1:$P$2336,5,FALSE)</f>
        <v>No</v>
      </c>
      <c r="G2016" s="7" t="str">
        <f>VLOOKUP($A2016,'Medical Examinations'!$A$1:$P$2336,6,FALSE)</f>
        <v>No</v>
      </c>
      <c r="H2016" s="7" t="str">
        <f>VLOOKUP($A2016,'Medical Examinations'!$A$1:$P$2336,12,FALSE)</f>
        <v>0</v>
      </c>
      <c r="I2016" s="7" t="str">
        <f>VLOOKUP($A2016,'Medical Examinations'!$A$1:$P$2336,14,FALSE)</f>
        <v>No</v>
      </c>
      <c r="J2016" s="7" t="str">
        <f>VLOOKUP($A2016,'Medical Examinations'!$A$1:$P$2336,15,FALSE)</f>
        <v>Obesity</v>
      </c>
      <c r="K2016" s="7" t="str">
        <f>VLOOKUP($A2016,'Medical Examinations'!$A$1:$P$2336,16,FALSE)</f>
        <v>Diabetes</v>
      </c>
      <c r="L2016" s="12">
        <f>VLOOKUP($A2016,'Hospitalisation Details'!$A$1:$U$2344,18,FALSE)</f>
        <v>37428</v>
      </c>
      <c r="M2016" s="21">
        <f>VLOOKUP($A2016,'Hospitalisation Details'!$A$1:$U$2344,21,FALSE)</f>
        <v>3056.39</v>
      </c>
      <c r="N2016" s="9" t="str">
        <f>VLOOKUP($A2016,'Hospitalisation Details'!$A$1:$U$2344,14,FALSE)</f>
        <v>tier - 2</v>
      </c>
      <c r="O2016" s="9" t="str">
        <f>VLOOKUP($A2016,'Hospitalisation Details'!$A$1:$U$2344,15,FALSE)</f>
        <v>tier - 3</v>
      </c>
      <c r="P2016" s="9" t="str">
        <f>VLOOKUP($A2016,'Hospitalisation Details'!$A$1:$U$2344,16,FALSE)</f>
        <v>R1013</v>
      </c>
      <c r="Q2016" s="9">
        <f>VLOOKUP($A2016,'Hospitalisation Details'!$A$1:$U$2344,20,FALSE)</f>
        <v>20</v>
      </c>
    </row>
    <row r="2017" spans="1:17" ht="15.75" x14ac:dyDescent="0.25">
      <c r="A2017" s="10" t="s">
        <v>351</v>
      </c>
      <c r="B2017" s="7" t="str">
        <f>VLOOKUP($A2017,'Customer Names'!$A$1:$E$2336,4,FALSE)</f>
        <v xml:space="preserve">  Stephen F</v>
      </c>
      <c r="C2017" s="7">
        <f>VLOOKUP($A2017,'Medical Examinations'!$A$1:$P$2336,2,FALSE)</f>
        <v>28.48</v>
      </c>
      <c r="D2017" s="7">
        <f>VLOOKUP($A2017,'Medical Examinations'!$A$1:$P$2336,3,FALSE)</f>
        <v>6.22</v>
      </c>
      <c r="E2017" s="7" t="str">
        <f>VLOOKUP($A2017,'Medical Examinations'!$A$1:$P$2336,13,FALSE)</f>
        <v>Yes</v>
      </c>
      <c r="F2017" s="7" t="str">
        <f>VLOOKUP($A2017,'Medical Examinations'!$A$1:$P$2336,5,FALSE)</f>
        <v>No</v>
      </c>
      <c r="G2017" s="7" t="str">
        <f>VLOOKUP($A2017,'Medical Examinations'!$A$1:$P$2336,6,FALSE)</f>
        <v>Yes</v>
      </c>
      <c r="H2017" s="7">
        <f>VLOOKUP($A2017,'Medical Examinations'!$A$1:$P$2336,12,FALSE)</f>
        <v>1</v>
      </c>
      <c r="I2017" s="7" t="str">
        <f>VLOOKUP($A2017,'Medical Examinations'!$A$1:$P$2336,14,FALSE)</f>
        <v>No</v>
      </c>
      <c r="J2017" s="7" t="str">
        <f>VLOOKUP($A2017,'Medical Examinations'!$A$1:$P$2336,15,FALSE)</f>
        <v>Over weight</v>
      </c>
      <c r="K2017" s="7" t="str">
        <f>VLOOKUP($A2017,'Medical Examinations'!$A$1:$P$2336,16,FALSE)</f>
        <v>Prediabetes</v>
      </c>
      <c r="L2017" s="12">
        <f>VLOOKUP($A2017,'Hospitalisation Details'!$A$1:$U$2344,18,FALSE)</f>
        <v>35786</v>
      </c>
      <c r="M2017" s="21">
        <f>VLOOKUP($A2017,'Hospitalisation Details'!$A$1:$U$2344,21,FALSE)</f>
        <v>3051.73</v>
      </c>
      <c r="N2017" s="9" t="str">
        <f>VLOOKUP($A2017,'Hospitalisation Details'!$A$1:$U$2344,14,FALSE)</f>
        <v>tier - 2</v>
      </c>
      <c r="O2017" s="9" t="str">
        <f>VLOOKUP($A2017,'Hospitalisation Details'!$A$1:$U$2344,15,FALSE)</f>
        <v>tier - 2</v>
      </c>
      <c r="P2017" s="9" t="str">
        <f>VLOOKUP($A2017,'Hospitalisation Details'!$A$1:$U$2344,16,FALSE)</f>
        <v>R1011</v>
      </c>
      <c r="Q2017" s="9">
        <f>VLOOKUP($A2017,'Hospitalisation Details'!$A$1:$U$2344,20,FALSE)</f>
        <v>25</v>
      </c>
    </row>
    <row r="2018" spans="1:17" ht="15.75" x14ac:dyDescent="0.25">
      <c r="A2018" s="10" t="s">
        <v>350</v>
      </c>
      <c r="B2018" s="7" t="str">
        <f>VLOOKUP($A2018,'Customer Names'!$A$1:$E$2336,4,FALSE)</f>
        <v xml:space="preserve">  Lissa</v>
      </c>
      <c r="C2018" s="7">
        <f>VLOOKUP($A2018,'Medical Examinations'!$A$1:$P$2336,2,FALSE)</f>
        <v>26.6</v>
      </c>
      <c r="D2018" s="7">
        <f>VLOOKUP($A2018,'Medical Examinations'!$A$1:$P$2336,3,FALSE)</f>
        <v>4.33</v>
      </c>
      <c r="E2018" s="7" t="str">
        <f>VLOOKUP($A2018,'Medical Examinations'!$A$1:$P$2336,13,FALSE)</f>
        <v>No</v>
      </c>
      <c r="F2018" s="7" t="str">
        <f>VLOOKUP($A2018,'Medical Examinations'!$A$1:$P$2336,5,FALSE)</f>
        <v>No</v>
      </c>
      <c r="G2018" s="7" t="str">
        <f>VLOOKUP($A2018,'Medical Examinations'!$A$1:$P$2336,6,FALSE)</f>
        <v>No</v>
      </c>
      <c r="H2018" s="7">
        <f>VLOOKUP($A2018,'Medical Examinations'!$A$1:$P$2336,12,FALSE)</f>
        <v>1</v>
      </c>
      <c r="I2018" s="7" t="str">
        <f>VLOOKUP($A2018,'Medical Examinations'!$A$1:$P$2336,14,FALSE)</f>
        <v>No</v>
      </c>
      <c r="J2018" s="7" t="str">
        <f>VLOOKUP($A2018,'Medical Examinations'!$A$1:$P$2336,15,FALSE)</f>
        <v>Over weight</v>
      </c>
      <c r="K2018" s="7" t="str">
        <f>VLOOKUP($A2018,'Medical Examinations'!$A$1:$P$2336,16,FALSE)</f>
        <v>Normal</v>
      </c>
      <c r="L2018" s="12">
        <f>VLOOKUP($A2018,'Hospitalisation Details'!$A$1:$U$2344,18,FALSE)</f>
        <v>36016</v>
      </c>
      <c r="M2018" s="21">
        <f>VLOOKUP($A2018,'Hospitalisation Details'!$A$1:$U$2344,21,FALSE)</f>
        <v>3046.06</v>
      </c>
      <c r="N2018" s="9" t="str">
        <f>VLOOKUP($A2018,'Hospitalisation Details'!$A$1:$U$2344,14,FALSE)</f>
        <v>tier - 2</v>
      </c>
      <c r="O2018" s="9" t="str">
        <f>VLOOKUP($A2018,'Hospitalisation Details'!$A$1:$U$2344,15,FALSE)</f>
        <v>tier - 1</v>
      </c>
      <c r="P2018" s="9" t="str">
        <f>VLOOKUP($A2018,'Hospitalisation Details'!$A$1:$U$2344,16,FALSE)</f>
        <v>R1023</v>
      </c>
      <c r="Q2018" s="9">
        <f>VLOOKUP($A2018,'Hospitalisation Details'!$A$1:$U$2344,20,FALSE)</f>
        <v>24</v>
      </c>
    </row>
    <row r="2019" spans="1:17" ht="15.75" x14ac:dyDescent="0.25">
      <c r="A2019" s="10" t="s">
        <v>349</v>
      </c>
      <c r="B2019" s="7" t="str">
        <f>VLOOKUP($A2019,'Customer Names'!$A$1:$E$2336,4,FALSE)</f>
        <v xml:space="preserve">  Megan</v>
      </c>
      <c r="C2019" s="7">
        <f>VLOOKUP($A2019,'Medical Examinations'!$A$1:$P$2336,2,FALSE)</f>
        <v>25.27</v>
      </c>
      <c r="D2019" s="7">
        <f>VLOOKUP($A2019,'Medical Examinations'!$A$1:$P$2336,3,FALSE)</f>
        <v>5.83</v>
      </c>
      <c r="E2019" s="7" t="str">
        <f>VLOOKUP($A2019,'Medical Examinations'!$A$1:$P$2336,13,FALSE)</f>
        <v>No</v>
      </c>
      <c r="F2019" s="7" t="str">
        <f>VLOOKUP($A2019,'Medical Examinations'!$A$1:$P$2336,5,FALSE)</f>
        <v>No</v>
      </c>
      <c r="G2019" s="7" t="str">
        <f>VLOOKUP($A2019,'Medical Examinations'!$A$1:$P$2336,6,FALSE)</f>
        <v>No</v>
      </c>
      <c r="H2019" s="7">
        <f>VLOOKUP($A2019,'Medical Examinations'!$A$1:$P$2336,12,FALSE)</f>
        <v>1</v>
      </c>
      <c r="I2019" s="7" t="str">
        <f>VLOOKUP($A2019,'Medical Examinations'!$A$1:$P$2336,14,FALSE)</f>
        <v>No</v>
      </c>
      <c r="J2019" s="7" t="str">
        <f>VLOOKUP($A2019,'Medical Examinations'!$A$1:$P$2336,15,FALSE)</f>
        <v>Over weight</v>
      </c>
      <c r="K2019" s="7" t="str">
        <f>VLOOKUP($A2019,'Medical Examinations'!$A$1:$P$2336,16,FALSE)</f>
        <v>Prediabetes</v>
      </c>
      <c r="L2019" s="12">
        <f>VLOOKUP($A2019,'Hospitalisation Details'!$A$1:$U$2344,18,FALSE)</f>
        <v>36053</v>
      </c>
      <c r="M2019" s="21">
        <f>VLOOKUP($A2019,'Hospitalisation Details'!$A$1:$U$2344,21,FALSE)</f>
        <v>3044.21</v>
      </c>
      <c r="N2019" s="9" t="str">
        <f>VLOOKUP($A2019,'Hospitalisation Details'!$A$1:$U$2344,14,FALSE)</f>
        <v>tier - 2</v>
      </c>
      <c r="O2019" s="9" t="str">
        <f>VLOOKUP($A2019,'Hospitalisation Details'!$A$1:$U$2344,15,FALSE)</f>
        <v>tier - 3</v>
      </c>
      <c r="P2019" s="9" t="str">
        <f>VLOOKUP($A2019,'Hospitalisation Details'!$A$1:$U$2344,16,FALSE)</f>
        <v>R1024</v>
      </c>
      <c r="Q2019" s="9">
        <f>VLOOKUP($A2019,'Hospitalisation Details'!$A$1:$U$2344,20,FALSE)</f>
        <v>24</v>
      </c>
    </row>
    <row r="2020" spans="1:17" ht="15.75" x14ac:dyDescent="0.25">
      <c r="A2020" s="10" t="s">
        <v>348</v>
      </c>
      <c r="B2020" s="7" t="str">
        <f>VLOOKUP($A2020,'Customer Names'!$A$1:$E$2336,4,FALSE)</f>
        <v xml:space="preserve">  Alyson</v>
      </c>
      <c r="C2020" s="7">
        <f>VLOOKUP($A2020,'Medical Examinations'!$A$1:$P$2336,2,FALSE)</f>
        <v>34.484999999999999</v>
      </c>
      <c r="D2020" s="7">
        <f>VLOOKUP($A2020,'Medical Examinations'!$A$1:$P$2336,3,FALSE)</f>
        <v>4.7</v>
      </c>
      <c r="E2020" s="7" t="str">
        <f>VLOOKUP($A2020,'Medical Examinations'!$A$1:$P$2336,13,FALSE)</f>
        <v>Yes</v>
      </c>
      <c r="F2020" s="7" t="str">
        <f>VLOOKUP($A2020,'Medical Examinations'!$A$1:$P$2336,5,FALSE)</f>
        <v>No</v>
      </c>
      <c r="G2020" s="7" t="str">
        <f>VLOOKUP($A2020,'Medical Examinations'!$A$1:$P$2336,6,FALSE)</f>
        <v>Yes</v>
      </c>
      <c r="H2020" s="7">
        <f>VLOOKUP($A2020,'Medical Examinations'!$A$1:$P$2336,12,FALSE)</f>
        <v>1</v>
      </c>
      <c r="I2020" s="7" t="str">
        <f>VLOOKUP($A2020,'Medical Examinations'!$A$1:$P$2336,14,FALSE)</f>
        <v>No</v>
      </c>
      <c r="J2020" s="7" t="str">
        <f>VLOOKUP($A2020,'Medical Examinations'!$A$1:$P$2336,15,FALSE)</f>
        <v>Obesity</v>
      </c>
      <c r="K2020" s="7" t="str">
        <f>VLOOKUP($A2020,'Medical Examinations'!$A$1:$P$2336,16,FALSE)</f>
        <v>Normal</v>
      </c>
      <c r="L2020" s="12">
        <f>VLOOKUP($A2020,'Hospitalisation Details'!$A$1:$U$2344,18,FALSE)</f>
        <v>35783</v>
      </c>
      <c r="M2020" s="21">
        <f>VLOOKUP($A2020,'Hospitalisation Details'!$A$1:$U$2344,21,FALSE)</f>
        <v>3021.81</v>
      </c>
      <c r="N2020" s="9" t="str">
        <f>VLOOKUP($A2020,'Hospitalisation Details'!$A$1:$U$2344,14,FALSE)</f>
        <v>tier - 2</v>
      </c>
      <c r="O2020" s="9" t="str">
        <f>VLOOKUP($A2020,'Hospitalisation Details'!$A$1:$U$2344,15,FALSE)</f>
        <v>tier - 3</v>
      </c>
      <c r="P2020" s="9" t="str">
        <f>VLOOKUP($A2020,'Hospitalisation Details'!$A$1:$U$2344,16,FALSE)</f>
        <v>R1012</v>
      </c>
      <c r="Q2020" s="9">
        <f>VLOOKUP($A2020,'Hospitalisation Details'!$A$1:$U$2344,20,FALSE)</f>
        <v>25</v>
      </c>
    </row>
    <row r="2021" spans="1:17" ht="15.75" x14ac:dyDescent="0.25">
      <c r="A2021" s="10" t="s">
        <v>347</v>
      </c>
      <c r="B2021" s="7" t="str">
        <f>VLOOKUP($A2021,'Customer Names'!$A$1:$E$2336,4,FALSE)</f>
        <v xml:space="preserve">  Chance B</v>
      </c>
      <c r="C2021" s="7">
        <f>VLOOKUP($A2021,'Medical Examinations'!$A$1:$P$2336,2,FALSE)</f>
        <v>15.57</v>
      </c>
      <c r="D2021" s="7">
        <f>VLOOKUP($A2021,'Medical Examinations'!$A$1:$P$2336,3,FALSE)</f>
        <v>4.07</v>
      </c>
      <c r="E2021" s="7" t="str">
        <f>VLOOKUP($A2021,'Medical Examinations'!$A$1:$P$2336,13,FALSE)</f>
        <v>Yes</v>
      </c>
      <c r="F2021" s="7" t="str">
        <f>VLOOKUP($A2021,'Medical Examinations'!$A$1:$P$2336,5,FALSE)</f>
        <v>No</v>
      </c>
      <c r="G2021" s="7" t="str">
        <f>VLOOKUP($A2021,'Medical Examinations'!$A$1:$P$2336,6,FALSE)</f>
        <v>No</v>
      </c>
      <c r="H2021" s="7">
        <f>VLOOKUP($A2021,'Medical Examinations'!$A$1:$P$2336,12,FALSE)</f>
        <v>1</v>
      </c>
      <c r="I2021" s="7" t="str">
        <f>VLOOKUP($A2021,'Medical Examinations'!$A$1:$P$2336,14,FALSE)</f>
        <v>No</v>
      </c>
      <c r="J2021" s="7" t="str">
        <f>VLOOKUP($A2021,'Medical Examinations'!$A$1:$P$2336,15,FALSE)</f>
        <v>Underweight</v>
      </c>
      <c r="K2021" s="7" t="str">
        <f>VLOOKUP($A2021,'Medical Examinations'!$A$1:$P$2336,16,FALSE)</f>
        <v>Normal</v>
      </c>
      <c r="L2021" s="12">
        <f>VLOOKUP($A2021,'Hospitalisation Details'!$A$1:$U$2344,18,FALSE)</f>
        <v>32414</v>
      </c>
      <c r="M2021" s="21">
        <f>VLOOKUP($A2021,'Hospitalisation Details'!$A$1:$U$2344,21,FALSE)</f>
        <v>3018.04</v>
      </c>
      <c r="N2021" s="9" t="str">
        <f>VLOOKUP($A2021,'Hospitalisation Details'!$A$1:$U$2344,14,FALSE)</f>
        <v>tier - 2</v>
      </c>
      <c r="O2021" s="9" t="str">
        <f>VLOOKUP($A2021,'Hospitalisation Details'!$A$1:$U$2344,15,FALSE)</f>
        <v>tier - 2</v>
      </c>
      <c r="P2021" s="9" t="str">
        <f>VLOOKUP($A2021,'Hospitalisation Details'!$A$1:$U$2344,16,FALSE)</f>
        <v>R1012</v>
      </c>
      <c r="Q2021" s="9">
        <f>VLOOKUP($A2021,'Hospitalisation Details'!$A$1:$U$2344,20,FALSE)</f>
        <v>34</v>
      </c>
    </row>
    <row r="2022" spans="1:17" ht="15.75" x14ac:dyDescent="0.25">
      <c r="A2022" s="10" t="s">
        <v>346</v>
      </c>
      <c r="B2022" s="7" t="str">
        <f>VLOOKUP($A2022,'Customer Names'!$A$1:$E$2336,4,FALSE)</f>
        <v xml:space="preserve">  Sean P</v>
      </c>
      <c r="C2022" s="7">
        <f>VLOOKUP($A2022,'Medical Examinations'!$A$1:$P$2336,2,FALSE)</f>
        <v>30.36</v>
      </c>
      <c r="D2022" s="7">
        <f>VLOOKUP($A2022,'Medical Examinations'!$A$1:$P$2336,3,FALSE)</f>
        <v>9.39</v>
      </c>
      <c r="E2022" s="7" t="str">
        <f>VLOOKUP($A2022,'Medical Examinations'!$A$1:$P$2336,13,FALSE)</f>
        <v>No</v>
      </c>
      <c r="F2022" s="7" t="str">
        <f>VLOOKUP($A2022,'Medical Examinations'!$A$1:$P$2336,5,FALSE)</f>
        <v>No</v>
      </c>
      <c r="G2022" s="7" t="str">
        <f>VLOOKUP($A2022,'Medical Examinations'!$A$1:$P$2336,6,FALSE)</f>
        <v>No</v>
      </c>
      <c r="H2022" s="7" t="str">
        <f>VLOOKUP($A2022,'Medical Examinations'!$A$1:$P$2336,12,FALSE)</f>
        <v>0</v>
      </c>
      <c r="I2022" s="7" t="str">
        <f>VLOOKUP($A2022,'Medical Examinations'!$A$1:$P$2336,14,FALSE)</f>
        <v>No</v>
      </c>
      <c r="J2022" s="7" t="str">
        <f>VLOOKUP($A2022,'Medical Examinations'!$A$1:$P$2336,15,FALSE)</f>
        <v>Obesity</v>
      </c>
      <c r="K2022" s="7" t="str">
        <f>VLOOKUP($A2022,'Medical Examinations'!$A$1:$P$2336,16,FALSE)</f>
        <v>Diabetes</v>
      </c>
      <c r="L2022" s="12">
        <f>VLOOKUP($A2022,'Hospitalisation Details'!$A$1:$U$2344,18,FALSE)</f>
        <v>37605</v>
      </c>
      <c r="M2022" s="21">
        <f>VLOOKUP($A2022,'Hospitalisation Details'!$A$1:$U$2344,21,FALSE)</f>
        <v>3012.22</v>
      </c>
      <c r="N2022" s="9" t="str">
        <f>VLOOKUP($A2022,'Hospitalisation Details'!$A$1:$U$2344,14,FALSE)</f>
        <v>tier - 2</v>
      </c>
      <c r="O2022" s="9" t="str">
        <f>VLOOKUP($A2022,'Hospitalisation Details'!$A$1:$U$2344,15,FALSE)</f>
        <v>tier - 3</v>
      </c>
      <c r="P2022" s="9" t="str">
        <f>VLOOKUP($A2022,'Hospitalisation Details'!$A$1:$U$2344,16,FALSE)</f>
        <v>R1012</v>
      </c>
      <c r="Q2022" s="9">
        <f>VLOOKUP($A2022,'Hospitalisation Details'!$A$1:$U$2344,20,FALSE)</f>
        <v>20</v>
      </c>
    </row>
    <row r="2023" spans="1:17" ht="15.75" x14ac:dyDescent="0.25">
      <c r="A2023" s="10" t="s">
        <v>345</v>
      </c>
      <c r="B2023" s="7" t="str">
        <f>VLOOKUP($A2023,'Customer Names'!$A$1:$E$2336,4,FALSE)</f>
        <v xml:space="preserve">  Therese</v>
      </c>
      <c r="C2023" s="7">
        <f>VLOOKUP($A2023,'Medical Examinations'!$A$1:$P$2336,2,FALSE)</f>
        <v>19.37</v>
      </c>
      <c r="D2023" s="7">
        <f>VLOOKUP($A2023,'Medical Examinations'!$A$1:$P$2336,3,FALSE)</f>
        <v>4.18</v>
      </c>
      <c r="E2023" s="7" t="str">
        <f>VLOOKUP($A2023,'Medical Examinations'!$A$1:$P$2336,13,FALSE)</f>
        <v>No</v>
      </c>
      <c r="F2023" s="7" t="str">
        <f>VLOOKUP($A2023,'Medical Examinations'!$A$1:$P$2336,5,FALSE)</f>
        <v>No</v>
      </c>
      <c r="G2023" s="7" t="str">
        <f>VLOOKUP($A2023,'Medical Examinations'!$A$1:$P$2336,6,FALSE)</f>
        <v>No</v>
      </c>
      <c r="H2023" s="7" t="str">
        <f>VLOOKUP($A2023,'Medical Examinations'!$A$1:$P$2336,12,FALSE)</f>
        <v>0</v>
      </c>
      <c r="I2023" s="7" t="str">
        <f>VLOOKUP($A2023,'Medical Examinations'!$A$1:$P$2336,14,FALSE)</f>
        <v>No</v>
      </c>
      <c r="J2023" s="7" t="str">
        <f>VLOOKUP($A2023,'Medical Examinations'!$A$1:$P$2336,15,FALSE)</f>
        <v>Normal weight</v>
      </c>
      <c r="K2023" s="7" t="str">
        <f>VLOOKUP($A2023,'Medical Examinations'!$A$1:$P$2336,16,FALSE)</f>
        <v>Normal</v>
      </c>
      <c r="L2023" s="12">
        <f>VLOOKUP($A2023,'Hospitalisation Details'!$A$1:$U$2344,18,FALSE)</f>
        <v>33562</v>
      </c>
      <c r="M2023" s="21">
        <f>VLOOKUP($A2023,'Hospitalisation Details'!$A$1:$U$2344,21,FALSE)</f>
        <v>2985.67</v>
      </c>
      <c r="N2023" s="9" t="str">
        <f>VLOOKUP($A2023,'Hospitalisation Details'!$A$1:$U$2344,14,FALSE)</f>
        <v>tier - 2</v>
      </c>
      <c r="O2023" s="9" t="str">
        <f>VLOOKUP($A2023,'Hospitalisation Details'!$A$1:$U$2344,15,FALSE)</f>
        <v>tier - 2</v>
      </c>
      <c r="P2023" s="9" t="str">
        <f>VLOOKUP($A2023,'Hospitalisation Details'!$A$1:$U$2344,16,FALSE)</f>
        <v>R1013</v>
      </c>
      <c r="Q2023" s="9">
        <f>VLOOKUP($A2023,'Hospitalisation Details'!$A$1:$U$2344,20,FALSE)</f>
        <v>31</v>
      </c>
    </row>
    <row r="2024" spans="1:17" ht="15.75" x14ac:dyDescent="0.25">
      <c r="A2024" s="10" t="s">
        <v>344</v>
      </c>
      <c r="B2024" s="7" t="str">
        <f>VLOOKUP($A2024,'Customer Names'!$A$1:$E$2336,4,FALSE)</f>
        <v xml:space="preserve">  Beau</v>
      </c>
      <c r="C2024" s="7">
        <f>VLOOKUP($A2024,'Medical Examinations'!$A$1:$P$2336,2,FALSE)</f>
        <v>16.71</v>
      </c>
      <c r="D2024" s="7">
        <f>VLOOKUP($A2024,'Medical Examinations'!$A$1:$P$2336,3,FALSE)</f>
        <v>4.18</v>
      </c>
      <c r="E2024" s="7" t="str">
        <f>VLOOKUP($A2024,'Medical Examinations'!$A$1:$P$2336,13,FALSE)</f>
        <v>No</v>
      </c>
      <c r="F2024" s="7" t="str">
        <f>VLOOKUP($A2024,'Medical Examinations'!$A$1:$P$2336,5,FALSE)</f>
        <v>No</v>
      </c>
      <c r="G2024" s="7" t="str">
        <f>VLOOKUP($A2024,'Medical Examinations'!$A$1:$P$2336,6,FALSE)</f>
        <v>No</v>
      </c>
      <c r="H2024" s="7">
        <f>VLOOKUP($A2024,'Medical Examinations'!$A$1:$P$2336,12,FALSE)</f>
        <v>1</v>
      </c>
      <c r="I2024" s="7" t="str">
        <f>VLOOKUP($A2024,'Medical Examinations'!$A$1:$P$2336,14,FALSE)</f>
        <v>No</v>
      </c>
      <c r="J2024" s="7" t="str">
        <f>VLOOKUP($A2024,'Medical Examinations'!$A$1:$P$2336,15,FALSE)</f>
        <v>Underweight</v>
      </c>
      <c r="K2024" s="7" t="str">
        <f>VLOOKUP($A2024,'Medical Examinations'!$A$1:$P$2336,16,FALSE)</f>
        <v>Normal</v>
      </c>
      <c r="L2024" s="12">
        <f>VLOOKUP($A2024,'Hospitalisation Details'!$A$1:$U$2344,18,FALSE)</f>
        <v>31946</v>
      </c>
      <c r="M2024" s="21">
        <f>VLOOKUP($A2024,'Hospitalisation Details'!$A$1:$U$2344,21,FALSE)</f>
        <v>2979.52</v>
      </c>
      <c r="N2024" s="9" t="str">
        <f>VLOOKUP($A2024,'Hospitalisation Details'!$A$1:$U$2344,14,FALSE)</f>
        <v>tier - 2</v>
      </c>
      <c r="O2024" s="9" t="str">
        <f>VLOOKUP($A2024,'Hospitalisation Details'!$A$1:$U$2344,15,FALSE)</f>
        <v>tier - 3</v>
      </c>
      <c r="P2024" s="9" t="str">
        <f>VLOOKUP($A2024,'Hospitalisation Details'!$A$1:$U$2344,16,FALSE)</f>
        <v>R1013</v>
      </c>
      <c r="Q2024" s="9">
        <f>VLOOKUP($A2024,'Hospitalisation Details'!$A$1:$U$2344,20,FALSE)</f>
        <v>35</v>
      </c>
    </row>
    <row r="2025" spans="1:17" ht="15.75" x14ac:dyDescent="0.25">
      <c r="A2025" s="10" t="s">
        <v>343</v>
      </c>
      <c r="B2025" s="7" t="str">
        <f>VLOOKUP($A2025,'Customer Names'!$A$1:$E$2336,4,FALSE)</f>
        <v xml:space="preserve">  Kelsey M</v>
      </c>
      <c r="C2025" s="7">
        <f>VLOOKUP($A2025,'Medical Examinations'!$A$1:$P$2336,2,FALSE)</f>
        <v>24.1</v>
      </c>
      <c r="D2025" s="7">
        <f>VLOOKUP($A2025,'Medical Examinations'!$A$1:$P$2336,3,FALSE)</f>
        <v>4.4000000000000004</v>
      </c>
      <c r="E2025" s="7" t="str">
        <f>VLOOKUP($A2025,'Medical Examinations'!$A$1:$P$2336,13,FALSE)</f>
        <v>Yes</v>
      </c>
      <c r="F2025" s="7" t="str">
        <f>VLOOKUP($A2025,'Medical Examinations'!$A$1:$P$2336,5,FALSE)</f>
        <v>No</v>
      </c>
      <c r="G2025" s="7" t="str">
        <f>VLOOKUP($A2025,'Medical Examinations'!$A$1:$P$2336,6,FALSE)</f>
        <v>No</v>
      </c>
      <c r="H2025" s="7">
        <f>VLOOKUP($A2025,'Medical Examinations'!$A$1:$P$2336,12,FALSE)</f>
        <v>1</v>
      </c>
      <c r="I2025" s="7" t="str">
        <f>VLOOKUP($A2025,'Medical Examinations'!$A$1:$P$2336,14,FALSE)</f>
        <v>No</v>
      </c>
      <c r="J2025" s="7" t="str">
        <f>VLOOKUP($A2025,'Medical Examinations'!$A$1:$P$2336,15,FALSE)</f>
        <v>Normal weight</v>
      </c>
      <c r="K2025" s="7" t="str">
        <f>VLOOKUP($A2025,'Medical Examinations'!$A$1:$P$2336,16,FALSE)</f>
        <v>Normal</v>
      </c>
      <c r="L2025" s="12">
        <f>VLOOKUP($A2025,'Hospitalisation Details'!$A$1:$U$2344,18,FALSE)</f>
        <v>34966</v>
      </c>
      <c r="M2025" s="21">
        <f>VLOOKUP($A2025,'Hospitalisation Details'!$A$1:$U$2344,21,FALSE)</f>
        <v>2974.13</v>
      </c>
      <c r="N2025" s="9" t="str">
        <f>VLOOKUP($A2025,'Hospitalisation Details'!$A$1:$U$2344,14,FALSE)</f>
        <v>tier - 2</v>
      </c>
      <c r="O2025" s="9" t="str">
        <f>VLOOKUP($A2025,'Hospitalisation Details'!$A$1:$U$2344,15,FALSE)</f>
        <v>tier - 1</v>
      </c>
      <c r="P2025" s="9" t="str">
        <f>VLOOKUP($A2025,'Hospitalisation Details'!$A$1:$U$2344,16,FALSE)</f>
        <v>R1011</v>
      </c>
      <c r="Q2025" s="9">
        <f>VLOOKUP($A2025,'Hospitalisation Details'!$A$1:$U$2344,20,FALSE)</f>
        <v>27</v>
      </c>
    </row>
    <row r="2026" spans="1:17" ht="15.75" x14ac:dyDescent="0.25">
      <c r="A2026" s="10" t="s">
        <v>342</v>
      </c>
      <c r="B2026" s="7" t="str">
        <f>VLOOKUP($A2026,'Customer Names'!$A$1:$E$2336,4,FALSE)</f>
        <v xml:space="preserve">  Gretchen</v>
      </c>
      <c r="C2026" s="7">
        <f>VLOOKUP($A2026,'Medical Examinations'!$A$1:$P$2336,2,FALSE)</f>
        <v>29.77</v>
      </c>
      <c r="D2026" s="7">
        <f>VLOOKUP($A2026,'Medical Examinations'!$A$1:$P$2336,3,FALSE)</f>
        <v>9.9</v>
      </c>
      <c r="E2026" s="7" t="str">
        <f>VLOOKUP($A2026,'Medical Examinations'!$A$1:$P$2336,13,FALSE)</f>
        <v>No</v>
      </c>
      <c r="F2026" s="7" t="str">
        <f>VLOOKUP($A2026,'Medical Examinations'!$A$1:$P$2336,5,FALSE)</f>
        <v>No</v>
      </c>
      <c r="G2026" s="7" t="str">
        <f>VLOOKUP($A2026,'Medical Examinations'!$A$1:$P$2336,6,FALSE)</f>
        <v>No</v>
      </c>
      <c r="H2026" s="7" t="str">
        <f>VLOOKUP($A2026,'Medical Examinations'!$A$1:$P$2336,12,FALSE)</f>
        <v>0</v>
      </c>
      <c r="I2026" s="7" t="str">
        <f>VLOOKUP($A2026,'Medical Examinations'!$A$1:$P$2336,14,FALSE)</f>
        <v>No</v>
      </c>
      <c r="J2026" s="7" t="str">
        <f>VLOOKUP($A2026,'Medical Examinations'!$A$1:$P$2336,15,FALSE)</f>
        <v>Over weight</v>
      </c>
      <c r="K2026" s="7" t="str">
        <f>VLOOKUP($A2026,'Medical Examinations'!$A$1:$P$2336,16,FALSE)</f>
        <v>Diabetes</v>
      </c>
      <c r="L2026" s="12">
        <f>VLOOKUP($A2026,'Hospitalisation Details'!$A$1:$U$2344,18,FALSE)</f>
        <v>37529</v>
      </c>
      <c r="M2026" s="21">
        <f>VLOOKUP($A2026,'Hospitalisation Details'!$A$1:$U$2344,21,FALSE)</f>
        <v>2943.41</v>
      </c>
      <c r="N2026" s="9" t="str">
        <f>VLOOKUP($A2026,'Hospitalisation Details'!$A$1:$U$2344,14,FALSE)</f>
        <v>tier - 2</v>
      </c>
      <c r="O2026" s="9" t="str">
        <f>VLOOKUP($A2026,'Hospitalisation Details'!$A$1:$U$2344,15,FALSE)</f>
        <v>tier - 3</v>
      </c>
      <c r="P2026" s="9" t="str">
        <f>VLOOKUP($A2026,'Hospitalisation Details'!$A$1:$U$2344,16,FALSE)</f>
        <v>R1012</v>
      </c>
      <c r="Q2026" s="9">
        <f>VLOOKUP($A2026,'Hospitalisation Details'!$A$1:$U$2344,20,FALSE)</f>
        <v>20</v>
      </c>
    </row>
    <row r="2027" spans="1:17" ht="15.75" x14ac:dyDescent="0.25">
      <c r="A2027" s="10" t="s">
        <v>341</v>
      </c>
      <c r="B2027" s="7" t="str">
        <f>VLOOKUP($A2027,'Customer Names'!$A$1:$E$2336,4,FALSE)</f>
        <v xml:space="preserve">  Nicholas E</v>
      </c>
      <c r="C2027" s="7">
        <f>VLOOKUP($A2027,'Medical Examinations'!$A$1:$P$2336,2,FALSE)</f>
        <v>46.53</v>
      </c>
      <c r="D2027" s="7">
        <f>VLOOKUP($A2027,'Medical Examinations'!$A$1:$P$2336,3,FALSE)</f>
        <v>4.84</v>
      </c>
      <c r="E2027" s="7" t="str">
        <f>VLOOKUP($A2027,'Medical Examinations'!$A$1:$P$2336,13,FALSE)</f>
        <v>Yes</v>
      </c>
      <c r="F2027" s="7" t="str">
        <f>VLOOKUP($A2027,'Medical Examinations'!$A$1:$P$2336,5,FALSE)</f>
        <v>No</v>
      </c>
      <c r="G2027" s="7" t="str">
        <f>VLOOKUP($A2027,'Medical Examinations'!$A$1:$P$2336,6,FALSE)</f>
        <v>No</v>
      </c>
      <c r="H2027" s="7" t="str">
        <f>VLOOKUP($A2027,'Medical Examinations'!$A$1:$P$2336,12,FALSE)</f>
        <v>0</v>
      </c>
      <c r="I2027" s="7" t="str">
        <f>VLOOKUP($A2027,'Medical Examinations'!$A$1:$P$2336,14,FALSE)</f>
        <v>No</v>
      </c>
      <c r="J2027" s="7" t="str">
        <f>VLOOKUP($A2027,'Medical Examinations'!$A$1:$P$2336,15,FALSE)</f>
        <v>Obesity</v>
      </c>
      <c r="K2027" s="7" t="str">
        <f>VLOOKUP($A2027,'Medical Examinations'!$A$1:$P$2336,16,FALSE)</f>
        <v>Normal</v>
      </c>
      <c r="L2027" s="12">
        <f>VLOOKUP($A2027,'Hospitalisation Details'!$A$1:$U$2344,18,FALSE)</f>
        <v>35246</v>
      </c>
      <c r="M2027" s="21">
        <f>VLOOKUP($A2027,'Hospitalisation Details'!$A$1:$U$2344,21,FALSE)</f>
        <v>2927.06</v>
      </c>
      <c r="N2027" s="9" t="str">
        <f>VLOOKUP($A2027,'Hospitalisation Details'!$A$1:$U$2344,14,FALSE)</f>
        <v>tier - 2</v>
      </c>
      <c r="O2027" s="9" t="str">
        <f>VLOOKUP($A2027,'Hospitalisation Details'!$A$1:$U$2344,15,FALSE)</f>
        <v>tier - 2</v>
      </c>
      <c r="P2027" s="9" t="str">
        <f>VLOOKUP($A2027,'Hospitalisation Details'!$A$1:$U$2344,16,FALSE)</f>
        <v>R1013</v>
      </c>
      <c r="Q2027" s="9">
        <f>VLOOKUP($A2027,'Hospitalisation Details'!$A$1:$U$2344,20,FALSE)</f>
        <v>26</v>
      </c>
    </row>
    <row r="2028" spans="1:17" ht="15.75" x14ac:dyDescent="0.25">
      <c r="A2028" s="10" t="s">
        <v>340</v>
      </c>
      <c r="B2028" s="7" t="str">
        <f>VLOOKUP($A2028,'Customer Names'!$A$1:$E$2336,4,FALSE)</f>
        <v xml:space="preserve">  Deborah</v>
      </c>
      <c r="C2028" s="7">
        <f>VLOOKUP($A2028,'Medical Examinations'!$A$1:$P$2336,2,FALSE)</f>
        <v>23.4</v>
      </c>
      <c r="D2028" s="7">
        <f>VLOOKUP($A2028,'Medical Examinations'!$A$1:$P$2336,3,FALSE)</f>
        <v>5.53</v>
      </c>
      <c r="E2028" s="7" t="str">
        <f>VLOOKUP($A2028,'Medical Examinations'!$A$1:$P$2336,13,FALSE)</f>
        <v>No</v>
      </c>
      <c r="F2028" s="7" t="str">
        <f>VLOOKUP($A2028,'Medical Examinations'!$A$1:$P$2336,5,FALSE)</f>
        <v>No</v>
      </c>
      <c r="G2028" s="7" t="str">
        <f>VLOOKUP($A2028,'Medical Examinations'!$A$1:$P$2336,6,FALSE)</f>
        <v>Yes</v>
      </c>
      <c r="H2028" s="7">
        <f>VLOOKUP($A2028,'Medical Examinations'!$A$1:$P$2336,12,FALSE)</f>
        <v>1</v>
      </c>
      <c r="I2028" s="7" t="str">
        <f>VLOOKUP($A2028,'Medical Examinations'!$A$1:$P$2336,14,FALSE)</f>
        <v>No</v>
      </c>
      <c r="J2028" s="7" t="str">
        <f>VLOOKUP($A2028,'Medical Examinations'!$A$1:$P$2336,15,FALSE)</f>
        <v>Normal weight</v>
      </c>
      <c r="K2028" s="7" t="str">
        <f>VLOOKUP($A2028,'Medical Examinations'!$A$1:$P$2336,16,FALSE)</f>
        <v>Normal</v>
      </c>
      <c r="L2028" s="12">
        <f>VLOOKUP($A2028,'Hospitalisation Details'!$A$1:$U$2344,18,FALSE)</f>
        <v>37777</v>
      </c>
      <c r="M2028" s="21">
        <f>VLOOKUP($A2028,'Hospitalisation Details'!$A$1:$U$2344,21,FALSE)</f>
        <v>2913.57</v>
      </c>
      <c r="N2028" s="9" t="str">
        <f>VLOOKUP($A2028,'Hospitalisation Details'!$A$1:$U$2344,14,FALSE)</f>
        <v>tier - 2</v>
      </c>
      <c r="O2028" s="9" t="str">
        <f>VLOOKUP($A2028,'Hospitalisation Details'!$A$1:$U$2344,15,FALSE)</f>
        <v>tier - 2</v>
      </c>
      <c r="P2028" s="9" t="str">
        <f>VLOOKUP($A2028,'Hospitalisation Details'!$A$1:$U$2344,16,FALSE)</f>
        <v>R1011</v>
      </c>
      <c r="Q2028" s="9">
        <f>VLOOKUP($A2028,'Hospitalisation Details'!$A$1:$U$2344,20,FALSE)</f>
        <v>20</v>
      </c>
    </row>
    <row r="2029" spans="1:17" ht="15.75" x14ac:dyDescent="0.25">
      <c r="A2029" s="10" t="s">
        <v>339</v>
      </c>
      <c r="B2029" s="7" t="str">
        <f>VLOOKUP($A2029,'Customer Names'!$A$1:$E$2336,4,FALSE)</f>
        <v xml:space="preserve">  Chuck W</v>
      </c>
      <c r="C2029" s="7">
        <f>VLOOKUP($A2029,'Medical Examinations'!$A$1:$P$2336,2,FALSE)</f>
        <v>30</v>
      </c>
      <c r="D2029" s="7">
        <f>VLOOKUP($A2029,'Medical Examinations'!$A$1:$P$2336,3,FALSE)</f>
        <v>4.33</v>
      </c>
      <c r="E2029" s="7" t="str">
        <f>VLOOKUP($A2029,'Medical Examinations'!$A$1:$P$2336,13,FALSE)</f>
        <v>Yes</v>
      </c>
      <c r="F2029" s="7" t="str">
        <f>VLOOKUP($A2029,'Medical Examinations'!$A$1:$P$2336,5,FALSE)</f>
        <v>No</v>
      </c>
      <c r="G2029" s="7" t="str">
        <f>VLOOKUP($A2029,'Medical Examinations'!$A$1:$P$2336,6,FALSE)</f>
        <v>No</v>
      </c>
      <c r="H2029" s="7" t="str">
        <f>VLOOKUP($A2029,'Medical Examinations'!$A$1:$P$2336,12,FALSE)</f>
        <v>0</v>
      </c>
      <c r="I2029" s="7" t="str">
        <f>VLOOKUP($A2029,'Medical Examinations'!$A$1:$P$2336,14,FALSE)</f>
        <v>No</v>
      </c>
      <c r="J2029" s="7" t="str">
        <f>VLOOKUP($A2029,'Medical Examinations'!$A$1:$P$2336,15,FALSE)</f>
        <v>Obesity</v>
      </c>
      <c r="K2029" s="7" t="str">
        <f>VLOOKUP($A2029,'Medical Examinations'!$A$1:$P$2336,16,FALSE)</f>
        <v>Normal</v>
      </c>
      <c r="L2029" s="12">
        <f>VLOOKUP($A2029,'Hospitalisation Details'!$A$1:$U$2344,18,FALSE)</f>
        <v>35229</v>
      </c>
      <c r="M2029" s="21">
        <f>VLOOKUP($A2029,'Hospitalisation Details'!$A$1:$U$2344,21,FALSE)</f>
        <v>2904.09</v>
      </c>
      <c r="N2029" s="9" t="str">
        <f>VLOOKUP($A2029,'Hospitalisation Details'!$A$1:$U$2344,14,FALSE)</f>
        <v>tier - 2</v>
      </c>
      <c r="O2029" s="9" t="str">
        <f>VLOOKUP($A2029,'Hospitalisation Details'!$A$1:$U$2344,15,FALSE)</f>
        <v>tier - 2</v>
      </c>
      <c r="P2029" s="9" t="str">
        <f>VLOOKUP($A2029,'Hospitalisation Details'!$A$1:$U$2344,16,FALSE)</f>
        <v>R1011</v>
      </c>
      <c r="Q2029" s="9">
        <f>VLOOKUP($A2029,'Hospitalisation Details'!$A$1:$U$2344,20,FALSE)</f>
        <v>26</v>
      </c>
    </row>
    <row r="2030" spans="1:17" ht="15.75" x14ac:dyDescent="0.25">
      <c r="A2030" s="10" t="s">
        <v>338</v>
      </c>
      <c r="B2030" s="7" t="str">
        <f>VLOOKUP($A2030,'Customer Names'!$A$1:$E$2336,4,FALSE)</f>
        <v xml:space="preserve">  Daniel</v>
      </c>
      <c r="C2030" s="7">
        <f>VLOOKUP($A2030,'Medical Examinations'!$A$1:$P$2336,2,FALSE)</f>
        <v>29.15</v>
      </c>
      <c r="D2030" s="7">
        <f>VLOOKUP($A2030,'Medical Examinations'!$A$1:$P$2336,3,FALSE)</f>
        <v>4.91</v>
      </c>
      <c r="E2030" s="7" t="str">
        <f>VLOOKUP($A2030,'Medical Examinations'!$A$1:$P$2336,13,FALSE)</f>
        <v>Yes</v>
      </c>
      <c r="F2030" s="7" t="str">
        <f>VLOOKUP($A2030,'Medical Examinations'!$A$1:$P$2336,5,FALSE)</f>
        <v>No</v>
      </c>
      <c r="G2030" s="7" t="str">
        <f>VLOOKUP($A2030,'Medical Examinations'!$A$1:$P$2336,6,FALSE)</f>
        <v>No</v>
      </c>
      <c r="H2030" s="7" t="str">
        <f>VLOOKUP($A2030,'Medical Examinations'!$A$1:$P$2336,12,FALSE)</f>
        <v>0</v>
      </c>
      <c r="I2030" s="7" t="str">
        <f>VLOOKUP($A2030,'Medical Examinations'!$A$1:$P$2336,14,FALSE)</f>
        <v>No</v>
      </c>
      <c r="J2030" s="7" t="str">
        <f>VLOOKUP($A2030,'Medical Examinations'!$A$1:$P$2336,15,FALSE)</f>
        <v>Over weight</v>
      </c>
      <c r="K2030" s="7" t="str">
        <f>VLOOKUP($A2030,'Medical Examinations'!$A$1:$P$2336,16,FALSE)</f>
        <v>Normal</v>
      </c>
      <c r="L2030" s="12">
        <f>VLOOKUP($A2030,'Hospitalisation Details'!$A$1:$U$2344,18,FALSE)</f>
        <v>35362</v>
      </c>
      <c r="M2030" s="21">
        <f>VLOOKUP($A2030,'Hospitalisation Details'!$A$1:$U$2344,21,FALSE)</f>
        <v>2902.91</v>
      </c>
      <c r="N2030" s="9" t="str">
        <f>VLOOKUP($A2030,'Hospitalisation Details'!$A$1:$U$2344,14,FALSE)</f>
        <v>tier - 2</v>
      </c>
      <c r="O2030" s="9" t="str">
        <f>VLOOKUP($A2030,'Hospitalisation Details'!$A$1:$U$2344,15,FALSE)</f>
        <v>tier - 2</v>
      </c>
      <c r="P2030" s="9" t="str">
        <f>VLOOKUP($A2030,'Hospitalisation Details'!$A$1:$U$2344,16,FALSE)</f>
        <v>R1013</v>
      </c>
      <c r="Q2030" s="9">
        <f>VLOOKUP($A2030,'Hospitalisation Details'!$A$1:$U$2344,20,FALSE)</f>
        <v>26</v>
      </c>
    </row>
    <row r="2031" spans="1:17" ht="15.75" x14ac:dyDescent="0.25">
      <c r="A2031" s="10" t="s">
        <v>337</v>
      </c>
      <c r="B2031" s="7" t="str">
        <f>VLOOKUP($A2031,'Customer Names'!$A$1:$E$2336,4,FALSE)</f>
        <v xml:space="preserve">  Amany</v>
      </c>
      <c r="C2031" s="7">
        <f>VLOOKUP($A2031,'Medical Examinations'!$A$1:$P$2336,2,FALSE)</f>
        <v>34.865000000000002</v>
      </c>
      <c r="D2031" s="7">
        <f>VLOOKUP($A2031,'Medical Examinations'!$A$1:$P$2336,3,FALSE)</f>
        <v>4.8</v>
      </c>
      <c r="E2031" s="7" t="str">
        <f>VLOOKUP($A2031,'Medical Examinations'!$A$1:$P$2336,13,FALSE)</f>
        <v>No</v>
      </c>
      <c r="F2031" s="7" t="str">
        <f>VLOOKUP($A2031,'Medical Examinations'!$A$1:$P$2336,5,FALSE)</f>
        <v>No</v>
      </c>
      <c r="G2031" s="7" t="str">
        <f>VLOOKUP($A2031,'Medical Examinations'!$A$1:$P$2336,6,FALSE)</f>
        <v>No</v>
      </c>
      <c r="H2031" s="7" t="str">
        <f>VLOOKUP($A2031,'Medical Examinations'!$A$1:$P$2336,12,FALSE)</f>
        <v>0</v>
      </c>
      <c r="I2031" s="7" t="str">
        <f>VLOOKUP($A2031,'Medical Examinations'!$A$1:$P$2336,14,FALSE)</f>
        <v>No</v>
      </c>
      <c r="J2031" s="7" t="str">
        <f>VLOOKUP($A2031,'Medical Examinations'!$A$1:$P$2336,15,FALSE)</f>
        <v>Obesity</v>
      </c>
      <c r="K2031" s="7" t="str">
        <f>VLOOKUP($A2031,'Medical Examinations'!$A$1:$P$2336,16,FALSE)</f>
        <v>Normal</v>
      </c>
      <c r="L2031" s="12">
        <f>VLOOKUP($A2031,'Hospitalisation Details'!$A$1:$U$2344,18,FALSE)</f>
        <v>36465</v>
      </c>
      <c r="M2031" s="21">
        <f>VLOOKUP($A2031,'Hospitalisation Details'!$A$1:$U$2344,21,FALSE)</f>
        <v>2899.49</v>
      </c>
      <c r="N2031" s="9" t="str">
        <f>VLOOKUP($A2031,'Hospitalisation Details'!$A$1:$U$2344,14,FALSE)</f>
        <v>tier - 2</v>
      </c>
      <c r="O2031" s="9" t="str">
        <f>VLOOKUP($A2031,'Hospitalisation Details'!$A$1:$U$2344,15,FALSE)</f>
        <v>tier - 2</v>
      </c>
      <c r="P2031" s="9" t="str">
        <f>VLOOKUP($A2031,'Hospitalisation Details'!$A$1:$U$2344,16,FALSE)</f>
        <v>R1024</v>
      </c>
      <c r="Q2031" s="9">
        <f>VLOOKUP($A2031,'Hospitalisation Details'!$A$1:$U$2344,20,FALSE)</f>
        <v>23</v>
      </c>
    </row>
    <row r="2032" spans="1:17" ht="15.75" x14ac:dyDescent="0.25">
      <c r="A2032" s="10" t="s">
        <v>336</v>
      </c>
      <c r="B2032" s="7" t="str">
        <f>VLOOKUP($A2032,'Customer Names'!$A$1:$E$2336,4,FALSE)</f>
        <v xml:space="preserve">  Kipling</v>
      </c>
      <c r="C2032" s="7">
        <f>VLOOKUP($A2032,'Medical Examinations'!$A$1:$P$2336,2,FALSE)</f>
        <v>28.12</v>
      </c>
      <c r="D2032" s="7">
        <f>VLOOKUP($A2032,'Medical Examinations'!$A$1:$P$2336,3,FALSE)</f>
        <v>5.55</v>
      </c>
      <c r="E2032" s="7" t="str">
        <f>VLOOKUP($A2032,'Medical Examinations'!$A$1:$P$2336,13,FALSE)</f>
        <v>Yes</v>
      </c>
      <c r="F2032" s="7" t="str">
        <f>VLOOKUP($A2032,'Medical Examinations'!$A$1:$P$2336,5,FALSE)</f>
        <v>yes</v>
      </c>
      <c r="G2032" s="7" t="str">
        <f>VLOOKUP($A2032,'Medical Examinations'!$A$1:$P$2336,6,FALSE)</f>
        <v>No</v>
      </c>
      <c r="H2032" s="7">
        <f>VLOOKUP($A2032,'Medical Examinations'!$A$1:$P$2336,12,FALSE)</f>
        <v>2</v>
      </c>
      <c r="I2032" s="7" t="str">
        <f>VLOOKUP($A2032,'Medical Examinations'!$A$1:$P$2336,14,FALSE)</f>
        <v>No</v>
      </c>
      <c r="J2032" s="7" t="str">
        <f>VLOOKUP($A2032,'Medical Examinations'!$A$1:$P$2336,15,FALSE)</f>
        <v>Over weight</v>
      </c>
      <c r="K2032" s="7" t="str">
        <f>VLOOKUP($A2032,'Medical Examinations'!$A$1:$P$2336,16,FALSE)</f>
        <v>Normal</v>
      </c>
      <c r="L2032" s="12">
        <f>VLOOKUP($A2032,'Hospitalisation Details'!$A$1:$U$2344,18,FALSE)</f>
        <v>36721</v>
      </c>
      <c r="M2032" s="21">
        <f>VLOOKUP($A2032,'Hospitalisation Details'!$A$1:$U$2344,21,FALSE)</f>
        <v>2897.46</v>
      </c>
      <c r="N2032" s="9" t="str">
        <f>VLOOKUP($A2032,'Hospitalisation Details'!$A$1:$U$2344,14,FALSE)</f>
        <v>tier - 2</v>
      </c>
      <c r="O2032" s="9" t="str">
        <f>VLOOKUP($A2032,'Hospitalisation Details'!$A$1:$U$2344,15,FALSE)</f>
        <v>tier - 1</v>
      </c>
      <c r="P2032" s="9" t="str">
        <f>VLOOKUP($A2032,'Hospitalisation Details'!$A$1:$U$2344,16,FALSE)</f>
        <v>R1012</v>
      </c>
      <c r="Q2032" s="9">
        <f>VLOOKUP($A2032,'Hospitalisation Details'!$A$1:$U$2344,20,FALSE)</f>
        <v>22</v>
      </c>
    </row>
    <row r="2033" spans="1:17" ht="15.75" x14ac:dyDescent="0.25">
      <c r="A2033" s="10" t="s">
        <v>335</v>
      </c>
      <c r="B2033" s="7" t="str">
        <f>VLOOKUP($A2033,'Customer Names'!$A$1:$E$2336,4,FALSE)</f>
        <v xml:space="preserve">  Duncan</v>
      </c>
      <c r="C2033" s="7">
        <f>VLOOKUP($A2033,'Medical Examinations'!$A$1:$P$2336,2,FALSE)</f>
        <v>29.45</v>
      </c>
      <c r="D2033" s="7">
        <f>VLOOKUP($A2033,'Medical Examinations'!$A$1:$P$2336,3,FALSE)</f>
        <v>5.24</v>
      </c>
      <c r="E2033" s="7" t="str">
        <f>VLOOKUP($A2033,'Medical Examinations'!$A$1:$P$2336,13,FALSE)</f>
        <v>Yes</v>
      </c>
      <c r="F2033" s="7" t="str">
        <f>VLOOKUP($A2033,'Medical Examinations'!$A$1:$P$2336,5,FALSE)</f>
        <v>No</v>
      </c>
      <c r="G2033" s="7" t="str">
        <f>VLOOKUP($A2033,'Medical Examinations'!$A$1:$P$2336,6,FALSE)</f>
        <v>No</v>
      </c>
      <c r="H2033" s="7" t="str">
        <f>VLOOKUP($A2033,'Medical Examinations'!$A$1:$P$2336,12,FALSE)</f>
        <v>0</v>
      </c>
      <c r="I2033" s="7" t="str">
        <f>VLOOKUP($A2033,'Medical Examinations'!$A$1:$P$2336,14,FALSE)</f>
        <v>No</v>
      </c>
      <c r="J2033" s="7" t="str">
        <f>VLOOKUP($A2033,'Medical Examinations'!$A$1:$P$2336,15,FALSE)</f>
        <v>Over weight</v>
      </c>
      <c r="K2033" s="7" t="str">
        <f>VLOOKUP($A2033,'Medical Examinations'!$A$1:$P$2336,16,FALSE)</f>
        <v>Normal</v>
      </c>
      <c r="L2033" s="12">
        <f>VLOOKUP($A2033,'Hospitalisation Details'!$A$1:$U$2344,18,FALSE)</f>
        <v>35237</v>
      </c>
      <c r="M2033" s="21">
        <f>VLOOKUP($A2033,'Hospitalisation Details'!$A$1:$U$2344,21,FALSE)</f>
        <v>2897.32</v>
      </c>
      <c r="N2033" s="9" t="str">
        <f>VLOOKUP($A2033,'Hospitalisation Details'!$A$1:$U$2344,14,FALSE)</f>
        <v>tier - 3</v>
      </c>
      <c r="O2033" s="9" t="str">
        <f>VLOOKUP($A2033,'Hospitalisation Details'!$A$1:$U$2344,15,FALSE)</f>
        <v>tier - 3</v>
      </c>
      <c r="P2033" s="9" t="str">
        <f>VLOOKUP($A2033,'Hospitalisation Details'!$A$1:$U$2344,16,FALSE)</f>
        <v>R1016</v>
      </c>
      <c r="Q2033" s="9">
        <f>VLOOKUP($A2033,'Hospitalisation Details'!$A$1:$U$2344,20,FALSE)</f>
        <v>26</v>
      </c>
    </row>
    <row r="2034" spans="1:17" ht="15.75" x14ac:dyDescent="0.25">
      <c r="A2034" s="10" t="s">
        <v>334</v>
      </c>
      <c r="B2034" s="7" t="str">
        <f>VLOOKUP($A2034,'Customer Names'!$A$1:$E$2336,4,FALSE)</f>
        <v xml:space="preserve">  Louis C</v>
      </c>
      <c r="C2034" s="7">
        <f>VLOOKUP($A2034,'Medical Examinations'!$A$1:$P$2336,2,FALSE)</f>
        <v>27.94</v>
      </c>
      <c r="D2034" s="7">
        <f>VLOOKUP($A2034,'Medical Examinations'!$A$1:$P$2336,3,FALSE)</f>
        <v>6.08</v>
      </c>
      <c r="E2034" s="7" t="str">
        <f>VLOOKUP($A2034,'Medical Examinations'!$A$1:$P$2336,13,FALSE)</f>
        <v>No</v>
      </c>
      <c r="F2034" s="7" t="str">
        <f>VLOOKUP($A2034,'Medical Examinations'!$A$1:$P$2336,5,FALSE)</f>
        <v>No</v>
      </c>
      <c r="G2034" s="7" t="str">
        <f>VLOOKUP($A2034,'Medical Examinations'!$A$1:$P$2336,6,FALSE)</f>
        <v>Yes</v>
      </c>
      <c r="H2034" s="7">
        <f>VLOOKUP($A2034,'Medical Examinations'!$A$1:$P$2336,12,FALSE)</f>
        <v>1</v>
      </c>
      <c r="I2034" s="7" t="str">
        <f>VLOOKUP($A2034,'Medical Examinations'!$A$1:$P$2336,14,FALSE)</f>
        <v>No</v>
      </c>
      <c r="J2034" s="7" t="str">
        <f>VLOOKUP($A2034,'Medical Examinations'!$A$1:$P$2336,15,FALSE)</f>
        <v>Over weight</v>
      </c>
      <c r="K2034" s="7" t="str">
        <f>VLOOKUP($A2034,'Medical Examinations'!$A$1:$P$2336,16,FALSE)</f>
        <v>Prediabetes</v>
      </c>
      <c r="L2034" s="12">
        <f>VLOOKUP($A2034,'Hospitalisation Details'!$A$1:$U$2344,18,FALSE)</f>
        <v>34193</v>
      </c>
      <c r="M2034" s="21">
        <f>VLOOKUP($A2034,'Hospitalisation Details'!$A$1:$U$2344,21,FALSE)</f>
        <v>2867.12</v>
      </c>
      <c r="N2034" s="9" t="str">
        <f>VLOOKUP($A2034,'Hospitalisation Details'!$A$1:$U$2344,14,FALSE)</f>
        <v>tier - 1</v>
      </c>
      <c r="O2034" s="9" t="str">
        <f>VLOOKUP($A2034,'Hospitalisation Details'!$A$1:$U$2344,15,FALSE)</f>
        <v>tier - 3</v>
      </c>
      <c r="P2034" s="9" t="str">
        <f>VLOOKUP($A2034,'Hospitalisation Details'!$A$1:$U$2344,16,FALSE)</f>
        <v>R1013</v>
      </c>
      <c r="Q2034" s="9">
        <f>VLOOKUP($A2034,'Hospitalisation Details'!$A$1:$U$2344,20,FALSE)</f>
        <v>29</v>
      </c>
    </row>
    <row r="2035" spans="1:17" ht="15.75" x14ac:dyDescent="0.25">
      <c r="A2035" s="10" t="s">
        <v>333</v>
      </c>
      <c r="B2035" s="7" t="str">
        <f>VLOOKUP($A2035,'Customer Names'!$A$1:$E$2336,4,FALSE)</f>
        <v xml:space="preserve">  Daniel J</v>
      </c>
      <c r="C2035" s="7">
        <f>VLOOKUP($A2035,'Medical Examinations'!$A$1:$P$2336,2,FALSE)</f>
        <v>27.2</v>
      </c>
      <c r="D2035" s="7">
        <f>VLOOKUP($A2035,'Medical Examinations'!$A$1:$P$2336,3,FALSE)</f>
        <v>5.83</v>
      </c>
      <c r="E2035" s="7" t="str">
        <f>VLOOKUP($A2035,'Medical Examinations'!$A$1:$P$2336,13,FALSE)</f>
        <v>No</v>
      </c>
      <c r="F2035" s="7" t="str">
        <f>VLOOKUP($A2035,'Medical Examinations'!$A$1:$P$2336,5,FALSE)</f>
        <v>No</v>
      </c>
      <c r="G2035" s="7" t="str">
        <f>VLOOKUP($A2035,'Medical Examinations'!$A$1:$P$2336,6,FALSE)</f>
        <v>Yes</v>
      </c>
      <c r="H2035" s="7">
        <f>VLOOKUP($A2035,'Medical Examinations'!$A$1:$P$2336,12,FALSE)</f>
        <v>1</v>
      </c>
      <c r="I2035" s="7" t="str">
        <f>VLOOKUP($A2035,'Medical Examinations'!$A$1:$P$2336,14,FALSE)</f>
        <v>No</v>
      </c>
      <c r="J2035" s="7" t="str">
        <f>VLOOKUP($A2035,'Medical Examinations'!$A$1:$P$2336,15,FALSE)</f>
        <v>Over weight</v>
      </c>
      <c r="K2035" s="7" t="str">
        <f>VLOOKUP($A2035,'Medical Examinations'!$A$1:$P$2336,16,FALSE)</f>
        <v>Prediabetes</v>
      </c>
      <c r="L2035" s="12">
        <f>VLOOKUP($A2035,'Hospitalisation Details'!$A$1:$U$2344,18,FALSE)</f>
        <v>34274</v>
      </c>
      <c r="M2035" s="21">
        <f>VLOOKUP($A2035,'Hospitalisation Details'!$A$1:$U$2344,21,FALSE)</f>
        <v>2866.09</v>
      </c>
      <c r="N2035" s="9" t="str">
        <f>VLOOKUP($A2035,'Hospitalisation Details'!$A$1:$U$2344,14,FALSE)</f>
        <v>tier - 3</v>
      </c>
      <c r="O2035" s="9" t="str">
        <f>VLOOKUP($A2035,'Hospitalisation Details'!$A$1:$U$2344,15,FALSE)</f>
        <v>tier - 3</v>
      </c>
      <c r="P2035" s="9" t="str">
        <f>VLOOKUP($A2035,'Hospitalisation Details'!$A$1:$U$2344,16,FALSE)</f>
        <v>R1011</v>
      </c>
      <c r="Q2035" s="9">
        <f>VLOOKUP($A2035,'Hospitalisation Details'!$A$1:$U$2344,20,FALSE)</f>
        <v>29</v>
      </c>
    </row>
    <row r="2036" spans="1:17" ht="15.75" x14ac:dyDescent="0.25">
      <c r="A2036" s="10" t="s">
        <v>332</v>
      </c>
      <c r="B2036" s="7" t="str">
        <f>VLOOKUP($A2036,'Customer Names'!$A$1:$E$2336,4,FALSE)</f>
        <v xml:space="preserve">  Ildiko M</v>
      </c>
      <c r="C2036" s="7">
        <f>VLOOKUP($A2036,'Medical Examinations'!$A$1:$P$2336,2,FALSE)</f>
        <v>33.344999999999999</v>
      </c>
      <c r="D2036" s="7">
        <f>VLOOKUP($A2036,'Medical Examinations'!$A$1:$P$2336,3,FALSE)</f>
        <v>4.29</v>
      </c>
      <c r="E2036" s="7" t="str">
        <f>VLOOKUP($A2036,'Medical Examinations'!$A$1:$P$2336,13,FALSE)</f>
        <v>No</v>
      </c>
      <c r="F2036" s="7" t="str">
        <f>VLOOKUP($A2036,'Medical Examinations'!$A$1:$P$2336,5,FALSE)</f>
        <v>No</v>
      </c>
      <c r="G2036" s="7" t="str">
        <f>VLOOKUP($A2036,'Medical Examinations'!$A$1:$P$2336,6,FALSE)</f>
        <v>No</v>
      </c>
      <c r="H2036" s="7">
        <f>VLOOKUP($A2036,'Medical Examinations'!$A$1:$P$2336,12,FALSE)</f>
        <v>1</v>
      </c>
      <c r="I2036" s="7" t="str">
        <f>VLOOKUP($A2036,'Medical Examinations'!$A$1:$P$2336,14,FALSE)</f>
        <v>No</v>
      </c>
      <c r="J2036" s="7" t="str">
        <f>VLOOKUP($A2036,'Medical Examinations'!$A$1:$P$2336,15,FALSE)</f>
        <v>Obesity</v>
      </c>
      <c r="K2036" s="7" t="str">
        <f>VLOOKUP($A2036,'Medical Examinations'!$A$1:$P$2336,16,FALSE)</f>
        <v>Normal</v>
      </c>
      <c r="L2036" s="12">
        <f>VLOOKUP($A2036,'Hospitalisation Details'!$A$1:$U$2344,18,FALSE)</f>
        <v>36042</v>
      </c>
      <c r="M2036" s="21">
        <f>VLOOKUP($A2036,'Hospitalisation Details'!$A$1:$U$2344,21,FALSE)</f>
        <v>2855.44</v>
      </c>
      <c r="N2036" s="9" t="str">
        <f>VLOOKUP($A2036,'Hospitalisation Details'!$A$1:$U$2344,14,FALSE)</f>
        <v>tier - 2</v>
      </c>
      <c r="O2036" s="9" t="str">
        <f>VLOOKUP($A2036,'Hospitalisation Details'!$A$1:$U$2344,15,FALSE)</f>
        <v>tier - 3</v>
      </c>
      <c r="P2036" s="9" t="str">
        <f>VLOOKUP($A2036,'Hospitalisation Details'!$A$1:$U$2344,16,FALSE)</f>
        <v>R1012</v>
      </c>
      <c r="Q2036" s="9">
        <f>VLOOKUP($A2036,'Hospitalisation Details'!$A$1:$U$2344,20,FALSE)</f>
        <v>24</v>
      </c>
    </row>
    <row r="2037" spans="1:17" ht="15.75" x14ac:dyDescent="0.25">
      <c r="A2037" s="10" t="s">
        <v>331</v>
      </c>
      <c r="B2037" s="7" t="str">
        <f>VLOOKUP($A2037,'Customer Names'!$A$1:$E$2336,4,FALSE)</f>
        <v xml:space="preserve">  Melinda E</v>
      </c>
      <c r="C2037" s="7">
        <f>VLOOKUP($A2037,'Medical Examinations'!$A$1:$P$2336,2,FALSE)</f>
        <v>29.925000000000001</v>
      </c>
      <c r="D2037" s="7">
        <f>VLOOKUP($A2037,'Medical Examinations'!$A$1:$P$2336,3,FALSE)</f>
        <v>5.3</v>
      </c>
      <c r="E2037" s="7" t="str">
        <f>VLOOKUP($A2037,'Medical Examinations'!$A$1:$P$2336,13,FALSE)</f>
        <v>No</v>
      </c>
      <c r="F2037" s="7" t="str">
        <f>VLOOKUP($A2037,'Medical Examinations'!$A$1:$P$2336,5,FALSE)</f>
        <v>No</v>
      </c>
      <c r="G2037" s="7" t="str">
        <f>VLOOKUP($A2037,'Medical Examinations'!$A$1:$P$2336,6,FALSE)</f>
        <v>No</v>
      </c>
      <c r="H2037" s="7">
        <f>VLOOKUP($A2037,'Medical Examinations'!$A$1:$P$2336,12,FALSE)</f>
        <v>1</v>
      </c>
      <c r="I2037" s="7" t="str">
        <f>VLOOKUP($A2037,'Medical Examinations'!$A$1:$P$2336,14,FALSE)</f>
        <v>No</v>
      </c>
      <c r="J2037" s="7" t="str">
        <f>VLOOKUP($A2037,'Medical Examinations'!$A$1:$P$2336,15,FALSE)</f>
        <v>Over weight</v>
      </c>
      <c r="K2037" s="7" t="str">
        <f>VLOOKUP($A2037,'Medical Examinations'!$A$1:$P$2336,16,FALSE)</f>
        <v>Normal</v>
      </c>
      <c r="L2037" s="12">
        <f>VLOOKUP($A2037,'Hospitalisation Details'!$A$1:$U$2344,18,FALSE)</f>
        <v>35963</v>
      </c>
      <c r="M2037" s="21">
        <f>VLOOKUP($A2037,'Hospitalisation Details'!$A$1:$U$2344,21,FALSE)</f>
        <v>2850.68</v>
      </c>
      <c r="N2037" s="9" t="str">
        <f>VLOOKUP($A2037,'Hospitalisation Details'!$A$1:$U$2344,14,FALSE)</f>
        <v>tier - 2</v>
      </c>
      <c r="O2037" s="9" t="str">
        <f>VLOOKUP($A2037,'Hospitalisation Details'!$A$1:$U$2344,15,FALSE)</f>
        <v>tier - 3</v>
      </c>
      <c r="P2037" s="9" t="str">
        <f>VLOOKUP($A2037,'Hospitalisation Details'!$A$1:$U$2344,16,FALSE)</f>
        <v>R1012</v>
      </c>
      <c r="Q2037" s="9">
        <f>VLOOKUP($A2037,'Hospitalisation Details'!$A$1:$U$2344,20,FALSE)</f>
        <v>24</v>
      </c>
    </row>
    <row r="2038" spans="1:17" ht="15.75" x14ac:dyDescent="0.25">
      <c r="A2038" s="10" t="s">
        <v>330</v>
      </c>
      <c r="B2038" s="7" t="str">
        <f>VLOOKUP($A2038,'Customer Names'!$A$1:$E$2336,4,FALSE)</f>
        <v xml:space="preserve">  Ashley M</v>
      </c>
      <c r="C2038" s="7">
        <f>VLOOKUP($A2038,'Medical Examinations'!$A$1:$P$2336,2,FALSE)</f>
        <v>24.225000000000001</v>
      </c>
      <c r="D2038" s="7">
        <f>VLOOKUP($A2038,'Medical Examinations'!$A$1:$P$2336,3,FALSE)</f>
        <v>4.42</v>
      </c>
      <c r="E2038" s="7" t="str">
        <f>VLOOKUP($A2038,'Medical Examinations'!$A$1:$P$2336,13,FALSE)</f>
        <v>No</v>
      </c>
      <c r="F2038" s="7" t="str">
        <f>VLOOKUP($A2038,'Medical Examinations'!$A$1:$P$2336,5,FALSE)</f>
        <v>No</v>
      </c>
      <c r="G2038" s="7" t="str">
        <f>VLOOKUP($A2038,'Medical Examinations'!$A$1:$P$2336,6,FALSE)</f>
        <v>No</v>
      </c>
      <c r="H2038" s="7">
        <f>VLOOKUP($A2038,'Medical Examinations'!$A$1:$P$2336,12,FALSE)</f>
        <v>1</v>
      </c>
      <c r="I2038" s="7" t="str">
        <f>VLOOKUP($A2038,'Medical Examinations'!$A$1:$P$2336,14,FALSE)</f>
        <v>No</v>
      </c>
      <c r="J2038" s="7" t="str">
        <f>VLOOKUP($A2038,'Medical Examinations'!$A$1:$P$2336,15,FALSE)</f>
        <v>Normal weight</v>
      </c>
      <c r="K2038" s="7" t="str">
        <f>VLOOKUP($A2038,'Medical Examinations'!$A$1:$P$2336,16,FALSE)</f>
        <v>Normal</v>
      </c>
      <c r="L2038" s="12">
        <f>VLOOKUP($A2038,'Hospitalisation Details'!$A$1:$U$2344,18,FALSE)</f>
        <v>36114</v>
      </c>
      <c r="M2038" s="21">
        <f>VLOOKUP($A2038,'Hospitalisation Details'!$A$1:$U$2344,21,FALSE)</f>
        <v>2842.76</v>
      </c>
      <c r="N2038" s="9" t="str">
        <f>VLOOKUP($A2038,'Hospitalisation Details'!$A$1:$U$2344,14,FALSE)</f>
        <v>tier - 2</v>
      </c>
      <c r="O2038" s="9" t="str">
        <f>VLOOKUP($A2038,'Hospitalisation Details'!$A$1:$U$2344,15,FALSE)</f>
        <v>tier - 3</v>
      </c>
      <c r="P2038" s="9" t="str">
        <f>VLOOKUP($A2038,'Hospitalisation Details'!$A$1:$U$2344,16,FALSE)</f>
        <v>R1012</v>
      </c>
      <c r="Q2038" s="9">
        <f>VLOOKUP($A2038,'Hospitalisation Details'!$A$1:$U$2344,20,FALSE)</f>
        <v>24</v>
      </c>
    </row>
    <row r="2039" spans="1:17" ht="15.75" x14ac:dyDescent="0.25">
      <c r="A2039" s="10" t="s">
        <v>329</v>
      </c>
      <c r="B2039" s="7" t="str">
        <f>VLOOKUP($A2039,'Customer Names'!$A$1:$E$2336,4,FALSE)</f>
        <v xml:space="preserve">  Stephanie</v>
      </c>
      <c r="C2039" s="7">
        <f>VLOOKUP($A2039,'Medical Examinations'!$A$1:$P$2336,2,FALSE)</f>
        <v>29.68</v>
      </c>
      <c r="D2039" s="7">
        <f>VLOOKUP($A2039,'Medical Examinations'!$A$1:$P$2336,3,FALSE)</f>
        <v>5.68</v>
      </c>
      <c r="E2039" s="7" t="str">
        <f>VLOOKUP($A2039,'Medical Examinations'!$A$1:$P$2336,13,FALSE)</f>
        <v>No</v>
      </c>
      <c r="F2039" s="7" t="str">
        <f>VLOOKUP($A2039,'Medical Examinations'!$A$1:$P$2336,5,FALSE)</f>
        <v>yes</v>
      </c>
      <c r="G2039" s="7" t="str">
        <f>VLOOKUP($A2039,'Medical Examinations'!$A$1:$P$2336,6,FALSE)</f>
        <v>No</v>
      </c>
      <c r="H2039" s="7">
        <f>VLOOKUP($A2039,'Medical Examinations'!$A$1:$P$2336,12,FALSE)</f>
        <v>1</v>
      </c>
      <c r="I2039" s="7" t="str">
        <f>VLOOKUP($A2039,'Medical Examinations'!$A$1:$P$2336,14,FALSE)</f>
        <v>No</v>
      </c>
      <c r="J2039" s="7" t="str">
        <f>VLOOKUP($A2039,'Medical Examinations'!$A$1:$P$2336,15,FALSE)</f>
        <v>Over weight</v>
      </c>
      <c r="K2039" s="7" t="str">
        <f>VLOOKUP($A2039,'Medical Examinations'!$A$1:$P$2336,16,FALSE)</f>
        <v>Normal</v>
      </c>
      <c r="L2039" s="12">
        <f>VLOOKUP($A2039,'Hospitalisation Details'!$A$1:$U$2344,18,FALSE)</f>
        <v>36800</v>
      </c>
      <c r="M2039" s="21">
        <f>VLOOKUP($A2039,'Hospitalisation Details'!$A$1:$U$2344,21,FALSE)</f>
        <v>2819.51</v>
      </c>
      <c r="N2039" s="9" t="str">
        <f>VLOOKUP($A2039,'Hospitalisation Details'!$A$1:$U$2344,14,FALSE)</f>
        <v>tier - 2</v>
      </c>
      <c r="O2039" s="9" t="str">
        <f>VLOOKUP($A2039,'Hospitalisation Details'!$A$1:$U$2344,15,FALSE)</f>
        <v>tier - 3</v>
      </c>
      <c r="P2039" s="9" t="str">
        <f>VLOOKUP($A2039,'Hospitalisation Details'!$A$1:$U$2344,16,FALSE)</f>
        <v>R1011</v>
      </c>
      <c r="Q2039" s="9">
        <f>VLOOKUP($A2039,'Hospitalisation Details'!$A$1:$U$2344,20,FALSE)</f>
        <v>22</v>
      </c>
    </row>
    <row r="2040" spans="1:17" ht="15.75" x14ac:dyDescent="0.25">
      <c r="A2040" s="10" t="s">
        <v>328</v>
      </c>
      <c r="B2040" s="7" t="str">
        <f>VLOOKUP($A2040,'Customer Names'!$A$1:$E$2336,4,FALSE)</f>
        <v xml:space="preserve">  Sean P</v>
      </c>
      <c r="C2040" s="7">
        <f>VLOOKUP($A2040,'Medical Examinations'!$A$1:$P$2336,2,FALSE)</f>
        <v>20.614999999999998</v>
      </c>
      <c r="D2040" s="7">
        <f>VLOOKUP($A2040,'Medical Examinations'!$A$1:$P$2336,3,FALSE)</f>
        <v>6.05</v>
      </c>
      <c r="E2040" s="7" t="str">
        <f>VLOOKUP($A2040,'Medical Examinations'!$A$1:$P$2336,13,FALSE)</f>
        <v>No</v>
      </c>
      <c r="F2040" s="7" t="str">
        <f>VLOOKUP($A2040,'Medical Examinations'!$A$1:$P$2336,5,FALSE)</f>
        <v>No</v>
      </c>
      <c r="G2040" s="7" t="str">
        <f>VLOOKUP($A2040,'Medical Examinations'!$A$1:$P$2336,6,FALSE)</f>
        <v>Yes</v>
      </c>
      <c r="H2040" s="7">
        <f>VLOOKUP($A2040,'Medical Examinations'!$A$1:$P$2336,12,FALSE)</f>
        <v>1</v>
      </c>
      <c r="I2040" s="7" t="str">
        <f>VLOOKUP($A2040,'Medical Examinations'!$A$1:$P$2336,14,FALSE)</f>
        <v>No</v>
      </c>
      <c r="J2040" s="7" t="str">
        <f>VLOOKUP($A2040,'Medical Examinations'!$A$1:$P$2336,15,FALSE)</f>
        <v>Normal weight</v>
      </c>
      <c r="K2040" s="7" t="str">
        <f>VLOOKUP($A2040,'Medical Examinations'!$A$1:$P$2336,16,FALSE)</f>
        <v>Prediabetes</v>
      </c>
      <c r="L2040" s="12">
        <f>VLOOKUP($A2040,'Hospitalisation Details'!$A$1:$U$2344,18,FALSE)</f>
        <v>37887</v>
      </c>
      <c r="M2040" s="21">
        <f>VLOOKUP($A2040,'Hospitalisation Details'!$A$1:$U$2344,21,FALSE)</f>
        <v>2803.7</v>
      </c>
      <c r="N2040" s="9" t="str">
        <f>VLOOKUP($A2040,'Hospitalisation Details'!$A$1:$U$2344,14,FALSE)</f>
        <v>tier - 2</v>
      </c>
      <c r="O2040" s="9" t="str">
        <f>VLOOKUP($A2040,'Hospitalisation Details'!$A$1:$U$2344,15,FALSE)</f>
        <v>tier - 1</v>
      </c>
      <c r="P2040" s="9" t="str">
        <f>VLOOKUP($A2040,'Hospitalisation Details'!$A$1:$U$2344,16,FALSE)</f>
        <v>R1012</v>
      </c>
      <c r="Q2040" s="9">
        <f>VLOOKUP($A2040,'Hospitalisation Details'!$A$1:$U$2344,20,FALSE)</f>
        <v>19</v>
      </c>
    </row>
    <row r="2041" spans="1:17" ht="15.75" x14ac:dyDescent="0.25">
      <c r="A2041" s="10" t="s">
        <v>327</v>
      </c>
      <c r="B2041" s="7" t="str">
        <f>VLOOKUP($A2041,'Customer Names'!$A$1:$E$2336,4,FALSE)</f>
        <v xml:space="preserve">  Emily G</v>
      </c>
      <c r="C2041" s="7">
        <f>VLOOKUP($A2041,'Medical Examinations'!$A$1:$P$2336,2,FALSE)</f>
        <v>32.119999999999997</v>
      </c>
      <c r="D2041" s="7">
        <f>VLOOKUP($A2041,'Medical Examinations'!$A$1:$P$2336,3,FALSE)</f>
        <v>5.33</v>
      </c>
      <c r="E2041" s="7" t="str">
        <f>VLOOKUP($A2041,'Medical Examinations'!$A$1:$P$2336,13,FALSE)</f>
        <v>No</v>
      </c>
      <c r="F2041" s="7" t="str">
        <f>VLOOKUP($A2041,'Medical Examinations'!$A$1:$P$2336,5,FALSE)</f>
        <v>yes</v>
      </c>
      <c r="G2041" s="7" t="str">
        <f>VLOOKUP($A2041,'Medical Examinations'!$A$1:$P$2336,6,FALSE)</f>
        <v>No</v>
      </c>
      <c r="H2041" s="7">
        <f>VLOOKUP($A2041,'Medical Examinations'!$A$1:$P$2336,12,FALSE)</f>
        <v>1</v>
      </c>
      <c r="I2041" s="7" t="str">
        <f>VLOOKUP($A2041,'Medical Examinations'!$A$1:$P$2336,14,FALSE)</f>
        <v>No</v>
      </c>
      <c r="J2041" s="7" t="str">
        <f>VLOOKUP($A2041,'Medical Examinations'!$A$1:$P$2336,15,FALSE)</f>
        <v>Obesity</v>
      </c>
      <c r="K2041" s="7" t="str">
        <f>VLOOKUP($A2041,'Medical Examinations'!$A$1:$P$2336,16,FALSE)</f>
        <v>Normal</v>
      </c>
      <c r="L2041" s="12">
        <f>VLOOKUP($A2041,'Hospitalisation Details'!$A$1:$U$2344,18,FALSE)</f>
        <v>38203</v>
      </c>
      <c r="M2041" s="21">
        <f>VLOOKUP($A2041,'Hospitalisation Details'!$A$1:$U$2344,21,FALSE)</f>
        <v>2801.26</v>
      </c>
      <c r="N2041" s="9" t="str">
        <f>VLOOKUP($A2041,'Hospitalisation Details'!$A$1:$U$2344,14,FALSE)</f>
        <v>tier - 2</v>
      </c>
      <c r="O2041" s="9" t="str">
        <f>VLOOKUP($A2041,'Hospitalisation Details'!$A$1:$U$2344,15,FALSE)</f>
        <v>tier - 3</v>
      </c>
      <c r="P2041" s="9" t="str">
        <f>VLOOKUP($A2041,'Hospitalisation Details'!$A$1:$U$2344,16,FALSE)</f>
        <v>R1013</v>
      </c>
      <c r="Q2041" s="9">
        <f>VLOOKUP($A2041,'Hospitalisation Details'!$A$1:$U$2344,20,FALSE)</f>
        <v>18</v>
      </c>
    </row>
    <row r="2042" spans="1:17" ht="15.75" x14ac:dyDescent="0.25">
      <c r="A2042" s="10" t="s">
        <v>326</v>
      </c>
      <c r="B2042" s="7" t="str">
        <f>VLOOKUP($A2042,'Customer Names'!$A$1:$E$2336,4,FALSE)</f>
        <v xml:space="preserve">  Malcolm</v>
      </c>
      <c r="C2042" s="7">
        <f>VLOOKUP($A2042,'Medical Examinations'!$A$1:$P$2336,2,FALSE)</f>
        <v>27.36</v>
      </c>
      <c r="D2042" s="7">
        <f>VLOOKUP($A2042,'Medical Examinations'!$A$1:$P$2336,3,FALSE)</f>
        <v>6.22</v>
      </c>
      <c r="E2042" s="7" t="str">
        <f>VLOOKUP($A2042,'Medical Examinations'!$A$1:$P$2336,13,FALSE)</f>
        <v>No</v>
      </c>
      <c r="F2042" s="7" t="str">
        <f>VLOOKUP($A2042,'Medical Examinations'!$A$1:$P$2336,5,FALSE)</f>
        <v>No</v>
      </c>
      <c r="G2042" s="7" t="str">
        <f>VLOOKUP($A2042,'Medical Examinations'!$A$1:$P$2336,6,FALSE)</f>
        <v>No</v>
      </c>
      <c r="H2042" s="7" t="str">
        <f>VLOOKUP($A2042,'Medical Examinations'!$A$1:$P$2336,12,FALSE)</f>
        <v>0</v>
      </c>
      <c r="I2042" s="7" t="str">
        <f>VLOOKUP($A2042,'Medical Examinations'!$A$1:$P$2336,14,FALSE)</f>
        <v>No</v>
      </c>
      <c r="J2042" s="7" t="str">
        <f>VLOOKUP($A2042,'Medical Examinations'!$A$1:$P$2336,15,FALSE)</f>
        <v>Over weight</v>
      </c>
      <c r="K2042" s="7" t="str">
        <f>VLOOKUP($A2042,'Medical Examinations'!$A$1:$P$2336,16,FALSE)</f>
        <v>Prediabetes</v>
      </c>
      <c r="L2042" s="12">
        <f>VLOOKUP($A2042,'Hospitalisation Details'!$A$1:$U$2344,18,FALSE)</f>
        <v>36518</v>
      </c>
      <c r="M2042" s="21">
        <f>VLOOKUP($A2042,'Hospitalisation Details'!$A$1:$U$2344,21,FALSE)</f>
        <v>2789.06</v>
      </c>
      <c r="N2042" s="9" t="str">
        <f>VLOOKUP($A2042,'Hospitalisation Details'!$A$1:$U$2344,14,FALSE)</f>
        <v>tier - 2</v>
      </c>
      <c r="O2042" s="9" t="str">
        <f>VLOOKUP($A2042,'Hospitalisation Details'!$A$1:$U$2344,15,FALSE)</f>
        <v>tier - 3</v>
      </c>
      <c r="P2042" s="9" t="str">
        <f>VLOOKUP($A2042,'Hospitalisation Details'!$A$1:$U$2344,16,FALSE)</f>
        <v>R1012</v>
      </c>
      <c r="Q2042" s="9">
        <f>VLOOKUP($A2042,'Hospitalisation Details'!$A$1:$U$2344,20,FALSE)</f>
        <v>23</v>
      </c>
    </row>
    <row r="2043" spans="1:17" ht="15.75" x14ac:dyDescent="0.25">
      <c r="A2043" s="10" t="s">
        <v>325</v>
      </c>
      <c r="B2043" s="7" t="str">
        <f>VLOOKUP($A2043,'Customer Names'!$A$1:$E$2336,4,FALSE)</f>
        <v xml:space="preserve">  Danilo</v>
      </c>
      <c r="C2043" s="7">
        <f>VLOOKUP($A2043,'Medical Examinations'!$A$1:$P$2336,2,FALSE)</f>
        <v>17.385000000000002</v>
      </c>
      <c r="D2043" s="7">
        <f>VLOOKUP($A2043,'Medical Examinations'!$A$1:$P$2336,3,FALSE)</f>
        <v>5.84</v>
      </c>
      <c r="E2043" s="7" t="str">
        <f>VLOOKUP($A2043,'Medical Examinations'!$A$1:$P$2336,13,FALSE)</f>
        <v>No</v>
      </c>
      <c r="F2043" s="7" t="str">
        <f>VLOOKUP($A2043,'Medical Examinations'!$A$1:$P$2336,5,FALSE)</f>
        <v>No</v>
      </c>
      <c r="G2043" s="7" t="str">
        <f>VLOOKUP($A2043,'Medical Examinations'!$A$1:$P$2336,6,FALSE)</f>
        <v>No</v>
      </c>
      <c r="H2043" s="7" t="str">
        <f>VLOOKUP($A2043,'Medical Examinations'!$A$1:$P$2336,12,FALSE)</f>
        <v>0</v>
      </c>
      <c r="I2043" s="7" t="str">
        <f>VLOOKUP($A2043,'Medical Examinations'!$A$1:$P$2336,14,FALSE)</f>
        <v>No</v>
      </c>
      <c r="J2043" s="7" t="str">
        <f>VLOOKUP($A2043,'Medical Examinations'!$A$1:$P$2336,15,FALSE)</f>
        <v>Underweight</v>
      </c>
      <c r="K2043" s="7" t="str">
        <f>VLOOKUP($A2043,'Medical Examinations'!$A$1:$P$2336,16,FALSE)</f>
        <v>Prediabetes</v>
      </c>
      <c r="L2043" s="12">
        <f>VLOOKUP($A2043,'Hospitalisation Details'!$A$1:$U$2344,18,FALSE)</f>
        <v>36401</v>
      </c>
      <c r="M2043" s="21">
        <f>VLOOKUP($A2043,'Hospitalisation Details'!$A$1:$U$2344,21,FALSE)</f>
        <v>2775.19</v>
      </c>
      <c r="N2043" s="9" t="str">
        <f>VLOOKUP($A2043,'Hospitalisation Details'!$A$1:$U$2344,14,FALSE)</f>
        <v>tier - 2</v>
      </c>
      <c r="O2043" s="9" t="str">
        <f>VLOOKUP($A2043,'Hospitalisation Details'!$A$1:$U$2344,15,FALSE)</f>
        <v>tier - 1</v>
      </c>
      <c r="P2043" s="9" t="str">
        <f>VLOOKUP($A2043,'Hospitalisation Details'!$A$1:$U$2344,16,FALSE)</f>
        <v>R1012</v>
      </c>
      <c r="Q2043" s="9">
        <f>VLOOKUP($A2043,'Hospitalisation Details'!$A$1:$U$2344,20,FALSE)</f>
        <v>23</v>
      </c>
    </row>
    <row r="2044" spans="1:17" ht="15.75" x14ac:dyDescent="0.25">
      <c r="A2044" s="10" t="s">
        <v>324</v>
      </c>
      <c r="B2044" s="7" t="str">
        <f>VLOOKUP($A2044,'Customer Names'!$A$1:$E$2336,4,FALSE)</f>
        <v xml:space="preserve">  Mikko</v>
      </c>
      <c r="C2044" s="7">
        <f>VLOOKUP($A2044,'Medical Examinations'!$A$1:$P$2336,2,FALSE)</f>
        <v>30.13</v>
      </c>
      <c r="D2044" s="7">
        <f>VLOOKUP($A2044,'Medical Examinations'!$A$1:$P$2336,3,FALSE)</f>
        <v>5.71</v>
      </c>
      <c r="E2044" s="7" t="str">
        <f>VLOOKUP($A2044,'Medical Examinations'!$A$1:$P$2336,13,FALSE)</f>
        <v>No</v>
      </c>
      <c r="F2044" s="7" t="str">
        <f>VLOOKUP($A2044,'Medical Examinations'!$A$1:$P$2336,5,FALSE)</f>
        <v>yes</v>
      </c>
      <c r="G2044" s="7" t="str">
        <f>VLOOKUP($A2044,'Medical Examinations'!$A$1:$P$2336,6,FALSE)</f>
        <v>No</v>
      </c>
      <c r="H2044" s="7">
        <f>VLOOKUP($A2044,'Medical Examinations'!$A$1:$P$2336,12,FALSE)</f>
        <v>1</v>
      </c>
      <c r="I2044" s="7" t="str">
        <f>VLOOKUP($A2044,'Medical Examinations'!$A$1:$P$2336,14,FALSE)</f>
        <v>No</v>
      </c>
      <c r="J2044" s="7" t="str">
        <f>VLOOKUP($A2044,'Medical Examinations'!$A$1:$P$2336,15,FALSE)</f>
        <v>Obesity</v>
      </c>
      <c r="K2044" s="7" t="str">
        <f>VLOOKUP($A2044,'Medical Examinations'!$A$1:$P$2336,16,FALSE)</f>
        <v>Prediabetes</v>
      </c>
      <c r="L2044" s="12">
        <f>VLOOKUP($A2044,'Hospitalisation Details'!$A$1:$U$2344,18,FALSE)</f>
        <v>38305</v>
      </c>
      <c r="M2044" s="21">
        <f>VLOOKUP($A2044,'Hospitalisation Details'!$A$1:$U$2344,21,FALSE)</f>
        <v>2773.46</v>
      </c>
      <c r="N2044" s="9" t="str">
        <f>VLOOKUP($A2044,'Hospitalisation Details'!$A$1:$U$2344,14,FALSE)</f>
        <v>tier - 2</v>
      </c>
      <c r="O2044" s="9" t="str">
        <f>VLOOKUP($A2044,'Hospitalisation Details'!$A$1:$U$2344,15,FALSE)</f>
        <v>tier - 1</v>
      </c>
      <c r="P2044" s="9" t="str">
        <f>VLOOKUP($A2044,'Hospitalisation Details'!$A$1:$U$2344,16,FALSE)</f>
        <v>R1021</v>
      </c>
      <c r="Q2044" s="9">
        <f>VLOOKUP($A2044,'Hospitalisation Details'!$A$1:$U$2344,20,FALSE)</f>
        <v>18</v>
      </c>
    </row>
    <row r="2045" spans="1:17" ht="15.75" x14ac:dyDescent="0.25">
      <c r="A2045" s="10" t="s">
        <v>323</v>
      </c>
      <c r="B2045" s="7" t="str">
        <f>VLOOKUP($A2045,'Customer Names'!$A$1:$E$2336,4,FALSE)</f>
        <v xml:space="preserve">  Paula C</v>
      </c>
      <c r="C2045" s="7">
        <f>VLOOKUP($A2045,'Medical Examinations'!$A$1:$P$2336,2,FALSE)</f>
        <v>25.44</v>
      </c>
      <c r="D2045" s="7">
        <f>VLOOKUP($A2045,'Medical Examinations'!$A$1:$P$2336,3,FALSE)</f>
        <v>6.04</v>
      </c>
      <c r="E2045" s="7" t="str">
        <f>VLOOKUP($A2045,'Medical Examinations'!$A$1:$P$2336,13,FALSE)</f>
        <v>Yes</v>
      </c>
      <c r="F2045" s="7" t="str">
        <f>VLOOKUP($A2045,'Medical Examinations'!$A$1:$P$2336,5,FALSE)</f>
        <v>No</v>
      </c>
      <c r="G2045" s="7" t="str">
        <f>VLOOKUP($A2045,'Medical Examinations'!$A$1:$P$2336,6,FALSE)</f>
        <v>Yes</v>
      </c>
      <c r="H2045" s="7">
        <f>VLOOKUP($A2045,'Medical Examinations'!$A$1:$P$2336,12,FALSE)</f>
        <v>1</v>
      </c>
      <c r="I2045" s="7" t="str">
        <f>VLOOKUP($A2045,'Medical Examinations'!$A$1:$P$2336,14,FALSE)</f>
        <v>No</v>
      </c>
      <c r="J2045" s="7" t="str">
        <f>VLOOKUP($A2045,'Medical Examinations'!$A$1:$P$2336,15,FALSE)</f>
        <v>Over weight</v>
      </c>
      <c r="K2045" s="7" t="str">
        <f>VLOOKUP($A2045,'Medical Examinations'!$A$1:$P$2336,16,FALSE)</f>
        <v>Prediabetes</v>
      </c>
      <c r="L2045" s="12">
        <f>VLOOKUP($A2045,'Hospitalisation Details'!$A$1:$U$2344,18,FALSE)</f>
        <v>35652</v>
      </c>
      <c r="M2045" s="21">
        <f>VLOOKUP($A2045,'Hospitalisation Details'!$A$1:$U$2344,21,FALSE)</f>
        <v>2758.99</v>
      </c>
      <c r="N2045" s="9" t="str">
        <f>VLOOKUP($A2045,'Hospitalisation Details'!$A$1:$U$2344,14,FALSE)</f>
        <v>tier - 2</v>
      </c>
      <c r="O2045" s="9" t="str">
        <f>VLOOKUP($A2045,'Hospitalisation Details'!$A$1:$U$2344,15,FALSE)</f>
        <v>tier - 1</v>
      </c>
      <c r="P2045" s="9" t="str">
        <f>VLOOKUP($A2045,'Hospitalisation Details'!$A$1:$U$2344,16,FALSE)</f>
        <v>R1012</v>
      </c>
      <c r="Q2045" s="9">
        <f>VLOOKUP($A2045,'Hospitalisation Details'!$A$1:$U$2344,20,FALSE)</f>
        <v>25</v>
      </c>
    </row>
    <row r="2046" spans="1:17" ht="15.75" x14ac:dyDescent="0.25">
      <c r="A2046" s="10" t="s">
        <v>322</v>
      </c>
      <c r="B2046" s="7" t="str">
        <f>VLOOKUP($A2046,'Customer Names'!$A$1:$E$2336,4,FALSE)</f>
        <v xml:space="preserve">  Kirsten N</v>
      </c>
      <c r="C2046" s="7">
        <f>VLOOKUP($A2046,'Medical Examinations'!$A$1:$P$2336,2,FALSE)</f>
        <v>39.805</v>
      </c>
      <c r="D2046" s="7">
        <f>VLOOKUP($A2046,'Medical Examinations'!$A$1:$P$2336,3,FALSE)</f>
        <v>4.38</v>
      </c>
      <c r="E2046" s="7" t="str">
        <f>VLOOKUP($A2046,'Medical Examinations'!$A$1:$P$2336,13,FALSE)</f>
        <v>No</v>
      </c>
      <c r="F2046" s="7" t="str">
        <f>VLOOKUP($A2046,'Medical Examinations'!$A$1:$P$2336,5,FALSE)</f>
        <v>yes</v>
      </c>
      <c r="G2046" s="7" t="str">
        <f>VLOOKUP($A2046,'Medical Examinations'!$A$1:$P$2336,6,FALSE)</f>
        <v>No</v>
      </c>
      <c r="H2046" s="7">
        <f>VLOOKUP($A2046,'Medical Examinations'!$A$1:$P$2336,12,FALSE)</f>
        <v>1</v>
      </c>
      <c r="I2046" s="7" t="str">
        <f>VLOOKUP($A2046,'Medical Examinations'!$A$1:$P$2336,14,FALSE)</f>
        <v>No</v>
      </c>
      <c r="J2046" s="7" t="str">
        <f>VLOOKUP($A2046,'Medical Examinations'!$A$1:$P$2336,15,FALSE)</f>
        <v>Obesity</v>
      </c>
      <c r="K2046" s="7" t="str">
        <f>VLOOKUP($A2046,'Medical Examinations'!$A$1:$P$2336,16,FALSE)</f>
        <v>Normal</v>
      </c>
      <c r="L2046" s="12">
        <f>VLOOKUP($A2046,'Hospitalisation Details'!$A$1:$U$2344,18,FALSE)</f>
        <v>36810</v>
      </c>
      <c r="M2046" s="21">
        <f>VLOOKUP($A2046,'Hospitalisation Details'!$A$1:$U$2344,21,FALSE)</f>
        <v>2755.02</v>
      </c>
      <c r="N2046" s="9" t="str">
        <f>VLOOKUP($A2046,'Hospitalisation Details'!$A$1:$U$2344,14,FALSE)</f>
        <v>tier - 2</v>
      </c>
      <c r="O2046" s="9" t="str">
        <f>VLOOKUP($A2046,'Hospitalisation Details'!$A$1:$U$2344,15,FALSE)</f>
        <v>tier - 1</v>
      </c>
      <c r="P2046" s="9" t="str">
        <f>VLOOKUP($A2046,'Hospitalisation Details'!$A$1:$U$2344,16,FALSE)</f>
        <v>R1024</v>
      </c>
      <c r="Q2046" s="9">
        <f>VLOOKUP($A2046,'Hospitalisation Details'!$A$1:$U$2344,20,FALSE)</f>
        <v>22</v>
      </c>
    </row>
    <row r="2047" spans="1:17" ht="15.75" x14ac:dyDescent="0.25">
      <c r="A2047" s="10" t="s">
        <v>321</v>
      </c>
      <c r="B2047" s="7" t="str">
        <f>VLOOKUP($A2047,'Customer Names'!$A$1:$E$2336,4,FALSE)</f>
        <v xml:space="preserve">  Christy</v>
      </c>
      <c r="C2047" s="7">
        <f>VLOOKUP($A2047,'Medical Examinations'!$A$1:$P$2336,2,FALSE)</f>
        <v>30.4</v>
      </c>
      <c r="D2047" s="7">
        <f>VLOOKUP($A2047,'Medical Examinations'!$A$1:$P$2336,3,FALSE)</f>
        <v>5.56</v>
      </c>
      <c r="E2047" s="7" t="str">
        <f>VLOOKUP($A2047,'Medical Examinations'!$A$1:$P$2336,13,FALSE)</f>
        <v>Yes</v>
      </c>
      <c r="F2047" s="7" t="str">
        <f>VLOOKUP($A2047,'Medical Examinations'!$A$1:$P$2336,5,FALSE)</f>
        <v>yes</v>
      </c>
      <c r="G2047" s="7" t="str">
        <f>VLOOKUP($A2047,'Medical Examinations'!$A$1:$P$2336,6,FALSE)</f>
        <v>No</v>
      </c>
      <c r="H2047" s="7">
        <f>VLOOKUP($A2047,'Medical Examinations'!$A$1:$P$2336,12,FALSE)</f>
        <v>1</v>
      </c>
      <c r="I2047" s="7" t="str">
        <f>VLOOKUP($A2047,'Medical Examinations'!$A$1:$P$2336,14,FALSE)</f>
        <v>No</v>
      </c>
      <c r="J2047" s="7" t="str">
        <f>VLOOKUP($A2047,'Medical Examinations'!$A$1:$P$2336,15,FALSE)</f>
        <v>Obesity</v>
      </c>
      <c r="K2047" s="7" t="str">
        <f>VLOOKUP($A2047,'Medical Examinations'!$A$1:$P$2336,16,FALSE)</f>
        <v>Normal</v>
      </c>
      <c r="L2047" s="12">
        <f>VLOOKUP($A2047,'Hospitalisation Details'!$A$1:$U$2344,18,FALSE)</f>
        <v>36802</v>
      </c>
      <c r="M2047" s="21">
        <f>VLOOKUP($A2047,'Hospitalisation Details'!$A$1:$U$2344,21,FALSE)</f>
        <v>2741.95</v>
      </c>
      <c r="N2047" s="9" t="str">
        <f>VLOOKUP($A2047,'Hospitalisation Details'!$A$1:$U$2344,14,FALSE)</f>
        <v>tier - 2</v>
      </c>
      <c r="O2047" s="9" t="str">
        <f>VLOOKUP($A2047,'Hospitalisation Details'!$A$1:$U$2344,15,FALSE)</f>
        <v>tier - 3</v>
      </c>
      <c r="P2047" s="9" t="str">
        <f>VLOOKUP($A2047,'Hospitalisation Details'!$A$1:$U$2344,16,FALSE)</f>
        <v>R1024</v>
      </c>
      <c r="Q2047" s="9">
        <f>VLOOKUP($A2047,'Hospitalisation Details'!$A$1:$U$2344,20,FALSE)</f>
        <v>22</v>
      </c>
    </row>
    <row r="2048" spans="1:17" ht="15.75" x14ac:dyDescent="0.25">
      <c r="A2048" s="10" t="s">
        <v>320</v>
      </c>
      <c r="B2048" s="7" t="str">
        <f>VLOOKUP($A2048,'Customer Names'!$A$1:$E$2336,4,FALSE)</f>
        <v xml:space="preserve">  Jennifer</v>
      </c>
      <c r="C2048" s="7">
        <f>VLOOKUP($A2048,'Medical Examinations'!$A$1:$P$2336,2,FALSE)</f>
        <v>23.18</v>
      </c>
      <c r="D2048" s="7">
        <f>VLOOKUP($A2048,'Medical Examinations'!$A$1:$P$2336,3,FALSE)</f>
        <v>4.24</v>
      </c>
      <c r="E2048" s="7" t="str">
        <f>VLOOKUP($A2048,'Medical Examinations'!$A$1:$P$2336,13,FALSE)</f>
        <v>No</v>
      </c>
      <c r="F2048" s="7" t="str">
        <f>VLOOKUP($A2048,'Medical Examinations'!$A$1:$P$2336,5,FALSE)</f>
        <v>yes</v>
      </c>
      <c r="G2048" s="7" t="str">
        <f>VLOOKUP($A2048,'Medical Examinations'!$A$1:$P$2336,6,FALSE)</f>
        <v>No</v>
      </c>
      <c r="H2048" s="7">
        <f>VLOOKUP($A2048,'Medical Examinations'!$A$1:$P$2336,12,FALSE)</f>
        <v>1</v>
      </c>
      <c r="I2048" s="7" t="str">
        <f>VLOOKUP($A2048,'Medical Examinations'!$A$1:$P$2336,14,FALSE)</f>
        <v>No</v>
      </c>
      <c r="J2048" s="7" t="str">
        <f>VLOOKUP($A2048,'Medical Examinations'!$A$1:$P$2336,15,FALSE)</f>
        <v>Normal weight</v>
      </c>
      <c r="K2048" s="7" t="str">
        <f>VLOOKUP($A2048,'Medical Examinations'!$A$1:$P$2336,16,FALSE)</f>
        <v>Normal</v>
      </c>
      <c r="L2048" s="12">
        <f>VLOOKUP($A2048,'Hospitalisation Details'!$A$1:$U$2344,18,FALSE)</f>
        <v>36877</v>
      </c>
      <c r="M2048" s="21">
        <f>VLOOKUP($A2048,'Hospitalisation Details'!$A$1:$U$2344,21,FALSE)</f>
        <v>2731.91</v>
      </c>
      <c r="N2048" s="9" t="str">
        <f>VLOOKUP($A2048,'Hospitalisation Details'!$A$1:$U$2344,14,FALSE)</f>
        <v>tier - 2</v>
      </c>
      <c r="O2048" s="9" t="str">
        <f>VLOOKUP($A2048,'Hospitalisation Details'!$A$1:$U$2344,15,FALSE)</f>
        <v>tier - 3</v>
      </c>
      <c r="P2048" s="9" t="str">
        <f>VLOOKUP($A2048,'Hospitalisation Details'!$A$1:$U$2344,16,FALSE)</f>
        <v>R1024</v>
      </c>
      <c r="Q2048" s="9">
        <f>VLOOKUP($A2048,'Hospitalisation Details'!$A$1:$U$2344,20,FALSE)</f>
        <v>22</v>
      </c>
    </row>
    <row r="2049" spans="1:17" ht="15.75" x14ac:dyDescent="0.25">
      <c r="A2049" s="10" t="s">
        <v>319</v>
      </c>
      <c r="B2049" s="7" t="str">
        <f>VLOOKUP($A2049,'Customer Names'!$A$1:$E$2336,4,FALSE)</f>
        <v xml:space="preserve">  Jingjing</v>
      </c>
      <c r="C2049" s="7">
        <f>VLOOKUP($A2049,'Medical Examinations'!$A$1:$P$2336,2,FALSE)</f>
        <v>39.615000000000002</v>
      </c>
      <c r="D2049" s="7">
        <f>VLOOKUP($A2049,'Medical Examinations'!$A$1:$P$2336,3,FALSE)</f>
        <v>6.32</v>
      </c>
      <c r="E2049" s="7" t="str">
        <f>VLOOKUP($A2049,'Medical Examinations'!$A$1:$P$2336,13,FALSE)</f>
        <v>No</v>
      </c>
      <c r="F2049" s="7" t="str">
        <f>VLOOKUP($A2049,'Medical Examinations'!$A$1:$P$2336,5,FALSE)</f>
        <v>No</v>
      </c>
      <c r="G2049" s="7" t="str">
        <f>VLOOKUP($A2049,'Medical Examinations'!$A$1:$P$2336,6,FALSE)</f>
        <v>Yes</v>
      </c>
      <c r="H2049" s="7">
        <f>VLOOKUP($A2049,'Medical Examinations'!$A$1:$P$2336,12,FALSE)</f>
        <v>1</v>
      </c>
      <c r="I2049" s="7" t="str">
        <f>VLOOKUP($A2049,'Medical Examinations'!$A$1:$P$2336,14,FALSE)</f>
        <v>No</v>
      </c>
      <c r="J2049" s="7" t="str">
        <f>VLOOKUP($A2049,'Medical Examinations'!$A$1:$P$2336,15,FALSE)</f>
        <v>Obesity</v>
      </c>
      <c r="K2049" s="7" t="str">
        <f>VLOOKUP($A2049,'Medical Examinations'!$A$1:$P$2336,16,FALSE)</f>
        <v>Prediabetes</v>
      </c>
      <c r="L2049" s="12">
        <f>VLOOKUP($A2049,'Hospitalisation Details'!$A$1:$U$2344,18,FALSE)</f>
        <v>37958</v>
      </c>
      <c r="M2049" s="21">
        <f>VLOOKUP($A2049,'Hospitalisation Details'!$A$1:$U$2344,21,FALSE)</f>
        <v>2730.11</v>
      </c>
      <c r="N2049" s="9" t="str">
        <f>VLOOKUP($A2049,'Hospitalisation Details'!$A$1:$U$2344,14,FALSE)</f>
        <v>tier - 2</v>
      </c>
      <c r="O2049" s="9" t="str">
        <f>VLOOKUP($A2049,'Hospitalisation Details'!$A$1:$U$2344,15,FALSE)</f>
        <v>tier - 3</v>
      </c>
      <c r="P2049" s="9" t="str">
        <f>VLOOKUP($A2049,'Hospitalisation Details'!$A$1:$U$2344,16,FALSE)</f>
        <v>R1012</v>
      </c>
      <c r="Q2049" s="9">
        <f>VLOOKUP($A2049,'Hospitalisation Details'!$A$1:$U$2344,20,FALSE)</f>
        <v>19</v>
      </c>
    </row>
    <row r="2050" spans="1:17" ht="15.75" x14ac:dyDescent="0.25">
      <c r="A2050" s="10" t="s">
        <v>318</v>
      </c>
      <c r="B2050" s="7" t="str">
        <f>VLOOKUP($A2050,'Customer Names'!$A$1:$E$2336,4,FALSE)</f>
        <v xml:space="preserve">  Morgan</v>
      </c>
      <c r="C2050" s="7">
        <f>VLOOKUP($A2050,'Medical Examinations'!$A$1:$P$2336,2,FALSE)</f>
        <v>30.59</v>
      </c>
      <c r="D2050" s="7">
        <f>VLOOKUP($A2050,'Medical Examinations'!$A$1:$P$2336,3,FALSE)</f>
        <v>6.3</v>
      </c>
      <c r="E2050" s="7" t="str">
        <f>VLOOKUP($A2050,'Medical Examinations'!$A$1:$P$2336,13,FALSE)</f>
        <v>Yes</v>
      </c>
      <c r="F2050" s="7" t="str">
        <f>VLOOKUP($A2050,'Medical Examinations'!$A$1:$P$2336,5,FALSE)</f>
        <v>No</v>
      </c>
      <c r="G2050" s="7" t="str">
        <f>VLOOKUP($A2050,'Medical Examinations'!$A$1:$P$2336,6,FALSE)</f>
        <v>Yes</v>
      </c>
      <c r="H2050" s="7">
        <f>VLOOKUP($A2050,'Medical Examinations'!$A$1:$P$2336,12,FALSE)</f>
        <v>1</v>
      </c>
      <c r="I2050" s="7" t="str">
        <f>VLOOKUP($A2050,'Medical Examinations'!$A$1:$P$2336,14,FALSE)</f>
        <v>No</v>
      </c>
      <c r="J2050" s="7" t="str">
        <f>VLOOKUP($A2050,'Medical Examinations'!$A$1:$P$2336,15,FALSE)</f>
        <v>Obesity</v>
      </c>
      <c r="K2050" s="7" t="str">
        <f>VLOOKUP($A2050,'Medical Examinations'!$A$1:$P$2336,16,FALSE)</f>
        <v>Prediabetes</v>
      </c>
      <c r="L2050" s="12">
        <f>VLOOKUP($A2050,'Hospitalisation Details'!$A$1:$U$2344,18,FALSE)</f>
        <v>35709</v>
      </c>
      <c r="M2050" s="21">
        <f>VLOOKUP($A2050,'Hospitalisation Details'!$A$1:$U$2344,21,FALSE)</f>
        <v>2727.4</v>
      </c>
      <c r="N2050" s="9" t="str">
        <f>VLOOKUP($A2050,'Hospitalisation Details'!$A$1:$U$2344,14,FALSE)</f>
        <v>tier - 3</v>
      </c>
      <c r="O2050" s="9" t="str">
        <f>VLOOKUP($A2050,'Hospitalisation Details'!$A$1:$U$2344,15,FALSE)</f>
        <v>tier - 3</v>
      </c>
      <c r="P2050" s="9" t="str">
        <f>VLOOKUP($A2050,'Hospitalisation Details'!$A$1:$U$2344,16,FALSE)</f>
        <v>R1016</v>
      </c>
      <c r="Q2050" s="9">
        <f>VLOOKUP($A2050,'Hospitalisation Details'!$A$1:$U$2344,20,FALSE)</f>
        <v>25</v>
      </c>
    </row>
    <row r="2051" spans="1:17" ht="15.75" x14ac:dyDescent="0.25">
      <c r="A2051" s="10" t="s">
        <v>317</v>
      </c>
      <c r="B2051" s="7" t="str">
        <f>VLOOKUP($A2051,'Customer Names'!$A$1:$E$2336,4,FALSE)</f>
        <v xml:space="preserve">  Patrick J</v>
      </c>
      <c r="C2051" s="7">
        <f>VLOOKUP($A2051,'Medical Examinations'!$A$1:$P$2336,2,FALSE)</f>
        <v>16.72</v>
      </c>
      <c r="D2051" s="7">
        <f>VLOOKUP($A2051,'Medical Examinations'!$A$1:$P$2336,3,FALSE)</f>
        <v>4.38</v>
      </c>
      <c r="E2051" s="7" t="str">
        <f>VLOOKUP($A2051,'Medical Examinations'!$A$1:$P$2336,13,FALSE)</f>
        <v>Yes</v>
      </c>
      <c r="F2051" s="7" t="str">
        <f>VLOOKUP($A2051,'Medical Examinations'!$A$1:$P$2336,5,FALSE)</f>
        <v>No</v>
      </c>
      <c r="G2051" s="7" t="str">
        <f>VLOOKUP($A2051,'Medical Examinations'!$A$1:$P$2336,6,FALSE)</f>
        <v>No</v>
      </c>
      <c r="H2051" s="7">
        <f>VLOOKUP($A2051,'Medical Examinations'!$A$1:$P$2336,12,FALSE)</f>
        <v>1</v>
      </c>
      <c r="I2051" s="7" t="str">
        <f>VLOOKUP($A2051,'Medical Examinations'!$A$1:$P$2336,14,FALSE)</f>
        <v>No</v>
      </c>
      <c r="J2051" s="7" t="str">
        <f>VLOOKUP($A2051,'Medical Examinations'!$A$1:$P$2336,15,FALSE)</f>
        <v>Underweight</v>
      </c>
      <c r="K2051" s="7" t="str">
        <f>VLOOKUP($A2051,'Medical Examinations'!$A$1:$P$2336,16,FALSE)</f>
        <v>Normal</v>
      </c>
      <c r="L2051" s="12">
        <f>VLOOKUP($A2051,'Hospitalisation Details'!$A$1:$U$2344,18,FALSE)</f>
        <v>32375</v>
      </c>
      <c r="M2051" s="21">
        <f>VLOOKUP($A2051,'Hospitalisation Details'!$A$1:$U$2344,21,FALSE)</f>
        <v>2726.06</v>
      </c>
      <c r="N2051" s="9" t="str">
        <f>VLOOKUP($A2051,'Hospitalisation Details'!$A$1:$U$2344,14,FALSE)</f>
        <v>tier - 2</v>
      </c>
      <c r="O2051" s="9" t="str">
        <f>VLOOKUP($A2051,'Hospitalisation Details'!$A$1:$U$2344,15,FALSE)</f>
        <v>tier - 2</v>
      </c>
      <c r="P2051" s="9" t="str">
        <f>VLOOKUP($A2051,'Hospitalisation Details'!$A$1:$U$2344,16,FALSE)</f>
        <v>R1013</v>
      </c>
      <c r="Q2051" s="9">
        <f>VLOOKUP($A2051,'Hospitalisation Details'!$A$1:$U$2344,20,FALSE)</f>
        <v>34</v>
      </c>
    </row>
    <row r="2052" spans="1:17" ht="15.75" x14ac:dyDescent="0.25">
      <c r="A2052" s="10" t="s">
        <v>316</v>
      </c>
      <c r="B2052" s="7" t="str">
        <f>VLOOKUP($A2052,'Customer Names'!$A$1:$E$2336,4,FALSE)</f>
        <v xml:space="preserve">  Frankline</v>
      </c>
      <c r="C2052" s="7">
        <f>VLOOKUP($A2052,'Medical Examinations'!$A$1:$P$2336,2,FALSE)</f>
        <v>26.22</v>
      </c>
      <c r="D2052" s="7">
        <f>VLOOKUP($A2052,'Medical Examinations'!$A$1:$P$2336,3,FALSE)</f>
        <v>4.6500000000000004</v>
      </c>
      <c r="E2052" s="7" t="str">
        <f>VLOOKUP($A2052,'Medical Examinations'!$A$1:$P$2336,13,FALSE)</f>
        <v>Yes</v>
      </c>
      <c r="F2052" s="7" t="str">
        <f>VLOOKUP($A2052,'Medical Examinations'!$A$1:$P$2336,5,FALSE)</f>
        <v>No</v>
      </c>
      <c r="G2052" s="7" t="str">
        <f>VLOOKUP($A2052,'Medical Examinations'!$A$1:$P$2336,6,FALSE)</f>
        <v>Yes</v>
      </c>
      <c r="H2052" s="7">
        <f>VLOOKUP($A2052,'Medical Examinations'!$A$1:$P$2336,12,FALSE)</f>
        <v>1</v>
      </c>
      <c r="I2052" s="7" t="str">
        <f>VLOOKUP($A2052,'Medical Examinations'!$A$1:$P$2336,14,FALSE)</f>
        <v>No</v>
      </c>
      <c r="J2052" s="7" t="str">
        <f>VLOOKUP($A2052,'Medical Examinations'!$A$1:$P$2336,15,FALSE)</f>
        <v>Over weight</v>
      </c>
      <c r="K2052" s="7" t="str">
        <f>VLOOKUP($A2052,'Medical Examinations'!$A$1:$P$2336,16,FALSE)</f>
        <v>Normal</v>
      </c>
      <c r="L2052" s="12">
        <f>VLOOKUP($A2052,'Hospitalisation Details'!$A$1:$U$2344,18,FALSE)</f>
        <v>35733</v>
      </c>
      <c r="M2052" s="21">
        <f>VLOOKUP($A2052,'Hospitalisation Details'!$A$1:$U$2344,21,FALSE)</f>
        <v>2721.32</v>
      </c>
      <c r="N2052" s="9" t="str">
        <f>VLOOKUP($A2052,'Hospitalisation Details'!$A$1:$U$2344,14,FALSE)</f>
        <v>tier - 1</v>
      </c>
      <c r="O2052" s="9" t="str">
        <f>VLOOKUP($A2052,'Hospitalisation Details'!$A$1:$U$2344,15,FALSE)</f>
        <v>tier - 3</v>
      </c>
      <c r="P2052" s="9" t="str">
        <f>VLOOKUP($A2052,'Hospitalisation Details'!$A$1:$U$2344,16,FALSE)</f>
        <v>R1014</v>
      </c>
      <c r="Q2052" s="9">
        <f>VLOOKUP($A2052,'Hospitalisation Details'!$A$1:$U$2344,20,FALSE)</f>
        <v>25</v>
      </c>
    </row>
    <row r="2053" spans="1:17" ht="15.75" x14ac:dyDescent="0.25">
      <c r="A2053" s="10" t="s">
        <v>315</v>
      </c>
      <c r="B2053" s="7" t="str">
        <f>VLOOKUP($A2053,'Customer Names'!$A$1:$E$2336,4,FALSE)</f>
        <v xml:space="preserve">  Laura T</v>
      </c>
      <c r="C2053" s="7">
        <f>VLOOKUP($A2053,'Medical Examinations'!$A$1:$P$2336,2,FALSE)</f>
        <v>31.824999999999999</v>
      </c>
      <c r="D2053" s="7">
        <f>VLOOKUP($A2053,'Medical Examinations'!$A$1:$P$2336,3,FALSE)</f>
        <v>4.7</v>
      </c>
      <c r="E2053" s="7" t="str">
        <f>VLOOKUP($A2053,'Medical Examinations'!$A$1:$P$2336,13,FALSE)</f>
        <v>No</v>
      </c>
      <c r="F2053" s="7" t="str">
        <f>VLOOKUP($A2053,'Medical Examinations'!$A$1:$P$2336,5,FALSE)</f>
        <v>No</v>
      </c>
      <c r="G2053" s="7" t="str">
        <f>VLOOKUP($A2053,'Medical Examinations'!$A$1:$P$2336,6,FALSE)</f>
        <v>Yes</v>
      </c>
      <c r="H2053" s="7">
        <f>VLOOKUP($A2053,'Medical Examinations'!$A$1:$P$2336,12,FALSE)</f>
        <v>1</v>
      </c>
      <c r="I2053" s="7" t="str">
        <f>VLOOKUP($A2053,'Medical Examinations'!$A$1:$P$2336,14,FALSE)</f>
        <v>No</v>
      </c>
      <c r="J2053" s="7" t="str">
        <f>VLOOKUP($A2053,'Medical Examinations'!$A$1:$P$2336,15,FALSE)</f>
        <v>Obesity</v>
      </c>
      <c r="K2053" s="7" t="str">
        <f>VLOOKUP($A2053,'Medical Examinations'!$A$1:$P$2336,16,FALSE)</f>
        <v>Normal</v>
      </c>
      <c r="L2053" s="12">
        <f>VLOOKUP($A2053,'Hospitalisation Details'!$A$1:$U$2344,18,FALSE)</f>
        <v>37839</v>
      </c>
      <c r="M2053" s="21">
        <f>VLOOKUP($A2053,'Hospitalisation Details'!$A$1:$U$2344,21,FALSE)</f>
        <v>2719.28</v>
      </c>
      <c r="N2053" s="9" t="str">
        <f>VLOOKUP($A2053,'Hospitalisation Details'!$A$1:$U$2344,14,FALSE)</f>
        <v>tier - 2</v>
      </c>
      <c r="O2053" s="9" t="str">
        <f>VLOOKUP($A2053,'Hospitalisation Details'!$A$1:$U$2344,15,FALSE)</f>
        <v>tier - 2</v>
      </c>
      <c r="P2053" s="9" t="str">
        <f>VLOOKUP($A2053,'Hospitalisation Details'!$A$1:$U$2344,16,FALSE)</f>
        <v>R1012</v>
      </c>
      <c r="Q2053" s="9">
        <f>VLOOKUP($A2053,'Hospitalisation Details'!$A$1:$U$2344,20,FALSE)</f>
        <v>19</v>
      </c>
    </row>
    <row r="2054" spans="1:17" ht="15.75" x14ac:dyDescent="0.25">
      <c r="A2054" s="10" t="s">
        <v>314</v>
      </c>
      <c r="B2054" s="7" t="str">
        <f>VLOOKUP($A2054,'Customer Names'!$A$1:$E$2336,4,FALSE)</f>
        <v xml:space="preserve">  Natalia</v>
      </c>
      <c r="C2054" s="7">
        <f>VLOOKUP($A2054,'Medical Examinations'!$A$1:$P$2336,2,FALSE)</f>
        <v>25.745000000000001</v>
      </c>
      <c r="D2054" s="7">
        <f>VLOOKUP($A2054,'Medical Examinations'!$A$1:$P$2336,3,FALSE)</f>
        <v>4.34</v>
      </c>
      <c r="E2054" s="7" t="str">
        <f>VLOOKUP($A2054,'Medical Examinations'!$A$1:$P$2336,13,FALSE)</f>
        <v>No</v>
      </c>
      <c r="F2054" s="7" t="str">
        <f>VLOOKUP($A2054,'Medical Examinations'!$A$1:$P$2336,5,FALSE)</f>
        <v>No</v>
      </c>
      <c r="G2054" s="7" t="str">
        <f>VLOOKUP($A2054,'Medical Examinations'!$A$1:$P$2336,6,FALSE)</f>
        <v>Yes</v>
      </c>
      <c r="H2054" s="7">
        <f>VLOOKUP($A2054,'Medical Examinations'!$A$1:$P$2336,12,FALSE)</f>
        <v>1</v>
      </c>
      <c r="I2054" s="7" t="str">
        <f>VLOOKUP($A2054,'Medical Examinations'!$A$1:$P$2336,14,FALSE)</f>
        <v>No</v>
      </c>
      <c r="J2054" s="7" t="str">
        <f>VLOOKUP($A2054,'Medical Examinations'!$A$1:$P$2336,15,FALSE)</f>
        <v>Over weight</v>
      </c>
      <c r="K2054" s="7" t="str">
        <f>VLOOKUP($A2054,'Medical Examinations'!$A$1:$P$2336,16,FALSE)</f>
        <v>Normal</v>
      </c>
      <c r="L2054" s="12">
        <f>VLOOKUP($A2054,'Hospitalisation Details'!$A$1:$U$2344,18,FALSE)</f>
        <v>37956</v>
      </c>
      <c r="M2054" s="21">
        <f>VLOOKUP($A2054,'Hospitalisation Details'!$A$1:$U$2344,21,FALSE)</f>
        <v>2710.83</v>
      </c>
      <c r="N2054" s="9" t="str">
        <f>VLOOKUP($A2054,'Hospitalisation Details'!$A$1:$U$2344,14,FALSE)</f>
        <v>tier - 2</v>
      </c>
      <c r="O2054" s="9" t="str">
        <f>VLOOKUP($A2054,'Hospitalisation Details'!$A$1:$U$2344,15,FALSE)</f>
        <v>tier - 3</v>
      </c>
      <c r="P2054" s="9" t="str">
        <f>VLOOKUP($A2054,'Hospitalisation Details'!$A$1:$U$2344,16,FALSE)</f>
        <v>R1012</v>
      </c>
      <c r="Q2054" s="9">
        <f>VLOOKUP($A2054,'Hospitalisation Details'!$A$1:$U$2344,20,FALSE)</f>
        <v>19</v>
      </c>
    </row>
    <row r="2055" spans="1:17" ht="15.75" x14ac:dyDescent="0.25">
      <c r="A2055" s="10" t="s">
        <v>313</v>
      </c>
      <c r="B2055" s="7" t="str">
        <f>VLOOKUP($A2055,'Customer Names'!$A$1:$E$2336,4,FALSE)</f>
        <v xml:space="preserve">  Jennifer L</v>
      </c>
      <c r="C2055" s="7">
        <f>VLOOKUP($A2055,'Medical Examinations'!$A$1:$P$2336,2,FALSE)</f>
        <v>24.605</v>
      </c>
      <c r="D2055" s="7">
        <f>VLOOKUP($A2055,'Medical Examinations'!$A$1:$P$2336,3,FALSE)</f>
        <v>5.62</v>
      </c>
      <c r="E2055" s="7" t="str">
        <f>VLOOKUP($A2055,'Medical Examinations'!$A$1:$P$2336,13,FALSE)</f>
        <v>No</v>
      </c>
      <c r="F2055" s="7" t="str">
        <f>VLOOKUP($A2055,'Medical Examinations'!$A$1:$P$2336,5,FALSE)</f>
        <v>No</v>
      </c>
      <c r="G2055" s="7" t="str">
        <f>VLOOKUP($A2055,'Medical Examinations'!$A$1:$P$2336,6,FALSE)</f>
        <v>Yes</v>
      </c>
      <c r="H2055" s="7">
        <f>VLOOKUP($A2055,'Medical Examinations'!$A$1:$P$2336,12,FALSE)</f>
        <v>1</v>
      </c>
      <c r="I2055" s="7" t="str">
        <f>VLOOKUP($A2055,'Medical Examinations'!$A$1:$P$2336,14,FALSE)</f>
        <v>No</v>
      </c>
      <c r="J2055" s="7" t="str">
        <f>VLOOKUP($A2055,'Medical Examinations'!$A$1:$P$2336,15,FALSE)</f>
        <v>Normal weight</v>
      </c>
      <c r="K2055" s="7" t="str">
        <f>VLOOKUP($A2055,'Medical Examinations'!$A$1:$P$2336,16,FALSE)</f>
        <v>Normal</v>
      </c>
      <c r="L2055" s="12">
        <f>VLOOKUP($A2055,'Hospitalisation Details'!$A$1:$U$2344,18,FALSE)</f>
        <v>37946</v>
      </c>
      <c r="M2055" s="21">
        <f>VLOOKUP($A2055,'Hospitalisation Details'!$A$1:$U$2344,21,FALSE)</f>
        <v>2709.24</v>
      </c>
      <c r="N2055" s="9" t="str">
        <f>VLOOKUP($A2055,'Hospitalisation Details'!$A$1:$U$2344,14,FALSE)</f>
        <v>tier - 2</v>
      </c>
      <c r="O2055" s="9" t="str">
        <f>VLOOKUP($A2055,'Hospitalisation Details'!$A$1:$U$2344,15,FALSE)</f>
        <v>tier - 2</v>
      </c>
      <c r="P2055" s="9" t="str">
        <f>VLOOKUP($A2055,'Hospitalisation Details'!$A$1:$U$2344,16,FALSE)</f>
        <v>R1012</v>
      </c>
      <c r="Q2055" s="9">
        <f>VLOOKUP($A2055,'Hospitalisation Details'!$A$1:$U$2344,20,FALSE)</f>
        <v>19</v>
      </c>
    </row>
    <row r="2056" spans="1:17" ht="15.75" x14ac:dyDescent="0.25">
      <c r="A2056" s="10" t="s">
        <v>312</v>
      </c>
      <c r="B2056" s="7" t="str">
        <f>VLOOKUP($A2056,'Customer Names'!$A$1:$E$2336,4,FALSE)</f>
        <v xml:space="preserve">  Brooke</v>
      </c>
      <c r="C2056" s="7">
        <f>VLOOKUP($A2056,'Medical Examinations'!$A$1:$P$2336,2,FALSE)</f>
        <v>24.51</v>
      </c>
      <c r="D2056" s="7">
        <f>VLOOKUP($A2056,'Medical Examinations'!$A$1:$P$2336,3,FALSE)</f>
        <v>4.24</v>
      </c>
      <c r="E2056" s="7" t="str">
        <f>VLOOKUP($A2056,'Medical Examinations'!$A$1:$P$2336,13,FALSE)</f>
        <v>No</v>
      </c>
      <c r="F2056" s="7" t="str">
        <f>VLOOKUP($A2056,'Medical Examinations'!$A$1:$P$2336,5,FALSE)</f>
        <v>No</v>
      </c>
      <c r="G2056" s="7" t="str">
        <f>VLOOKUP($A2056,'Medical Examinations'!$A$1:$P$2336,6,FALSE)</f>
        <v>Yes</v>
      </c>
      <c r="H2056" s="7">
        <f>VLOOKUP($A2056,'Medical Examinations'!$A$1:$P$2336,12,FALSE)</f>
        <v>1</v>
      </c>
      <c r="I2056" s="7" t="str">
        <f>VLOOKUP($A2056,'Medical Examinations'!$A$1:$P$2336,14,FALSE)</f>
        <v>No</v>
      </c>
      <c r="J2056" s="7" t="str">
        <f>VLOOKUP($A2056,'Medical Examinations'!$A$1:$P$2336,15,FALSE)</f>
        <v>Normal weight</v>
      </c>
      <c r="K2056" s="7" t="str">
        <f>VLOOKUP($A2056,'Medical Examinations'!$A$1:$P$2336,16,FALSE)</f>
        <v>Normal</v>
      </c>
      <c r="L2056" s="12">
        <f>VLOOKUP($A2056,'Hospitalisation Details'!$A$1:$U$2344,18,FALSE)</f>
        <v>37819</v>
      </c>
      <c r="M2056" s="21">
        <f>VLOOKUP($A2056,'Hospitalisation Details'!$A$1:$U$2344,21,FALSE)</f>
        <v>2709.11</v>
      </c>
      <c r="N2056" s="9" t="str">
        <f>VLOOKUP($A2056,'Hospitalisation Details'!$A$1:$U$2344,14,FALSE)</f>
        <v>tier - 2</v>
      </c>
      <c r="O2056" s="9" t="str">
        <f>VLOOKUP($A2056,'Hospitalisation Details'!$A$1:$U$2344,15,FALSE)</f>
        <v>tier - 2</v>
      </c>
      <c r="P2056" s="9" t="str">
        <f>VLOOKUP($A2056,'Hospitalisation Details'!$A$1:$U$2344,16,FALSE)</f>
        <v>R1012</v>
      </c>
      <c r="Q2056" s="9">
        <f>VLOOKUP($A2056,'Hospitalisation Details'!$A$1:$U$2344,20,FALSE)</f>
        <v>19</v>
      </c>
    </row>
    <row r="2057" spans="1:17" ht="15.75" x14ac:dyDescent="0.25">
      <c r="A2057" s="10" t="s">
        <v>311</v>
      </c>
      <c r="B2057" s="7" t="str">
        <f>VLOOKUP($A2057,'Customer Names'!$A$1:$E$2336,4,FALSE)</f>
        <v xml:space="preserve">  Jeremy M</v>
      </c>
      <c r="C2057" s="7">
        <f>VLOOKUP($A2057,'Medical Examinations'!$A$1:$P$2336,2,FALSE)</f>
        <v>31.065000000000001</v>
      </c>
      <c r="D2057" s="7">
        <f>VLOOKUP($A2057,'Medical Examinations'!$A$1:$P$2336,3,FALSE)</f>
        <v>4.57</v>
      </c>
      <c r="E2057" s="7" t="str">
        <f>VLOOKUP($A2057,'Medical Examinations'!$A$1:$P$2336,13,FALSE)</f>
        <v>Yes</v>
      </c>
      <c r="F2057" s="7" t="str">
        <f>VLOOKUP($A2057,'Medical Examinations'!$A$1:$P$2336,5,FALSE)</f>
        <v>No</v>
      </c>
      <c r="G2057" s="7" t="str">
        <f>VLOOKUP($A2057,'Medical Examinations'!$A$1:$P$2336,6,FALSE)</f>
        <v>No</v>
      </c>
      <c r="H2057" s="7" t="str">
        <f>VLOOKUP($A2057,'Medical Examinations'!$A$1:$P$2336,12,FALSE)</f>
        <v>0</v>
      </c>
      <c r="I2057" s="7" t="str">
        <f>VLOOKUP($A2057,'Medical Examinations'!$A$1:$P$2336,14,FALSE)</f>
        <v>No</v>
      </c>
      <c r="J2057" s="7" t="str">
        <f>VLOOKUP($A2057,'Medical Examinations'!$A$1:$P$2336,15,FALSE)</f>
        <v>Obesity</v>
      </c>
      <c r="K2057" s="7" t="str">
        <f>VLOOKUP($A2057,'Medical Examinations'!$A$1:$P$2336,16,FALSE)</f>
        <v>Normal</v>
      </c>
      <c r="L2057" s="12">
        <f>VLOOKUP($A2057,'Hospitalisation Details'!$A$1:$U$2344,18,FALSE)</f>
        <v>35229</v>
      </c>
      <c r="M2057" s="21">
        <f>VLOOKUP($A2057,'Hospitalisation Details'!$A$1:$U$2344,21,FALSE)</f>
        <v>2699.57</v>
      </c>
      <c r="N2057" s="9" t="str">
        <f>VLOOKUP($A2057,'Hospitalisation Details'!$A$1:$U$2344,14,FALSE)</f>
        <v>tier - 2</v>
      </c>
      <c r="O2057" s="9" t="str">
        <f>VLOOKUP($A2057,'Hospitalisation Details'!$A$1:$U$2344,15,FALSE)</f>
        <v>tier - 1</v>
      </c>
      <c r="P2057" s="9" t="str">
        <f>VLOOKUP($A2057,'Hospitalisation Details'!$A$1:$U$2344,16,FALSE)</f>
        <v>R1012</v>
      </c>
      <c r="Q2057" s="9">
        <f>VLOOKUP($A2057,'Hospitalisation Details'!$A$1:$U$2344,20,FALSE)</f>
        <v>26</v>
      </c>
    </row>
    <row r="2058" spans="1:17" ht="15.75" x14ac:dyDescent="0.25">
      <c r="A2058" s="10" t="s">
        <v>310</v>
      </c>
      <c r="B2058" s="7" t="str">
        <f>VLOOKUP($A2058,'Customer Names'!$A$1:$E$2336,4,FALSE)</f>
        <v xml:space="preserve">  Megan L</v>
      </c>
      <c r="C2058" s="7">
        <f>VLOOKUP($A2058,'Medical Examinations'!$A$1:$P$2336,2,FALSE)</f>
        <v>28.12</v>
      </c>
      <c r="D2058" s="7">
        <f>VLOOKUP($A2058,'Medical Examinations'!$A$1:$P$2336,3,FALSE)</f>
        <v>5.05</v>
      </c>
      <c r="E2058" s="7" t="str">
        <f>VLOOKUP($A2058,'Medical Examinations'!$A$1:$P$2336,13,FALSE)</f>
        <v>No</v>
      </c>
      <c r="F2058" s="7" t="str">
        <f>VLOOKUP($A2058,'Medical Examinations'!$A$1:$P$2336,5,FALSE)</f>
        <v>No</v>
      </c>
      <c r="G2058" s="7" t="str">
        <f>VLOOKUP($A2058,'Medical Examinations'!$A$1:$P$2336,6,FALSE)</f>
        <v>No</v>
      </c>
      <c r="H2058" s="7" t="str">
        <f>VLOOKUP($A2058,'Medical Examinations'!$A$1:$P$2336,12,FALSE)</f>
        <v>0</v>
      </c>
      <c r="I2058" s="7" t="str">
        <f>VLOOKUP($A2058,'Medical Examinations'!$A$1:$P$2336,14,FALSE)</f>
        <v>No</v>
      </c>
      <c r="J2058" s="7" t="str">
        <f>VLOOKUP($A2058,'Medical Examinations'!$A$1:$P$2336,15,FALSE)</f>
        <v>Over weight</v>
      </c>
      <c r="K2058" s="7" t="str">
        <f>VLOOKUP($A2058,'Medical Examinations'!$A$1:$P$2336,16,FALSE)</f>
        <v>Normal</v>
      </c>
      <c r="L2058" s="12">
        <f>VLOOKUP($A2058,'Hospitalisation Details'!$A$1:$U$2344,18,FALSE)</f>
        <v>36322</v>
      </c>
      <c r="M2058" s="21">
        <f>VLOOKUP($A2058,'Hospitalisation Details'!$A$1:$U$2344,21,FALSE)</f>
        <v>2690.11</v>
      </c>
      <c r="N2058" s="9" t="str">
        <f>VLOOKUP($A2058,'Hospitalisation Details'!$A$1:$U$2344,14,FALSE)</f>
        <v>tier - 2</v>
      </c>
      <c r="O2058" s="9" t="str">
        <f>VLOOKUP($A2058,'Hospitalisation Details'!$A$1:$U$2344,15,FALSE)</f>
        <v>tier - 2</v>
      </c>
      <c r="P2058" s="9" t="str">
        <f>VLOOKUP($A2058,'Hospitalisation Details'!$A$1:$U$2344,16,FALSE)</f>
        <v>R1012</v>
      </c>
      <c r="Q2058" s="9">
        <f>VLOOKUP($A2058,'Hospitalisation Details'!$A$1:$U$2344,20,FALSE)</f>
        <v>23</v>
      </c>
    </row>
    <row r="2059" spans="1:17" ht="15.75" x14ac:dyDescent="0.25">
      <c r="A2059" s="10" t="s">
        <v>309</v>
      </c>
      <c r="B2059" s="7" t="str">
        <f>VLOOKUP($A2059,'Customer Names'!$A$1:$E$2336,4,FALSE)</f>
        <v xml:space="preserve">  Bryan</v>
      </c>
      <c r="C2059" s="7">
        <f>VLOOKUP($A2059,'Medical Examinations'!$A$1:$P$2336,2,FALSE)</f>
        <v>38.06</v>
      </c>
      <c r="D2059" s="7">
        <f>VLOOKUP($A2059,'Medical Examinations'!$A$1:$P$2336,3,FALSE)</f>
        <v>6.16</v>
      </c>
      <c r="E2059" s="7" t="str">
        <f>VLOOKUP($A2059,'Medical Examinations'!$A$1:$P$2336,13,FALSE)</f>
        <v>No</v>
      </c>
      <c r="F2059" s="7" t="str">
        <f>VLOOKUP($A2059,'Medical Examinations'!$A$1:$P$2336,5,FALSE)</f>
        <v>No</v>
      </c>
      <c r="G2059" s="7" t="str">
        <f>VLOOKUP($A2059,'Medical Examinations'!$A$1:$P$2336,6,FALSE)</f>
        <v>No</v>
      </c>
      <c r="H2059" s="7" t="str">
        <f>VLOOKUP($A2059,'Medical Examinations'!$A$1:$P$2336,12,FALSE)</f>
        <v>0</v>
      </c>
      <c r="I2059" s="7" t="str">
        <f>VLOOKUP($A2059,'Medical Examinations'!$A$1:$P$2336,14,FALSE)</f>
        <v>No</v>
      </c>
      <c r="J2059" s="7" t="str">
        <f>VLOOKUP($A2059,'Medical Examinations'!$A$1:$P$2336,15,FALSE)</f>
        <v>Obesity</v>
      </c>
      <c r="K2059" s="7" t="str">
        <f>VLOOKUP($A2059,'Medical Examinations'!$A$1:$P$2336,16,FALSE)</f>
        <v>Prediabetes</v>
      </c>
      <c r="L2059" s="12">
        <f>VLOOKUP($A2059,'Hospitalisation Details'!$A$1:$U$2344,18,FALSE)</f>
        <v>34609</v>
      </c>
      <c r="M2059" s="21">
        <f>VLOOKUP($A2059,'Hospitalisation Details'!$A$1:$U$2344,21,FALSE)</f>
        <v>2689.5</v>
      </c>
      <c r="N2059" s="9" t="str">
        <f>VLOOKUP($A2059,'Hospitalisation Details'!$A$1:$U$2344,14,FALSE)</f>
        <v>tier - 3</v>
      </c>
      <c r="O2059" s="9" t="str">
        <f>VLOOKUP($A2059,'Hospitalisation Details'!$A$1:$U$2344,15,FALSE)</f>
        <v>tier - 2</v>
      </c>
      <c r="P2059" s="9" t="str">
        <f>VLOOKUP($A2059,'Hospitalisation Details'!$A$1:$U$2344,16,FALSE)</f>
        <v>R1013</v>
      </c>
      <c r="Q2059" s="9">
        <f>VLOOKUP($A2059,'Hospitalisation Details'!$A$1:$U$2344,20,FALSE)</f>
        <v>28</v>
      </c>
    </row>
    <row r="2060" spans="1:17" ht="15.75" x14ac:dyDescent="0.25">
      <c r="A2060" s="10" t="s">
        <v>308</v>
      </c>
      <c r="B2060" s="7" t="str">
        <f>VLOOKUP($A2060,'Customer Names'!$A$1:$E$2336,4,FALSE)</f>
        <v xml:space="preserve">  Marny</v>
      </c>
      <c r="C2060" s="7">
        <f>VLOOKUP($A2060,'Medical Examinations'!$A$1:$P$2336,2,FALSE)</f>
        <v>24.96</v>
      </c>
      <c r="D2060" s="7">
        <f>VLOOKUP($A2060,'Medical Examinations'!$A$1:$P$2336,3,FALSE)</f>
        <v>4.57</v>
      </c>
      <c r="E2060" s="7" t="str">
        <f>VLOOKUP($A2060,'Medical Examinations'!$A$1:$P$2336,13,FALSE)</f>
        <v>No</v>
      </c>
      <c r="F2060" s="7" t="str">
        <f>VLOOKUP($A2060,'Medical Examinations'!$A$1:$P$2336,5,FALSE)</f>
        <v>No</v>
      </c>
      <c r="G2060" s="7" t="str">
        <f>VLOOKUP($A2060,'Medical Examinations'!$A$1:$P$2336,6,FALSE)</f>
        <v>No</v>
      </c>
      <c r="H2060" s="7" t="str">
        <f>VLOOKUP($A2060,'Medical Examinations'!$A$1:$P$2336,12,FALSE)</f>
        <v>0</v>
      </c>
      <c r="I2060" s="7" t="str">
        <f>VLOOKUP($A2060,'Medical Examinations'!$A$1:$P$2336,14,FALSE)</f>
        <v>No</v>
      </c>
      <c r="J2060" s="7" t="str">
        <f>VLOOKUP($A2060,'Medical Examinations'!$A$1:$P$2336,15,FALSE)</f>
        <v>Normal weight</v>
      </c>
      <c r="K2060" s="7" t="str">
        <f>VLOOKUP($A2060,'Medical Examinations'!$A$1:$P$2336,16,FALSE)</f>
        <v>Normal</v>
      </c>
      <c r="L2060" s="12">
        <f>VLOOKUP($A2060,'Hospitalisation Details'!$A$1:$U$2344,18,FALSE)</f>
        <v>34594</v>
      </c>
      <c r="M2060" s="21">
        <f>VLOOKUP($A2060,'Hospitalisation Details'!$A$1:$U$2344,21,FALSE)</f>
        <v>2684.69</v>
      </c>
      <c r="N2060" s="9" t="str">
        <f>VLOOKUP($A2060,'Hospitalisation Details'!$A$1:$U$2344,14,FALSE)</f>
        <v>tier - 2</v>
      </c>
      <c r="O2060" s="9" t="str">
        <f>VLOOKUP($A2060,'Hospitalisation Details'!$A$1:$U$2344,15,FALSE)</f>
        <v>tier - 2</v>
      </c>
      <c r="P2060" s="9" t="str">
        <f>VLOOKUP($A2060,'Hospitalisation Details'!$A$1:$U$2344,16,FALSE)</f>
        <v>R1013</v>
      </c>
      <c r="Q2060" s="9">
        <f>VLOOKUP($A2060,'Hospitalisation Details'!$A$1:$U$2344,20,FALSE)</f>
        <v>28</v>
      </c>
    </row>
    <row r="2061" spans="1:17" ht="15.75" x14ac:dyDescent="0.25">
      <c r="A2061" s="10" t="s">
        <v>307</v>
      </c>
      <c r="B2061" s="7" t="str">
        <f>VLOOKUP($A2061,'Customer Names'!$A$1:$E$2336,4,FALSE)</f>
        <v xml:space="preserve">  Marc</v>
      </c>
      <c r="C2061" s="7">
        <f>VLOOKUP($A2061,'Medical Examinations'!$A$1:$P$2336,2,FALSE)</f>
        <v>17.670000000000002</v>
      </c>
      <c r="D2061" s="7">
        <f>VLOOKUP($A2061,'Medical Examinations'!$A$1:$P$2336,3,FALSE)</f>
        <v>5.53</v>
      </c>
      <c r="E2061" s="7" t="str">
        <f>VLOOKUP($A2061,'Medical Examinations'!$A$1:$P$2336,13,FALSE)</f>
        <v>Yes</v>
      </c>
      <c r="F2061" s="7" t="str">
        <f>VLOOKUP($A2061,'Medical Examinations'!$A$1:$P$2336,5,FALSE)</f>
        <v>No</v>
      </c>
      <c r="G2061" s="7" t="str">
        <f>VLOOKUP($A2061,'Medical Examinations'!$A$1:$P$2336,6,FALSE)</f>
        <v>No</v>
      </c>
      <c r="H2061" s="7" t="str">
        <f>VLOOKUP($A2061,'Medical Examinations'!$A$1:$P$2336,12,FALSE)</f>
        <v>0</v>
      </c>
      <c r="I2061" s="7" t="str">
        <f>VLOOKUP($A2061,'Medical Examinations'!$A$1:$P$2336,14,FALSE)</f>
        <v>No</v>
      </c>
      <c r="J2061" s="7" t="str">
        <f>VLOOKUP($A2061,'Medical Examinations'!$A$1:$P$2336,15,FALSE)</f>
        <v>Underweight</v>
      </c>
      <c r="K2061" s="7" t="str">
        <f>VLOOKUP($A2061,'Medical Examinations'!$A$1:$P$2336,16,FALSE)</f>
        <v>Normal</v>
      </c>
      <c r="L2061" s="12">
        <f>VLOOKUP($A2061,'Hospitalisation Details'!$A$1:$U$2344,18,FALSE)</f>
        <v>35282</v>
      </c>
      <c r="M2061" s="21">
        <f>VLOOKUP($A2061,'Hospitalisation Details'!$A$1:$U$2344,21,FALSE)</f>
        <v>2680.95</v>
      </c>
      <c r="N2061" s="9" t="str">
        <f>VLOOKUP($A2061,'Hospitalisation Details'!$A$1:$U$2344,14,FALSE)</f>
        <v>tier - 3</v>
      </c>
      <c r="O2061" s="9" t="str">
        <f>VLOOKUP($A2061,'Hospitalisation Details'!$A$1:$U$2344,15,FALSE)</f>
        <v>tier - 2</v>
      </c>
      <c r="P2061" s="9" t="str">
        <f>VLOOKUP($A2061,'Hospitalisation Details'!$A$1:$U$2344,16,FALSE)</f>
        <v>R1012</v>
      </c>
      <c r="Q2061" s="9">
        <f>VLOOKUP($A2061,'Hospitalisation Details'!$A$1:$U$2344,20,FALSE)</f>
        <v>26</v>
      </c>
    </row>
    <row r="2062" spans="1:17" ht="15.75" x14ac:dyDescent="0.25">
      <c r="A2062" s="10" t="s">
        <v>306</v>
      </c>
      <c r="B2062" s="7" t="str">
        <f>VLOOKUP($A2062,'Customer Names'!$A$1:$E$2336,4,FALSE)</f>
        <v xml:space="preserve">  Benjamin L</v>
      </c>
      <c r="C2062" s="7">
        <f>VLOOKUP($A2062,'Medical Examinations'!$A$1:$P$2336,2,FALSE)</f>
        <v>31.35</v>
      </c>
      <c r="D2062" s="7">
        <f>VLOOKUP($A2062,'Medical Examinations'!$A$1:$P$2336,3,FALSE)</f>
        <v>5.84</v>
      </c>
      <c r="E2062" s="7" t="str">
        <f>VLOOKUP($A2062,'Medical Examinations'!$A$1:$P$2336,13,FALSE)</f>
        <v>No</v>
      </c>
      <c r="F2062" s="7" t="str">
        <f>VLOOKUP($A2062,'Medical Examinations'!$A$1:$P$2336,5,FALSE)</f>
        <v>yes</v>
      </c>
      <c r="G2062" s="7" t="str">
        <f>VLOOKUP($A2062,'Medical Examinations'!$A$1:$P$2336,6,FALSE)</f>
        <v>No</v>
      </c>
      <c r="H2062" s="7">
        <f>VLOOKUP($A2062,'Medical Examinations'!$A$1:$P$2336,12,FALSE)</f>
        <v>1</v>
      </c>
      <c r="I2062" s="7" t="str">
        <f>VLOOKUP($A2062,'Medical Examinations'!$A$1:$P$2336,14,FALSE)</f>
        <v>No</v>
      </c>
      <c r="J2062" s="7" t="str">
        <f>VLOOKUP($A2062,'Medical Examinations'!$A$1:$P$2336,15,FALSE)</f>
        <v>Obesity</v>
      </c>
      <c r="K2062" s="7" t="str">
        <f>VLOOKUP($A2062,'Medical Examinations'!$A$1:$P$2336,16,FALSE)</f>
        <v>Prediabetes</v>
      </c>
      <c r="L2062" s="12">
        <f>VLOOKUP($A2062,'Hospitalisation Details'!$A$1:$U$2344,18,FALSE)</f>
        <v>36869</v>
      </c>
      <c r="M2062" s="21">
        <f>VLOOKUP($A2062,'Hospitalisation Details'!$A$1:$U$2344,21,FALSE)</f>
        <v>2643.27</v>
      </c>
      <c r="N2062" s="9" t="str">
        <f>VLOOKUP($A2062,'Hospitalisation Details'!$A$1:$U$2344,14,FALSE)</f>
        <v>tier - 2</v>
      </c>
      <c r="O2062" s="9" t="str">
        <f>VLOOKUP($A2062,'Hospitalisation Details'!$A$1:$U$2344,15,FALSE)</f>
        <v>tier - 1</v>
      </c>
      <c r="P2062" s="9" t="str">
        <f>VLOOKUP($A2062,'Hospitalisation Details'!$A$1:$U$2344,16,FALSE)</f>
        <v>R1012</v>
      </c>
      <c r="Q2062" s="9">
        <f>VLOOKUP($A2062,'Hospitalisation Details'!$A$1:$U$2344,20,FALSE)</f>
        <v>22</v>
      </c>
    </row>
    <row r="2063" spans="1:17" ht="15.75" x14ac:dyDescent="0.25">
      <c r="A2063" s="10" t="s">
        <v>305</v>
      </c>
      <c r="B2063" s="7" t="str">
        <f>VLOOKUP($A2063,'Customer Names'!$A$1:$E$2336,4,FALSE)</f>
        <v xml:space="preserve">  Rob G</v>
      </c>
      <c r="C2063" s="7">
        <f>VLOOKUP($A2063,'Medical Examinations'!$A$1:$P$2336,2,FALSE)</f>
        <v>28.31</v>
      </c>
      <c r="D2063" s="7">
        <f>VLOOKUP($A2063,'Medical Examinations'!$A$1:$P$2336,3,FALSE)</f>
        <v>6.41</v>
      </c>
      <c r="E2063" s="7" t="str">
        <f>VLOOKUP($A2063,'Medical Examinations'!$A$1:$P$2336,13,FALSE)</f>
        <v>No</v>
      </c>
      <c r="F2063" s="7" t="str">
        <f>VLOOKUP($A2063,'Medical Examinations'!$A$1:$P$2336,5,FALSE)</f>
        <v>yes</v>
      </c>
      <c r="G2063" s="7" t="str">
        <f>VLOOKUP($A2063,'Medical Examinations'!$A$1:$P$2336,6,FALSE)</f>
        <v>No</v>
      </c>
      <c r="H2063" s="7">
        <f>VLOOKUP($A2063,'Medical Examinations'!$A$1:$P$2336,12,FALSE)</f>
        <v>1</v>
      </c>
      <c r="I2063" s="7" t="str">
        <f>VLOOKUP($A2063,'Medical Examinations'!$A$1:$P$2336,14,FALSE)</f>
        <v>No</v>
      </c>
      <c r="J2063" s="7" t="str">
        <f>VLOOKUP($A2063,'Medical Examinations'!$A$1:$P$2336,15,FALSE)</f>
        <v>Over weight</v>
      </c>
      <c r="K2063" s="7" t="str">
        <f>VLOOKUP($A2063,'Medical Examinations'!$A$1:$P$2336,16,FALSE)</f>
        <v>Prediabetes</v>
      </c>
      <c r="L2063" s="12">
        <f>VLOOKUP($A2063,'Hospitalisation Details'!$A$1:$U$2344,18,FALSE)</f>
        <v>36701</v>
      </c>
      <c r="M2063" s="21">
        <f>VLOOKUP($A2063,'Hospitalisation Details'!$A$1:$U$2344,21,FALSE)</f>
        <v>2639.04</v>
      </c>
      <c r="N2063" s="9" t="str">
        <f>VLOOKUP($A2063,'Hospitalisation Details'!$A$1:$U$2344,14,FALSE)</f>
        <v>tier - 2</v>
      </c>
      <c r="O2063" s="9" t="str">
        <f>VLOOKUP($A2063,'Hospitalisation Details'!$A$1:$U$2344,15,FALSE)</f>
        <v>tier - 2</v>
      </c>
      <c r="P2063" s="9" t="str">
        <f>VLOOKUP($A2063,'Hospitalisation Details'!$A$1:$U$2344,16,FALSE)</f>
        <v>R1012</v>
      </c>
      <c r="Q2063" s="9">
        <f>VLOOKUP($A2063,'Hospitalisation Details'!$A$1:$U$2344,20,FALSE)</f>
        <v>22</v>
      </c>
    </row>
    <row r="2064" spans="1:17" ht="15.75" x14ac:dyDescent="0.25">
      <c r="A2064" s="10" t="s">
        <v>304</v>
      </c>
      <c r="B2064" s="7" t="str">
        <f>VLOOKUP($A2064,'Customer Names'!$A$1:$E$2336,4,FALSE)</f>
        <v xml:space="preserve">  Stefanie A</v>
      </c>
      <c r="C2064" s="7">
        <f>VLOOKUP($A2064,'Medical Examinations'!$A$1:$P$2336,2,FALSE)</f>
        <v>30.3</v>
      </c>
      <c r="D2064" s="7">
        <f>VLOOKUP($A2064,'Medical Examinations'!$A$1:$P$2336,3,FALSE)</f>
        <v>4.7300000000000004</v>
      </c>
      <c r="E2064" s="7" t="str">
        <f>VLOOKUP($A2064,'Medical Examinations'!$A$1:$P$2336,13,FALSE)</f>
        <v>Yes</v>
      </c>
      <c r="F2064" s="7" t="str">
        <f>VLOOKUP($A2064,'Medical Examinations'!$A$1:$P$2336,5,FALSE)</f>
        <v>No</v>
      </c>
      <c r="G2064" s="7" t="str">
        <f>VLOOKUP($A2064,'Medical Examinations'!$A$1:$P$2336,6,FALSE)</f>
        <v>Yes</v>
      </c>
      <c r="H2064" s="7">
        <f>VLOOKUP($A2064,'Medical Examinations'!$A$1:$P$2336,12,FALSE)</f>
        <v>1</v>
      </c>
      <c r="I2064" s="7" t="str">
        <f>VLOOKUP($A2064,'Medical Examinations'!$A$1:$P$2336,14,FALSE)</f>
        <v>No</v>
      </c>
      <c r="J2064" s="7" t="str">
        <f>VLOOKUP($A2064,'Medical Examinations'!$A$1:$P$2336,15,FALSE)</f>
        <v>Obesity</v>
      </c>
      <c r="K2064" s="7" t="str">
        <f>VLOOKUP($A2064,'Medical Examinations'!$A$1:$P$2336,16,FALSE)</f>
        <v>Normal</v>
      </c>
      <c r="L2064" s="12">
        <f>VLOOKUP($A2064,'Hospitalisation Details'!$A$1:$U$2344,18,FALSE)</f>
        <v>35668</v>
      </c>
      <c r="M2064" s="21">
        <f>VLOOKUP($A2064,'Hospitalisation Details'!$A$1:$U$2344,21,FALSE)</f>
        <v>2632.99</v>
      </c>
      <c r="N2064" s="9" t="str">
        <f>VLOOKUP($A2064,'Hospitalisation Details'!$A$1:$U$2344,14,FALSE)</f>
        <v>tier - 2</v>
      </c>
      <c r="O2064" s="9" t="str">
        <f>VLOOKUP($A2064,'Hospitalisation Details'!$A$1:$U$2344,15,FALSE)</f>
        <v>tier - 1</v>
      </c>
      <c r="P2064" s="9" t="str">
        <f>VLOOKUP($A2064,'Hospitalisation Details'!$A$1:$U$2344,16,FALSE)</f>
        <v>R1011</v>
      </c>
      <c r="Q2064" s="9">
        <f>VLOOKUP($A2064,'Hospitalisation Details'!$A$1:$U$2344,20,FALSE)</f>
        <v>25</v>
      </c>
    </row>
    <row r="2065" spans="1:17" ht="15.75" x14ac:dyDescent="0.25">
      <c r="A2065" s="10" t="s">
        <v>303</v>
      </c>
      <c r="B2065" s="7" t="str">
        <f>VLOOKUP($A2065,'Customer Names'!$A$1:$E$2336,4,FALSE)</f>
        <v xml:space="preserve">  Stephanie</v>
      </c>
      <c r="C2065" s="7">
        <f>VLOOKUP($A2065,'Medical Examinations'!$A$1:$P$2336,2,FALSE)</f>
        <v>26.4</v>
      </c>
      <c r="D2065" s="7">
        <f>VLOOKUP($A2065,'Medical Examinations'!$A$1:$P$2336,3,FALSE)</f>
        <v>6.22</v>
      </c>
      <c r="E2065" s="7" t="str">
        <f>VLOOKUP($A2065,'Medical Examinations'!$A$1:$P$2336,13,FALSE)</f>
        <v>Yes</v>
      </c>
      <c r="F2065" s="7" t="str">
        <f>VLOOKUP($A2065,'Medical Examinations'!$A$1:$P$2336,5,FALSE)</f>
        <v>No</v>
      </c>
      <c r="G2065" s="7" t="str">
        <f>VLOOKUP($A2065,'Medical Examinations'!$A$1:$P$2336,6,FALSE)</f>
        <v>No</v>
      </c>
      <c r="H2065" s="7" t="str">
        <f>VLOOKUP($A2065,'Medical Examinations'!$A$1:$P$2336,12,FALSE)</f>
        <v>0</v>
      </c>
      <c r="I2065" s="7" t="str">
        <f>VLOOKUP($A2065,'Medical Examinations'!$A$1:$P$2336,14,FALSE)</f>
        <v>No</v>
      </c>
      <c r="J2065" s="7" t="str">
        <f>VLOOKUP($A2065,'Medical Examinations'!$A$1:$P$2336,15,FALSE)</f>
        <v>Over weight</v>
      </c>
      <c r="K2065" s="7" t="str">
        <f>VLOOKUP($A2065,'Medical Examinations'!$A$1:$P$2336,16,FALSE)</f>
        <v>Prediabetes</v>
      </c>
      <c r="L2065" s="12">
        <f>VLOOKUP($A2065,'Hospitalisation Details'!$A$1:$U$2344,18,FALSE)</f>
        <v>37129</v>
      </c>
      <c r="M2065" s="21">
        <f>VLOOKUP($A2065,'Hospitalisation Details'!$A$1:$U$2344,21,FALSE)</f>
        <v>2597.7800000000002</v>
      </c>
      <c r="N2065" s="9" t="str">
        <f>VLOOKUP($A2065,'Hospitalisation Details'!$A$1:$U$2344,14,FALSE)</f>
        <v>tier - 2</v>
      </c>
      <c r="O2065" s="9" t="str">
        <f>VLOOKUP($A2065,'Hospitalisation Details'!$A$1:$U$2344,15,FALSE)</f>
        <v>tier - 1</v>
      </c>
      <c r="P2065" s="9" t="str">
        <f>VLOOKUP($A2065,'Hospitalisation Details'!$A$1:$U$2344,16,FALSE)</f>
        <v>R1011</v>
      </c>
      <c r="Q2065" s="9">
        <f>VLOOKUP($A2065,'Hospitalisation Details'!$A$1:$U$2344,20,FALSE)</f>
        <v>21</v>
      </c>
    </row>
    <row r="2066" spans="1:17" ht="15.75" x14ac:dyDescent="0.25">
      <c r="A2066" s="10" t="s">
        <v>302</v>
      </c>
      <c r="B2066" s="7" t="str">
        <f>VLOOKUP($A2066,'Customer Names'!$A$1:$E$2336,4,FALSE)</f>
        <v xml:space="preserve">  Caroline F</v>
      </c>
      <c r="C2066" s="7">
        <f>VLOOKUP($A2066,'Medical Examinations'!$A$1:$P$2336,2,FALSE)</f>
        <v>22.135000000000002</v>
      </c>
      <c r="D2066" s="7">
        <f>VLOOKUP($A2066,'Medical Examinations'!$A$1:$P$2336,3,FALSE)</f>
        <v>4.46</v>
      </c>
      <c r="E2066" s="7" t="str">
        <f>VLOOKUP($A2066,'Medical Examinations'!$A$1:$P$2336,13,FALSE)</f>
        <v>Yes</v>
      </c>
      <c r="F2066" s="7" t="str">
        <f>VLOOKUP($A2066,'Medical Examinations'!$A$1:$P$2336,5,FALSE)</f>
        <v>No</v>
      </c>
      <c r="G2066" s="7" t="str">
        <f>VLOOKUP($A2066,'Medical Examinations'!$A$1:$P$2336,6,FALSE)</f>
        <v>No</v>
      </c>
      <c r="H2066" s="7" t="str">
        <f>VLOOKUP($A2066,'Medical Examinations'!$A$1:$P$2336,12,FALSE)</f>
        <v>0</v>
      </c>
      <c r="I2066" s="7" t="str">
        <f>VLOOKUP($A2066,'Medical Examinations'!$A$1:$P$2336,14,FALSE)</f>
        <v>No</v>
      </c>
      <c r="J2066" s="7" t="str">
        <f>VLOOKUP($A2066,'Medical Examinations'!$A$1:$P$2336,15,FALSE)</f>
        <v>Normal weight</v>
      </c>
      <c r="K2066" s="7" t="str">
        <f>VLOOKUP($A2066,'Medical Examinations'!$A$1:$P$2336,16,FALSE)</f>
        <v>Normal</v>
      </c>
      <c r="L2066" s="12">
        <f>VLOOKUP($A2066,'Hospitalisation Details'!$A$1:$U$2344,18,FALSE)</f>
        <v>37100</v>
      </c>
      <c r="M2066" s="21">
        <f>VLOOKUP($A2066,'Hospitalisation Details'!$A$1:$U$2344,21,FALSE)</f>
        <v>2585.85</v>
      </c>
      <c r="N2066" s="9" t="str">
        <f>VLOOKUP($A2066,'Hospitalisation Details'!$A$1:$U$2344,14,FALSE)</f>
        <v>tier - 2</v>
      </c>
      <c r="O2066" s="9" t="str">
        <f>VLOOKUP($A2066,'Hospitalisation Details'!$A$1:$U$2344,15,FALSE)</f>
        <v>tier - 2</v>
      </c>
      <c r="P2066" s="9" t="str">
        <f>VLOOKUP($A2066,'Hospitalisation Details'!$A$1:$U$2344,16,FALSE)</f>
        <v>R1024</v>
      </c>
      <c r="Q2066" s="9">
        <f>VLOOKUP($A2066,'Hospitalisation Details'!$A$1:$U$2344,20,FALSE)</f>
        <v>21</v>
      </c>
    </row>
    <row r="2067" spans="1:17" ht="15.75" x14ac:dyDescent="0.25">
      <c r="A2067" s="10" t="s">
        <v>301</v>
      </c>
      <c r="B2067" s="7" t="str">
        <f>VLOOKUP($A2067,'Customer Names'!$A$1:$E$2336,4,FALSE)</f>
        <v xml:space="preserve">  Julia J</v>
      </c>
      <c r="C2067" s="7">
        <f>VLOOKUP($A2067,'Medical Examinations'!$A$1:$P$2336,2,FALSE)</f>
        <v>17.399999999999999</v>
      </c>
      <c r="D2067" s="7">
        <f>VLOOKUP($A2067,'Medical Examinations'!$A$1:$P$2336,3,FALSE)</f>
        <v>4.5</v>
      </c>
      <c r="E2067" s="7" t="str">
        <f>VLOOKUP($A2067,'Medical Examinations'!$A$1:$P$2336,13,FALSE)</f>
        <v>Yes</v>
      </c>
      <c r="F2067" s="7" t="str">
        <f>VLOOKUP($A2067,'Medical Examinations'!$A$1:$P$2336,5,FALSE)</f>
        <v>No</v>
      </c>
      <c r="G2067" s="7" t="str">
        <f>VLOOKUP($A2067,'Medical Examinations'!$A$1:$P$2336,6,FALSE)</f>
        <v>No</v>
      </c>
      <c r="H2067" s="7" t="str">
        <f>VLOOKUP($A2067,'Medical Examinations'!$A$1:$P$2336,12,FALSE)</f>
        <v>0</v>
      </c>
      <c r="I2067" s="7" t="str">
        <f>VLOOKUP($A2067,'Medical Examinations'!$A$1:$P$2336,14,FALSE)</f>
        <v>No</v>
      </c>
      <c r="J2067" s="7" t="str">
        <f>VLOOKUP($A2067,'Medical Examinations'!$A$1:$P$2336,15,FALSE)</f>
        <v>Underweight</v>
      </c>
      <c r="K2067" s="7" t="str">
        <f>VLOOKUP($A2067,'Medical Examinations'!$A$1:$P$2336,16,FALSE)</f>
        <v>Normal</v>
      </c>
      <c r="L2067" s="12">
        <f>VLOOKUP($A2067,'Hospitalisation Details'!$A$1:$U$2344,18,FALSE)</f>
        <v>37179</v>
      </c>
      <c r="M2067" s="21">
        <f>VLOOKUP($A2067,'Hospitalisation Details'!$A$1:$U$2344,21,FALSE)</f>
        <v>2585.27</v>
      </c>
      <c r="N2067" s="9" t="str">
        <f>VLOOKUP($A2067,'Hospitalisation Details'!$A$1:$U$2344,14,FALSE)</f>
        <v>tier - 2</v>
      </c>
      <c r="O2067" s="9" t="str">
        <f>VLOOKUP($A2067,'Hospitalisation Details'!$A$1:$U$2344,15,FALSE)</f>
        <v>tier - 3</v>
      </c>
      <c r="P2067" s="9" t="str">
        <f>VLOOKUP($A2067,'Hospitalisation Details'!$A$1:$U$2344,16,FALSE)</f>
        <v>R1011</v>
      </c>
      <c r="Q2067" s="9">
        <f>VLOOKUP($A2067,'Hospitalisation Details'!$A$1:$U$2344,20,FALSE)</f>
        <v>21</v>
      </c>
    </row>
    <row r="2068" spans="1:17" ht="15.75" x14ac:dyDescent="0.25">
      <c r="A2068" s="10" t="s">
        <v>299</v>
      </c>
      <c r="B2068" s="7" t="str">
        <f>VLOOKUP($A2068,'Customer Names'!$A$1:$E$2336,4,FALSE)</f>
        <v xml:space="preserve">  Jack</v>
      </c>
      <c r="C2068" s="7">
        <f>VLOOKUP($A2068,'Medical Examinations'!$A$1:$P$2336,2,FALSE)</f>
        <v>28.06</v>
      </c>
      <c r="D2068" s="7">
        <f>VLOOKUP($A2068,'Medical Examinations'!$A$1:$P$2336,3,FALSE)</f>
        <v>8.93</v>
      </c>
      <c r="E2068" s="7" t="str">
        <f>VLOOKUP($A2068,'Medical Examinations'!$A$1:$P$2336,13,FALSE)</f>
        <v>No</v>
      </c>
      <c r="F2068" s="7" t="str">
        <f>VLOOKUP($A2068,'Medical Examinations'!$A$1:$P$2336,5,FALSE)</f>
        <v>No</v>
      </c>
      <c r="G2068" s="7" t="str">
        <f>VLOOKUP($A2068,'Medical Examinations'!$A$1:$P$2336,6,FALSE)</f>
        <v>No</v>
      </c>
      <c r="H2068" s="7" t="str">
        <f>VLOOKUP($A2068,'Medical Examinations'!$A$1:$P$2336,12,FALSE)</f>
        <v>0</v>
      </c>
      <c r="I2068" s="7" t="str">
        <f>VLOOKUP($A2068,'Medical Examinations'!$A$1:$P$2336,14,FALSE)</f>
        <v>No</v>
      </c>
      <c r="J2068" s="7" t="str">
        <f>VLOOKUP($A2068,'Medical Examinations'!$A$1:$P$2336,15,FALSE)</f>
        <v>Over weight</v>
      </c>
      <c r="K2068" s="7" t="str">
        <f>VLOOKUP($A2068,'Medical Examinations'!$A$1:$P$2336,16,FALSE)</f>
        <v>Diabetes</v>
      </c>
      <c r="L2068" s="12">
        <f>VLOOKUP($A2068,'Hospitalisation Details'!$A$1:$U$2344,18,FALSE)</f>
        <v>37457</v>
      </c>
      <c r="M2068" s="21">
        <f>VLOOKUP($A2068,'Hospitalisation Details'!$A$1:$U$2344,21,FALSE)</f>
        <v>2585.04</v>
      </c>
      <c r="N2068" s="9" t="str">
        <f>VLOOKUP($A2068,'Hospitalisation Details'!$A$1:$U$2344,14,FALSE)</f>
        <v>tier - 2</v>
      </c>
      <c r="O2068" s="9" t="str">
        <f>VLOOKUP($A2068,'Hospitalisation Details'!$A$1:$U$2344,15,FALSE)</f>
        <v>tier - 2</v>
      </c>
      <c r="P2068" s="9" t="str">
        <f>VLOOKUP($A2068,'Hospitalisation Details'!$A$1:$U$2344,16,FALSE)</f>
        <v>R1021</v>
      </c>
      <c r="Q2068" s="9">
        <f>VLOOKUP($A2068,'Hospitalisation Details'!$A$1:$U$2344,20,FALSE)</f>
        <v>20</v>
      </c>
    </row>
    <row r="2069" spans="1:17" ht="15.75" x14ac:dyDescent="0.25">
      <c r="A2069" s="10" t="s">
        <v>298</v>
      </c>
      <c r="B2069" s="7" t="str">
        <f>VLOOKUP($A2069,'Customer Names'!$A$1:$E$2336,4,FALSE)</f>
        <v xml:space="preserve">  Bernat</v>
      </c>
      <c r="C2069" s="7">
        <f>VLOOKUP($A2069,'Medical Examinations'!$A$1:$P$2336,2,FALSE)</f>
        <v>31.13</v>
      </c>
      <c r="D2069" s="7">
        <f>VLOOKUP($A2069,'Medical Examinations'!$A$1:$P$2336,3,FALSE)</f>
        <v>11.02</v>
      </c>
      <c r="E2069" s="7" t="str">
        <f>VLOOKUP($A2069,'Medical Examinations'!$A$1:$P$2336,13,FALSE)</f>
        <v>No</v>
      </c>
      <c r="F2069" s="7" t="str">
        <f>VLOOKUP($A2069,'Medical Examinations'!$A$1:$P$2336,5,FALSE)</f>
        <v>No</v>
      </c>
      <c r="G2069" s="7" t="str">
        <f>VLOOKUP($A2069,'Medical Examinations'!$A$1:$P$2336,6,FALSE)</f>
        <v>No</v>
      </c>
      <c r="H2069" s="7" t="str">
        <f>VLOOKUP($A2069,'Medical Examinations'!$A$1:$P$2336,12,FALSE)</f>
        <v>0</v>
      </c>
      <c r="I2069" s="7" t="str">
        <f>VLOOKUP($A2069,'Medical Examinations'!$A$1:$P$2336,14,FALSE)</f>
        <v>No</v>
      </c>
      <c r="J2069" s="7" t="str">
        <f>VLOOKUP($A2069,'Medical Examinations'!$A$1:$P$2336,15,FALSE)</f>
        <v>Obesity</v>
      </c>
      <c r="K2069" s="7" t="str">
        <f>VLOOKUP($A2069,'Medical Examinations'!$A$1:$P$2336,16,FALSE)</f>
        <v>Diabetes</v>
      </c>
      <c r="L2069" s="12">
        <f>VLOOKUP($A2069,'Hospitalisation Details'!$A$1:$U$2344,18,FALSE)</f>
        <v>37540</v>
      </c>
      <c r="M2069" s="21">
        <f>VLOOKUP($A2069,'Hospitalisation Details'!$A$1:$U$2344,21,FALSE)</f>
        <v>2566.4699999999998</v>
      </c>
      <c r="N2069" s="9" t="str">
        <f>VLOOKUP($A2069,'Hospitalisation Details'!$A$1:$U$2344,14,FALSE)</f>
        <v>tier - 2</v>
      </c>
      <c r="O2069" s="9" t="str">
        <f>VLOOKUP($A2069,'Hospitalisation Details'!$A$1:$U$2344,15,FALSE)</f>
        <v>tier - 3</v>
      </c>
      <c r="P2069" s="9" t="str">
        <f>VLOOKUP($A2069,'Hospitalisation Details'!$A$1:$U$2344,16,FALSE)</f>
        <v>R1013</v>
      </c>
      <c r="Q2069" s="9">
        <f>VLOOKUP($A2069,'Hospitalisation Details'!$A$1:$U$2344,20,FALSE)</f>
        <v>20</v>
      </c>
    </row>
    <row r="2070" spans="1:17" ht="15.75" x14ac:dyDescent="0.25">
      <c r="A2070" s="10" t="s">
        <v>297</v>
      </c>
      <c r="B2070" s="7" t="str">
        <f>VLOOKUP($A2070,'Customer Names'!$A$1:$E$2336,4,FALSE)</f>
        <v xml:space="preserve">  Hicham</v>
      </c>
      <c r="C2070" s="7">
        <f>VLOOKUP($A2070,'Medical Examinations'!$A$1:$P$2336,2,FALSE)</f>
        <v>18.46</v>
      </c>
      <c r="D2070" s="7">
        <f>VLOOKUP($A2070,'Medical Examinations'!$A$1:$P$2336,3,FALSE)</f>
        <v>5.25</v>
      </c>
      <c r="E2070" s="7" t="str">
        <f>VLOOKUP($A2070,'Medical Examinations'!$A$1:$P$2336,13,FALSE)</f>
        <v>No</v>
      </c>
      <c r="F2070" s="7" t="str">
        <f>VLOOKUP($A2070,'Medical Examinations'!$A$1:$P$2336,5,FALSE)</f>
        <v>No</v>
      </c>
      <c r="G2070" s="7" t="str">
        <f>VLOOKUP($A2070,'Medical Examinations'!$A$1:$P$2336,6,FALSE)</f>
        <v>No</v>
      </c>
      <c r="H2070" s="7" t="str">
        <f>VLOOKUP($A2070,'Medical Examinations'!$A$1:$P$2336,12,FALSE)</f>
        <v>0</v>
      </c>
      <c r="I2070" s="7" t="str">
        <f>VLOOKUP($A2070,'Medical Examinations'!$A$1:$P$2336,14,FALSE)</f>
        <v>No</v>
      </c>
      <c r="J2070" s="7" t="str">
        <f>VLOOKUP($A2070,'Medical Examinations'!$A$1:$P$2336,15,FALSE)</f>
        <v>Underweight</v>
      </c>
      <c r="K2070" s="7" t="str">
        <f>VLOOKUP($A2070,'Medical Examinations'!$A$1:$P$2336,16,FALSE)</f>
        <v>Normal</v>
      </c>
      <c r="L2070" s="12">
        <f>VLOOKUP($A2070,'Hospitalisation Details'!$A$1:$U$2344,18,FALSE)</f>
        <v>33559</v>
      </c>
      <c r="M2070" s="21">
        <f>VLOOKUP($A2070,'Hospitalisation Details'!$A$1:$U$2344,21,FALSE)</f>
        <v>2545.6799999999998</v>
      </c>
      <c r="N2070" s="9" t="str">
        <f>VLOOKUP($A2070,'Hospitalisation Details'!$A$1:$U$2344,14,FALSE)</f>
        <v>tier - 2</v>
      </c>
      <c r="O2070" s="9" t="str">
        <f>VLOOKUP($A2070,'Hospitalisation Details'!$A$1:$U$2344,15,FALSE)</f>
        <v>tier - 1</v>
      </c>
      <c r="P2070" s="9" t="str">
        <f>VLOOKUP($A2070,'Hospitalisation Details'!$A$1:$U$2344,16,FALSE)</f>
        <v>R1013</v>
      </c>
      <c r="Q2070" s="9">
        <f>VLOOKUP($A2070,'Hospitalisation Details'!$A$1:$U$2344,20,FALSE)</f>
        <v>31</v>
      </c>
    </row>
    <row r="2071" spans="1:17" ht="15.75" x14ac:dyDescent="0.25">
      <c r="A2071" s="10" t="s">
        <v>296</v>
      </c>
      <c r="B2071" s="7" t="str">
        <f>VLOOKUP($A2071,'Customer Names'!$A$1:$E$2336,4,FALSE)</f>
        <v xml:space="preserve">  Sarah</v>
      </c>
      <c r="C2071" s="7">
        <f>VLOOKUP($A2071,'Medical Examinations'!$A$1:$P$2336,2,FALSE)</f>
        <v>17.3</v>
      </c>
      <c r="D2071" s="7">
        <f>VLOOKUP($A2071,'Medical Examinations'!$A$1:$P$2336,3,FALSE)</f>
        <v>4.75</v>
      </c>
      <c r="E2071" s="7" t="str">
        <f>VLOOKUP($A2071,'Medical Examinations'!$A$1:$P$2336,13,FALSE)</f>
        <v>No</v>
      </c>
      <c r="F2071" s="7" t="str">
        <f>VLOOKUP($A2071,'Medical Examinations'!$A$1:$P$2336,5,FALSE)</f>
        <v>No</v>
      </c>
      <c r="G2071" s="7" t="str">
        <f>VLOOKUP($A2071,'Medical Examinations'!$A$1:$P$2336,6,FALSE)</f>
        <v>No</v>
      </c>
      <c r="H2071" s="7" t="str">
        <f>VLOOKUP($A2071,'Medical Examinations'!$A$1:$P$2336,12,FALSE)</f>
        <v>0</v>
      </c>
      <c r="I2071" s="7" t="str">
        <f>VLOOKUP($A2071,'Medical Examinations'!$A$1:$P$2336,14,FALSE)</f>
        <v>No</v>
      </c>
      <c r="J2071" s="7" t="str">
        <f>VLOOKUP($A2071,'Medical Examinations'!$A$1:$P$2336,15,FALSE)</f>
        <v>Underweight</v>
      </c>
      <c r="K2071" s="7" t="str">
        <f>VLOOKUP($A2071,'Medical Examinations'!$A$1:$P$2336,16,FALSE)</f>
        <v>Normal</v>
      </c>
      <c r="L2071" s="12">
        <f>VLOOKUP($A2071,'Hospitalisation Details'!$A$1:$U$2344,18,FALSE)</f>
        <v>33147</v>
      </c>
      <c r="M2071" s="21">
        <f>VLOOKUP($A2071,'Hospitalisation Details'!$A$1:$U$2344,21,FALSE)</f>
        <v>2540.39</v>
      </c>
      <c r="N2071" s="9" t="str">
        <f>VLOOKUP($A2071,'Hospitalisation Details'!$A$1:$U$2344,14,FALSE)</f>
        <v>tier - 2</v>
      </c>
      <c r="O2071" s="9" t="str">
        <f>VLOOKUP($A2071,'Hospitalisation Details'!$A$1:$U$2344,15,FALSE)</f>
        <v>tier - 2</v>
      </c>
      <c r="P2071" s="9" t="str">
        <f>VLOOKUP($A2071,'Hospitalisation Details'!$A$1:$U$2344,16,FALSE)</f>
        <v>R1013</v>
      </c>
      <c r="Q2071" s="9">
        <f>VLOOKUP($A2071,'Hospitalisation Details'!$A$1:$U$2344,20,FALSE)</f>
        <v>32</v>
      </c>
    </row>
    <row r="2072" spans="1:17" ht="15.75" x14ac:dyDescent="0.25">
      <c r="A2072" s="10" t="s">
        <v>295</v>
      </c>
      <c r="B2072" s="7" t="str">
        <f>VLOOKUP($A2072,'Customer Names'!$A$1:$E$2336,4,FALSE)</f>
        <v xml:space="preserve">  Anthony S</v>
      </c>
      <c r="C2072" s="7">
        <f>VLOOKUP($A2072,'Medical Examinations'!$A$1:$P$2336,2,FALSE)</f>
        <v>35.625</v>
      </c>
      <c r="D2072" s="7">
        <f>VLOOKUP($A2072,'Medical Examinations'!$A$1:$P$2336,3,FALSE)</f>
        <v>4.68</v>
      </c>
      <c r="E2072" s="7" t="str">
        <f>VLOOKUP($A2072,'Medical Examinations'!$A$1:$P$2336,13,FALSE)</f>
        <v>Yes</v>
      </c>
      <c r="F2072" s="7" t="str">
        <f>VLOOKUP($A2072,'Medical Examinations'!$A$1:$P$2336,5,FALSE)</f>
        <v>No</v>
      </c>
      <c r="G2072" s="7" t="str">
        <f>VLOOKUP($A2072,'Medical Examinations'!$A$1:$P$2336,6,FALSE)</f>
        <v>Yes</v>
      </c>
      <c r="H2072" s="7">
        <f>VLOOKUP($A2072,'Medical Examinations'!$A$1:$P$2336,12,FALSE)</f>
        <v>1</v>
      </c>
      <c r="I2072" s="7" t="str">
        <f>VLOOKUP($A2072,'Medical Examinations'!$A$1:$P$2336,14,FALSE)</f>
        <v>No</v>
      </c>
      <c r="J2072" s="7" t="str">
        <f>VLOOKUP($A2072,'Medical Examinations'!$A$1:$P$2336,15,FALSE)</f>
        <v>Obesity</v>
      </c>
      <c r="K2072" s="7" t="str">
        <f>VLOOKUP($A2072,'Medical Examinations'!$A$1:$P$2336,16,FALSE)</f>
        <v>Normal</v>
      </c>
      <c r="L2072" s="12">
        <f>VLOOKUP($A2072,'Hospitalisation Details'!$A$1:$U$2344,18,FALSE)</f>
        <v>35639</v>
      </c>
      <c r="M2072" s="21">
        <f>VLOOKUP($A2072,'Hospitalisation Details'!$A$1:$U$2344,21,FALSE)</f>
        <v>2534.39</v>
      </c>
      <c r="N2072" s="9" t="str">
        <f>VLOOKUP($A2072,'Hospitalisation Details'!$A$1:$U$2344,14,FALSE)</f>
        <v>tier - 3</v>
      </c>
      <c r="O2072" s="9" t="str">
        <f>VLOOKUP($A2072,'Hospitalisation Details'!$A$1:$U$2344,15,FALSE)</f>
        <v>tier - 3</v>
      </c>
      <c r="P2072" s="9" t="str">
        <f>VLOOKUP($A2072,'Hospitalisation Details'!$A$1:$U$2344,16,FALSE)</f>
        <v>R1012</v>
      </c>
      <c r="Q2072" s="9">
        <f>VLOOKUP($A2072,'Hospitalisation Details'!$A$1:$U$2344,20,FALSE)</f>
        <v>25</v>
      </c>
    </row>
    <row r="2073" spans="1:17" ht="15.75" x14ac:dyDescent="0.25">
      <c r="A2073" s="10" t="s">
        <v>294</v>
      </c>
      <c r="B2073" s="7" t="str">
        <f>VLOOKUP($A2073,'Customer Names'!$A$1:$E$2336,4,FALSE)</f>
        <v xml:space="preserve">  Elisabetta</v>
      </c>
      <c r="C2073" s="7">
        <f>VLOOKUP($A2073,'Medical Examinations'!$A$1:$P$2336,2,FALSE)</f>
        <v>20.234999999999999</v>
      </c>
      <c r="D2073" s="7">
        <f>VLOOKUP($A2073,'Medical Examinations'!$A$1:$P$2336,3,FALSE)</f>
        <v>6.17</v>
      </c>
      <c r="E2073" s="7" t="str">
        <f>VLOOKUP($A2073,'Medical Examinations'!$A$1:$P$2336,13,FALSE)</f>
        <v>Yes</v>
      </c>
      <c r="F2073" s="7" t="str">
        <f>VLOOKUP($A2073,'Medical Examinations'!$A$1:$P$2336,5,FALSE)</f>
        <v>yes</v>
      </c>
      <c r="G2073" s="7" t="str">
        <f>VLOOKUP($A2073,'Medical Examinations'!$A$1:$P$2336,6,FALSE)</f>
        <v>No</v>
      </c>
      <c r="H2073" s="7">
        <f>VLOOKUP($A2073,'Medical Examinations'!$A$1:$P$2336,12,FALSE)</f>
        <v>2</v>
      </c>
      <c r="I2073" s="7" t="str">
        <f>VLOOKUP($A2073,'Medical Examinations'!$A$1:$P$2336,14,FALSE)</f>
        <v>No</v>
      </c>
      <c r="J2073" s="7" t="str">
        <f>VLOOKUP($A2073,'Medical Examinations'!$A$1:$P$2336,15,FALSE)</f>
        <v>Normal weight</v>
      </c>
      <c r="K2073" s="7" t="str">
        <f>VLOOKUP($A2073,'Medical Examinations'!$A$1:$P$2336,16,FALSE)</f>
        <v>Prediabetes</v>
      </c>
      <c r="L2073" s="12">
        <f>VLOOKUP($A2073,'Hospitalisation Details'!$A$1:$U$2344,18,FALSE)</f>
        <v>36763</v>
      </c>
      <c r="M2073" s="21">
        <f>VLOOKUP($A2073,'Hospitalisation Details'!$A$1:$U$2344,21,FALSE)</f>
        <v>2527.8200000000002</v>
      </c>
      <c r="N2073" s="9" t="str">
        <f>VLOOKUP($A2073,'Hospitalisation Details'!$A$1:$U$2344,14,FALSE)</f>
        <v>tier - 2</v>
      </c>
      <c r="O2073" s="9" t="str">
        <f>VLOOKUP($A2073,'Hospitalisation Details'!$A$1:$U$2344,15,FALSE)</f>
        <v>tier - 3</v>
      </c>
      <c r="P2073" s="9" t="str">
        <f>VLOOKUP($A2073,'Hospitalisation Details'!$A$1:$U$2344,16,FALSE)</f>
        <v>R1012</v>
      </c>
      <c r="Q2073" s="9">
        <f>VLOOKUP($A2073,'Hospitalisation Details'!$A$1:$U$2344,20,FALSE)</f>
        <v>22</v>
      </c>
    </row>
    <row r="2074" spans="1:17" ht="15.75" x14ac:dyDescent="0.25">
      <c r="A2074" s="10" t="s">
        <v>293</v>
      </c>
      <c r="B2074" s="7" t="str">
        <f>VLOOKUP($A2074,'Customer Names'!$A$1:$E$2336,4,FALSE)</f>
        <v xml:space="preserve">  Trevor N</v>
      </c>
      <c r="C2074" s="7">
        <f>VLOOKUP($A2074,'Medical Examinations'!$A$1:$P$2336,2,FALSE)</f>
        <v>27.55</v>
      </c>
      <c r="D2074" s="7">
        <f>VLOOKUP($A2074,'Medical Examinations'!$A$1:$P$2336,3,FALSE)</f>
        <v>4.5599999999999996</v>
      </c>
      <c r="E2074" s="7" t="str">
        <f>VLOOKUP($A2074,'Medical Examinations'!$A$1:$P$2336,13,FALSE)</f>
        <v>Yes</v>
      </c>
      <c r="F2074" s="7" t="str">
        <f>VLOOKUP($A2074,'Medical Examinations'!$A$1:$P$2336,5,FALSE)</f>
        <v>No</v>
      </c>
      <c r="G2074" s="7" t="str">
        <f>VLOOKUP($A2074,'Medical Examinations'!$A$1:$P$2336,6,FALSE)</f>
        <v>Yes</v>
      </c>
      <c r="H2074" s="7">
        <f>VLOOKUP($A2074,'Medical Examinations'!$A$1:$P$2336,12,FALSE)</f>
        <v>1</v>
      </c>
      <c r="I2074" s="7" t="str">
        <f>VLOOKUP($A2074,'Medical Examinations'!$A$1:$P$2336,14,FALSE)</f>
        <v>No</v>
      </c>
      <c r="J2074" s="7" t="str">
        <f>VLOOKUP($A2074,'Medical Examinations'!$A$1:$P$2336,15,FALSE)</f>
        <v>Over weight</v>
      </c>
      <c r="K2074" s="7" t="str">
        <f>VLOOKUP($A2074,'Medical Examinations'!$A$1:$P$2336,16,FALSE)</f>
        <v>Normal</v>
      </c>
      <c r="L2074" s="12">
        <f>VLOOKUP($A2074,'Hospitalisation Details'!$A$1:$U$2344,18,FALSE)</f>
        <v>35736</v>
      </c>
      <c r="M2074" s="21">
        <f>VLOOKUP($A2074,'Hospitalisation Details'!$A$1:$U$2344,21,FALSE)</f>
        <v>2523.17</v>
      </c>
      <c r="N2074" s="9" t="str">
        <f>VLOOKUP($A2074,'Hospitalisation Details'!$A$1:$U$2344,14,FALSE)</f>
        <v>tier - 3</v>
      </c>
      <c r="O2074" s="9" t="str">
        <f>VLOOKUP($A2074,'Hospitalisation Details'!$A$1:$U$2344,15,FALSE)</f>
        <v>tier - 1</v>
      </c>
      <c r="P2074" s="9" t="str">
        <f>VLOOKUP($A2074,'Hospitalisation Details'!$A$1:$U$2344,16,FALSE)</f>
        <v>R1012</v>
      </c>
      <c r="Q2074" s="9">
        <f>VLOOKUP($A2074,'Hospitalisation Details'!$A$1:$U$2344,20,FALSE)</f>
        <v>25</v>
      </c>
    </row>
    <row r="2075" spans="1:17" ht="15.75" x14ac:dyDescent="0.25">
      <c r="A2075" s="10" t="s">
        <v>292</v>
      </c>
      <c r="B2075" s="7" t="str">
        <f>VLOOKUP($A2075,'Customer Names'!$A$1:$E$2336,4,FALSE)</f>
        <v xml:space="preserve">  Nancy</v>
      </c>
      <c r="C2075" s="7">
        <f>VLOOKUP($A2075,'Medical Examinations'!$A$1:$P$2336,2,FALSE)</f>
        <v>17.97</v>
      </c>
      <c r="D2075" s="7">
        <f>VLOOKUP($A2075,'Medical Examinations'!$A$1:$P$2336,3,FALSE)</f>
        <v>6.3</v>
      </c>
      <c r="E2075" s="7" t="str">
        <f>VLOOKUP($A2075,'Medical Examinations'!$A$1:$P$2336,13,FALSE)</f>
        <v>No</v>
      </c>
      <c r="F2075" s="7" t="str">
        <f>VLOOKUP($A2075,'Medical Examinations'!$A$1:$P$2336,5,FALSE)</f>
        <v>No</v>
      </c>
      <c r="G2075" s="7" t="str">
        <f>VLOOKUP($A2075,'Medical Examinations'!$A$1:$P$2336,6,FALSE)</f>
        <v>No</v>
      </c>
      <c r="H2075" s="7" t="str">
        <f>VLOOKUP($A2075,'Medical Examinations'!$A$1:$P$2336,12,FALSE)</f>
        <v>0</v>
      </c>
      <c r="I2075" s="7" t="str">
        <f>VLOOKUP($A2075,'Medical Examinations'!$A$1:$P$2336,14,FALSE)</f>
        <v>No</v>
      </c>
      <c r="J2075" s="7" t="str">
        <f>VLOOKUP($A2075,'Medical Examinations'!$A$1:$P$2336,15,FALSE)</f>
        <v>Underweight</v>
      </c>
      <c r="K2075" s="7" t="str">
        <f>VLOOKUP($A2075,'Medical Examinations'!$A$1:$P$2336,16,FALSE)</f>
        <v>Prediabetes</v>
      </c>
      <c r="L2075" s="12">
        <f>VLOOKUP($A2075,'Hospitalisation Details'!$A$1:$U$2344,18,FALSE)</f>
        <v>33455</v>
      </c>
      <c r="M2075" s="21">
        <f>VLOOKUP($A2075,'Hospitalisation Details'!$A$1:$U$2344,21,FALSE)</f>
        <v>2510.79</v>
      </c>
      <c r="N2075" s="9" t="str">
        <f>VLOOKUP($A2075,'Hospitalisation Details'!$A$1:$U$2344,14,FALSE)</f>
        <v>tier - 2</v>
      </c>
      <c r="O2075" s="9" t="str">
        <f>VLOOKUP($A2075,'Hospitalisation Details'!$A$1:$U$2344,15,FALSE)</f>
        <v>tier - 1</v>
      </c>
      <c r="P2075" s="9" t="str">
        <f>VLOOKUP($A2075,'Hospitalisation Details'!$A$1:$U$2344,16,FALSE)</f>
        <v>R1013</v>
      </c>
      <c r="Q2075" s="9">
        <f>VLOOKUP($A2075,'Hospitalisation Details'!$A$1:$U$2344,20,FALSE)</f>
        <v>31</v>
      </c>
    </row>
    <row r="2076" spans="1:17" ht="15.75" x14ac:dyDescent="0.25">
      <c r="A2076" s="10" t="s">
        <v>291</v>
      </c>
      <c r="B2076" s="7" t="str">
        <f>VLOOKUP($A2076,'Customer Names'!$A$1:$E$2336,4,FALSE)</f>
        <v xml:space="preserve">  Allison R</v>
      </c>
      <c r="C2076" s="7">
        <f>VLOOKUP($A2076,'Medical Examinations'!$A$1:$P$2336,2,FALSE)</f>
        <v>29.98</v>
      </c>
      <c r="D2076" s="7">
        <f>VLOOKUP($A2076,'Medical Examinations'!$A$1:$P$2336,3,FALSE)</f>
        <v>6.03</v>
      </c>
      <c r="E2076" s="7" t="str">
        <f>VLOOKUP($A2076,'Medical Examinations'!$A$1:$P$2336,13,FALSE)</f>
        <v>No</v>
      </c>
      <c r="F2076" s="7" t="str">
        <f>VLOOKUP($A2076,'Medical Examinations'!$A$1:$P$2336,5,FALSE)</f>
        <v>yes</v>
      </c>
      <c r="G2076" s="7" t="str">
        <f>VLOOKUP($A2076,'Medical Examinations'!$A$1:$P$2336,6,FALSE)</f>
        <v>No</v>
      </c>
      <c r="H2076" s="7">
        <f>VLOOKUP($A2076,'Medical Examinations'!$A$1:$P$2336,12,FALSE)</f>
        <v>1</v>
      </c>
      <c r="I2076" s="7" t="str">
        <f>VLOOKUP($A2076,'Medical Examinations'!$A$1:$P$2336,14,FALSE)</f>
        <v>No</v>
      </c>
      <c r="J2076" s="7" t="str">
        <f>VLOOKUP($A2076,'Medical Examinations'!$A$1:$P$2336,15,FALSE)</f>
        <v>Over weight</v>
      </c>
      <c r="K2076" s="7" t="str">
        <f>VLOOKUP($A2076,'Medical Examinations'!$A$1:$P$2336,16,FALSE)</f>
        <v>Prediabetes</v>
      </c>
      <c r="L2076" s="12">
        <f>VLOOKUP($A2076,'Hospitalisation Details'!$A$1:$U$2344,18,FALSE)</f>
        <v>38236</v>
      </c>
      <c r="M2076" s="21">
        <f>VLOOKUP($A2076,'Hospitalisation Details'!$A$1:$U$2344,21,FALSE)</f>
        <v>2500.9299999999998</v>
      </c>
      <c r="N2076" s="9" t="str">
        <f>VLOOKUP($A2076,'Hospitalisation Details'!$A$1:$U$2344,14,FALSE)</f>
        <v>tier - 2</v>
      </c>
      <c r="O2076" s="9" t="str">
        <f>VLOOKUP($A2076,'Hospitalisation Details'!$A$1:$U$2344,15,FALSE)</f>
        <v>tier - 2</v>
      </c>
      <c r="P2076" s="9" t="str">
        <f>VLOOKUP($A2076,'Hospitalisation Details'!$A$1:$U$2344,16,FALSE)</f>
        <v>R1012</v>
      </c>
      <c r="Q2076" s="9">
        <f>VLOOKUP($A2076,'Hospitalisation Details'!$A$1:$U$2344,20,FALSE)</f>
        <v>18</v>
      </c>
    </row>
    <row r="2077" spans="1:17" ht="15.75" x14ac:dyDescent="0.25">
      <c r="A2077" s="10" t="s">
        <v>290</v>
      </c>
      <c r="B2077" s="7" t="str">
        <f>VLOOKUP($A2077,'Customer Names'!$A$1:$E$2336,4,FALSE)</f>
        <v xml:space="preserve">  Robert J</v>
      </c>
      <c r="C2077" s="7">
        <f>VLOOKUP($A2077,'Medical Examinations'!$A$1:$P$2336,2,FALSE)</f>
        <v>33.659999999999997</v>
      </c>
      <c r="D2077" s="7">
        <f>VLOOKUP($A2077,'Medical Examinations'!$A$1:$P$2336,3,FALSE)</f>
        <v>4.2</v>
      </c>
      <c r="E2077" s="7" t="str">
        <f>VLOOKUP($A2077,'Medical Examinations'!$A$1:$P$2336,13,FALSE)</f>
        <v>Yes</v>
      </c>
      <c r="F2077" s="7" t="str">
        <f>VLOOKUP($A2077,'Medical Examinations'!$A$1:$P$2336,5,FALSE)</f>
        <v>No</v>
      </c>
      <c r="G2077" s="7" t="str">
        <f>VLOOKUP($A2077,'Medical Examinations'!$A$1:$P$2336,6,FALSE)</f>
        <v>No</v>
      </c>
      <c r="H2077" s="7">
        <f>VLOOKUP($A2077,'Medical Examinations'!$A$1:$P$2336,12,FALSE)</f>
        <v>1</v>
      </c>
      <c r="I2077" s="7" t="str">
        <f>VLOOKUP($A2077,'Medical Examinations'!$A$1:$P$2336,14,FALSE)</f>
        <v>No</v>
      </c>
      <c r="J2077" s="7" t="str">
        <f>VLOOKUP($A2077,'Medical Examinations'!$A$1:$P$2336,15,FALSE)</f>
        <v>Obesity</v>
      </c>
      <c r="K2077" s="7" t="str">
        <f>VLOOKUP($A2077,'Medical Examinations'!$A$1:$P$2336,16,FALSE)</f>
        <v>Normal</v>
      </c>
      <c r="L2077" s="12">
        <f>VLOOKUP($A2077,'Hospitalisation Details'!$A$1:$U$2344,18,FALSE)</f>
        <v>34987</v>
      </c>
      <c r="M2077" s="21">
        <f>VLOOKUP($A2077,'Hospitalisation Details'!$A$1:$U$2344,21,FALSE)</f>
        <v>2498.41</v>
      </c>
      <c r="N2077" s="9" t="str">
        <f>VLOOKUP($A2077,'Hospitalisation Details'!$A$1:$U$2344,14,FALSE)</f>
        <v>tier - 3</v>
      </c>
      <c r="O2077" s="9" t="str">
        <f>VLOOKUP($A2077,'Hospitalisation Details'!$A$1:$U$2344,15,FALSE)</f>
        <v>tier - 3</v>
      </c>
      <c r="P2077" s="9" t="str">
        <f>VLOOKUP($A2077,'Hospitalisation Details'!$A$1:$U$2344,16,FALSE)</f>
        <v>R1013</v>
      </c>
      <c r="Q2077" s="9">
        <f>VLOOKUP($A2077,'Hospitalisation Details'!$A$1:$U$2344,20,FALSE)</f>
        <v>27</v>
      </c>
    </row>
    <row r="2078" spans="1:17" ht="15.75" x14ac:dyDescent="0.25">
      <c r="A2078" s="10" t="s">
        <v>289</v>
      </c>
      <c r="B2078" s="7" t="str">
        <f>VLOOKUP($A2078,'Customer Names'!$A$1:$E$2336,4,FALSE)</f>
        <v xml:space="preserve">  Nicholas</v>
      </c>
      <c r="C2078" s="7">
        <f>VLOOKUP($A2078,'Medical Examinations'!$A$1:$P$2336,2,FALSE)</f>
        <v>32.67</v>
      </c>
      <c r="D2078" s="7">
        <f>VLOOKUP($A2078,'Medical Examinations'!$A$1:$P$2336,3,FALSE)</f>
        <v>5.61</v>
      </c>
      <c r="E2078" s="7" t="str">
        <f>VLOOKUP($A2078,'Medical Examinations'!$A$1:$P$2336,13,FALSE)</f>
        <v>Yes</v>
      </c>
      <c r="F2078" s="7" t="str">
        <f>VLOOKUP($A2078,'Medical Examinations'!$A$1:$P$2336,5,FALSE)</f>
        <v>No</v>
      </c>
      <c r="G2078" s="7" t="str">
        <f>VLOOKUP($A2078,'Medical Examinations'!$A$1:$P$2336,6,FALSE)</f>
        <v>No</v>
      </c>
      <c r="H2078" s="7">
        <f>VLOOKUP($A2078,'Medical Examinations'!$A$1:$P$2336,12,FALSE)</f>
        <v>1</v>
      </c>
      <c r="I2078" s="7" t="str">
        <f>VLOOKUP($A2078,'Medical Examinations'!$A$1:$P$2336,14,FALSE)</f>
        <v>No</v>
      </c>
      <c r="J2078" s="7" t="str">
        <f>VLOOKUP($A2078,'Medical Examinations'!$A$1:$P$2336,15,FALSE)</f>
        <v>Obesity</v>
      </c>
      <c r="K2078" s="7" t="str">
        <f>VLOOKUP($A2078,'Medical Examinations'!$A$1:$P$2336,16,FALSE)</f>
        <v>Normal</v>
      </c>
      <c r="L2078" s="12">
        <f>VLOOKUP($A2078,'Hospitalisation Details'!$A$1:$U$2344,18,FALSE)</f>
        <v>34889</v>
      </c>
      <c r="M2078" s="21">
        <f>VLOOKUP($A2078,'Hospitalisation Details'!$A$1:$U$2344,21,FALSE)</f>
        <v>2497.04</v>
      </c>
      <c r="N2078" s="9" t="str">
        <f>VLOOKUP($A2078,'Hospitalisation Details'!$A$1:$U$2344,14,FALSE)</f>
        <v>tier - 3</v>
      </c>
      <c r="O2078" s="9" t="str">
        <f>VLOOKUP($A2078,'Hospitalisation Details'!$A$1:$U$2344,15,FALSE)</f>
        <v>tier - 3</v>
      </c>
      <c r="P2078" s="9" t="str">
        <f>VLOOKUP($A2078,'Hospitalisation Details'!$A$1:$U$2344,16,FALSE)</f>
        <v>R1013</v>
      </c>
      <c r="Q2078" s="9">
        <f>VLOOKUP($A2078,'Hospitalisation Details'!$A$1:$U$2344,20,FALSE)</f>
        <v>27</v>
      </c>
    </row>
    <row r="2079" spans="1:17" ht="15.75" x14ac:dyDescent="0.25">
      <c r="A2079" s="10" t="s">
        <v>288</v>
      </c>
      <c r="B2079" s="7" t="str">
        <f>VLOOKUP($A2079,'Customer Names'!$A$1:$E$2336,4,FALSE)</f>
        <v xml:space="preserve">  Kevin L</v>
      </c>
      <c r="C2079" s="7">
        <f>VLOOKUP($A2079,'Medical Examinations'!$A$1:$P$2336,2,FALSE)</f>
        <v>30.5</v>
      </c>
      <c r="D2079" s="7">
        <f>VLOOKUP($A2079,'Medical Examinations'!$A$1:$P$2336,3,FALSE)</f>
        <v>5.88</v>
      </c>
      <c r="E2079" s="7" t="str">
        <f>VLOOKUP($A2079,'Medical Examinations'!$A$1:$P$2336,13,FALSE)</f>
        <v>Yes</v>
      </c>
      <c r="F2079" s="7" t="str">
        <f>VLOOKUP($A2079,'Medical Examinations'!$A$1:$P$2336,5,FALSE)</f>
        <v>No</v>
      </c>
      <c r="G2079" s="7" t="str">
        <f>VLOOKUP($A2079,'Medical Examinations'!$A$1:$P$2336,6,FALSE)</f>
        <v>No</v>
      </c>
      <c r="H2079" s="7">
        <f>VLOOKUP($A2079,'Medical Examinations'!$A$1:$P$2336,12,FALSE)</f>
        <v>1</v>
      </c>
      <c r="I2079" s="7" t="str">
        <f>VLOOKUP($A2079,'Medical Examinations'!$A$1:$P$2336,14,FALSE)</f>
        <v>No</v>
      </c>
      <c r="J2079" s="7" t="str">
        <f>VLOOKUP($A2079,'Medical Examinations'!$A$1:$P$2336,15,FALSE)</f>
        <v>Obesity</v>
      </c>
      <c r="K2079" s="7" t="str">
        <f>VLOOKUP($A2079,'Medical Examinations'!$A$1:$P$2336,16,FALSE)</f>
        <v>Prediabetes</v>
      </c>
      <c r="L2079" s="12">
        <f>VLOOKUP($A2079,'Hospitalisation Details'!$A$1:$U$2344,18,FALSE)</f>
        <v>34986</v>
      </c>
      <c r="M2079" s="21">
        <f>VLOOKUP($A2079,'Hospitalisation Details'!$A$1:$U$2344,21,FALSE)</f>
        <v>2494.02</v>
      </c>
      <c r="N2079" s="9" t="str">
        <f>VLOOKUP($A2079,'Hospitalisation Details'!$A$1:$U$2344,14,FALSE)</f>
        <v>tier - 3</v>
      </c>
      <c r="O2079" s="9" t="str">
        <f>VLOOKUP($A2079,'Hospitalisation Details'!$A$1:$U$2344,15,FALSE)</f>
        <v>tier - 1</v>
      </c>
      <c r="P2079" s="9" t="str">
        <f>VLOOKUP($A2079,'Hospitalisation Details'!$A$1:$U$2344,16,FALSE)</f>
        <v>R1011</v>
      </c>
      <c r="Q2079" s="9">
        <f>VLOOKUP($A2079,'Hospitalisation Details'!$A$1:$U$2344,20,FALSE)</f>
        <v>27</v>
      </c>
    </row>
    <row r="2080" spans="1:17" ht="15.75" x14ac:dyDescent="0.25">
      <c r="A2080" s="10" t="s">
        <v>287</v>
      </c>
      <c r="B2080" s="7" t="str">
        <f>VLOOKUP($A2080,'Customer Names'!$A$1:$E$2336,4,FALSE)</f>
        <v xml:space="preserve">  Bryan</v>
      </c>
      <c r="C2080" s="7">
        <f>VLOOKUP($A2080,'Medical Examinations'!$A$1:$P$2336,2,FALSE)</f>
        <v>23.1</v>
      </c>
      <c r="D2080" s="7">
        <f>VLOOKUP($A2080,'Medical Examinations'!$A$1:$P$2336,3,FALSE)</f>
        <v>5.92</v>
      </c>
      <c r="E2080" s="7" t="str">
        <f>VLOOKUP($A2080,'Medical Examinations'!$A$1:$P$2336,13,FALSE)</f>
        <v>Yes</v>
      </c>
      <c r="F2080" s="7" t="str">
        <f>VLOOKUP($A2080,'Medical Examinations'!$A$1:$P$2336,5,FALSE)</f>
        <v>No</v>
      </c>
      <c r="G2080" s="7" t="str">
        <f>VLOOKUP($A2080,'Medical Examinations'!$A$1:$P$2336,6,FALSE)</f>
        <v>No</v>
      </c>
      <c r="H2080" s="7">
        <f>VLOOKUP($A2080,'Medical Examinations'!$A$1:$P$2336,12,FALSE)</f>
        <v>1</v>
      </c>
      <c r="I2080" s="7" t="str">
        <f>VLOOKUP($A2080,'Medical Examinations'!$A$1:$P$2336,14,FALSE)</f>
        <v>No</v>
      </c>
      <c r="J2080" s="7" t="str">
        <f>VLOOKUP($A2080,'Medical Examinations'!$A$1:$P$2336,15,FALSE)</f>
        <v>Normal weight</v>
      </c>
      <c r="K2080" s="7" t="str">
        <f>VLOOKUP($A2080,'Medical Examinations'!$A$1:$P$2336,16,FALSE)</f>
        <v>Prediabetes</v>
      </c>
      <c r="L2080" s="12">
        <f>VLOOKUP($A2080,'Hospitalisation Details'!$A$1:$U$2344,18,FALSE)</f>
        <v>35009</v>
      </c>
      <c r="M2080" s="21">
        <f>VLOOKUP($A2080,'Hospitalisation Details'!$A$1:$U$2344,21,FALSE)</f>
        <v>2483.7399999999998</v>
      </c>
      <c r="N2080" s="9" t="str">
        <f>VLOOKUP($A2080,'Hospitalisation Details'!$A$1:$U$2344,14,FALSE)</f>
        <v>tier - 3</v>
      </c>
      <c r="O2080" s="9" t="str">
        <f>VLOOKUP($A2080,'Hospitalisation Details'!$A$1:$U$2344,15,FALSE)</f>
        <v>tier - 2</v>
      </c>
      <c r="P2080" s="9" t="str">
        <f>VLOOKUP($A2080,'Hospitalisation Details'!$A$1:$U$2344,16,FALSE)</f>
        <v>R1013</v>
      </c>
      <c r="Q2080" s="9">
        <f>VLOOKUP($A2080,'Hospitalisation Details'!$A$1:$U$2344,20,FALSE)</f>
        <v>27</v>
      </c>
    </row>
    <row r="2081" spans="1:17" ht="15.75" x14ac:dyDescent="0.25">
      <c r="A2081" s="10" t="s">
        <v>286</v>
      </c>
      <c r="B2081" s="7" t="str">
        <f>VLOOKUP($A2081,'Customer Names'!$A$1:$E$2336,4,FALSE)</f>
        <v xml:space="preserve">  Janae N</v>
      </c>
      <c r="C2081" s="7">
        <f>VLOOKUP($A2081,'Medical Examinations'!$A$1:$P$2336,2,FALSE)</f>
        <v>39.49</v>
      </c>
      <c r="D2081" s="7">
        <f>VLOOKUP($A2081,'Medical Examinations'!$A$1:$P$2336,3,FALSE)</f>
        <v>4.8099999999999996</v>
      </c>
      <c r="E2081" s="7" t="str">
        <f>VLOOKUP($A2081,'Medical Examinations'!$A$1:$P$2336,13,FALSE)</f>
        <v>No</v>
      </c>
      <c r="F2081" s="7" t="str">
        <f>VLOOKUP($A2081,'Medical Examinations'!$A$1:$P$2336,5,FALSE)</f>
        <v>No</v>
      </c>
      <c r="G2081" s="7" t="str">
        <f>VLOOKUP($A2081,'Medical Examinations'!$A$1:$P$2336,6,FALSE)</f>
        <v>No</v>
      </c>
      <c r="H2081" s="7">
        <f>VLOOKUP($A2081,'Medical Examinations'!$A$1:$P$2336,12,FALSE)</f>
        <v>1</v>
      </c>
      <c r="I2081" s="7" t="str">
        <f>VLOOKUP($A2081,'Medical Examinations'!$A$1:$P$2336,14,FALSE)</f>
        <v>No</v>
      </c>
      <c r="J2081" s="7" t="str">
        <f>VLOOKUP($A2081,'Medical Examinations'!$A$1:$P$2336,15,FALSE)</f>
        <v>Obesity</v>
      </c>
      <c r="K2081" s="7" t="str">
        <f>VLOOKUP($A2081,'Medical Examinations'!$A$1:$P$2336,16,FALSE)</f>
        <v>Normal</v>
      </c>
      <c r="L2081" s="12">
        <f>VLOOKUP($A2081,'Hospitalisation Details'!$A$1:$U$2344,18,FALSE)</f>
        <v>35966</v>
      </c>
      <c r="M2081" s="21">
        <f>VLOOKUP($A2081,'Hospitalisation Details'!$A$1:$U$2344,21,FALSE)</f>
        <v>2480.98</v>
      </c>
      <c r="N2081" s="9" t="str">
        <f>VLOOKUP($A2081,'Hospitalisation Details'!$A$1:$U$2344,14,FALSE)</f>
        <v>tier - 2</v>
      </c>
      <c r="O2081" s="9" t="str">
        <f>VLOOKUP($A2081,'Hospitalisation Details'!$A$1:$U$2344,15,FALSE)</f>
        <v>tier - 2</v>
      </c>
      <c r="P2081" s="9" t="str">
        <f>VLOOKUP($A2081,'Hospitalisation Details'!$A$1:$U$2344,16,FALSE)</f>
        <v>R1013</v>
      </c>
      <c r="Q2081" s="9">
        <f>VLOOKUP($A2081,'Hospitalisation Details'!$A$1:$U$2344,20,FALSE)</f>
        <v>24</v>
      </c>
    </row>
    <row r="2082" spans="1:17" ht="15.75" x14ac:dyDescent="0.25">
      <c r="A2082" s="10" t="s">
        <v>285</v>
      </c>
      <c r="B2082" s="7" t="str">
        <f>VLOOKUP($A2082,'Customer Names'!$A$1:$E$2336,4,FALSE)</f>
        <v xml:space="preserve">  Audrey</v>
      </c>
      <c r="C2082" s="7">
        <f>VLOOKUP($A2082,'Medical Examinations'!$A$1:$P$2336,2,FALSE)</f>
        <v>33.99</v>
      </c>
      <c r="D2082" s="7">
        <f>VLOOKUP($A2082,'Medical Examinations'!$A$1:$P$2336,3,FALSE)</f>
        <v>4.55</v>
      </c>
      <c r="E2082" s="7" t="str">
        <f>VLOOKUP($A2082,'Medical Examinations'!$A$1:$P$2336,13,FALSE)</f>
        <v>No</v>
      </c>
      <c r="F2082" s="7" t="str">
        <f>VLOOKUP($A2082,'Medical Examinations'!$A$1:$P$2336,5,FALSE)</f>
        <v>No</v>
      </c>
      <c r="G2082" s="7" t="str">
        <f>VLOOKUP($A2082,'Medical Examinations'!$A$1:$P$2336,6,FALSE)</f>
        <v>No</v>
      </c>
      <c r="H2082" s="7">
        <f>VLOOKUP($A2082,'Medical Examinations'!$A$1:$P$2336,12,FALSE)</f>
        <v>1</v>
      </c>
      <c r="I2082" s="7" t="str">
        <f>VLOOKUP($A2082,'Medical Examinations'!$A$1:$P$2336,14,FALSE)</f>
        <v>No</v>
      </c>
      <c r="J2082" s="7" t="str">
        <f>VLOOKUP($A2082,'Medical Examinations'!$A$1:$P$2336,15,FALSE)</f>
        <v>Obesity</v>
      </c>
      <c r="K2082" s="7" t="str">
        <f>VLOOKUP($A2082,'Medical Examinations'!$A$1:$P$2336,16,FALSE)</f>
        <v>Normal</v>
      </c>
      <c r="L2082" s="12">
        <f>VLOOKUP($A2082,'Hospitalisation Details'!$A$1:$U$2344,18,FALSE)</f>
        <v>35978</v>
      </c>
      <c r="M2082" s="21">
        <f>VLOOKUP($A2082,'Hospitalisation Details'!$A$1:$U$2344,21,FALSE)</f>
        <v>2473.33</v>
      </c>
      <c r="N2082" s="9" t="str">
        <f>VLOOKUP($A2082,'Hospitalisation Details'!$A$1:$U$2344,14,FALSE)</f>
        <v>tier - 2</v>
      </c>
      <c r="O2082" s="9" t="str">
        <f>VLOOKUP($A2082,'Hospitalisation Details'!$A$1:$U$2344,15,FALSE)</f>
        <v>tier - 3</v>
      </c>
      <c r="P2082" s="9" t="str">
        <f>VLOOKUP($A2082,'Hospitalisation Details'!$A$1:$U$2344,16,FALSE)</f>
        <v>R1013</v>
      </c>
      <c r="Q2082" s="9">
        <f>VLOOKUP($A2082,'Hospitalisation Details'!$A$1:$U$2344,20,FALSE)</f>
        <v>24</v>
      </c>
    </row>
    <row r="2083" spans="1:17" ht="15.75" x14ac:dyDescent="0.25">
      <c r="A2083" s="10" t="s">
        <v>284</v>
      </c>
      <c r="B2083" s="7" t="str">
        <f>VLOOKUP($A2083,'Customer Names'!$A$1:$E$2336,4,FALSE)</f>
        <v xml:space="preserve">  Laura</v>
      </c>
      <c r="C2083" s="7">
        <f>VLOOKUP($A2083,'Medical Examinations'!$A$1:$P$2336,2,FALSE)</f>
        <v>27.72</v>
      </c>
      <c r="D2083" s="7">
        <f>VLOOKUP($A2083,'Medical Examinations'!$A$1:$P$2336,3,FALSE)</f>
        <v>6.43</v>
      </c>
      <c r="E2083" s="7" t="str">
        <f>VLOOKUP($A2083,'Medical Examinations'!$A$1:$P$2336,13,FALSE)</f>
        <v>No</v>
      </c>
      <c r="F2083" s="7" t="str">
        <f>VLOOKUP($A2083,'Medical Examinations'!$A$1:$P$2336,5,FALSE)</f>
        <v>No</v>
      </c>
      <c r="G2083" s="7" t="str">
        <f>VLOOKUP($A2083,'Medical Examinations'!$A$1:$P$2336,6,FALSE)</f>
        <v>No</v>
      </c>
      <c r="H2083" s="7">
        <f>VLOOKUP($A2083,'Medical Examinations'!$A$1:$P$2336,12,FALSE)</f>
        <v>1</v>
      </c>
      <c r="I2083" s="7" t="str">
        <f>VLOOKUP($A2083,'Medical Examinations'!$A$1:$P$2336,14,FALSE)</f>
        <v>No</v>
      </c>
      <c r="J2083" s="7" t="str">
        <f>VLOOKUP($A2083,'Medical Examinations'!$A$1:$P$2336,15,FALSE)</f>
        <v>Over weight</v>
      </c>
      <c r="K2083" s="7" t="str">
        <f>VLOOKUP($A2083,'Medical Examinations'!$A$1:$P$2336,16,FALSE)</f>
        <v>Prediabetes</v>
      </c>
      <c r="L2083" s="12">
        <f>VLOOKUP($A2083,'Hospitalisation Details'!$A$1:$U$2344,18,FALSE)</f>
        <v>36024</v>
      </c>
      <c r="M2083" s="21">
        <f>VLOOKUP($A2083,'Hospitalisation Details'!$A$1:$U$2344,21,FALSE)</f>
        <v>2464.62</v>
      </c>
      <c r="N2083" s="9" t="str">
        <f>VLOOKUP($A2083,'Hospitalisation Details'!$A$1:$U$2344,14,FALSE)</f>
        <v>tier - 2</v>
      </c>
      <c r="O2083" s="9" t="str">
        <f>VLOOKUP($A2083,'Hospitalisation Details'!$A$1:$U$2344,15,FALSE)</f>
        <v>tier - 3</v>
      </c>
      <c r="P2083" s="9" t="str">
        <f>VLOOKUP($A2083,'Hospitalisation Details'!$A$1:$U$2344,16,FALSE)</f>
        <v>R1013</v>
      </c>
      <c r="Q2083" s="9">
        <f>VLOOKUP($A2083,'Hospitalisation Details'!$A$1:$U$2344,20,FALSE)</f>
        <v>24</v>
      </c>
    </row>
    <row r="2084" spans="1:17" ht="15.75" x14ac:dyDescent="0.25">
      <c r="A2084" s="10" t="s">
        <v>283</v>
      </c>
      <c r="B2084" s="7" t="str">
        <f>VLOOKUP($A2084,'Customer Names'!$A$1:$E$2336,4,FALSE)</f>
        <v xml:space="preserve">  Nicole F</v>
      </c>
      <c r="C2084" s="7">
        <f>VLOOKUP($A2084,'Medical Examinations'!$A$1:$P$2336,2,FALSE)</f>
        <v>30.59</v>
      </c>
      <c r="D2084" s="7">
        <f>VLOOKUP($A2084,'Medical Examinations'!$A$1:$P$2336,3,FALSE)</f>
        <v>11.62</v>
      </c>
      <c r="E2084" s="7" t="str">
        <f>VLOOKUP($A2084,'Medical Examinations'!$A$1:$P$2336,13,FALSE)</f>
        <v>No</v>
      </c>
      <c r="F2084" s="7" t="str">
        <f>VLOOKUP($A2084,'Medical Examinations'!$A$1:$P$2336,5,FALSE)</f>
        <v>No</v>
      </c>
      <c r="G2084" s="7" t="str">
        <f>VLOOKUP($A2084,'Medical Examinations'!$A$1:$P$2336,6,FALSE)</f>
        <v>No</v>
      </c>
      <c r="H2084" s="7" t="str">
        <f>VLOOKUP($A2084,'Medical Examinations'!$A$1:$P$2336,12,FALSE)</f>
        <v>0</v>
      </c>
      <c r="I2084" s="7" t="str">
        <f>VLOOKUP($A2084,'Medical Examinations'!$A$1:$P$2336,14,FALSE)</f>
        <v>No</v>
      </c>
      <c r="J2084" s="7" t="str">
        <f>VLOOKUP($A2084,'Medical Examinations'!$A$1:$P$2336,15,FALSE)</f>
        <v>Obesity</v>
      </c>
      <c r="K2084" s="7" t="str">
        <f>VLOOKUP($A2084,'Medical Examinations'!$A$1:$P$2336,16,FALSE)</f>
        <v>Diabetes</v>
      </c>
      <c r="L2084" s="12">
        <f>VLOOKUP($A2084,'Hospitalisation Details'!$A$1:$U$2344,18,FALSE)</f>
        <v>37448</v>
      </c>
      <c r="M2084" s="21">
        <f>VLOOKUP($A2084,'Hospitalisation Details'!$A$1:$U$2344,21,FALSE)</f>
        <v>2459.7199999999998</v>
      </c>
      <c r="N2084" s="9" t="str">
        <f>VLOOKUP($A2084,'Hospitalisation Details'!$A$1:$U$2344,14,FALSE)</f>
        <v>tier - 2</v>
      </c>
      <c r="O2084" s="9" t="str">
        <f>VLOOKUP($A2084,'Hospitalisation Details'!$A$1:$U$2344,15,FALSE)</f>
        <v>tier - 2</v>
      </c>
      <c r="P2084" s="9" t="str">
        <f>VLOOKUP($A2084,'Hospitalisation Details'!$A$1:$U$2344,16,FALSE)</f>
        <v>R1024</v>
      </c>
      <c r="Q2084" s="9">
        <f>VLOOKUP($A2084,'Hospitalisation Details'!$A$1:$U$2344,20,FALSE)</f>
        <v>20</v>
      </c>
    </row>
    <row r="2085" spans="1:17" ht="15.75" x14ac:dyDescent="0.25">
      <c r="A2085" s="10" t="s">
        <v>282</v>
      </c>
      <c r="B2085" s="7" t="str">
        <f>VLOOKUP($A2085,'Customer Names'!$A$1:$E$2336,4,FALSE)</f>
        <v xml:space="preserve">  Krista L</v>
      </c>
      <c r="C2085" s="7">
        <f>VLOOKUP($A2085,'Medical Examinations'!$A$1:$P$2336,2,FALSE)</f>
        <v>22.6</v>
      </c>
      <c r="D2085" s="7">
        <f>VLOOKUP($A2085,'Medical Examinations'!$A$1:$P$2336,3,FALSE)</f>
        <v>6.04</v>
      </c>
      <c r="E2085" s="7" t="str">
        <f>VLOOKUP($A2085,'Medical Examinations'!$A$1:$P$2336,13,FALSE)</f>
        <v>No</v>
      </c>
      <c r="F2085" s="7" t="str">
        <f>VLOOKUP($A2085,'Medical Examinations'!$A$1:$P$2336,5,FALSE)</f>
        <v>No</v>
      </c>
      <c r="G2085" s="7" t="str">
        <f>VLOOKUP($A2085,'Medical Examinations'!$A$1:$P$2336,6,FALSE)</f>
        <v>No</v>
      </c>
      <c r="H2085" s="7">
        <f>VLOOKUP($A2085,'Medical Examinations'!$A$1:$P$2336,12,FALSE)</f>
        <v>1</v>
      </c>
      <c r="I2085" s="7" t="str">
        <f>VLOOKUP($A2085,'Medical Examinations'!$A$1:$P$2336,14,FALSE)</f>
        <v>No</v>
      </c>
      <c r="J2085" s="7" t="str">
        <f>VLOOKUP($A2085,'Medical Examinations'!$A$1:$P$2336,15,FALSE)</f>
        <v>Normal weight</v>
      </c>
      <c r="K2085" s="7" t="str">
        <f>VLOOKUP($A2085,'Medical Examinations'!$A$1:$P$2336,16,FALSE)</f>
        <v>Prediabetes</v>
      </c>
      <c r="L2085" s="12">
        <f>VLOOKUP($A2085,'Hospitalisation Details'!$A$1:$U$2344,18,FALSE)</f>
        <v>36118</v>
      </c>
      <c r="M2085" s="21">
        <f>VLOOKUP($A2085,'Hospitalisation Details'!$A$1:$U$2344,21,FALSE)</f>
        <v>2457.5</v>
      </c>
      <c r="N2085" s="9" t="str">
        <f>VLOOKUP($A2085,'Hospitalisation Details'!$A$1:$U$2344,14,FALSE)</f>
        <v>tier - 2</v>
      </c>
      <c r="O2085" s="9" t="str">
        <f>VLOOKUP($A2085,'Hospitalisation Details'!$A$1:$U$2344,15,FALSE)</f>
        <v>tier - 1</v>
      </c>
      <c r="P2085" s="9" t="str">
        <f>VLOOKUP($A2085,'Hospitalisation Details'!$A$1:$U$2344,16,FALSE)</f>
        <v>R1011</v>
      </c>
      <c r="Q2085" s="9">
        <f>VLOOKUP($A2085,'Hospitalisation Details'!$A$1:$U$2344,20,FALSE)</f>
        <v>24</v>
      </c>
    </row>
    <row r="2086" spans="1:17" ht="15.75" x14ac:dyDescent="0.25">
      <c r="A2086" s="10" t="s">
        <v>281</v>
      </c>
      <c r="B2086" s="7" t="str">
        <f>VLOOKUP($A2086,'Customer Names'!$A$1:$E$2336,4,FALSE)</f>
        <v xml:space="preserve">  Denise</v>
      </c>
      <c r="C2086" s="7">
        <f>VLOOKUP($A2086,'Medical Examinations'!$A$1:$P$2336,2,FALSE)</f>
        <v>28.785</v>
      </c>
      <c r="D2086" s="7">
        <f>VLOOKUP($A2086,'Medical Examinations'!$A$1:$P$2336,3,FALSE)</f>
        <v>8.82</v>
      </c>
      <c r="E2086" s="7" t="str">
        <f>VLOOKUP($A2086,'Medical Examinations'!$A$1:$P$2336,13,FALSE)</f>
        <v>No</v>
      </c>
      <c r="F2086" s="7" t="str">
        <f>VLOOKUP($A2086,'Medical Examinations'!$A$1:$P$2336,5,FALSE)</f>
        <v>No</v>
      </c>
      <c r="G2086" s="7" t="str">
        <f>VLOOKUP($A2086,'Medical Examinations'!$A$1:$P$2336,6,FALSE)</f>
        <v>No</v>
      </c>
      <c r="H2086" s="7" t="str">
        <f>VLOOKUP($A2086,'Medical Examinations'!$A$1:$P$2336,12,FALSE)</f>
        <v>0</v>
      </c>
      <c r="I2086" s="7" t="str">
        <f>VLOOKUP($A2086,'Medical Examinations'!$A$1:$P$2336,14,FALSE)</f>
        <v>No</v>
      </c>
      <c r="J2086" s="7" t="str">
        <f>VLOOKUP($A2086,'Medical Examinations'!$A$1:$P$2336,15,FALSE)</f>
        <v>Over weight</v>
      </c>
      <c r="K2086" s="7" t="str">
        <f>VLOOKUP($A2086,'Medical Examinations'!$A$1:$P$2336,16,FALSE)</f>
        <v>Diabetes</v>
      </c>
      <c r="L2086" s="12">
        <f>VLOOKUP($A2086,'Hospitalisation Details'!$A$1:$U$2344,18,FALSE)</f>
        <v>37466</v>
      </c>
      <c r="M2086" s="21">
        <f>VLOOKUP($A2086,'Hospitalisation Details'!$A$1:$U$2344,21,FALSE)</f>
        <v>2457.21</v>
      </c>
      <c r="N2086" s="9" t="str">
        <f>VLOOKUP($A2086,'Hospitalisation Details'!$A$1:$U$2344,14,FALSE)</f>
        <v>tier - 2</v>
      </c>
      <c r="O2086" s="9" t="str">
        <f>VLOOKUP($A2086,'Hospitalisation Details'!$A$1:$U$2344,15,FALSE)</f>
        <v>tier - 1</v>
      </c>
      <c r="P2086" s="9" t="str">
        <f>VLOOKUP($A2086,'Hospitalisation Details'!$A$1:$U$2344,16,FALSE)</f>
        <v>R1024</v>
      </c>
      <c r="Q2086" s="9">
        <f>VLOOKUP($A2086,'Hospitalisation Details'!$A$1:$U$2344,20,FALSE)</f>
        <v>20</v>
      </c>
    </row>
    <row r="2087" spans="1:17" ht="15.75" x14ac:dyDescent="0.25">
      <c r="A2087" s="10" t="s">
        <v>280</v>
      </c>
      <c r="B2087" s="7" t="str">
        <f>VLOOKUP($A2087,'Customer Names'!$A$1:$E$2336,4,FALSE)</f>
        <v xml:space="preserve">  Ariel</v>
      </c>
      <c r="C2087" s="7">
        <f>VLOOKUP($A2087,'Medical Examinations'!$A$1:$P$2336,2,FALSE)</f>
        <v>50.38</v>
      </c>
      <c r="D2087" s="7">
        <f>VLOOKUP($A2087,'Medical Examinations'!$A$1:$P$2336,3,FALSE)</f>
        <v>5.8</v>
      </c>
      <c r="E2087" s="7" t="str">
        <f>VLOOKUP($A2087,'Medical Examinations'!$A$1:$P$2336,13,FALSE)</f>
        <v>No</v>
      </c>
      <c r="F2087" s="7" t="str">
        <f>VLOOKUP($A2087,'Medical Examinations'!$A$1:$P$2336,5,FALSE)</f>
        <v>No</v>
      </c>
      <c r="G2087" s="7" t="str">
        <f>VLOOKUP($A2087,'Medical Examinations'!$A$1:$P$2336,6,FALSE)</f>
        <v>No</v>
      </c>
      <c r="H2087" s="7" t="str">
        <f>VLOOKUP($A2087,'Medical Examinations'!$A$1:$P$2336,12,FALSE)</f>
        <v>0</v>
      </c>
      <c r="I2087" s="7" t="str">
        <f>VLOOKUP($A2087,'Medical Examinations'!$A$1:$P$2336,14,FALSE)</f>
        <v>No</v>
      </c>
      <c r="J2087" s="7" t="str">
        <f>VLOOKUP($A2087,'Medical Examinations'!$A$1:$P$2336,15,FALSE)</f>
        <v>Obesity</v>
      </c>
      <c r="K2087" s="7" t="str">
        <f>VLOOKUP($A2087,'Medical Examinations'!$A$1:$P$2336,16,FALSE)</f>
        <v>Prediabetes</v>
      </c>
      <c r="L2087" s="12">
        <f>VLOOKUP($A2087,'Hospitalisation Details'!$A$1:$U$2344,18,FALSE)</f>
        <v>36485</v>
      </c>
      <c r="M2087" s="21">
        <f>VLOOKUP($A2087,'Hospitalisation Details'!$A$1:$U$2344,21,FALSE)</f>
        <v>2438.06</v>
      </c>
      <c r="N2087" s="9" t="str">
        <f>VLOOKUP($A2087,'Hospitalisation Details'!$A$1:$U$2344,14,FALSE)</f>
        <v>tier - 2</v>
      </c>
      <c r="O2087" s="9" t="str">
        <f>VLOOKUP($A2087,'Hospitalisation Details'!$A$1:$U$2344,15,FALSE)</f>
        <v>tier - 2</v>
      </c>
      <c r="P2087" s="9" t="str">
        <f>VLOOKUP($A2087,'Hospitalisation Details'!$A$1:$U$2344,16,FALSE)</f>
        <v>R1013</v>
      </c>
      <c r="Q2087" s="9">
        <f>VLOOKUP($A2087,'Hospitalisation Details'!$A$1:$U$2344,20,FALSE)</f>
        <v>23</v>
      </c>
    </row>
    <row r="2088" spans="1:17" ht="15.75" x14ac:dyDescent="0.25">
      <c r="A2088" s="10" t="s">
        <v>279</v>
      </c>
      <c r="B2088" s="7" t="str">
        <f>VLOOKUP($A2088,'Customer Names'!$A$1:$E$2336,4,FALSE)</f>
        <v xml:space="preserve">  Jeremy</v>
      </c>
      <c r="C2088" s="7">
        <f>VLOOKUP($A2088,'Medical Examinations'!$A$1:$P$2336,2,FALSE)</f>
        <v>35.200000000000003</v>
      </c>
      <c r="D2088" s="7">
        <f>VLOOKUP($A2088,'Medical Examinations'!$A$1:$P$2336,3,FALSE)</f>
        <v>4.28</v>
      </c>
      <c r="E2088" s="7" t="str">
        <f>VLOOKUP($A2088,'Medical Examinations'!$A$1:$P$2336,13,FALSE)</f>
        <v>No</v>
      </c>
      <c r="F2088" s="7" t="str">
        <f>VLOOKUP($A2088,'Medical Examinations'!$A$1:$P$2336,5,FALSE)</f>
        <v>No</v>
      </c>
      <c r="G2088" s="7" t="str">
        <f>VLOOKUP($A2088,'Medical Examinations'!$A$1:$P$2336,6,FALSE)</f>
        <v>No</v>
      </c>
      <c r="H2088" s="7" t="str">
        <f>VLOOKUP($A2088,'Medical Examinations'!$A$1:$P$2336,12,FALSE)</f>
        <v>0</v>
      </c>
      <c r="I2088" s="7" t="str">
        <f>VLOOKUP($A2088,'Medical Examinations'!$A$1:$P$2336,14,FALSE)</f>
        <v>No</v>
      </c>
      <c r="J2088" s="7" t="str">
        <f>VLOOKUP($A2088,'Medical Examinations'!$A$1:$P$2336,15,FALSE)</f>
        <v>Obesity</v>
      </c>
      <c r="K2088" s="7" t="str">
        <f>VLOOKUP($A2088,'Medical Examinations'!$A$1:$P$2336,16,FALSE)</f>
        <v>Normal</v>
      </c>
      <c r="L2088" s="12">
        <f>VLOOKUP($A2088,'Hospitalisation Details'!$A$1:$U$2344,18,FALSE)</f>
        <v>36476</v>
      </c>
      <c r="M2088" s="21">
        <f>VLOOKUP($A2088,'Hospitalisation Details'!$A$1:$U$2344,21,FALSE)</f>
        <v>2416.96</v>
      </c>
      <c r="N2088" s="9" t="str">
        <f>VLOOKUP($A2088,'Hospitalisation Details'!$A$1:$U$2344,14,FALSE)</f>
        <v>tier - 2</v>
      </c>
      <c r="O2088" s="9" t="str">
        <f>VLOOKUP($A2088,'Hospitalisation Details'!$A$1:$U$2344,15,FALSE)</f>
        <v>tier - 2</v>
      </c>
      <c r="P2088" s="9" t="str">
        <f>VLOOKUP($A2088,'Hospitalisation Details'!$A$1:$U$2344,16,FALSE)</f>
        <v>R1011</v>
      </c>
      <c r="Q2088" s="9">
        <f>VLOOKUP($A2088,'Hospitalisation Details'!$A$1:$U$2344,20,FALSE)</f>
        <v>23</v>
      </c>
    </row>
    <row r="2089" spans="1:17" ht="15.75" x14ac:dyDescent="0.25">
      <c r="A2089" s="10" t="s">
        <v>278</v>
      </c>
      <c r="B2089" s="7" t="str">
        <f>VLOOKUP($A2089,'Customer Names'!$A$1:$E$2336,4,FALSE)</f>
        <v xml:space="preserve">  Rosalie</v>
      </c>
      <c r="C2089" s="7">
        <f>VLOOKUP($A2089,'Medical Examinations'!$A$1:$P$2336,2,FALSE)</f>
        <v>35.72</v>
      </c>
      <c r="D2089" s="7">
        <f>VLOOKUP($A2089,'Medical Examinations'!$A$1:$P$2336,3,FALSE)</f>
        <v>5.5</v>
      </c>
      <c r="E2089" s="7" t="str">
        <f>VLOOKUP($A2089,'Medical Examinations'!$A$1:$P$2336,13,FALSE)</f>
        <v>Yes</v>
      </c>
      <c r="F2089" s="7" t="str">
        <f>VLOOKUP($A2089,'Medical Examinations'!$A$1:$P$2336,5,FALSE)</f>
        <v>No</v>
      </c>
      <c r="G2089" s="7" t="str">
        <f>VLOOKUP($A2089,'Medical Examinations'!$A$1:$P$2336,6,FALSE)</f>
        <v>No</v>
      </c>
      <c r="H2089" s="7" t="str">
        <f>VLOOKUP($A2089,'Medical Examinations'!$A$1:$P$2336,12,FALSE)</f>
        <v>0</v>
      </c>
      <c r="I2089" s="7" t="str">
        <f>VLOOKUP($A2089,'Medical Examinations'!$A$1:$P$2336,14,FALSE)</f>
        <v>No</v>
      </c>
      <c r="J2089" s="7" t="str">
        <f>VLOOKUP($A2089,'Medical Examinations'!$A$1:$P$2336,15,FALSE)</f>
        <v>Obesity</v>
      </c>
      <c r="K2089" s="7" t="str">
        <f>VLOOKUP($A2089,'Medical Examinations'!$A$1:$P$2336,16,FALSE)</f>
        <v>Normal</v>
      </c>
      <c r="L2089" s="12">
        <f>VLOOKUP($A2089,'Hospitalisation Details'!$A$1:$U$2344,18,FALSE)</f>
        <v>37045</v>
      </c>
      <c r="M2089" s="21">
        <f>VLOOKUP($A2089,'Hospitalisation Details'!$A$1:$U$2344,21,FALSE)</f>
        <v>2404.73</v>
      </c>
      <c r="N2089" s="9" t="str">
        <f>VLOOKUP($A2089,'Hospitalisation Details'!$A$1:$U$2344,14,FALSE)</f>
        <v>tier - 2</v>
      </c>
      <c r="O2089" s="9" t="str">
        <f>VLOOKUP($A2089,'Hospitalisation Details'!$A$1:$U$2344,15,FALSE)</f>
        <v>tier - 3</v>
      </c>
      <c r="P2089" s="9" t="str">
        <f>VLOOKUP($A2089,'Hospitalisation Details'!$A$1:$U$2344,16,FALSE)</f>
        <v>R1012</v>
      </c>
      <c r="Q2089" s="9">
        <f>VLOOKUP($A2089,'Hospitalisation Details'!$A$1:$U$2344,20,FALSE)</f>
        <v>22</v>
      </c>
    </row>
    <row r="2090" spans="1:17" ht="15.75" x14ac:dyDescent="0.25">
      <c r="A2090" s="10" t="s">
        <v>277</v>
      </c>
      <c r="B2090" s="7" t="str">
        <f>VLOOKUP($A2090,'Customer Names'!$A$1:$E$2336,4,FALSE)</f>
        <v xml:space="preserve">  Jay</v>
      </c>
      <c r="C2090" s="7">
        <f>VLOOKUP($A2090,'Medical Examinations'!$A$1:$P$2336,2,FALSE)</f>
        <v>24.51</v>
      </c>
      <c r="D2090" s="7">
        <f>VLOOKUP($A2090,'Medical Examinations'!$A$1:$P$2336,3,FALSE)</f>
        <v>4.6900000000000004</v>
      </c>
      <c r="E2090" s="7" t="str">
        <f>VLOOKUP($A2090,'Medical Examinations'!$A$1:$P$2336,13,FALSE)</f>
        <v>No</v>
      </c>
      <c r="F2090" s="7" t="str">
        <f>VLOOKUP($A2090,'Medical Examinations'!$A$1:$P$2336,5,FALSE)</f>
        <v>No</v>
      </c>
      <c r="G2090" s="7" t="str">
        <f>VLOOKUP($A2090,'Medical Examinations'!$A$1:$P$2336,6,FALSE)</f>
        <v>No</v>
      </c>
      <c r="H2090" s="7" t="str">
        <f>VLOOKUP($A2090,'Medical Examinations'!$A$1:$P$2336,12,FALSE)</f>
        <v>0</v>
      </c>
      <c r="I2090" s="7" t="str">
        <f>VLOOKUP($A2090,'Medical Examinations'!$A$1:$P$2336,14,FALSE)</f>
        <v>No</v>
      </c>
      <c r="J2090" s="7" t="str">
        <f>VLOOKUP($A2090,'Medical Examinations'!$A$1:$P$2336,15,FALSE)</f>
        <v>Normal weight</v>
      </c>
      <c r="K2090" s="7" t="str">
        <f>VLOOKUP($A2090,'Medical Examinations'!$A$1:$P$2336,16,FALSE)</f>
        <v>Normal</v>
      </c>
      <c r="L2090" s="12">
        <f>VLOOKUP($A2090,'Hospitalisation Details'!$A$1:$U$2344,18,FALSE)</f>
        <v>36382</v>
      </c>
      <c r="M2090" s="21">
        <f>VLOOKUP($A2090,'Hospitalisation Details'!$A$1:$U$2344,21,FALSE)</f>
        <v>2396.1</v>
      </c>
      <c r="N2090" s="9" t="str">
        <f>VLOOKUP($A2090,'Hospitalisation Details'!$A$1:$U$2344,14,FALSE)</f>
        <v>tier - 2</v>
      </c>
      <c r="O2090" s="9" t="str">
        <f>VLOOKUP($A2090,'Hospitalisation Details'!$A$1:$U$2344,15,FALSE)</f>
        <v>tier - 1</v>
      </c>
      <c r="P2090" s="9" t="str">
        <f>VLOOKUP($A2090,'Hospitalisation Details'!$A$1:$U$2344,16,FALSE)</f>
        <v>R1019</v>
      </c>
      <c r="Q2090" s="9">
        <f>VLOOKUP($A2090,'Hospitalisation Details'!$A$1:$U$2344,20,FALSE)</f>
        <v>23</v>
      </c>
    </row>
    <row r="2091" spans="1:17" ht="15.75" x14ac:dyDescent="0.25">
      <c r="A2091" s="10" t="s">
        <v>275</v>
      </c>
      <c r="B2091" s="7" t="str">
        <f>VLOOKUP($A2091,'Customer Names'!$A$1:$E$2336,4,FALSE)</f>
        <v xml:space="preserve">  Vitaliy</v>
      </c>
      <c r="C2091" s="7">
        <f>VLOOKUP($A2091,'Medical Examinations'!$A$1:$P$2336,2,FALSE)</f>
        <v>23.844999999999999</v>
      </c>
      <c r="D2091" s="7">
        <f>VLOOKUP($A2091,'Medical Examinations'!$A$1:$P$2336,3,FALSE)</f>
        <v>4.43</v>
      </c>
      <c r="E2091" s="7" t="str">
        <f>VLOOKUP($A2091,'Medical Examinations'!$A$1:$P$2336,13,FALSE)</f>
        <v>No</v>
      </c>
      <c r="F2091" s="7" t="str">
        <f>VLOOKUP($A2091,'Medical Examinations'!$A$1:$P$2336,5,FALSE)</f>
        <v>No</v>
      </c>
      <c r="G2091" s="7" t="str">
        <f>VLOOKUP($A2091,'Medical Examinations'!$A$1:$P$2336,6,FALSE)</f>
        <v>No</v>
      </c>
      <c r="H2091" s="7" t="str">
        <f>VLOOKUP($A2091,'Medical Examinations'!$A$1:$P$2336,12,FALSE)</f>
        <v>0</v>
      </c>
      <c r="I2091" s="7" t="str">
        <f>VLOOKUP($A2091,'Medical Examinations'!$A$1:$P$2336,14,FALSE)</f>
        <v>No</v>
      </c>
      <c r="J2091" s="7" t="str">
        <f>VLOOKUP($A2091,'Medical Examinations'!$A$1:$P$2336,15,FALSE)</f>
        <v>Normal weight</v>
      </c>
      <c r="K2091" s="7" t="str">
        <f>VLOOKUP($A2091,'Medical Examinations'!$A$1:$P$2336,16,FALSE)</f>
        <v>Normal</v>
      </c>
      <c r="L2091" s="12">
        <f>VLOOKUP($A2091,'Hospitalisation Details'!$A$1:$U$2344,18,FALSE)</f>
        <v>36511</v>
      </c>
      <c r="M2091" s="21">
        <f>VLOOKUP($A2091,'Hospitalisation Details'!$A$1:$U$2344,21,FALSE)</f>
        <v>2395.17</v>
      </c>
      <c r="N2091" s="9" t="str">
        <f>VLOOKUP($A2091,'Hospitalisation Details'!$A$1:$U$2344,14,FALSE)</f>
        <v>tier - 2</v>
      </c>
      <c r="O2091" s="9" t="str">
        <f>VLOOKUP($A2091,'Hospitalisation Details'!$A$1:$U$2344,15,FALSE)</f>
        <v>tier - 1</v>
      </c>
      <c r="P2091" s="9" t="str">
        <f>VLOOKUP($A2091,'Hospitalisation Details'!$A$1:$U$2344,16,FALSE)</f>
        <v>R1014</v>
      </c>
      <c r="Q2091" s="9">
        <f>VLOOKUP($A2091,'Hospitalisation Details'!$A$1:$U$2344,20,FALSE)</f>
        <v>23</v>
      </c>
    </row>
    <row r="2092" spans="1:17" ht="15.75" x14ac:dyDescent="0.25">
      <c r="A2092" s="10" t="s">
        <v>274</v>
      </c>
      <c r="B2092" s="7" t="str">
        <f>VLOOKUP($A2092,'Customer Names'!$A$1:$E$2336,4,FALSE)</f>
        <v xml:space="preserve">  Benjamin W</v>
      </c>
      <c r="C2092" s="7">
        <f>VLOOKUP($A2092,'Medical Examinations'!$A$1:$P$2336,2,FALSE)</f>
        <v>15.68</v>
      </c>
      <c r="D2092" s="7">
        <f>VLOOKUP($A2092,'Medical Examinations'!$A$1:$P$2336,3,FALSE)</f>
        <v>6.16</v>
      </c>
      <c r="E2092" s="7" t="str">
        <f>VLOOKUP($A2092,'Medical Examinations'!$A$1:$P$2336,13,FALSE)</f>
        <v>Yes</v>
      </c>
      <c r="F2092" s="7" t="str">
        <f>VLOOKUP($A2092,'Medical Examinations'!$A$1:$P$2336,5,FALSE)</f>
        <v>No</v>
      </c>
      <c r="G2092" s="7" t="str">
        <f>VLOOKUP($A2092,'Medical Examinations'!$A$1:$P$2336,6,FALSE)</f>
        <v>No</v>
      </c>
      <c r="H2092" s="7">
        <f>VLOOKUP($A2092,'Medical Examinations'!$A$1:$P$2336,12,FALSE)</f>
        <v>1</v>
      </c>
      <c r="I2092" s="7" t="str">
        <f>VLOOKUP($A2092,'Medical Examinations'!$A$1:$P$2336,14,FALSE)</f>
        <v>No</v>
      </c>
      <c r="J2092" s="7" t="str">
        <f>VLOOKUP($A2092,'Medical Examinations'!$A$1:$P$2336,15,FALSE)</f>
        <v>Underweight</v>
      </c>
      <c r="K2092" s="7" t="str">
        <f>VLOOKUP($A2092,'Medical Examinations'!$A$1:$P$2336,16,FALSE)</f>
        <v>Prediabetes</v>
      </c>
      <c r="L2092" s="12">
        <f>VLOOKUP($A2092,'Hospitalisation Details'!$A$1:$U$2344,18,FALSE)</f>
        <v>32489</v>
      </c>
      <c r="M2092" s="21">
        <f>VLOOKUP($A2092,'Hospitalisation Details'!$A$1:$U$2344,21,FALSE)</f>
        <v>2373.3000000000002</v>
      </c>
      <c r="N2092" s="9" t="str">
        <f>VLOOKUP($A2092,'Hospitalisation Details'!$A$1:$U$2344,14,FALSE)</f>
        <v>tier - 2</v>
      </c>
      <c r="O2092" s="9" t="str">
        <f>VLOOKUP($A2092,'Hospitalisation Details'!$A$1:$U$2344,15,FALSE)</f>
        <v>tier - 2</v>
      </c>
      <c r="P2092" s="9" t="str">
        <f>VLOOKUP($A2092,'Hospitalisation Details'!$A$1:$U$2344,16,FALSE)</f>
        <v>R1013</v>
      </c>
      <c r="Q2092" s="9">
        <f>VLOOKUP($A2092,'Hospitalisation Details'!$A$1:$U$2344,20,FALSE)</f>
        <v>34</v>
      </c>
    </row>
    <row r="2093" spans="1:17" ht="15.75" x14ac:dyDescent="0.25">
      <c r="A2093" s="10" t="s">
        <v>273</v>
      </c>
      <c r="B2093" s="7" t="str">
        <f>VLOOKUP($A2093,'Customer Names'!$A$1:$E$2336,4,FALSE)</f>
        <v xml:space="preserve">  Jesse</v>
      </c>
      <c r="C2093" s="7">
        <f>VLOOKUP($A2093,'Medical Examinations'!$A$1:$P$2336,2,FALSE)</f>
        <v>32.395000000000003</v>
      </c>
      <c r="D2093" s="7">
        <f>VLOOKUP($A2093,'Medical Examinations'!$A$1:$P$2336,3,FALSE)</f>
        <v>6.66</v>
      </c>
      <c r="E2093" s="7" t="str">
        <f>VLOOKUP($A2093,'Medical Examinations'!$A$1:$P$2336,13,FALSE)</f>
        <v>No</v>
      </c>
      <c r="F2093" s="7" t="str">
        <f>VLOOKUP($A2093,'Medical Examinations'!$A$1:$P$2336,5,FALSE)</f>
        <v>No</v>
      </c>
      <c r="G2093" s="7" t="str">
        <f>VLOOKUP($A2093,'Medical Examinations'!$A$1:$P$2336,6,FALSE)</f>
        <v>No</v>
      </c>
      <c r="H2093" s="7" t="str">
        <f>VLOOKUP($A2093,'Medical Examinations'!$A$1:$P$2336,12,FALSE)</f>
        <v>0</v>
      </c>
      <c r="I2093" s="7" t="str">
        <f>VLOOKUP($A2093,'Medical Examinations'!$A$1:$P$2336,14,FALSE)</f>
        <v>No</v>
      </c>
      <c r="J2093" s="7" t="str">
        <f>VLOOKUP($A2093,'Medical Examinations'!$A$1:$P$2336,15,FALSE)</f>
        <v>Obesity</v>
      </c>
      <c r="K2093" s="7" t="str">
        <f>VLOOKUP($A2093,'Medical Examinations'!$A$1:$P$2336,16,FALSE)</f>
        <v>Diabetes</v>
      </c>
      <c r="L2093" s="12">
        <f>VLOOKUP($A2093,'Hospitalisation Details'!$A$1:$U$2344,18,FALSE)</f>
        <v>37565</v>
      </c>
      <c r="M2093" s="21">
        <f>VLOOKUP($A2093,'Hospitalisation Details'!$A$1:$U$2344,21,FALSE)</f>
        <v>2362.23</v>
      </c>
      <c r="N2093" s="9" t="str">
        <f>VLOOKUP($A2093,'Hospitalisation Details'!$A$1:$U$2344,14,FALSE)</f>
        <v>tier - 2</v>
      </c>
      <c r="O2093" s="9" t="str">
        <f>VLOOKUP($A2093,'Hospitalisation Details'!$A$1:$U$2344,15,FALSE)</f>
        <v>tier - 1</v>
      </c>
      <c r="P2093" s="9" t="str">
        <f>VLOOKUP($A2093,'Hospitalisation Details'!$A$1:$U$2344,16,FALSE)</f>
        <v>R1012</v>
      </c>
      <c r="Q2093" s="9">
        <f>VLOOKUP($A2093,'Hospitalisation Details'!$A$1:$U$2344,20,FALSE)</f>
        <v>20</v>
      </c>
    </row>
    <row r="2094" spans="1:17" ht="15.75" x14ac:dyDescent="0.25">
      <c r="A2094" s="10" t="s">
        <v>272</v>
      </c>
      <c r="B2094" s="7" t="str">
        <f>VLOOKUP($A2094,'Customer Names'!$A$1:$E$2336,4,FALSE)</f>
        <v xml:space="preserve">  Mark</v>
      </c>
      <c r="C2094" s="7">
        <f>VLOOKUP($A2094,'Medical Examinations'!$A$1:$P$2336,2,FALSE)</f>
        <v>23.655000000000001</v>
      </c>
      <c r="D2094" s="7">
        <f>VLOOKUP($A2094,'Medical Examinations'!$A$1:$P$2336,3,FALSE)</f>
        <v>5.92</v>
      </c>
      <c r="E2094" s="7" t="str">
        <f>VLOOKUP($A2094,'Medical Examinations'!$A$1:$P$2336,13,FALSE)</f>
        <v>No</v>
      </c>
      <c r="F2094" s="7" t="str">
        <f>VLOOKUP($A2094,'Medical Examinations'!$A$1:$P$2336,5,FALSE)</f>
        <v>No</v>
      </c>
      <c r="G2094" s="7" t="str">
        <f>VLOOKUP($A2094,'Medical Examinations'!$A$1:$P$2336,6,FALSE)</f>
        <v>No</v>
      </c>
      <c r="H2094" s="7">
        <f>VLOOKUP($A2094,'Medical Examinations'!$A$1:$P$2336,12,FALSE)</f>
        <v>1</v>
      </c>
      <c r="I2094" s="7" t="str">
        <f>VLOOKUP($A2094,'Medical Examinations'!$A$1:$P$2336,14,FALSE)</f>
        <v>No</v>
      </c>
      <c r="J2094" s="7" t="str">
        <f>VLOOKUP($A2094,'Medical Examinations'!$A$1:$P$2336,15,FALSE)</f>
        <v>Normal weight</v>
      </c>
      <c r="K2094" s="7" t="str">
        <f>VLOOKUP($A2094,'Medical Examinations'!$A$1:$P$2336,16,FALSE)</f>
        <v>Prediabetes</v>
      </c>
      <c r="L2094" s="12">
        <f>VLOOKUP($A2094,'Hospitalisation Details'!$A$1:$U$2344,18,FALSE)</f>
        <v>36089</v>
      </c>
      <c r="M2094" s="21">
        <f>VLOOKUP($A2094,'Hospitalisation Details'!$A$1:$U$2344,21,FALSE)</f>
        <v>2352.9699999999998</v>
      </c>
      <c r="N2094" s="9" t="str">
        <f>VLOOKUP($A2094,'Hospitalisation Details'!$A$1:$U$2344,14,FALSE)</f>
        <v>tier - 3</v>
      </c>
      <c r="O2094" s="9" t="str">
        <f>VLOOKUP($A2094,'Hospitalisation Details'!$A$1:$U$2344,15,FALSE)</f>
        <v>tier - 3</v>
      </c>
      <c r="P2094" s="9" t="str">
        <f>VLOOKUP($A2094,'Hospitalisation Details'!$A$1:$U$2344,16,FALSE)</f>
        <v>R1012</v>
      </c>
      <c r="Q2094" s="9">
        <f>VLOOKUP($A2094,'Hospitalisation Details'!$A$1:$U$2344,20,FALSE)</f>
        <v>24</v>
      </c>
    </row>
    <row r="2095" spans="1:17" ht="15.75" x14ac:dyDescent="0.25">
      <c r="A2095" s="10" t="s">
        <v>271</v>
      </c>
      <c r="B2095" s="7" t="str">
        <f>VLOOKUP($A2095,'Customer Names'!$A$1:$E$2336,4,FALSE)</f>
        <v xml:space="preserve">  Lauren</v>
      </c>
      <c r="C2095" s="7">
        <f>VLOOKUP($A2095,'Medical Examinations'!$A$1:$P$2336,2,FALSE)</f>
        <v>28.4</v>
      </c>
      <c r="D2095" s="7">
        <f>VLOOKUP($A2095,'Medical Examinations'!$A$1:$P$2336,3,FALSE)</f>
        <v>5.97</v>
      </c>
      <c r="E2095" s="7" t="str">
        <f>VLOOKUP($A2095,'Medical Examinations'!$A$1:$P$2336,13,FALSE)</f>
        <v>No</v>
      </c>
      <c r="F2095" s="7" t="str">
        <f>VLOOKUP($A2095,'Medical Examinations'!$A$1:$P$2336,5,FALSE)</f>
        <v>No</v>
      </c>
      <c r="G2095" s="7" t="str">
        <f>VLOOKUP($A2095,'Medical Examinations'!$A$1:$P$2336,6,FALSE)</f>
        <v>Yes</v>
      </c>
      <c r="H2095" s="7">
        <f>VLOOKUP($A2095,'Medical Examinations'!$A$1:$P$2336,12,FALSE)</f>
        <v>1</v>
      </c>
      <c r="I2095" s="7" t="str">
        <f>VLOOKUP($A2095,'Medical Examinations'!$A$1:$P$2336,14,FALSE)</f>
        <v>No</v>
      </c>
      <c r="J2095" s="7" t="str">
        <f>VLOOKUP($A2095,'Medical Examinations'!$A$1:$P$2336,15,FALSE)</f>
        <v>Over weight</v>
      </c>
      <c r="K2095" s="7" t="str">
        <f>VLOOKUP($A2095,'Medical Examinations'!$A$1:$P$2336,16,FALSE)</f>
        <v>Prediabetes</v>
      </c>
      <c r="L2095" s="12">
        <f>VLOOKUP($A2095,'Hospitalisation Details'!$A$1:$U$2344,18,FALSE)</f>
        <v>37943</v>
      </c>
      <c r="M2095" s="21">
        <f>VLOOKUP($A2095,'Hospitalisation Details'!$A$1:$U$2344,21,FALSE)</f>
        <v>2331.52</v>
      </c>
      <c r="N2095" s="9" t="str">
        <f>VLOOKUP($A2095,'Hospitalisation Details'!$A$1:$U$2344,14,FALSE)</f>
        <v>tier - 2</v>
      </c>
      <c r="O2095" s="9" t="str">
        <f>VLOOKUP($A2095,'Hospitalisation Details'!$A$1:$U$2344,15,FALSE)</f>
        <v>tier - 3</v>
      </c>
      <c r="P2095" s="9" t="str">
        <f>VLOOKUP($A2095,'Hospitalisation Details'!$A$1:$U$2344,16,FALSE)</f>
        <v>R1011</v>
      </c>
      <c r="Q2095" s="9">
        <f>VLOOKUP($A2095,'Hospitalisation Details'!$A$1:$U$2344,20,FALSE)</f>
        <v>19</v>
      </c>
    </row>
    <row r="2096" spans="1:17" ht="15.75" x14ac:dyDescent="0.25">
      <c r="A2096" s="10" t="s">
        <v>270</v>
      </c>
      <c r="B2096" s="7" t="str">
        <f>VLOOKUP($A2096,'Customer Names'!$A$1:$E$2336,4,FALSE)</f>
        <v xml:space="preserve">  Massimiliano</v>
      </c>
      <c r="C2096" s="7">
        <f>VLOOKUP($A2096,'Medical Examinations'!$A$1:$P$2336,2,FALSE)</f>
        <v>35.42</v>
      </c>
      <c r="D2096" s="7">
        <f>VLOOKUP($A2096,'Medical Examinations'!$A$1:$P$2336,3,FALSE)</f>
        <v>4.6399999999999997</v>
      </c>
      <c r="E2096" s="7" t="str">
        <f>VLOOKUP($A2096,'Medical Examinations'!$A$1:$P$2336,13,FALSE)</f>
        <v>Yes</v>
      </c>
      <c r="F2096" s="7" t="str">
        <f>VLOOKUP($A2096,'Medical Examinations'!$A$1:$P$2336,5,FALSE)</f>
        <v>No</v>
      </c>
      <c r="G2096" s="7" t="str">
        <f>VLOOKUP($A2096,'Medical Examinations'!$A$1:$P$2336,6,FALSE)</f>
        <v>No</v>
      </c>
      <c r="H2096" s="7" t="str">
        <f>VLOOKUP($A2096,'Medical Examinations'!$A$1:$P$2336,12,FALSE)</f>
        <v>0</v>
      </c>
      <c r="I2096" s="7" t="str">
        <f>VLOOKUP($A2096,'Medical Examinations'!$A$1:$P$2336,14,FALSE)</f>
        <v>No</v>
      </c>
      <c r="J2096" s="7" t="str">
        <f>VLOOKUP($A2096,'Medical Examinations'!$A$1:$P$2336,15,FALSE)</f>
        <v>Obesity</v>
      </c>
      <c r="K2096" s="7" t="str">
        <f>VLOOKUP($A2096,'Medical Examinations'!$A$1:$P$2336,16,FALSE)</f>
        <v>Normal</v>
      </c>
      <c r="L2096" s="12">
        <f>VLOOKUP($A2096,'Hospitalisation Details'!$A$1:$U$2344,18,FALSE)</f>
        <v>35416</v>
      </c>
      <c r="M2096" s="21">
        <f>VLOOKUP($A2096,'Hospitalisation Details'!$A$1:$U$2344,21,FALSE)</f>
        <v>2322.62</v>
      </c>
      <c r="N2096" s="9" t="str">
        <f>VLOOKUP($A2096,'Hospitalisation Details'!$A$1:$U$2344,14,FALSE)</f>
        <v>tier - 2</v>
      </c>
      <c r="O2096" s="9" t="str">
        <f>VLOOKUP($A2096,'Hospitalisation Details'!$A$1:$U$2344,15,FALSE)</f>
        <v>tier - 1</v>
      </c>
      <c r="P2096" s="9" t="str">
        <f>VLOOKUP($A2096,'Hospitalisation Details'!$A$1:$U$2344,16,FALSE)</f>
        <v>R1013</v>
      </c>
      <c r="Q2096" s="9">
        <f>VLOOKUP($A2096,'Hospitalisation Details'!$A$1:$U$2344,20,FALSE)</f>
        <v>26</v>
      </c>
    </row>
    <row r="2097" spans="1:17" ht="15.75" x14ac:dyDescent="0.25">
      <c r="A2097" s="10" t="s">
        <v>269</v>
      </c>
      <c r="B2097" s="7" t="str">
        <f>VLOOKUP($A2097,'Customer Names'!$A$1:$E$2336,4,FALSE)</f>
        <v xml:space="preserve">  Josh</v>
      </c>
      <c r="C2097" s="7">
        <f>VLOOKUP($A2097,'Medical Examinations'!$A$1:$P$2336,2,FALSE)</f>
        <v>26.18</v>
      </c>
      <c r="D2097" s="7">
        <f>VLOOKUP($A2097,'Medical Examinations'!$A$1:$P$2336,3,FALSE)</f>
        <v>6.12</v>
      </c>
      <c r="E2097" s="7" t="str">
        <f>VLOOKUP($A2097,'Medical Examinations'!$A$1:$P$2336,13,FALSE)</f>
        <v>No</v>
      </c>
      <c r="F2097" s="7" t="str">
        <f>VLOOKUP($A2097,'Medical Examinations'!$A$1:$P$2336,5,FALSE)</f>
        <v>yes</v>
      </c>
      <c r="G2097" s="7" t="str">
        <f>VLOOKUP($A2097,'Medical Examinations'!$A$1:$P$2336,6,FALSE)</f>
        <v>No</v>
      </c>
      <c r="H2097" s="7">
        <f>VLOOKUP($A2097,'Medical Examinations'!$A$1:$P$2336,12,FALSE)</f>
        <v>1</v>
      </c>
      <c r="I2097" s="7" t="str">
        <f>VLOOKUP($A2097,'Medical Examinations'!$A$1:$P$2336,14,FALSE)</f>
        <v>No</v>
      </c>
      <c r="J2097" s="7" t="str">
        <f>VLOOKUP($A2097,'Medical Examinations'!$A$1:$P$2336,15,FALSE)</f>
        <v>Over weight</v>
      </c>
      <c r="K2097" s="7" t="str">
        <f>VLOOKUP($A2097,'Medical Examinations'!$A$1:$P$2336,16,FALSE)</f>
        <v>Prediabetes</v>
      </c>
      <c r="L2097" s="12">
        <f>VLOOKUP($A2097,'Hospitalisation Details'!$A$1:$U$2344,18,FALSE)</f>
        <v>38236</v>
      </c>
      <c r="M2097" s="21">
        <f>VLOOKUP($A2097,'Hospitalisation Details'!$A$1:$U$2344,21,FALSE)</f>
        <v>2304</v>
      </c>
      <c r="N2097" s="9" t="str">
        <f>VLOOKUP($A2097,'Hospitalisation Details'!$A$1:$U$2344,14,FALSE)</f>
        <v>tier - 2</v>
      </c>
      <c r="O2097" s="9" t="str">
        <f>VLOOKUP($A2097,'Hospitalisation Details'!$A$1:$U$2344,15,FALSE)</f>
        <v>tier - 3</v>
      </c>
      <c r="P2097" s="9" t="str">
        <f>VLOOKUP($A2097,'Hospitalisation Details'!$A$1:$U$2344,16,FALSE)</f>
        <v>R1013</v>
      </c>
      <c r="Q2097" s="9">
        <f>VLOOKUP($A2097,'Hospitalisation Details'!$A$1:$U$2344,20,FALSE)</f>
        <v>18</v>
      </c>
    </row>
    <row r="2098" spans="1:17" ht="15.75" x14ac:dyDescent="0.25">
      <c r="A2098" s="10" t="s">
        <v>268</v>
      </c>
      <c r="B2098" s="7" t="str">
        <f>VLOOKUP($A2098,'Customer Names'!$A$1:$E$2336,4,FALSE)</f>
        <v xml:space="preserve">  Kiyokatsu</v>
      </c>
      <c r="C2098" s="7">
        <f>VLOOKUP($A2098,'Medical Examinations'!$A$1:$P$2336,2,FALSE)</f>
        <v>20.8</v>
      </c>
      <c r="D2098" s="7">
        <f>VLOOKUP($A2098,'Medical Examinations'!$A$1:$P$2336,3,FALSE)</f>
        <v>4.87</v>
      </c>
      <c r="E2098" s="7" t="str">
        <f>VLOOKUP($A2098,'Medical Examinations'!$A$1:$P$2336,13,FALSE)</f>
        <v>Yes</v>
      </c>
      <c r="F2098" s="7" t="str">
        <f>VLOOKUP($A2098,'Medical Examinations'!$A$1:$P$2336,5,FALSE)</f>
        <v>No</v>
      </c>
      <c r="G2098" s="7" t="str">
        <f>VLOOKUP($A2098,'Medical Examinations'!$A$1:$P$2336,6,FALSE)</f>
        <v>No</v>
      </c>
      <c r="H2098" s="7" t="str">
        <f>VLOOKUP($A2098,'Medical Examinations'!$A$1:$P$2336,12,FALSE)</f>
        <v>0</v>
      </c>
      <c r="I2098" s="7" t="str">
        <f>VLOOKUP($A2098,'Medical Examinations'!$A$1:$P$2336,14,FALSE)</f>
        <v>No</v>
      </c>
      <c r="J2098" s="7" t="str">
        <f>VLOOKUP($A2098,'Medical Examinations'!$A$1:$P$2336,15,FALSE)</f>
        <v>Normal weight</v>
      </c>
      <c r="K2098" s="7" t="str">
        <f>VLOOKUP($A2098,'Medical Examinations'!$A$1:$P$2336,16,FALSE)</f>
        <v>Normal</v>
      </c>
      <c r="L2098" s="12">
        <f>VLOOKUP($A2098,'Hospitalisation Details'!$A$1:$U$2344,18,FALSE)</f>
        <v>35397</v>
      </c>
      <c r="M2098" s="21">
        <f>VLOOKUP($A2098,'Hospitalisation Details'!$A$1:$U$2344,21,FALSE)</f>
        <v>2302.3000000000002</v>
      </c>
      <c r="N2098" s="9" t="str">
        <f>VLOOKUP($A2098,'Hospitalisation Details'!$A$1:$U$2344,14,FALSE)</f>
        <v>tier - 1</v>
      </c>
      <c r="O2098" s="9" t="str">
        <f>VLOOKUP($A2098,'Hospitalisation Details'!$A$1:$U$2344,15,FALSE)</f>
        <v>tier - 2</v>
      </c>
      <c r="P2098" s="9" t="str">
        <f>VLOOKUP($A2098,'Hospitalisation Details'!$A$1:$U$2344,16,FALSE)</f>
        <v>R1011</v>
      </c>
      <c r="Q2098" s="9">
        <f>VLOOKUP($A2098,'Hospitalisation Details'!$A$1:$U$2344,20,FALSE)</f>
        <v>26</v>
      </c>
    </row>
    <row r="2099" spans="1:17" ht="15.75" x14ac:dyDescent="0.25">
      <c r="A2099" s="10" t="s">
        <v>267</v>
      </c>
      <c r="B2099" s="7" t="str">
        <f>VLOOKUP($A2099,'Customer Names'!$A$1:$E$2336,4,FALSE)</f>
        <v xml:space="preserve">  Amanda L</v>
      </c>
      <c r="C2099" s="7">
        <f>VLOOKUP($A2099,'Medical Examinations'!$A$1:$P$2336,2,FALSE)</f>
        <v>15.82</v>
      </c>
      <c r="D2099" s="7">
        <f>VLOOKUP($A2099,'Medical Examinations'!$A$1:$P$2336,3,FALSE)</f>
        <v>4.5999999999999996</v>
      </c>
      <c r="E2099" s="7" t="str">
        <f>VLOOKUP($A2099,'Medical Examinations'!$A$1:$P$2336,13,FALSE)</f>
        <v>No</v>
      </c>
      <c r="F2099" s="7" t="str">
        <f>VLOOKUP($A2099,'Medical Examinations'!$A$1:$P$2336,5,FALSE)</f>
        <v>No</v>
      </c>
      <c r="G2099" s="7" t="str">
        <f>VLOOKUP($A2099,'Medical Examinations'!$A$1:$P$2336,6,FALSE)</f>
        <v>No</v>
      </c>
      <c r="H2099" s="7" t="str">
        <f>VLOOKUP($A2099,'Medical Examinations'!$A$1:$P$2336,12,FALSE)</f>
        <v>0</v>
      </c>
      <c r="I2099" s="7" t="str">
        <f>VLOOKUP($A2099,'Medical Examinations'!$A$1:$P$2336,14,FALSE)</f>
        <v>No</v>
      </c>
      <c r="J2099" s="7" t="str">
        <f>VLOOKUP($A2099,'Medical Examinations'!$A$1:$P$2336,15,FALSE)</f>
        <v>Underweight</v>
      </c>
      <c r="K2099" s="7" t="str">
        <f>VLOOKUP($A2099,'Medical Examinations'!$A$1:$P$2336,16,FALSE)</f>
        <v>Normal</v>
      </c>
      <c r="L2099" s="12">
        <f>VLOOKUP($A2099,'Hospitalisation Details'!$A$1:$U$2344,18,FALSE)</f>
        <v>32786</v>
      </c>
      <c r="M2099" s="21">
        <f>VLOOKUP($A2099,'Hospitalisation Details'!$A$1:$U$2344,21,FALSE)</f>
        <v>2295.2399999999998</v>
      </c>
      <c r="N2099" s="9" t="str">
        <f>VLOOKUP($A2099,'Hospitalisation Details'!$A$1:$U$2344,14,FALSE)</f>
        <v>tier - 2</v>
      </c>
      <c r="O2099" s="9" t="str">
        <f>VLOOKUP($A2099,'Hospitalisation Details'!$A$1:$U$2344,15,FALSE)</f>
        <v>tier - 1</v>
      </c>
      <c r="P2099" s="9" t="str">
        <f>VLOOKUP($A2099,'Hospitalisation Details'!$A$1:$U$2344,16,FALSE)</f>
        <v>R1013</v>
      </c>
      <c r="Q2099" s="9">
        <f>VLOOKUP($A2099,'Hospitalisation Details'!$A$1:$U$2344,20,FALSE)</f>
        <v>33</v>
      </c>
    </row>
    <row r="2100" spans="1:17" ht="15.75" x14ac:dyDescent="0.25">
      <c r="A2100" s="10" t="s">
        <v>266</v>
      </c>
      <c r="B2100" s="7" t="str">
        <f>VLOOKUP($A2100,'Customer Names'!$A$1:$E$2336,4,FALSE)</f>
        <v xml:space="preserve">  Matthew</v>
      </c>
      <c r="C2100" s="7">
        <f>VLOOKUP($A2100,'Medical Examinations'!$A$1:$P$2336,2,FALSE)</f>
        <v>17.670000000000002</v>
      </c>
      <c r="D2100" s="7">
        <f>VLOOKUP($A2100,'Medical Examinations'!$A$1:$P$2336,3,FALSE)</f>
        <v>4.78</v>
      </c>
      <c r="E2100" s="7" t="str">
        <f>VLOOKUP($A2100,'Medical Examinations'!$A$1:$P$2336,13,FALSE)</f>
        <v>No</v>
      </c>
      <c r="F2100" s="7" t="str">
        <f>VLOOKUP($A2100,'Medical Examinations'!$A$1:$P$2336,5,FALSE)</f>
        <v>No</v>
      </c>
      <c r="G2100" s="7" t="str">
        <f>VLOOKUP($A2100,'Medical Examinations'!$A$1:$P$2336,6,FALSE)</f>
        <v>No</v>
      </c>
      <c r="H2100" s="7" t="str">
        <f>VLOOKUP($A2100,'Medical Examinations'!$A$1:$P$2336,12,FALSE)</f>
        <v>0</v>
      </c>
      <c r="I2100" s="7" t="str">
        <f>VLOOKUP($A2100,'Medical Examinations'!$A$1:$P$2336,14,FALSE)</f>
        <v>No</v>
      </c>
      <c r="J2100" s="7" t="str">
        <f>VLOOKUP($A2100,'Medical Examinations'!$A$1:$P$2336,15,FALSE)</f>
        <v>Underweight</v>
      </c>
      <c r="K2100" s="7" t="str">
        <f>VLOOKUP($A2100,'Medical Examinations'!$A$1:$P$2336,16,FALSE)</f>
        <v>Normal</v>
      </c>
      <c r="L2100" s="12">
        <f>VLOOKUP($A2100,'Hospitalisation Details'!$A$1:$U$2344,18,FALSE)</f>
        <v>33405</v>
      </c>
      <c r="M2100" s="21">
        <f>VLOOKUP($A2100,'Hospitalisation Details'!$A$1:$U$2344,21,FALSE)</f>
        <v>2277.7199999999998</v>
      </c>
      <c r="N2100" s="9" t="str">
        <f>VLOOKUP($A2100,'Hospitalisation Details'!$A$1:$U$2344,14,FALSE)</f>
        <v>tier - 2</v>
      </c>
      <c r="O2100" s="9" t="str">
        <f>VLOOKUP($A2100,'Hospitalisation Details'!$A$1:$U$2344,15,FALSE)</f>
        <v>tier - 1</v>
      </c>
      <c r="P2100" s="9" t="str">
        <f>VLOOKUP($A2100,'Hospitalisation Details'!$A$1:$U$2344,16,FALSE)</f>
        <v>R1013</v>
      </c>
      <c r="Q2100" s="9">
        <f>VLOOKUP($A2100,'Hospitalisation Details'!$A$1:$U$2344,20,FALSE)</f>
        <v>31</v>
      </c>
    </row>
    <row r="2101" spans="1:17" ht="15.75" x14ac:dyDescent="0.25">
      <c r="A2101" s="10" t="s">
        <v>265</v>
      </c>
      <c r="B2101" s="7" t="str">
        <f>VLOOKUP($A2101,'Customer Names'!$A$1:$E$2336,4,FALSE)</f>
        <v xml:space="preserve">  Julia M</v>
      </c>
      <c r="C2101" s="7">
        <f>VLOOKUP($A2101,'Medical Examinations'!$A$1:$P$2336,2,FALSE)</f>
        <v>31.92</v>
      </c>
      <c r="D2101" s="7">
        <f>VLOOKUP($A2101,'Medical Examinations'!$A$1:$P$2336,3,FALSE)</f>
        <v>11.05</v>
      </c>
      <c r="E2101" s="7" t="str">
        <f>VLOOKUP($A2101,'Medical Examinations'!$A$1:$P$2336,13,FALSE)</f>
        <v>No</v>
      </c>
      <c r="F2101" s="7" t="str">
        <f>VLOOKUP($A2101,'Medical Examinations'!$A$1:$P$2336,5,FALSE)</f>
        <v>No</v>
      </c>
      <c r="G2101" s="7" t="str">
        <f>VLOOKUP($A2101,'Medical Examinations'!$A$1:$P$2336,6,FALSE)</f>
        <v>No</v>
      </c>
      <c r="H2101" s="7" t="str">
        <f>VLOOKUP($A2101,'Medical Examinations'!$A$1:$P$2336,12,FALSE)</f>
        <v>0</v>
      </c>
      <c r="I2101" s="7" t="str">
        <f>VLOOKUP($A2101,'Medical Examinations'!$A$1:$P$2336,14,FALSE)</f>
        <v>No</v>
      </c>
      <c r="J2101" s="7" t="str">
        <f>VLOOKUP($A2101,'Medical Examinations'!$A$1:$P$2336,15,FALSE)</f>
        <v>Obesity</v>
      </c>
      <c r="K2101" s="7" t="str">
        <f>VLOOKUP($A2101,'Medical Examinations'!$A$1:$P$2336,16,FALSE)</f>
        <v>Diabetes</v>
      </c>
      <c r="L2101" s="12">
        <f>VLOOKUP($A2101,'Hospitalisation Details'!$A$1:$U$2344,18,FALSE)</f>
        <v>37572</v>
      </c>
      <c r="M2101" s="21">
        <f>VLOOKUP($A2101,'Hospitalisation Details'!$A$1:$U$2344,21,FALSE)</f>
        <v>2261.5700000000002</v>
      </c>
      <c r="N2101" s="9" t="str">
        <f>VLOOKUP($A2101,'Hospitalisation Details'!$A$1:$U$2344,14,FALSE)</f>
        <v>tier - 2</v>
      </c>
      <c r="O2101" s="9" t="str">
        <f>VLOOKUP($A2101,'Hospitalisation Details'!$A$1:$U$2344,15,FALSE)</f>
        <v>tier - 1</v>
      </c>
      <c r="P2101" s="9" t="str">
        <f>VLOOKUP($A2101,'Hospitalisation Details'!$A$1:$U$2344,16,FALSE)</f>
        <v>R1012</v>
      </c>
      <c r="Q2101" s="9">
        <f>VLOOKUP($A2101,'Hospitalisation Details'!$A$1:$U$2344,20,FALSE)</f>
        <v>20</v>
      </c>
    </row>
    <row r="2102" spans="1:17" ht="15.75" x14ac:dyDescent="0.25">
      <c r="A2102" s="10" t="s">
        <v>264</v>
      </c>
      <c r="B2102" s="7" t="str">
        <f>VLOOKUP($A2102,'Customer Names'!$A$1:$E$2336,4,FALSE)</f>
        <v xml:space="preserve">  Rhea</v>
      </c>
      <c r="C2102" s="7">
        <f>VLOOKUP($A2102,'Medical Examinations'!$A$1:$P$2336,2,FALSE)</f>
        <v>28.975000000000001</v>
      </c>
      <c r="D2102" s="7">
        <f>VLOOKUP($A2102,'Medical Examinations'!$A$1:$P$2336,3,FALSE)</f>
        <v>7.62</v>
      </c>
      <c r="E2102" s="7" t="str">
        <f>VLOOKUP($A2102,'Medical Examinations'!$A$1:$P$2336,13,FALSE)</f>
        <v>No</v>
      </c>
      <c r="F2102" s="7" t="str">
        <f>VLOOKUP($A2102,'Medical Examinations'!$A$1:$P$2336,5,FALSE)</f>
        <v>No</v>
      </c>
      <c r="G2102" s="7" t="str">
        <f>VLOOKUP($A2102,'Medical Examinations'!$A$1:$P$2336,6,FALSE)</f>
        <v>No</v>
      </c>
      <c r="H2102" s="7" t="str">
        <f>VLOOKUP($A2102,'Medical Examinations'!$A$1:$P$2336,12,FALSE)</f>
        <v>0</v>
      </c>
      <c r="I2102" s="7" t="str">
        <f>VLOOKUP($A2102,'Medical Examinations'!$A$1:$P$2336,14,FALSE)</f>
        <v>No</v>
      </c>
      <c r="J2102" s="7" t="str">
        <f>VLOOKUP($A2102,'Medical Examinations'!$A$1:$P$2336,15,FALSE)</f>
        <v>Over weight</v>
      </c>
      <c r="K2102" s="7" t="str">
        <f>VLOOKUP($A2102,'Medical Examinations'!$A$1:$P$2336,16,FALSE)</f>
        <v>Diabetes</v>
      </c>
      <c r="L2102" s="12">
        <f>VLOOKUP($A2102,'Hospitalisation Details'!$A$1:$U$2344,18,FALSE)</f>
        <v>37452</v>
      </c>
      <c r="M2102" s="21">
        <f>VLOOKUP($A2102,'Hospitalisation Details'!$A$1:$U$2344,21,FALSE)</f>
        <v>2257.48</v>
      </c>
      <c r="N2102" s="9" t="str">
        <f>VLOOKUP($A2102,'Hospitalisation Details'!$A$1:$U$2344,14,FALSE)</f>
        <v>tier - 2</v>
      </c>
      <c r="O2102" s="9" t="str">
        <f>VLOOKUP($A2102,'Hospitalisation Details'!$A$1:$U$2344,15,FALSE)</f>
        <v>tier - 1</v>
      </c>
      <c r="P2102" s="9" t="str">
        <f>VLOOKUP($A2102,'Hospitalisation Details'!$A$1:$U$2344,16,FALSE)</f>
        <v>R1012</v>
      </c>
      <c r="Q2102" s="9">
        <f>VLOOKUP($A2102,'Hospitalisation Details'!$A$1:$U$2344,20,FALSE)</f>
        <v>20</v>
      </c>
    </row>
    <row r="2103" spans="1:17" ht="15.75" x14ac:dyDescent="0.25">
      <c r="A2103" s="10" t="s">
        <v>263</v>
      </c>
      <c r="B2103" s="7" t="str">
        <f>VLOOKUP($A2103,'Customer Names'!$A$1:$E$2336,4,FALSE)</f>
        <v xml:space="preserve">  Justin</v>
      </c>
      <c r="C2103" s="7">
        <f>VLOOKUP($A2103,'Medical Examinations'!$A$1:$P$2336,2,FALSE)</f>
        <v>31.73</v>
      </c>
      <c r="D2103" s="7">
        <f>VLOOKUP($A2103,'Medical Examinations'!$A$1:$P$2336,3,FALSE)</f>
        <v>4.78</v>
      </c>
      <c r="E2103" s="7" t="str">
        <f>VLOOKUP($A2103,'Medical Examinations'!$A$1:$P$2336,13,FALSE)</f>
        <v>Yes</v>
      </c>
      <c r="F2103" s="7" t="str">
        <f>VLOOKUP($A2103,'Medical Examinations'!$A$1:$P$2336,5,FALSE)</f>
        <v>yes</v>
      </c>
      <c r="G2103" s="7" t="str">
        <f>VLOOKUP($A2103,'Medical Examinations'!$A$1:$P$2336,6,FALSE)</f>
        <v>No</v>
      </c>
      <c r="H2103" s="7">
        <f>VLOOKUP($A2103,'Medical Examinations'!$A$1:$P$2336,12,FALSE)</f>
        <v>2</v>
      </c>
      <c r="I2103" s="7" t="str">
        <f>VLOOKUP($A2103,'Medical Examinations'!$A$1:$P$2336,14,FALSE)</f>
        <v>No</v>
      </c>
      <c r="J2103" s="7" t="str">
        <f>VLOOKUP($A2103,'Medical Examinations'!$A$1:$P$2336,15,FALSE)</f>
        <v>Obesity</v>
      </c>
      <c r="K2103" s="7" t="str">
        <f>VLOOKUP($A2103,'Medical Examinations'!$A$1:$P$2336,16,FALSE)</f>
        <v>Normal</v>
      </c>
      <c r="L2103" s="12">
        <f>VLOOKUP($A2103,'Hospitalisation Details'!$A$1:$U$2344,18,FALSE)</f>
        <v>36871</v>
      </c>
      <c r="M2103" s="21">
        <f>VLOOKUP($A2103,'Hospitalisation Details'!$A$1:$U$2344,21,FALSE)</f>
        <v>2254.8000000000002</v>
      </c>
      <c r="N2103" s="9" t="str">
        <f>VLOOKUP($A2103,'Hospitalisation Details'!$A$1:$U$2344,14,FALSE)</f>
        <v>tier - 2</v>
      </c>
      <c r="O2103" s="9" t="str">
        <f>VLOOKUP($A2103,'Hospitalisation Details'!$A$1:$U$2344,15,FALSE)</f>
        <v>tier - 3</v>
      </c>
      <c r="P2103" s="9" t="str">
        <f>VLOOKUP($A2103,'Hospitalisation Details'!$A$1:$U$2344,16,FALSE)</f>
        <v>R1016</v>
      </c>
      <c r="Q2103" s="9">
        <f>VLOOKUP($A2103,'Hospitalisation Details'!$A$1:$U$2344,20,FALSE)</f>
        <v>22</v>
      </c>
    </row>
    <row r="2104" spans="1:17" ht="15.75" x14ac:dyDescent="0.25">
      <c r="A2104" s="10" t="s">
        <v>262</v>
      </c>
      <c r="B2104" s="7" t="str">
        <f>VLOOKUP($A2104,'Customer Names'!$A$1:$E$2336,4,FALSE)</f>
        <v xml:space="preserve">  Shamus M</v>
      </c>
      <c r="C2104" s="7">
        <f>VLOOKUP($A2104,'Medical Examinations'!$A$1:$P$2336,2,FALSE)</f>
        <v>28.88</v>
      </c>
      <c r="D2104" s="7">
        <f>VLOOKUP($A2104,'Medical Examinations'!$A$1:$P$2336,3,FALSE)</f>
        <v>6.09</v>
      </c>
      <c r="E2104" s="7" t="str">
        <f>VLOOKUP($A2104,'Medical Examinations'!$A$1:$P$2336,13,FALSE)</f>
        <v>Yes</v>
      </c>
      <c r="F2104" s="7" t="str">
        <f>VLOOKUP($A2104,'Medical Examinations'!$A$1:$P$2336,5,FALSE)</f>
        <v>yes</v>
      </c>
      <c r="G2104" s="7" t="str">
        <f>VLOOKUP($A2104,'Medical Examinations'!$A$1:$P$2336,6,FALSE)</f>
        <v>No</v>
      </c>
      <c r="H2104" s="7">
        <f>VLOOKUP($A2104,'Medical Examinations'!$A$1:$P$2336,12,FALSE)</f>
        <v>2</v>
      </c>
      <c r="I2104" s="7" t="str">
        <f>VLOOKUP($A2104,'Medical Examinations'!$A$1:$P$2336,14,FALSE)</f>
        <v>No</v>
      </c>
      <c r="J2104" s="7" t="str">
        <f>VLOOKUP($A2104,'Medical Examinations'!$A$1:$P$2336,15,FALSE)</f>
        <v>Over weight</v>
      </c>
      <c r="K2104" s="7" t="str">
        <f>VLOOKUP($A2104,'Medical Examinations'!$A$1:$P$2336,16,FALSE)</f>
        <v>Prediabetes</v>
      </c>
      <c r="L2104" s="12">
        <f>VLOOKUP($A2104,'Hospitalisation Details'!$A$1:$U$2344,18,FALSE)</f>
        <v>36707</v>
      </c>
      <c r="M2104" s="21">
        <f>VLOOKUP($A2104,'Hospitalisation Details'!$A$1:$U$2344,21,FALSE)</f>
        <v>2250.84</v>
      </c>
      <c r="N2104" s="9" t="str">
        <f>VLOOKUP($A2104,'Hospitalisation Details'!$A$1:$U$2344,14,FALSE)</f>
        <v>tier - 2</v>
      </c>
      <c r="O2104" s="9" t="str">
        <f>VLOOKUP($A2104,'Hospitalisation Details'!$A$1:$U$2344,15,FALSE)</f>
        <v>tier - 2</v>
      </c>
      <c r="P2104" s="9" t="str">
        <f>VLOOKUP($A2104,'Hospitalisation Details'!$A$1:$U$2344,16,FALSE)</f>
        <v>R1018</v>
      </c>
      <c r="Q2104" s="9">
        <f>VLOOKUP($A2104,'Hospitalisation Details'!$A$1:$U$2344,20,FALSE)</f>
        <v>22</v>
      </c>
    </row>
    <row r="2105" spans="1:17" ht="15.75" x14ac:dyDescent="0.25">
      <c r="A2105" s="10" t="s">
        <v>261</v>
      </c>
      <c r="B2105" s="7" t="str">
        <f>VLOOKUP($A2105,'Customer Names'!$A$1:$E$2336,4,FALSE)</f>
        <v xml:space="preserve">  Mike</v>
      </c>
      <c r="C2105" s="7">
        <f>VLOOKUP($A2105,'Medical Examinations'!$A$1:$P$2336,2,FALSE)</f>
        <v>25.555</v>
      </c>
      <c r="D2105" s="7">
        <f>VLOOKUP($A2105,'Medical Examinations'!$A$1:$P$2336,3,FALSE)</f>
        <v>5.1100000000000003</v>
      </c>
      <c r="E2105" s="7" t="str">
        <f>VLOOKUP($A2105,'Medical Examinations'!$A$1:$P$2336,13,FALSE)</f>
        <v>No</v>
      </c>
      <c r="F2105" s="7" t="str">
        <f>VLOOKUP($A2105,'Medical Examinations'!$A$1:$P$2336,5,FALSE)</f>
        <v>No</v>
      </c>
      <c r="G2105" s="7" t="str">
        <f>VLOOKUP($A2105,'Medical Examinations'!$A$1:$P$2336,6,FALSE)</f>
        <v>Yes</v>
      </c>
      <c r="H2105" s="7">
        <f>VLOOKUP($A2105,'Medical Examinations'!$A$1:$P$2336,12,FALSE)</f>
        <v>1</v>
      </c>
      <c r="I2105" s="7" t="str">
        <f>VLOOKUP($A2105,'Medical Examinations'!$A$1:$P$2336,14,FALSE)</f>
        <v>No</v>
      </c>
      <c r="J2105" s="7" t="str">
        <f>VLOOKUP($A2105,'Medical Examinations'!$A$1:$P$2336,15,FALSE)</f>
        <v>Over weight</v>
      </c>
      <c r="K2105" s="7" t="str">
        <f>VLOOKUP($A2105,'Medical Examinations'!$A$1:$P$2336,16,FALSE)</f>
        <v>Normal</v>
      </c>
      <c r="L2105" s="12">
        <f>VLOOKUP($A2105,'Hospitalisation Details'!$A$1:$U$2344,18,FALSE)</f>
        <v>37965</v>
      </c>
      <c r="M2105" s="21">
        <f>VLOOKUP($A2105,'Hospitalisation Details'!$A$1:$U$2344,21,FALSE)</f>
        <v>2221.56</v>
      </c>
      <c r="N2105" s="9" t="str">
        <f>VLOOKUP($A2105,'Hospitalisation Details'!$A$1:$U$2344,14,FALSE)</f>
        <v>tier - 2</v>
      </c>
      <c r="O2105" s="9" t="str">
        <f>VLOOKUP($A2105,'Hospitalisation Details'!$A$1:$U$2344,15,FALSE)</f>
        <v>tier - 3</v>
      </c>
      <c r="P2105" s="9" t="str">
        <f>VLOOKUP($A2105,'Hospitalisation Details'!$A$1:$U$2344,16,FALSE)</f>
        <v>R1012</v>
      </c>
      <c r="Q2105" s="9">
        <f>VLOOKUP($A2105,'Hospitalisation Details'!$A$1:$U$2344,20,FALSE)</f>
        <v>19</v>
      </c>
    </row>
    <row r="2106" spans="1:17" ht="15.75" x14ac:dyDescent="0.25">
      <c r="A2106" s="10" t="s">
        <v>260</v>
      </c>
      <c r="B2106" s="7" t="str">
        <f>VLOOKUP($A2106,'Customer Names'!$A$1:$E$2336,4,FALSE)</f>
        <v xml:space="preserve">  Mary Beth</v>
      </c>
      <c r="C2106" s="7">
        <f>VLOOKUP($A2106,'Medical Examinations'!$A$1:$P$2336,2,FALSE)</f>
        <v>37.29</v>
      </c>
      <c r="D2106" s="7">
        <f>VLOOKUP($A2106,'Medical Examinations'!$A$1:$P$2336,3,FALSE)</f>
        <v>4.46</v>
      </c>
      <c r="E2106" s="7" t="str">
        <f>VLOOKUP($A2106,'Medical Examinations'!$A$1:$P$2336,13,FALSE)</f>
        <v>No</v>
      </c>
      <c r="F2106" s="7" t="str">
        <f>VLOOKUP($A2106,'Medical Examinations'!$A$1:$P$2336,5,FALSE)</f>
        <v>yes</v>
      </c>
      <c r="G2106" s="7" t="str">
        <f>VLOOKUP($A2106,'Medical Examinations'!$A$1:$P$2336,6,FALSE)</f>
        <v>No</v>
      </c>
      <c r="H2106" s="7">
        <f>VLOOKUP($A2106,'Medical Examinations'!$A$1:$P$2336,12,FALSE)</f>
        <v>1</v>
      </c>
      <c r="I2106" s="7" t="str">
        <f>VLOOKUP($A2106,'Medical Examinations'!$A$1:$P$2336,14,FALSE)</f>
        <v>No</v>
      </c>
      <c r="J2106" s="7" t="str">
        <f>VLOOKUP($A2106,'Medical Examinations'!$A$1:$P$2336,15,FALSE)</f>
        <v>Obesity</v>
      </c>
      <c r="K2106" s="7" t="str">
        <f>VLOOKUP($A2106,'Medical Examinations'!$A$1:$P$2336,16,FALSE)</f>
        <v>Normal</v>
      </c>
      <c r="L2106" s="12">
        <f>VLOOKUP($A2106,'Hospitalisation Details'!$A$1:$U$2344,18,FALSE)</f>
        <v>38333</v>
      </c>
      <c r="M2106" s="21">
        <f>VLOOKUP($A2106,'Hospitalisation Details'!$A$1:$U$2344,21,FALSE)</f>
        <v>2219.4499999999998</v>
      </c>
      <c r="N2106" s="9" t="str">
        <f>VLOOKUP($A2106,'Hospitalisation Details'!$A$1:$U$2344,14,FALSE)</f>
        <v>tier - 2</v>
      </c>
      <c r="O2106" s="9" t="str">
        <f>VLOOKUP($A2106,'Hospitalisation Details'!$A$1:$U$2344,15,FALSE)</f>
        <v>tier - 1</v>
      </c>
      <c r="P2106" s="9" t="str">
        <f>VLOOKUP($A2106,'Hospitalisation Details'!$A$1:$U$2344,16,FALSE)</f>
        <v>R1013</v>
      </c>
      <c r="Q2106" s="9">
        <f>VLOOKUP($A2106,'Hospitalisation Details'!$A$1:$U$2344,20,FALSE)</f>
        <v>18</v>
      </c>
    </row>
    <row r="2107" spans="1:17" ht="15.75" x14ac:dyDescent="0.25">
      <c r="A2107" s="10" t="s">
        <v>259</v>
      </c>
      <c r="B2107" s="7" t="str">
        <f>VLOOKUP($A2107,'Customer Names'!$A$1:$E$2336,4,FALSE)</f>
        <v xml:space="preserve">  Erin</v>
      </c>
      <c r="C2107" s="7">
        <f>VLOOKUP($A2107,'Medical Examinations'!$A$1:$P$2336,2,FALSE)</f>
        <v>40.28</v>
      </c>
      <c r="D2107" s="7">
        <f>VLOOKUP($A2107,'Medical Examinations'!$A$1:$P$2336,3,FALSE)</f>
        <v>6.11</v>
      </c>
      <c r="E2107" s="7" t="str">
        <f>VLOOKUP($A2107,'Medical Examinations'!$A$1:$P$2336,13,FALSE)</f>
        <v>No</v>
      </c>
      <c r="F2107" s="7" t="str">
        <f>VLOOKUP($A2107,'Medical Examinations'!$A$1:$P$2336,5,FALSE)</f>
        <v>yes</v>
      </c>
      <c r="G2107" s="7" t="str">
        <f>VLOOKUP($A2107,'Medical Examinations'!$A$1:$P$2336,6,FALSE)</f>
        <v>No</v>
      </c>
      <c r="H2107" s="7">
        <f>VLOOKUP($A2107,'Medical Examinations'!$A$1:$P$2336,12,FALSE)</f>
        <v>1</v>
      </c>
      <c r="I2107" s="7" t="str">
        <f>VLOOKUP($A2107,'Medical Examinations'!$A$1:$P$2336,14,FALSE)</f>
        <v>No</v>
      </c>
      <c r="J2107" s="7" t="str">
        <f>VLOOKUP($A2107,'Medical Examinations'!$A$1:$P$2336,15,FALSE)</f>
        <v>Obesity</v>
      </c>
      <c r="K2107" s="7" t="str">
        <f>VLOOKUP($A2107,'Medical Examinations'!$A$1:$P$2336,16,FALSE)</f>
        <v>Prediabetes</v>
      </c>
      <c r="L2107" s="12">
        <f>VLOOKUP($A2107,'Hospitalisation Details'!$A$1:$U$2344,18,FALSE)</f>
        <v>38255</v>
      </c>
      <c r="M2107" s="21">
        <f>VLOOKUP($A2107,'Hospitalisation Details'!$A$1:$U$2344,21,FALSE)</f>
        <v>2217.6</v>
      </c>
      <c r="N2107" s="9" t="str">
        <f>VLOOKUP($A2107,'Hospitalisation Details'!$A$1:$U$2344,14,FALSE)</f>
        <v>tier - 2</v>
      </c>
      <c r="O2107" s="9" t="str">
        <f>VLOOKUP($A2107,'Hospitalisation Details'!$A$1:$U$2344,15,FALSE)</f>
        <v>tier - 1</v>
      </c>
      <c r="P2107" s="9" t="str">
        <f>VLOOKUP($A2107,'Hospitalisation Details'!$A$1:$U$2344,16,FALSE)</f>
        <v>R1024</v>
      </c>
      <c r="Q2107" s="9">
        <f>VLOOKUP($A2107,'Hospitalisation Details'!$A$1:$U$2344,20,FALSE)</f>
        <v>18</v>
      </c>
    </row>
    <row r="2108" spans="1:17" ht="15.75" x14ac:dyDescent="0.25">
      <c r="A2108" s="10" t="s">
        <v>258</v>
      </c>
      <c r="B2108" s="7" t="str">
        <f>VLOOKUP($A2108,'Customer Names'!$A$1:$E$2336,4,FALSE)</f>
        <v xml:space="preserve">  Hallie</v>
      </c>
      <c r="C2108" s="7">
        <f>VLOOKUP($A2108,'Medical Examinations'!$A$1:$P$2336,2,FALSE)</f>
        <v>40.185000000000002</v>
      </c>
      <c r="D2108" s="7">
        <f>VLOOKUP($A2108,'Medical Examinations'!$A$1:$P$2336,3,FALSE)</f>
        <v>4.66</v>
      </c>
      <c r="E2108" s="7" t="str">
        <f>VLOOKUP($A2108,'Medical Examinations'!$A$1:$P$2336,13,FALSE)</f>
        <v>No</v>
      </c>
      <c r="F2108" s="7" t="str">
        <f>VLOOKUP($A2108,'Medical Examinations'!$A$1:$P$2336,5,FALSE)</f>
        <v>yes</v>
      </c>
      <c r="G2108" s="7" t="str">
        <f>VLOOKUP($A2108,'Medical Examinations'!$A$1:$P$2336,6,FALSE)</f>
        <v>No</v>
      </c>
      <c r="H2108" s="7">
        <f>VLOOKUP($A2108,'Medical Examinations'!$A$1:$P$2336,12,FALSE)</f>
        <v>1</v>
      </c>
      <c r="I2108" s="7" t="str">
        <f>VLOOKUP($A2108,'Medical Examinations'!$A$1:$P$2336,14,FALSE)</f>
        <v>No</v>
      </c>
      <c r="J2108" s="7" t="str">
        <f>VLOOKUP($A2108,'Medical Examinations'!$A$1:$P$2336,15,FALSE)</f>
        <v>Obesity</v>
      </c>
      <c r="K2108" s="7" t="str">
        <f>VLOOKUP($A2108,'Medical Examinations'!$A$1:$P$2336,16,FALSE)</f>
        <v>Normal</v>
      </c>
      <c r="L2108" s="12">
        <f>VLOOKUP($A2108,'Hospitalisation Details'!$A$1:$U$2344,18,FALSE)</f>
        <v>38151</v>
      </c>
      <c r="M2108" s="21">
        <f>VLOOKUP($A2108,'Hospitalisation Details'!$A$1:$U$2344,21,FALSE)</f>
        <v>2217.4699999999998</v>
      </c>
      <c r="N2108" s="9" t="str">
        <f>VLOOKUP($A2108,'Hospitalisation Details'!$A$1:$U$2344,14,FALSE)</f>
        <v>tier - 2</v>
      </c>
      <c r="O2108" s="9" t="str">
        <f>VLOOKUP($A2108,'Hospitalisation Details'!$A$1:$U$2344,15,FALSE)</f>
        <v>tier - 1</v>
      </c>
      <c r="P2108" s="9" t="str">
        <f>VLOOKUP($A2108,'Hospitalisation Details'!$A$1:$U$2344,16,FALSE)</f>
        <v>R1024</v>
      </c>
      <c r="Q2108" s="9">
        <f>VLOOKUP($A2108,'Hospitalisation Details'!$A$1:$U$2344,20,FALSE)</f>
        <v>18</v>
      </c>
    </row>
    <row r="2109" spans="1:17" ht="15.75" x14ac:dyDescent="0.25">
      <c r="A2109" s="10" t="s">
        <v>257</v>
      </c>
      <c r="B2109" s="7" t="str">
        <f>VLOOKUP($A2109,'Customer Names'!$A$1:$E$2336,4,FALSE)</f>
        <v xml:space="preserve">  Paige P</v>
      </c>
      <c r="C2109" s="7">
        <f>VLOOKUP($A2109,'Medical Examinations'!$A$1:$P$2336,2,FALSE)</f>
        <v>23.57</v>
      </c>
      <c r="D2109" s="7">
        <f>VLOOKUP($A2109,'Medical Examinations'!$A$1:$P$2336,3,FALSE)</f>
        <v>6.14</v>
      </c>
      <c r="E2109" s="7" t="str">
        <f>VLOOKUP($A2109,'Medical Examinations'!$A$1:$P$2336,13,FALSE)</f>
        <v>No</v>
      </c>
      <c r="F2109" s="7" t="str">
        <f>VLOOKUP($A2109,'Medical Examinations'!$A$1:$P$2336,5,FALSE)</f>
        <v>No</v>
      </c>
      <c r="G2109" s="7" t="str">
        <f>VLOOKUP($A2109,'Medical Examinations'!$A$1:$P$2336,6,FALSE)</f>
        <v>No</v>
      </c>
      <c r="H2109" s="7" t="str">
        <f>VLOOKUP($A2109,'Medical Examinations'!$A$1:$P$2336,12,FALSE)</f>
        <v>0</v>
      </c>
      <c r="I2109" s="7" t="str">
        <f>VLOOKUP($A2109,'Medical Examinations'!$A$1:$P$2336,14,FALSE)</f>
        <v>No</v>
      </c>
      <c r="J2109" s="7" t="str">
        <f>VLOOKUP($A2109,'Medical Examinations'!$A$1:$P$2336,15,FALSE)</f>
        <v>Normal weight</v>
      </c>
      <c r="K2109" s="7" t="str">
        <f>VLOOKUP($A2109,'Medical Examinations'!$A$1:$P$2336,16,FALSE)</f>
        <v>Prediabetes</v>
      </c>
      <c r="L2109" s="12">
        <f>VLOOKUP($A2109,'Hospitalisation Details'!$A$1:$U$2344,18,FALSE)</f>
        <v>34655</v>
      </c>
      <c r="M2109" s="21">
        <f>VLOOKUP($A2109,'Hospitalisation Details'!$A$1:$U$2344,21,FALSE)</f>
        <v>2213.21</v>
      </c>
      <c r="N2109" s="9" t="str">
        <f>VLOOKUP($A2109,'Hospitalisation Details'!$A$1:$U$2344,14,FALSE)</f>
        <v>tier - 2</v>
      </c>
      <c r="O2109" s="9" t="str">
        <f>VLOOKUP($A2109,'Hospitalisation Details'!$A$1:$U$2344,15,FALSE)</f>
        <v>tier - 2</v>
      </c>
      <c r="P2109" s="9" t="str">
        <f>VLOOKUP($A2109,'Hospitalisation Details'!$A$1:$U$2344,16,FALSE)</f>
        <v>R1013</v>
      </c>
      <c r="Q2109" s="9">
        <f>VLOOKUP($A2109,'Hospitalisation Details'!$A$1:$U$2344,20,FALSE)</f>
        <v>28</v>
      </c>
    </row>
    <row r="2110" spans="1:17" ht="15.75" x14ac:dyDescent="0.25">
      <c r="A2110" s="10" t="s">
        <v>256</v>
      </c>
      <c r="B2110" s="7" t="str">
        <f>VLOOKUP($A2110,'Customer Names'!$A$1:$E$2336,4,FALSE)</f>
        <v xml:space="preserve">  Ji</v>
      </c>
      <c r="C2110" s="7">
        <f>VLOOKUP($A2110,'Medical Examinations'!$A$1:$P$2336,2,FALSE)</f>
        <v>35.625</v>
      </c>
      <c r="D2110" s="7">
        <f>VLOOKUP($A2110,'Medical Examinations'!$A$1:$P$2336,3,FALSE)</f>
        <v>6.21</v>
      </c>
      <c r="E2110" s="7" t="str">
        <f>VLOOKUP($A2110,'Medical Examinations'!$A$1:$P$2336,13,FALSE)</f>
        <v>No</v>
      </c>
      <c r="F2110" s="7" t="str">
        <f>VLOOKUP($A2110,'Medical Examinations'!$A$1:$P$2336,5,FALSE)</f>
        <v>yes</v>
      </c>
      <c r="G2110" s="7" t="str">
        <f>VLOOKUP($A2110,'Medical Examinations'!$A$1:$P$2336,6,FALSE)</f>
        <v>No</v>
      </c>
      <c r="H2110" s="7">
        <f>VLOOKUP($A2110,'Medical Examinations'!$A$1:$P$2336,12,FALSE)</f>
        <v>1</v>
      </c>
      <c r="I2110" s="7" t="str">
        <f>VLOOKUP($A2110,'Medical Examinations'!$A$1:$P$2336,14,FALSE)</f>
        <v>No</v>
      </c>
      <c r="J2110" s="7" t="str">
        <f>VLOOKUP($A2110,'Medical Examinations'!$A$1:$P$2336,15,FALSE)</f>
        <v>Obesity</v>
      </c>
      <c r="K2110" s="7" t="str">
        <f>VLOOKUP($A2110,'Medical Examinations'!$A$1:$P$2336,16,FALSE)</f>
        <v>Prediabetes</v>
      </c>
      <c r="L2110" s="12">
        <f>VLOOKUP($A2110,'Hospitalisation Details'!$A$1:$U$2344,18,FALSE)</f>
        <v>38195</v>
      </c>
      <c r="M2110" s="21">
        <f>VLOOKUP($A2110,'Hospitalisation Details'!$A$1:$U$2344,21,FALSE)</f>
        <v>2211.13</v>
      </c>
      <c r="N2110" s="9" t="str">
        <f>VLOOKUP($A2110,'Hospitalisation Details'!$A$1:$U$2344,14,FALSE)</f>
        <v>tier - 2</v>
      </c>
      <c r="O2110" s="9" t="str">
        <f>VLOOKUP($A2110,'Hospitalisation Details'!$A$1:$U$2344,15,FALSE)</f>
        <v>tier - 2</v>
      </c>
      <c r="P2110" s="9" t="str">
        <f>VLOOKUP($A2110,'Hospitalisation Details'!$A$1:$U$2344,16,FALSE)</f>
        <v>R1024</v>
      </c>
      <c r="Q2110" s="9">
        <f>VLOOKUP($A2110,'Hospitalisation Details'!$A$1:$U$2344,20,FALSE)</f>
        <v>18</v>
      </c>
    </row>
    <row r="2111" spans="1:17" ht="15.75" x14ac:dyDescent="0.25">
      <c r="A2111" s="10" t="s">
        <v>255</v>
      </c>
      <c r="B2111" s="7" t="str">
        <f>VLOOKUP($A2111,'Customer Names'!$A$1:$E$2336,4,FALSE)</f>
        <v xml:space="preserve">  Carissa A</v>
      </c>
      <c r="C2111" s="7">
        <f>VLOOKUP($A2111,'Medical Examinations'!$A$1:$P$2336,2,FALSE)</f>
        <v>33.155000000000001</v>
      </c>
      <c r="D2111" s="7">
        <f>VLOOKUP($A2111,'Medical Examinations'!$A$1:$P$2336,3,FALSE)</f>
        <v>4.5999999999999996</v>
      </c>
      <c r="E2111" s="7" t="str">
        <f>VLOOKUP($A2111,'Medical Examinations'!$A$1:$P$2336,13,FALSE)</f>
        <v>No</v>
      </c>
      <c r="F2111" s="7" t="str">
        <f>VLOOKUP($A2111,'Medical Examinations'!$A$1:$P$2336,5,FALSE)</f>
        <v>yes</v>
      </c>
      <c r="G2111" s="7" t="str">
        <f>VLOOKUP($A2111,'Medical Examinations'!$A$1:$P$2336,6,FALSE)</f>
        <v>No</v>
      </c>
      <c r="H2111" s="7">
        <f>VLOOKUP($A2111,'Medical Examinations'!$A$1:$P$2336,12,FALSE)</f>
        <v>1</v>
      </c>
      <c r="I2111" s="7" t="str">
        <f>VLOOKUP($A2111,'Medical Examinations'!$A$1:$P$2336,14,FALSE)</f>
        <v>No</v>
      </c>
      <c r="J2111" s="7" t="str">
        <f>VLOOKUP($A2111,'Medical Examinations'!$A$1:$P$2336,15,FALSE)</f>
        <v>Obesity</v>
      </c>
      <c r="K2111" s="7" t="str">
        <f>VLOOKUP($A2111,'Medical Examinations'!$A$1:$P$2336,16,FALSE)</f>
        <v>Normal</v>
      </c>
      <c r="L2111" s="12">
        <f>VLOOKUP($A2111,'Hospitalisation Details'!$A$1:$U$2344,18,FALSE)</f>
        <v>38205</v>
      </c>
      <c r="M2111" s="21">
        <f>VLOOKUP($A2111,'Hospitalisation Details'!$A$1:$U$2344,21,FALSE)</f>
        <v>2207.6999999999998</v>
      </c>
      <c r="N2111" s="9" t="str">
        <f>VLOOKUP($A2111,'Hospitalisation Details'!$A$1:$U$2344,14,FALSE)</f>
        <v>tier - 2</v>
      </c>
      <c r="O2111" s="9" t="str">
        <f>VLOOKUP($A2111,'Hospitalisation Details'!$A$1:$U$2344,15,FALSE)</f>
        <v>tier - 2</v>
      </c>
      <c r="P2111" s="9" t="str">
        <f>VLOOKUP($A2111,'Hospitalisation Details'!$A$1:$U$2344,16,FALSE)</f>
        <v>R1024</v>
      </c>
      <c r="Q2111" s="9">
        <f>VLOOKUP($A2111,'Hospitalisation Details'!$A$1:$U$2344,20,FALSE)</f>
        <v>18</v>
      </c>
    </row>
    <row r="2112" spans="1:17" ht="15.75" x14ac:dyDescent="0.25">
      <c r="A2112" s="10" t="s">
        <v>254</v>
      </c>
      <c r="B2112" s="7" t="str">
        <f>VLOOKUP($A2112,'Customer Names'!$A$1:$E$2336,4,FALSE)</f>
        <v xml:space="preserve">  Mona</v>
      </c>
      <c r="C2112" s="7">
        <f>VLOOKUP($A2112,'Medical Examinations'!$A$1:$P$2336,2,FALSE)</f>
        <v>31.92</v>
      </c>
      <c r="D2112" s="7">
        <f>VLOOKUP($A2112,'Medical Examinations'!$A$1:$P$2336,3,FALSE)</f>
        <v>5.04</v>
      </c>
      <c r="E2112" s="7" t="str">
        <f>VLOOKUP($A2112,'Medical Examinations'!$A$1:$P$2336,13,FALSE)</f>
        <v>No</v>
      </c>
      <c r="F2112" s="7" t="str">
        <f>VLOOKUP($A2112,'Medical Examinations'!$A$1:$P$2336,5,FALSE)</f>
        <v>yes</v>
      </c>
      <c r="G2112" s="7" t="str">
        <f>VLOOKUP($A2112,'Medical Examinations'!$A$1:$P$2336,6,FALSE)</f>
        <v>No</v>
      </c>
      <c r="H2112" s="7">
        <f>VLOOKUP($A2112,'Medical Examinations'!$A$1:$P$2336,12,FALSE)</f>
        <v>1</v>
      </c>
      <c r="I2112" s="7" t="str">
        <f>VLOOKUP($A2112,'Medical Examinations'!$A$1:$P$2336,14,FALSE)</f>
        <v>No</v>
      </c>
      <c r="J2112" s="7" t="str">
        <f>VLOOKUP($A2112,'Medical Examinations'!$A$1:$P$2336,15,FALSE)</f>
        <v>Obesity</v>
      </c>
      <c r="K2112" s="7" t="str">
        <f>VLOOKUP($A2112,'Medical Examinations'!$A$1:$P$2336,16,FALSE)</f>
        <v>Normal</v>
      </c>
      <c r="L2112" s="12">
        <f>VLOOKUP($A2112,'Hospitalisation Details'!$A$1:$U$2344,18,FALSE)</f>
        <v>38304</v>
      </c>
      <c r="M2112" s="21">
        <f>VLOOKUP($A2112,'Hospitalisation Details'!$A$1:$U$2344,21,FALSE)</f>
        <v>2205.98</v>
      </c>
      <c r="N2112" s="9" t="str">
        <f>VLOOKUP($A2112,'Hospitalisation Details'!$A$1:$U$2344,14,FALSE)</f>
        <v>tier - 2</v>
      </c>
      <c r="O2112" s="9" t="str">
        <f>VLOOKUP($A2112,'Hospitalisation Details'!$A$1:$U$2344,15,FALSE)</f>
        <v>tier - 3</v>
      </c>
      <c r="P2112" s="9" t="str">
        <f>VLOOKUP($A2112,'Hospitalisation Details'!$A$1:$U$2344,16,FALSE)</f>
        <v>R1024</v>
      </c>
      <c r="Q2112" s="9">
        <f>VLOOKUP($A2112,'Hospitalisation Details'!$A$1:$U$2344,20,FALSE)</f>
        <v>18</v>
      </c>
    </row>
    <row r="2113" spans="1:17" ht="15.75" x14ac:dyDescent="0.25">
      <c r="A2113" s="10" t="s">
        <v>253</v>
      </c>
      <c r="B2113" s="7" t="str">
        <f>VLOOKUP($A2113,'Customer Names'!$A$1:$E$2336,4,FALSE)</f>
        <v xml:space="preserve">  Kristin R</v>
      </c>
      <c r="C2113" s="7">
        <f>VLOOKUP($A2113,'Medical Examinations'!$A$1:$P$2336,2,FALSE)</f>
        <v>30.305</v>
      </c>
      <c r="D2113" s="7">
        <f>VLOOKUP($A2113,'Medical Examinations'!$A$1:$P$2336,3,FALSE)</f>
        <v>5.08</v>
      </c>
      <c r="E2113" s="7" t="str">
        <f>VLOOKUP($A2113,'Medical Examinations'!$A$1:$P$2336,13,FALSE)</f>
        <v>No</v>
      </c>
      <c r="F2113" s="7" t="str">
        <f>VLOOKUP($A2113,'Medical Examinations'!$A$1:$P$2336,5,FALSE)</f>
        <v>yes</v>
      </c>
      <c r="G2113" s="7" t="str">
        <f>VLOOKUP($A2113,'Medical Examinations'!$A$1:$P$2336,6,FALSE)</f>
        <v>No</v>
      </c>
      <c r="H2113" s="7">
        <f>VLOOKUP($A2113,'Medical Examinations'!$A$1:$P$2336,12,FALSE)</f>
        <v>1</v>
      </c>
      <c r="I2113" s="7" t="str">
        <f>VLOOKUP($A2113,'Medical Examinations'!$A$1:$P$2336,14,FALSE)</f>
        <v>No</v>
      </c>
      <c r="J2113" s="7" t="str">
        <f>VLOOKUP($A2113,'Medical Examinations'!$A$1:$P$2336,15,FALSE)</f>
        <v>Obesity</v>
      </c>
      <c r="K2113" s="7" t="str">
        <f>VLOOKUP($A2113,'Medical Examinations'!$A$1:$P$2336,16,FALSE)</f>
        <v>Normal</v>
      </c>
      <c r="L2113" s="12">
        <f>VLOOKUP($A2113,'Hospitalisation Details'!$A$1:$U$2344,18,FALSE)</f>
        <v>38288</v>
      </c>
      <c r="M2113" s="21">
        <f>VLOOKUP($A2113,'Hospitalisation Details'!$A$1:$U$2344,21,FALSE)</f>
        <v>2203.7399999999998</v>
      </c>
      <c r="N2113" s="9" t="str">
        <f>VLOOKUP($A2113,'Hospitalisation Details'!$A$1:$U$2344,14,FALSE)</f>
        <v>tier - 2</v>
      </c>
      <c r="O2113" s="9" t="str">
        <f>VLOOKUP($A2113,'Hospitalisation Details'!$A$1:$U$2344,15,FALSE)</f>
        <v>tier - 2</v>
      </c>
      <c r="P2113" s="9" t="str">
        <f>VLOOKUP($A2113,'Hospitalisation Details'!$A$1:$U$2344,16,FALSE)</f>
        <v>R1024</v>
      </c>
      <c r="Q2113" s="9">
        <f>VLOOKUP($A2113,'Hospitalisation Details'!$A$1:$U$2344,20,FALSE)</f>
        <v>18</v>
      </c>
    </row>
    <row r="2114" spans="1:17" ht="15.75" x14ac:dyDescent="0.25">
      <c r="A2114" s="10" t="s">
        <v>252</v>
      </c>
      <c r="B2114" s="7" t="str">
        <f>VLOOKUP($A2114,'Customer Names'!$A$1:$E$2336,4,FALSE)</f>
        <v xml:space="preserve">  Beth</v>
      </c>
      <c r="C2114" s="7">
        <f>VLOOKUP($A2114,'Medical Examinations'!$A$1:$P$2336,2,FALSE)</f>
        <v>30.114999999999998</v>
      </c>
      <c r="D2114" s="7">
        <f>VLOOKUP($A2114,'Medical Examinations'!$A$1:$P$2336,3,FALSE)</f>
        <v>4.38</v>
      </c>
      <c r="E2114" s="7" t="str">
        <f>VLOOKUP($A2114,'Medical Examinations'!$A$1:$P$2336,13,FALSE)</f>
        <v>No</v>
      </c>
      <c r="F2114" s="7" t="str">
        <f>VLOOKUP($A2114,'Medical Examinations'!$A$1:$P$2336,5,FALSE)</f>
        <v>yes</v>
      </c>
      <c r="G2114" s="7" t="str">
        <f>VLOOKUP($A2114,'Medical Examinations'!$A$1:$P$2336,6,FALSE)</f>
        <v>No</v>
      </c>
      <c r="H2114" s="7">
        <f>VLOOKUP($A2114,'Medical Examinations'!$A$1:$P$2336,12,FALSE)</f>
        <v>1</v>
      </c>
      <c r="I2114" s="7" t="str">
        <f>VLOOKUP($A2114,'Medical Examinations'!$A$1:$P$2336,14,FALSE)</f>
        <v>No</v>
      </c>
      <c r="J2114" s="7" t="str">
        <f>VLOOKUP($A2114,'Medical Examinations'!$A$1:$P$2336,15,FALSE)</f>
        <v>Obesity</v>
      </c>
      <c r="K2114" s="7" t="str">
        <f>VLOOKUP($A2114,'Medical Examinations'!$A$1:$P$2336,16,FALSE)</f>
        <v>Normal</v>
      </c>
      <c r="L2114" s="12">
        <f>VLOOKUP($A2114,'Hospitalisation Details'!$A$1:$U$2344,18,FALSE)</f>
        <v>38205</v>
      </c>
      <c r="M2114" s="21">
        <f>VLOOKUP($A2114,'Hospitalisation Details'!$A$1:$U$2344,21,FALSE)</f>
        <v>2203.4699999999998</v>
      </c>
      <c r="N2114" s="9" t="str">
        <f>VLOOKUP($A2114,'Hospitalisation Details'!$A$1:$U$2344,14,FALSE)</f>
        <v>tier - 2</v>
      </c>
      <c r="O2114" s="9" t="str">
        <f>VLOOKUP($A2114,'Hospitalisation Details'!$A$1:$U$2344,15,FALSE)</f>
        <v>tier - 2</v>
      </c>
      <c r="P2114" s="9" t="str">
        <f>VLOOKUP($A2114,'Hospitalisation Details'!$A$1:$U$2344,16,FALSE)</f>
        <v>R1024</v>
      </c>
      <c r="Q2114" s="9">
        <f>VLOOKUP($A2114,'Hospitalisation Details'!$A$1:$U$2344,20,FALSE)</f>
        <v>18</v>
      </c>
    </row>
    <row r="2115" spans="1:17" ht="15.75" x14ac:dyDescent="0.25">
      <c r="A2115" s="10" t="s">
        <v>251</v>
      </c>
      <c r="B2115" s="7" t="str">
        <f>VLOOKUP($A2115,'Customer Names'!$A$1:$E$2336,4,FALSE)</f>
        <v xml:space="preserve">  Allison</v>
      </c>
      <c r="C2115" s="7">
        <f>VLOOKUP($A2115,'Medical Examinations'!$A$1:$P$2336,2,FALSE)</f>
        <v>24.09</v>
      </c>
      <c r="D2115" s="7">
        <f>VLOOKUP($A2115,'Medical Examinations'!$A$1:$P$2336,3,FALSE)</f>
        <v>4.79</v>
      </c>
      <c r="E2115" s="7" t="str">
        <f>VLOOKUP($A2115,'Medical Examinations'!$A$1:$P$2336,13,FALSE)</f>
        <v>No</v>
      </c>
      <c r="F2115" s="7" t="str">
        <f>VLOOKUP($A2115,'Medical Examinations'!$A$1:$P$2336,5,FALSE)</f>
        <v>yes</v>
      </c>
      <c r="G2115" s="7" t="str">
        <f>VLOOKUP($A2115,'Medical Examinations'!$A$1:$P$2336,6,FALSE)</f>
        <v>No</v>
      </c>
      <c r="H2115" s="7">
        <f>VLOOKUP($A2115,'Medical Examinations'!$A$1:$P$2336,12,FALSE)</f>
        <v>1</v>
      </c>
      <c r="I2115" s="7" t="str">
        <f>VLOOKUP($A2115,'Medical Examinations'!$A$1:$P$2336,14,FALSE)</f>
        <v>No</v>
      </c>
      <c r="J2115" s="7" t="str">
        <f>VLOOKUP($A2115,'Medical Examinations'!$A$1:$P$2336,15,FALSE)</f>
        <v>Normal weight</v>
      </c>
      <c r="K2115" s="7" t="str">
        <f>VLOOKUP($A2115,'Medical Examinations'!$A$1:$P$2336,16,FALSE)</f>
        <v>Normal</v>
      </c>
      <c r="L2115" s="12">
        <f>VLOOKUP($A2115,'Hospitalisation Details'!$A$1:$U$2344,18,FALSE)</f>
        <v>38195</v>
      </c>
      <c r="M2115" s="21">
        <f>VLOOKUP($A2115,'Hospitalisation Details'!$A$1:$U$2344,21,FALSE)</f>
        <v>2201.1</v>
      </c>
      <c r="N2115" s="9" t="str">
        <f>VLOOKUP($A2115,'Hospitalisation Details'!$A$1:$U$2344,14,FALSE)</f>
        <v>tier - 2</v>
      </c>
      <c r="O2115" s="9" t="str">
        <f>VLOOKUP($A2115,'Hospitalisation Details'!$A$1:$U$2344,15,FALSE)</f>
        <v>tier - 3</v>
      </c>
      <c r="P2115" s="9" t="str">
        <f>VLOOKUP($A2115,'Hospitalisation Details'!$A$1:$U$2344,16,FALSE)</f>
        <v>R1013</v>
      </c>
      <c r="Q2115" s="9">
        <f>VLOOKUP($A2115,'Hospitalisation Details'!$A$1:$U$2344,20,FALSE)</f>
        <v>18</v>
      </c>
    </row>
    <row r="2116" spans="1:17" ht="15.75" x14ac:dyDescent="0.25">
      <c r="A2116" s="10" t="s">
        <v>250</v>
      </c>
      <c r="B2116" s="7" t="str">
        <f>VLOOKUP($A2116,'Customer Names'!$A$1:$E$2336,4,FALSE)</f>
        <v xml:space="preserve">  Ashley E</v>
      </c>
      <c r="C2116" s="7">
        <f>VLOOKUP($A2116,'Medical Examinations'!$A$1:$P$2336,2,FALSE)</f>
        <v>28.215</v>
      </c>
      <c r="D2116" s="7">
        <f>VLOOKUP($A2116,'Medical Examinations'!$A$1:$P$2336,3,FALSE)</f>
        <v>4.21</v>
      </c>
      <c r="E2116" s="7" t="str">
        <f>VLOOKUP($A2116,'Medical Examinations'!$A$1:$P$2336,13,FALSE)</f>
        <v>No</v>
      </c>
      <c r="F2116" s="7" t="str">
        <f>VLOOKUP($A2116,'Medical Examinations'!$A$1:$P$2336,5,FALSE)</f>
        <v>yes</v>
      </c>
      <c r="G2116" s="7" t="str">
        <f>VLOOKUP($A2116,'Medical Examinations'!$A$1:$P$2336,6,FALSE)</f>
        <v>No</v>
      </c>
      <c r="H2116" s="7">
        <f>VLOOKUP($A2116,'Medical Examinations'!$A$1:$P$2336,12,FALSE)</f>
        <v>1</v>
      </c>
      <c r="I2116" s="7" t="str">
        <f>VLOOKUP($A2116,'Medical Examinations'!$A$1:$P$2336,14,FALSE)</f>
        <v>No</v>
      </c>
      <c r="J2116" s="7" t="str">
        <f>VLOOKUP($A2116,'Medical Examinations'!$A$1:$P$2336,15,FALSE)</f>
        <v>Over weight</v>
      </c>
      <c r="K2116" s="7" t="str">
        <f>VLOOKUP($A2116,'Medical Examinations'!$A$1:$P$2336,16,FALSE)</f>
        <v>Normal</v>
      </c>
      <c r="L2116" s="12">
        <f>VLOOKUP($A2116,'Hospitalisation Details'!$A$1:$U$2344,18,FALSE)</f>
        <v>38242</v>
      </c>
      <c r="M2116" s="21">
        <f>VLOOKUP($A2116,'Hospitalisation Details'!$A$1:$U$2344,21,FALSE)</f>
        <v>2200.83</v>
      </c>
      <c r="N2116" s="9" t="str">
        <f>VLOOKUP($A2116,'Hospitalisation Details'!$A$1:$U$2344,14,FALSE)</f>
        <v>tier - 2</v>
      </c>
      <c r="O2116" s="9" t="str">
        <f>VLOOKUP($A2116,'Hospitalisation Details'!$A$1:$U$2344,15,FALSE)</f>
        <v>tier - 2</v>
      </c>
      <c r="P2116" s="9" t="str">
        <f>VLOOKUP($A2116,'Hospitalisation Details'!$A$1:$U$2344,16,FALSE)</f>
        <v>R1024</v>
      </c>
      <c r="Q2116" s="9">
        <f>VLOOKUP($A2116,'Hospitalisation Details'!$A$1:$U$2344,20,FALSE)</f>
        <v>18</v>
      </c>
    </row>
    <row r="2117" spans="1:17" ht="15.75" x14ac:dyDescent="0.25">
      <c r="A2117" s="10" t="s">
        <v>248</v>
      </c>
      <c r="B2117" s="7" t="str">
        <f>VLOOKUP($A2117,'Customer Names'!$A$1:$E$2336,4,FALSE)</f>
        <v xml:space="preserve">  Hilary K</v>
      </c>
      <c r="C2117" s="7">
        <f>VLOOKUP($A2117,'Medical Examinations'!$A$1:$P$2336,2,FALSE)</f>
        <v>26.315000000000001</v>
      </c>
      <c r="D2117" s="7">
        <f>VLOOKUP($A2117,'Medical Examinations'!$A$1:$P$2336,3,FALSE)</f>
        <v>5.47</v>
      </c>
      <c r="E2117" s="7" t="str">
        <f>VLOOKUP($A2117,'Medical Examinations'!$A$1:$P$2336,13,FALSE)</f>
        <v>No</v>
      </c>
      <c r="F2117" s="7" t="str">
        <f>VLOOKUP($A2117,'Medical Examinations'!$A$1:$P$2336,5,FALSE)</f>
        <v>yes</v>
      </c>
      <c r="G2117" s="7" t="str">
        <f>VLOOKUP($A2117,'Medical Examinations'!$A$1:$P$2336,6,FALSE)</f>
        <v>No</v>
      </c>
      <c r="H2117" s="7">
        <f>VLOOKUP($A2117,'Medical Examinations'!$A$1:$P$2336,12,FALSE)</f>
        <v>1</v>
      </c>
      <c r="I2117" s="7" t="str">
        <f>VLOOKUP($A2117,'Medical Examinations'!$A$1:$P$2336,14,FALSE)</f>
        <v>No</v>
      </c>
      <c r="J2117" s="7" t="str">
        <f>VLOOKUP($A2117,'Medical Examinations'!$A$1:$P$2336,15,FALSE)</f>
        <v>Over weight</v>
      </c>
      <c r="K2117" s="7" t="str">
        <f>VLOOKUP($A2117,'Medical Examinations'!$A$1:$P$2336,16,FALSE)</f>
        <v>Normal</v>
      </c>
      <c r="L2117" s="12">
        <f>VLOOKUP($A2117,'Hospitalisation Details'!$A$1:$U$2344,18,FALSE)</f>
        <v>38233</v>
      </c>
      <c r="M2117" s="21">
        <f>VLOOKUP($A2117,'Hospitalisation Details'!$A$1:$U$2344,21,FALSE)</f>
        <v>2198.19</v>
      </c>
      <c r="N2117" s="9" t="str">
        <f>VLOOKUP($A2117,'Hospitalisation Details'!$A$1:$U$2344,14,FALSE)</f>
        <v>tier - 2</v>
      </c>
      <c r="O2117" s="9" t="str">
        <f>VLOOKUP($A2117,'Hospitalisation Details'!$A$1:$U$2344,15,FALSE)</f>
        <v>tier - 1</v>
      </c>
      <c r="P2117" s="9" t="str">
        <f>VLOOKUP($A2117,'Hospitalisation Details'!$A$1:$U$2344,16,FALSE)</f>
        <v>R1023</v>
      </c>
      <c r="Q2117" s="9">
        <f>VLOOKUP($A2117,'Hospitalisation Details'!$A$1:$U$2344,20,FALSE)</f>
        <v>18</v>
      </c>
    </row>
    <row r="2118" spans="1:17" ht="15.75" x14ac:dyDescent="0.25">
      <c r="A2118" s="10" t="s">
        <v>246</v>
      </c>
      <c r="B2118" s="7" t="str">
        <f>VLOOKUP($A2118,'Customer Names'!$A$1:$E$2336,4,FALSE)</f>
        <v xml:space="preserve">  Dominique</v>
      </c>
      <c r="C2118" s="7">
        <f>VLOOKUP($A2118,'Medical Examinations'!$A$1:$P$2336,2,FALSE)</f>
        <v>25.08</v>
      </c>
      <c r="D2118" s="7">
        <f>VLOOKUP($A2118,'Medical Examinations'!$A$1:$P$2336,3,FALSE)</f>
        <v>5.09</v>
      </c>
      <c r="E2118" s="7" t="str">
        <f>VLOOKUP($A2118,'Medical Examinations'!$A$1:$P$2336,13,FALSE)</f>
        <v>No</v>
      </c>
      <c r="F2118" s="7" t="str">
        <f>VLOOKUP($A2118,'Medical Examinations'!$A$1:$P$2336,5,FALSE)</f>
        <v>yes</v>
      </c>
      <c r="G2118" s="7" t="str">
        <f>VLOOKUP($A2118,'Medical Examinations'!$A$1:$P$2336,6,FALSE)</f>
        <v>No</v>
      </c>
      <c r="H2118" s="7">
        <f>VLOOKUP($A2118,'Medical Examinations'!$A$1:$P$2336,12,FALSE)</f>
        <v>1</v>
      </c>
      <c r="I2118" s="7" t="str">
        <f>VLOOKUP($A2118,'Medical Examinations'!$A$1:$P$2336,14,FALSE)</f>
        <v>No</v>
      </c>
      <c r="J2118" s="7" t="str">
        <f>VLOOKUP($A2118,'Medical Examinations'!$A$1:$P$2336,15,FALSE)</f>
        <v>Over weight</v>
      </c>
      <c r="K2118" s="7" t="str">
        <f>VLOOKUP($A2118,'Medical Examinations'!$A$1:$P$2336,16,FALSE)</f>
        <v>Normal</v>
      </c>
      <c r="L2118" s="12">
        <f>VLOOKUP($A2118,'Hospitalisation Details'!$A$1:$U$2344,18,FALSE)</f>
        <v>38328</v>
      </c>
      <c r="M2118" s="21">
        <f>VLOOKUP($A2118,'Hospitalisation Details'!$A$1:$U$2344,21,FALSE)</f>
        <v>2196.4699999999998</v>
      </c>
      <c r="N2118" s="9" t="str">
        <f>VLOOKUP($A2118,'Hospitalisation Details'!$A$1:$U$2344,14,FALSE)</f>
        <v>tier - 2</v>
      </c>
      <c r="O2118" s="9" t="str">
        <f>VLOOKUP($A2118,'Hospitalisation Details'!$A$1:$U$2344,15,FALSE)</f>
        <v>tier - 3</v>
      </c>
      <c r="P2118" s="9" t="str">
        <f>VLOOKUP($A2118,'Hospitalisation Details'!$A$1:$U$2344,16,FALSE)</f>
        <v>R1024</v>
      </c>
      <c r="Q2118" s="9">
        <f>VLOOKUP($A2118,'Hospitalisation Details'!$A$1:$U$2344,20,FALSE)</f>
        <v>18</v>
      </c>
    </row>
    <row r="2119" spans="1:17" ht="15.75" x14ac:dyDescent="0.25">
      <c r="A2119" s="10" t="s">
        <v>245</v>
      </c>
      <c r="B2119" s="7" t="str">
        <f>VLOOKUP($A2119,'Customer Names'!$A$1:$E$2336,4,FALSE)</f>
        <v xml:space="preserve">  Carlos I</v>
      </c>
      <c r="C2119" s="7">
        <f>VLOOKUP($A2119,'Medical Examinations'!$A$1:$P$2336,2,FALSE)</f>
        <v>15.41</v>
      </c>
      <c r="D2119" s="7">
        <f>VLOOKUP($A2119,'Medical Examinations'!$A$1:$P$2336,3,FALSE)</f>
        <v>5.08</v>
      </c>
      <c r="E2119" s="7" t="str">
        <f>VLOOKUP($A2119,'Medical Examinations'!$A$1:$P$2336,13,FALSE)</f>
        <v>No</v>
      </c>
      <c r="F2119" s="7" t="str">
        <f>VLOOKUP($A2119,'Medical Examinations'!$A$1:$P$2336,5,FALSE)</f>
        <v>No</v>
      </c>
      <c r="G2119" s="7" t="str">
        <f>VLOOKUP($A2119,'Medical Examinations'!$A$1:$P$2336,6,FALSE)</f>
        <v>No</v>
      </c>
      <c r="H2119" s="7" t="str">
        <f>VLOOKUP($A2119,'Medical Examinations'!$A$1:$P$2336,12,FALSE)</f>
        <v>0</v>
      </c>
      <c r="I2119" s="7" t="str">
        <f>VLOOKUP($A2119,'Medical Examinations'!$A$1:$P$2336,14,FALSE)</f>
        <v>No</v>
      </c>
      <c r="J2119" s="7" t="str">
        <f>VLOOKUP($A2119,'Medical Examinations'!$A$1:$P$2336,15,FALSE)</f>
        <v>Underweight</v>
      </c>
      <c r="K2119" s="7" t="str">
        <f>VLOOKUP($A2119,'Medical Examinations'!$A$1:$P$2336,16,FALSE)</f>
        <v>Normal</v>
      </c>
      <c r="L2119" s="12">
        <f>VLOOKUP($A2119,'Hospitalisation Details'!$A$1:$U$2344,18,FALSE)</f>
        <v>33588</v>
      </c>
      <c r="M2119" s="21">
        <f>VLOOKUP($A2119,'Hospitalisation Details'!$A$1:$U$2344,21,FALSE)</f>
        <v>2193.1999999999998</v>
      </c>
      <c r="N2119" s="9" t="str">
        <f>VLOOKUP($A2119,'Hospitalisation Details'!$A$1:$U$2344,14,FALSE)</f>
        <v>tier - 2</v>
      </c>
      <c r="O2119" s="9" t="str">
        <f>VLOOKUP($A2119,'Hospitalisation Details'!$A$1:$U$2344,15,FALSE)</f>
        <v>tier - 2</v>
      </c>
      <c r="P2119" s="9" t="str">
        <f>VLOOKUP($A2119,'Hospitalisation Details'!$A$1:$U$2344,16,FALSE)</f>
        <v>R1012</v>
      </c>
      <c r="Q2119" s="9">
        <f>VLOOKUP($A2119,'Hospitalisation Details'!$A$1:$U$2344,20,FALSE)</f>
        <v>31</v>
      </c>
    </row>
    <row r="2120" spans="1:17" ht="15.75" x14ac:dyDescent="0.25">
      <c r="A2120" s="10" t="s">
        <v>244</v>
      </c>
      <c r="B2120" s="7" t="str">
        <f>VLOOKUP($A2120,'Customer Names'!$A$1:$E$2336,4,FALSE)</f>
        <v xml:space="preserve">  Matthew</v>
      </c>
      <c r="C2120" s="7">
        <f>VLOOKUP($A2120,'Medical Examinations'!$A$1:$P$2336,2,FALSE)</f>
        <v>23.83</v>
      </c>
      <c r="D2120" s="7">
        <f>VLOOKUP($A2120,'Medical Examinations'!$A$1:$P$2336,3,FALSE)</f>
        <v>5.68</v>
      </c>
      <c r="E2120" s="7" t="str">
        <f>VLOOKUP($A2120,'Medical Examinations'!$A$1:$P$2336,13,FALSE)</f>
        <v>No</v>
      </c>
      <c r="F2120" s="7" t="str">
        <f>VLOOKUP($A2120,'Medical Examinations'!$A$1:$P$2336,5,FALSE)</f>
        <v>No</v>
      </c>
      <c r="G2120" s="7" t="str">
        <f>VLOOKUP($A2120,'Medical Examinations'!$A$1:$P$2336,6,FALSE)</f>
        <v>No</v>
      </c>
      <c r="H2120" s="7" t="str">
        <f>VLOOKUP($A2120,'Medical Examinations'!$A$1:$P$2336,12,FALSE)</f>
        <v>0</v>
      </c>
      <c r="I2120" s="7" t="str">
        <f>VLOOKUP($A2120,'Medical Examinations'!$A$1:$P$2336,14,FALSE)</f>
        <v>No</v>
      </c>
      <c r="J2120" s="7" t="str">
        <f>VLOOKUP($A2120,'Medical Examinations'!$A$1:$P$2336,15,FALSE)</f>
        <v>Normal weight</v>
      </c>
      <c r="K2120" s="7" t="str">
        <f>VLOOKUP($A2120,'Medical Examinations'!$A$1:$P$2336,16,FALSE)</f>
        <v>Normal</v>
      </c>
      <c r="L2120" s="12">
        <f>VLOOKUP($A2120,'Hospitalisation Details'!$A$1:$U$2344,18,FALSE)</f>
        <v>34604</v>
      </c>
      <c r="M2120" s="21">
        <f>VLOOKUP($A2120,'Hospitalisation Details'!$A$1:$U$2344,21,FALSE)</f>
        <v>2170.08</v>
      </c>
      <c r="N2120" s="9" t="str">
        <f>VLOOKUP($A2120,'Hospitalisation Details'!$A$1:$U$2344,14,FALSE)</f>
        <v>tier - 2</v>
      </c>
      <c r="O2120" s="9" t="str">
        <f>VLOOKUP($A2120,'Hospitalisation Details'!$A$1:$U$2344,15,FALSE)</f>
        <v>tier - 2</v>
      </c>
      <c r="P2120" s="9" t="str">
        <f>VLOOKUP($A2120,'Hospitalisation Details'!$A$1:$U$2344,16,FALSE)</f>
        <v>R1013</v>
      </c>
      <c r="Q2120" s="9">
        <f>VLOOKUP($A2120,'Hospitalisation Details'!$A$1:$U$2344,20,FALSE)</f>
        <v>28</v>
      </c>
    </row>
    <row r="2121" spans="1:17" ht="15.75" x14ac:dyDescent="0.25">
      <c r="A2121" s="10" t="s">
        <v>243</v>
      </c>
      <c r="B2121" s="7" t="str">
        <f>VLOOKUP($A2121,'Customer Names'!$A$1:$E$2336,4,FALSE)</f>
        <v xml:space="preserve">  Kara</v>
      </c>
      <c r="C2121" s="7">
        <f>VLOOKUP($A2121,'Medical Examinations'!$A$1:$P$2336,2,FALSE)</f>
        <v>36</v>
      </c>
      <c r="D2121" s="7">
        <f>VLOOKUP($A2121,'Medical Examinations'!$A$1:$P$2336,3,FALSE)</f>
        <v>4.66</v>
      </c>
      <c r="E2121" s="7" t="str">
        <f>VLOOKUP($A2121,'Medical Examinations'!$A$1:$P$2336,13,FALSE)</f>
        <v>No</v>
      </c>
      <c r="F2121" s="7" t="str">
        <f>VLOOKUP($A2121,'Medical Examinations'!$A$1:$P$2336,5,FALSE)</f>
        <v>yes</v>
      </c>
      <c r="G2121" s="7" t="str">
        <f>VLOOKUP($A2121,'Medical Examinations'!$A$1:$P$2336,6,FALSE)</f>
        <v>No</v>
      </c>
      <c r="H2121" s="7">
        <f>VLOOKUP($A2121,'Medical Examinations'!$A$1:$P$2336,12,FALSE)</f>
        <v>1</v>
      </c>
      <c r="I2121" s="7" t="str">
        <f>VLOOKUP($A2121,'Medical Examinations'!$A$1:$P$2336,14,FALSE)</f>
        <v>No</v>
      </c>
      <c r="J2121" s="7" t="str">
        <f>VLOOKUP($A2121,'Medical Examinations'!$A$1:$P$2336,15,FALSE)</f>
        <v>Obesity</v>
      </c>
      <c r="K2121" s="7" t="str">
        <f>VLOOKUP($A2121,'Medical Examinations'!$A$1:$P$2336,16,FALSE)</f>
        <v>Normal</v>
      </c>
      <c r="L2121" s="12">
        <f>VLOOKUP($A2121,'Hospitalisation Details'!$A$1:$U$2344,18,FALSE)</f>
        <v>36761</v>
      </c>
      <c r="M2121" s="21">
        <f>VLOOKUP($A2121,'Hospitalisation Details'!$A$1:$U$2344,21,FALSE)</f>
        <v>2166.73</v>
      </c>
      <c r="N2121" s="9" t="str">
        <f>VLOOKUP($A2121,'Hospitalisation Details'!$A$1:$U$2344,14,FALSE)</f>
        <v>tier - 2</v>
      </c>
      <c r="O2121" s="9" t="str">
        <f>VLOOKUP($A2121,'Hospitalisation Details'!$A$1:$U$2344,15,FALSE)</f>
        <v>tier - 2</v>
      </c>
      <c r="P2121" s="9" t="str">
        <f>VLOOKUP($A2121,'Hospitalisation Details'!$A$1:$U$2344,16,FALSE)</f>
        <v>R1011</v>
      </c>
      <c r="Q2121" s="9">
        <f>VLOOKUP($A2121,'Hospitalisation Details'!$A$1:$U$2344,20,FALSE)</f>
        <v>22</v>
      </c>
    </row>
    <row r="2122" spans="1:17" ht="15.75" x14ac:dyDescent="0.25">
      <c r="A2122" s="10" t="s">
        <v>242</v>
      </c>
      <c r="B2122" s="7" t="str">
        <f>VLOOKUP($A2122,'Customer Names'!$A$1:$E$2336,4,FALSE)</f>
        <v xml:space="preserve">  Sarah S</v>
      </c>
      <c r="C2122" s="7">
        <f>VLOOKUP($A2122,'Medical Examinations'!$A$1:$P$2336,2,FALSE)</f>
        <v>28.82</v>
      </c>
      <c r="D2122" s="7">
        <f>VLOOKUP($A2122,'Medical Examinations'!$A$1:$P$2336,3,FALSE)</f>
        <v>5.59</v>
      </c>
      <c r="E2122" s="7" t="str">
        <f>VLOOKUP($A2122,'Medical Examinations'!$A$1:$P$2336,13,FALSE)</f>
        <v>No</v>
      </c>
      <c r="F2122" s="7" t="str">
        <f>VLOOKUP($A2122,'Medical Examinations'!$A$1:$P$2336,5,FALSE)</f>
        <v>yes</v>
      </c>
      <c r="G2122" s="7" t="str">
        <f>VLOOKUP($A2122,'Medical Examinations'!$A$1:$P$2336,6,FALSE)</f>
        <v>No</v>
      </c>
      <c r="H2122" s="7">
        <f>VLOOKUP($A2122,'Medical Examinations'!$A$1:$P$2336,12,FALSE)</f>
        <v>1</v>
      </c>
      <c r="I2122" s="7" t="str">
        <f>VLOOKUP($A2122,'Medical Examinations'!$A$1:$P$2336,14,FALSE)</f>
        <v>No</v>
      </c>
      <c r="J2122" s="7" t="str">
        <f>VLOOKUP($A2122,'Medical Examinations'!$A$1:$P$2336,15,FALSE)</f>
        <v>Over weight</v>
      </c>
      <c r="K2122" s="7" t="str">
        <f>VLOOKUP($A2122,'Medical Examinations'!$A$1:$P$2336,16,FALSE)</f>
        <v>Normal</v>
      </c>
      <c r="L2122" s="12">
        <f>VLOOKUP($A2122,'Hospitalisation Details'!$A$1:$U$2344,18,FALSE)</f>
        <v>36870</v>
      </c>
      <c r="M2122" s="21">
        <f>VLOOKUP($A2122,'Hospitalisation Details'!$A$1:$U$2344,21,FALSE)</f>
        <v>2156.75</v>
      </c>
      <c r="N2122" s="9" t="str">
        <f>VLOOKUP($A2122,'Hospitalisation Details'!$A$1:$U$2344,14,FALSE)</f>
        <v>tier - 2</v>
      </c>
      <c r="O2122" s="9" t="str">
        <f>VLOOKUP($A2122,'Hospitalisation Details'!$A$1:$U$2344,15,FALSE)</f>
        <v>tier - 2</v>
      </c>
      <c r="P2122" s="9" t="str">
        <f>VLOOKUP($A2122,'Hospitalisation Details'!$A$1:$U$2344,16,FALSE)</f>
        <v>R1013</v>
      </c>
      <c r="Q2122" s="9">
        <f>VLOOKUP($A2122,'Hospitalisation Details'!$A$1:$U$2344,20,FALSE)</f>
        <v>22</v>
      </c>
    </row>
    <row r="2123" spans="1:17" ht="15.75" x14ac:dyDescent="0.25">
      <c r="A2123" s="10" t="s">
        <v>241</v>
      </c>
      <c r="B2123" s="7" t="str">
        <f>VLOOKUP($A2123,'Customer Names'!$A$1:$E$2336,4,FALSE)</f>
        <v xml:space="preserve">  Shauna R</v>
      </c>
      <c r="C2123" s="7">
        <f>VLOOKUP($A2123,'Medical Examinations'!$A$1:$P$2336,2,FALSE)</f>
        <v>28.05</v>
      </c>
      <c r="D2123" s="7">
        <f>VLOOKUP($A2123,'Medical Examinations'!$A$1:$P$2336,3,FALSE)</f>
        <v>6.2</v>
      </c>
      <c r="E2123" s="7" t="str">
        <f>VLOOKUP($A2123,'Medical Examinations'!$A$1:$P$2336,13,FALSE)</f>
        <v>No</v>
      </c>
      <c r="F2123" s="7" t="str">
        <f>VLOOKUP($A2123,'Medical Examinations'!$A$1:$P$2336,5,FALSE)</f>
        <v>yes</v>
      </c>
      <c r="G2123" s="7" t="str">
        <f>VLOOKUP($A2123,'Medical Examinations'!$A$1:$P$2336,6,FALSE)</f>
        <v>No</v>
      </c>
      <c r="H2123" s="7">
        <f>VLOOKUP($A2123,'Medical Examinations'!$A$1:$P$2336,12,FALSE)</f>
        <v>1</v>
      </c>
      <c r="I2123" s="7" t="str">
        <f>VLOOKUP($A2123,'Medical Examinations'!$A$1:$P$2336,14,FALSE)</f>
        <v>No</v>
      </c>
      <c r="J2123" s="7" t="str">
        <f>VLOOKUP($A2123,'Medical Examinations'!$A$1:$P$2336,15,FALSE)</f>
        <v>Over weight</v>
      </c>
      <c r="K2123" s="7" t="str">
        <f>VLOOKUP($A2123,'Medical Examinations'!$A$1:$P$2336,16,FALSE)</f>
        <v>Prediabetes</v>
      </c>
      <c r="L2123" s="12">
        <f>VLOOKUP($A2123,'Hospitalisation Details'!$A$1:$U$2344,18,FALSE)</f>
        <v>36859</v>
      </c>
      <c r="M2123" s="21">
        <f>VLOOKUP($A2123,'Hospitalisation Details'!$A$1:$U$2344,21,FALSE)</f>
        <v>2155.6799999999998</v>
      </c>
      <c r="N2123" s="9" t="str">
        <f>VLOOKUP($A2123,'Hospitalisation Details'!$A$1:$U$2344,14,FALSE)</f>
        <v>tier - 2</v>
      </c>
      <c r="O2123" s="9" t="str">
        <f>VLOOKUP($A2123,'Hospitalisation Details'!$A$1:$U$2344,15,FALSE)</f>
        <v>tier - 3</v>
      </c>
      <c r="P2123" s="9" t="str">
        <f>VLOOKUP($A2123,'Hospitalisation Details'!$A$1:$U$2344,16,FALSE)</f>
        <v>R1013</v>
      </c>
      <c r="Q2123" s="9">
        <f>VLOOKUP($A2123,'Hospitalisation Details'!$A$1:$U$2344,20,FALSE)</f>
        <v>22</v>
      </c>
    </row>
    <row r="2124" spans="1:17" ht="15.75" x14ac:dyDescent="0.25">
      <c r="A2124" s="10" t="s">
        <v>240</v>
      </c>
      <c r="B2124" s="7" t="str">
        <f>VLOOKUP($A2124,'Customer Names'!$A$1:$E$2336,4,FALSE)</f>
        <v xml:space="preserve">  Lindsay J</v>
      </c>
      <c r="C2124" s="7">
        <f>VLOOKUP($A2124,'Medical Examinations'!$A$1:$P$2336,2,FALSE)</f>
        <v>27.1</v>
      </c>
      <c r="D2124" s="7">
        <f>VLOOKUP($A2124,'Medical Examinations'!$A$1:$P$2336,3,FALSE)</f>
        <v>4.45</v>
      </c>
      <c r="E2124" s="7" t="str">
        <f>VLOOKUP($A2124,'Medical Examinations'!$A$1:$P$2336,13,FALSE)</f>
        <v>No</v>
      </c>
      <c r="F2124" s="7" t="str">
        <f>VLOOKUP($A2124,'Medical Examinations'!$A$1:$P$2336,5,FALSE)</f>
        <v>yes</v>
      </c>
      <c r="G2124" s="7" t="str">
        <f>VLOOKUP($A2124,'Medical Examinations'!$A$1:$P$2336,6,FALSE)</f>
        <v>No</v>
      </c>
      <c r="H2124" s="7">
        <f>VLOOKUP($A2124,'Medical Examinations'!$A$1:$P$2336,12,FALSE)</f>
        <v>1</v>
      </c>
      <c r="I2124" s="7" t="str">
        <f>VLOOKUP($A2124,'Medical Examinations'!$A$1:$P$2336,14,FALSE)</f>
        <v>No</v>
      </c>
      <c r="J2124" s="7" t="str">
        <f>VLOOKUP($A2124,'Medical Examinations'!$A$1:$P$2336,15,FALSE)</f>
        <v>Over weight</v>
      </c>
      <c r="K2124" s="7" t="str">
        <f>VLOOKUP($A2124,'Medical Examinations'!$A$1:$P$2336,16,FALSE)</f>
        <v>Normal</v>
      </c>
      <c r="L2124" s="12">
        <f>VLOOKUP($A2124,'Hospitalisation Details'!$A$1:$U$2344,18,FALSE)</f>
        <v>36821</v>
      </c>
      <c r="M2124" s="21">
        <f>VLOOKUP($A2124,'Hospitalisation Details'!$A$1:$U$2344,21,FALSE)</f>
        <v>2154.36</v>
      </c>
      <c r="N2124" s="9" t="str">
        <f>VLOOKUP($A2124,'Hospitalisation Details'!$A$1:$U$2344,14,FALSE)</f>
        <v>tier - 2</v>
      </c>
      <c r="O2124" s="9" t="str">
        <f>VLOOKUP($A2124,'Hospitalisation Details'!$A$1:$U$2344,15,FALSE)</f>
        <v>tier - 2</v>
      </c>
      <c r="P2124" s="9" t="str">
        <f>VLOOKUP($A2124,'Hospitalisation Details'!$A$1:$U$2344,16,FALSE)</f>
        <v>R1011</v>
      </c>
      <c r="Q2124" s="9">
        <f>VLOOKUP($A2124,'Hospitalisation Details'!$A$1:$U$2344,20,FALSE)</f>
        <v>22</v>
      </c>
    </row>
    <row r="2125" spans="1:17" ht="15.75" x14ac:dyDescent="0.25">
      <c r="A2125" s="10" t="s">
        <v>239</v>
      </c>
      <c r="B2125" s="7" t="str">
        <f>VLOOKUP($A2125,'Customer Names'!$A$1:$E$2336,4,FALSE)</f>
        <v xml:space="preserve">  Danya A</v>
      </c>
      <c r="C2125" s="7">
        <f>VLOOKUP($A2125,'Medical Examinations'!$A$1:$P$2336,2,FALSE)</f>
        <v>24.3</v>
      </c>
      <c r="D2125" s="7">
        <f>VLOOKUP($A2125,'Medical Examinations'!$A$1:$P$2336,3,FALSE)</f>
        <v>6.1</v>
      </c>
      <c r="E2125" s="7" t="str">
        <f>VLOOKUP($A2125,'Medical Examinations'!$A$1:$P$2336,13,FALSE)</f>
        <v>Yes</v>
      </c>
      <c r="F2125" s="7" t="str">
        <f>VLOOKUP($A2125,'Medical Examinations'!$A$1:$P$2336,5,FALSE)</f>
        <v>yes</v>
      </c>
      <c r="G2125" s="7" t="str">
        <f>VLOOKUP($A2125,'Medical Examinations'!$A$1:$P$2336,6,FALSE)</f>
        <v>No</v>
      </c>
      <c r="H2125" s="7">
        <f>VLOOKUP($A2125,'Medical Examinations'!$A$1:$P$2336,12,FALSE)</f>
        <v>1</v>
      </c>
      <c r="I2125" s="7" t="str">
        <f>VLOOKUP($A2125,'Medical Examinations'!$A$1:$P$2336,14,FALSE)</f>
        <v>No</v>
      </c>
      <c r="J2125" s="7" t="str">
        <f>VLOOKUP($A2125,'Medical Examinations'!$A$1:$P$2336,15,FALSE)</f>
        <v>Normal weight</v>
      </c>
      <c r="K2125" s="7" t="str">
        <f>VLOOKUP($A2125,'Medical Examinations'!$A$1:$P$2336,16,FALSE)</f>
        <v>Prediabetes</v>
      </c>
      <c r="L2125" s="12">
        <f>VLOOKUP($A2125,'Hospitalisation Details'!$A$1:$U$2344,18,FALSE)</f>
        <v>36887</v>
      </c>
      <c r="M2125" s="21">
        <f>VLOOKUP($A2125,'Hospitalisation Details'!$A$1:$U$2344,21,FALSE)</f>
        <v>2150.4699999999998</v>
      </c>
      <c r="N2125" s="9" t="str">
        <f>VLOOKUP($A2125,'Hospitalisation Details'!$A$1:$U$2344,14,FALSE)</f>
        <v>tier - 2</v>
      </c>
      <c r="O2125" s="9" t="str">
        <f>VLOOKUP($A2125,'Hospitalisation Details'!$A$1:$U$2344,15,FALSE)</f>
        <v>tier - 3</v>
      </c>
      <c r="P2125" s="9" t="str">
        <f>VLOOKUP($A2125,'Hospitalisation Details'!$A$1:$U$2344,16,FALSE)</f>
        <v>R1011</v>
      </c>
      <c r="Q2125" s="9">
        <f>VLOOKUP($A2125,'Hospitalisation Details'!$A$1:$U$2344,20,FALSE)</f>
        <v>22</v>
      </c>
    </row>
    <row r="2126" spans="1:17" ht="15.75" x14ac:dyDescent="0.25">
      <c r="A2126" s="10" t="s">
        <v>238</v>
      </c>
      <c r="B2126" s="7" t="str">
        <f>VLOOKUP($A2126,'Customer Names'!$A$1:$E$2336,4,FALSE)</f>
        <v xml:space="preserve">  Lorraine</v>
      </c>
      <c r="C2126" s="7">
        <f>VLOOKUP($A2126,'Medical Examinations'!$A$1:$P$2336,2,FALSE)</f>
        <v>30.72</v>
      </c>
      <c r="D2126" s="7">
        <f>VLOOKUP($A2126,'Medical Examinations'!$A$1:$P$2336,3,FALSE)</f>
        <v>6.06</v>
      </c>
      <c r="E2126" s="7" t="str">
        <f>VLOOKUP($A2126,'Medical Examinations'!$A$1:$P$2336,13,FALSE)</f>
        <v>No</v>
      </c>
      <c r="F2126" s="7" t="str">
        <f>VLOOKUP($A2126,'Medical Examinations'!$A$1:$P$2336,5,FALSE)</f>
        <v>yes</v>
      </c>
      <c r="G2126" s="7" t="str">
        <f>VLOOKUP($A2126,'Medical Examinations'!$A$1:$P$2336,6,FALSE)</f>
        <v>No</v>
      </c>
      <c r="H2126" s="7">
        <f>VLOOKUP($A2126,'Medical Examinations'!$A$1:$P$2336,12,FALSE)</f>
        <v>1</v>
      </c>
      <c r="I2126" s="7" t="str">
        <f>VLOOKUP($A2126,'Medical Examinations'!$A$1:$P$2336,14,FALSE)</f>
        <v>No</v>
      </c>
      <c r="J2126" s="7" t="str">
        <f>VLOOKUP($A2126,'Medical Examinations'!$A$1:$P$2336,15,FALSE)</f>
        <v>Obesity</v>
      </c>
      <c r="K2126" s="7" t="str">
        <f>VLOOKUP($A2126,'Medical Examinations'!$A$1:$P$2336,16,FALSE)</f>
        <v>Prediabetes</v>
      </c>
      <c r="L2126" s="12">
        <f>VLOOKUP($A2126,'Hospitalisation Details'!$A$1:$U$2344,18,FALSE)</f>
        <v>38264</v>
      </c>
      <c r="M2126" s="21">
        <f>VLOOKUP($A2126,'Hospitalisation Details'!$A$1:$U$2344,21,FALSE)</f>
        <v>2144.85</v>
      </c>
      <c r="N2126" s="9" t="str">
        <f>VLOOKUP($A2126,'Hospitalisation Details'!$A$1:$U$2344,14,FALSE)</f>
        <v>tier - 2</v>
      </c>
      <c r="O2126" s="9" t="str">
        <f>VLOOKUP($A2126,'Hospitalisation Details'!$A$1:$U$2344,15,FALSE)</f>
        <v>tier - 1</v>
      </c>
      <c r="P2126" s="9" t="str">
        <f>VLOOKUP($A2126,'Hospitalisation Details'!$A$1:$U$2344,16,FALSE)</f>
        <v>R1011</v>
      </c>
      <c r="Q2126" s="9">
        <f>VLOOKUP($A2126,'Hospitalisation Details'!$A$1:$U$2344,20,FALSE)</f>
        <v>18</v>
      </c>
    </row>
    <row r="2127" spans="1:17" ht="15.75" x14ac:dyDescent="0.25">
      <c r="A2127" s="10" t="s">
        <v>237</v>
      </c>
      <c r="B2127" s="7" t="str">
        <f>VLOOKUP($A2127,'Customer Names'!$A$1:$E$2336,4,FALSE)</f>
        <v xml:space="preserve">  Jennifer L</v>
      </c>
      <c r="C2127" s="7">
        <f>VLOOKUP($A2127,'Medical Examinations'!$A$1:$P$2336,2,FALSE)</f>
        <v>37.43</v>
      </c>
      <c r="D2127" s="7">
        <f>VLOOKUP($A2127,'Medical Examinations'!$A$1:$P$2336,3,FALSE)</f>
        <v>4.5599999999999996</v>
      </c>
      <c r="E2127" s="7" t="str">
        <f>VLOOKUP($A2127,'Medical Examinations'!$A$1:$P$2336,13,FALSE)</f>
        <v>No</v>
      </c>
      <c r="F2127" s="7" t="str">
        <f>VLOOKUP($A2127,'Medical Examinations'!$A$1:$P$2336,5,FALSE)</f>
        <v>No</v>
      </c>
      <c r="G2127" s="7" t="str">
        <f>VLOOKUP($A2127,'Medical Examinations'!$A$1:$P$2336,6,FALSE)</f>
        <v>Yes</v>
      </c>
      <c r="H2127" s="7">
        <f>VLOOKUP($A2127,'Medical Examinations'!$A$1:$P$2336,12,FALSE)</f>
        <v>1</v>
      </c>
      <c r="I2127" s="7" t="str">
        <f>VLOOKUP($A2127,'Medical Examinations'!$A$1:$P$2336,14,FALSE)</f>
        <v>No</v>
      </c>
      <c r="J2127" s="7" t="str">
        <f>VLOOKUP($A2127,'Medical Examinations'!$A$1:$P$2336,15,FALSE)</f>
        <v>Obesity</v>
      </c>
      <c r="K2127" s="7" t="str">
        <f>VLOOKUP($A2127,'Medical Examinations'!$A$1:$P$2336,16,FALSE)</f>
        <v>Normal</v>
      </c>
      <c r="L2127" s="12">
        <f>VLOOKUP($A2127,'Hospitalisation Details'!$A$1:$U$2344,18,FALSE)</f>
        <v>37852</v>
      </c>
      <c r="M2127" s="21">
        <f>VLOOKUP($A2127,'Hospitalisation Details'!$A$1:$U$2344,21,FALSE)</f>
        <v>2138.0700000000002</v>
      </c>
      <c r="N2127" s="9" t="str">
        <f>VLOOKUP($A2127,'Hospitalisation Details'!$A$1:$U$2344,14,FALSE)</f>
        <v>tier - 2</v>
      </c>
      <c r="O2127" s="9" t="str">
        <f>VLOOKUP($A2127,'Hospitalisation Details'!$A$1:$U$2344,15,FALSE)</f>
        <v>tier - 1</v>
      </c>
      <c r="P2127" s="9" t="str">
        <f>VLOOKUP($A2127,'Hospitalisation Details'!$A$1:$U$2344,16,FALSE)</f>
        <v>R1012</v>
      </c>
      <c r="Q2127" s="9">
        <f>VLOOKUP($A2127,'Hospitalisation Details'!$A$1:$U$2344,20,FALSE)</f>
        <v>19</v>
      </c>
    </row>
    <row r="2128" spans="1:17" ht="15.75" x14ac:dyDescent="0.25">
      <c r="A2128" s="10" t="s">
        <v>236</v>
      </c>
      <c r="B2128" s="7" t="str">
        <f>VLOOKUP($A2128,'Customer Names'!$A$1:$E$2336,4,FALSE)</f>
        <v xml:space="preserve">  Jesus Sr</v>
      </c>
      <c r="C2128" s="7">
        <f>VLOOKUP($A2128,'Medical Examinations'!$A$1:$P$2336,2,FALSE)</f>
        <v>25.74</v>
      </c>
      <c r="D2128" s="7">
        <f>VLOOKUP($A2128,'Medical Examinations'!$A$1:$P$2336,3,FALSE)</f>
        <v>6.41</v>
      </c>
      <c r="E2128" s="7" t="str">
        <f>VLOOKUP($A2128,'Medical Examinations'!$A$1:$P$2336,13,FALSE)</f>
        <v>Yes</v>
      </c>
      <c r="F2128" s="7" t="str">
        <f>VLOOKUP($A2128,'Medical Examinations'!$A$1:$P$2336,5,FALSE)</f>
        <v>No</v>
      </c>
      <c r="G2128" s="7" t="str">
        <f>VLOOKUP($A2128,'Medical Examinations'!$A$1:$P$2336,6,FALSE)</f>
        <v>Yes</v>
      </c>
      <c r="H2128" s="7">
        <f>VLOOKUP($A2128,'Medical Examinations'!$A$1:$P$2336,12,FALSE)</f>
        <v>1</v>
      </c>
      <c r="I2128" s="7" t="str">
        <f>VLOOKUP($A2128,'Medical Examinations'!$A$1:$P$2336,14,FALSE)</f>
        <v>No</v>
      </c>
      <c r="J2128" s="7" t="str">
        <f>VLOOKUP($A2128,'Medical Examinations'!$A$1:$P$2336,15,FALSE)</f>
        <v>Over weight</v>
      </c>
      <c r="K2128" s="7" t="str">
        <f>VLOOKUP($A2128,'Medical Examinations'!$A$1:$P$2336,16,FALSE)</f>
        <v>Prediabetes</v>
      </c>
      <c r="L2128" s="12">
        <f>VLOOKUP($A2128,'Hospitalisation Details'!$A$1:$U$2344,18,FALSE)</f>
        <v>35676</v>
      </c>
      <c r="M2128" s="21">
        <f>VLOOKUP($A2128,'Hospitalisation Details'!$A$1:$U$2344,21,FALSE)</f>
        <v>2137.65</v>
      </c>
      <c r="N2128" s="9" t="str">
        <f>VLOOKUP($A2128,'Hospitalisation Details'!$A$1:$U$2344,14,FALSE)</f>
        <v>tier - 3</v>
      </c>
      <c r="O2128" s="9" t="str">
        <f>VLOOKUP($A2128,'Hospitalisation Details'!$A$1:$U$2344,15,FALSE)</f>
        <v>tier - 1</v>
      </c>
      <c r="P2128" s="9" t="str">
        <f>VLOOKUP($A2128,'Hospitalisation Details'!$A$1:$U$2344,16,FALSE)</f>
        <v>R1013</v>
      </c>
      <c r="Q2128" s="9">
        <f>VLOOKUP($A2128,'Hospitalisation Details'!$A$1:$U$2344,20,FALSE)</f>
        <v>25</v>
      </c>
    </row>
    <row r="2129" spans="1:17" ht="15.75" x14ac:dyDescent="0.25">
      <c r="A2129" s="10" t="s">
        <v>235</v>
      </c>
      <c r="B2129" s="7" t="str">
        <f>VLOOKUP($A2129,'Customer Names'!$A$1:$E$2336,4,FALSE)</f>
        <v xml:space="preserve">  Kristen</v>
      </c>
      <c r="C2129" s="7">
        <f>VLOOKUP($A2129,'Medical Examinations'!$A$1:$P$2336,2,FALSE)</f>
        <v>36.575000000000003</v>
      </c>
      <c r="D2129" s="7">
        <f>VLOOKUP($A2129,'Medical Examinations'!$A$1:$P$2336,3,FALSE)</f>
        <v>5.57</v>
      </c>
      <c r="E2129" s="7" t="str">
        <f>VLOOKUP($A2129,'Medical Examinations'!$A$1:$P$2336,13,FALSE)</f>
        <v>No</v>
      </c>
      <c r="F2129" s="7" t="str">
        <f>VLOOKUP($A2129,'Medical Examinations'!$A$1:$P$2336,5,FALSE)</f>
        <v>No</v>
      </c>
      <c r="G2129" s="7" t="str">
        <f>VLOOKUP($A2129,'Medical Examinations'!$A$1:$P$2336,6,FALSE)</f>
        <v>Yes</v>
      </c>
      <c r="H2129" s="7">
        <f>VLOOKUP($A2129,'Medical Examinations'!$A$1:$P$2336,12,FALSE)</f>
        <v>1</v>
      </c>
      <c r="I2129" s="7" t="str">
        <f>VLOOKUP($A2129,'Medical Examinations'!$A$1:$P$2336,14,FALSE)</f>
        <v>No</v>
      </c>
      <c r="J2129" s="7" t="str">
        <f>VLOOKUP($A2129,'Medical Examinations'!$A$1:$P$2336,15,FALSE)</f>
        <v>Obesity</v>
      </c>
      <c r="K2129" s="7" t="str">
        <f>VLOOKUP($A2129,'Medical Examinations'!$A$1:$P$2336,16,FALSE)</f>
        <v>Normal</v>
      </c>
      <c r="L2129" s="12">
        <f>VLOOKUP($A2129,'Hospitalisation Details'!$A$1:$U$2344,18,FALSE)</f>
        <v>37890</v>
      </c>
      <c r="M2129" s="21">
        <f>VLOOKUP($A2129,'Hospitalisation Details'!$A$1:$U$2344,21,FALSE)</f>
        <v>2136.88</v>
      </c>
      <c r="N2129" s="9" t="str">
        <f>VLOOKUP($A2129,'Hospitalisation Details'!$A$1:$U$2344,14,FALSE)</f>
        <v>tier - 2</v>
      </c>
      <c r="O2129" s="9" t="str">
        <f>VLOOKUP($A2129,'Hospitalisation Details'!$A$1:$U$2344,15,FALSE)</f>
        <v>tier - 2</v>
      </c>
      <c r="P2129" s="9" t="str">
        <f>VLOOKUP($A2129,'Hospitalisation Details'!$A$1:$U$2344,16,FALSE)</f>
        <v>R1012</v>
      </c>
      <c r="Q2129" s="9">
        <f>VLOOKUP($A2129,'Hospitalisation Details'!$A$1:$U$2344,20,FALSE)</f>
        <v>19</v>
      </c>
    </row>
    <row r="2130" spans="1:17" ht="15.75" x14ac:dyDescent="0.25">
      <c r="A2130" s="10" t="s">
        <v>234</v>
      </c>
      <c r="B2130" s="7" t="str">
        <f>VLOOKUP($A2130,'Customer Names'!$A$1:$E$2336,4,FALSE)</f>
        <v xml:space="preserve">  Catherine C</v>
      </c>
      <c r="C2130" s="7">
        <f>VLOOKUP($A2130,'Medical Examinations'!$A$1:$P$2336,2,FALSE)</f>
        <v>35.15</v>
      </c>
      <c r="D2130" s="7">
        <f>VLOOKUP($A2130,'Medical Examinations'!$A$1:$P$2336,3,FALSE)</f>
        <v>5.47</v>
      </c>
      <c r="E2130" s="7" t="str">
        <f>VLOOKUP($A2130,'Medical Examinations'!$A$1:$P$2336,13,FALSE)</f>
        <v>No</v>
      </c>
      <c r="F2130" s="7" t="str">
        <f>VLOOKUP($A2130,'Medical Examinations'!$A$1:$P$2336,5,FALSE)</f>
        <v>No</v>
      </c>
      <c r="G2130" s="7" t="str">
        <f>VLOOKUP($A2130,'Medical Examinations'!$A$1:$P$2336,6,FALSE)</f>
        <v>Yes</v>
      </c>
      <c r="H2130" s="7">
        <f>VLOOKUP($A2130,'Medical Examinations'!$A$1:$P$2336,12,FALSE)</f>
        <v>1</v>
      </c>
      <c r="I2130" s="7" t="str">
        <f>VLOOKUP($A2130,'Medical Examinations'!$A$1:$P$2336,14,FALSE)</f>
        <v>No</v>
      </c>
      <c r="J2130" s="7" t="str">
        <f>VLOOKUP($A2130,'Medical Examinations'!$A$1:$P$2336,15,FALSE)</f>
        <v>Obesity</v>
      </c>
      <c r="K2130" s="7" t="str">
        <f>VLOOKUP($A2130,'Medical Examinations'!$A$1:$P$2336,16,FALSE)</f>
        <v>Normal</v>
      </c>
      <c r="L2130" s="12">
        <f>VLOOKUP($A2130,'Hospitalisation Details'!$A$1:$U$2344,18,FALSE)</f>
        <v>37865</v>
      </c>
      <c r="M2130" s="21">
        <f>VLOOKUP($A2130,'Hospitalisation Details'!$A$1:$U$2344,21,FALSE)</f>
        <v>2134.9</v>
      </c>
      <c r="N2130" s="9" t="str">
        <f>VLOOKUP($A2130,'Hospitalisation Details'!$A$1:$U$2344,14,FALSE)</f>
        <v>tier - 2</v>
      </c>
      <c r="O2130" s="9" t="str">
        <f>VLOOKUP($A2130,'Hospitalisation Details'!$A$1:$U$2344,15,FALSE)</f>
        <v>tier - 3</v>
      </c>
      <c r="P2130" s="9" t="str">
        <f>VLOOKUP($A2130,'Hospitalisation Details'!$A$1:$U$2344,16,FALSE)</f>
        <v>R1012</v>
      </c>
      <c r="Q2130" s="9">
        <f>VLOOKUP($A2130,'Hospitalisation Details'!$A$1:$U$2344,20,FALSE)</f>
        <v>19</v>
      </c>
    </row>
    <row r="2131" spans="1:17" ht="15.75" x14ac:dyDescent="0.25">
      <c r="A2131" s="10" t="s">
        <v>233</v>
      </c>
      <c r="B2131" s="7" t="str">
        <f>VLOOKUP($A2131,'Customer Names'!$A$1:$E$2336,4,FALSE)</f>
        <v xml:space="preserve">  Paula</v>
      </c>
      <c r="C2131" s="7">
        <f>VLOOKUP($A2131,'Medical Examinations'!$A$1:$P$2336,2,FALSE)</f>
        <v>32.11</v>
      </c>
      <c r="D2131" s="7">
        <f>VLOOKUP($A2131,'Medical Examinations'!$A$1:$P$2336,3,FALSE)</f>
        <v>4.43</v>
      </c>
      <c r="E2131" s="7" t="str">
        <f>VLOOKUP($A2131,'Medical Examinations'!$A$1:$P$2336,13,FALSE)</f>
        <v>No</v>
      </c>
      <c r="F2131" s="7" t="str">
        <f>VLOOKUP($A2131,'Medical Examinations'!$A$1:$P$2336,5,FALSE)</f>
        <v>No</v>
      </c>
      <c r="G2131" s="7" t="str">
        <f>VLOOKUP($A2131,'Medical Examinations'!$A$1:$P$2336,6,FALSE)</f>
        <v>Yes</v>
      </c>
      <c r="H2131" s="7">
        <f>VLOOKUP($A2131,'Medical Examinations'!$A$1:$P$2336,12,FALSE)</f>
        <v>1</v>
      </c>
      <c r="I2131" s="7" t="str">
        <f>VLOOKUP($A2131,'Medical Examinations'!$A$1:$P$2336,14,FALSE)</f>
        <v>No</v>
      </c>
      <c r="J2131" s="7" t="str">
        <f>VLOOKUP($A2131,'Medical Examinations'!$A$1:$P$2336,15,FALSE)</f>
        <v>Obesity</v>
      </c>
      <c r="K2131" s="7" t="str">
        <f>VLOOKUP($A2131,'Medical Examinations'!$A$1:$P$2336,16,FALSE)</f>
        <v>Normal</v>
      </c>
      <c r="L2131" s="12">
        <f>VLOOKUP($A2131,'Hospitalisation Details'!$A$1:$U$2344,18,FALSE)</f>
        <v>37977</v>
      </c>
      <c r="M2131" s="21">
        <f>VLOOKUP($A2131,'Hospitalisation Details'!$A$1:$U$2344,21,FALSE)</f>
        <v>2130.6799999999998</v>
      </c>
      <c r="N2131" s="9" t="str">
        <f>VLOOKUP($A2131,'Hospitalisation Details'!$A$1:$U$2344,14,FALSE)</f>
        <v>tier - 2</v>
      </c>
      <c r="O2131" s="9" t="str">
        <f>VLOOKUP($A2131,'Hospitalisation Details'!$A$1:$U$2344,15,FALSE)</f>
        <v>tier - 3</v>
      </c>
      <c r="P2131" s="9" t="str">
        <f>VLOOKUP($A2131,'Hospitalisation Details'!$A$1:$U$2344,16,FALSE)</f>
        <v>R1012</v>
      </c>
      <c r="Q2131" s="9">
        <f>VLOOKUP($A2131,'Hospitalisation Details'!$A$1:$U$2344,20,FALSE)</f>
        <v>19</v>
      </c>
    </row>
    <row r="2132" spans="1:17" ht="15.75" x14ac:dyDescent="0.25">
      <c r="A2132" s="10" t="s">
        <v>232</v>
      </c>
      <c r="B2132" s="7" t="str">
        <f>VLOOKUP($A2132,'Customer Names'!$A$1:$E$2336,4,FALSE)</f>
        <v xml:space="preserve">  Evan</v>
      </c>
      <c r="C2132" s="7">
        <f>VLOOKUP($A2132,'Medical Examinations'!$A$1:$P$2336,2,FALSE)</f>
        <v>30.495000000000001</v>
      </c>
      <c r="D2132" s="7">
        <f>VLOOKUP($A2132,'Medical Examinations'!$A$1:$P$2336,3,FALSE)</f>
        <v>4.95</v>
      </c>
      <c r="E2132" s="7" t="str">
        <f>VLOOKUP($A2132,'Medical Examinations'!$A$1:$P$2336,13,FALSE)</f>
        <v>No</v>
      </c>
      <c r="F2132" s="7" t="str">
        <f>VLOOKUP($A2132,'Medical Examinations'!$A$1:$P$2336,5,FALSE)</f>
        <v>No</v>
      </c>
      <c r="G2132" s="7" t="str">
        <f>VLOOKUP($A2132,'Medical Examinations'!$A$1:$P$2336,6,FALSE)</f>
        <v>Yes</v>
      </c>
      <c r="H2132" s="7">
        <f>VLOOKUP($A2132,'Medical Examinations'!$A$1:$P$2336,12,FALSE)</f>
        <v>1</v>
      </c>
      <c r="I2132" s="7" t="str">
        <f>VLOOKUP($A2132,'Medical Examinations'!$A$1:$P$2336,14,FALSE)</f>
        <v>No</v>
      </c>
      <c r="J2132" s="7" t="str">
        <f>VLOOKUP($A2132,'Medical Examinations'!$A$1:$P$2336,15,FALSE)</f>
        <v>Obesity</v>
      </c>
      <c r="K2132" s="7" t="str">
        <f>VLOOKUP($A2132,'Medical Examinations'!$A$1:$P$2336,16,FALSE)</f>
        <v>Normal</v>
      </c>
      <c r="L2132" s="12">
        <f>VLOOKUP($A2132,'Hospitalisation Details'!$A$1:$U$2344,18,FALSE)</f>
        <v>37863</v>
      </c>
      <c r="M2132" s="21">
        <f>VLOOKUP($A2132,'Hospitalisation Details'!$A$1:$U$2344,21,FALSE)</f>
        <v>2128.4299999999998</v>
      </c>
      <c r="N2132" s="9" t="str">
        <f>VLOOKUP($A2132,'Hospitalisation Details'!$A$1:$U$2344,14,FALSE)</f>
        <v>tier - 2</v>
      </c>
      <c r="O2132" s="9" t="str">
        <f>VLOOKUP($A2132,'Hospitalisation Details'!$A$1:$U$2344,15,FALSE)</f>
        <v>tier - 1</v>
      </c>
      <c r="P2132" s="9" t="str">
        <f>VLOOKUP($A2132,'Hospitalisation Details'!$A$1:$U$2344,16,FALSE)</f>
        <v>R1012</v>
      </c>
      <c r="Q2132" s="9">
        <f>VLOOKUP($A2132,'Hospitalisation Details'!$A$1:$U$2344,20,FALSE)</f>
        <v>19</v>
      </c>
    </row>
    <row r="2133" spans="1:17" ht="15.75" x14ac:dyDescent="0.25">
      <c r="A2133" s="10" t="s">
        <v>231</v>
      </c>
      <c r="B2133" s="7" t="str">
        <f>VLOOKUP($A2133,'Customer Names'!$A$1:$E$2336,4,FALSE)</f>
        <v xml:space="preserve">  Nathan J</v>
      </c>
      <c r="C2133" s="7">
        <f>VLOOKUP($A2133,'Medical Examinations'!$A$1:$P$2336,2,FALSE)</f>
        <v>29.24</v>
      </c>
      <c r="D2133" s="7">
        <f>VLOOKUP($A2133,'Medical Examinations'!$A$1:$P$2336,3,FALSE)</f>
        <v>4.04</v>
      </c>
      <c r="E2133" s="7" t="str">
        <f>VLOOKUP($A2133,'Medical Examinations'!$A$1:$P$2336,13,FALSE)</f>
        <v>No</v>
      </c>
      <c r="F2133" s="7" t="str">
        <f>VLOOKUP($A2133,'Medical Examinations'!$A$1:$P$2336,5,FALSE)</f>
        <v>yes</v>
      </c>
      <c r="G2133" s="7" t="str">
        <f>VLOOKUP($A2133,'Medical Examinations'!$A$1:$P$2336,6,FALSE)</f>
        <v>No</v>
      </c>
      <c r="H2133" s="7">
        <f>VLOOKUP($A2133,'Medical Examinations'!$A$1:$P$2336,12,FALSE)</f>
        <v>1</v>
      </c>
      <c r="I2133" s="7" t="str">
        <f>VLOOKUP($A2133,'Medical Examinations'!$A$1:$P$2336,14,FALSE)</f>
        <v>No</v>
      </c>
      <c r="J2133" s="7" t="str">
        <f>VLOOKUP($A2133,'Medical Examinations'!$A$1:$P$2336,15,FALSE)</f>
        <v>Over weight</v>
      </c>
      <c r="K2133" s="7" t="str">
        <f>VLOOKUP($A2133,'Medical Examinations'!$A$1:$P$2336,16,FALSE)</f>
        <v>Normal</v>
      </c>
      <c r="L2133" s="12">
        <f>VLOOKUP($A2133,'Hospitalisation Details'!$A$1:$U$2344,18,FALSE)</f>
        <v>38295</v>
      </c>
      <c r="M2133" s="21">
        <f>VLOOKUP($A2133,'Hospitalisation Details'!$A$1:$U$2344,21,FALSE)</f>
        <v>2118.61</v>
      </c>
      <c r="N2133" s="9" t="str">
        <f>VLOOKUP($A2133,'Hospitalisation Details'!$A$1:$U$2344,14,FALSE)</f>
        <v>tier - 2</v>
      </c>
      <c r="O2133" s="9" t="str">
        <f>VLOOKUP($A2133,'Hospitalisation Details'!$A$1:$U$2344,15,FALSE)</f>
        <v>tier - 1</v>
      </c>
      <c r="P2133" s="9" t="str">
        <f>VLOOKUP($A2133,'Hospitalisation Details'!$A$1:$U$2344,16,FALSE)</f>
        <v>R1012</v>
      </c>
      <c r="Q2133" s="9">
        <f>VLOOKUP($A2133,'Hospitalisation Details'!$A$1:$U$2344,20,FALSE)</f>
        <v>18</v>
      </c>
    </row>
    <row r="2134" spans="1:17" ht="15.75" x14ac:dyDescent="0.25">
      <c r="A2134" s="10" t="s">
        <v>230</v>
      </c>
      <c r="B2134" s="7" t="str">
        <f>VLOOKUP($A2134,'Customer Names'!$A$1:$E$2336,4,FALSE)</f>
        <v xml:space="preserve">  Ashley M</v>
      </c>
      <c r="C2134" s="7">
        <f>VLOOKUP($A2134,'Medical Examinations'!$A$1:$P$2336,2,FALSE)</f>
        <v>22.515000000000001</v>
      </c>
      <c r="D2134" s="7">
        <f>VLOOKUP($A2134,'Medical Examinations'!$A$1:$P$2336,3,FALSE)</f>
        <v>5.93</v>
      </c>
      <c r="E2134" s="7" t="str">
        <f>VLOOKUP($A2134,'Medical Examinations'!$A$1:$P$2336,13,FALSE)</f>
        <v>No</v>
      </c>
      <c r="F2134" s="7" t="str">
        <f>VLOOKUP($A2134,'Medical Examinations'!$A$1:$P$2336,5,FALSE)</f>
        <v>No</v>
      </c>
      <c r="G2134" s="7" t="str">
        <f>VLOOKUP($A2134,'Medical Examinations'!$A$1:$P$2336,6,FALSE)</f>
        <v>Yes</v>
      </c>
      <c r="H2134" s="7">
        <f>VLOOKUP($A2134,'Medical Examinations'!$A$1:$P$2336,12,FALSE)</f>
        <v>1</v>
      </c>
      <c r="I2134" s="7" t="str">
        <f>VLOOKUP($A2134,'Medical Examinations'!$A$1:$P$2336,14,FALSE)</f>
        <v>No</v>
      </c>
      <c r="J2134" s="7" t="str">
        <f>VLOOKUP($A2134,'Medical Examinations'!$A$1:$P$2336,15,FALSE)</f>
        <v>Normal weight</v>
      </c>
      <c r="K2134" s="7" t="str">
        <f>VLOOKUP($A2134,'Medical Examinations'!$A$1:$P$2336,16,FALSE)</f>
        <v>Prediabetes</v>
      </c>
      <c r="L2134" s="12">
        <f>VLOOKUP($A2134,'Hospitalisation Details'!$A$1:$U$2344,18,FALSE)</f>
        <v>37894</v>
      </c>
      <c r="M2134" s="21">
        <f>VLOOKUP($A2134,'Hospitalisation Details'!$A$1:$U$2344,21,FALSE)</f>
        <v>2117.34</v>
      </c>
      <c r="N2134" s="9" t="str">
        <f>VLOOKUP($A2134,'Hospitalisation Details'!$A$1:$U$2344,14,FALSE)</f>
        <v>tier - 2</v>
      </c>
      <c r="O2134" s="9" t="str">
        <f>VLOOKUP($A2134,'Hospitalisation Details'!$A$1:$U$2344,15,FALSE)</f>
        <v>tier - 3</v>
      </c>
      <c r="P2134" s="9" t="str">
        <f>VLOOKUP($A2134,'Hospitalisation Details'!$A$1:$U$2344,16,FALSE)</f>
        <v>R1012</v>
      </c>
      <c r="Q2134" s="9">
        <f>VLOOKUP($A2134,'Hospitalisation Details'!$A$1:$U$2344,20,FALSE)</f>
        <v>19</v>
      </c>
    </row>
    <row r="2135" spans="1:17" ht="15.75" x14ac:dyDescent="0.25">
      <c r="A2135" s="10" t="s">
        <v>229</v>
      </c>
      <c r="B2135" s="7" t="str">
        <f>VLOOKUP($A2135,'Customer Names'!$A$1:$E$2336,4,FALSE)</f>
        <v xml:space="preserve">  Jason</v>
      </c>
      <c r="C2135" s="7">
        <f>VLOOKUP($A2135,'Medical Examinations'!$A$1:$P$2336,2,FALSE)</f>
        <v>15.65</v>
      </c>
      <c r="D2135" s="7">
        <f>VLOOKUP($A2135,'Medical Examinations'!$A$1:$P$2336,3,FALSE)</f>
        <v>4.2300000000000004</v>
      </c>
      <c r="E2135" s="7" t="str">
        <f>VLOOKUP($A2135,'Medical Examinations'!$A$1:$P$2336,13,FALSE)</f>
        <v>No</v>
      </c>
      <c r="F2135" s="7" t="str">
        <f>VLOOKUP($A2135,'Medical Examinations'!$A$1:$P$2336,5,FALSE)</f>
        <v>No</v>
      </c>
      <c r="G2135" s="7" t="str">
        <f>VLOOKUP($A2135,'Medical Examinations'!$A$1:$P$2336,6,FALSE)</f>
        <v>No</v>
      </c>
      <c r="H2135" s="7" t="str">
        <f>VLOOKUP($A2135,'Medical Examinations'!$A$1:$P$2336,12,FALSE)</f>
        <v>0</v>
      </c>
      <c r="I2135" s="7" t="str">
        <f>VLOOKUP($A2135,'Medical Examinations'!$A$1:$P$2336,14,FALSE)</f>
        <v>No</v>
      </c>
      <c r="J2135" s="7" t="str">
        <f>VLOOKUP($A2135,'Medical Examinations'!$A$1:$P$2336,15,FALSE)</f>
        <v>Underweight</v>
      </c>
      <c r="K2135" s="7" t="str">
        <f>VLOOKUP($A2135,'Medical Examinations'!$A$1:$P$2336,16,FALSE)</f>
        <v>Normal</v>
      </c>
      <c r="L2135" s="12">
        <f>VLOOKUP($A2135,'Hospitalisation Details'!$A$1:$U$2344,18,FALSE)</f>
        <v>32710</v>
      </c>
      <c r="M2135" s="21">
        <f>VLOOKUP($A2135,'Hospitalisation Details'!$A$1:$U$2344,21,FALSE)</f>
        <v>2106.2600000000002</v>
      </c>
      <c r="N2135" s="9" t="str">
        <f>VLOOKUP($A2135,'Hospitalisation Details'!$A$1:$U$2344,14,FALSE)</f>
        <v>tier - 2</v>
      </c>
      <c r="O2135" s="9" t="str">
        <f>VLOOKUP($A2135,'Hospitalisation Details'!$A$1:$U$2344,15,FALSE)</f>
        <v>tier - 2</v>
      </c>
      <c r="P2135" s="9" t="str">
        <f>VLOOKUP($A2135,'Hospitalisation Details'!$A$1:$U$2344,16,FALSE)</f>
        <v>R1013</v>
      </c>
      <c r="Q2135" s="9">
        <f>VLOOKUP($A2135,'Hospitalisation Details'!$A$1:$U$2344,20,FALSE)</f>
        <v>33</v>
      </c>
    </row>
    <row r="2136" spans="1:17" ht="15.75" x14ac:dyDescent="0.25">
      <c r="A2136" s="10" t="s">
        <v>228</v>
      </c>
      <c r="B2136" s="7" t="str">
        <f>VLOOKUP($A2136,'Customer Names'!$A$1:$E$2336,4,FALSE)</f>
        <v xml:space="preserve">  Marshall</v>
      </c>
      <c r="C2136" s="7">
        <f>VLOOKUP($A2136,'Medical Examinations'!$A$1:$P$2336,2,FALSE)</f>
        <v>27.36</v>
      </c>
      <c r="D2136" s="7">
        <f>VLOOKUP($A2136,'Medical Examinations'!$A$1:$P$2336,3,FALSE)</f>
        <v>5.59</v>
      </c>
      <c r="E2136" s="7" t="str">
        <f>VLOOKUP($A2136,'Medical Examinations'!$A$1:$P$2336,13,FALSE)</f>
        <v>Yes</v>
      </c>
      <c r="F2136" s="7" t="str">
        <f>VLOOKUP($A2136,'Medical Examinations'!$A$1:$P$2336,5,FALSE)</f>
        <v>No</v>
      </c>
      <c r="G2136" s="7" t="str">
        <f>VLOOKUP($A2136,'Medical Examinations'!$A$1:$P$2336,6,FALSE)</f>
        <v>No</v>
      </c>
      <c r="H2136" s="7" t="str">
        <f>VLOOKUP($A2136,'Medical Examinations'!$A$1:$P$2336,12,FALSE)</f>
        <v>0</v>
      </c>
      <c r="I2136" s="7" t="str">
        <f>VLOOKUP($A2136,'Medical Examinations'!$A$1:$P$2336,14,FALSE)</f>
        <v>No</v>
      </c>
      <c r="J2136" s="7" t="str">
        <f>VLOOKUP($A2136,'Medical Examinations'!$A$1:$P$2336,15,FALSE)</f>
        <v>Over weight</v>
      </c>
      <c r="K2136" s="7" t="str">
        <f>VLOOKUP($A2136,'Medical Examinations'!$A$1:$P$2336,16,FALSE)</f>
        <v>Normal</v>
      </c>
      <c r="L2136" s="12">
        <f>VLOOKUP($A2136,'Hospitalisation Details'!$A$1:$U$2344,18,FALSE)</f>
        <v>37223</v>
      </c>
      <c r="M2136" s="21">
        <f>VLOOKUP($A2136,'Hospitalisation Details'!$A$1:$U$2344,21,FALSE)</f>
        <v>2104.11</v>
      </c>
      <c r="N2136" s="9" t="str">
        <f>VLOOKUP($A2136,'Hospitalisation Details'!$A$1:$U$2344,14,FALSE)</f>
        <v>tier - 2</v>
      </c>
      <c r="O2136" s="9" t="str">
        <f>VLOOKUP($A2136,'Hospitalisation Details'!$A$1:$U$2344,15,FALSE)</f>
        <v>tier - 1</v>
      </c>
      <c r="P2136" s="9" t="str">
        <f>VLOOKUP($A2136,'Hospitalisation Details'!$A$1:$U$2344,16,FALSE)</f>
        <v>R1016</v>
      </c>
      <c r="Q2136" s="9">
        <f>VLOOKUP($A2136,'Hospitalisation Details'!$A$1:$U$2344,20,FALSE)</f>
        <v>21</v>
      </c>
    </row>
    <row r="2137" spans="1:17" ht="15.75" x14ac:dyDescent="0.25">
      <c r="A2137" s="10" t="s">
        <v>227</v>
      </c>
      <c r="B2137" s="7" t="str">
        <f>VLOOKUP($A2137,'Customer Names'!$A$1:$E$2336,4,FALSE)</f>
        <v xml:space="preserve">  Lavar</v>
      </c>
      <c r="C2137" s="7">
        <f>VLOOKUP($A2137,'Medical Examinations'!$A$1:$P$2336,2,FALSE)</f>
        <v>22.3</v>
      </c>
      <c r="D2137" s="7">
        <f>VLOOKUP($A2137,'Medical Examinations'!$A$1:$P$2336,3,FALSE)</f>
        <v>4.8899999999999997</v>
      </c>
      <c r="E2137" s="7" t="str">
        <f>VLOOKUP($A2137,'Medical Examinations'!$A$1:$P$2336,13,FALSE)</f>
        <v>Yes</v>
      </c>
      <c r="F2137" s="7" t="str">
        <f>VLOOKUP($A2137,'Medical Examinations'!$A$1:$P$2336,5,FALSE)</f>
        <v>No</v>
      </c>
      <c r="G2137" s="7" t="str">
        <f>VLOOKUP($A2137,'Medical Examinations'!$A$1:$P$2336,6,FALSE)</f>
        <v>No</v>
      </c>
      <c r="H2137" s="7" t="str">
        <f>VLOOKUP($A2137,'Medical Examinations'!$A$1:$P$2336,12,FALSE)</f>
        <v>0</v>
      </c>
      <c r="I2137" s="7" t="str">
        <f>VLOOKUP($A2137,'Medical Examinations'!$A$1:$P$2336,14,FALSE)</f>
        <v>No</v>
      </c>
      <c r="J2137" s="7" t="str">
        <f>VLOOKUP($A2137,'Medical Examinations'!$A$1:$P$2336,15,FALSE)</f>
        <v>Normal weight</v>
      </c>
      <c r="K2137" s="7" t="str">
        <f>VLOOKUP($A2137,'Medical Examinations'!$A$1:$P$2336,16,FALSE)</f>
        <v>Normal</v>
      </c>
      <c r="L2137" s="12">
        <f>VLOOKUP($A2137,'Hospitalisation Details'!$A$1:$U$2344,18,FALSE)</f>
        <v>37064</v>
      </c>
      <c r="M2137" s="21">
        <f>VLOOKUP($A2137,'Hospitalisation Details'!$A$1:$U$2344,21,FALSE)</f>
        <v>2103.08</v>
      </c>
      <c r="N2137" s="9" t="str">
        <f>VLOOKUP($A2137,'Hospitalisation Details'!$A$1:$U$2344,14,FALSE)</f>
        <v>tier - 3</v>
      </c>
      <c r="O2137" s="9" t="str">
        <f>VLOOKUP($A2137,'Hospitalisation Details'!$A$1:$U$2344,15,FALSE)</f>
        <v>tier - 2</v>
      </c>
      <c r="P2137" s="9" t="str">
        <f>VLOOKUP($A2137,'Hospitalisation Details'!$A$1:$U$2344,16,FALSE)</f>
        <v>R1011</v>
      </c>
      <c r="Q2137" s="9">
        <f>VLOOKUP($A2137,'Hospitalisation Details'!$A$1:$U$2344,20,FALSE)</f>
        <v>21</v>
      </c>
    </row>
    <row r="2138" spans="1:17" ht="15.75" x14ac:dyDescent="0.25">
      <c r="A2138" s="10" t="s">
        <v>226</v>
      </c>
      <c r="B2138" s="7" t="str">
        <f>VLOOKUP($A2138,'Customer Names'!$A$1:$E$2336,4,FALSE)</f>
        <v xml:space="preserve">  Charlie T</v>
      </c>
      <c r="C2138" s="7">
        <f>VLOOKUP($A2138,'Medical Examinations'!$A$1:$P$2336,2,FALSE)</f>
        <v>26.03</v>
      </c>
      <c r="D2138" s="7">
        <f>VLOOKUP($A2138,'Medical Examinations'!$A$1:$P$2336,3,FALSE)</f>
        <v>5.81</v>
      </c>
      <c r="E2138" s="7" t="str">
        <f>VLOOKUP($A2138,'Medical Examinations'!$A$1:$P$2336,13,FALSE)</f>
        <v>Yes</v>
      </c>
      <c r="F2138" s="7" t="str">
        <f>VLOOKUP($A2138,'Medical Examinations'!$A$1:$P$2336,5,FALSE)</f>
        <v>No</v>
      </c>
      <c r="G2138" s="7" t="str">
        <f>VLOOKUP($A2138,'Medical Examinations'!$A$1:$P$2336,6,FALSE)</f>
        <v>No</v>
      </c>
      <c r="H2138" s="7" t="str">
        <f>VLOOKUP($A2138,'Medical Examinations'!$A$1:$P$2336,12,FALSE)</f>
        <v>0</v>
      </c>
      <c r="I2138" s="7" t="str">
        <f>VLOOKUP($A2138,'Medical Examinations'!$A$1:$P$2336,14,FALSE)</f>
        <v>No</v>
      </c>
      <c r="J2138" s="7" t="str">
        <f>VLOOKUP($A2138,'Medical Examinations'!$A$1:$P$2336,15,FALSE)</f>
        <v>Over weight</v>
      </c>
      <c r="K2138" s="7" t="str">
        <f>VLOOKUP($A2138,'Medical Examinations'!$A$1:$P$2336,16,FALSE)</f>
        <v>Prediabetes</v>
      </c>
      <c r="L2138" s="12">
        <f>VLOOKUP($A2138,'Hospitalisation Details'!$A$1:$U$2344,18,FALSE)</f>
        <v>37117</v>
      </c>
      <c r="M2138" s="21">
        <f>VLOOKUP($A2138,'Hospitalisation Details'!$A$1:$U$2344,21,FALSE)</f>
        <v>2102.2600000000002</v>
      </c>
      <c r="N2138" s="9" t="str">
        <f>VLOOKUP($A2138,'Hospitalisation Details'!$A$1:$U$2344,14,FALSE)</f>
        <v>tier - 3</v>
      </c>
      <c r="O2138" s="9" t="str">
        <f>VLOOKUP($A2138,'Hospitalisation Details'!$A$1:$U$2344,15,FALSE)</f>
        <v>tier - 2</v>
      </c>
      <c r="P2138" s="9" t="str">
        <f>VLOOKUP($A2138,'Hospitalisation Details'!$A$1:$U$2344,16,FALSE)</f>
        <v>R1019</v>
      </c>
      <c r="Q2138" s="9">
        <f>VLOOKUP($A2138,'Hospitalisation Details'!$A$1:$U$2344,20,FALSE)</f>
        <v>21</v>
      </c>
    </row>
    <row r="2139" spans="1:17" ht="15.75" x14ac:dyDescent="0.25">
      <c r="A2139" s="10" t="s">
        <v>225</v>
      </c>
      <c r="B2139" s="7" t="str">
        <f>VLOOKUP($A2139,'Customer Names'!$A$1:$E$2336,4,FALSE)</f>
        <v xml:space="preserve">  Lauren</v>
      </c>
      <c r="C2139" s="7">
        <f>VLOOKUP($A2139,'Medical Examinations'!$A$1:$P$2336,2,FALSE)</f>
        <v>27.74</v>
      </c>
      <c r="D2139" s="7">
        <f>VLOOKUP($A2139,'Medical Examinations'!$A$1:$P$2336,3,FALSE)</f>
        <v>4.29</v>
      </c>
      <c r="E2139" s="7" t="str">
        <f>VLOOKUP($A2139,'Medical Examinations'!$A$1:$P$2336,13,FALSE)</f>
        <v>No</v>
      </c>
      <c r="F2139" s="7" t="str">
        <f>VLOOKUP($A2139,'Medical Examinations'!$A$1:$P$2336,5,FALSE)</f>
        <v>yes</v>
      </c>
      <c r="G2139" s="7" t="str">
        <f>VLOOKUP($A2139,'Medical Examinations'!$A$1:$P$2336,6,FALSE)</f>
        <v>No</v>
      </c>
      <c r="H2139" s="7">
        <f>VLOOKUP($A2139,'Medical Examinations'!$A$1:$P$2336,12,FALSE)</f>
        <v>1</v>
      </c>
      <c r="I2139" s="7" t="str">
        <f>VLOOKUP($A2139,'Medical Examinations'!$A$1:$P$2336,14,FALSE)</f>
        <v>No</v>
      </c>
      <c r="J2139" s="7" t="str">
        <f>VLOOKUP($A2139,'Medical Examinations'!$A$1:$P$2336,15,FALSE)</f>
        <v>Over weight</v>
      </c>
      <c r="K2139" s="7" t="str">
        <f>VLOOKUP($A2139,'Medical Examinations'!$A$1:$P$2336,16,FALSE)</f>
        <v>Normal</v>
      </c>
      <c r="L2139" s="12">
        <f>VLOOKUP($A2139,'Hospitalisation Details'!$A$1:$U$2344,18,FALSE)</f>
        <v>38150</v>
      </c>
      <c r="M2139" s="21">
        <f>VLOOKUP($A2139,'Hospitalisation Details'!$A$1:$U$2344,21,FALSE)</f>
        <v>2094.1</v>
      </c>
      <c r="N2139" s="9" t="str">
        <f>VLOOKUP($A2139,'Hospitalisation Details'!$A$1:$U$2344,14,FALSE)</f>
        <v>tier - 3</v>
      </c>
      <c r="O2139" s="9" t="str">
        <f>VLOOKUP($A2139,'Hospitalisation Details'!$A$1:$U$2344,15,FALSE)</f>
        <v>tier - 2</v>
      </c>
      <c r="P2139" s="9" t="str">
        <f>VLOOKUP($A2139,'Hospitalisation Details'!$A$1:$U$2344,16,FALSE)</f>
        <v>R1025</v>
      </c>
      <c r="Q2139" s="9">
        <f>VLOOKUP($A2139,'Hospitalisation Details'!$A$1:$U$2344,20,FALSE)</f>
        <v>18</v>
      </c>
    </row>
    <row r="2140" spans="1:17" ht="15.75" x14ac:dyDescent="0.25">
      <c r="A2140" s="10" t="s">
        <v>224</v>
      </c>
      <c r="B2140" s="7" t="str">
        <f>VLOOKUP($A2140,'Customer Names'!$A$1:$E$2336,4,FALSE)</f>
        <v xml:space="preserve">  Arthur</v>
      </c>
      <c r="C2140" s="7">
        <f>VLOOKUP($A2140,'Medical Examinations'!$A$1:$P$2336,2,FALSE)</f>
        <v>32.11</v>
      </c>
      <c r="D2140" s="7">
        <f>VLOOKUP($A2140,'Medical Examinations'!$A$1:$P$2336,3,FALSE)</f>
        <v>4.03</v>
      </c>
      <c r="E2140" s="7" t="str">
        <f>VLOOKUP($A2140,'Medical Examinations'!$A$1:$P$2336,13,FALSE)</f>
        <v>Yes</v>
      </c>
      <c r="F2140" s="7" t="str">
        <f>VLOOKUP($A2140,'Medical Examinations'!$A$1:$P$2336,5,FALSE)</f>
        <v>yes</v>
      </c>
      <c r="G2140" s="7" t="str">
        <f>VLOOKUP($A2140,'Medical Examinations'!$A$1:$P$2336,6,FALSE)</f>
        <v>No</v>
      </c>
      <c r="H2140" s="7">
        <f>VLOOKUP($A2140,'Medical Examinations'!$A$1:$P$2336,12,FALSE)</f>
        <v>2</v>
      </c>
      <c r="I2140" s="7" t="str">
        <f>VLOOKUP($A2140,'Medical Examinations'!$A$1:$P$2336,14,FALSE)</f>
        <v>No</v>
      </c>
      <c r="J2140" s="7" t="str">
        <f>VLOOKUP($A2140,'Medical Examinations'!$A$1:$P$2336,15,FALSE)</f>
        <v>Obesity</v>
      </c>
      <c r="K2140" s="7" t="str">
        <f>VLOOKUP($A2140,'Medical Examinations'!$A$1:$P$2336,16,FALSE)</f>
        <v>Normal</v>
      </c>
      <c r="L2140" s="12">
        <f>VLOOKUP($A2140,'Hospitalisation Details'!$A$1:$U$2344,18,FALSE)</f>
        <v>36733</v>
      </c>
      <c r="M2140" s="21">
        <f>VLOOKUP($A2140,'Hospitalisation Details'!$A$1:$U$2344,21,FALSE)</f>
        <v>2055.3200000000002</v>
      </c>
      <c r="N2140" s="9" t="str">
        <f>VLOOKUP($A2140,'Hospitalisation Details'!$A$1:$U$2344,14,FALSE)</f>
        <v>tier - 3</v>
      </c>
      <c r="O2140" s="9" t="str">
        <f>VLOOKUP($A2140,'Hospitalisation Details'!$A$1:$U$2344,15,FALSE)</f>
        <v>tier - 3</v>
      </c>
      <c r="P2140" s="9" t="str">
        <f>VLOOKUP($A2140,'Hospitalisation Details'!$A$1:$U$2344,16,FALSE)</f>
        <v>R1012</v>
      </c>
      <c r="Q2140" s="9">
        <f>VLOOKUP($A2140,'Hospitalisation Details'!$A$1:$U$2344,20,FALSE)</f>
        <v>22</v>
      </c>
    </row>
    <row r="2141" spans="1:17" ht="15.75" x14ac:dyDescent="0.25">
      <c r="A2141" s="10" t="s">
        <v>223</v>
      </c>
      <c r="B2141" s="7" t="str">
        <f>VLOOKUP($A2141,'Customer Names'!$A$1:$E$2336,4,FALSE)</f>
        <v xml:space="preserve">  Thomas</v>
      </c>
      <c r="C2141" s="7">
        <f>VLOOKUP($A2141,'Medical Examinations'!$A$1:$P$2336,2,FALSE)</f>
        <v>25.175000000000001</v>
      </c>
      <c r="D2141" s="7">
        <f>VLOOKUP($A2141,'Medical Examinations'!$A$1:$P$2336,3,FALSE)</f>
        <v>6.29</v>
      </c>
      <c r="E2141" s="7" t="str">
        <f>VLOOKUP($A2141,'Medical Examinations'!$A$1:$P$2336,13,FALSE)</f>
        <v>Yes</v>
      </c>
      <c r="F2141" s="7" t="str">
        <f>VLOOKUP($A2141,'Medical Examinations'!$A$1:$P$2336,5,FALSE)</f>
        <v>yes</v>
      </c>
      <c r="G2141" s="7" t="str">
        <f>VLOOKUP($A2141,'Medical Examinations'!$A$1:$P$2336,6,FALSE)</f>
        <v>No</v>
      </c>
      <c r="H2141" s="7">
        <f>VLOOKUP($A2141,'Medical Examinations'!$A$1:$P$2336,12,FALSE)</f>
        <v>2</v>
      </c>
      <c r="I2141" s="7" t="str">
        <f>VLOOKUP($A2141,'Medical Examinations'!$A$1:$P$2336,14,FALSE)</f>
        <v>No</v>
      </c>
      <c r="J2141" s="7" t="str">
        <f>VLOOKUP($A2141,'Medical Examinations'!$A$1:$P$2336,15,FALSE)</f>
        <v>Over weight</v>
      </c>
      <c r="K2141" s="7" t="str">
        <f>VLOOKUP($A2141,'Medical Examinations'!$A$1:$P$2336,16,FALSE)</f>
        <v>Prediabetes</v>
      </c>
      <c r="L2141" s="12">
        <f>VLOOKUP($A2141,'Hospitalisation Details'!$A$1:$U$2344,18,FALSE)</f>
        <v>36771</v>
      </c>
      <c r="M2141" s="21">
        <f>VLOOKUP($A2141,'Hospitalisation Details'!$A$1:$U$2344,21,FALSE)</f>
        <v>2045.69</v>
      </c>
      <c r="N2141" s="9" t="str">
        <f>VLOOKUP($A2141,'Hospitalisation Details'!$A$1:$U$2344,14,FALSE)</f>
        <v>tier - 3</v>
      </c>
      <c r="O2141" s="9" t="str">
        <f>VLOOKUP($A2141,'Hospitalisation Details'!$A$1:$U$2344,15,FALSE)</f>
        <v>tier - 3</v>
      </c>
      <c r="P2141" s="9" t="str">
        <f>VLOOKUP($A2141,'Hospitalisation Details'!$A$1:$U$2344,16,FALSE)</f>
        <v>R1012</v>
      </c>
      <c r="Q2141" s="9">
        <f>VLOOKUP($A2141,'Hospitalisation Details'!$A$1:$U$2344,20,FALSE)</f>
        <v>22</v>
      </c>
    </row>
    <row r="2142" spans="1:17" ht="15.75" x14ac:dyDescent="0.25">
      <c r="A2142" s="10" t="s">
        <v>222</v>
      </c>
      <c r="B2142" s="7" t="str">
        <f>VLOOKUP($A2142,'Customer Names'!$A$1:$E$2336,4,FALSE)</f>
        <v xml:space="preserve">  Jennifer</v>
      </c>
      <c r="C2142" s="7">
        <f>VLOOKUP($A2142,'Medical Examinations'!$A$1:$P$2336,2,FALSE)</f>
        <v>39.49</v>
      </c>
      <c r="D2142" s="7">
        <f>VLOOKUP($A2142,'Medical Examinations'!$A$1:$P$2336,3,FALSE)</f>
        <v>4.4800000000000004</v>
      </c>
      <c r="E2142" s="7" t="str">
        <f>VLOOKUP($A2142,'Medical Examinations'!$A$1:$P$2336,13,FALSE)</f>
        <v>Yes</v>
      </c>
      <c r="F2142" s="7" t="str">
        <f>VLOOKUP($A2142,'Medical Examinations'!$A$1:$P$2336,5,FALSE)</f>
        <v>No</v>
      </c>
      <c r="G2142" s="7" t="str">
        <f>VLOOKUP($A2142,'Medical Examinations'!$A$1:$P$2336,6,FALSE)</f>
        <v>No</v>
      </c>
      <c r="H2142" s="7" t="str">
        <f>VLOOKUP($A2142,'Medical Examinations'!$A$1:$P$2336,12,FALSE)</f>
        <v>0</v>
      </c>
      <c r="I2142" s="7" t="str">
        <f>VLOOKUP($A2142,'Medical Examinations'!$A$1:$P$2336,14,FALSE)</f>
        <v>No</v>
      </c>
      <c r="J2142" s="7" t="str">
        <f>VLOOKUP($A2142,'Medical Examinations'!$A$1:$P$2336,15,FALSE)</f>
        <v>Obesity</v>
      </c>
      <c r="K2142" s="7" t="str">
        <f>VLOOKUP($A2142,'Medical Examinations'!$A$1:$P$2336,16,FALSE)</f>
        <v>Normal</v>
      </c>
      <c r="L2142" s="12">
        <f>VLOOKUP($A2142,'Hospitalisation Details'!$A$1:$U$2344,18,FALSE)</f>
        <v>37107</v>
      </c>
      <c r="M2142" s="21">
        <f>VLOOKUP($A2142,'Hospitalisation Details'!$A$1:$U$2344,21,FALSE)</f>
        <v>2026.97</v>
      </c>
      <c r="N2142" s="9" t="str">
        <f>VLOOKUP($A2142,'Hospitalisation Details'!$A$1:$U$2344,14,FALSE)</f>
        <v>tier - 3</v>
      </c>
      <c r="O2142" s="9" t="str">
        <f>VLOOKUP($A2142,'Hospitalisation Details'!$A$1:$U$2344,15,FALSE)</f>
        <v>tier - 2</v>
      </c>
      <c r="P2142" s="9" t="str">
        <f>VLOOKUP($A2142,'Hospitalisation Details'!$A$1:$U$2344,16,FALSE)</f>
        <v>R1013</v>
      </c>
      <c r="Q2142" s="9">
        <f>VLOOKUP($A2142,'Hospitalisation Details'!$A$1:$U$2344,20,FALSE)</f>
        <v>21</v>
      </c>
    </row>
    <row r="2143" spans="1:17" ht="15.75" x14ac:dyDescent="0.25">
      <c r="A2143" s="10" t="s">
        <v>221</v>
      </c>
      <c r="B2143" s="7" t="str">
        <f>VLOOKUP($A2143,'Customer Names'!$A$1:$E$2336,4,FALSE)</f>
        <v xml:space="preserve">  Tammy</v>
      </c>
      <c r="C2143" s="7">
        <f>VLOOKUP($A2143,'Medical Examinations'!$A$1:$P$2336,2,FALSE)</f>
        <v>34.869999999999997</v>
      </c>
      <c r="D2143" s="7">
        <f>VLOOKUP($A2143,'Medical Examinations'!$A$1:$P$2336,3,FALSE)</f>
        <v>5.51</v>
      </c>
      <c r="E2143" s="7" t="str">
        <f>VLOOKUP($A2143,'Medical Examinations'!$A$1:$P$2336,13,FALSE)</f>
        <v>Yes</v>
      </c>
      <c r="F2143" s="7" t="str">
        <f>VLOOKUP($A2143,'Medical Examinations'!$A$1:$P$2336,5,FALSE)</f>
        <v>No</v>
      </c>
      <c r="G2143" s="7" t="str">
        <f>VLOOKUP($A2143,'Medical Examinations'!$A$1:$P$2336,6,FALSE)</f>
        <v>No</v>
      </c>
      <c r="H2143" s="7" t="str">
        <f>VLOOKUP($A2143,'Medical Examinations'!$A$1:$P$2336,12,FALSE)</f>
        <v>0</v>
      </c>
      <c r="I2143" s="7" t="str">
        <f>VLOOKUP($A2143,'Medical Examinations'!$A$1:$P$2336,14,FALSE)</f>
        <v>No</v>
      </c>
      <c r="J2143" s="7" t="str">
        <f>VLOOKUP($A2143,'Medical Examinations'!$A$1:$P$2336,15,FALSE)</f>
        <v>Obesity</v>
      </c>
      <c r="K2143" s="7" t="str">
        <f>VLOOKUP($A2143,'Medical Examinations'!$A$1:$P$2336,16,FALSE)</f>
        <v>Normal</v>
      </c>
      <c r="L2143" s="12">
        <f>VLOOKUP($A2143,'Hospitalisation Details'!$A$1:$U$2344,18,FALSE)</f>
        <v>37140</v>
      </c>
      <c r="M2143" s="21">
        <f>VLOOKUP($A2143,'Hospitalisation Details'!$A$1:$U$2344,21,FALSE)</f>
        <v>2020.55</v>
      </c>
      <c r="N2143" s="9" t="str">
        <f>VLOOKUP($A2143,'Hospitalisation Details'!$A$1:$U$2344,14,FALSE)</f>
        <v>tier - 3</v>
      </c>
      <c r="O2143" s="9" t="str">
        <f>VLOOKUP($A2143,'Hospitalisation Details'!$A$1:$U$2344,15,FALSE)</f>
        <v>tier - 2</v>
      </c>
      <c r="P2143" s="9" t="str">
        <f>VLOOKUP($A2143,'Hospitalisation Details'!$A$1:$U$2344,16,FALSE)</f>
        <v>R1013</v>
      </c>
      <c r="Q2143" s="9">
        <f>VLOOKUP($A2143,'Hospitalisation Details'!$A$1:$U$2344,20,FALSE)</f>
        <v>21</v>
      </c>
    </row>
    <row r="2144" spans="1:17" ht="15.75" x14ac:dyDescent="0.25">
      <c r="A2144" s="10" t="s">
        <v>220</v>
      </c>
      <c r="B2144" s="7" t="str">
        <f>VLOOKUP($A2144,'Customer Names'!$A$1:$E$2336,4,FALSE)</f>
        <v xml:space="preserve">  Lena</v>
      </c>
      <c r="C2144" s="7">
        <f>VLOOKUP($A2144,'Medical Examinations'!$A$1:$P$2336,2,FALSE)</f>
        <v>34.6</v>
      </c>
      <c r="D2144" s="7">
        <f>VLOOKUP($A2144,'Medical Examinations'!$A$1:$P$2336,3,FALSE)</f>
        <v>4.5</v>
      </c>
      <c r="E2144" s="7" t="str">
        <f>VLOOKUP($A2144,'Medical Examinations'!$A$1:$P$2336,13,FALSE)</f>
        <v>Yes</v>
      </c>
      <c r="F2144" s="7" t="str">
        <f>VLOOKUP($A2144,'Medical Examinations'!$A$1:$P$2336,5,FALSE)</f>
        <v>No</v>
      </c>
      <c r="G2144" s="7" t="str">
        <f>VLOOKUP($A2144,'Medical Examinations'!$A$1:$P$2336,6,FALSE)</f>
        <v>No</v>
      </c>
      <c r="H2144" s="7" t="str">
        <f>VLOOKUP($A2144,'Medical Examinations'!$A$1:$P$2336,12,FALSE)</f>
        <v>0</v>
      </c>
      <c r="I2144" s="7" t="str">
        <f>VLOOKUP($A2144,'Medical Examinations'!$A$1:$P$2336,14,FALSE)</f>
        <v>No</v>
      </c>
      <c r="J2144" s="7" t="str">
        <f>VLOOKUP($A2144,'Medical Examinations'!$A$1:$P$2336,15,FALSE)</f>
        <v>Obesity</v>
      </c>
      <c r="K2144" s="7" t="str">
        <f>VLOOKUP($A2144,'Medical Examinations'!$A$1:$P$2336,16,FALSE)</f>
        <v>Normal</v>
      </c>
      <c r="L2144" s="12">
        <f>VLOOKUP($A2144,'Hospitalisation Details'!$A$1:$U$2344,18,FALSE)</f>
        <v>37073</v>
      </c>
      <c r="M2144" s="21">
        <f>VLOOKUP($A2144,'Hospitalisation Details'!$A$1:$U$2344,21,FALSE)</f>
        <v>2020.18</v>
      </c>
      <c r="N2144" s="9" t="str">
        <f>VLOOKUP($A2144,'Hospitalisation Details'!$A$1:$U$2344,14,FALSE)</f>
        <v>tier - 3</v>
      </c>
      <c r="O2144" s="9" t="str">
        <f>VLOOKUP($A2144,'Hospitalisation Details'!$A$1:$U$2344,15,FALSE)</f>
        <v>tier - 1</v>
      </c>
      <c r="P2144" s="9" t="str">
        <f>VLOOKUP($A2144,'Hospitalisation Details'!$A$1:$U$2344,16,FALSE)</f>
        <v>R1011</v>
      </c>
      <c r="Q2144" s="9">
        <f>VLOOKUP($A2144,'Hospitalisation Details'!$A$1:$U$2344,20,FALSE)</f>
        <v>21</v>
      </c>
    </row>
    <row r="2145" spans="1:17" ht="15.75" x14ac:dyDescent="0.25">
      <c r="A2145" s="10" t="s">
        <v>219</v>
      </c>
      <c r="B2145" s="7" t="str">
        <f>VLOOKUP($A2145,'Customer Names'!$A$1:$E$2336,4,FALSE)</f>
        <v xml:space="preserve">  Valentina</v>
      </c>
      <c r="C2145" s="7">
        <f>VLOOKUP($A2145,'Medical Examinations'!$A$1:$P$2336,2,FALSE)</f>
        <v>25.8</v>
      </c>
      <c r="D2145" s="7">
        <f>VLOOKUP($A2145,'Medical Examinations'!$A$1:$P$2336,3,FALSE)</f>
        <v>6.29</v>
      </c>
      <c r="E2145" s="7" t="str">
        <f>VLOOKUP($A2145,'Medical Examinations'!$A$1:$P$2336,13,FALSE)</f>
        <v>Yes</v>
      </c>
      <c r="F2145" s="7" t="str">
        <f>VLOOKUP($A2145,'Medical Examinations'!$A$1:$P$2336,5,FALSE)</f>
        <v>No</v>
      </c>
      <c r="G2145" s="7" t="str">
        <f>VLOOKUP($A2145,'Medical Examinations'!$A$1:$P$2336,6,FALSE)</f>
        <v>No</v>
      </c>
      <c r="H2145" s="7" t="str">
        <f>VLOOKUP($A2145,'Medical Examinations'!$A$1:$P$2336,12,FALSE)</f>
        <v>0</v>
      </c>
      <c r="I2145" s="7" t="str">
        <f>VLOOKUP($A2145,'Medical Examinations'!$A$1:$P$2336,14,FALSE)</f>
        <v>No</v>
      </c>
      <c r="J2145" s="7" t="str">
        <f>VLOOKUP($A2145,'Medical Examinations'!$A$1:$P$2336,15,FALSE)</f>
        <v>Over weight</v>
      </c>
      <c r="K2145" s="7" t="str">
        <f>VLOOKUP($A2145,'Medical Examinations'!$A$1:$P$2336,16,FALSE)</f>
        <v>Prediabetes</v>
      </c>
      <c r="L2145" s="12">
        <f>VLOOKUP($A2145,'Hospitalisation Details'!$A$1:$U$2344,18,FALSE)</f>
        <v>37117</v>
      </c>
      <c r="M2145" s="21">
        <f>VLOOKUP($A2145,'Hospitalisation Details'!$A$1:$U$2344,21,FALSE)</f>
        <v>2007.95</v>
      </c>
      <c r="N2145" s="9" t="str">
        <f>VLOOKUP($A2145,'Hospitalisation Details'!$A$1:$U$2344,14,FALSE)</f>
        <v>tier - 3</v>
      </c>
      <c r="O2145" s="9" t="str">
        <f>VLOOKUP($A2145,'Hospitalisation Details'!$A$1:$U$2344,15,FALSE)</f>
        <v>tier - 2</v>
      </c>
      <c r="P2145" s="9" t="str">
        <f>VLOOKUP($A2145,'Hospitalisation Details'!$A$1:$U$2344,16,FALSE)</f>
        <v>R1011</v>
      </c>
      <c r="Q2145" s="9">
        <f>VLOOKUP($A2145,'Hospitalisation Details'!$A$1:$U$2344,20,FALSE)</f>
        <v>21</v>
      </c>
    </row>
    <row r="2146" spans="1:17" ht="15.75" x14ac:dyDescent="0.25">
      <c r="A2146" s="10" t="s">
        <v>218</v>
      </c>
      <c r="B2146" s="7" t="str">
        <f>VLOOKUP($A2146,'Customer Names'!$A$1:$E$2336,4,FALSE)</f>
        <v xml:space="preserve">  Russell N</v>
      </c>
      <c r="C2146" s="7">
        <f>VLOOKUP($A2146,'Medical Examinations'!$A$1:$P$2336,2,FALSE)</f>
        <v>35.86</v>
      </c>
      <c r="D2146" s="7">
        <f>VLOOKUP($A2146,'Medical Examinations'!$A$1:$P$2336,3,FALSE)</f>
        <v>4.33</v>
      </c>
      <c r="E2146" s="7" t="str">
        <f>VLOOKUP($A2146,'Medical Examinations'!$A$1:$P$2336,13,FALSE)</f>
        <v>No</v>
      </c>
      <c r="F2146" s="7" t="str">
        <f>VLOOKUP($A2146,'Medical Examinations'!$A$1:$P$2336,5,FALSE)</f>
        <v>No</v>
      </c>
      <c r="G2146" s="7" t="str">
        <f>VLOOKUP($A2146,'Medical Examinations'!$A$1:$P$2336,6,FALSE)</f>
        <v>No</v>
      </c>
      <c r="H2146" s="7">
        <f>VLOOKUP($A2146,'Medical Examinations'!$A$1:$P$2336,12,FALSE)</f>
        <v>1</v>
      </c>
      <c r="I2146" s="7" t="str">
        <f>VLOOKUP($A2146,'Medical Examinations'!$A$1:$P$2336,14,FALSE)</f>
        <v>No</v>
      </c>
      <c r="J2146" s="7" t="str">
        <f>VLOOKUP($A2146,'Medical Examinations'!$A$1:$P$2336,15,FALSE)</f>
        <v>Obesity</v>
      </c>
      <c r="K2146" s="7" t="str">
        <f>VLOOKUP($A2146,'Medical Examinations'!$A$1:$P$2336,16,FALSE)</f>
        <v>Normal</v>
      </c>
      <c r="L2146" s="12">
        <f>VLOOKUP($A2146,'Hospitalisation Details'!$A$1:$U$2344,18,FALSE)</f>
        <v>36052</v>
      </c>
      <c r="M2146" s="21">
        <f>VLOOKUP($A2146,'Hospitalisation Details'!$A$1:$U$2344,21,FALSE)</f>
        <v>1986.93</v>
      </c>
      <c r="N2146" s="9" t="str">
        <f>VLOOKUP($A2146,'Hospitalisation Details'!$A$1:$U$2344,14,FALSE)</f>
        <v>tier - 3</v>
      </c>
      <c r="O2146" s="9" t="str">
        <f>VLOOKUP($A2146,'Hospitalisation Details'!$A$1:$U$2344,15,FALSE)</f>
        <v>tier - 2</v>
      </c>
      <c r="P2146" s="9" t="str">
        <f>VLOOKUP($A2146,'Hospitalisation Details'!$A$1:$U$2344,16,FALSE)</f>
        <v>R1013</v>
      </c>
      <c r="Q2146" s="9">
        <f>VLOOKUP($A2146,'Hospitalisation Details'!$A$1:$U$2344,20,FALSE)</f>
        <v>24</v>
      </c>
    </row>
    <row r="2147" spans="1:17" ht="15.75" x14ac:dyDescent="0.25">
      <c r="A2147" s="10" t="s">
        <v>217</v>
      </c>
      <c r="B2147" s="7" t="str">
        <f>VLOOKUP($A2147,'Customer Names'!$A$1:$E$2336,4,FALSE)</f>
        <v xml:space="preserve">  Scott R</v>
      </c>
      <c r="C2147" s="7">
        <f>VLOOKUP($A2147,'Medical Examinations'!$A$1:$P$2336,2,FALSE)</f>
        <v>40.47</v>
      </c>
      <c r="D2147" s="7">
        <f>VLOOKUP($A2147,'Medical Examinations'!$A$1:$P$2336,3,FALSE)</f>
        <v>11.15</v>
      </c>
      <c r="E2147" s="7" t="str">
        <f>VLOOKUP($A2147,'Medical Examinations'!$A$1:$P$2336,13,FALSE)</f>
        <v>No</v>
      </c>
      <c r="F2147" s="7" t="str">
        <f>VLOOKUP($A2147,'Medical Examinations'!$A$1:$P$2336,5,FALSE)</f>
        <v>No</v>
      </c>
      <c r="G2147" s="7" t="str">
        <f>VLOOKUP($A2147,'Medical Examinations'!$A$1:$P$2336,6,FALSE)</f>
        <v>No</v>
      </c>
      <c r="H2147" s="7" t="str">
        <f>VLOOKUP($A2147,'Medical Examinations'!$A$1:$P$2336,12,FALSE)</f>
        <v>0</v>
      </c>
      <c r="I2147" s="7" t="str">
        <f>VLOOKUP($A2147,'Medical Examinations'!$A$1:$P$2336,14,FALSE)</f>
        <v>No</v>
      </c>
      <c r="J2147" s="7" t="str">
        <f>VLOOKUP($A2147,'Medical Examinations'!$A$1:$P$2336,15,FALSE)</f>
        <v>Obesity</v>
      </c>
      <c r="K2147" s="7" t="str">
        <f>VLOOKUP($A2147,'Medical Examinations'!$A$1:$P$2336,16,FALSE)</f>
        <v>Diabetes</v>
      </c>
      <c r="L2147" s="12">
        <f>VLOOKUP($A2147,'Hospitalisation Details'!$A$1:$U$2344,18,FALSE)</f>
        <v>37528</v>
      </c>
      <c r="M2147" s="21">
        <f>VLOOKUP($A2147,'Hospitalisation Details'!$A$1:$U$2344,21,FALSE)</f>
        <v>1984.45</v>
      </c>
      <c r="N2147" s="9" t="str">
        <f>VLOOKUP($A2147,'Hospitalisation Details'!$A$1:$U$2344,14,FALSE)</f>
        <v>tier - 3</v>
      </c>
      <c r="O2147" s="9" t="str">
        <f>VLOOKUP($A2147,'Hospitalisation Details'!$A$1:$U$2344,15,FALSE)</f>
        <v>tier - 3</v>
      </c>
      <c r="P2147" s="9" t="str">
        <f>VLOOKUP($A2147,'Hospitalisation Details'!$A$1:$U$2344,16,FALSE)</f>
        <v>R1016</v>
      </c>
      <c r="Q2147" s="9">
        <f>VLOOKUP($A2147,'Hospitalisation Details'!$A$1:$U$2344,20,FALSE)</f>
        <v>20</v>
      </c>
    </row>
    <row r="2148" spans="1:17" ht="15.75" x14ac:dyDescent="0.25">
      <c r="A2148" s="10" t="s">
        <v>216</v>
      </c>
      <c r="B2148" s="7" t="str">
        <f>VLOOKUP($A2148,'Customer Names'!$A$1:$E$2336,4,FALSE)</f>
        <v xml:space="preserve">  Jose Francisco Sr</v>
      </c>
      <c r="C2148" s="7">
        <f>VLOOKUP($A2148,'Medical Examinations'!$A$1:$P$2336,2,FALSE)</f>
        <v>32.01</v>
      </c>
      <c r="D2148" s="7">
        <f>VLOOKUP($A2148,'Medical Examinations'!$A$1:$P$2336,3,FALSE)</f>
        <v>6.45</v>
      </c>
      <c r="E2148" s="7" t="str">
        <f>VLOOKUP($A2148,'Medical Examinations'!$A$1:$P$2336,13,FALSE)</f>
        <v>No</v>
      </c>
      <c r="F2148" s="7" t="str">
        <f>VLOOKUP($A2148,'Medical Examinations'!$A$1:$P$2336,5,FALSE)</f>
        <v>No</v>
      </c>
      <c r="G2148" s="7" t="str">
        <f>VLOOKUP($A2148,'Medical Examinations'!$A$1:$P$2336,6,FALSE)</f>
        <v>No</v>
      </c>
      <c r="H2148" s="7">
        <f>VLOOKUP($A2148,'Medical Examinations'!$A$1:$P$2336,12,FALSE)</f>
        <v>1</v>
      </c>
      <c r="I2148" s="7" t="str">
        <f>VLOOKUP($A2148,'Medical Examinations'!$A$1:$P$2336,14,FALSE)</f>
        <v>No</v>
      </c>
      <c r="J2148" s="7" t="str">
        <f>VLOOKUP($A2148,'Medical Examinations'!$A$1:$P$2336,15,FALSE)</f>
        <v>Obesity</v>
      </c>
      <c r="K2148" s="7" t="str">
        <f>VLOOKUP($A2148,'Medical Examinations'!$A$1:$P$2336,16,FALSE)</f>
        <v>Prediabetes</v>
      </c>
      <c r="L2148" s="12">
        <f>VLOOKUP($A2148,'Hospitalisation Details'!$A$1:$U$2344,18,FALSE)</f>
        <v>36158</v>
      </c>
      <c r="M2148" s="21">
        <f>VLOOKUP($A2148,'Hospitalisation Details'!$A$1:$U$2344,21,FALSE)</f>
        <v>1981.58</v>
      </c>
      <c r="N2148" s="9" t="str">
        <f>VLOOKUP($A2148,'Hospitalisation Details'!$A$1:$U$2344,14,FALSE)</f>
        <v>tier - 3</v>
      </c>
      <c r="O2148" s="9" t="str">
        <f>VLOOKUP($A2148,'Hospitalisation Details'!$A$1:$U$2344,15,FALSE)</f>
        <v>tier - 1</v>
      </c>
      <c r="P2148" s="9" t="str">
        <f>VLOOKUP($A2148,'Hospitalisation Details'!$A$1:$U$2344,16,FALSE)</f>
        <v>R1013</v>
      </c>
      <c r="Q2148" s="9">
        <f>VLOOKUP($A2148,'Hospitalisation Details'!$A$1:$U$2344,20,FALSE)</f>
        <v>24</v>
      </c>
    </row>
    <row r="2149" spans="1:17" ht="15.75" x14ac:dyDescent="0.25">
      <c r="A2149" s="10" t="s">
        <v>215</v>
      </c>
      <c r="B2149" s="7" t="str">
        <f>VLOOKUP($A2149,'Customer Names'!$A$1:$E$2336,4,FALSE)</f>
        <v xml:space="preserve">  Paul J</v>
      </c>
      <c r="C2149" s="7">
        <f>VLOOKUP($A2149,'Medical Examinations'!$A$1:$P$2336,2,FALSE)</f>
        <v>33</v>
      </c>
      <c r="D2149" s="7">
        <f>VLOOKUP($A2149,'Medical Examinations'!$A$1:$P$2336,3,FALSE)</f>
        <v>9.27</v>
      </c>
      <c r="E2149" s="7" t="str">
        <f>VLOOKUP($A2149,'Medical Examinations'!$A$1:$P$2336,13,FALSE)</f>
        <v>No</v>
      </c>
      <c r="F2149" s="7" t="str">
        <f>VLOOKUP($A2149,'Medical Examinations'!$A$1:$P$2336,5,FALSE)</f>
        <v>No</v>
      </c>
      <c r="G2149" s="7" t="str">
        <f>VLOOKUP($A2149,'Medical Examinations'!$A$1:$P$2336,6,FALSE)</f>
        <v>No</v>
      </c>
      <c r="H2149" s="7" t="str">
        <f>VLOOKUP($A2149,'Medical Examinations'!$A$1:$P$2336,12,FALSE)</f>
        <v>0</v>
      </c>
      <c r="I2149" s="7" t="str">
        <f>VLOOKUP($A2149,'Medical Examinations'!$A$1:$P$2336,14,FALSE)</f>
        <v>No</v>
      </c>
      <c r="J2149" s="7" t="str">
        <f>VLOOKUP($A2149,'Medical Examinations'!$A$1:$P$2336,15,FALSE)</f>
        <v>Obesity</v>
      </c>
      <c r="K2149" s="7" t="str">
        <f>VLOOKUP($A2149,'Medical Examinations'!$A$1:$P$2336,16,FALSE)</f>
        <v>Diabetes</v>
      </c>
      <c r="L2149" s="12">
        <f>VLOOKUP($A2149,'Hospitalisation Details'!$A$1:$U$2344,18,FALSE)</f>
        <v>37453</v>
      </c>
      <c r="M2149" s="21">
        <f>VLOOKUP($A2149,'Hospitalisation Details'!$A$1:$U$2344,21,FALSE)</f>
        <v>1980.07</v>
      </c>
      <c r="N2149" s="9" t="str">
        <f>VLOOKUP($A2149,'Hospitalisation Details'!$A$1:$U$2344,14,FALSE)</f>
        <v>tier - 3</v>
      </c>
      <c r="O2149" s="9" t="str">
        <f>VLOOKUP($A2149,'Hospitalisation Details'!$A$1:$U$2344,15,FALSE)</f>
        <v>tier - 3</v>
      </c>
      <c r="P2149" s="9" t="str">
        <f>VLOOKUP($A2149,'Hospitalisation Details'!$A$1:$U$2344,16,FALSE)</f>
        <v>R1011</v>
      </c>
      <c r="Q2149" s="9">
        <f>VLOOKUP($A2149,'Hospitalisation Details'!$A$1:$U$2344,20,FALSE)</f>
        <v>20</v>
      </c>
    </row>
    <row r="2150" spans="1:17" ht="15.75" x14ac:dyDescent="0.25">
      <c r="A2150" s="10" t="s">
        <v>214</v>
      </c>
      <c r="B2150" s="7" t="str">
        <f>VLOOKUP($A2150,'Customer Names'!$A$1:$E$2336,4,FALSE)</f>
        <v xml:space="preserve">  Adam</v>
      </c>
      <c r="C2150" s="7">
        <f>VLOOKUP($A2150,'Medical Examinations'!$A$1:$P$2336,2,FALSE)</f>
        <v>29.3</v>
      </c>
      <c r="D2150" s="7">
        <f>VLOOKUP($A2150,'Medical Examinations'!$A$1:$P$2336,3,FALSE)</f>
        <v>6.15</v>
      </c>
      <c r="E2150" s="7" t="str">
        <f>VLOOKUP($A2150,'Medical Examinations'!$A$1:$P$2336,13,FALSE)</f>
        <v>No</v>
      </c>
      <c r="F2150" s="7" t="str">
        <f>VLOOKUP($A2150,'Medical Examinations'!$A$1:$P$2336,5,FALSE)</f>
        <v>No</v>
      </c>
      <c r="G2150" s="7" t="str">
        <f>VLOOKUP($A2150,'Medical Examinations'!$A$1:$P$2336,6,FALSE)</f>
        <v>No</v>
      </c>
      <c r="H2150" s="7">
        <f>VLOOKUP($A2150,'Medical Examinations'!$A$1:$P$2336,12,FALSE)</f>
        <v>1</v>
      </c>
      <c r="I2150" s="7" t="str">
        <f>VLOOKUP($A2150,'Medical Examinations'!$A$1:$P$2336,14,FALSE)</f>
        <v>No</v>
      </c>
      <c r="J2150" s="7" t="str">
        <f>VLOOKUP($A2150,'Medical Examinations'!$A$1:$P$2336,15,FALSE)</f>
        <v>Over weight</v>
      </c>
      <c r="K2150" s="7" t="str">
        <f>VLOOKUP($A2150,'Medical Examinations'!$A$1:$P$2336,16,FALSE)</f>
        <v>Prediabetes</v>
      </c>
      <c r="L2150" s="12">
        <f>VLOOKUP($A2150,'Hospitalisation Details'!$A$1:$U$2344,18,FALSE)</f>
        <v>36067</v>
      </c>
      <c r="M2150" s="21">
        <f>VLOOKUP($A2150,'Hospitalisation Details'!$A$1:$U$2344,21,FALSE)</f>
        <v>1977.82</v>
      </c>
      <c r="N2150" s="9" t="str">
        <f>VLOOKUP($A2150,'Hospitalisation Details'!$A$1:$U$2344,14,FALSE)</f>
        <v>tier - 3</v>
      </c>
      <c r="O2150" s="9" t="str">
        <f>VLOOKUP($A2150,'Hospitalisation Details'!$A$1:$U$2344,15,FALSE)</f>
        <v>tier - 1</v>
      </c>
      <c r="P2150" s="9" t="str">
        <f>VLOOKUP($A2150,'Hospitalisation Details'!$A$1:$U$2344,16,FALSE)</f>
        <v>R1011</v>
      </c>
      <c r="Q2150" s="9">
        <f>VLOOKUP($A2150,'Hospitalisation Details'!$A$1:$U$2344,20,FALSE)</f>
        <v>24</v>
      </c>
    </row>
    <row r="2151" spans="1:17" ht="15.75" x14ac:dyDescent="0.25">
      <c r="A2151" s="10" t="s">
        <v>213</v>
      </c>
      <c r="B2151" s="7" t="str">
        <f>VLOOKUP($A2151,'Customer Names'!$A$1:$E$2336,4,FALSE)</f>
        <v xml:space="preserve">  Edward J</v>
      </c>
      <c r="C2151" s="7">
        <f>VLOOKUP($A2151,'Medical Examinations'!$A$1:$P$2336,2,FALSE)</f>
        <v>25.8</v>
      </c>
      <c r="D2151" s="7">
        <f>VLOOKUP($A2151,'Medical Examinations'!$A$1:$P$2336,3,FALSE)</f>
        <v>4.13</v>
      </c>
      <c r="E2151" s="7" t="str">
        <f>VLOOKUP($A2151,'Medical Examinations'!$A$1:$P$2336,13,FALSE)</f>
        <v>No</v>
      </c>
      <c r="F2151" s="7" t="str">
        <f>VLOOKUP($A2151,'Medical Examinations'!$A$1:$P$2336,5,FALSE)</f>
        <v>No</v>
      </c>
      <c r="G2151" s="7" t="str">
        <f>VLOOKUP($A2151,'Medical Examinations'!$A$1:$P$2336,6,FALSE)</f>
        <v>No</v>
      </c>
      <c r="H2151" s="7">
        <f>VLOOKUP($A2151,'Medical Examinations'!$A$1:$P$2336,12,FALSE)</f>
        <v>1</v>
      </c>
      <c r="I2151" s="7" t="str">
        <f>VLOOKUP($A2151,'Medical Examinations'!$A$1:$P$2336,14,FALSE)</f>
        <v>No</v>
      </c>
      <c r="J2151" s="7" t="str">
        <f>VLOOKUP($A2151,'Medical Examinations'!$A$1:$P$2336,15,FALSE)</f>
        <v>Over weight</v>
      </c>
      <c r="K2151" s="7" t="str">
        <f>VLOOKUP($A2151,'Medical Examinations'!$A$1:$P$2336,16,FALSE)</f>
        <v>Normal</v>
      </c>
      <c r="L2151" s="12">
        <f>VLOOKUP($A2151,'Hospitalisation Details'!$A$1:$U$2344,18,FALSE)</f>
        <v>36073</v>
      </c>
      <c r="M2151" s="21">
        <f>VLOOKUP($A2151,'Hospitalisation Details'!$A$1:$U$2344,21,FALSE)</f>
        <v>1972.95</v>
      </c>
      <c r="N2151" s="9" t="str">
        <f>VLOOKUP($A2151,'Hospitalisation Details'!$A$1:$U$2344,14,FALSE)</f>
        <v>tier - 3</v>
      </c>
      <c r="O2151" s="9" t="str">
        <f>VLOOKUP($A2151,'Hospitalisation Details'!$A$1:$U$2344,15,FALSE)</f>
        <v>tier - 1</v>
      </c>
      <c r="P2151" s="9" t="str">
        <f>VLOOKUP($A2151,'Hospitalisation Details'!$A$1:$U$2344,16,FALSE)</f>
        <v>R1011</v>
      </c>
      <c r="Q2151" s="9">
        <f>VLOOKUP($A2151,'Hospitalisation Details'!$A$1:$U$2344,20,FALSE)</f>
        <v>24</v>
      </c>
    </row>
    <row r="2152" spans="1:17" ht="15.75" x14ac:dyDescent="0.25">
      <c r="A2152" s="10" t="s">
        <v>212</v>
      </c>
      <c r="B2152" s="7" t="str">
        <f>VLOOKUP($A2152,'Customer Names'!$A$1:$E$2336,4,FALSE)</f>
        <v xml:space="preserve">  Patrick A</v>
      </c>
      <c r="C2152" s="7">
        <f>VLOOKUP($A2152,'Medical Examinations'!$A$1:$P$2336,2,FALSE)</f>
        <v>23.4</v>
      </c>
      <c r="D2152" s="7">
        <f>VLOOKUP($A2152,'Medical Examinations'!$A$1:$P$2336,3,FALSE)</f>
        <v>4.24</v>
      </c>
      <c r="E2152" s="7" t="str">
        <f>VLOOKUP($A2152,'Medical Examinations'!$A$1:$P$2336,13,FALSE)</f>
        <v>No</v>
      </c>
      <c r="F2152" s="7" t="str">
        <f>VLOOKUP($A2152,'Medical Examinations'!$A$1:$P$2336,5,FALSE)</f>
        <v>No</v>
      </c>
      <c r="G2152" s="7" t="str">
        <f>VLOOKUP($A2152,'Medical Examinations'!$A$1:$P$2336,6,FALSE)</f>
        <v>No</v>
      </c>
      <c r="H2152" s="7">
        <f>VLOOKUP($A2152,'Medical Examinations'!$A$1:$P$2336,12,FALSE)</f>
        <v>1</v>
      </c>
      <c r="I2152" s="7" t="str">
        <f>VLOOKUP($A2152,'Medical Examinations'!$A$1:$P$2336,14,FALSE)</f>
        <v>No</v>
      </c>
      <c r="J2152" s="7" t="str">
        <f>VLOOKUP($A2152,'Medical Examinations'!$A$1:$P$2336,15,FALSE)</f>
        <v>Normal weight</v>
      </c>
      <c r="K2152" s="7" t="str">
        <f>VLOOKUP($A2152,'Medical Examinations'!$A$1:$P$2336,16,FALSE)</f>
        <v>Normal</v>
      </c>
      <c r="L2152" s="12">
        <f>VLOOKUP($A2152,'Hospitalisation Details'!$A$1:$U$2344,18,FALSE)</f>
        <v>36066</v>
      </c>
      <c r="M2152" s="21">
        <f>VLOOKUP($A2152,'Hospitalisation Details'!$A$1:$U$2344,21,FALSE)</f>
        <v>1969.61</v>
      </c>
      <c r="N2152" s="9" t="str">
        <f>VLOOKUP($A2152,'Hospitalisation Details'!$A$1:$U$2344,14,FALSE)</f>
        <v>tier - 3</v>
      </c>
      <c r="O2152" s="9" t="str">
        <f>VLOOKUP($A2152,'Hospitalisation Details'!$A$1:$U$2344,15,FALSE)</f>
        <v>tier - 3</v>
      </c>
      <c r="P2152" s="9" t="str">
        <f>VLOOKUP($A2152,'Hospitalisation Details'!$A$1:$U$2344,16,FALSE)</f>
        <v>R1011</v>
      </c>
      <c r="Q2152" s="9">
        <f>VLOOKUP($A2152,'Hospitalisation Details'!$A$1:$U$2344,20,FALSE)</f>
        <v>24</v>
      </c>
    </row>
    <row r="2153" spans="1:17" ht="15.75" x14ac:dyDescent="0.25">
      <c r="A2153" s="10" t="s">
        <v>211</v>
      </c>
      <c r="B2153" s="7" t="str">
        <f>VLOOKUP($A2153,'Customer Names'!$A$1:$E$2336,4,FALSE)</f>
        <v xml:space="preserve">  Geraint H</v>
      </c>
      <c r="C2153" s="7">
        <f>VLOOKUP($A2153,'Medical Examinations'!$A$1:$P$2336,2,FALSE)</f>
        <v>27.93</v>
      </c>
      <c r="D2153" s="7">
        <f>VLOOKUP($A2153,'Medical Examinations'!$A$1:$P$2336,3,FALSE)</f>
        <v>9.8800000000000008</v>
      </c>
      <c r="E2153" s="7" t="str">
        <f>VLOOKUP($A2153,'Medical Examinations'!$A$1:$P$2336,13,FALSE)</f>
        <v>No</v>
      </c>
      <c r="F2153" s="7" t="str">
        <f>VLOOKUP($A2153,'Medical Examinations'!$A$1:$P$2336,5,FALSE)</f>
        <v>No</v>
      </c>
      <c r="G2153" s="7" t="str">
        <f>VLOOKUP($A2153,'Medical Examinations'!$A$1:$P$2336,6,FALSE)</f>
        <v>No</v>
      </c>
      <c r="H2153" s="7" t="str">
        <f>VLOOKUP($A2153,'Medical Examinations'!$A$1:$P$2336,12,FALSE)</f>
        <v>0</v>
      </c>
      <c r="I2153" s="7" t="str">
        <f>VLOOKUP($A2153,'Medical Examinations'!$A$1:$P$2336,14,FALSE)</f>
        <v>No</v>
      </c>
      <c r="J2153" s="7" t="str">
        <f>VLOOKUP($A2153,'Medical Examinations'!$A$1:$P$2336,15,FALSE)</f>
        <v>Over weight</v>
      </c>
      <c r="K2153" s="7" t="str">
        <f>VLOOKUP($A2153,'Medical Examinations'!$A$1:$P$2336,16,FALSE)</f>
        <v>Diabetes</v>
      </c>
      <c r="L2153" s="12">
        <f>VLOOKUP($A2153,'Hospitalisation Details'!$A$1:$U$2344,18,FALSE)</f>
        <v>37466</v>
      </c>
      <c r="M2153" s="21">
        <f>VLOOKUP($A2153,'Hospitalisation Details'!$A$1:$U$2344,21,FALSE)</f>
        <v>1967.02</v>
      </c>
      <c r="N2153" s="9" t="str">
        <f>VLOOKUP($A2153,'Hospitalisation Details'!$A$1:$U$2344,14,FALSE)</f>
        <v>tier - 3</v>
      </c>
      <c r="O2153" s="9" t="str">
        <f>VLOOKUP($A2153,'Hospitalisation Details'!$A$1:$U$2344,15,FALSE)</f>
        <v>tier - 2</v>
      </c>
      <c r="P2153" s="9" t="str">
        <f>VLOOKUP($A2153,'Hospitalisation Details'!$A$1:$U$2344,16,FALSE)</f>
        <v>R1016</v>
      </c>
      <c r="Q2153" s="9">
        <f>VLOOKUP($A2153,'Hospitalisation Details'!$A$1:$U$2344,20,FALSE)</f>
        <v>20</v>
      </c>
    </row>
    <row r="2154" spans="1:17" ht="15.75" x14ac:dyDescent="0.25">
      <c r="A2154" s="10" t="s">
        <v>210</v>
      </c>
      <c r="B2154" s="7" t="str">
        <f>VLOOKUP($A2154,'Customer Names'!$A$1:$E$2336,4,FALSE)</f>
        <v xml:space="preserve">  Dj</v>
      </c>
      <c r="C2154" s="7">
        <f>VLOOKUP($A2154,'Medical Examinations'!$A$1:$P$2336,2,FALSE)</f>
        <v>22</v>
      </c>
      <c r="D2154" s="7">
        <f>VLOOKUP($A2154,'Medical Examinations'!$A$1:$P$2336,3,FALSE)</f>
        <v>9.5</v>
      </c>
      <c r="E2154" s="7" t="str">
        <f>VLOOKUP($A2154,'Medical Examinations'!$A$1:$P$2336,13,FALSE)</f>
        <v>No</v>
      </c>
      <c r="F2154" s="7" t="str">
        <f>VLOOKUP($A2154,'Medical Examinations'!$A$1:$P$2336,5,FALSE)</f>
        <v>No</v>
      </c>
      <c r="G2154" s="7" t="str">
        <f>VLOOKUP($A2154,'Medical Examinations'!$A$1:$P$2336,6,FALSE)</f>
        <v>No</v>
      </c>
      <c r="H2154" s="7" t="str">
        <f>VLOOKUP($A2154,'Medical Examinations'!$A$1:$P$2336,12,FALSE)</f>
        <v>0</v>
      </c>
      <c r="I2154" s="7" t="str">
        <f>VLOOKUP($A2154,'Medical Examinations'!$A$1:$P$2336,14,FALSE)</f>
        <v>No</v>
      </c>
      <c r="J2154" s="7" t="str">
        <f>VLOOKUP($A2154,'Medical Examinations'!$A$1:$P$2336,15,FALSE)</f>
        <v>Normal weight</v>
      </c>
      <c r="K2154" s="7" t="str">
        <f>VLOOKUP($A2154,'Medical Examinations'!$A$1:$P$2336,16,FALSE)</f>
        <v>Diabetes</v>
      </c>
      <c r="L2154" s="12">
        <f>VLOOKUP($A2154,'Hospitalisation Details'!$A$1:$U$2344,18,FALSE)</f>
        <v>37506</v>
      </c>
      <c r="M2154" s="21">
        <f>VLOOKUP($A2154,'Hospitalisation Details'!$A$1:$U$2344,21,FALSE)</f>
        <v>1964.78</v>
      </c>
      <c r="N2154" s="9" t="str">
        <f>VLOOKUP($A2154,'Hospitalisation Details'!$A$1:$U$2344,14,FALSE)</f>
        <v>tier - 3</v>
      </c>
      <c r="O2154" s="9" t="str">
        <f>VLOOKUP($A2154,'Hospitalisation Details'!$A$1:$U$2344,15,FALSE)</f>
        <v>tier - 1</v>
      </c>
      <c r="P2154" s="9" t="str">
        <f>VLOOKUP($A2154,'Hospitalisation Details'!$A$1:$U$2344,16,FALSE)</f>
        <v>R1011</v>
      </c>
      <c r="Q2154" s="9">
        <f>VLOOKUP($A2154,'Hospitalisation Details'!$A$1:$U$2344,20,FALSE)</f>
        <v>20</v>
      </c>
    </row>
    <row r="2155" spans="1:17" ht="15.75" x14ac:dyDescent="0.25">
      <c r="A2155" s="10" t="s">
        <v>209</v>
      </c>
      <c r="B2155" s="7" t="str">
        <f>VLOOKUP($A2155,'Customer Names'!$A$1:$E$2336,4,FALSE)</f>
        <v xml:space="preserve">  Zachary A</v>
      </c>
      <c r="C2155" s="7">
        <f>VLOOKUP($A2155,'Medical Examinations'!$A$1:$P$2336,2,FALSE)</f>
        <v>36.86</v>
      </c>
      <c r="D2155" s="7">
        <f>VLOOKUP($A2155,'Medical Examinations'!$A$1:$P$2336,3,FALSE)</f>
        <v>4.97</v>
      </c>
      <c r="E2155" s="7" t="str">
        <f>VLOOKUP($A2155,'Medical Examinations'!$A$1:$P$2336,13,FALSE)</f>
        <v>Yes</v>
      </c>
      <c r="F2155" s="7" t="str">
        <f>VLOOKUP($A2155,'Medical Examinations'!$A$1:$P$2336,5,FALSE)</f>
        <v>No</v>
      </c>
      <c r="G2155" s="7" t="str">
        <f>VLOOKUP($A2155,'Medical Examinations'!$A$1:$P$2336,6,FALSE)</f>
        <v>No</v>
      </c>
      <c r="H2155" s="7" t="str">
        <f>VLOOKUP($A2155,'Medical Examinations'!$A$1:$P$2336,12,FALSE)</f>
        <v>0</v>
      </c>
      <c r="I2155" s="7" t="str">
        <f>VLOOKUP($A2155,'Medical Examinations'!$A$1:$P$2336,14,FALSE)</f>
        <v>No</v>
      </c>
      <c r="J2155" s="7" t="str">
        <f>VLOOKUP($A2155,'Medical Examinations'!$A$1:$P$2336,15,FALSE)</f>
        <v>Obesity</v>
      </c>
      <c r="K2155" s="7" t="str">
        <f>VLOOKUP($A2155,'Medical Examinations'!$A$1:$P$2336,16,FALSE)</f>
        <v>Normal</v>
      </c>
      <c r="L2155" s="12">
        <f>VLOOKUP($A2155,'Hospitalisation Details'!$A$1:$U$2344,18,FALSE)</f>
        <v>37234</v>
      </c>
      <c r="M2155" s="21">
        <f>VLOOKUP($A2155,'Hospitalisation Details'!$A$1:$U$2344,21,FALSE)</f>
        <v>1917.32</v>
      </c>
      <c r="N2155" s="9" t="str">
        <f>VLOOKUP($A2155,'Hospitalisation Details'!$A$1:$U$2344,14,FALSE)</f>
        <v>tier - 3</v>
      </c>
      <c r="O2155" s="9" t="str">
        <f>VLOOKUP($A2155,'Hospitalisation Details'!$A$1:$U$2344,15,FALSE)</f>
        <v>tier - 2</v>
      </c>
      <c r="P2155" s="9" t="str">
        <f>VLOOKUP($A2155,'Hospitalisation Details'!$A$1:$U$2344,16,FALSE)</f>
        <v>R1012</v>
      </c>
      <c r="Q2155" s="9">
        <f>VLOOKUP($A2155,'Hospitalisation Details'!$A$1:$U$2344,20,FALSE)</f>
        <v>21</v>
      </c>
    </row>
    <row r="2156" spans="1:17" ht="15.75" x14ac:dyDescent="0.25">
      <c r="A2156" s="10" t="s">
        <v>208</v>
      </c>
      <c r="B2156" s="7" t="str">
        <f>VLOOKUP($A2156,'Customer Names'!$A$1:$E$2336,4,FALSE)</f>
        <v xml:space="preserve">  Brian W</v>
      </c>
      <c r="C2156" s="7">
        <f>VLOOKUP($A2156,'Medical Examinations'!$A$1:$P$2336,2,FALSE)</f>
        <v>31.254999999999999</v>
      </c>
      <c r="D2156" s="7">
        <f>VLOOKUP($A2156,'Medical Examinations'!$A$1:$P$2336,3,FALSE)</f>
        <v>5.49</v>
      </c>
      <c r="E2156" s="7" t="str">
        <f>VLOOKUP($A2156,'Medical Examinations'!$A$1:$P$2336,13,FALSE)</f>
        <v>Yes</v>
      </c>
      <c r="F2156" s="7" t="str">
        <f>VLOOKUP($A2156,'Medical Examinations'!$A$1:$P$2336,5,FALSE)</f>
        <v>No</v>
      </c>
      <c r="G2156" s="7" t="str">
        <f>VLOOKUP($A2156,'Medical Examinations'!$A$1:$P$2336,6,FALSE)</f>
        <v>No</v>
      </c>
      <c r="H2156" s="7" t="str">
        <f>VLOOKUP($A2156,'Medical Examinations'!$A$1:$P$2336,12,FALSE)</f>
        <v>0</v>
      </c>
      <c r="I2156" s="7" t="str">
        <f>VLOOKUP($A2156,'Medical Examinations'!$A$1:$P$2336,14,FALSE)</f>
        <v>No</v>
      </c>
      <c r="J2156" s="7" t="str">
        <f>VLOOKUP($A2156,'Medical Examinations'!$A$1:$P$2336,15,FALSE)</f>
        <v>Obesity</v>
      </c>
      <c r="K2156" s="7" t="str">
        <f>VLOOKUP($A2156,'Medical Examinations'!$A$1:$P$2336,16,FALSE)</f>
        <v>Normal</v>
      </c>
      <c r="L2156" s="12">
        <f>VLOOKUP($A2156,'Hospitalisation Details'!$A$1:$U$2344,18,FALSE)</f>
        <v>37106</v>
      </c>
      <c r="M2156" s="21">
        <f>VLOOKUP($A2156,'Hospitalisation Details'!$A$1:$U$2344,21,FALSE)</f>
        <v>1909.53</v>
      </c>
      <c r="N2156" s="9" t="str">
        <f>VLOOKUP($A2156,'Hospitalisation Details'!$A$1:$U$2344,14,FALSE)</f>
        <v>tier - 3</v>
      </c>
      <c r="O2156" s="9" t="str">
        <f>VLOOKUP($A2156,'Hospitalisation Details'!$A$1:$U$2344,15,FALSE)</f>
        <v>tier - 3</v>
      </c>
      <c r="P2156" s="9" t="str">
        <f>VLOOKUP($A2156,'Hospitalisation Details'!$A$1:$U$2344,16,FALSE)</f>
        <v>R1012</v>
      </c>
      <c r="Q2156" s="9">
        <f>VLOOKUP($A2156,'Hospitalisation Details'!$A$1:$U$2344,20,FALSE)</f>
        <v>21</v>
      </c>
    </row>
    <row r="2157" spans="1:17" ht="15.75" x14ac:dyDescent="0.25">
      <c r="A2157" s="10" t="s">
        <v>207</v>
      </c>
      <c r="B2157" s="7" t="str">
        <f>VLOOKUP($A2157,'Customer Names'!$A$1:$E$2336,4,FALSE)</f>
        <v xml:space="preserve">  Joe</v>
      </c>
      <c r="C2157" s="7">
        <f>VLOOKUP($A2157,'Medical Examinations'!$A$1:$P$2336,2,FALSE)</f>
        <v>23.06</v>
      </c>
      <c r="D2157" s="7">
        <f>VLOOKUP($A2157,'Medical Examinations'!$A$1:$P$2336,3,FALSE)</f>
        <v>4.47</v>
      </c>
      <c r="E2157" s="7" t="str">
        <f>VLOOKUP($A2157,'Medical Examinations'!$A$1:$P$2336,13,FALSE)</f>
        <v>No</v>
      </c>
      <c r="F2157" s="7" t="str">
        <f>VLOOKUP($A2157,'Medical Examinations'!$A$1:$P$2336,5,FALSE)</f>
        <v>No</v>
      </c>
      <c r="G2157" s="7" t="str">
        <f>VLOOKUP($A2157,'Medical Examinations'!$A$1:$P$2336,6,FALSE)</f>
        <v>No</v>
      </c>
      <c r="H2157" s="7" t="str">
        <f>VLOOKUP($A2157,'Medical Examinations'!$A$1:$P$2336,12,FALSE)</f>
        <v>0</v>
      </c>
      <c r="I2157" s="7" t="str">
        <f>VLOOKUP($A2157,'Medical Examinations'!$A$1:$P$2336,14,FALSE)</f>
        <v>No</v>
      </c>
      <c r="J2157" s="7" t="str">
        <f>VLOOKUP($A2157,'Medical Examinations'!$A$1:$P$2336,15,FALSE)</f>
        <v>Normal weight</v>
      </c>
      <c r="K2157" s="7" t="str">
        <f>VLOOKUP($A2157,'Medical Examinations'!$A$1:$P$2336,16,FALSE)</f>
        <v>Normal</v>
      </c>
      <c r="L2157" s="12">
        <f>VLOOKUP($A2157,'Hospitalisation Details'!$A$1:$U$2344,18,FALSE)</f>
        <v>34613</v>
      </c>
      <c r="M2157" s="21">
        <f>VLOOKUP($A2157,'Hospitalisation Details'!$A$1:$U$2344,21,FALSE)</f>
        <v>1908.9</v>
      </c>
      <c r="N2157" s="9" t="str">
        <f>VLOOKUP($A2157,'Hospitalisation Details'!$A$1:$U$2344,14,FALSE)</f>
        <v>tier - 3</v>
      </c>
      <c r="O2157" s="9" t="str">
        <f>VLOOKUP($A2157,'Hospitalisation Details'!$A$1:$U$2344,15,FALSE)</f>
        <v>tier - 3</v>
      </c>
      <c r="P2157" s="9" t="str">
        <f>VLOOKUP($A2157,'Hospitalisation Details'!$A$1:$U$2344,16,FALSE)</f>
        <v>R1013</v>
      </c>
      <c r="Q2157" s="9">
        <f>VLOOKUP($A2157,'Hospitalisation Details'!$A$1:$U$2344,20,FALSE)</f>
        <v>28</v>
      </c>
    </row>
    <row r="2158" spans="1:17" ht="15.75" x14ac:dyDescent="0.25">
      <c r="A2158" s="10" t="s">
        <v>206</v>
      </c>
      <c r="B2158" s="7" t="str">
        <f>VLOOKUP($A2158,'Customer Names'!$A$1:$E$2336,4,FALSE)</f>
        <v xml:space="preserve">  Stephen</v>
      </c>
      <c r="C2158" s="7">
        <f>VLOOKUP($A2158,'Medical Examinations'!$A$1:$P$2336,2,FALSE)</f>
        <v>28.975000000000001</v>
      </c>
      <c r="D2158" s="7">
        <f>VLOOKUP($A2158,'Medical Examinations'!$A$1:$P$2336,3,FALSE)</f>
        <v>4.34</v>
      </c>
      <c r="E2158" s="7" t="str">
        <f>VLOOKUP($A2158,'Medical Examinations'!$A$1:$P$2336,13,FALSE)</f>
        <v>Yes</v>
      </c>
      <c r="F2158" s="7" t="str">
        <f>VLOOKUP($A2158,'Medical Examinations'!$A$1:$P$2336,5,FALSE)</f>
        <v>No</v>
      </c>
      <c r="G2158" s="7" t="str">
        <f>VLOOKUP($A2158,'Medical Examinations'!$A$1:$P$2336,6,FALSE)</f>
        <v>No</v>
      </c>
      <c r="H2158" s="7" t="str">
        <f>VLOOKUP($A2158,'Medical Examinations'!$A$1:$P$2336,12,FALSE)</f>
        <v>0</v>
      </c>
      <c r="I2158" s="7" t="str">
        <f>VLOOKUP($A2158,'Medical Examinations'!$A$1:$P$2336,14,FALSE)</f>
        <v>No</v>
      </c>
      <c r="J2158" s="7" t="str">
        <f>VLOOKUP($A2158,'Medical Examinations'!$A$1:$P$2336,15,FALSE)</f>
        <v>Over weight</v>
      </c>
      <c r="K2158" s="7" t="str">
        <f>VLOOKUP($A2158,'Medical Examinations'!$A$1:$P$2336,16,FALSE)</f>
        <v>Normal</v>
      </c>
      <c r="L2158" s="12">
        <f>VLOOKUP($A2158,'Hospitalisation Details'!$A$1:$U$2344,18,FALSE)</f>
        <v>37113</v>
      </c>
      <c r="M2158" s="21">
        <f>VLOOKUP($A2158,'Hospitalisation Details'!$A$1:$U$2344,21,FALSE)</f>
        <v>1906.36</v>
      </c>
      <c r="N2158" s="9" t="str">
        <f>VLOOKUP($A2158,'Hospitalisation Details'!$A$1:$U$2344,14,FALSE)</f>
        <v>tier - 3</v>
      </c>
      <c r="O2158" s="9" t="str">
        <f>VLOOKUP($A2158,'Hospitalisation Details'!$A$1:$U$2344,15,FALSE)</f>
        <v>tier - 1</v>
      </c>
      <c r="P2158" s="9" t="str">
        <f>VLOOKUP($A2158,'Hospitalisation Details'!$A$1:$U$2344,16,FALSE)</f>
        <v>R1012</v>
      </c>
      <c r="Q2158" s="9">
        <f>VLOOKUP($A2158,'Hospitalisation Details'!$A$1:$U$2344,20,FALSE)</f>
        <v>21</v>
      </c>
    </row>
    <row r="2159" spans="1:17" ht="15.75" x14ac:dyDescent="0.25">
      <c r="A2159" s="10" t="s">
        <v>205</v>
      </c>
      <c r="B2159" s="7" t="str">
        <f>VLOOKUP($A2159,'Customer Names'!$A$1:$E$2336,4,FALSE)</f>
        <v xml:space="preserve">  Ellen L</v>
      </c>
      <c r="C2159" s="7">
        <f>VLOOKUP($A2159,'Medical Examinations'!$A$1:$P$2336,2,FALSE)</f>
        <v>33.299999999999997</v>
      </c>
      <c r="D2159" s="7">
        <f>VLOOKUP($A2159,'Medical Examinations'!$A$1:$P$2336,3,FALSE)</f>
        <v>9.49</v>
      </c>
      <c r="E2159" s="7" t="str">
        <f>VLOOKUP($A2159,'Medical Examinations'!$A$1:$P$2336,13,FALSE)</f>
        <v>No</v>
      </c>
      <c r="F2159" s="7" t="str">
        <f>VLOOKUP($A2159,'Medical Examinations'!$A$1:$P$2336,5,FALSE)</f>
        <v>No</v>
      </c>
      <c r="G2159" s="7" t="str">
        <f>VLOOKUP($A2159,'Medical Examinations'!$A$1:$P$2336,6,FALSE)</f>
        <v>No</v>
      </c>
      <c r="H2159" s="7" t="str">
        <f>VLOOKUP($A2159,'Medical Examinations'!$A$1:$P$2336,12,FALSE)</f>
        <v>0</v>
      </c>
      <c r="I2159" s="7" t="str">
        <f>VLOOKUP($A2159,'Medical Examinations'!$A$1:$P$2336,14,FALSE)</f>
        <v>No</v>
      </c>
      <c r="J2159" s="7" t="str">
        <f>VLOOKUP($A2159,'Medical Examinations'!$A$1:$P$2336,15,FALSE)</f>
        <v>Obesity</v>
      </c>
      <c r="K2159" s="7" t="str">
        <f>VLOOKUP($A2159,'Medical Examinations'!$A$1:$P$2336,16,FALSE)</f>
        <v>Diabetes</v>
      </c>
      <c r="L2159" s="12">
        <f>VLOOKUP($A2159,'Hospitalisation Details'!$A$1:$U$2344,18,FALSE)</f>
        <v>37489</v>
      </c>
      <c r="M2159" s="21">
        <f>VLOOKUP($A2159,'Hospitalisation Details'!$A$1:$U$2344,21,FALSE)</f>
        <v>1880.49</v>
      </c>
      <c r="N2159" s="9" t="str">
        <f>VLOOKUP($A2159,'Hospitalisation Details'!$A$1:$U$2344,14,FALSE)</f>
        <v>tier - 3</v>
      </c>
      <c r="O2159" s="9" t="str">
        <f>VLOOKUP($A2159,'Hospitalisation Details'!$A$1:$U$2344,15,FALSE)</f>
        <v>tier - 1</v>
      </c>
      <c r="P2159" s="9" t="str">
        <f>VLOOKUP($A2159,'Hospitalisation Details'!$A$1:$U$2344,16,FALSE)</f>
        <v>R1011</v>
      </c>
      <c r="Q2159" s="9">
        <f>VLOOKUP($A2159,'Hospitalisation Details'!$A$1:$U$2344,20,FALSE)</f>
        <v>20</v>
      </c>
    </row>
    <row r="2160" spans="1:17" ht="15.75" x14ac:dyDescent="0.25">
      <c r="A2160" s="10" t="s">
        <v>204</v>
      </c>
      <c r="B2160" s="7" t="str">
        <f>VLOOKUP($A2160,'Customer Names'!$A$1:$E$2336,4,FALSE)</f>
        <v xml:space="preserve">  Cindy</v>
      </c>
      <c r="C2160" s="7">
        <f>VLOOKUP($A2160,'Medical Examinations'!$A$1:$P$2336,2,FALSE)</f>
        <v>33</v>
      </c>
      <c r="D2160" s="7">
        <f>VLOOKUP($A2160,'Medical Examinations'!$A$1:$P$2336,3,FALSE)</f>
        <v>10.16</v>
      </c>
      <c r="E2160" s="7" t="str">
        <f>VLOOKUP($A2160,'Medical Examinations'!$A$1:$P$2336,13,FALSE)</f>
        <v>No</v>
      </c>
      <c r="F2160" s="7" t="str">
        <f>VLOOKUP($A2160,'Medical Examinations'!$A$1:$P$2336,5,FALSE)</f>
        <v>No</v>
      </c>
      <c r="G2160" s="7" t="str">
        <f>VLOOKUP($A2160,'Medical Examinations'!$A$1:$P$2336,6,FALSE)</f>
        <v>No</v>
      </c>
      <c r="H2160" s="7" t="str">
        <f>VLOOKUP($A2160,'Medical Examinations'!$A$1:$P$2336,12,FALSE)</f>
        <v>0</v>
      </c>
      <c r="I2160" s="7" t="str">
        <f>VLOOKUP($A2160,'Medical Examinations'!$A$1:$P$2336,14,FALSE)</f>
        <v>No</v>
      </c>
      <c r="J2160" s="7" t="str">
        <f>VLOOKUP($A2160,'Medical Examinations'!$A$1:$P$2336,15,FALSE)</f>
        <v>Obesity</v>
      </c>
      <c r="K2160" s="7" t="str">
        <f>VLOOKUP($A2160,'Medical Examinations'!$A$1:$P$2336,16,FALSE)</f>
        <v>Diabetes</v>
      </c>
      <c r="L2160" s="12">
        <f>VLOOKUP($A2160,'Hospitalisation Details'!$A$1:$U$2344,18,FALSE)</f>
        <v>37497</v>
      </c>
      <c r="M2160" s="21">
        <f>VLOOKUP($A2160,'Hospitalisation Details'!$A$1:$U$2344,21,FALSE)</f>
        <v>1880.07</v>
      </c>
      <c r="N2160" s="9" t="str">
        <f>VLOOKUP($A2160,'Hospitalisation Details'!$A$1:$U$2344,14,FALSE)</f>
        <v>tier - 3</v>
      </c>
      <c r="O2160" s="9" t="str">
        <f>VLOOKUP($A2160,'Hospitalisation Details'!$A$1:$U$2344,15,FALSE)</f>
        <v>tier - 2</v>
      </c>
      <c r="P2160" s="9" t="str">
        <f>VLOOKUP($A2160,'Hospitalisation Details'!$A$1:$U$2344,16,FALSE)</f>
        <v>R1013</v>
      </c>
      <c r="Q2160" s="9">
        <f>VLOOKUP($A2160,'Hospitalisation Details'!$A$1:$U$2344,20,FALSE)</f>
        <v>20</v>
      </c>
    </row>
    <row r="2161" spans="1:17" ht="15.75" x14ac:dyDescent="0.25">
      <c r="A2161" s="10" t="s">
        <v>203</v>
      </c>
      <c r="B2161" s="7" t="str">
        <f>VLOOKUP($A2161,'Customer Names'!$A$1:$E$2336,4,FALSE)</f>
        <v xml:space="preserve">  Abigail R</v>
      </c>
      <c r="C2161" s="7">
        <f>VLOOKUP($A2161,'Medical Examinations'!$A$1:$P$2336,2,FALSE)</f>
        <v>31.46</v>
      </c>
      <c r="D2161" s="7">
        <f>VLOOKUP($A2161,'Medical Examinations'!$A$1:$P$2336,3,FALSE)</f>
        <v>11.19</v>
      </c>
      <c r="E2161" s="7" t="str">
        <f>VLOOKUP($A2161,'Medical Examinations'!$A$1:$P$2336,13,FALSE)</f>
        <v>No</v>
      </c>
      <c r="F2161" s="7" t="str">
        <f>VLOOKUP($A2161,'Medical Examinations'!$A$1:$P$2336,5,FALSE)</f>
        <v>No</v>
      </c>
      <c r="G2161" s="7" t="str">
        <f>VLOOKUP($A2161,'Medical Examinations'!$A$1:$P$2336,6,FALSE)</f>
        <v>No</v>
      </c>
      <c r="H2161" s="7" t="str">
        <f>VLOOKUP($A2161,'Medical Examinations'!$A$1:$P$2336,12,FALSE)</f>
        <v>0</v>
      </c>
      <c r="I2161" s="7" t="str">
        <f>VLOOKUP($A2161,'Medical Examinations'!$A$1:$P$2336,14,FALSE)</f>
        <v>No</v>
      </c>
      <c r="J2161" s="7" t="str">
        <f>VLOOKUP($A2161,'Medical Examinations'!$A$1:$P$2336,15,FALSE)</f>
        <v>Obesity</v>
      </c>
      <c r="K2161" s="7" t="str">
        <f>VLOOKUP($A2161,'Medical Examinations'!$A$1:$P$2336,16,FALSE)</f>
        <v>Diabetes</v>
      </c>
      <c r="L2161" s="12">
        <f>VLOOKUP($A2161,'Hospitalisation Details'!$A$1:$U$2344,18,FALSE)</f>
        <v>37558</v>
      </c>
      <c r="M2161" s="21">
        <f>VLOOKUP($A2161,'Hospitalisation Details'!$A$1:$U$2344,21,FALSE)</f>
        <v>1877.93</v>
      </c>
      <c r="N2161" s="9" t="str">
        <f>VLOOKUP($A2161,'Hospitalisation Details'!$A$1:$U$2344,14,FALSE)</f>
        <v>tier - 3</v>
      </c>
      <c r="O2161" s="9" t="str">
        <f>VLOOKUP($A2161,'Hospitalisation Details'!$A$1:$U$2344,15,FALSE)</f>
        <v>tier - 1</v>
      </c>
      <c r="P2161" s="9" t="str">
        <f>VLOOKUP($A2161,'Hospitalisation Details'!$A$1:$U$2344,16,FALSE)</f>
        <v>R1013</v>
      </c>
      <c r="Q2161" s="9">
        <f>VLOOKUP($A2161,'Hospitalisation Details'!$A$1:$U$2344,20,FALSE)</f>
        <v>20</v>
      </c>
    </row>
    <row r="2162" spans="1:17" ht="15.75" x14ac:dyDescent="0.25">
      <c r="A2162" s="10" t="s">
        <v>202</v>
      </c>
      <c r="B2162" s="7" t="str">
        <f>VLOOKUP($A2162,'Customer Names'!$A$1:$E$2336,4,FALSE)</f>
        <v xml:space="preserve">  Amy L</v>
      </c>
      <c r="C2162" s="7">
        <f>VLOOKUP($A2162,'Medical Examinations'!$A$1:$P$2336,2,FALSE)</f>
        <v>29.6</v>
      </c>
      <c r="D2162" s="7">
        <f>VLOOKUP($A2162,'Medical Examinations'!$A$1:$P$2336,3,FALSE)</f>
        <v>11.03</v>
      </c>
      <c r="E2162" s="7" t="str">
        <f>VLOOKUP($A2162,'Medical Examinations'!$A$1:$P$2336,13,FALSE)</f>
        <v>No</v>
      </c>
      <c r="F2162" s="7" t="str">
        <f>VLOOKUP($A2162,'Medical Examinations'!$A$1:$P$2336,5,FALSE)</f>
        <v>No</v>
      </c>
      <c r="G2162" s="7" t="str">
        <f>VLOOKUP($A2162,'Medical Examinations'!$A$1:$P$2336,6,FALSE)</f>
        <v>No</v>
      </c>
      <c r="H2162" s="7" t="str">
        <f>VLOOKUP($A2162,'Medical Examinations'!$A$1:$P$2336,12,FALSE)</f>
        <v>0</v>
      </c>
      <c r="I2162" s="7" t="str">
        <f>VLOOKUP($A2162,'Medical Examinations'!$A$1:$P$2336,14,FALSE)</f>
        <v>No</v>
      </c>
      <c r="J2162" s="7" t="str">
        <f>VLOOKUP($A2162,'Medical Examinations'!$A$1:$P$2336,15,FALSE)</f>
        <v>Over weight</v>
      </c>
      <c r="K2162" s="7" t="str">
        <f>VLOOKUP($A2162,'Medical Examinations'!$A$1:$P$2336,16,FALSE)</f>
        <v>Diabetes</v>
      </c>
      <c r="L2162" s="12">
        <f>VLOOKUP($A2162,'Hospitalisation Details'!$A$1:$U$2344,18,FALSE)</f>
        <v>37521</v>
      </c>
      <c r="M2162" s="21">
        <f>VLOOKUP($A2162,'Hospitalisation Details'!$A$1:$U$2344,21,FALSE)</f>
        <v>1875.34</v>
      </c>
      <c r="N2162" s="9" t="str">
        <f>VLOOKUP($A2162,'Hospitalisation Details'!$A$1:$U$2344,14,FALSE)</f>
        <v>tier - 3</v>
      </c>
      <c r="O2162" s="9" t="str">
        <f>VLOOKUP($A2162,'Hospitalisation Details'!$A$1:$U$2344,15,FALSE)</f>
        <v>tier - 2</v>
      </c>
      <c r="P2162" s="9" t="str">
        <f>VLOOKUP($A2162,'Hospitalisation Details'!$A$1:$U$2344,16,FALSE)</f>
        <v>R1011</v>
      </c>
      <c r="Q2162" s="9">
        <f>VLOOKUP($A2162,'Hospitalisation Details'!$A$1:$U$2344,20,FALSE)</f>
        <v>20</v>
      </c>
    </row>
    <row r="2163" spans="1:17" ht="15.75" x14ac:dyDescent="0.25">
      <c r="A2163" s="10" t="s">
        <v>201</v>
      </c>
      <c r="B2163" s="7" t="str">
        <f>VLOOKUP($A2163,'Customer Names'!$A$1:$E$2336,4,FALSE)</f>
        <v xml:space="preserve">  Amy</v>
      </c>
      <c r="C2163" s="7">
        <f>VLOOKUP($A2163,'Medical Examinations'!$A$1:$P$2336,2,FALSE)</f>
        <v>22.05</v>
      </c>
      <c r="D2163" s="7">
        <f>VLOOKUP($A2163,'Medical Examinations'!$A$1:$P$2336,3,FALSE)</f>
        <v>4.43</v>
      </c>
      <c r="E2163" s="7" t="str">
        <f>VLOOKUP($A2163,'Medical Examinations'!$A$1:$P$2336,13,FALSE)</f>
        <v>Yes</v>
      </c>
      <c r="F2163" s="7" t="str">
        <f>VLOOKUP($A2163,'Medical Examinations'!$A$1:$P$2336,5,FALSE)</f>
        <v>No</v>
      </c>
      <c r="G2163" s="7" t="str">
        <f>VLOOKUP($A2163,'Medical Examinations'!$A$1:$P$2336,6,FALSE)</f>
        <v>No</v>
      </c>
      <c r="H2163" s="7" t="str">
        <f>VLOOKUP($A2163,'Medical Examinations'!$A$1:$P$2336,12,FALSE)</f>
        <v>0</v>
      </c>
      <c r="I2163" s="7" t="str">
        <f>VLOOKUP($A2163,'Medical Examinations'!$A$1:$P$2336,14,FALSE)</f>
        <v>No</v>
      </c>
      <c r="J2163" s="7" t="str">
        <f>VLOOKUP($A2163,'Medical Examinations'!$A$1:$P$2336,15,FALSE)</f>
        <v>Normal weight</v>
      </c>
      <c r="K2163" s="7" t="str">
        <f>VLOOKUP($A2163,'Medical Examinations'!$A$1:$P$2336,16,FALSE)</f>
        <v>Normal</v>
      </c>
      <c r="L2163" s="12">
        <f>VLOOKUP($A2163,'Hospitalisation Details'!$A$1:$U$2344,18,FALSE)</f>
        <v>35248</v>
      </c>
      <c r="M2163" s="21">
        <f>VLOOKUP($A2163,'Hospitalisation Details'!$A$1:$U$2344,21,FALSE)</f>
        <v>1865.98</v>
      </c>
      <c r="N2163" s="9" t="str">
        <f>VLOOKUP($A2163,'Hospitalisation Details'!$A$1:$U$2344,14,FALSE)</f>
        <v>tier - 3</v>
      </c>
      <c r="O2163" s="9" t="str">
        <f>VLOOKUP($A2163,'Hospitalisation Details'!$A$1:$U$2344,15,FALSE)</f>
        <v>tier - 3</v>
      </c>
      <c r="P2163" s="9" t="str">
        <f>VLOOKUP($A2163,'Hospitalisation Details'!$A$1:$U$2344,16,FALSE)</f>
        <v>R1012</v>
      </c>
      <c r="Q2163" s="9">
        <f>VLOOKUP($A2163,'Hospitalisation Details'!$A$1:$U$2344,20,FALSE)</f>
        <v>26</v>
      </c>
    </row>
    <row r="2164" spans="1:17" ht="15.75" x14ac:dyDescent="0.25">
      <c r="A2164" s="10" t="s">
        <v>199</v>
      </c>
      <c r="B2164" s="7" t="str">
        <f>VLOOKUP($A2164,'Customer Names'!$A$1:$E$2336,4,FALSE)</f>
        <v xml:space="preserve">  Grace H</v>
      </c>
      <c r="C2164" s="7">
        <f>VLOOKUP($A2164,'Medical Examinations'!$A$1:$P$2336,2,FALSE)</f>
        <v>27.06</v>
      </c>
      <c r="D2164" s="7">
        <f>VLOOKUP($A2164,'Medical Examinations'!$A$1:$P$2336,3,FALSE)</f>
        <v>6.14</v>
      </c>
      <c r="E2164" s="7" t="str">
        <f>VLOOKUP($A2164,'Medical Examinations'!$A$1:$P$2336,13,FALSE)</f>
        <v>No</v>
      </c>
      <c r="F2164" s="7" t="str">
        <f>VLOOKUP($A2164,'Medical Examinations'!$A$1:$P$2336,5,FALSE)</f>
        <v>yes</v>
      </c>
      <c r="G2164" s="7" t="str">
        <f>VLOOKUP($A2164,'Medical Examinations'!$A$1:$P$2336,6,FALSE)</f>
        <v>No</v>
      </c>
      <c r="H2164" s="7">
        <f>VLOOKUP($A2164,'Medical Examinations'!$A$1:$P$2336,12,FALSE)</f>
        <v>1</v>
      </c>
      <c r="I2164" s="7" t="str">
        <f>VLOOKUP($A2164,'Medical Examinations'!$A$1:$P$2336,14,FALSE)</f>
        <v>No</v>
      </c>
      <c r="J2164" s="7" t="str">
        <f>VLOOKUP($A2164,'Medical Examinations'!$A$1:$P$2336,15,FALSE)</f>
        <v>Over weight</v>
      </c>
      <c r="K2164" s="7" t="str">
        <f>VLOOKUP($A2164,'Medical Examinations'!$A$1:$P$2336,16,FALSE)</f>
        <v>Prediabetes</v>
      </c>
      <c r="L2164" s="12">
        <f>VLOOKUP($A2164,'Hospitalisation Details'!$A$1:$U$2344,18,FALSE)</f>
        <v>38348</v>
      </c>
      <c r="M2164" s="21">
        <f>VLOOKUP($A2164,'Hospitalisation Details'!$A$1:$U$2344,21,FALSE)</f>
        <v>1863.45</v>
      </c>
      <c r="N2164" s="9" t="str">
        <f>VLOOKUP($A2164,'Hospitalisation Details'!$A$1:$U$2344,14,FALSE)</f>
        <v>tier - 3</v>
      </c>
      <c r="O2164" s="9" t="str">
        <f>VLOOKUP($A2164,'Hospitalisation Details'!$A$1:$U$2344,15,FALSE)</f>
        <v>tier - 1</v>
      </c>
      <c r="P2164" s="9" t="str">
        <f>VLOOKUP($A2164,'Hospitalisation Details'!$A$1:$U$2344,16,FALSE)</f>
        <v>R1025</v>
      </c>
      <c r="Q2164" s="9">
        <f>VLOOKUP($A2164,'Hospitalisation Details'!$A$1:$U$2344,20,FALSE)</f>
        <v>18</v>
      </c>
    </row>
    <row r="2165" spans="1:17" ht="15.75" x14ac:dyDescent="0.25">
      <c r="A2165" s="10" t="s">
        <v>198</v>
      </c>
      <c r="B2165" s="7" t="str">
        <f>VLOOKUP($A2165,'Customer Names'!$A$1:$E$2336,4,FALSE)</f>
        <v xml:space="preserve">  Caitie J</v>
      </c>
      <c r="C2165" s="7">
        <f>VLOOKUP($A2165,'Medical Examinations'!$A$1:$P$2336,2,FALSE)</f>
        <v>20.49</v>
      </c>
      <c r="D2165" s="7">
        <f>VLOOKUP($A2165,'Medical Examinations'!$A$1:$P$2336,3,FALSE)</f>
        <v>4.87</v>
      </c>
      <c r="E2165" s="7" t="str">
        <f>VLOOKUP($A2165,'Medical Examinations'!$A$1:$P$2336,13,FALSE)</f>
        <v>No</v>
      </c>
      <c r="F2165" s="7" t="str">
        <f>VLOOKUP($A2165,'Medical Examinations'!$A$1:$P$2336,5,FALSE)</f>
        <v>No</v>
      </c>
      <c r="G2165" s="7" t="str">
        <f>VLOOKUP($A2165,'Medical Examinations'!$A$1:$P$2336,6,FALSE)</f>
        <v>No</v>
      </c>
      <c r="H2165" s="7" t="str">
        <f>VLOOKUP($A2165,'Medical Examinations'!$A$1:$P$2336,12,FALSE)</f>
        <v>0</v>
      </c>
      <c r="I2165" s="7" t="str">
        <f>VLOOKUP($A2165,'Medical Examinations'!$A$1:$P$2336,14,FALSE)</f>
        <v>No</v>
      </c>
      <c r="J2165" s="7" t="str">
        <f>VLOOKUP($A2165,'Medical Examinations'!$A$1:$P$2336,15,FALSE)</f>
        <v>Normal weight</v>
      </c>
      <c r="K2165" s="7" t="str">
        <f>VLOOKUP($A2165,'Medical Examinations'!$A$1:$P$2336,16,FALSE)</f>
        <v>Normal</v>
      </c>
      <c r="L2165" s="12">
        <f>VLOOKUP($A2165,'Hospitalisation Details'!$A$1:$U$2344,18,FALSE)</f>
        <v>34674</v>
      </c>
      <c r="M2165" s="21">
        <f>VLOOKUP($A2165,'Hospitalisation Details'!$A$1:$U$2344,21,FALSE)</f>
        <v>1850.55</v>
      </c>
      <c r="N2165" s="9" t="str">
        <f>VLOOKUP($A2165,'Hospitalisation Details'!$A$1:$U$2344,14,FALSE)</f>
        <v>tier - 3</v>
      </c>
      <c r="O2165" s="9" t="str">
        <f>VLOOKUP($A2165,'Hospitalisation Details'!$A$1:$U$2344,15,FALSE)</f>
        <v>tier - 2</v>
      </c>
      <c r="P2165" s="9" t="str">
        <f>VLOOKUP($A2165,'Hospitalisation Details'!$A$1:$U$2344,16,FALSE)</f>
        <v>R1012</v>
      </c>
      <c r="Q2165" s="9">
        <f>VLOOKUP($A2165,'Hospitalisation Details'!$A$1:$U$2344,20,FALSE)</f>
        <v>28</v>
      </c>
    </row>
    <row r="2166" spans="1:17" ht="15.75" x14ac:dyDescent="0.25">
      <c r="A2166" s="10" t="s">
        <v>197</v>
      </c>
      <c r="B2166" s="7" t="str">
        <f>VLOOKUP($A2166,'Customer Names'!$A$1:$E$2336,4,FALSE)</f>
        <v xml:space="preserve">  Benjamin</v>
      </c>
      <c r="C2166" s="7">
        <f>VLOOKUP($A2166,'Medical Examinations'!$A$1:$P$2336,2,FALSE)</f>
        <v>28.4</v>
      </c>
      <c r="D2166" s="7">
        <f>VLOOKUP($A2166,'Medical Examinations'!$A$1:$P$2336,3,FALSE)</f>
        <v>4.3</v>
      </c>
      <c r="E2166" s="7" t="str">
        <f>VLOOKUP($A2166,'Medical Examinations'!$A$1:$P$2336,13,FALSE)</f>
        <v>No</v>
      </c>
      <c r="F2166" s="7" t="str">
        <f>VLOOKUP($A2166,'Medical Examinations'!$A$1:$P$2336,5,FALSE)</f>
        <v>No</v>
      </c>
      <c r="G2166" s="7" t="str">
        <f>VLOOKUP($A2166,'Medical Examinations'!$A$1:$P$2336,6,FALSE)</f>
        <v>Yes</v>
      </c>
      <c r="H2166" s="7">
        <f>VLOOKUP($A2166,'Medical Examinations'!$A$1:$P$2336,12,FALSE)</f>
        <v>1</v>
      </c>
      <c r="I2166" s="7" t="str">
        <f>VLOOKUP($A2166,'Medical Examinations'!$A$1:$P$2336,14,FALSE)</f>
        <v>No</v>
      </c>
      <c r="J2166" s="7" t="str">
        <f>VLOOKUP($A2166,'Medical Examinations'!$A$1:$P$2336,15,FALSE)</f>
        <v>Over weight</v>
      </c>
      <c r="K2166" s="7" t="str">
        <f>VLOOKUP($A2166,'Medical Examinations'!$A$1:$P$2336,16,FALSE)</f>
        <v>Normal</v>
      </c>
      <c r="L2166" s="12">
        <f>VLOOKUP($A2166,'Hospitalisation Details'!$A$1:$U$2344,18,FALSE)</f>
        <v>37822</v>
      </c>
      <c r="M2166" s="21">
        <f>VLOOKUP($A2166,'Hospitalisation Details'!$A$1:$U$2344,21,FALSE)</f>
        <v>1842.52</v>
      </c>
      <c r="N2166" s="9" t="str">
        <f>VLOOKUP($A2166,'Hospitalisation Details'!$A$1:$U$2344,14,FALSE)</f>
        <v>tier - 3</v>
      </c>
      <c r="O2166" s="9" t="str">
        <f>VLOOKUP($A2166,'Hospitalisation Details'!$A$1:$U$2344,15,FALSE)</f>
        <v>tier - 2</v>
      </c>
      <c r="P2166" s="9" t="str">
        <f>VLOOKUP($A2166,'Hospitalisation Details'!$A$1:$U$2344,16,FALSE)</f>
        <v>R1011</v>
      </c>
      <c r="Q2166" s="9">
        <f>VLOOKUP($A2166,'Hospitalisation Details'!$A$1:$U$2344,20,FALSE)</f>
        <v>19</v>
      </c>
    </row>
    <row r="2167" spans="1:17" ht="15.75" x14ac:dyDescent="0.25">
      <c r="A2167" s="10" t="s">
        <v>196</v>
      </c>
      <c r="B2167" s="7" t="str">
        <f>VLOOKUP($A2167,'Customer Names'!$A$1:$E$2336,4,FALSE)</f>
        <v xml:space="preserve">  Ian T</v>
      </c>
      <c r="C2167" s="7">
        <f>VLOOKUP($A2167,'Medical Examinations'!$A$1:$P$2336,2,FALSE)</f>
        <v>41.91</v>
      </c>
      <c r="D2167" s="7">
        <f>VLOOKUP($A2167,'Medical Examinations'!$A$1:$P$2336,3,FALSE)</f>
        <v>6.19</v>
      </c>
      <c r="E2167" s="7" t="str">
        <f>VLOOKUP($A2167,'Medical Examinations'!$A$1:$P$2336,13,FALSE)</f>
        <v>No</v>
      </c>
      <c r="F2167" s="7" t="str">
        <f>VLOOKUP($A2167,'Medical Examinations'!$A$1:$P$2336,5,FALSE)</f>
        <v>No</v>
      </c>
      <c r="G2167" s="7" t="str">
        <f>VLOOKUP($A2167,'Medical Examinations'!$A$1:$P$2336,6,FALSE)</f>
        <v>No</v>
      </c>
      <c r="H2167" s="7" t="str">
        <f>VLOOKUP($A2167,'Medical Examinations'!$A$1:$P$2336,12,FALSE)</f>
        <v>0</v>
      </c>
      <c r="I2167" s="7" t="str">
        <f>VLOOKUP($A2167,'Medical Examinations'!$A$1:$P$2336,14,FALSE)</f>
        <v>No</v>
      </c>
      <c r="J2167" s="7" t="str">
        <f>VLOOKUP($A2167,'Medical Examinations'!$A$1:$P$2336,15,FALSE)</f>
        <v>Obesity</v>
      </c>
      <c r="K2167" s="7" t="str">
        <f>VLOOKUP($A2167,'Medical Examinations'!$A$1:$P$2336,16,FALSE)</f>
        <v>Prediabetes</v>
      </c>
      <c r="L2167" s="12">
        <f>VLOOKUP($A2167,'Hospitalisation Details'!$A$1:$U$2344,18,FALSE)</f>
        <v>36506</v>
      </c>
      <c r="M2167" s="21">
        <f>VLOOKUP($A2167,'Hospitalisation Details'!$A$1:$U$2344,21,FALSE)</f>
        <v>1837.28</v>
      </c>
      <c r="N2167" s="9" t="str">
        <f>VLOOKUP($A2167,'Hospitalisation Details'!$A$1:$U$2344,14,FALSE)</f>
        <v>tier - 3</v>
      </c>
      <c r="O2167" s="9" t="str">
        <f>VLOOKUP($A2167,'Hospitalisation Details'!$A$1:$U$2344,15,FALSE)</f>
        <v>tier - 2</v>
      </c>
      <c r="P2167" s="9" t="str">
        <f>VLOOKUP($A2167,'Hospitalisation Details'!$A$1:$U$2344,16,FALSE)</f>
        <v>R1013</v>
      </c>
      <c r="Q2167" s="9">
        <f>VLOOKUP($A2167,'Hospitalisation Details'!$A$1:$U$2344,20,FALSE)</f>
        <v>23</v>
      </c>
    </row>
    <row r="2168" spans="1:17" ht="15.75" x14ac:dyDescent="0.25">
      <c r="A2168" s="10" t="s">
        <v>195</v>
      </c>
      <c r="B2168" s="7" t="str">
        <f>VLOOKUP($A2168,'Customer Names'!$A$1:$E$2336,4,FALSE)</f>
        <v xml:space="preserve">  Tadese</v>
      </c>
      <c r="C2168" s="7">
        <f>VLOOKUP($A2168,'Medical Examinations'!$A$1:$P$2336,2,FALSE)</f>
        <v>24.6</v>
      </c>
      <c r="D2168" s="7">
        <f>VLOOKUP($A2168,'Medical Examinations'!$A$1:$P$2336,3,FALSE)</f>
        <v>6.19</v>
      </c>
      <c r="E2168" s="7" t="str">
        <f>VLOOKUP($A2168,'Medical Examinations'!$A$1:$P$2336,13,FALSE)</f>
        <v>No</v>
      </c>
      <c r="F2168" s="7" t="str">
        <f>VLOOKUP($A2168,'Medical Examinations'!$A$1:$P$2336,5,FALSE)</f>
        <v>No</v>
      </c>
      <c r="G2168" s="7" t="str">
        <f>VLOOKUP($A2168,'Medical Examinations'!$A$1:$P$2336,6,FALSE)</f>
        <v>Yes</v>
      </c>
      <c r="H2168" s="7">
        <f>VLOOKUP($A2168,'Medical Examinations'!$A$1:$P$2336,12,FALSE)</f>
        <v>1</v>
      </c>
      <c r="I2168" s="7" t="str">
        <f>VLOOKUP($A2168,'Medical Examinations'!$A$1:$P$2336,14,FALSE)</f>
        <v>No</v>
      </c>
      <c r="J2168" s="7" t="str">
        <f>VLOOKUP($A2168,'Medical Examinations'!$A$1:$P$2336,15,FALSE)</f>
        <v>Normal weight</v>
      </c>
      <c r="K2168" s="7" t="str">
        <f>VLOOKUP($A2168,'Medical Examinations'!$A$1:$P$2336,16,FALSE)</f>
        <v>Prediabetes</v>
      </c>
      <c r="L2168" s="12">
        <f>VLOOKUP($A2168,'Hospitalisation Details'!$A$1:$U$2344,18,FALSE)</f>
        <v>37837</v>
      </c>
      <c r="M2168" s="21">
        <f>VLOOKUP($A2168,'Hospitalisation Details'!$A$1:$U$2344,21,FALSE)</f>
        <v>1837.24</v>
      </c>
      <c r="N2168" s="9" t="str">
        <f>VLOOKUP($A2168,'Hospitalisation Details'!$A$1:$U$2344,14,FALSE)</f>
        <v>tier - 3</v>
      </c>
      <c r="O2168" s="9" t="str">
        <f>VLOOKUP($A2168,'Hospitalisation Details'!$A$1:$U$2344,15,FALSE)</f>
        <v>tier - 2</v>
      </c>
      <c r="P2168" s="9" t="str">
        <f>VLOOKUP($A2168,'Hospitalisation Details'!$A$1:$U$2344,16,FALSE)</f>
        <v>R1011</v>
      </c>
      <c r="Q2168" s="9">
        <f>VLOOKUP($A2168,'Hospitalisation Details'!$A$1:$U$2344,20,FALSE)</f>
        <v>19</v>
      </c>
    </row>
    <row r="2169" spans="1:17" ht="15.75" x14ac:dyDescent="0.25">
      <c r="A2169" s="10" t="s">
        <v>194</v>
      </c>
      <c r="B2169" s="7" t="str">
        <f>VLOOKUP($A2169,'Customer Names'!$A$1:$E$2336,4,FALSE)</f>
        <v xml:space="preserve">  Jonathan</v>
      </c>
      <c r="C2169" s="7">
        <f>VLOOKUP($A2169,'Medical Examinations'!$A$1:$P$2336,2,FALSE)</f>
        <v>20.9</v>
      </c>
      <c r="D2169" s="7">
        <f>VLOOKUP($A2169,'Medical Examinations'!$A$1:$P$2336,3,FALSE)</f>
        <v>5.12</v>
      </c>
      <c r="E2169" s="7" t="str">
        <f>VLOOKUP($A2169,'Medical Examinations'!$A$1:$P$2336,13,FALSE)</f>
        <v>No</v>
      </c>
      <c r="F2169" s="7" t="str">
        <f>VLOOKUP($A2169,'Medical Examinations'!$A$1:$P$2336,5,FALSE)</f>
        <v>No</v>
      </c>
      <c r="G2169" s="7" t="str">
        <f>VLOOKUP($A2169,'Medical Examinations'!$A$1:$P$2336,6,FALSE)</f>
        <v>Yes</v>
      </c>
      <c r="H2169" s="7">
        <f>VLOOKUP($A2169,'Medical Examinations'!$A$1:$P$2336,12,FALSE)</f>
        <v>1</v>
      </c>
      <c r="I2169" s="7" t="str">
        <f>VLOOKUP($A2169,'Medical Examinations'!$A$1:$P$2336,14,FALSE)</f>
        <v>No</v>
      </c>
      <c r="J2169" s="7" t="str">
        <f>VLOOKUP($A2169,'Medical Examinations'!$A$1:$P$2336,15,FALSE)</f>
        <v>Normal weight</v>
      </c>
      <c r="K2169" s="7" t="str">
        <f>VLOOKUP($A2169,'Medical Examinations'!$A$1:$P$2336,16,FALSE)</f>
        <v>Normal</v>
      </c>
      <c r="L2169" s="12">
        <f>VLOOKUP($A2169,'Hospitalisation Details'!$A$1:$U$2344,18,FALSE)</f>
        <v>37844</v>
      </c>
      <c r="M2169" s="21">
        <f>VLOOKUP($A2169,'Hospitalisation Details'!$A$1:$U$2344,21,FALSE)</f>
        <v>1832.09</v>
      </c>
      <c r="N2169" s="9" t="str">
        <f>VLOOKUP($A2169,'Hospitalisation Details'!$A$1:$U$2344,14,FALSE)</f>
        <v>tier - 3</v>
      </c>
      <c r="O2169" s="9" t="str">
        <f>VLOOKUP($A2169,'Hospitalisation Details'!$A$1:$U$2344,15,FALSE)</f>
        <v>tier - 3</v>
      </c>
      <c r="P2169" s="9" t="str">
        <f>VLOOKUP($A2169,'Hospitalisation Details'!$A$1:$U$2344,16,FALSE)</f>
        <v>R1011</v>
      </c>
      <c r="Q2169" s="9">
        <f>VLOOKUP($A2169,'Hospitalisation Details'!$A$1:$U$2344,20,FALSE)</f>
        <v>19</v>
      </c>
    </row>
    <row r="2170" spans="1:17" ht="15.75" x14ac:dyDescent="0.25">
      <c r="A2170" s="10" t="s">
        <v>193</v>
      </c>
      <c r="B2170" s="7" t="str">
        <f>VLOOKUP($A2170,'Customer Names'!$A$1:$E$2336,4,FALSE)</f>
        <v xml:space="preserve">  Dathan</v>
      </c>
      <c r="C2170" s="7">
        <f>VLOOKUP($A2170,'Medical Examinations'!$A$1:$P$2336,2,FALSE)</f>
        <v>34.4</v>
      </c>
      <c r="D2170" s="7">
        <f>VLOOKUP($A2170,'Medical Examinations'!$A$1:$P$2336,3,FALSE)</f>
        <v>4.04</v>
      </c>
      <c r="E2170" s="7" t="str">
        <f>VLOOKUP($A2170,'Medical Examinations'!$A$1:$P$2336,13,FALSE)</f>
        <v>No</v>
      </c>
      <c r="F2170" s="7" t="str">
        <f>VLOOKUP($A2170,'Medical Examinations'!$A$1:$P$2336,5,FALSE)</f>
        <v>No</v>
      </c>
      <c r="G2170" s="7" t="str">
        <f>VLOOKUP($A2170,'Medical Examinations'!$A$1:$P$2336,6,FALSE)</f>
        <v>No</v>
      </c>
      <c r="H2170" s="7" t="str">
        <f>VLOOKUP($A2170,'Medical Examinations'!$A$1:$P$2336,12,FALSE)</f>
        <v>0</v>
      </c>
      <c r="I2170" s="7" t="str">
        <f>VLOOKUP($A2170,'Medical Examinations'!$A$1:$P$2336,14,FALSE)</f>
        <v>No</v>
      </c>
      <c r="J2170" s="7" t="str">
        <f>VLOOKUP($A2170,'Medical Examinations'!$A$1:$P$2336,15,FALSE)</f>
        <v>Obesity</v>
      </c>
      <c r="K2170" s="7" t="str">
        <f>VLOOKUP($A2170,'Medical Examinations'!$A$1:$P$2336,16,FALSE)</f>
        <v>Normal</v>
      </c>
      <c r="L2170" s="12">
        <f>VLOOKUP($A2170,'Hospitalisation Details'!$A$1:$U$2344,18,FALSE)</f>
        <v>36434</v>
      </c>
      <c r="M2170" s="21">
        <f>VLOOKUP($A2170,'Hospitalisation Details'!$A$1:$U$2344,21,FALSE)</f>
        <v>1826.84</v>
      </c>
      <c r="N2170" s="9" t="str">
        <f>VLOOKUP($A2170,'Hospitalisation Details'!$A$1:$U$2344,14,FALSE)</f>
        <v>tier - 3</v>
      </c>
      <c r="O2170" s="9" t="str">
        <f>VLOOKUP($A2170,'Hospitalisation Details'!$A$1:$U$2344,15,FALSE)</f>
        <v>tier - 2</v>
      </c>
      <c r="P2170" s="9" t="str">
        <f>VLOOKUP($A2170,'Hospitalisation Details'!$A$1:$U$2344,16,FALSE)</f>
        <v>R1011</v>
      </c>
      <c r="Q2170" s="9">
        <f>VLOOKUP($A2170,'Hospitalisation Details'!$A$1:$U$2344,20,FALSE)</f>
        <v>23</v>
      </c>
    </row>
    <row r="2171" spans="1:17" ht="15.75" x14ac:dyDescent="0.25">
      <c r="A2171" s="10" t="s">
        <v>192</v>
      </c>
      <c r="B2171" s="7" t="str">
        <f>VLOOKUP($A2171,'Customer Names'!$A$1:$E$2336,4,FALSE)</f>
        <v xml:space="preserve">  Eric</v>
      </c>
      <c r="C2171" s="7">
        <f>VLOOKUP($A2171,'Medical Examinations'!$A$1:$P$2336,2,FALSE)</f>
        <v>32.56</v>
      </c>
      <c r="D2171" s="7">
        <f>VLOOKUP($A2171,'Medical Examinations'!$A$1:$P$2336,3,FALSE)</f>
        <v>5.36</v>
      </c>
      <c r="E2171" s="7" t="str">
        <f>VLOOKUP($A2171,'Medical Examinations'!$A$1:$P$2336,13,FALSE)</f>
        <v>No</v>
      </c>
      <c r="F2171" s="7" t="str">
        <f>VLOOKUP($A2171,'Medical Examinations'!$A$1:$P$2336,5,FALSE)</f>
        <v>No</v>
      </c>
      <c r="G2171" s="7" t="str">
        <f>VLOOKUP($A2171,'Medical Examinations'!$A$1:$P$2336,6,FALSE)</f>
        <v>No</v>
      </c>
      <c r="H2171" s="7" t="str">
        <f>VLOOKUP($A2171,'Medical Examinations'!$A$1:$P$2336,12,FALSE)</f>
        <v>0</v>
      </c>
      <c r="I2171" s="7" t="str">
        <f>VLOOKUP($A2171,'Medical Examinations'!$A$1:$P$2336,14,FALSE)</f>
        <v>No</v>
      </c>
      <c r="J2171" s="7" t="str">
        <f>VLOOKUP($A2171,'Medical Examinations'!$A$1:$P$2336,15,FALSE)</f>
        <v>Obesity</v>
      </c>
      <c r="K2171" s="7" t="str">
        <f>VLOOKUP($A2171,'Medical Examinations'!$A$1:$P$2336,16,FALSE)</f>
        <v>Normal</v>
      </c>
      <c r="L2171" s="12">
        <f>VLOOKUP($A2171,'Hospitalisation Details'!$A$1:$U$2344,18,FALSE)</f>
        <v>36481</v>
      </c>
      <c r="M2171" s="21">
        <f>VLOOKUP($A2171,'Hospitalisation Details'!$A$1:$U$2344,21,FALSE)</f>
        <v>1824.29</v>
      </c>
      <c r="N2171" s="9" t="str">
        <f>VLOOKUP($A2171,'Hospitalisation Details'!$A$1:$U$2344,14,FALSE)</f>
        <v>tier - 3</v>
      </c>
      <c r="O2171" s="9" t="str">
        <f>VLOOKUP($A2171,'Hospitalisation Details'!$A$1:$U$2344,15,FALSE)</f>
        <v>tier - 3</v>
      </c>
      <c r="P2171" s="9" t="str">
        <f>VLOOKUP($A2171,'Hospitalisation Details'!$A$1:$U$2344,16,FALSE)</f>
        <v>R1013</v>
      </c>
      <c r="Q2171" s="9">
        <f>VLOOKUP($A2171,'Hospitalisation Details'!$A$1:$U$2344,20,FALSE)</f>
        <v>23</v>
      </c>
    </row>
    <row r="2172" spans="1:17" ht="15.75" x14ac:dyDescent="0.25">
      <c r="A2172" s="10" t="s">
        <v>191</v>
      </c>
      <c r="B2172" s="7" t="str">
        <f>VLOOKUP($A2172,'Customer Names'!$A$1:$E$2336,4,FALSE)</f>
        <v xml:space="preserve">  Allison M</v>
      </c>
      <c r="C2172" s="7">
        <f>VLOOKUP($A2172,'Medical Examinations'!$A$1:$P$2336,2,FALSE)</f>
        <v>27.98</v>
      </c>
      <c r="D2172" s="7">
        <f>VLOOKUP($A2172,'Medical Examinations'!$A$1:$P$2336,3,FALSE)</f>
        <v>4.38</v>
      </c>
      <c r="E2172" s="7" t="str">
        <f>VLOOKUP($A2172,'Medical Examinations'!$A$1:$P$2336,13,FALSE)</f>
        <v>No</v>
      </c>
      <c r="F2172" s="7" t="str">
        <f>VLOOKUP($A2172,'Medical Examinations'!$A$1:$P$2336,5,FALSE)</f>
        <v>yes</v>
      </c>
      <c r="G2172" s="7" t="str">
        <f>VLOOKUP($A2172,'Medical Examinations'!$A$1:$P$2336,6,FALSE)</f>
        <v>No</v>
      </c>
      <c r="H2172" s="7">
        <f>VLOOKUP($A2172,'Medical Examinations'!$A$1:$P$2336,12,FALSE)</f>
        <v>1</v>
      </c>
      <c r="I2172" s="7" t="str">
        <f>VLOOKUP($A2172,'Medical Examinations'!$A$1:$P$2336,14,FALSE)</f>
        <v>No</v>
      </c>
      <c r="J2172" s="7" t="str">
        <f>VLOOKUP($A2172,'Medical Examinations'!$A$1:$P$2336,15,FALSE)</f>
        <v>Over weight</v>
      </c>
      <c r="K2172" s="7" t="str">
        <f>VLOOKUP($A2172,'Medical Examinations'!$A$1:$P$2336,16,FALSE)</f>
        <v>Normal</v>
      </c>
      <c r="L2172" s="12">
        <f>VLOOKUP($A2172,'Hospitalisation Details'!$A$1:$U$2344,18,FALSE)</f>
        <v>38218</v>
      </c>
      <c r="M2172" s="21">
        <f>VLOOKUP($A2172,'Hospitalisation Details'!$A$1:$U$2344,21,FALSE)</f>
        <v>1822.54</v>
      </c>
      <c r="N2172" s="9" t="str">
        <f>VLOOKUP($A2172,'Hospitalisation Details'!$A$1:$U$2344,14,FALSE)</f>
        <v>tier - 3</v>
      </c>
      <c r="O2172" s="9" t="str">
        <f>VLOOKUP($A2172,'Hospitalisation Details'!$A$1:$U$2344,15,FALSE)</f>
        <v>tier - 1</v>
      </c>
      <c r="P2172" s="9" t="str">
        <f>VLOOKUP($A2172,'Hospitalisation Details'!$A$1:$U$2344,16,FALSE)</f>
        <v>R1012</v>
      </c>
      <c r="Q2172" s="9">
        <f>VLOOKUP($A2172,'Hospitalisation Details'!$A$1:$U$2344,20,FALSE)</f>
        <v>18</v>
      </c>
    </row>
    <row r="2173" spans="1:17" ht="15.75" x14ac:dyDescent="0.25">
      <c r="A2173" s="10" t="s">
        <v>190</v>
      </c>
      <c r="B2173" s="7" t="str">
        <f>VLOOKUP($A2173,'Customer Names'!$A$1:$E$2336,4,FALSE)</f>
        <v xml:space="preserve">  Paul</v>
      </c>
      <c r="C2173" s="7">
        <f>VLOOKUP($A2173,'Medical Examinations'!$A$1:$P$2336,2,FALSE)</f>
        <v>26.51</v>
      </c>
      <c r="D2173" s="7">
        <f>VLOOKUP($A2173,'Medical Examinations'!$A$1:$P$2336,3,FALSE)</f>
        <v>4.58</v>
      </c>
      <c r="E2173" s="7" t="str">
        <f>VLOOKUP($A2173,'Medical Examinations'!$A$1:$P$2336,13,FALSE)</f>
        <v>No</v>
      </c>
      <c r="F2173" s="7" t="str">
        <f>VLOOKUP($A2173,'Medical Examinations'!$A$1:$P$2336,5,FALSE)</f>
        <v>No</v>
      </c>
      <c r="G2173" s="7" t="str">
        <f>VLOOKUP($A2173,'Medical Examinations'!$A$1:$P$2336,6,FALSE)</f>
        <v>No</v>
      </c>
      <c r="H2173" s="7" t="str">
        <f>VLOOKUP($A2173,'Medical Examinations'!$A$1:$P$2336,12,FALSE)</f>
        <v>0</v>
      </c>
      <c r="I2173" s="7" t="str">
        <f>VLOOKUP($A2173,'Medical Examinations'!$A$1:$P$2336,14,FALSE)</f>
        <v>No</v>
      </c>
      <c r="J2173" s="7" t="str">
        <f>VLOOKUP($A2173,'Medical Examinations'!$A$1:$P$2336,15,FALSE)</f>
        <v>Over weight</v>
      </c>
      <c r="K2173" s="7" t="str">
        <f>VLOOKUP($A2173,'Medical Examinations'!$A$1:$P$2336,16,FALSE)</f>
        <v>Normal</v>
      </c>
      <c r="L2173" s="12">
        <f>VLOOKUP($A2173,'Hospitalisation Details'!$A$1:$U$2344,18,FALSE)</f>
        <v>36428</v>
      </c>
      <c r="M2173" s="21">
        <f>VLOOKUP($A2173,'Hospitalisation Details'!$A$1:$U$2344,21,FALSE)</f>
        <v>1815.88</v>
      </c>
      <c r="N2173" s="9" t="str">
        <f>VLOOKUP($A2173,'Hospitalisation Details'!$A$1:$U$2344,14,FALSE)</f>
        <v>tier - 3</v>
      </c>
      <c r="O2173" s="9" t="str">
        <f>VLOOKUP($A2173,'Hospitalisation Details'!$A$1:$U$2344,15,FALSE)</f>
        <v>tier - 3</v>
      </c>
      <c r="P2173" s="9" t="str">
        <f>VLOOKUP($A2173,'Hospitalisation Details'!$A$1:$U$2344,16,FALSE)</f>
        <v>R1013</v>
      </c>
      <c r="Q2173" s="9">
        <f>VLOOKUP($A2173,'Hospitalisation Details'!$A$1:$U$2344,20,FALSE)</f>
        <v>23</v>
      </c>
    </row>
    <row r="2174" spans="1:17" ht="15.75" x14ac:dyDescent="0.25">
      <c r="A2174" s="10" t="s">
        <v>189</v>
      </c>
      <c r="B2174" s="7" t="str">
        <f>VLOOKUP($A2174,'Customer Names'!$A$1:$E$2336,4,FALSE)</f>
        <v xml:space="preserve">  Aaron R</v>
      </c>
      <c r="C2174" s="7">
        <f>VLOOKUP($A2174,'Medical Examinations'!$A$1:$P$2336,2,FALSE)</f>
        <v>29.734999999999999</v>
      </c>
      <c r="D2174" s="7">
        <f>VLOOKUP($A2174,'Medical Examinations'!$A$1:$P$2336,3,FALSE)</f>
        <v>11.92</v>
      </c>
      <c r="E2174" s="7" t="str">
        <f>VLOOKUP($A2174,'Medical Examinations'!$A$1:$P$2336,13,FALSE)</f>
        <v>No</v>
      </c>
      <c r="F2174" s="7" t="str">
        <f>VLOOKUP($A2174,'Medical Examinations'!$A$1:$P$2336,5,FALSE)</f>
        <v>No</v>
      </c>
      <c r="G2174" s="7" t="str">
        <f>VLOOKUP($A2174,'Medical Examinations'!$A$1:$P$2336,6,FALSE)</f>
        <v>No</v>
      </c>
      <c r="H2174" s="7" t="str">
        <f>VLOOKUP($A2174,'Medical Examinations'!$A$1:$P$2336,12,FALSE)</f>
        <v>0</v>
      </c>
      <c r="I2174" s="7" t="str">
        <f>VLOOKUP($A2174,'Medical Examinations'!$A$1:$P$2336,14,FALSE)</f>
        <v>No</v>
      </c>
      <c r="J2174" s="7" t="str">
        <f>VLOOKUP($A2174,'Medical Examinations'!$A$1:$P$2336,15,FALSE)</f>
        <v>Over weight</v>
      </c>
      <c r="K2174" s="7" t="str">
        <f>VLOOKUP($A2174,'Medical Examinations'!$A$1:$P$2336,16,FALSE)</f>
        <v>Diabetes</v>
      </c>
      <c r="L2174" s="12">
        <f>VLOOKUP($A2174,'Hospitalisation Details'!$A$1:$U$2344,18,FALSE)</f>
        <v>37603</v>
      </c>
      <c r="M2174" s="21">
        <f>VLOOKUP($A2174,'Hospitalisation Details'!$A$1:$U$2344,21,FALSE)</f>
        <v>1769.53</v>
      </c>
      <c r="N2174" s="9" t="str">
        <f>VLOOKUP($A2174,'Hospitalisation Details'!$A$1:$U$2344,14,FALSE)</f>
        <v>tier - 3</v>
      </c>
      <c r="O2174" s="9" t="str">
        <f>VLOOKUP($A2174,'Hospitalisation Details'!$A$1:$U$2344,15,FALSE)</f>
        <v>tier - 3</v>
      </c>
      <c r="P2174" s="9" t="str">
        <f>VLOOKUP($A2174,'Hospitalisation Details'!$A$1:$U$2344,16,FALSE)</f>
        <v>R1012</v>
      </c>
      <c r="Q2174" s="9">
        <f>VLOOKUP($A2174,'Hospitalisation Details'!$A$1:$U$2344,20,FALSE)</f>
        <v>20</v>
      </c>
    </row>
    <row r="2175" spans="1:17" ht="15.75" x14ac:dyDescent="0.25">
      <c r="A2175" s="10" t="s">
        <v>188</v>
      </c>
      <c r="B2175" s="7" t="str">
        <f>VLOOKUP($A2175,'Customer Names'!$A$1:$E$2336,4,FALSE)</f>
        <v xml:space="preserve">  Caitlin H</v>
      </c>
      <c r="C2175" s="7">
        <f>VLOOKUP($A2175,'Medical Examinations'!$A$1:$P$2336,2,FALSE)</f>
        <v>40.5</v>
      </c>
      <c r="D2175" s="7">
        <f>VLOOKUP($A2175,'Medical Examinations'!$A$1:$P$2336,3,FALSE)</f>
        <v>5.4</v>
      </c>
      <c r="E2175" s="7" t="str">
        <f>VLOOKUP($A2175,'Medical Examinations'!$A$1:$P$2336,13,FALSE)</f>
        <v>No</v>
      </c>
      <c r="F2175" s="7" t="str">
        <f>VLOOKUP($A2175,'Medical Examinations'!$A$1:$P$2336,5,FALSE)</f>
        <v>No</v>
      </c>
      <c r="G2175" s="7" t="str">
        <f>VLOOKUP($A2175,'Medical Examinations'!$A$1:$P$2336,6,FALSE)</f>
        <v>Yes</v>
      </c>
      <c r="H2175" s="7">
        <f>VLOOKUP($A2175,'Medical Examinations'!$A$1:$P$2336,12,FALSE)</f>
        <v>1</v>
      </c>
      <c r="I2175" s="7" t="str">
        <f>VLOOKUP($A2175,'Medical Examinations'!$A$1:$P$2336,14,FALSE)</f>
        <v>No</v>
      </c>
      <c r="J2175" s="7" t="str">
        <f>VLOOKUP($A2175,'Medical Examinations'!$A$1:$P$2336,15,FALSE)</f>
        <v>Obesity</v>
      </c>
      <c r="K2175" s="7" t="str">
        <f>VLOOKUP($A2175,'Medical Examinations'!$A$1:$P$2336,16,FALSE)</f>
        <v>Normal</v>
      </c>
      <c r="L2175" s="12">
        <f>VLOOKUP($A2175,'Hospitalisation Details'!$A$1:$U$2344,18,FALSE)</f>
        <v>37944</v>
      </c>
      <c r="M2175" s="21">
        <f>VLOOKUP($A2175,'Hospitalisation Details'!$A$1:$U$2344,21,FALSE)</f>
        <v>1759.34</v>
      </c>
      <c r="N2175" s="9" t="str">
        <f>VLOOKUP($A2175,'Hospitalisation Details'!$A$1:$U$2344,14,FALSE)</f>
        <v>tier - 3</v>
      </c>
      <c r="O2175" s="9" t="str">
        <f>VLOOKUP($A2175,'Hospitalisation Details'!$A$1:$U$2344,15,FALSE)</f>
        <v>tier - 1</v>
      </c>
      <c r="P2175" s="9" t="str">
        <f>VLOOKUP($A2175,'Hospitalisation Details'!$A$1:$U$2344,16,FALSE)</f>
        <v>R1011</v>
      </c>
      <c r="Q2175" s="9">
        <f>VLOOKUP($A2175,'Hospitalisation Details'!$A$1:$U$2344,20,FALSE)</f>
        <v>19</v>
      </c>
    </row>
    <row r="2176" spans="1:17" ht="15.75" x14ac:dyDescent="0.25">
      <c r="A2176" s="10" t="s">
        <v>187</v>
      </c>
      <c r="B2176" s="7" t="str">
        <f>VLOOKUP($A2176,'Customer Names'!$A$1:$E$2336,4,FALSE)</f>
        <v xml:space="preserve">  Harald E</v>
      </c>
      <c r="C2176" s="7">
        <f>VLOOKUP($A2176,'Medical Examinations'!$A$1:$P$2336,2,FALSE)</f>
        <v>25.64</v>
      </c>
      <c r="D2176" s="7">
        <f>VLOOKUP($A2176,'Medical Examinations'!$A$1:$P$2336,3,FALSE)</f>
        <v>4.76</v>
      </c>
      <c r="E2176" s="7" t="str">
        <f>VLOOKUP($A2176,'Medical Examinations'!$A$1:$P$2336,13,FALSE)</f>
        <v>No</v>
      </c>
      <c r="F2176" s="7" t="str">
        <f>VLOOKUP($A2176,'Medical Examinations'!$A$1:$P$2336,5,FALSE)</f>
        <v>No</v>
      </c>
      <c r="G2176" s="7" t="str">
        <f>VLOOKUP($A2176,'Medical Examinations'!$A$1:$P$2336,6,FALSE)</f>
        <v>No</v>
      </c>
      <c r="H2176" s="7">
        <f>VLOOKUP($A2176,'Medical Examinations'!$A$1:$P$2336,12,FALSE)</f>
        <v>1</v>
      </c>
      <c r="I2176" s="7" t="str">
        <f>VLOOKUP($A2176,'Medical Examinations'!$A$1:$P$2336,14,FALSE)</f>
        <v>No</v>
      </c>
      <c r="J2176" s="7" t="str">
        <f>VLOOKUP($A2176,'Medical Examinations'!$A$1:$P$2336,15,FALSE)</f>
        <v>Over weight</v>
      </c>
      <c r="K2176" s="7" t="str">
        <f>VLOOKUP($A2176,'Medical Examinations'!$A$1:$P$2336,16,FALSE)</f>
        <v>Normal</v>
      </c>
      <c r="L2176" s="12">
        <f>VLOOKUP($A2176,'Hospitalisation Details'!$A$1:$U$2344,18,FALSE)</f>
        <v>36075</v>
      </c>
      <c r="M2176" s="21">
        <f>VLOOKUP($A2176,'Hospitalisation Details'!$A$1:$U$2344,21,FALSE)</f>
        <v>1756.6</v>
      </c>
      <c r="N2176" s="9" t="str">
        <f>VLOOKUP($A2176,'Hospitalisation Details'!$A$1:$U$2344,14,FALSE)</f>
        <v>tier - 3</v>
      </c>
      <c r="O2176" s="9" t="str">
        <f>VLOOKUP($A2176,'Hospitalisation Details'!$A$1:$U$2344,15,FALSE)</f>
        <v>tier - 3</v>
      </c>
      <c r="P2176" s="9" t="str">
        <f>VLOOKUP($A2176,'Hospitalisation Details'!$A$1:$U$2344,16,FALSE)</f>
        <v>R1013</v>
      </c>
      <c r="Q2176" s="9">
        <f>VLOOKUP($A2176,'Hospitalisation Details'!$A$1:$U$2344,20,FALSE)</f>
        <v>24</v>
      </c>
    </row>
    <row r="2177" spans="1:17" ht="15.75" x14ac:dyDescent="0.25">
      <c r="A2177" s="10" t="s">
        <v>186</v>
      </c>
      <c r="B2177" s="7" t="str">
        <f>VLOOKUP($A2177,'Customer Names'!$A$1:$E$2336,4,FALSE)</f>
        <v xml:space="preserve">  Siobhan A</v>
      </c>
      <c r="C2177" s="7">
        <f>VLOOKUP($A2177,'Medical Examinations'!$A$1:$P$2336,2,FALSE)</f>
        <v>32.9</v>
      </c>
      <c r="D2177" s="7">
        <f>VLOOKUP($A2177,'Medical Examinations'!$A$1:$P$2336,3,FALSE)</f>
        <v>4.78</v>
      </c>
      <c r="E2177" s="7" t="str">
        <f>VLOOKUP($A2177,'Medical Examinations'!$A$1:$P$2336,13,FALSE)</f>
        <v>No</v>
      </c>
      <c r="F2177" s="7" t="str">
        <f>VLOOKUP($A2177,'Medical Examinations'!$A$1:$P$2336,5,FALSE)</f>
        <v>No</v>
      </c>
      <c r="G2177" s="7" t="str">
        <f>VLOOKUP($A2177,'Medical Examinations'!$A$1:$P$2336,6,FALSE)</f>
        <v>Yes</v>
      </c>
      <c r="H2177" s="7">
        <f>VLOOKUP($A2177,'Medical Examinations'!$A$1:$P$2336,12,FALSE)</f>
        <v>1</v>
      </c>
      <c r="I2177" s="7" t="str">
        <f>VLOOKUP($A2177,'Medical Examinations'!$A$1:$P$2336,14,FALSE)</f>
        <v>No</v>
      </c>
      <c r="J2177" s="7" t="str">
        <f>VLOOKUP($A2177,'Medical Examinations'!$A$1:$P$2336,15,FALSE)</f>
        <v>Obesity</v>
      </c>
      <c r="K2177" s="7" t="str">
        <f>VLOOKUP($A2177,'Medical Examinations'!$A$1:$P$2336,16,FALSE)</f>
        <v>Normal</v>
      </c>
      <c r="L2177" s="12">
        <f>VLOOKUP($A2177,'Hospitalisation Details'!$A$1:$U$2344,18,FALSE)</f>
        <v>37890</v>
      </c>
      <c r="M2177" s="21">
        <f>VLOOKUP($A2177,'Hospitalisation Details'!$A$1:$U$2344,21,FALSE)</f>
        <v>1748.77</v>
      </c>
      <c r="N2177" s="9" t="str">
        <f>VLOOKUP($A2177,'Hospitalisation Details'!$A$1:$U$2344,14,FALSE)</f>
        <v>tier - 3</v>
      </c>
      <c r="O2177" s="9" t="str">
        <f>VLOOKUP($A2177,'Hospitalisation Details'!$A$1:$U$2344,15,FALSE)</f>
        <v>tier - 1</v>
      </c>
      <c r="P2177" s="9" t="str">
        <f>VLOOKUP($A2177,'Hospitalisation Details'!$A$1:$U$2344,16,FALSE)</f>
        <v>R1011</v>
      </c>
      <c r="Q2177" s="9">
        <f>VLOOKUP($A2177,'Hospitalisation Details'!$A$1:$U$2344,20,FALSE)</f>
        <v>19</v>
      </c>
    </row>
    <row r="2178" spans="1:17" ht="15.75" x14ac:dyDescent="0.25">
      <c r="A2178" s="10" t="s">
        <v>185</v>
      </c>
      <c r="B2178" s="7" t="str">
        <f>VLOOKUP($A2178,'Customer Names'!$A$1:$E$2336,4,FALSE)</f>
        <v xml:space="preserve">  Andrea J</v>
      </c>
      <c r="C2178" s="7">
        <f>VLOOKUP($A2178,'Medical Examinations'!$A$1:$P$2336,2,FALSE)</f>
        <v>29.8</v>
      </c>
      <c r="D2178" s="7">
        <f>VLOOKUP($A2178,'Medical Examinations'!$A$1:$P$2336,3,FALSE)</f>
        <v>4.26</v>
      </c>
      <c r="E2178" s="7" t="str">
        <f>VLOOKUP($A2178,'Medical Examinations'!$A$1:$P$2336,13,FALSE)</f>
        <v>No</v>
      </c>
      <c r="F2178" s="7" t="str">
        <f>VLOOKUP($A2178,'Medical Examinations'!$A$1:$P$2336,5,FALSE)</f>
        <v>No</v>
      </c>
      <c r="G2178" s="7" t="str">
        <f>VLOOKUP($A2178,'Medical Examinations'!$A$1:$P$2336,6,FALSE)</f>
        <v>Yes</v>
      </c>
      <c r="H2178" s="7">
        <f>VLOOKUP($A2178,'Medical Examinations'!$A$1:$P$2336,12,FALSE)</f>
        <v>1</v>
      </c>
      <c r="I2178" s="7" t="str">
        <f>VLOOKUP($A2178,'Medical Examinations'!$A$1:$P$2336,14,FALSE)</f>
        <v>No</v>
      </c>
      <c r="J2178" s="7" t="str">
        <f>VLOOKUP($A2178,'Medical Examinations'!$A$1:$P$2336,15,FALSE)</f>
        <v>Over weight</v>
      </c>
      <c r="K2178" s="7" t="str">
        <f>VLOOKUP($A2178,'Medical Examinations'!$A$1:$P$2336,16,FALSE)</f>
        <v>Normal</v>
      </c>
      <c r="L2178" s="12">
        <f>VLOOKUP($A2178,'Hospitalisation Details'!$A$1:$U$2344,18,FALSE)</f>
        <v>37830</v>
      </c>
      <c r="M2178" s="21">
        <f>VLOOKUP($A2178,'Hospitalisation Details'!$A$1:$U$2344,21,FALSE)</f>
        <v>1744.47</v>
      </c>
      <c r="N2178" s="9" t="str">
        <f>VLOOKUP($A2178,'Hospitalisation Details'!$A$1:$U$2344,14,FALSE)</f>
        <v>tier - 3</v>
      </c>
      <c r="O2178" s="9" t="str">
        <f>VLOOKUP($A2178,'Hospitalisation Details'!$A$1:$U$2344,15,FALSE)</f>
        <v>tier - 1</v>
      </c>
      <c r="P2178" s="9" t="str">
        <f>VLOOKUP($A2178,'Hospitalisation Details'!$A$1:$U$2344,16,FALSE)</f>
        <v>R1011</v>
      </c>
      <c r="Q2178" s="9">
        <f>VLOOKUP($A2178,'Hospitalisation Details'!$A$1:$U$2344,20,FALSE)</f>
        <v>19</v>
      </c>
    </row>
    <row r="2179" spans="1:17" ht="15.75" x14ac:dyDescent="0.25">
      <c r="A2179" s="10" t="s">
        <v>184</v>
      </c>
      <c r="B2179" s="7" t="str">
        <f>VLOOKUP($A2179,'Customer Names'!$A$1:$E$2336,4,FALSE)</f>
        <v xml:space="preserve">  Marie</v>
      </c>
      <c r="C2179" s="7">
        <f>VLOOKUP($A2179,'Medical Examinations'!$A$1:$P$2336,2,FALSE)</f>
        <v>28.9</v>
      </c>
      <c r="D2179" s="7">
        <f>VLOOKUP($A2179,'Medical Examinations'!$A$1:$P$2336,3,FALSE)</f>
        <v>5.85</v>
      </c>
      <c r="E2179" s="7" t="str">
        <f>VLOOKUP($A2179,'Medical Examinations'!$A$1:$P$2336,13,FALSE)</f>
        <v>No</v>
      </c>
      <c r="F2179" s="7" t="str">
        <f>VLOOKUP($A2179,'Medical Examinations'!$A$1:$P$2336,5,FALSE)</f>
        <v>No</v>
      </c>
      <c r="G2179" s="7" t="str">
        <f>VLOOKUP($A2179,'Medical Examinations'!$A$1:$P$2336,6,FALSE)</f>
        <v>Yes</v>
      </c>
      <c r="H2179" s="7">
        <f>VLOOKUP($A2179,'Medical Examinations'!$A$1:$P$2336,12,FALSE)</f>
        <v>1</v>
      </c>
      <c r="I2179" s="7" t="str">
        <f>VLOOKUP($A2179,'Medical Examinations'!$A$1:$P$2336,14,FALSE)</f>
        <v>No</v>
      </c>
      <c r="J2179" s="7" t="str">
        <f>VLOOKUP($A2179,'Medical Examinations'!$A$1:$P$2336,15,FALSE)</f>
        <v>Over weight</v>
      </c>
      <c r="K2179" s="7" t="str">
        <f>VLOOKUP($A2179,'Medical Examinations'!$A$1:$P$2336,16,FALSE)</f>
        <v>Prediabetes</v>
      </c>
      <c r="L2179" s="12">
        <f>VLOOKUP($A2179,'Hospitalisation Details'!$A$1:$U$2344,18,FALSE)</f>
        <v>37827</v>
      </c>
      <c r="M2179" s="21">
        <f>VLOOKUP($A2179,'Hospitalisation Details'!$A$1:$U$2344,21,FALSE)</f>
        <v>1743.21</v>
      </c>
      <c r="N2179" s="9" t="str">
        <f>VLOOKUP($A2179,'Hospitalisation Details'!$A$1:$U$2344,14,FALSE)</f>
        <v>tier - 3</v>
      </c>
      <c r="O2179" s="9" t="str">
        <f>VLOOKUP($A2179,'Hospitalisation Details'!$A$1:$U$2344,15,FALSE)</f>
        <v>tier - 1</v>
      </c>
      <c r="P2179" s="9" t="str">
        <f>VLOOKUP($A2179,'Hospitalisation Details'!$A$1:$U$2344,16,FALSE)</f>
        <v>R1011</v>
      </c>
      <c r="Q2179" s="9">
        <f>VLOOKUP($A2179,'Hospitalisation Details'!$A$1:$U$2344,20,FALSE)</f>
        <v>19</v>
      </c>
    </row>
    <row r="2180" spans="1:17" ht="15.75" x14ac:dyDescent="0.25">
      <c r="A2180" s="10" t="s">
        <v>183</v>
      </c>
      <c r="B2180" s="7" t="str">
        <f>VLOOKUP($A2180,'Customer Names'!$A$1:$E$2336,4,FALSE)</f>
        <v xml:space="preserve">  Rachel A</v>
      </c>
      <c r="C2180" s="7">
        <f>VLOOKUP($A2180,'Medical Examinations'!$A$1:$P$2336,2,FALSE)</f>
        <v>24.7</v>
      </c>
      <c r="D2180" s="7">
        <f>VLOOKUP($A2180,'Medical Examinations'!$A$1:$P$2336,3,FALSE)</f>
        <v>5.32</v>
      </c>
      <c r="E2180" s="7" t="str">
        <f>VLOOKUP($A2180,'Medical Examinations'!$A$1:$P$2336,13,FALSE)</f>
        <v>No</v>
      </c>
      <c r="F2180" s="7" t="str">
        <f>VLOOKUP($A2180,'Medical Examinations'!$A$1:$P$2336,5,FALSE)</f>
        <v>No</v>
      </c>
      <c r="G2180" s="7" t="str">
        <f>VLOOKUP($A2180,'Medical Examinations'!$A$1:$P$2336,6,FALSE)</f>
        <v>Yes</v>
      </c>
      <c r="H2180" s="7">
        <f>VLOOKUP($A2180,'Medical Examinations'!$A$1:$P$2336,12,FALSE)</f>
        <v>1</v>
      </c>
      <c r="I2180" s="7" t="str">
        <f>VLOOKUP($A2180,'Medical Examinations'!$A$1:$P$2336,14,FALSE)</f>
        <v>No</v>
      </c>
      <c r="J2180" s="7" t="str">
        <f>VLOOKUP($A2180,'Medical Examinations'!$A$1:$P$2336,15,FALSE)</f>
        <v>Normal weight</v>
      </c>
      <c r="K2180" s="7" t="str">
        <f>VLOOKUP($A2180,'Medical Examinations'!$A$1:$P$2336,16,FALSE)</f>
        <v>Normal</v>
      </c>
      <c r="L2180" s="12">
        <f>VLOOKUP($A2180,'Hospitalisation Details'!$A$1:$U$2344,18,FALSE)</f>
        <v>37939</v>
      </c>
      <c r="M2180" s="21">
        <f>VLOOKUP($A2180,'Hospitalisation Details'!$A$1:$U$2344,21,FALSE)</f>
        <v>1737.38</v>
      </c>
      <c r="N2180" s="9" t="str">
        <f>VLOOKUP($A2180,'Hospitalisation Details'!$A$1:$U$2344,14,FALSE)</f>
        <v>tier - 3</v>
      </c>
      <c r="O2180" s="9" t="str">
        <f>VLOOKUP($A2180,'Hospitalisation Details'!$A$1:$U$2344,15,FALSE)</f>
        <v>tier - 2</v>
      </c>
      <c r="P2180" s="9" t="str">
        <f>VLOOKUP($A2180,'Hospitalisation Details'!$A$1:$U$2344,16,FALSE)</f>
        <v>R1011</v>
      </c>
      <c r="Q2180" s="9">
        <f>VLOOKUP($A2180,'Hospitalisation Details'!$A$1:$U$2344,20,FALSE)</f>
        <v>19</v>
      </c>
    </row>
    <row r="2181" spans="1:17" ht="15.75" x14ac:dyDescent="0.25">
      <c r="A2181" s="10" t="s">
        <v>182</v>
      </c>
      <c r="B2181" s="7" t="str">
        <f>VLOOKUP($A2181,'Customer Names'!$A$1:$E$2336,4,FALSE)</f>
        <v xml:space="preserve">  Emma</v>
      </c>
      <c r="C2181" s="7">
        <f>VLOOKUP($A2181,'Medical Examinations'!$A$1:$P$2336,2,FALSE)</f>
        <v>20.6</v>
      </c>
      <c r="D2181" s="7">
        <f>VLOOKUP($A2181,'Medical Examinations'!$A$1:$P$2336,3,FALSE)</f>
        <v>5.14</v>
      </c>
      <c r="E2181" s="7" t="str">
        <f>VLOOKUP($A2181,'Medical Examinations'!$A$1:$P$2336,13,FALSE)</f>
        <v>No</v>
      </c>
      <c r="F2181" s="7" t="str">
        <f>VLOOKUP($A2181,'Medical Examinations'!$A$1:$P$2336,5,FALSE)</f>
        <v>No</v>
      </c>
      <c r="G2181" s="7" t="str">
        <f>VLOOKUP($A2181,'Medical Examinations'!$A$1:$P$2336,6,FALSE)</f>
        <v>Yes</v>
      </c>
      <c r="H2181" s="7">
        <f>VLOOKUP($A2181,'Medical Examinations'!$A$1:$P$2336,12,FALSE)</f>
        <v>1</v>
      </c>
      <c r="I2181" s="7" t="str">
        <f>VLOOKUP($A2181,'Medical Examinations'!$A$1:$P$2336,14,FALSE)</f>
        <v>No</v>
      </c>
      <c r="J2181" s="7" t="str">
        <f>VLOOKUP($A2181,'Medical Examinations'!$A$1:$P$2336,15,FALSE)</f>
        <v>Normal weight</v>
      </c>
      <c r="K2181" s="7" t="str">
        <f>VLOOKUP($A2181,'Medical Examinations'!$A$1:$P$2336,16,FALSE)</f>
        <v>Normal</v>
      </c>
      <c r="L2181" s="12">
        <f>VLOOKUP($A2181,'Hospitalisation Details'!$A$1:$U$2344,18,FALSE)</f>
        <v>37934</v>
      </c>
      <c r="M2181" s="21">
        <f>VLOOKUP($A2181,'Hospitalisation Details'!$A$1:$U$2344,21,FALSE)</f>
        <v>1731.68</v>
      </c>
      <c r="N2181" s="9" t="str">
        <f>VLOOKUP($A2181,'Hospitalisation Details'!$A$1:$U$2344,14,FALSE)</f>
        <v>tier - 3</v>
      </c>
      <c r="O2181" s="9" t="str">
        <f>VLOOKUP($A2181,'Hospitalisation Details'!$A$1:$U$2344,15,FALSE)</f>
        <v>tier - 2</v>
      </c>
      <c r="P2181" s="9" t="str">
        <f>VLOOKUP($A2181,'Hospitalisation Details'!$A$1:$U$2344,16,FALSE)</f>
        <v>R1011</v>
      </c>
      <c r="Q2181" s="9">
        <f>VLOOKUP($A2181,'Hospitalisation Details'!$A$1:$U$2344,20,FALSE)</f>
        <v>19</v>
      </c>
    </row>
    <row r="2182" spans="1:17" ht="15.75" x14ac:dyDescent="0.25">
      <c r="A2182" s="10" t="s">
        <v>181</v>
      </c>
      <c r="B2182" s="7" t="str">
        <f>VLOOKUP($A2182,'Customer Names'!$A$1:$E$2336,4,FALSE)</f>
        <v xml:space="preserve">  Kiersten</v>
      </c>
      <c r="C2182" s="7">
        <f>VLOOKUP($A2182,'Medical Examinations'!$A$1:$P$2336,2,FALSE)</f>
        <v>18.600000000000001</v>
      </c>
      <c r="D2182" s="7">
        <f>VLOOKUP($A2182,'Medical Examinations'!$A$1:$P$2336,3,FALSE)</f>
        <v>5</v>
      </c>
      <c r="E2182" s="7" t="str">
        <f>VLOOKUP($A2182,'Medical Examinations'!$A$1:$P$2336,13,FALSE)</f>
        <v>No</v>
      </c>
      <c r="F2182" s="7" t="str">
        <f>VLOOKUP($A2182,'Medical Examinations'!$A$1:$P$2336,5,FALSE)</f>
        <v>No</v>
      </c>
      <c r="G2182" s="7" t="str">
        <f>VLOOKUP($A2182,'Medical Examinations'!$A$1:$P$2336,6,FALSE)</f>
        <v>Yes</v>
      </c>
      <c r="H2182" s="7">
        <f>VLOOKUP($A2182,'Medical Examinations'!$A$1:$P$2336,12,FALSE)</f>
        <v>1</v>
      </c>
      <c r="I2182" s="7" t="str">
        <f>VLOOKUP($A2182,'Medical Examinations'!$A$1:$P$2336,14,FALSE)</f>
        <v>No</v>
      </c>
      <c r="J2182" s="7" t="str">
        <f>VLOOKUP($A2182,'Medical Examinations'!$A$1:$P$2336,15,FALSE)</f>
        <v>Normal weight</v>
      </c>
      <c r="K2182" s="7" t="str">
        <f>VLOOKUP($A2182,'Medical Examinations'!$A$1:$P$2336,16,FALSE)</f>
        <v>Normal</v>
      </c>
      <c r="L2182" s="12">
        <f>VLOOKUP($A2182,'Hospitalisation Details'!$A$1:$U$2344,18,FALSE)</f>
        <v>37865</v>
      </c>
      <c r="M2182" s="21">
        <f>VLOOKUP($A2182,'Hospitalisation Details'!$A$1:$U$2344,21,FALSE)</f>
        <v>1728.9</v>
      </c>
      <c r="N2182" s="9" t="str">
        <f>VLOOKUP($A2182,'Hospitalisation Details'!$A$1:$U$2344,14,FALSE)</f>
        <v>tier - 3</v>
      </c>
      <c r="O2182" s="9" t="str">
        <f>VLOOKUP($A2182,'Hospitalisation Details'!$A$1:$U$2344,15,FALSE)</f>
        <v>tier - 2</v>
      </c>
      <c r="P2182" s="9" t="str">
        <f>VLOOKUP($A2182,'Hospitalisation Details'!$A$1:$U$2344,16,FALSE)</f>
        <v>R1011</v>
      </c>
      <c r="Q2182" s="9">
        <f>VLOOKUP($A2182,'Hospitalisation Details'!$A$1:$U$2344,20,FALSE)</f>
        <v>19</v>
      </c>
    </row>
    <row r="2183" spans="1:17" ht="15.75" x14ac:dyDescent="0.25">
      <c r="A2183" s="10" t="s">
        <v>180</v>
      </c>
      <c r="B2183" s="7" t="str">
        <f>VLOOKUP($A2183,'Customer Names'!$A$1:$E$2336,4,FALSE)</f>
        <v xml:space="preserve">  Rachael</v>
      </c>
      <c r="C2183" s="7">
        <f>VLOOKUP($A2183,'Medical Examinations'!$A$1:$P$2336,2,FALSE)</f>
        <v>17.8</v>
      </c>
      <c r="D2183" s="7">
        <f>VLOOKUP($A2183,'Medical Examinations'!$A$1:$P$2336,3,FALSE)</f>
        <v>4.55</v>
      </c>
      <c r="E2183" s="7" t="str">
        <f>VLOOKUP($A2183,'Medical Examinations'!$A$1:$P$2336,13,FALSE)</f>
        <v>No</v>
      </c>
      <c r="F2183" s="7" t="str">
        <f>VLOOKUP($A2183,'Medical Examinations'!$A$1:$P$2336,5,FALSE)</f>
        <v>No</v>
      </c>
      <c r="G2183" s="7" t="str">
        <f>VLOOKUP($A2183,'Medical Examinations'!$A$1:$P$2336,6,FALSE)</f>
        <v>Yes</v>
      </c>
      <c r="H2183" s="7">
        <f>VLOOKUP($A2183,'Medical Examinations'!$A$1:$P$2336,12,FALSE)</f>
        <v>1</v>
      </c>
      <c r="I2183" s="7" t="str">
        <f>VLOOKUP($A2183,'Medical Examinations'!$A$1:$P$2336,14,FALSE)</f>
        <v>No</v>
      </c>
      <c r="J2183" s="7" t="str">
        <f>VLOOKUP($A2183,'Medical Examinations'!$A$1:$P$2336,15,FALSE)</f>
        <v>Underweight</v>
      </c>
      <c r="K2183" s="7" t="str">
        <f>VLOOKUP($A2183,'Medical Examinations'!$A$1:$P$2336,16,FALSE)</f>
        <v>Normal</v>
      </c>
      <c r="L2183" s="12">
        <f>VLOOKUP($A2183,'Hospitalisation Details'!$A$1:$U$2344,18,FALSE)</f>
        <v>37946</v>
      </c>
      <c r="M2183" s="21">
        <f>VLOOKUP($A2183,'Hospitalisation Details'!$A$1:$U$2344,21,FALSE)</f>
        <v>1727.79</v>
      </c>
      <c r="N2183" s="9" t="str">
        <f>VLOOKUP($A2183,'Hospitalisation Details'!$A$1:$U$2344,14,FALSE)</f>
        <v>tier - 3</v>
      </c>
      <c r="O2183" s="9" t="str">
        <f>VLOOKUP($A2183,'Hospitalisation Details'!$A$1:$U$2344,15,FALSE)</f>
        <v>tier - 3</v>
      </c>
      <c r="P2183" s="9" t="str">
        <f>VLOOKUP($A2183,'Hospitalisation Details'!$A$1:$U$2344,16,FALSE)</f>
        <v>R1011</v>
      </c>
      <c r="Q2183" s="9">
        <f>VLOOKUP($A2183,'Hospitalisation Details'!$A$1:$U$2344,20,FALSE)</f>
        <v>19</v>
      </c>
    </row>
    <row r="2184" spans="1:17" ht="15.75" x14ac:dyDescent="0.25">
      <c r="A2184" s="10" t="s">
        <v>179</v>
      </c>
      <c r="B2184" s="7" t="str">
        <f>VLOOKUP($A2184,'Customer Names'!$A$1:$E$2336,4,FALSE)</f>
        <v xml:space="preserve">  Timothy P</v>
      </c>
      <c r="C2184" s="7">
        <f>VLOOKUP($A2184,'Medical Examinations'!$A$1:$P$2336,2,FALSE)</f>
        <v>35.200000000000003</v>
      </c>
      <c r="D2184" s="7">
        <f>VLOOKUP($A2184,'Medical Examinations'!$A$1:$P$2336,3,FALSE)</f>
        <v>5.97</v>
      </c>
      <c r="E2184" s="7" t="str">
        <f>VLOOKUP($A2184,'Medical Examinations'!$A$1:$P$2336,13,FALSE)</f>
        <v>No</v>
      </c>
      <c r="F2184" s="7" t="str">
        <f>VLOOKUP($A2184,'Medical Examinations'!$A$1:$P$2336,5,FALSE)</f>
        <v>yes</v>
      </c>
      <c r="G2184" s="7" t="str">
        <f>VLOOKUP($A2184,'Medical Examinations'!$A$1:$P$2336,6,FALSE)</f>
        <v>No</v>
      </c>
      <c r="H2184" s="7">
        <f>VLOOKUP($A2184,'Medical Examinations'!$A$1:$P$2336,12,FALSE)</f>
        <v>1</v>
      </c>
      <c r="I2184" s="7" t="str">
        <f>VLOOKUP($A2184,'Medical Examinations'!$A$1:$P$2336,14,FALSE)</f>
        <v>No</v>
      </c>
      <c r="J2184" s="7" t="str">
        <f>VLOOKUP($A2184,'Medical Examinations'!$A$1:$P$2336,15,FALSE)</f>
        <v>Obesity</v>
      </c>
      <c r="K2184" s="7" t="str">
        <f>VLOOKUP($A2184,'Medical Examinations'!$A$1:$P$2336,16,FALSE)</f>
        <v>Prediabetes</v>
      </c>
      <c r="L2184" s="12">
        <f>VLOOKUP($A2184,'Hospitalisation Details'!$A$1:$U$2344,18,FALSE)</f>
        <v>38239</v>
      </c>
      <c r="M2184" s="21">
        <f>VLOOKUP($A2184,'Hospitalisation Details'!$A$1:$U$2344,21,FALSE)</f>
        <v>1727.54</v>
      </c>
      <c r="N2184" s="9" t="str">
        <f>VLOOKUP($A2184,'Hospitalisation Details'!$A$1:$U$2344,14,FALSE)</f>
        <v>tier - 3</v>
      </c>
      <c r="O2184" s="9" t="str">
        <f>VLOOKUP($A2184,'Hospitalisation Details'!$A$1:$U$2344,15,FALSE)</f>
        <v>tier - 1</v>
      </c>
      <c r="P2184" s="9" t="str">
        <f>VLOOKUP($A2184,'Hospitalisation Details'!$A$1:$U$2344,16,FALSE)</f>
        <v>R1013</v>
      </c>
      <c r="Q2184" s="9">
        <f>VLOOKUP($A2184,'Hospitalisation Details'!$A$1:$U$2344,20,FALSE)</f>
        <v>18</v>
      </c>
    </row>
    <row r="2185" spans="1:17" ht="15.75" x14ac:dyDescent="0.25">
      <c r="A2185" s="10" t="s">
        <v>178</v>
      </c>
      <c r="B2185" s="7" t="str">
        <f>VLOOKUP($A2185,'Customer Names'!$A$1:$E$2336,4,FALSE)</f>
        <v xml:space="preserve">  Lelisa</v>
      </c>
      <c r="C2185" s="7">
        <f>VLOOKUP($A2185,'Medical Examinations'!$A$1:$P$2336,2,FALSE)</f>
        <v>33.770000000000003</v>
      </c>
      <c r="D2185" s="7">
        <f>VLOOKUP($A2185,'Medical Examinations'!$A$1:$P$2336,3,FALSE)</f>
        <v>4.0199999999999996</v>
      </c>
      <c r="E2185" s="7" t="str">
        <f>VLOOKUP($A2185,'Medical Examinations'!$A$1:$P$2336,13,FALSE)</f>
        <v>No</v>
      </c>
      <c r="F2185" s="7" t="str">
        <f>VLOOKUP($A2185,'Medical Examinations'!$A$1:$P$2336,5,FALSE)</f>
        <v>yes</v>
      </c>
      <c r="G2185" s="7" t="str">
        <f>VLOOKUP($A2185,'Medical Examinations'!$A$1:$P$2336,6,FALSE)</f>
        <v>No</v>
      </c>
      <c r="H2185" s="7">
        <f>VLOOKUP($A2185,'Medical Examinations'!$A$1:$P$2336,12,FALSE)</f>
        <v>1</v>
      </c>
      <c r="I2185" s="7" t="str">
        <f>VLOOKUP($A2185,'Medical Examinations'!$A$1:$P$2336,14,FALSE)</f>
        <v>No</v>
      </c>
      <c r="J2185" s="7" t="str">
        <f>VLOOKUP($A2185,'Medical Examinations'!$A$1:$P$2336,15,FALSE)</f>
        <v>Obesity</v>
      </c>
      <c r="K2185" s="7" t="str">
        <f>VLOOKUP($A2185,'Medical Examinations'!$A$1:$P$2336,16,FALSE)</f>
        <v>Normal</v>
      </c>
      <c r="L2185" s="12">
        <f>VLOOKUP($A2185,'Hospitalisation Details'!$A$1:$U$2344,18,FALSE)</f>
        <v>38281</v>
      </c>
      <c r="M2185" s="21">
        <f>VLOOKUP($A2185,'Hospitalisation Details'!$A$1:$U$2344,21,FALSE)</f>
        <v>1725.55</v>
      </c>
      <c r="N2185" s="9" t="str">
        <f>VLOOKUP($A2185,'Hospitalisation Details'!$A$1:$U$2344,14,FALSE)</f>
        <v>tier - 3</v>
      </c>
      <c r="O2185" s="9" t="str">
        <f>VLOOKUP($A2185,'Hospitalisation Details'!$A$1:$U$2344,15,FALSE)</f>
        <v>tier - 2</v>
      </c>
      <c r="P2185" s="9" t="str">
        <f>VLOOKUP($A2185,'Hospitalisation Details'!$A$1:$U$2344,16,FALSE)</f>
        <v>R1013</v>
      </c>
      <c r="Q2185" s="9">
        <f>VLOOKUP($A2185,'Hospitalisation Details'!$A$1:$U$2344,20,FALSE)</f>
        <v>18</v>
      </c>
    </row>
    <row r="2186" spans="1:17" ht="15.75" x14ac:dyDescent="0.25">
      <c r="A2186" s="10" t="s">
        <v>177</v>
      </c>
      <c r="B2186" s="7" t="str">
        <f>VLOOKUP($A2186,'Customer Names'!$A$1:$E$2336,4,FALSE)</f>
        <v xml:space="preserve">  Nate</v>
      </c>
      <c r="C2186" s="7">
        <f>VLOOKUP($A2186,'Medical Examinations'!$A$1:$P$2336,2,FALSE)</f>
        <v>30.03</v>
      </c>
      <c r="D2186" s="7">
        <f>VLOOKUP($A2186,'Medical Examinations'!$A$1:$P$2336,3,FALSE)</f>
        <v>4.04</v>
      </c>
      <c r="E2186" s="7" t="str">
        <f>VLOOKUP($A2186,'Medical Examinations'!$A$1:$P$2336,13,FALSE)</f>
        <v>No</v>
      </c>
      <c r="F2186" s="7" t="str">
        <f>VLOOKUP($A2186,'Medical Examinations'!$A$1:$P$2336,5,FALSE)</f>
        <v>yes</v>
      </c>
      <c r="G2186" s="7" t="str">
        <f>VLOOKUP($A2186,'Medical Examinations'!$A$1:$P$2336,6,FALSE)</f>
        <v>No</v>
      </c>
      <c r="H2186" s="7">
        <f>VLOOKUP($A2186,'Medical Examinations'!$A$1:$P$2336,12,FALSE)</f>
        <v>1</v>
      </c>
      <c r="I2186" s="7" t="str">
        <f>VLOOKUP($A2186,'Medical Examinations'!$A$1:$P$2336,14,FALSE)</f>
        <v>No</v>
      </c>
      <c r="J2186" s="7" t="str">
        <f>VLOOKUP($A2186,'Medical Examinations'!$A$1:$P$2336,15,FALSE)</f>
        <v>Obesity</v>
      </c>
      <c r="K2186" s="7" t="str">
        <f>VLOOKUP($A2186,'Medical Examinations'!$A$1:$P$2336,16,FALSE)</f>
        <v>Normal</v>
      </c>
      <c r="L2186" s="12">
        <f>VLOOKUP($A2186,'Hospitalisation Details'!$A$1:$U$2344,18,FALSE)</f>
        <v>38241</v>
      </c>
      <c r="M2186" s="21">
        <f>VLOOKUP($A2186,'Hospitalisation Details'!$A$1:$U$2344,21,FALSE)</f>
        <v>1720.35</v>
      </c>
      <c r="N2186" s="9" t="str">
        <f>VLOOKUP($A2186,'Hospitalisation Details'!$A$1:$U$2344,14,FALSE)</f>
        <v>tier - 3</v>
      </c>
      <c r="O2186" s="9" t="str">
        <f>VLOOKUP($A2186,'Hospitalisation Details'!$A$1:$U$2344,15,FALSE)</f>
        <v>tier - 3</v>
      </c>
      <c r="P2186" s="9" t="str">
        <f>VLOOKUP($A2186,'Hospitalisation Details'!$A$1:$U$2344,16,FALSE)</f>
        <v>R1013</v>
      </c>
      <c r="Q2186" s="9">
        <f>VLOOKUP($A2186,'Hospitalisation Details'!$A$1:$U$2344,20,FALSE)</f>
        <v>18</v>
      </c>
    </row>
    <row r="2187" spans="1:17" ht="15.75" x14ac:dyDescent="0.25">
      <c r="A2187" s="10" t="s">
        <v>176</v>
      </c>
      <c r="B2187" s="7" t="str">
        <f>VLOOKUP($A2187,'Customer Names'!$A$1:$E$2336,4,FALSE)</f>
        <v xml:space="preserve">  Chris C</v>
      </c>
      <c r="C2187" s="7">
        <f>VLOOKUP($A2187,'Medical Examinations'!$A$1:$P$2336,2,FALSE)</f>
        <v>29.37</v>
      </c>
      <c r="D2187" s="7">
        <f>VLOOKUP($A2187,'Medical Examinations'!$A$1:$P$2336,3,FALSE)</f>
        <v>5.54</v>
      </c>
      <c r="E2187" s="7" t="str">
        <f>VLOOKUP($A2187,'Medical Examinations'!$A$1:$P$2336,13,FALSE)</f>
        <v>No</v>
      </c>
      <c r="F2187" s="7" t="str">
        <f>VLOOKUP($A2187,'Medical Examinations'!$A$1:$P$2336,5,FALSE)</f>
        <v>yes</v>
      </c>
      <c r="G2187" s="7" t="str">
        <f>VLOOKUP($A2187,'Medical Examinations'!$A$1:$P$2336,6,FALSE)</f>
        <v>No</v>
      </c>
      <c r="H2187" s="7">
        <f>VLOOKUP($A2187,'Medical Examinations'!$A$1:$P$2336,12,FALSE)</f>
        <v>1</v>
      </c>
      <c r="I2187" s="7" t="str">
        <f>VLOOKUP($A2187,'Medical Examinations'!$A$1:$P$2336,14,FALSE)</f>
        <v>No</v>
      </c>
      <c r="J2187" s="7" t="str">
        <f>VLOOKUP($A2187,'Medical Examinations'!$A$1:$P$2336,15,FALSE)</f>
        <v>Over weight</v>
      </c>
      <c r="K2187" s="7" t="str">
        <f>VLOOKUP($A2187,'Medical Examinations'!$A$1:$P$2336,16,FALSE)</f>
        <v>Normal</v>
      </c>
      <c r="L2187" s="12">
        <f>VLOOKUP($A2187,'Hospitalisation Details'!$A$1:$U$2344,18,FALSE)</f>
        <v>38148</v>
      </c>
      <c r="M2187" s="21">
        <f>VLOOKUP($A2187,'Hospitalisation Details'!$A$1:$U$2344,21,FALSE)</f>
        <v>1719.44</v>
      </c>
      <c r="N2187" s="9" t="str">
        <f>VLOOKUP($A2187,'Hospitalisation Details'!$A$1:$U$2344,14,FALSE)</f>
        <v>tier - 3</v>
      </c>
      <c r="O2187" s="9" t="str">
        <f>VLOOKUP($A2187,'Hospitalisation Details'!$A$1:$U$2344,15,FALSE)</f>
        <v>tier - 3</v>
      </c>
      <c r="P2187" s="9" t="str">
        <f>VLOOKUP($A2187,'Hospitalisation Details'!$A$1:$U$2344,16,FALSE)</f>
        <v>R1013</v>
      </c>
      <c r="Q2187" s="9">
        <f>VLOOKUP($A2187,'Hospitalisation Details'!$A$1:$U$2344,20,FALSE)</f>
        <v>18</v>
      </c>
    </row>
    <row r="2188" spans="1:17" ht="15.75" x14ac:dyDescent="0.25">
      <c r="A2188" s="10" t="s">
        <v>175</v>
      </c>
      <c r="B2188" s="7" t="str">
        <f>VLOOKUP($A2188,'Customer Names'!$A$1:$E$2336,4,FALSE)</f>
        <v xml:space="preserve">  Scott</v>
      </c>
      <c r="C2188" s="7">
        <f>VLOOKUP($A2188,'Medical Examinations'!$A$1:$P$2336,2,FALSE)</f>
        <v>28.5</v>
      </c>
      <c r="D2188" s="7">
        <f>VLOOKUP($A2188,'Medical Examinations'!$A$1:$P$2336,3,FALSE)</f>
        <v>4.03</v>
      </c>
      <c r="E2188" s="7" t="str">
        <f>VLOOKUP($A2188,'Medical Examinations'!$A$1:$P$2336,13,FALSE)</f>
        <v>No</v>
      </c>
      <c r="F2188" s="7" t="str">
        <f>VLOOKUP($A2188,'Medical Examinations'!$A$1:$P$2336,5,FALSE)</f>
        <v>yes</v>
      </c>
      <c r="G2188" s="7" t="str">
        <f>VLOOKUP($A2188,'Medical Examinations'!$A$1:$P$2336,6,FALSE)</f>
        <v>No</v>
      </c>
      <c r="H2188" s="7">
        <f>VLOOKUP($A2188,'Medical Examinations'!$A$1:$P$2336,12,FALSE)</f>
        <v>1</v>
      </c>
      <c r="I2188" s="7" t="str">
        <f>VLOOKUP($A2188,'Medical Examinations'!$A$1:$P$2336,14,FALSE)</f>
        <v>No</v>
      </c>
      <c r="J2188" s="7" t="str">
        <f>VLOOKUP($A2188,'Medical Examinations'!$A$1:$P$2336,15,FALSE)</f>
        <v>Over weight</v>
      </c>
      <c r="K2188" s="7" t="str">
        <f>VLOOKUP($A2188,'Medical Examinations'!$A$1:$P$2336,16,FALSE)</f>
        <v>Normal</v>
      </c>
      <c r="L2188" s="12">
        <f>VLOOKUP($A2188,'Hospitalisation Details'!$A$1:$U$2344,18,FALSE)</f>
        <v>38251</v>
      </c>
      <c r="M2188" s="21">
        <f>VLOOKUP($A2188,'Hospitalisation Details'!$A$1:$U$2344,21,FALSE)</f>
        <v>1712.23</v>
      </c>
      <c r="N2188" s="9" t="str">
        <f>VLOOKUP($A2188,'Hospitalisation Details'!$A$1:$U$2344,14,FALSE)</f>
        <v>tier - 3</v>
      </c>
      <c r="O2188" s="9" t="str">
        <f>VLOOKUP($A2188,'Hospitalisation Details'!$A$1:$U$2344,15,FALSE)</f>
        <v>tier - 1</v>
      </c>
      <c r="P2188" s="9" t="str">
        <f>VLOOKUP($A2188,'Hospitalisation Details'!$A$1:$U$2344,16,FALSE)</f>
        <v>R1016</v>
      </c>
      <c r="Q2188" s="9">
        <f>VLOOKUP($A2188,'Hospitalisation Details'!$A$1:$U$2344,20,FALSE)</f>
        <v>18</v>
      </c>
    </row>
    <row r="2189" spans="1:17" ht="15.75" x14ac:dyDescent="0.25">
      <c r="A2189" s="10" t="s">
        <v>174</v>
      </c>
      <c r="B2189" s="7" t="str">
        <f>VLOOKUP($A2189,'Customer Names'!$A$1:$E$2336,4,FALSE)</f>
        <v xml:space="preserve">  Kevin</v>
      </c>
      <c r="C2189" s="7">
        <f>VLOOKUP($A2189,'Medical Examinations'!$A$1:$P$2336,2,FALSE)</f>
        <v>23.32</v>
      </c>
      <c r="D2189" s="7">
        <f>VLOOKUP($A2189,'Medical Examinations'!$A$1:$P$2336,3,FALSE)</f>
        <v>5.62</v>
      </c>
      <c r="E2189" s="7" t="str">
        <f>VLOOKUP($A2189,'Medical Examinations'!$A$1:$P$2336,13,FALSE)</f>
        <v>No</v>
      </c>
      <c r="F2189" s="7" t="str">
        <f>VLOOKUP($A2189,'Medical Examinations'!$A$1:$P$2336,5,FALSE)</f>
        <v>yes</v>
      </c>
      <c r="G2189" s="7" t="str">
        <f>VLOOKUP($A2189,'Medical Examinations'!$A$1:$P$2336,6,FALSE)</f>
        <v>No</v>
      </c>
      <c r="H2189" s="7">
        <f>VLOOKUP($A2189,'Medical Examinations'!$A$1:$P$2336,12,FALSE)</f>
        <v>1</v>
      </c>
      <c r="I2189" s="7" t="str">
        <f>VLOOKUP($A2189,'Medical Examinations'!$A$1:$P$2336,14,FALSE)</f>
        <v>No</v>
      </c>
      <c r="J2189" s="7" t="str">
        <f>VLOOKUP($A2189,'Medical Examinations'!$A$1:$P$2336,15,FALSE)</f>
        <v>Normal weight</v>
      </c>
      <c r="K2189" s="7" t="str">
        <f>VLOOKUP($A2189,'Medical Examinations'!$A$1:$P$2336,16,FALSE)</f>
        <v>Normal</v>
      </c>
      <c r="L2189" s="12">
        <f>VLOOKUP($A2189,'Hospitalisation Details'!$A$1:$U$2344,18,FALSE)</f>
        <v>38249</v>
      </c>
      <c r="M2189" s="21">
        <f>VLOOKUP($A2189,'Hospitalisation Details'!$A$1:$U$2344,21,FALSE)</f>
        <v>1711.03</v>
      </c>
      <c r="N2189" s="9" t="str">
        <f>VLOOKUP($A2189,'Hospitalisation Details'!$A$1:$U$2344,14,FALSE)</f>
        <v>tier - 3</v>
      </c>
      <c r="O2189" s="9" t="str">
        <f>VLOOKUP($A2189,'Hospitalisation Details'!$A$1:$U$2344,15,FALSE)</f>
        <v>tier - 3</v>
      </c>
      <c r="P2189" s="9" t="str">
        <f>VLOOKUP($A2189,'Hospitalisation Details'!$A$1:$U$2344,16,FALSE)</f>
        <v>R1013</v>
      </c>
      <c r="Q2189" s="9">
        <f>VLOOKUP($A2189,'Hospitalisation Details'!$A$1:$U$2344,20,FALSE)</f>
        <v>18</v>
      </c>
    </row>
    <row r="2190" spans="1:17" ht="15.75" x14ac:dyDescent="0.25">
      <c r="A2190" s="10" t="s">
        <v>173</v>
      </c>
      <c r="B2190" s="7" t="str">
        <f>VLOOKUP($A2190,'Customer Names'!$A$1:$E$2336,4,FALSE)</f>
        <v xml:space="preserve">  Erik C</v>
      </c>
      <c r="C2190" s="7">
        <f>VLOOKUP($A2190,'Medical Examinations'!$A$1:$P$2336,2,FALSE)</f>
        <v>26.125</v>
      </c>
      <c r="D2190" s="7">
        <f>VLOOKUP($A2190,'Medical Examinations'!$A$1:$P$2336,3,FALSE)</f>
        <v>5.27</v>
      </c>
      <c r="E2190" s="7" t="str">
        <f>VLOOKUP($A2190,'Medical Examinations'!$A$1:$P$2336,13,FALSE)</f>
        <v>No</v>
      </c>
      <c r="F2190" s="7" t="str">
        <f>VLOOKUP($A2190,'Medical Examinations'!$A$1:$P$2336,5,FALSE)</f>
        <v>yes</v>
      </c>
      <c r="G2190" s="7" t="str">
        <f>VLOOKUP($A2190,'Medical Examinations'!$A$1:$P$2336,6,FALSE)</f>
        <v>No</v>
      </c>
      <c r="H2190" s="7">
        <f>VLOOKUP($A2190,'Medical Examinations'!$A$1:$P$2336,12,FALSE)</f>
        <v>1</v>
      </c>
      <c r="I2190" s="7" t="str">
        <f>VLOOKUP($A2190,'Medical Examinations'!$A$1:$P$2336,14,FALSE)</f>
        <v>No</v>
      </c>
      <c r="J2190" s="7" t="str">
        <f>VLOOKUP($A2190,'Medical Examinations'!$A$1:$P$2336,15,FALSE)</f>
        <v>Over weight</v>
      </c>
      <c r="K2190" s="7" t="str">
        <f>VLOOKUP($A2190,'Medical Examinations'!$A$1:$P$2336,16,FALSE)</f>
        <v>Normal</v>
      </c>
      <c r="L2190" s="12">
        <f>VLOOKUP($A2190,'Hospitalisation Details'!$A$1:$U$2344,18,FALSE)</f>
        <v>38333</v>
      </c>
      <c r="M2190" s="21">
        <f>VLOOKUP($A2190,'Hospitalisation Details'!$A$1:$U$2344,21,FALSE)</f>
        <v>1708.93</v>
      </c>
      <c r="N2190" s="9" t="str">
        <f>VLOOKUP($A2190,'Hospitalisation Details'!$A$1:$U$2344,14,FALSE)</f>
        <v>tier - 3</v>
      </c>
      <c r="O2190" s="9" t="str">
        <f>VLOOKUP($A2190,'Hospitalisation Details'!$A$1:$U$2344,15,FALSE)</f>
        <v>tier - 1</v>
      </c>
      <c r="P2190" s="9" t="str">
        <f>VLOOKUP($A2190,'Hospitalisation Details'!$A$1:$U$2344,16,FALSE)</f>
        <v>R1019</v>
      </c>
      <c r="Q2190" s="9">
        <f>VLOOKUP($A2190,'Hospitalisation Details'!$A$1:$U$2344,20,FALSE)</f>
        <v>18</v>
      </c>
    </row>
    <row r="2191" spans="1:17" ht="15.75" x14ac:dyDescent="0.25">
      <c r="A2191" s="10" t="s">
        <v>172</v>
      </c>
      <c r="B2191" s="7" t="str">
        <f>VLOOKUP($A2191,'Customer Names'!$A$1:$E$2336,4,FALSE)</f>
        <v xml:space="preserve">  Shawn C</v>
      </c>
      <c r="C2191" s="7">
        <f>VLOOKUP($A2191,'Medical Examinations'!$A$1:$P$2336,2,FALSE)</f>
        <v>25.46</v>
      </c>
      <c r="D2191" s="7">
        <f>VLOOKUP($A2191,'Medical Examinations'!$A$1:$P$2336,3,FALSE)</f>
        <v>5.18</v>
      </c>
      <c r="E2191" s="7" t="str">
        <f>VLOOKUP($A2191,'Medical Examinations'!$A$1:$P$2336,13,FALSE)</f>
        <v>No</v>
      </c>
      <c r="F2191" s="7" t="str">
        <f>VLOOKUP($A2191,'Medical Examinations'!$A$1:$P$2336,5,FALSE)</f>
        <v>yes</v>
      </c>
      <c r="G2191" s="7" t="str">
        <f>VLOOKUP($A2191,'Medical Examinations'!$A$1:$P$2336,6,FALSE)</f>
        <v>No</v>
      </c>
      <c r="H2191" s="7">
        <f>VLOOKUP($A2191,'Medical Examinations'!$A$1:$P$2336,12,FALSE)</f>
        <v>1</v>
      </c>
      <c r="I2191" s="7" t="str">
        <f>VLOOKUP($A2191,'Medical Examinations'!$A$1:$P$2336,14,FALSE)</f>
        <v>No</v>
      </c>
      <c r="J2191" s="7" t="str">
        <f>VLOOKUP($A2191,'Medical Examinations'!$A$1:$P$2336,15,FALSE)</f>
        <v>Over weight</v>
      </c>
      <c r="K2191" s="7" t="str">
        <f>VLOOKUP($A2191,'Medical Examinations'!$A$1:$P$2336,16,FALSE)</f>
        <v>Normal</v>
      </c>
      <c r="L2191" s="12">
        <f>VLOOKUP($A2191,'Hospitalisation Details'!$A$1:$U$2344,18,FALSE)</f>
        <v>38277</v>
      </c>
      <c r="M2191" s="21">
        <f>VLOOKUP($A2191,'Hospitalisation Details'!$A$1:$U$2344,21,FALSE)</f>
        <v>1708</v>
      </c>
      <c r="N2191" s="9" t="str">
        <f>VLOOKUP($A2191,'Hospitalisation Details'!$A$1:$U$2344,14,FALSE)</f>
        <v>tier - 3</v>
      </c>
      <c r="O2191" s="9" t="str">
        <f>VLOOKUP($A2191,'Hospitalisation Details'!$A$1:$U$2344,15,FALSE)</f>
        <v>tier - 2</v>
      </c>
      <c r="P2191" s="9" t="str">
        <f>VLOOKUP($A2191,'Hospitalisation Details'!$A$1:$U$2344,16,FALSE)</f>
        <v>R1016</v>
      </c>
      <c r="Q2191" s="9">
        <f>VLOOKUP($A2191,'Hospitalisation Details'!$A$1:$U$2344,20,FALSE)</f>
        <v>18</v>
      </c>
    </row>
    <row r="2192" spans="1:17" ht="15.75" x14ac:dyDescent="0.25">
      <c r="A2192" s="10" t="s">
        <v>171</v>
      </c>
      <c r="B2192" s="7" t="str">
        <f>VLOOKUP($A2192,'Customer Names'!$A$1:$E$2336,4,FALSE)</f>
        <v xml:space="preserve">  Vajin L</v>
      </c>
      <c r="C2192" s="7">
        <f>VLOOKUP($A2192,'Medical Examinations'!$A$1:$P$2336,2,FALSE)</f>
        <v>23.75</v>
      </c>
      <c r="D2192" s="7">
        <f>VLOOKUP($A2192,'Medical Examinations'!$A$1:$P$2336,3,FALSE)</f>
        <v>5.27</v>
      </c>
      <c r="E2192" s="7" t="str">
        <f>VLOOKUP($A2192,'Medical Examinations'!$A$1:$P$2336,13,FALSE)</f>
        <v>No</v>
      </c>
      <c r="F2192" s="7" t="str">
        <f>VLOOKUP($A2192,'Medical Examinations'!$A$1:$P$2336,5,FALSE)</f>
        <v>yes</v>
      </c>
      <c r="G2192" s="7" t="str">
        <f>VLOOKUP($A2192,'Medical Examinations'!$A$1:$P$2336,6,FALSE)</f>
        <v>No</v>
      </c>
      <c r="H2192" s="7">
        <f>VLOOKUP($A2192,'Medical Examinations'!$A$1:$P$2336,12,FALSE)</f>
        <v>1</v>
      </c>
      <c r="I2192" s="7" t="str">
        <f>VLOOKUP($A2192,'Medical Examinations'!$A$1:$P$2336,14,FALSE)</f>
        <v>No</v>
      </c>
      <c r="J2192" s="7" t="str">
        <f>VLOOKUP($A2192,'Medical Examinations'!$A$1:$P$2336,15,FALSE)</f>
        <v>Normal weight</v>
      </c>
      <c r="K2192" s="7" t="str">
        <f>VLOOKUP($A2192,'Medical Examinations'!$A$1:$P$2336,16,FALSE)</f>
        <v>Normal</v>
      </c>
      <c r="L2192" s="12">
        <f>VLOOKUP($A2192,'Hospitalisation Details'!$A$1:$U$2344,18,FALSE)</f>
        <v>38327</v>
      </c>
      <c r="M2192" s="21">
        <f>VLOOKUP($A2192,'Hospitalisation Details'!$A$1:$U$2344,21,FALSE)</f>
        <v>1705.62</v>
      </c>
      <c r="N2192" s="9" t="str">
        <f>VLOOKUP($A2192,'Hospitalisation Details'!$A$1:$U$2344,14,FALSE)</f>
        <v>tier - 2</v>
      </c>
      <c r="O2192" s="9" t="str">
        <f>VLOOKUP($A2192,'Hospitalisation Details'!$A$1:$U$2344,15,FALSE)</f>
        <v>tier - 2</v>
      </c>
      <c r="P2192" s="9" t="str">
        <f>VLOOKUP($A2192,'Hospitalisation Details'!$A$1:$U$2344,16,FALSE)</f>
        <v>R1015</v>
      </c>
      <c r="Q2192" s="9">
        <f>VLOOKUP($A2192,'Hospitalisation Details'!$A$1:$U$2344,20,FALSE)</f>
        <v>18</v>
      </c>
    </row>
    <row r="2193" spans="1:17" ht="15.75" x14ac:dyDescent="0.25">
      <c r="A2193" s="10" t="s">
        <v>169</v>
      </c>
      <c r="B2193" s="7" t="str">
        <f>VLOOKUP($A2193,'Customer Names'!$A$1:$E$2336,4,FALSE)</f>
        <v xml:space="preserve">  John K</v>
      </c>
      <c r="C2193" s="7">
        <f>VLOOKUP($A2193,'Medical Examinations'!$A$1:$P$2336,2,FALSE)</f>
        <v>23.085000000000001</v>
      </c>
      <c r="D2193" s="7">
        <f>VLOOKUP($A2193,'Medical Examinations'!$A$1:$P$2336,3,FALSE)</f>
        <v>5.62</v>
      </c>
      <c r="E2193" s="7" t="str">
        <f>VLOOKUP($A2193,'Medical Examinations'!$A$1:$P$2336,13,FALSE)</f>
        <v>No</v>
      </c>
      <c r="F2193" s="7" t="str">
        <f>VLOOKUP($A2193,'Medical Examinations'!$A$1:$P$2336,5,FALSE)</f>
        <v>yes</v>
      </c>
      <c r="G2193" s="7" t="str">
        <f>VLOOKUP($A2193,'Medical Examinations'!$A$1:$P$2336,6,FALSE)</f>
        <v>No</v>
      </c>
      <c r="H2193" s="7">
        <f>VLOOKUP($A2193,'Medical Examinations'!$A$1:$P$2336,12,FALSE)</f>
        <v>1</v>
      </c>
      <c r="I2193" s="7" t="str">
        <f>VLOOKUP($A2193,'Medical Examinations'!$A$1:$P$2336,14,FALSE)</f>
        <v>No</v>
      </c>
      <c r="J2193" s="7" t="str">
        <f>VLOOKUP($A2193,'Medical Examinations'!$A$1:$P$2336,15,FALSE)</f>
        <v>Normal weight</v>
      </c>
      <c r="K2193" s="7" t="str">
        <f>VLOOKUP($A2193,'Medical Examinations'!$A$1:$P$2336,16,FALSE)</f>
        <v>Normal</v>
      </c>
      <c r="L2193" s="12">
        <f>VLOOKUP($A2193,'Hospitalisation Details'!$A$1:$U$2344,18,FALSE)</f>
        <v>38335</v>
      </c>
      <c r="M2193" s="21">
        <f>VLOOKUP($A2193,'Hospitalisation Details'!$A$1:$U$2344,21,FALSE)</f>
        <v>1704.7</v>
      </c>
      <c r="N2193" s="9" t="str">
        <f>VLOOKUP($A2193,'Hospitalisation Details'!$A$1:$U$2344,14,FALSE)</f>
        <v>tier - 2</v>
      </c>
      <c r="O2193" s="9" t="str">
        <f>VLOOKUP($A2193,'Hospitalisation Details'!$A$1:$U$2344,15,FALSE)</f>
        <v>tier - 3</v>
      </c>
      <c r="P2193" s="9" t="str">
        <f>VLOOKUP($A2193,'Hospitalisation Details'!$A$1:$U$2344,16,FALSE)</f>
        <v>R1018</v>
      </c>
      <c r="Q2193" s="9">
        <f>VLOOKUP($A2193,'Hospitalisation Details'!$A$1:$U$2344,20,FALSE)</f>
        <v>18</v>
      </c>
    </row>
    <row r="2194" spans="1:17" ht="15.75" x14ac:dyDescent="0.25">
      <c r="A2194" s="10" t="s">
        <v>167</v>
      </c>
      <c r="B2194" s="7" t="str">
        <f>VLOOKUP($A2194,'Customer Names'!$A$1:$E$2336,4,FALSE)</f>
        <v xml:space="preserve">  Kevin J</v>
      </c>
      <c r="C2194" s="7">
        <f>VLOOKUP($A2194,'Medical Examinations'!$A$1:$P$2336,2,FALSE)</f>
        <v>22.99</v>
      </c>
      <c r="D2194" s="7">
        <f>VLOOKUP($A2194,'Medical Examinations'!$A$1:$P$2336,3,FALSE)</f>
        <v>5.0599999999999996</v>
      </c>
      <c r="E2194" s="7" t="str">
        <f>VLOOKUP($A2194,'Medical Examinations'!$A$1:$P$2336,13,FALSE)</f>
        <v>No</v>
      </c>
      <c r="F2194" s="7" t="str">
        <f>VLOOKUP($A2194,'Medical Examinations'!$A$1:$P$2336,5,FALSE)</f>
        <v>yes</v>
      </c>
      <c r="G2194" s="7" t="str">
        <f>VLOOKUP($A2194,'Medical Examinations'!$A$1:$P$2336,6,FALSE)</f>
        <v>No</v>
      </c>
      <c r="H2194" s="7">
        <f>VLOOKUP($A2194,'Medical Examinations'!$A$1:$P$2336,12,FALSE)</f>
        <v>1</v>
      </c>
      <c r="I2194" s="7" t="str">
        <f>VLOOKUP($A2194,'Medical Examinations'!$A$1:$P$2336,14,FALSE)</f>
        <v>No</v>
      </c>
      <c r="J2194" s="7" t="str">
        <f>VLOOKUP($A2194,'Medical Examinations'!$A$1:$P$2336,15,FALSE)</f>
        <v>Normal weight</v>
      </c>
      <c r="K2194" s="7" t="str">
        <f>VLOOKUP($A2194,'Medical Examinations'!$A$1:$P$2336,16,FALSE)</f>
        <v>Normal</v>
      </c>
      <c r="L2194" s="12">
        <f>VLOOKUP($A2194,'Hospitalisation Details'!$A$1:$U$2344,18,FALSE)</f>
        <v>38298</v>
      </c>
      <c r="M2194" s="21">
        <f>VLOOKUP($A2194,'Hospitalisation Details'!$A$1:$U$2344,21,FALSE)</f>
        <v>1704.57</v>
      </c>
      <c r="N2194" s="9" t="str">
        <f>VLOOKUP($A2194,'Hospitalisation Details'!$A$1:$U$2344,14,FALSE)</f>
        <v>tier - 2</v>
      </c>
      <c r="O2194" s="9" t="str">
        <f>VLOOKUP($A2194,'Hospitalisation Details'!$A$1:$U$2344,15,FALSE)</f>
        <v>tier - 1</v>
      </c>
      <c r="P2194" s="9" t="str">
        <f>VLOOKUP($A2194,'Hospitalisation Details'!$A$1:$U$2344,16,FALSE)</f>
        <v>R1016</v>
      </c>
      <c r="Q2194" s="9">
        <f>VLOOKUP($A2194,'Hospitalisation Details'!$A$1:$U$2344,20,FALSE)</f>
        <v>18</v>
      </c>
    </row>
    <row r="2195" spans="1:17" ht="15.75" x14ac:dyDescent="0.25">
      <c r="A2195" s="10" t="s">
        <v>165</v>
      </c>
      <c r="B2195" s="7" t="str">
        <f>VLOOKUP($A2195,'Customer Names'!$A$1:$E$2336,4,FALSE)</f>
        <v xml:space="preserve">  Kirby W</v>
      </c>
      <c r="C2195" s="7">
        <f>VLOOKUP($A2195,'Medical Examinations'!$A$1:$P$2336,2,FALSE)</f>
        <v>21.47</v>
      </c>
      <c r="D2195" s="7">
        <f>VLOOKUP($A2195,'Medical Examinations'!$A$1:$P$2336,3,FALSE)</f>
        <v>4.6900000000000004</v>
      </c>
      <c r="E2195" s="7" t="str">
        <f>VLOOKUP($A2195,'Medical Examinations'!$A$1:$P$2336,13,FALSE)</f>
        <v>No</v>
      </c>
      <c r="F2195" s="7" t="str">
        <f>VLOOKUP($A2195,'Medical Examinations'!$A$1:$P$2336,5,FALSE)</f>
        <v>yes</v>
      </c>
      <c r="G2195" s="7" t="str">
        <f>VLOOKUP($A2195,'Medical Examinations'!$A$1:$P$2336,6,FALSE)</f>
        <v>No</v>
      </c>
      <c r="H2195" s="7">
        <f>VLOOKUP($A2195,'Medical Examinations'!$A$1:$P$2336,12,FALSE)</f>
        <v>1</v>
      </c>
      <c r="I2195" s="7" t="str">
        <f>VLOOKUP($A2195,'Medical Examinations'!$A$1:$P$2336,14,FALSE)</f>
        <v>No</v>
      </c>
      <c r="J2195" s="7" t="str">
        <f>VLOOKUP($A2195,'Medical Examinations'!$A$1:$P$2336,15,FALSE)</f>
        <v>Normal weight</v>
      </c>
      <c r="K2195" s="7" t="str">
        <f>VLOOKUP($A2195,'Medical Examinations'!$A$1:$P$2336,16,FALSE)</f>
        <v>Normal</v>
      </c>
      <c r="L2195" s="12">
        <f>VLOOKUP($A2195,'Hospitalisation Details'!$A$1:$U$2344,18,FALSE)</f>
        <v>38331</v>
      </c>
      <c r="M2195" s="21">
        <f>VLOOKUP($A2195,'Hospitalisation Details'!$A$1:$U$2344,21,FALSE)</f>
        <v>1702.46</v>
      </c>
      <c r="N2195" s="9" t="str">
        <f>VLOOKUP($A2195,'Hospitalisation Details'!$A$1:$U$2344,14,FALSE)</f>
        <v>tier - 2</v>
      </c>
      <c r="O2195" s="9" t="str">
        <f>VLOOKUP($A2195,'Hospitalisation Details'!$A$1:$U$2344,15,FALSE)</f>
        <v>tier - 3</v>
      </c>
      <c r="P2195" s="9" t="str">
        <f>VLOOKUP($A2195,'Hospitalisation Details'!$A$1:$U$2344,16,FALSE)</f>
        <v>R1019</v>
      </c>
      <c r="Q2195" s="9">
        <f>VLOOKUP($A2195,'Hospitalisation Details'!$A$1:$U$2344,20,FALSE)</f>
        <v>18</v>
      </c>
    </row>
    <row r="2196" spans="1:17" ht="15.75" x14ac:dyDescent="0.25">
      <c r="A2196" s="10" t="s">
        <v>163</v>
      </c>
      <c r="B2196" s="7" t="str">
        <f>VLOOKUP($A2196,'Customer Names'!$A$1:$E$2336,4,FALSE)</f>
        <v xml:space="preserve">  J A</v>
      </c>
      <c r="C2196" s="7">
        <f>VLOOKUP($A2196,'Medical Examinations'!$A$1:$P$2336,2,FALSE)</f>
        <v>15.96</v>
      </c>
      <c r="D2196" s="7">
        <f>VLOOKUP($A2196,'Medical Examinations'!$A$1:$P$2336,3,FALSE)</f>
        <v>5.44</v>
      </c>
      <c r="E2196" s="7" t="str">
        <f>VLOOKUP($A2196,'Medical Examinations'!$A$1:$P$2336,13,FALSE)</f>
        <v>No</v>
      </c>
      <c r="F2196" s="7" t="str">
        <f>VLOOKUP($A2196,'Medical Examinations'!$A$1:$P$2336,5,FALSE)</f>
        <v>yes</v>
      </c>
      <c r="G2196" s="7" t="str">
        <f>VLOOKUP($A2196,'Medical Examinations'!$A$1:$P$2336,6,FALSE)</f>
        <v>No</v>
      </c>
      <c r="H2196" s="7">
        <f>VLOOKUP($A2196,'Medical Examinations'!$A$1:$P$2336,12,FALSE)</f>
        <v>1</v>
      </c>
      <c r="I2196" s="7" t="str">
        <f>VLOOKUP($A2196,'Medical Examinations'!$A$1:$P$2336,14,FALSE)</f>
        <v>No</v>
      </c>
      <c r="J2196" s="7" t="str">
        <f>VLOOKUP($A2196,'Medical Examinations'!$A$1:$P$2336,15,FALSE)</f>
        <v>Underweight</v>
      </c>
      <c r="K2196" s="7" t="str">
        <f>VLOOKUP($A2196,'Medical Examinations'!$A$1:$P$2336,16,FALSE)</f>
        <v>Normal</v>
      </c>
      <c r="L2196" s="12">
        <f>VLOOKUP($A2196,'Hospitalisation Details'!$A$1:$U$2344,18,FALSE)</f>
        <v>38308</v>
      </c>
      <c r="M2196" s="21">
        <f>VLOOKUP($A2196,'Hospitalisation Details'!$A$1:$U$2344,21,FALSE)</f>
        <v>1694.8</v>
      </c>
      <c r="N2196" s="9" t="str">
        <f>VLOOKUP($A2196,'Hospitalisation Details'!$A$1:$U$2344,14,FALSE)</f>
        <v>tier - 2</v>
      </c>
      <c r="O2196" s="9" t="str">
        <f>VLOOKUP($A2196,'Hospitalisation Details'!$A$1:$U$2344,15,FALSE)</f>
        <v>tier - 2</v>
      </c>
      <c r="P2196" s="9" t="str">
        <f>VLOOKUP($A2196,'Hospitalisation Details'!$A$1:$U$2344,16,FALSE)</f>
        <v>R1015</v>
      </c>
      <c r="Q2196" s="9">
        <f>VLOOKUP($A2196,'Hospitalisation Details'!$A$1:$U$2344,20,FALSE)</f>
        <v>18</v>
      </c>
    </row>
    <row r="2197" spans="1:17" ht="15.75" x14ac:dyDescent="0.25">
      <c r="A2197" s="10" t="s">
        <v>162</v>
      </c>
      <c r="B2197" s="7" t="str">
        <f>VLOOKUP($A2197,'Customer Names'!$A$1:$E$2336,4,FALSE)</f>
        <v xml:space="preserve">  Dustin G</v>
      </c>
      <c r="C2197" s="7">
        <f>VLOOKUP($A2197,'Medical Examinations'!$A$1:$P$2336,2,FALSE)</f>
        <v>39.5</v>
      </c>
      <c r="D2197" s="7">
        <f>VLOOKUP($A2197,'Medical Examinations'!$A$1:$P$2336,3,FALSE)</f>
        <v>5.05</v>
      </c>
      <c r="E2197" s="7" t="str">
        <f>VLOOKUP($A2197,'Medical Examinations'!$A$1:$P$2336,13,FALSE)</f>
        <v>No</v>
      </c>
      <c r="F2197" s="7" t="str">
        <f>VLOOKUP($A2197,'Medical Examinations'!$A$1:$P$2336,5,FALSE)</f>
        <v>yes</v>
      </c>
      <c r="G2197" s="7" t="str">
        <f>VLOOKUP($A2197,'Medical Examinations'!$A$1:$P$2336,6,FALSE)</f>
        <v>No</v>
      </c>
      <c r="H2197" s="7">
        <f>VLOOKUP($A2197,'Medical Examinations'!$A$1:$P$2336,12,FALSE)</f>
        <v>1</v>
      </c>
      <c r="I2197" s="7" t="str">
        <f>VLOOKUP($A2197,'Medical Examinations'!$A$1:$P$2336,14,FALSE)</f>
        <v>No</v>
      </c>
      <c r="J2197" s="7" t="str">
        <f>VLOOKUP($A2197,'Medical Examinations'!$A$1:$P$2336,15,FALSE)</f>
        <v>Obesity</v>
      </c>
      <c r="K2197" s="7" t="str">
        <f>VLOOKUP($A2197,'Medical Examinations'!$A$1:$P$2336,16,FALSE)</f>
        <v>Normal</v>
      </c>
      <c r="L2197" s="12">
        <f>VLOOKUP($A2197,'Hospitalisation Details'!$A$1:$U$2344,18,FALSE)</f>
        <v>36820</v>
      </c>
      <c r="M2197" s="21">
        <f>VLOOKUP($A2197,'Hospitalisation Details'!$A$1:$U$2344,21,FALSE)</f>
        <v>1682.6</v>
      </c>
      <c r="N2197" s="9" t="str">
        <f>VLOOKUP($A2197,'Hospitalisation Details'!$A$1:$U$2344,14,FALSE)</f>
        <v>tier - 2</v>
      </c>
      <c r="O2197" s="9" t="str">
        <f>VLOOKUP($A2197,'Hospitalisation Details'!$A$1:$U$2344,15,FALSE)</f>
        <v>tier - 2</v>
      </c>
      <c r="P2197" s="9" t="str">
        <f>VLOOKUP($A2197,'Hospitalisation Details'!$A$1:$U$2344,16,FALSE)</f>
        <v>R1011</v>
      </c>
      <c r="Q2197" s="9">
        <f>VLOOKUP($A2197,'Hospitalisation Details'!$A$1:$U$2344,20,FALSE)</f>
        <v>22</v>
      </c>
    </row>
    <row r="2198" spans="1:17" ht="15.75" x14ac:dyDescent="0.25">
      <c r="A2198" s="10" t="s">
        <v>161</v>
      </c>
      <c r="B2198" s="7" t="str">
        <f>VLOOKUP($A2198,'Customer Names'!$A$1:$E$2336,4,FALSE)</f>
        <v xml:space="preserve">  Anthony G</v>
      </c>
      <c r="C2198" s="7">
        <f>VLOOKUP($A2198,'Medical Examinations'!$A$1:$P$2336,2,FALSE)</f>
        <v>33.770000000000003</v>
      </c>
      <c r="D2198" s="7">
        <f>VLOOKUP($A2198,'Medical Examinations'!$A$1:$P$2336,3,FALSE)</f>
        <v>6</v>
      </c>
      <c r="E2198" s="7" t="str">
        <f>VLOOKUP($A2198,'Medical Examinations'!$A$1:$P$2336,13,FALSE)</f>
        <v>No</v>
      </c>
      <c r="F2198" s="7" t="str">
        <f>VLOOKUP($A2198,'Medical Examinations'!$A$1:$P$2336,5,FALSE)</f>
        <v>yes</v>
      </c>
      <c r="G2198" s="7" t="str">
        <f>VLOOKUP($A2198,'Medical Examinations'!$A$1:$P$2336,6,FALSE)</f>
        <v>No</v>
      </c>
      <c r="H2198" s="7">
        <f>VLOOKUP($A2198,'Medical Examinations'!$A$1:$P$2336,12,FALSE)</f>
        <v>1</v>
      </c>
      <c r="I2198" s="7" t="str">
        <f>VLOOKUP($A2198,'Medical Examinations'!$A$1:$P$2336,14,FALSE)</f>
        <v>No</v>
      </c>
      <c r="J2198" s="7" t="str">
        <f>VLOOKUP($A2198,'Medical Examinations'!$A$1:$P$2336,15,FALSE)</f>
        <v>Obesity</v>
      </c>
      <c r="K2198" s="7" t="str">
        <f>VLOOKUP($A2198,'Medical Examinations'!$A$1:$P$2336,16,FALSE)</f>
        <v>Prediabetes</v>
      </c>
      <c r="L2198" s="12">
        <f>VLOOKUP($A2198,'Hospitalisation Details'!$A$1:$U$2344,18,FALSE)</f>
        <v>36687</v>
      </c>
      <c r="M2198" s="21">
        <f>VLOOKUP($A2198,'Hospitalisation Details'!$A$1:$U$2344,21,FALSE)</f>
        <v>1674.63</v>
      </c>
      <c r="N2198" s="9" t="str">
        <f>VLOOKUP($A2198,'Hospitalisation Details'!$A$1:$U$2344,14,FALSE)</f>
        <v>tier - 2</v>
      </c>
      <c r="O2198" s="9" t="str">
        <f>VLOOKUP($A2198,'Hospitalisation Details'!$A$1:$U$2344,15,FALSE)</f>
        <v>tier - 2</v>
      </c>
      <c r="P2198" s="9" t="str">
        <f>VLOOKUP($A2198,'Hospitalisation Details'!$A$1:$U$2344,16,FALSE)</f>
        <v>R1013</v>
      </c>
      <c r="Q2198" s="9">
        <f>VLOOKUP($A2198,'Hospitalisation Details'!$A$1:$U$2344,20,FALSE)</f>
        <v>22</v>
      </c>
    </row>
    <row r="2199" spans="1:17" ht="15.75" x14ac:dyDescent="0.25">
      <c r="A2199" s="10" t="s">
        <v>160</v>
      </c>
      <c r="B2199" s="7" t="str">
        <f>VLOOKUP($A2199,'Customer Names'!$A$1:$E$2336,4,FALSE)</f>
        <v xml:space="preserve">  Ryan</v>
      </c>
      <c r="C2199" s="7">
        <f>VLOOKUP($A2199,'Medical Examinations'!$A$1:$P$2336,2,FALSE)</f>
        <v>26.84</v>
      </c>
      <c r="D2199" s="7">
        <f>VLOOKUP($A2199,'Medical Examinations'!$A$1:$P$2336,3,FALSE)</f>
        <v>5.99</v>
      </c>
      <c r="E2199" s="7" t="str">
        <f>VLOOKUP($A2199,'Medical Examinations'!$A$1:$P$2336,13,FALSE)</f>
        <v>Yes</v>
      </c>
      <c r="F2199" s="7" t="str">
        <f>VLOOKUP($A2199,'Medical Examinations'!$A$1:$P$2336,5,FALSE)</f>
        <v>yes</v>
      </c>
      <c r="G2199" s="7" t="str">
        <f>VLOOKUP($A2199,'Medical Examinations'!$A$1:$P$2336,6,FALSE)</f>
        <v>No</v>
      </c>
      <c r="H2199" s="7">
        <f>VLOOKUP($A2199,'Medical Examinations'!$A$1:$P$2336,12,FALSE)</f>
        <v>1</v>
      </c>
      <c r="I2199" s="7" t="str">
        <f>VLOOKUP($A2199,'Medical Examinations'!$A$1:$P$2336,14,FALSE)</f>
        <v>No</v>
      </c>
      <c r="J2199" s="7" t="str">
        <f>VLOOKUP($A2199,'Medical Examinations'!$A$1:$P$2336,15,FALSE)</f>
        <v>Over weight</v>
      </c>
      <c r="K2199" s="7" t="str">
        <f>VLOOKUP($A2199,'Medical Examinations'!$A$1:$P$2336,16,FALSE)</f>
        <v>Prediabetes</v>
      </c>
      <c r="L2199" s="12">
        <f>VLOOKUP($A2199,'Hospitalisation Details'!$A$1:$U$2344,18,FALSE)</f>
        <v>36822</v>
      </c>
      <c r="M2199" s="21">
        <f>VLOOKUP($A2199,'Hospitalisation Details'!$A$1:$U$2344,21,FALSE)</f>
        <v>1665</v>
      </c>
      <c r="N2199" s="9" t="str">
        <f>VLOOKUP($A2199,'Hospitalisation Details'!$A$1:$U$2344,14,FALSE)</f>
        <v>tier - 2</v>
      </c>
      <c r="O2199" s="9" t="str">
        <f>VLOOKUP($A2199,'Hospitalisation Details'!$A$1:$U$2344,15,FALSE)</f>
        <v>tier - 2</v>
      </c>
      <c r="P2199" s="9" t="str">
        <f>VLOOKUP($A2199,'Hospitalisation Details'!$A$1:$U$2344,16,FALSE)</f>
        <v>R1013</v>
      </c>
      <c r="Q2199" s="9">
        <f>VLOOKUP($A2199,'Hospitalisation Details'!$A$1:$U$2344,20,FALSE)</f>
        <v>22</v>
      </c>
    </row>
    <row r="2200" spans="1:17" ht="15.75" x14ac:dyDescent="0.25">
      <c r="A2200" s="10" t="s">
        <v>159</v>
      </c>
      <c r="B2200" s="7" t="str">
        <f>VLOOKUP($A2200,'Customer Names'!$A$1:$E$2336,4,FALSE)</f>
        <v xml:space="preserve">  Eric N</v>
      </c>
      <c r="C2200" s="7">
        <f>VLOOKUP($A2200,'Medical Examinations'!$A$1:$P$2336,2,FALSE)</f>
        <v>35.53</v>
      </c>
      <c r="D2200" s="7">
        <f>VLOOKUP($A2200,'Medical Examinations'!$A$1:$P$2336,3,FALSE)</f>
        <v>4.3600000000000003</v>
      </c>
      <c r="E2200" s="7" t="str">
        <f>VLOOKUP($A2200,'Medical Examinations'!$A$1:$P$2336,13,FALSE)</f>
        <v>No</v>
      </c>
      <c r="F2200" s="7" t="str">
        <f>VLOOKUP($A2200,'Medical Examinations'!$A$1:$P$2336,5,FALSE)</f>
        <v>No</v>
      </c>
      <c r="G2200" s="7" t="str">
        <f>VLOOKUP($A2200,'Medical Examinations'!$A$1:$P$2336,6,FALSE)</f>
        <v>Yes</v>
      </c>
      <c r="H2200" s="7">
        <f>VLOOKUP($A2200,'Medical Examinations'!$A$1:$P$2336,12,FALSE)</f>
        <v>1</v>
      </c>
      <c r="I2200" s="7" t="str">
        <f>VLOOKUP($A2200,'Medical Examinations'!$A$1:$P$2336,14,FALSE)</f>
        <v>No</v>
      </c>
      <c r="J2200" s="7" t="str">
        <f>VLOOKUP($A2200,'Medical Examinations'!$A$1:$P$2336,15,FALSE)</f>
        <v>Obesity</v>
      </c>
      <c r="K2200" s="7" t="str">
        <f>VLOOKUP($A2200,'Medical Examinations'!$A$1:$P$2336,16,FALSE)</f>
        <v>Normal</v>
      </c>
      <c r="L2200" s="12">
        <f>VLOOKUP($A2200,'Hospitalisation Details'!$A$1:$U$2344,18,FALSE)</f>
        <v>37985</v>
      </c>
      <c r="M2200" s="21">
        <f>VLOOKUP($A2200,'Hospitalisation Details'!$A$1:$U$2344,21,FALSE)</f>
        <v>1646.43</v>
      </c>
      <c r="N2200" s="9" t="str">
        <f>VLOOKUP($A2200,'Hospitalisation Details'!$A$1:$U$2344,14,FALSE)</f>
        <v>tier - 2</v>
      </c>
      <c r="O2200" s="9" t="str">
        <f>VLOOKUP($A2200,'Hospitalisation Details'!$A$1:$U$2344,15,FALSE)</f>
        <v>tier - 1</v>
      </c>
      <c r="P2200" s="9" t="str">
        <f>VLOOKUP($A2200,'Hospitalisation Details'!$A$1:$U$2344,16,FALSE)</f>
        <v>R1012</v>
      </c>
      <c r="Q2200" s="9">
        <f>VLOOKUP($A2200,'Hospitalisation Details'!$A$1:$U$2344,20,FALSE)</f>
        <v>19</v>
      </c>
    </row>
    <row r="2201" spans="1:17" ht="15.75" x14ac:dyDescent="0.25">
      <c r="A2201" s="10" t="s">
        <v>158</v>
      </c>
      <c r="B2201" s="7" t="str">
        <f>VLOOKUP($A2201,'Customer Names'!$A$1:$E$2336,4,FALSE)</f>
        <v xml:space="preserve">  Connor</v>
      </c>
      <c r="C2201" s="7">
        <f>VLOOKUP($A2201,'Medical Examinations'!$A$1:$P$2336,2,FALSE)</f>
        <v>30.59</v>
      </c>
      <c r="D2201" s="7">
        <f>VLOOKUP($A2201,'Medical Examinations'!$A$1:$P$2336,3,FALSE)</f>
        <v>4.41</v>
      </c>
      <c r="E2201" s="7" t="str">
        <f>VLOOKUP($A2201,'Medical Examinations'!$A$1:$P$2336,13,FALSE)</f>
        <v>No</v>
      </c>
      <c r="F2201" s="7" t="str">
        <f>VLOOKUP($A2201,'Medical Examinations'!$A$1:$P$2336,5,FALSE)</f>
        <v>No</v>
      </c>
      <c r="G2201" s="7" t="str">
        <f>VLOOKUP($A2201,'Medical Examinations'!$A$1:$P$2336,6,FALSE)</f>
        <v>Yes</v>
      </c>
      <c r="H2201" s="7">
        <f>VLOOKUP($A2201,'Medical Examinations'!$A$1:$P$2336,12,FALSE)</f>
        <v>1</v>
      </c>
      <c r="I2201" s="7" t="str">
        <f>VLOOKUP($A2201,'Medical Examinations'!$A$1:$P$2336,14,FALSE)</f>
        <v>No</v>
      </c>
      <c r="J2201" s="7" t="str">
        <f>VLOOKUP($A2201,'Medical Examinations'!$A$1:$P$2336,15,FALSE)</f>
        <v>Obesity</v>
      </c>
      <c r="K2201" s="7" t="str">
        <f>VLOOKUP($A2201,'Medical Examinations'!$A$1:$P$2336,16,FALSE)</f>
        <v>Normal</v>
      </c>
      <c r="L2201" s="12">
        <f>VLOOKUP($A2201,'Hospitalisation Details'!$A$1:$U$2344,18,FALSE)</f>
        <v>37854</v>
      </c>
      <c r="M2201" s="21">
        <f>VLOOKUP($A2201,'Hospitalisation Details'!$A$1:$U$2344,21,FALSE)</f>
        <v>1639.56</v>
      </c>
      <c r="N2201" s="9" t="str">
        <f>VLOOKUP($A2201,'Hospitalisation Details'!$A$1:$U$2344,14,FALSE)</f>
        <v>tier - 2</v>
      </c>
      <c r="O2201" s="9" t="str">
        <f>VLOOKUP($A2201,'Hospitalisation Details'!$A$1:$U$2344,15,FALSE)</f>
        <v>tier - 2</v>
      </c>
      <c r="P2201" s="9" t="str">
        <f>VLOOKUP($A2201,'Hospitalisation Details'!$A$1:$U$2344,16,FALSE)</f>
        <v>R1012</v>
      </c>
      <c r="Q2201" s="9">
        <f>VLOOKUP($A2201,'Hospitalisation Details'!$A$1:$U$2344,20,FALSE)</f>
        <v>19</v>
      </c>
    </row>
    <row r="2202" spans="1:17" ht="15.75" x14ac:dyDescent="0.25">
      <c r="A2202" s="10" t="s">
        <v>157</v>
      </c>
      <c r="B2202" s="7" t="str">
        <f>VLOOKUP($A2202,'Customer Names'!$A$1:$E$2336,4,FALSE)</f>
        <v xml:space="preserve">  Patrick H</v>
      </c>
      <c r="C2202" s="7">
        <f>VLOOKUP($A2202,'Medical Examinations'!$A$1:$P$2336,2,FALSE)</f>
        <v>30.59</v>
      </c>
      <c r="D2202" s="7">
        <f>VLOOKUP($A2202,'Medical Examinations'!$A$1:$P$2336,3,FALSE)</f>
        <v>4.17</v>
      </c>
      <c r="E2202" s="7" t="str">
        <f>VLOOKUP($A2202,'Medical Examinations'!$A$1:$P$2336,13,FALSE)</f>
        <v>No</v>
      </c>
      <c r="F2202" s="7" t="str">
        <f>VLOOKUP($A2202,'Medical Examinations'!$A$1:$P$2336,5,FALSE)</f>
        <v>No</v>
      </c>
      <c r="G2202" s="7" t="str">
        <f>VLOOKUP($A2202,'Medical Examinations'!$A$1:$P$2336,6,FALSE)</f>
        <v>Yes</v>
      </c>
      <c r="H2202" s="7">
        <f>VLOOKUP($A2202,'Medical Examinations'!$A$1:$P$2336,12,FALSE)</f>
        <v>1</v>
      </c>
      <c r="I2202" s="7" t="str">
        <f>VLOOKUP($A2202,'Medical Examinations'!$A$1:$P$2336,14,FALSE)</f>
        <v>No</v>
      </c>
      <c r="J2202" s="7" t="str">
        <f>VLOOKUP($A2202,'Medical Examinations'!$A$1:$P$2336,15,FALSE)</f>
        <v>Obesity</v>
      </c>
      <c r="K2202" s="7" t="str">
        <f>VLOOKUP($A2202,'Medical Examinations'!$A$1:$P$2336,16,FALSE)</f>
        <v>Normal</v>
      </c>
      <c r="L2202" s="12">
        <f>VLOOKUP($A2202,'Hospitalisation Details'!$A$1:$U$2344,18,FALSE)</f>
        <v>37880</v>
      </c>
      <c r="M2202" s="21">
        <f>VLOOKUP($A2202,'Hospitalisation Details'!$A$1:$U$2344,21,FALSE)</f>
        <v>1639.56</v>
      </c>
      <c r="N2202" s="9" t="str">
        <f>VLOOKUP($A2202,'Hospitalisation Details'!$A$1:$U$2344,14,FALSE)</f>
        <v>tier - 2</v>
      </c>
      <c r="O2202" s="9" t="str">
        <f>VLOOKUP($A2202,'Hospitalisation Details'!$A$1:$U$2344,15,FALSE)</f>
        <v>tier - 2</v>
      </c>
      <c r="P2202" s="9" t="str">
        <f>VLOOKUP($A2202,'Hospitalisation Details'!$A$1:$U$2344,16,FALSE)</f>
        <v>R1012</v>
      </c>
      <c r="Q2202" s="9">
        <f>VLOOKUP($A2202,'Hospitalisation Details'!$A$1:$U$2344,20,FALSE)</f>
        <v>19</v>
      </c>
    </row>
    <row r="2203" spans="1:17" ht="15.75" x14ac:dyDescent="0.25">
      <c r="A2203" s="10" t="s">
        <v>156</v>
      </c>
      <c r="B2203" s="7" t="str">
        <f>VLOOKUP($A2203,'Customer Names'!$A$1:$E$2336,4,FALSE)</f>
        <v xml:space="preserve">  Tyler</v>
      </c>
      <c r="C2203" s="7">
        <f>VLOOKUP($A2203,'Medical Examinations'!$A$1:$P$2336,2,FALSE)</f>
        <v>27.835000000000001</v>
      </c>
      <c r="D2203" s="7">
        <f>VLOOKUP($A2203,'Medical Examinations'!$A$1:$P$2336,3,FALSE)</f>
        <v>4.4400000000000004</v>
      </c>
      <c r="E2203" s="7" t="str">
        <f>VLOOKUP($A2203,'Medical Examinations'!$A$1:$P$2336,13,FALSE)</f>
        <v>No</v>
      </c>
      <c r="F2203" s="7" t="str">
        <f>VLOOKUP($A2203,'Medical Examinations'!$A$1:$P$2336,5,FALSE)</f>
        <v>No</v>
      </c>
      <c r="G2203" s="7" t="str">
        <f>VLOOKUP($A2203,'Medical Examinations'!$A$1:$P$2336,6,FALSE)</f>
        <v>Yes</v>
      </c>
      <c r="H2203" s="7">
        <f>VLOOKUP($A2203,'Medical Examinations'!$A$1:$P$2336,12,FALSE)</f>
        <v>1</v>
      </c>
      <c r="I2203" s="7" t="str">
        <f>VLOOKUP($A2203,'Medical Examinations'!$A$1:$P$2336,14,FALSE)</f>
        <v>No</v>
      </c>
      <c r="J2203" s="7" t="str">
        <f>VLOOKUP($A2203,'Medical Examinations'!$A$1:$P$2336,15,FALSE)</f>
        <v>Over weight</v>
      </c>
      <c r="K2203" s="7" t="str">
        <f>VLOOKUP($A2203,'Medical Examinations'!$A$1:$P$2336,16,FALSE)</f>
        <v>Normal</v>
      </c>
      <c r="L2203" s="12">
        <f>VLOOKUP($A2203,'Hospitalisation Details'!$A$1:$U$2344,18,FALSE)</f>
        <v>37985</v>
      </c>
      <c r="M2203" s="21">
        <f>VLOOKUP($A2203,'Hospitalisation Details'!$A$1:$U$2344,21,FALSE)</f>
        <v>1635.73</v>
      </c>
      <c r="N2203" s="9" t="str">
        <f>VLOOKUP($A2203,'Hospitalisation Details'!$A$1:$U$2344,14,FALSE)</f>
        <v>tier - 2</v>
      </c>
      <c r="O2203" s="9" t="str">
        <f>VLOOKUP($A2203,'Hospitalisation Details'!$A$1:$U$2344,15,FALSE)</f>
        <v>tier - 3</v>
      </c>
      <c r="P2203" s="9" t="str">
        <f>VLOOKUP($A2203,'Hospitalisation Details'!$A$1:$U$2344,16,FALSE)</f>
        <v>R1012</v>
      </c>
      <c r="Q2203" s="9">
        <f>VLOOKUP($A2203,'Hospitalisation Details'!$A$1:$U$2344,20,FALSE)</f>
        <v>19</v>
      </c>
    </row>
    <row r="2204" spans="1:17" ht="15.75" x14ac:dyDescent="0.25">
      <c r="A2204" s="10" t="s">
        <v>155</v>
      </c>
      <c r="B2204" s="7" t="str">
        <f>VLOOKUP($A2204,'Customer Names'!$A$1:$E$2336,4,FALSE)</f>
        <v xml:space="preserve">  Deborah L</v>
      </c>
      <c r="C2204" s="7">
        <f>VLOOKUP($A2204,'Medical Examinations'!$A$1:$P$2336,2,FALSE)</f>
        <v>40.26</v>
      </c>
      <c r="D2204" s="7">
        <f>VLOOKUP($A2204,'Medical Examinations'!$A$1:$P$2336,3,FALSE)</f>
        <v>5.52</v>
      </c>
      <c r="E2204" s="7" t="str">
        <f>VLOOKUP($A2204,'Medical Examinations'!$A$1:$P$2336,13,FALSE)</f>
        <v>No</v>
      </c>
      <c r="F2204" s="7" t="str">
        <f>VLOOKUP($A2204,'Medical Examinations'!$A$1:$P$2336,5,FALSE)</f>
        <v>yes</v>
      </c>
      <c r="G2204" s="7" t="str">
        <f>VLOOKUP($A2204,'Medical Examinations'!$A$1:$P$2336,6,FALSE)</f>
        <v>No</v>
      </c>
      <c r="H2204" s="7">
        <f>VLOOKUP($A2204,'Medical Examinations'!$A$1:$P$2336,12,FALSE)</f>
        <v>1</v>
      </c>
      <c r="I2204" s="7" t="str">
        <f>VLOOKUP($A2204,'Medical Examinations'!$A$1:$P$2336,14,FALSE)</f>
        <v>No</v>
      </c>
      <c r="J2204" s="7" t="str">
        <f>VLOOKUP($A2204,'Medical Examinations'!$A$1:$P$2336,15,FALSE)</f>
        <v>Obesity</v>
      </c>
      <c r="K2204" s="7" t="str">
        <f>VLOOKUP($A2204,'Medical Examinations'!$A$1:$P$2336,16,FALSE)</f>
        <v>Normal</v>
      </c>
      <c r="L2204" s="12">
        <f>VLOOKUP($A2204,'Hospitalisation Details'!$A$1:$U$2344,18,FALSE)</f>
        <v>38151</v>
      </c>
      <c r="M2204" s="21">
        <f>VLOOKUP($A2204,'Hospitalisation Details'!$A$1:$U$2344,21,FALSE)</f>
        <v>1634.57</v>
      </c>
      <c r="N2204" s="9" t="str">
        <f>VLOOKUP($A2204,'Hospitalisation Details'!$A$1:$U$2344,14,FALSE)</f>
        <v>tier - 2</v>
      </c>
      <c r="O2204" s="9" t="str">
        <f>VLOOKUP($A2204,'Hospitalisation Details'!$A$1:$U$2344,15,FALSE)</f>
        <v>tier - 2</v>
      </c>
      <c r="P2204" s="9" t="str">
        <f>VLOOKUP($A2204,'Hospitalisation Details'!$A$1:$U$2344,16,FALSE)</f>
        <v>R1013</v>
      </c>
      <c r="Q2204" s="9">
        <f>VLOOKUP($A2204,'Hospitalisation Details'!$A$1:$U$2344,20,FALSE)</f>
        <v>18</v>
      </c>
    </row>
    <row r="2205" spans="1:17" ht="15.75" x14ac:dyDescent="0.25">
      <c r="A2205" s="10" t="s">
        <v>154</v>
      </c>
      <c r="B2205" s="7" t="str">
        <f>VLOOKUP($A2205,'Customer Names'!$A$1:$E$2336,4,FALSE)</f>
        <v xml:space="preserve">  Andrea K</v>
      </c>
      <c r="C2205" s="7">
        <f>VLOOKUP($A2205,'Medical Examinations'!$A$1:$P$2336,2,FALSE)</f>
        <v>39.82</v>
      </c>
      <c r="D2205" s="7">
        <f>VLOOKUP($A2205,'Medical Examinations'!$A$1:$P$2336,3,FALSE)</f>
        <v>6.01</v>
      </c>
      <c r="E2205" s="7" t="str">
        <f>VLOOKUP($A2205,'Medical Examinations'!$A$1:$P$2336,13,FALSE)</f>
        <v>No</v>
      </c>
      <c r="F2205" s="7" t="str">
        <f>VLOOKUP($A2205,'Medical Examinations'!$A$1:$P$2336,5,FALSE)</f>
        <v>yes</v>
      </c>
      <c r="G2205" s="7" t="str">
        <f>VLOOKUP($A2205,'Medical Examinations'!$A$1:$P$2336,6,FALSE)</f>
        <v>No</v>
      </c>
      <c r="H2205" s="7">
        <f>VLOOKUP($A2205,'Medical Examinations'!$A$1:$P$2336,12,FALSE)</f>
        <v>1</v>
      </c>
      <c r="I2205" s="7" t="str">
        <f>VLOOKUP($A2205,'Medical Examinations'!$A$1:$P$2336,14,FALSE)</f>
        <v>No</v>
      </c>
      <c r="J2205" s="7" t="str">
        <f>VLOOKUP($A2205,'Medical Examinations'!$A$1:$P$2336,15,FALSE)</f>
        <v>Obesity</v>
      </c>
      <c r="K2205" s="7" t="str">
        <f>VLOOKUP($A2205,'Medical Examinations'!$A$1:$P$2336,16,FALSE)</f>
        <v>Prediabetes</v>
      </c>
      <c r="L2205" s="12">
        <f>VLOOKUP($A2205,'Hospitalisation Details'!$A$1:$U$2344,18,FALSE)</f>
        <v>38207</v>
      </c>
      <c r="M2205" s="21">
        <f>VLOOKUP($A2205,'Hospitalisation Details'!$A$1:$U$2344,21,FALSE)</f>
        <v>1633.96</v>
      </c>
      <c r="N2205" s="9" t="str">
        <f>VLOOKUP($A2205,'Hospitalisation Details'!$A$1:$U$2344,14,FALSE)</f>
        <v>tier - 2</v>
      </c>
      <c r="O2205" s="9" t="str">
        <f>VLOOKUP($A2205,'Hospitalisation Details'!$A$1:$U$2344,15,FALSE)</f>
        <v>tier - 1</v>
      </c>
      <c r="P2205" s="9" t="str">
        <f>VLOOKUP($A2205,'Hospitalisation Details'!$A$1:$U$2344,16,FALSE)</f>
        <v>R1013</v>
      </c>
      <c r="Q2205" s="9">
        <f>VLOOKUP($A2205,'Hospitalisation Details'!$A$1:$U$2344,20,FALSE)</f>
        <v>18</v>
      </c>
    </row>
    <row r="2206" spans="1:17" ht="15.75" x14ac:dyDescent="0.25">
      <c r="A2206" s="10" t="s">
        <v>153</v>
      </c>
      <c r="B2206" s="7" t="str">
        <f>VLOOKUP($A2206,'Customer Names'!$A$1:$E$2336,4,FALSE)</f>
        <v xml:space="preserve">  Elleree</v>
      </c>
      <c r="C2206" s="7">
        <f>VLOOKUP($A2206,'Medical Examinations'!$A$1:$P$2336,2,FALSE)</f>
        <v>39.159999999999997</v>
      </c>
      <c r="D2206" s="7">
        <f>VLOOKUP($A2206,'Medical Examinations'!$A$1:$P$2336,3,FALSE)</f>
        <v>5.81</v>
      </c>
      <c r="E2206" s="7" t="str">
        <f>VLOOKUP($A2206,'Medical Examinations'!$A$1:$P$2336,13,FALSE)</f>
        <v>No</v>
      </c>
      <c r="F2206" s="7" t="str">
        <f>VLOOKUP($A2206,'Medical Examinations'!$A$1:$P$2336,5,FALSE)</f>
        <v>yes</v>
      </c>
      <c r="G2206" s="7" t="str">
        <f>VLOOKUP($A2206,'Medical Examinations'!$A$1:$P$2336,6,FALSE)</f>
        <v>No</v>
      </c>
      <c r="H2206" s="7">
        <f>VLOOKUP($A2206,'Medical Examinations'!$A$1:$P$2336,12,FALSE)</f>
        <v>1</v>
      </c>
      <c r="I2206" s="7" t="str">
        <f>VLOOKUP($A2206,'Medical Examinations'!$A$1:$P$2336,14,FALSE)</f>
        <v>No</v>
      </c>
      <c r="J2206" s="7" t="str">
        <f>VLOOKUP($A2206,'Medical Examinations'!$A$1:$P$2336,15,FALSE)</f>
        <v>Obesity</v>
      </c>
      <c r="K2206" s="7" t="str">
        <f>VLOOKUP($A2206,'Medical Examinations'!$A$1:$P$2336,16,FALSE)</f>
        <v>Prediabetes</v>
      </c>
      <c r="L2206" s="12">
        <f>VLOOKUP($A2206,'Hospitalisation Details'!$A$1:$U$2344,18,FALSE)</f>
        <v>38334</v>
      </c>
      <c r="M2206" s="21">
        <f>VLOOKUP($A2206,'Hospitalisation Details'!$A$1:$U$2344,21,FALSE)</f>
        <v>1633.04</v>
      </c>
      <c r="N2206" s="9" t="str">
        <f>VLOOKUP($A2206,'Hospitalisation Details'!$A$1:$U$2344,14,FALSE)</f>
        <v>tier - 2</v>
      </c>
      <c r="O2206" s="9" t="str">
        <f>VLOOKUP($A2206,'Hospitalisation Details'!$A$1:$U$2344,15,FALSE)</f>
        <v>tier - 2</v>
      </c>
      <c r="P2206" s="9" t="str">
        <f>VLOOKUP($A2206,'Hospitalisation Details'!$A$1:$U$2344,16,FALSE)</f>
        <v>R1013</v>
      </c>
      <c r="Q2206" s="9">
        <f>VLOOKUP($A2206,'Hospitalisation Details'!$A$1:$U$2344,20,FALSE)</f>
        <v>18</v>
      </c>
    </row>
    <row r="2207" spans="1:17" ht="15.75" x14ac:dyDescent="0.25">
      <c r="A2207" s="10" t="s">
        <v>152</v>
      </c>
      <c r="B2207" s="7" t="str">
        <f>VLOOKUP($A2207,'Customer Names'!$A$1:$E$2336,4,FALSE)</f>
        <v xml:space="preserve">  Brandon J</v>
      </c>
      <c r="C2207" s="7">
        <f>VLOOKUP($A2207,'Medical Examinations'!$A$1:$P$2336,2,FALSE)</f>
        <v>25.555</v>
      </c>
      <c r="D2207" s="7">
        <f>VLOOKUP($A2207,'Medical Examinations'!$A$1:$P$2336,3,FALSE)</f>
        <v>4.37</v>
      </c>
      <c r="E2207" s="7" t="str">
        <f>VLOOKUP($A2207,'Medical Examinations'!$A$1:$P$2336,13,FALSE)</f>
        <v>No</v>
      </c>
      <c r="F2207" s="7" t="str">
        <f>VLOOKUP($A2207,'Medical Examinations'!$A$1:$P$2336,5,FALSE)</f>
        <v>No</v>
      </c>
      <c r="G2207" s="7" t="str">
        <f>VLOOKUP($A2207,'Medical Examinations'!$A$1:$P$2336,6,FALSE)</f>
        <v>Yes</v>
      </c>
      <c r="H2207" s="7">
        <f>VLOOKUP($A2207,'Medical Examinations'!$A$1:$P$2336,12,FALSE)</f>
        <v>1</v>
      </c>
      <c r="I2207" s="7" t="str">
        <f>VLOOKUP($A2207,'Medical Examinations'!$A$1:$P$2336,14,FALSE)</f>
        <v>No</v>
      </c>
      <c r="J2207" s="7" t="str">
        <f>VLOOKUP($A2207,'Medical Examinations'!$A$1:$P$2336,15,FALSE)</f>
        <v>Over weight</v>
      </c>
      <c r="K2207" s="7" t="str">
        <f>VLOOKUP($A2207,'Medical Examinations'!$A$1:$P$2336,16,FALSE)</f>
        <v>Normal</v>
      </c>
      <c r="L2207" s="12">
        <f>VLOOKUP($A2207,'Hospitalisation Details'!$A$1:$U$2344,18,FALSE)</f>
        <v>37880</v>
      </c>
      <c r="M2207" s="21">
        <f>VLOOKUP($A2207,'Hospitalisation Details'!$A$1:$U$2344,21,FALSE)</f>
        <v>1632.56</v>
      </c>
      <c r="N2207" s="9" t="str">
        <f>VLOOKUP($A2207,'Hospitalisation Details'!$A$1:$U$2344,14,FALSE)</f>
        <v>tier - 2</v>
      </c>
      <c r="O2207" s="9" t="str">
        <f>VLOOKUP($A2207,'Hospitalisation Details'!$A$1:$U$2344,15,FALSE)</f>
        <v>tier - 2</v>
      </c>
      <c r="P2207" s="9" t="str">
        <f>VLOOKUP($A2207,'Hospitalisation Details'!$A$1:$U$2344,16,FALSE)</f>
        <v>R1012</v>
      </c>
      <c r="Q2207" s="9">
        <f>VLOOKUP($A2207,'Hospitalisation Details'!$A$1:$U$2344,20,FALSE)</f>
        <v>19</v>
      </c>
    </row>
    <row r="2208" spans="1:17" ht="15.75" x14ac:dyDescent="0.25">
      <c r="A2208" s="10" t="s">
        <v>151</v>
      </c>
      <c r="B2208" s="7" t="str">
        <f>VLOOKUP($A2208,'Customer Names'!$A$1:$E$2336,4,FALSE)</f>
        <v xml:space="preserve">  Steve</v>
      </c>
      <c r="C2208" s="7">
        <f>VLOOKUP($A2208,'Medical Examinations'!$A$1:$P$2336,2,FALSE)</f>
        <v>25.175000000000001</v>
      </c>
      <c r="D2208" s="7">
        <f>VLOOKUP($A2208,'Medical Examinations'!$A$1:$P$2336,3,FALSE)</f>
        <v>5.74</v>
      </c>
      <c r="E2208" s="7" t="str">
        <f>VLOOKUP($A2208,'Medical Examinations'!$A$1:$P$2336,13,FALSE)</f>
        <v>No</v>
      </c>
      <c r="F2208" s="7" t="str">
        <f>VLOOKUP($A2208,'Medical Examinations'!$A$1:$P$2336,5,FALSE)</f>
        <v>No</v>
      </c>
      <c r="G2208" s="7" t="str">
        <f>VLOOKUP($A2208,'Medical Examinations'!$A$1:$P$2336,6,FALSE)</f>
        <v>Yes</v>
      </c>
      <c r="H2208" s="7">
        <f>VLOOKUP($A2208,'Medical Examinations'!$A$1:$P$2336,12,FALSE)</f>
        <v>1</v>
      </c>
      <c r="I2208" s="7" t="str">
        <f>VLOOKUP($A2208,'Medical Examinations'!$A$1:$P$2336,14,FALSE)</f>
        <v>No</v>
      </c>
      <c r="J2208" s="7" t="str">
        <f>VLOOKUP($A2208,'Medical Examinations'!$A$1:$P$2336,15,FALSE)</f>
        <v>Over weight</v>
      </c>
      <c r="K2208" s="7" t="str">
        <f>VLOOKUP($A2208,'Medical Examinations'!$A$1:$P$2336,16,FALSE)</f>
        <v>Prediabetes</v>
      </c>
      <c r="L2208" s="12">
        <f>VLOOKUP($A2208,'Hospitalisation Details'!$A$1:$U$2344,18,FALSE)</f>
        <v>37897</v>
      </c>
      <c r="M2208" s="21">
        <f>VLOOKUP($A2208,'Hospitalisation Details'!$A$1:$U$2344,21,FALSE)</f>
        <v>1632.04</v>
      </c>
      <c r="N2208" s="9" t="str">
        <f>VLOOKUP($A2208,'Hospitalisation Details'!$A$1:$U$2344,14,FALSE)</f>
        <v>tier - 2</v>
      </c>
      <c r="O2208" s="9" t="str">
        <f>VLOOKUP($A2208,'Hospitalisation Details'!$A$1:$U$2344,15,FALSE)</f>
        <v>tier - 2</v>
      </c>
      <c r="P2208" s="9" t="str">
        <f>VLOOKUP($A2208,'Hospitalisation Details'!$A$1:$U$2344,16,FALSE)</f>
        <v>R1012</v>
      </c>
      <c r="Q2208" s="9">
        <f>VLOOKUP($A2208,'Hospitalisation Details'!$A$1:$U$2344,20,FALSE)</f>
        <v>19</v>
      </c>
    </row>
    <row r="2209" spans="1:17" ht="15.75" x14ac:dyDescent="0.25">
      <c r="A2209" s="10" t="s">
        <v>150</v>
      </c>
      <c r="B2209" s="7" t="str">
        <f>VLOOKUP($A2209,'Customer Names'!$A$1:$E$2336,4,FALSE)</f>
        <v xml:space="preserve">  Nina Wavik Sr</v>
      </c>
      <c r="C2209" s="7">
        <f>VLOOKUP($A2209,'Medical Examinations'!$A$1:$P$2336,2,FALSE)</f>
        <v>38.28</v>
      </c>
      <c r="D2209" s="7">
        <f>VLOOKUP($A2209,'Medical Examinations'!$A$1:$P$2336,3,FALSE)</f>
        <v>5.39</v>
      </c>
      <c r="E2209" s="7" t="str">
        <f>VLOOKUP($A2209,'Medical Examinations'!$A$1:$P$2336,13,FALSE)</f>
        <v>No</v>
      </c>
      <c r="F2209" s="7" t="str">
        <f>VLOOKUP($A2209,'Medical Examinations'!$A$1:$P$2336,5,FALSE)</f>
        <v>yes</v>
      </c>
      <c r="G2209" s="7" t="str">
        <f>VLOOKUP($A2209,'Medical Examinations'!$A$1:$P$2336,6,FALSE)</f>
        <v>No</v>
      </c>
      <c r="H2209" s="7">
        <f>VLOOKUP($A2209,'Medical Examinations'!$A$1:$P$2336,12,FALSE)</f>
        <v>1</v>
      </c>
      <c r="I2209" s="7" t="str">
        <f>VLOOKUP($A2209,'Medical Examinations'!$A$1:$P$2336,14,FALSE)</f>
        <v>No</v>
      </c>
      <c r="J2209" s="7" t="str">
        <f>VLOOKUP($A2209,'Medical Examinations'!$A$1:$P$2336,15,FALSE)</f>
        <v>Obesity</v>
      </c>
      <c r="K2209" s="7" t="str">
        <f>VLOOKUP($A2209,'Medical Examinations'!$A$1:$P$2336,16,FALSE)</f>
        <v>Normal</v>
      </c>
      <c r="L2209" s="12">
        <f>VLOOKUP($A2209,'Hospitalisation Details'!$A$1:$U$2344,18,FALSE)</f>
        <v>38177</v>
      </c>
      <c r="M2209" s="21">
        <f>VLOOKUP($A2209,'Hospitalisation Details'!$A$1:$U$2344,21,FALSE)</f>
        <v>1631.82</v>
      </c>
      <c r="N2209" s="9" t="str">
        <f>VLOOKUP($A2209,'Hospitalisation Details'!$A$1:$U$2344,14,FALSE)</f>
        <v>tier - 2</v>
      </c>
      <c r="O2209" s="9" t="str">
        <f>VLOOKUP($A2209,'Hospitalisation Details'!$A$1:$U$2344,15,FALSE)</f>
        <v>tier - 1</v>
      </c>
      <c r="P2209" s="9" t="str">
        <f>VLOOKUP($A2209,'Hospitalisation Details'!$A$1:$U$2344,16,FALSE)</f>
        <v>R1013</v>
      </c>
      <c r="Q2209" s="9">
        <f>VLOOKUP($A2209,'Hospitalisation Details'!$A$1:$U$2344,20,FALSE)</f>
        <v>18</v>
      </c>
    </row>
    <row r="2210" spans="1:17" ht="15.75" x14ac:dyDescent="0.25">
      <c r="A2210" s="10" t="s">
        <v>149</v>
      </c>
      <c r="B2210" s="7" t="str">
        <f>VLOOKUP($A2210,'Customer Names'!$A$1:$E$2336,4,FALSE)</f>
        <v xml:space="preserve">  Dani</v>
      </c>
      <c r="C2210" s="7">
        <f>VLOOKUP($A2210,'Medical Examinations'!$A$1:$P$2336,2,FALSE)</f>
        <v>38.17</v>
      </c>
      <c r="D2210" s="7">
        <f>VLOOKUP($A2210,'Medical Examinations'!$A$1:$P$2336,3,FALSE)</f>
        <v>4.07</v>
      </c>
      <c r="E2210" s="7" t="str">
        <f>VLOOKUP($A2210,'Medical Examinations'!$A$1:$P$2336,13,FALSE)</f>
        <v>No</v>
      </c>
      <c r="F2210" s="7" t="str">
        <f>VLOOKUP($A2210,'Medical Examinations'!$A$1:$P$2336,5,FALSE)</f>
        <v>yes</v>
      </c>
      <c r="G2210" s="7" t="str">
        <f>VLOOKUP($A2210,'Medical Examinations'!$A$1:$P$2336,6,FALSE)</f>
        <v>No</v>
      </c>
      <c r="H2210" s="7">
        <f>VLOOKUP($A2210,'Medical Examinations'!$A$1:$P$2336,12,FALSE)</f>
        <v>1</v>
      </c>
      <c r="I2210" s="7" t="str">
        <f>VLOOKUP($A2210,'Medical Examinations'!$A$1:$P$2336,14,FALSE)</f>
        <v>No</v>
      </c>
      <c r="J2210" s="7" t="str">
        <f>VLOOKUP($A2210,'Medical Examinations'!$A$1:$P$2336,15,FALSE)</f>
        <v>Obesity</v>
      </c>
      <c r="K2210" s="7" t="str">
        <f>VLOOKUP($A2210,'Medical Examinations'!$A$1:$P$2336,16,FALSE)</f>
        <v>Normal</v>
      </c>
      <c r="L2210" s="12">
        <f>VLOOKUP($A2210,'Hospitalisation Details'!$A$1:$U$2344,18,FALSE)</f>
        <v>38326</v>
      </c>
      <c r="M2210" s="21">
        <f>VLOOKUP($A2210,'Hospitalisation Details'!$A$1:$U$2344,21,FALSE)</f>
        <v>1631.67</v>
      </c>
      <c r="N2210" s="9" t="str">
        <f>VLOOKUP($A2210,'Hospitalisation Details'!$A$1:$U$2344,14,FALSE)</f>
        <v>tier - 2</v>
      </c>
      <c r="O2210" s="9" t="str">
        <f>VLOOKUP($A2210,'Hospitalisation Details'!$A$1:$U$2344,15,FALSE)</f>
        <v>tier - 3</v>
      </c>
      <c r="P2210" s="9" t="str">
        <f>VLOOKUP($A2210,'Hospitalisation Details'!$A$1:$U$2344,16,FALSE)</f>
        <v>R1013</v>
      </c>
      <c r="Q2210" s="9">
        <f>VLOOKUP($A2210,'Hospitalisation Details'!$A$1:$U$2344,20,FALSE)</f>
        <v>18</v>
      </c>
    </row>
    <row r="2211" spans="1:17" ht="15.75" x14ac:dyDescent="0.25">
      <c r="A2211" s="10" t="s">
        <v>148</v>
      </c>
      <c r="B2211" s="7" t="str">
        <f>VLOOKUP($A2211,'Customer Names'!$A$1:$E$2336,4,FALSE)</f>
        <v xml:space="preserve">  Jennifer A</v>
      </c>
      <c r="C2211" s="7">
        <f>VLOOKUP($A2211,'Medical Examinations'!$A$1:$P$2336,2,FALSE)</f>
        <v>36.85</v>
      </c>
      <c r="D2211" s="7">
        <f>VLOOKUP($A2211,'Medical Examinations'!$A$1:$P$2336,3,FALSE)</f>
        <v>5.49</v>
      </c>
      <c r="E2211" s="7" t="str">
        <f>VLOOKUP($A2211,'Medical Examinations'!$A$1:$P$2336,13,FALSE)</f>
        <v>No</v>
      </c>
      <c r="F2211" s="7" t="str">
        <f>VLOOKUP($A2211,'Medical Examinations'!$A$1:$P$2336,5,FALSE)</f>
        <v>yes</v>
      </c>
      <c r="G2211" s="7" t="str">
        <f>VLOOKUP($A2211,'Medical Examinations'!$A$1:$P$2336,6,FALSE)</f>
        <v>No</v>
      </c>
      <c r="H2211" s="7">
        <f>VLOOKUP($A2211,'Medical Examinations'!$A$1:$P$2336,12,FALSE)</f>
        <v>1</v>
      </c>
      <c r="I2211" s="7" t="str">
        <f>VLOOKUP($A2211,'Medical Examinations'!$A$1:$P$2336,14,FALSE)</f>
        <v>No</v>
      </c>
      <c r="J2211" s="7" t="str">
        <f>VLOOKUP($A2211,'Medical Examinations'!$A$1:$P$2336,15,FALSE)</f>
        <v>Obesity</v>
      </c>
      <c r="K2211" s="7" t="str">
        <f>VLOOKUP($A2211,'Medical Examinations'!$A$1:$P$2336,16,FALSE)</f>
        <v>Normal</v>
      </c>
      <c r="L2211" s="12">
        <f>VLOOKUP($A2211,'Hospitalisation Details'!$A$1:$U$2344,18,FALSE)</f>
        <v>38264</v>
      </c>
      <c r="M2211" s="21">
        <f>VLOOKUP($A2211,'Hospitalisation Details'!$A$1:$U$2344,21,FALSE)</f>
        <v>1629.83</v>
      </c>
      <c r="N2211" s="9" t="str">
        <f>VLOOKUP($A2211,'Hospitalisation Details'!$A$1:$U$2344,14,FALSE)</f>
        <v>tier - 2</v>
      </c>
      <c r="O2211" s="9" t="str">
        <f>VLOOKUP($A2211,'Hospitalisation Details'!$A$1:$U$2344,15,FALSE)</f>
        <v>tier - 2</v>
      </c>
      <c r="P2211" s="9" t="str">
        <f>VLOOKUP($A2211,'Hospitalisation Details'!$A$1:$U$2344,16,FALSE)</f>
        <v>R1013</v>
      </c>
      <c r="Q2211" s="9">
        <f>VLOOKUP($A2211,'Hospitalisation Details'!$A$1:$U$2344,20,FALSE)</f>
        <v>18</v>
      </c>
    </row>
    <row r="2212" spans="1:17" ht="15.75" x14ac:dyDescent="0.25">
      <c r="A2212" s="10" t="s">
        <v>147</v>
      </c>
      <c r="B2212" s="7" t="str">
        <f>VLOOKUP($A2212,'Customer Names'!$A$1:$E$2336,4,FALSE)</f>
        <v xml:space="preserve">  Martin</v>
      </c>
      <c r="C2212" s="7">
        <f>VLOOKUP($A2212,'Medical Examinations'!$A$1:$P$2336,2,FALSE)</f>
        <v>22.61</v>
      </c>
      <c r="D2212" s="7">
        <f>VLOOKUP($A2212,'Medical Examinations'!$A$1:$P$2336,3,FALSE)</f>
        <v>5.68</v>
      </c>
      <c r="E2212" s="7" t="str">
        <f>VLOOKUP($A2212,'Medical Examinations'!$A$1:$P$2336,13,FALSE)</f>
        <v>No</v>
      </c>
      <c r="F2212" s="7" t="str">
        <f>VLOOKUP($A2212,'Medical Examinations'!$A$1:$P$2336,5,FALSE)</f>
        <v>No</v>
      </c>
      <c r="G2212" s="7" t="str">
        <f>VLOOKUP($A2212,'Medical Examinations'!$A$1:$P$2336,6,FALSE)</f>
        <v>Yes</v>
      </c>
      <c r="H2212" s="7">
        <f>VLOOKUP($A2212,'Medical Examinations'!$A$1:$P$2336,12,FALSE)</f>
        <v>1</v>
      </c>
      <c r="I2212" s="7" t="str">
        <f>VLOOKUP($A2212,'Medical Examinations'!$A$1:$P$2336,14,FALSE)</f>
        <v>No</v>
      </c>
      <c r="J2212" s="7" t="str">
        <f>VLOOKUP($A2212,'Medical Examinations'!$A$1:$P$2336,15,FALSE)</f>
        <v>Normal weight</v>
      </c>
      <c r="K2212" s="7" t="str">
        <f>VLOOKUP($A2212,'Medical Examinations'!$A$1:$P$2336,16,FALSE)</f>
        <v>Normal</v>
      </c>
      <c r="L2212" s="12">
        <f>VLOOKUP($A2212,'Hospitalisation Details'!$A$1:$U$2344,18,FALSE)</f>
        <v>37819</v>
      </c>
      <c r="M2212" s="21">
        <f>VLOOKUP($A2212,'Hospitalisation Details'!$A$1:$U$2344,21,FALSE)</f>
        <v>1628.47</v>
      </c>
      <c r="N2212" s="9" t="str">
        <f>VLOOKUP($A2212,'Hospitalisation Details'!$A$1:$U$2344,14,FALSE)</f>
        <v>tier - 2</v>
      </c>
      <c r="O2212" s="9" t="str">
        <f>VLOOKUP($A2212,'Hospitalisation Details'!$A$1:$U$2344,15,FALSE)</f>
        <v>tier - 1</v>
      </c>
      <c r="P2212" s="9" t="str">
        <f>VLOOKUP($A2212,'Hospitalisation Details'!$A$1:$U$2344,16,FALSE)</f>
        <v>R1012</v>
      </c>
      <c r="Q2212" s="9">
        <f>VLOOKUP($A2212,'Hospitalisation Details'!$A$1:$U$2344,20,FALSE)</f>
        <v>19</v>
      </c>
    </row>
    <row r="2213" spans="1:17" ht="15.75" x14ac:dyDescent="0.25">
      <c r="A2213" s="10" t="s">
        <v>146</v>
      </c>
      <c r="B2213" s="7" t="str">
        <f>VLOOKUP($A2213,'Customer Names'!$A$1:$E$2336,4,FALSE)</f>
        <v xml:space="preserve">  Steve</v>
      </c>
      <c r="C2213" s="7">
        <f>VLOOKUP($A2213,'Medical Examinations'!$A$1:$P$2336,2,FALSE)</f>
        <v>21.754999999999999</v>
      </c>
      <c r="D2213" s="7">
        <f>VLOOKUP($A2213,'Medical Examinations'!$A$1:$P$2336,3,FALSE)</f>
        <v>6.09</v>
      </c>
      <c r="E2213" s="7" t="str">
        <f>VLOOKUP($A2213,'Medical Examinations'!$A$1:$P$2336,13,FALSE)</f>
        <v>No</v>
      </c>
      <c r="F2213" s="7" t="str">
        <f>VLOOKUP($A2213,'Medical Examinations'!$A$1:$P$2336,5,FALSE)</f>
        <v>No</v>
      </c>
      <c r="G2213" s="7" t="str">
        <f>VLOOKUP($A2213,'Medical Examinations'!$A$1:$P$2336,6,FALSE)</f>
        <v>Yes</v>
      </c>
      <c r="H2213" s="7">
        <f>VLOOKUP($A2213,'Medical Examinations'!$A$1:$P$2336,12,FALSE)</f>
        <v>1</v>
      </c>
      <c r="I2213" s="7" t="str">
        <f>VLOOKUP($A2213,'Medical Examinations'!$A$1:$P$2336,14,FALSE)</f>
        <v>No</v>
      </c>
      <c r="J2213" s="7" t="str">
        <f>VLOOKUP($A2213,'Medical Examinations'!$A$1:$P$2336,15,FALSE)</f>
        <v>Normal weight</v>
      </c>
      <c r="K2213" s="7" t="str">
        <f>VLOOKUP($A2213,'Medical Examinations'!$A$1:$P$2336,16,FALSE)</f>
        <v>Prediabetes</v>
      </c>
      <c r="L2213" s="12">
        <f>VLOOKUP($A2213,'Hospitalisation Details'!$A$1:$U$2344,18,FALSE)</f>
        <v>37959</v>
      </c>
      <c r="M2213" s="21">
        <f>VLOOKUP($A2213,'Hospitalisation Details'!$A$1:$U$2344,21,FALSE)</f>
        <v>1627.28</v>
      </c>
      <c r="N2213" s="9" t="str">
        <f>VLOOKUP($A2213,'Hospitalisation Details'!$A$1:$U$2344,14,FALSE)</f>
        <v>tier - 2</v>
      </c>
      <c r="O2213" s="9" t="str">
        <f>VLOOKUP($A2213,'Hospitalisation Details'!$A$1:$U$2344,15,FALSE)</f>
        <v>tier - 2</v>
      </c>
      <c r="P2213" s="9" t="str">
        <f>VLOOKUP($A2213,'Hospitalisation Details'!$A$1:$U$2344,16,FALSE)</f>
        <v>R1012</v>
      </c>
      <c r="Q2213" s="9">
        <f>VLOOKUP($A2213,'Hospitalisation Details'!$A$1:$U$2344,20,FALSE)</f>
        <v>19</v>
      </c>
    </row>
    <row r="2214" spans="1:17" ht="15.75" x14ac:dyDescent="0.25">
      <c r="A2214" s="10" t="s">
        <v>145</v>
      </c>
      <c r="B2214" s="7" t="str">
        <f>VLOOKUP($A2214,'Customer Names'!$A$1:$E$2336,4,FALSE)</f>
        <v xml:space="preserve">  Christopher</v>
      </c>
      <c r="C2214" s="7">
        <f>VLOOKUP($A2214,'Medical Examinations'!$A$1:$P$2336,2,FALSE)</f>
        <v>20.425000000000001</v>
      </c>
      <c r="D2214" s="7">
        <f>VLOOKUP($A2214,'Medical Examinations'!$A$1:$P$2336,3,FALSE)</f>
        <v>5.53</v>
      </c>
      <c r="E2214" s="7" t="str">
        <f>VLOOKUP($A2214,'Medical Examinations'!$A$1:$P$2336,13,FALSE)</f>
        <v>No</v>
      </c>
      <c r="F2214" s="7" t="str">
        <f>VLOOKUP($A2214,'Medical Examinations'!$A$1:$P$2336,5,FALSE)</f>
        <v>No</v>
      </c>
      <c r="G2214" s="7" t="str">
        <f>VLOOKUP($A2214,'Medical Examinations'!$A$1:$P$2336,6,FALSE)</f>
        <v>Yes</v>
      </c>
      <c r="H2214" s="7">
        <f>VLOOKUP($A2214,'Medical Examinations'!$A$1:$P$2336,12,FALSE)</f>
        <v>1</v>
      </c>
      <c r="I2214" s="7" t="str">
        <f>VLOOKUP($A2214,'Medical Examinations'!$A$1:$P$2336,14,FALSE)</f>
        <v>No</v>
      </c>
      <c r="J2214" s="7" t="str">
        <f>VLOOKUP($A2214,'Medical Examinations'!$A$1:$P$2336,15,FALSE)</f>
        <v>Normal weight</v>
      </c>
      <c r="K2214" s="7" t="str">
        <f>VLOOKUP($A2214,'Medical Examinations'!$A$1:$P$2336,16,FALSE)</f>
        <v>Normal</v>
      </c>
      <c r="L2214" s="12">
        <f>VLOOKUP($A2214,'Hospitalisation Details'!$A$1:$U$2344,18,FALSE)</f>
        <v>37873</v>
      </c>
      <c r="M2214" s="21">
        <f>VLOOKUP($A2214,'Hospitalisation Details'!$A$1:$U$2344,21,FALSE)</f>
        <v>1625.43</v>
      </c>
      <c r="N2214" s="9" t="str">
        <f>VLOOKUP($A2214,'Hospitalisation Details'!$A$1:$U$2344,14,FALSE)</f>
        <v>tier - 2</v>
      </c>
      <c r="O2214" s="9" t="str">
        <f>VLOOKUP($A2214,'Hospitalisation Details'!$A$1:$U$2344,15,FALSE)</f>
        <v>tier - 3</v>
      </c>
      <c r="P2214" s="9" t="str">
        <f>VLOOKUP($A2214,'Hospitalisation Details'!$A$1:$U$2344,16,FALSE)</f>
        <v>R1012</v>
      </c>
      <c r="Q2214" s="9">
        <f>VLOOKUP($A2214,'Hospitalisation Details'!$A$1:$U$2344,20,FALSE)</f>
        <v>19</v>
      </c>
    </row>
    <row r="2215" spans="1:17" ht="15.75" x14ac:dyDescent="0.25">
      <c r="A2215" s="10" t="s">
        <v>144</v>
      </c>
      <c r="B2215" s="7" t="str">
        <f>VLOOKUP($A2215,'Customer Names'!$A$1:$E$2336,4,FALSE)</f>
        <v xml:space="preserve">  Kathryn M</v>
      </c>
      <c r="C2215" s="7">
        <f>VLOOKUP($A2215,'Medical Examinations'!$A$1:$P$2336,2,FALSE)</f>
        <v>31.35</v>
      </c>
      <c r="D2215" s="7">
        <f>VLOOKUP($A2215,'Medical Examinations'!$A$1:$P$2336,3,FALSE)</f>
        <v>4.28</v>
      </c>
      <c r="E2215" s="7" t="str">
        <f>VLOOKUP($A2215,'Medical Examinations'!$A$1:$P$2336,13,FALSE)</f>
        <v>No</v>
      </c>
      <c r="F2215" s="7" t="str">
        <f>VLOOKUP($A2215,'Medical Examinations'!$A$1:$P$2336,5,FALSE)</f>
        <v>yes</v>
      </c>
      <c r="G2215" s="7" t="str">
        <f>VLOOKUP($A2215,'Medical Examinations'!$A$1:$P$2336,6,FALSE)</f>
        <v>No</v>
      </c>
      <c r="H2215" s="7">
        <f>VLOOKUP($A2215,'Medical Examinations'!$A$1:$P$2336,12,FALSE)</f>
        <v>1</v>
      </c>
      <c r="I2215" s="7" t="str">
        <f>VLOOKUP($A2215,'Medical Examinations'!$A$1:$P$2336,14,FALSE)</f>
        <v>No</v>
      </c>
      <c r="J2215" s="7" t="str">
        <f>VLOOKUP($A2215,'Medical Examinations'!$A$1:$P$2336,15,FALSE)</f>
        <v>Obesity</v>
      </c>
      <c r="K2215" s="7" t="str">
        <f>VLOOKUP($A2215,'Medical Examinations'!$A$1:$P$2336,16,FALSE)</f>
        <v>Normal</v>
      </c>
      <c r="L2215" s="12">
        <f>VLOOKUP($A2215,'Hospitalisation Details'!$A$1:$U$2344,18,FALSE)</f>
        <v>38193</v>
      </c>
      <c r="M2215" s="21">
        <f>VLOOKUP($A2215,'Hospitalisation Details'!$A$1:$U$2344,21,FALSE)</f>
        <v>1622.19</v>
      </c>
      <c r="N2215" s="9" t="str">
        <f>VLOOKUP($A2215,'Hospitalisation Details'!$A$1:$U$2344,14,FALSE)</f>
        <v>tier - 2</v>
      </c>
      <c r="O2215" s="9" t="str">
        <f>VLOOKUP($A2215,'Hospitalisation Details'!$A$1:$U$2344,15,FALSE)</f>
        <v>tier - 1</v>
      </c>
      <c r="P2215" s="9" t="str">
        <f>VLOOKUP($A2215,'Hospitalisation Details'!$A$1:$U$2344,16,FALSE)</f>
        <v>R1013</v>
      </c>
      <c r="Q2215" s="9">
        <f>VLOOKUP($A2215,'Hospitalisation Details'!$A$1:$U$2344,20,FALSE)</f>
        <v>18</v>
      </c>
    </row>
    <row r="2216" spans="1:17" ht="15.75" x14ac:dyDescent="0.25">
      <c r="A2216" s="10" t="s">
        <v>143</v>
      </c>
      <c r="B2216" s="7" t="str">
        <f>VLOOKUP($A2216,'Customer Names'!$A$1:$E$2336,4,FALSE)</f>
        <v xml:space="preserve">  Emily</v>
      </c>
      <c r="C2216" s="7">
        <f>VLOOKUP($A2216,'Medical Examinations'!$A$1:$P$2336,2,FALSE)</f>
        <v>31.13</v>
      </c>
      <c r="D2216" s="7">
        <f>VLOOKUP($A2216,'Medical Examinations'!$A$1:$P$2336,3,FALSE)</f>
        <v>6.01</v>
      </c>
      <c r="E2216" s="7" t="str">
        <f>VLOOKUP($A2216,'Medical Examinations'!$A$1:$P$2336,13,FALSE)</f>
        <v>No</v>
      </c>
      <c r="F2216" s="7" t="str">
        <f>VLOOKUP($A2216,'Medical Examinations'!$A$1:$P$2336,5,FALSE)</f>
        <v>yes</v>
      </c>
      <c r="G2216" s="7" t="str">
        <f>VLOOKUP($A2216,'Medical Examinations'!$A$1:$P$2336,6,FALSE)</f>
        <v>No</v>
      </c>
      <c r="H2216" s="7">
        <f>VLOOKUP($A2216,'Medical Examinations'!$A$1:$P$2336,12,FALSE)</f>
        <v>1</v>
      </c>
      <c r="I2216" s="7" t="str">
        <f>VLOOKUP($A2216,'Medical Examinations'!$A$1:$P$2336,14,FALSE)</f>
        <v>No</v>
      </c>
      <c r="J2216" s="7" t="str">
        <f>VLOOKUP($A2216,'Medical Examinations'!$A$1:$P$2336,15,FALSE)</f>
        <v>Obesity</v>
      </c>
      <c r="K2216" s="7" t="str">
        <f>VLOOKUP($A2216,'Medical Examinations'!$A$1:$P$2336,16,FALSE)</f>
        <v>Prediabetes</v>
      </c>
      <c r="L2216" s="12">
        <f>VLOOKUP($A2216,'Hospitalisation Details'!$A$1:$U$2344,18,FALSE)</f>
        <v>38220</v>
      </c>
      <c r="M2216" s="21">
        <f>VLOOKUP($A2216,'Hospitalisation Details'!$A$1:$U$2344,21,FALSE)</f>
        <v>1621.88</v>
      </c>
      <c r="N2216" s="9" t="str">
        <f>VLOOKUP($A2216,'Hospitalisation Details'!$A$1:$U$2344,14,FALSE)</f>
        <v>tier - 2</v>
      </c>
      <c r="O2216" s="9" t="str">
        <f>VLOOKUP($A2216,'Hospitalisation Details'!$A$1:$U$2344,15,FALSE)</f>
        <v>tier - 2</v>
      </c>
      <c r="P2216" s="9" t="str">
        <f>VLOOKUP($A2216,'Hospitalisation Details'!$A$1:$U$2344,16,FALSE)</f>
        <v>R1013</v>
      </c>
      <c r="Q2216" s="9">
        <f>VLOOKUP($A2216,'Hospitalisation Details'!$A$1:$U$2344,20,FALSE)</f>
        <v>18</v>
      </c>
    </row>
    <row r="2217" spans="1:17" ht="15.75" x14ac:dyDescent="0.25">
      <c r="A2217" s="10" t="s">
        <v>142</v>
      </c>
      <c r="B2217" s="7" t="str">
        <f>VLOOKUP($A2217,'Customer Names'!$A$1:$E$2336,4,FALSE)</f>
        <v xml:space="preserve">  Trent A</v>
      </c>
      <c r="C2217" s="7">
        <f>VLOOKUP($A2217,'Medical Examinations'!$A$1:$P$2336,2,FALSE)</f>
        <v>17.48</v>
      </c>
      <c r="D2217" s="7">
        <f>VLOOKUP($A2217,'Medical Examinations'!$A$1:$P$2336,3,FALSE)</f>
        <v>4.59</v>
      </c>
      <c r="E2217" s="7" t="str">
        <f>VLOOKUP($A2217,'Medical Examinations'!$A$1:$P$2336,13,FALSE)</f>
        <v>No</v>
      </c>
      <c r="F2217" s="7" t="str">
        <f>VLOOKUP($A2217,'Medical Examinations'!$A$1:$P$2336,5,FALSE)</f>
        <v>No</v>
      </c>
      <c r="G2217" s="7" t="str">
        <f>VLOOKUP($A2217,'Medical Examinations'!$A$1:$P$2336,6,FALSE)</f>
        <v>Yes</v>
      </c>
      <c r="H2217" s="7">
        <f>VLOOKUP($A2217,'Medical Examinations'!$A$1:$P$2336,12,FALSE)</f>
        <v>1</v>
      </c>
      <c r="I2217" s="7" t="str">
        <f>VLOOKUP($A2217,'Medical Examinations'!$A$1:$P$2336,14,FALSE)</f>
        <v>No</v>
      </c>
      <c r="J2217" s="7" t="str">
        <f>VLOOKUP($A2217,'Medical Examinations'!$A$1:$P$2336,15,FALSE)</f>
        <v>Underweight</v>
      </c>
      <c r="K2217" s="7" t="str">
        <f>VLOOKUP($A2217,'Medical Examinations'!$A$1:$P$2336,16,FALSE)</f>
        <v>Normal</v>
      </c>
      <c r="L2217" s="12">
        <f>VLOOKUP($A2217,'Hospitalisation Details'!$A$1:$U$2344,18,FALSE)</f>
        <v>37878</v>
      </c>
      <c r="M2217" s="21">
        <f>VLOOKUP($A2217,'Hospitalisation Details'!$A$1:$U$2344,21,FALSE)</f>
        <v>1621.34</v>
      </c>
      <c r="N2217" s="9" t="str">
        <f>VLOOKUP($A2217,'Hospitalisation Details'!$A$1:$U$2344,14,FALSE)</f>
        <v>tier - 2</v>
      </c>
      <c r="O2217" s="9" t="str">
        <f>VLOOKUP($A2217,'Hospitalisation Details'!$A$1:$U$2344,15,FALSE)</f>
        <v>tier - 2</v>
      </c>
      <c r="P2217" s="9" t="str">
        <f>VLOOKUP($A2217,'Hospitalisation Details'!$A$1:$U$2344,16,FALSE)</f>
        <v>R1012</v>
      </c>
      <c r="Q2217" s="9">
        <f>VLOOKUP($A2217,'Hospitalisation Details'!$A$1:$U$2344,20,FALSE)</f>
        <v>19</v>
      </c>
    </row>
    <row r="2218" spans="1:17" ht="15.75" x14ac:dyDescent="0.25">
      <c r="A2218" s="10" t="s">
        <v>141</v>
      </c>
      <c r="B2218" s="7" t="str">
        <f>VLOOKUP($A2218,'Customer Names'!$A$1:$E$2336,4,FALSE)</f>
        <v xml:space="preserve">  Jennifer E</v>
      </c>
      <c r="C2218" s="7">
        <f>VLOOKUP($A2218,'Medical Examinations'!$A$1:$P$2336,2,FALSE)</f>
        <v>22.57</v>
      </c>
      <c r="D2218" s="7">
        <f>VLOOKUP($A2218,'Medical Examinations'!$A$1:$P$2336,3,FALSE)</f>
        <v>5.8</v>
      </c>
      <c r="E2218" s="7" t="str">
        <f>VLOOKUP($A2218,'Medical Examinations'!$A$1:$P$2336,13,FALSE)</f>
        <v>Yes</v>
      </c>
      <c r="F2218" s="7" t="str">
        <f>VLOOKUP($A2218,'Medical Examinations'!$A$1:$P$2336,5,FALSE)</f>
        <v>No</v>
      </c>
      <c r="G2218" s="7" t="str">
        <f>VLOOKUP($A2218,'Medical Examinations'!$A$1:$P$2336,6,FALSE)</f>
        <v>No</v>
      </c>
      <c r="H2218" s="7">
        <f>VLOOKUP($A2218,'Medical Examinations'!$A$1:$P$2336,12,FALSE)</f>
        <v>1</v>
      </c>
      <c r="I2218" s="7" t="str">
        <f>VLOOKUP($A2218,'Medical Examinations'!$A$1:$P$2336,14,FALSE)</f>
        <v>No</v>
      </c>
      <c r="J2218" s="7" t="str">
        <f>VLOOKUP($A2218,'Medical Examinations'!$A$1:$P$2336,15,FALSE)</f>
        <v>Normal weight</v>
      </c>
      <c r="K2218" s="7" t="str">
        <f>VLOOKUP($A2218,'Medical Examinations'!$A$1:$P$2336,16,FALSE)</f>
        <v>Prediabetes</v>
      </c>
      <c r="L2218" s="12">
        <f>VLOOKUP($A2218,'Hospitalisation Details'!$A$1:$U$2344,18,FALSE)</f>
        <v>34916</v>
      </c>
      <c r="M2218" s="21">
        <f>VLOOKUP($A2218,'Hospitalisation Details'!$A$1:$U$2344,21,FALSE)</f>
        <v>1617.16</v>
      </c>
      <c r="N2218" s="9" t="str">
        <f>VLOOKUP($A2218,'Hospitalisation Details'!$A$1:$U$2344,14,FALSE)</f>
        <v>tier - 2</v>
      </c>
      <c r="O2218" s="9" t="str">
        <f>VLOOKUP($A2218,'Hospitalisation Details'!$A$1:$U$2344,15,FALSE)</f>
        <v>tier - 1</v>
      </c>
      <c r="P2218" s="9" t="str">
        <f>VLOOKUP($A2218,'Hospitalisation Details'!$A$1:$U$2344,16,FALSE)</f>
        <v>R1013</v>
      </c>
      <c r="Q2218" s="9">
        <f>VLOOKUP($A2218,'Hospitalisation Details'!$A$1:$U$2344,20,FALSE)</f>
        <v>27</v>
      </c>
    </row>
    <row r="2219" spans="1:17" ht="15.75" x14ac:dyDescent="0.25">
      <c r="A2219" s="10" t="s">
        <v>140</v>
      </c>
      <c r="B2219" s="7" t="str">
        <f>VLOOKUP($A2219,'Customer Names'!$A$1:$E$2336,4,FALSE)</f>
        <v xml:space="preserve">  Polly</v>
      </c>
      <c r="C2219" s="7">
        <f>VLOOKUP($A2219,'Medical Examinations'!$A$1:$P$2336,2,FALSE)</f>
        <v>26.73</v>
      </c>
      <c r="D2219" s="7">
        <f>VLOOKUP($A2219,'Medical Examinations'!$A$1:$P$2336,3,FALSE)</f>
        <v>5.08</v>
      </c>
      <c r="E2219" s="7" t="str">
        <f>VLOOKUP($A2219,'Medical Examinations'!$A$1:$P$2336,13,FALSE)</f>
        <v>No</v>
      </c>
      <c r="F2219" s="7" t="str">
        <f>VLOOKUP($A2219,'Medical Examinations'!$A$1:$P$2336,5,FALSE)</f>
        <v>yes</v>
      </c>
      <c r="G2219" s="7" t="str">
        <f>VLOOKUP($A2219,'Medical Examinations'!$A$1:$P$2336,6,FALSE)</f>
        <v>No</v>
      </c>
      <c r="H2219" s="7">
        <f>VLOOKUP($A2219,'Medical Examinations'!$A$1:$P$2336,12,FALSE)</f>
        <v>1</v>
      </c>
      <c r="I2219" s="7" t="str">
        <f>VLOOKUP($A2219,'Medical Examinations'!$A$1:$P$2336,14,FALSE)</f>
        <v>No</v>
      </c>
      <c r="J2219" s="7" t="str">
        <f>VLOOKUP($A2219,'Medical Examinations'!$A$1:$P$2336,15,FALSE)</f>
        <v>Over weight</v>
      </c>
      <c r="K2219" s="7" t="str">
        <f>VLOOKUP($A2219,'Medical Examinations'!$A$1:$P$2336,16,FALSE)</f>
        <v>Normal</v>
      </c>
      <c r="L2219" s="12">
        <f>VLOOKUP($A2219,'Hospitalisation Details'!$A$1:$U$2344,18,FALSE)</f>
        <v>38190</v>
      </c>
      <c r="M2219" s="21">
        <f>VLOOKUP($A2219,'Hospitalisation Details'!$A$1:$U$2344,21,FALSE)</f>
        <v>1615.77</v>
      </c>
      <c r="N2219" s="9" t="str">
        <f>VLOOKUP($A2219,'Hospitalisation Details'!$A$1:$U$2344,14,FALSE)</f>
        <v>tier - 2</v>
      </c>
      <c r="O2219" s="9" t="str">
        <f>VLOOKUP($A2219,'Hospitalisation Details'!$A$1:$U$2344,15,FALSE)</f>
        <v>tier - 1</v>
      </c>
      <c r="P2219" s="9" t="str">
        <f>VLOOKUP($A2219,'Hospitalisation Details'!$A$1:$U$2344,16,FALSE)</f>
        <v>R1013</v>
      </c>
      <c r="Q2219" s="9">
        <f>VLOOKUP($A2219,'Hospitalisation Details'!$A$1:$U$2344,20,FALSE)</f>
        <v>18</v>
      </c>
    </row>
    <row r="2220" spans="1:17" ht="15.75" x14ac:dyDescent="0.25">
      <c r="A2220" s="10" t="s">
        <v>139</v>
      </c>
      <c r="B2220" s="7" t="str">
        <f>VLOOKUP($A2220,'Customer Names'!$A$1:$E$2336,4,FALSE)</f>
        <v xml:space="preserve">  Elizabeth</v>
      </c>
      <c r="C2220" s="7">
        <f>VLOOKUP($A2220,'Medical Examinations'!$A$1:$P$2336,2,FALSE)</f>
        <v>20.79</v>
      </c>
      <c r="D2220" s="7">
        <f>VLOOKUP($A2220,'Medical Examinations'!$A$1:$P$2336,3,FALSE)</f>
        <v>5.84</v>
      </c>
      <c r="E2220" s="7" t="str">
        <f>VLOOKUP($A2220,'Medical Examinations'!$A$1:$P$2336,13,FALSE)</f>
        <v>No</v>
      </c>
      <c r="F2220" s="7" t="str">
        <f>VLOOKUP($A2220,'Medical Examinations'!$A$1:$P$2336,5,FALSE)</f>
        <v>yes</v>
      </c>
      <c r="G2220" s="7" t="str">
        <f>VLOOKUP($A2220,'Medical Examinations'!$A$1:$P$2336,6,FALSE)</f>
        <v>No</v>
      </c>
      <c r="H2220" s="7">
        <f>VLOOKUP($A2220,'Medical Examinations'!$A$1:$P$2336,12,FALSE)</f>
        <v>1</v>
      </c>
      <c r="I2220" s="7" t="str">
        <f>VLOOKUP($A2220,'Medical Examinations'!$A$1:$P$2336,14,FALSE)</f>
        <v>No</v>
      </c>
      <c r="J2220" s="7" t="str">
        <f>VLOOKUP($A2220,'Medical Examinations'!$A$1:$P$2336,15,FALSE)</f>
        <v>Normal weight</v>
      </c>
      <c r="K2220" s="7" t="str">
        <f>VLOOKUP($A2220,'Medical Examinations'!$A$1:$P$2336,16,FALSE)</f>
        <v>Prediabetes</v>
      </c>
      <c r="L2220" s="12">
        <f>VLOOKUP($A2220,'Hospitalisation Details'!$A$1:$U$2344,18,FALSE)</f>
        <v>38310</v>
      </c>
      <c r="M2220" s="21">
        <f>VLOOKUP($A2220,'Hospitalisation Details'!$A$1:$U$2344,21,FALSE)</f>
        <v>1607.51</v>
      </c>
      <c r="N2220" s="9" t="str">
        <f>VLOOKUP($A2220,'Hospitalisation Details'!$A$1:$U$2344,14,FALSE)</f>
        <v>tier - 2</v>
      </c>
      <c r="O2220" s="9" t="str">
        <f>VLOOKUP($A2220,'Hospitalisation Details'!$A$1:$U$2344,15,FALSE)</f>
        <v>tier - 3</v>
      </c>
      <c r="P2220" s="9" t="str">
        <f>VLOOKUP($A2220,'Hospitalisation Details'!$A$1:$U$2344,16,FALSE)</f>
        <v>R1013</v>
      </c>
      <c r="Q2220" s="9">
        <f>VLOOKUP($A2220,'Hospitalisation Details'!$A$1:$U$2344,20,FALSE)</f>
        <v>18</v>
      </c>
    </row>
    <row r="2221" spans="1:17" ht="15.75" x14ac:dyDescent="0.25">
      <c r="A2221" s="10" t="s">
        <v>138</v>
      </c>
      <c r="B2221" s="7" t="str">
        <f>VLOOKUP($A2221,'Customer Names'!$A$1:$E$2336,4,FALSE)</f>
        <v xml:space="preserve">  Tiffany A</v>
      </c>
      <c r="C2221" s="7">
        <f>VLOOKUP($A2221,'Medical Examinations'!$A$1:$P$2336,2,FALSE)</f>
        <v>20.149999999999999</v>
      </c>
      <c r="D2221" s="7">
        <f>VLOOKUP($A2221,'Medical Examinations'!$A$1:$P$2336,3,FALSE)</f>
        <v>4.1500000000000004</v>
      </c>
      <c r="E2221" s="7" t="str">
        <f>VLOOKUP($A2221,'Medical Examinations'!$A$1:$P$2336,13,FALSE)</f>
        <v>No</v>
      </c>
      <c r="F2221" s="7" t="str">
        <f>VLOOKUP($A2221,'Medical Examinations'!$A$1:$P$2336,5,FALSE)</f>
        <v>No</v>
      </c>
      <c r="G2221" s="7" t="str">
        <f>VLOOKUP($A2221,'Medical Examinations'!$A$1:$P$2336,6,FALSE)</f>
        <v>No</v>
      </c>
      <c r="H2221" s="7">
        <f>VLOOKUP($A2221,'Medical Examinations'!$A$1:$P$2336,12,FALSE)</f>
        <v>1</v>
      </c>
      <c r="I2221" s="7" t="str">
        <f>VLOOKUP($A2221,'Medical Examinations'!$A$1:$P$2336,14,FALSE)</f>
        <v>No</v>
      </c>
      <c r="J2221" s="7" t="str">
        <f>VLOOKUP($A2221,'Medical Examinations'!$A$1:$P$2336,15,FALSE)</f>
        <v>Normal weight</v>
      </c>
      <c r="K2221" s="7" t="str">
        <f>VLOOKUP($A2221,'Medical Examinations'!$A$1:$P$2336,16,FALSE)</f>
        <v>Normal</v>
      </c>
      <c r="L2221" s="12">
        <f>VLOOKUP($A2221,'Hospitalisation Details'!$A$1:$U$2344,18,FALSE)</f>
        <v>33869</v>
      </c>
      <c r="M2221" s="21">
        <f>VLOOKUP($A2221,'Hospitalisation Details'!$A$1:$U$2344,21,FALSE)</f>
        <v>1566.88</v>
      </c>
      <c r="N2221" s="9" t="str">
        <f>VLOOKUP($A2221,'Hospitalisation Details'!$A$1:$U$2344,14,FALSE)</f>
        <v>tier - 2</v>
      </c>
      <c r="O2221" s="9" t="str">
        <f>VLOOKUP($A2221,'Hospitalisation Details'!$A$1:$U$2344,15,FALSE)</f>
        <v>tier - 1</v>
      </c>
      <c r="P2221" s="9" t="str">
        <f>VLOOKUP($A2221,'Hospitalisation Details'!$A$1:$U$2344,16,FALSE)</f>
        <v>R1013</v>
      </c>
      <c r="Q2221" s="9">
        <f>VLOOKUP($A2221,'Hospitalisation Details'!$A$1:$U$2344,20,FALSE)</f>
        <v>30</v>
      </c>
    </row>
    <row r="2222" spans="1:17" ht="15.75" x14ac:dyDescent="0.25">
      <c r="A2222" s="10" t="s">
        <v>137</v>
      </c>
      <c r="B2222" s="7" t="str">
        <f>VLOOKUP($A2222,'Customer Names'!$A$1:$E$2336,4,FALSE)</f>
        <v xml:space="preserve">  Cole</v>
      </c>
      <c r="C2222" s="7">
        <f>VLOOKUP($A2222,'Medical Examinations'!$A$1:$P$2336,2,FALSE)</f>
        <v>36.85</v>
      </c>
      <c r="D2222" s="7">
        <f>VLOOKUP($A2222,'Medical Examinations'!$A$1:$P$2336,3,FALSE)</f>
        <v>4.3600000000000003</v>
      </c>
      <c r="E2222" s="7" t="str">
        <f>VLOOKUP($A2222,'Medical Examinations'!$A$1:$P$2336,13,FALSE)</f>
        <v>Yes</v>
      </c>
      <c r="F2222" s="7" t="str">
        <f>VLOOKUP($A2222,'Medical Examinations'!$A$1:$P$2336,5,FALSE)</f>
        <v>No</v>
      </c>
      <c r="G2222" s="7" t="str">
        <f>VLOOKUP($A2222,'Medical Examinations'!$A$1:$P$2336,6,FALSE)</f>
        <v>No</v>
      </c>
      <c r="H2222" s="7" t="str">
        <f>VLOOKUP($A2222,'Medical Examinations'!$A$1:$P$2336,12,FALSE)</f>
        <v>0</v>
      </c>
      <c r="I2222" s="7" t="str">
        <f>VLOOKUP($A2222,'Medical Examinations'!$A$1:$P$2336,14,FALSE)</f>
        <v>No</v>
      </c>
      <c r="J2222" s="7" t="str">
        <f>VLOOKUP($A2222,'Medical Examinations'!$A$1:$P$2336,15,FALSE)</f>
        <v>Obesity</v>
      </c>
      <c r="K2222" s="7" t="str">
        <f>VLOOKUP($A2222,'Medical Examinations'!$A$1:$P$2336,16,FALSE)</f>
        <v>Normal</v>
      </c>
      <c r="L2222" s="12">
        <f>VLOOKUP($A2222,'Hospitalisation Details'!$A$1:$U$2344,18,FALSE)</f>
        <v>37230</v>
      </c>
      <c r="M2222" s="21">
        <f>VLOOKUP($A2222,'Hospitalisation Details'!$A$1:$U$2344,21,FALSE)</f>
        <v>1534.3</v>
      </c>
      <c r="N2222" s="9" t="str">
        <f>VLOOKUP($A2222,'Hospitalisation Details'!$A$1:$U$2344,14,FALSE)</f>
        <v>tier - 2</v>
      </c>
      <c r="O2222" s="9" t="str">
        <f>VLOOKUP($A2222,'Hospitalisation Details'!$A$1:$U$2344,15,FALSE)</f>
        <v>tier - 2</v>
      </c>
      <c r="P2222" s="9" t="str">
        <f>VLOOKUP($A2222,'Hospitalisation Details'!$A$1:$U$2344,16,FALSE)</f>
        <v>R1013</v>
      </c>
      <c r="Q2222" s="9">
        <f>VLOOKUP($A2222,'Hospitalisation Details'!$A$1:$U$2344,20,FALSE)</f>
        <v>21</v>
      </c>
    </row>
    <row r="2223" spans="1:17" ht="15.75" x14ac:dyDescent="0.25">
      <c r="A2223" s="10" t="s">
        <v>136</v>
      </c>
      <c r="B2223" s="7" t="str">
        <f>VLOOKUP($A2223,'Customer Names'!$A$1:$E$2336,4,FALSE)</f>
        <v xml:space="preserve">  Matthew T</v>
      </c>
      <c r="C2223" s="7">
        <f>VLOOKUP($A2223,'Medical Examinations'!$A$1:$P$2336,2,FALSE)</f>
        <v>35.53</v>
      </c>
      <c r="D2223" s="7">
        <f>VLOOKUP($A2223,'Medical Examinations'!$A$1:$P$2336,3,FALSE)</f>
        <v>4.55</v>
      </c>
      <c r="E2223" s="7" t="str">
        <f>VLOOKUP($A2223,'Medical Examinations'!$A$1:$P$2336,13,FALSE)</f>
        <v>Yes</v>
      </c>
      <c r="F2223" s="7" t="str">
        <f>VLOOKUP($A2223,'Medical Examinations'!$A$1:$P$2336,5,FALSE)</f>
        <v>No</v>
      </c>
      <c r="G2223" s="7" t="str">
        <f>VLOOKUP($A2223,'Medical Examinations'!$A$1:$P$2336,6,FALSE)</f>
        <v>No</v>
      </c>
      <c r="H2223" s="7" t="str">
        <f>VLOOKUP($A2223,'Medical Examinations'!$A$1:$P$2336,12,FALSE)</f>
        <v>0</v>
      </c>
      <c r="I2223" s="7" t="str">
        <f>VLOOKUP($A2223,'Medical Examinations'!$A$1:$P$2336,14,FALSE)</f>
        <v>No</v>
      </c>
      <c r="J2223" s="7" t="str">
        <f>VLOOKUP($A2223,'Medical Examinations'!$A$1:$P$2336,15,FALSE)</f>
        <v>Obesity</v>
      </c>
      <c r="K2223" s="7" t="str">
        <f>VLOOKUP($A2223,'Medical Examinations'!$A$1:$P$2336,16,FALSE)</f>
        <v>Normal</v>
      </c>
      <c r="L2223" s="12">
        <f>VLOOKUP($A2223,'Hospitalisation Details'!$A$1:$U$2344,18,FALSE)</f>
        <v>37044</v>
      </c>
      <c r="M2223" s="21">
        <f>VLOOKUP($A2223,'Hospitalisation Details'!$A$1:$U$2344,21,FALSE)</f>
        <v>1532.47</v>
      </c>
      <c r="N2223" s="9" t="str">
        <f>VLOOKUP($A2223,'Hospitalisation Details'!$A$1:$U$2344,14,FALSE)</f>
        <v>tier - 2</v>
      </c>
      <c r="O2223" s="9" t="str">
        <f>VLOOKUP($A2223,'Hospitalisation Details'!$A$1:$U$2344,15,FALSE)</f>
        <v>tier - 2</v>
      </c>
      <c r="P2223" s="9" t="str">
        <f>VLOOKUP($A2223,'Hospitalisation Details'!$A$1:$U$2344,16,FALSE)</f>
        <v>R1013</v>
      </c>
      <c r="Q2223" s="9">
        <f>VLOOKUP($A2223,'Hospitalisation Details'!$A$1:$U$2344,20,FALSE)</f>
        <v>22</v>
      </c>
    </row>
    <row r="2224" spans="1:17" ht="15.75" x14ac:dyDescent="0.25">
      <c r="A2224" s="10" t="s">
        <v>135</v>
      </c>
      <c r="B2224" s="7" t="str">
        <f>VLOOKUP($A2224,'Customer Names'!$A$1:$E$2336,4,FALSE)</f>
        <v xml:space="preserve">  Zachary</v>
      </c>
      <c r="C2224" s="7">
        <f>VLOOKUP($A2224,'Medical Examinations'!$A$1:$P$2336,2,FALSE)</f>
        <v>31.1</v>
      </c>
      <c r="D2224" s="7">
        <f>VLOOKUP($A2224,'Medical Examinations'!$A$1:$P$2336,3,FALSE)</f>
        <v>4.37</v>
      </c>
      <c r="E2224" s="7" t="str">
        <f>VLOOKUP($A2224,'Medical Examinations'!$A$1:$P$2336,13,FALSE)</f>
        <v>Yes</v>
      </c>
      <c r="F2224" s="7" t="str">
        <f>VLOOKUP($A2224,'Medical Examinations'!$A$1:$P$2336,5,FALSE)</f>
        <v>No</v>
      </c>
      <c r="G2224" s="7" t="str">
        <f>VLOOKUP($A2224,'Medical Examinations'!$A$1:$P$2336,6,FALSE)</f>
        <v>No</v>
      </c>
      <c r="H2224" s="7" t="str">
        <f>VLOOKUP($A2224,'Medical Examinations'!$A$1:$P$2336,12,FALSE)</f>
        <v>0</v>
      </c>
      <c r="I2224" s="7" t="str">
        <f>VLOOKUP($A2224,'Medical Examinations'!$A$1:$P$2336,14,FALSE)</f>
        <v>No</v>
      </c>
      <c r="J2224" s="7" t="str">
        <f>VLOOKUP($A2224,'Medical Examinations'!$A$1:$P$2336,15,FALSE)</f>
        <v>Obesity</v>
      </c>
      <c r="K2224" s="7" t="str">
        <f>VLOOKUP($A2224,'Medical Examinations'!$A$1:$P$2336,16,FALSE)</f>
        <v>Normal</v>
      </c>
      <c r="L2224" s="12">
        <f>VLOOKUP($A2224,'Hospitalisation Details'!$A$1:$U$2344,18,FALSE)</f>
        <v>37079</v>
      </c>
      <c r="M2224" s="21">
        <f>VLOOKUP($A2224,'Hospitalisation Details'!$A$1:$U$2344,21,FALSE)</f>
        <v>1526.31</v>
      </c>
      <c r="N2224" s="9" t="str">
        <f>VLOOKUP($A2224,'Hospitalisation Details'!$A$1:$U$2344,14,FALSE)</f>
        <v>tier - 2</v>
      </c>
      <c r="O2224" s="9" t="str">
        <f>VLOOKUP($A2224,'Hospitalisation Details'!$A$1:$U$2344,15,FALSE)</f>
        <v>tier - 3</v>
      </c>
      <c r="P2224" s="9" t="str">
        <f>VLOOKUP($A2224,'Hospitalisation Details'!$A$1:$U$2344,16,FALSE)</f>
        <v>R1011</v>
      </c>
      <c r="Q2224" s="9">
        <f>VLOOKUP($A2224,'Hospitalisation Details'!$A$1:$U$2344,20,FALSE)</f>
        <v>21</v>
      </c>
    </row>
    <row r="2225" spans="1:17" ht="15.75" x14ac:dyDescent="0.25">
      <c r="A2225" s="10" t="s">
        <v>134</v>
      </c>
      <c r="B2225" s="7" t="str">
        <f>VLOOKUP($A2225,'Customer Names'!$A$1:$E$2336,4,FALSE)</f>
        <v xml:space="preserve">  Matthew T</v>
      </c>
      <c r="C2225" s="7">
        <f>VLOOKUP($A2225,'Medical Examinations'!$A$1:$P$2336,2,FALSE)</f>
        <v>23.21</v>
      </c>
      <c r="D2225" s="7">
        <f>VLOOKUP($A2225,'Medical Examinations'!$A$1:$P$2336,3,FALSE)</f>
        <v>5.24</v>
      </c>
      <c r="E2225" s="7" t="str">
        <f>VLOOKUP($A2225,'Medical Examinations'!$A$1:$P$2336,13,FALSE)</f>
        <v>Yes</v>
      </c>
      <c r="F2225" s="7" t="str">
        <f>VLOOKUP($A2225,'Medical Examinations'!$A$1:$P$2336,5,FALSE)</f>
        <v>No</v>
      </c>
      <c r="G2225" s="7" t="str">
        <f>VLOOKUP($A2225,'Medical Examinations'!$A$1:$P$2336,6,FALSE)</f>
        <v>No</v>
      </c>
      <c r="H2225" s="7" t="str">
        <f>VLOOKUP($A2225,'Medical Examinations'!$A$1:$P$2336,12,FALSE)</f>
        <v>0</v>
      </c>
      <c r="I2225" s="7" t="str">
        <f>VLOOKUP($A2225,'Medical Examinations'!$A$1:$P$2336,14,FALSE)</f>
        <v>No</v>
      </c>
      <c r="J2225" s="7" t="str">
        <f>VLOOKUP($A2225,'Medical Examinations'!$A$1:$P$2336,15,FALSE)</f>
        <v>Normal weight</v>
      </c>
      <c r="K2225" s="7" t="str">
        <f>VLOOKUP($A2225,'Medical Examinations'!$A$1:$P$2336,16,FALSE)</f>
        <v>Normal</v>
      </c>
      <c r="L2225" s="12">
        <f>VLOOKUP($A2225,'Hospitalisation Details'!$A$1:$U$2344,18,FALSE)</f>
        <v>37128</v>
      </c>
      <c r="M2225" s="21">
        <f>VLOOKUP($A2225,'Hospitalisation Details'!$A$1:$U$2344,21,FALSE)</f>
        <v>1515.34</v>
      </c>
      <c r="N2225" s="9" t="str">
        <f>VLOOKUP($A2225,'Hospitalisation Details'!$A$1:$U$2344,14,FALSE)</f>
        <v>tier - 2</v>
      </c>
      <c r="O2225" s="9" t="str">
        <f>VLOOKUP($A2225,'Hospitalisation Details'!$A$1:$U$2344,15,FALSE)</f>
        <v>tier - 3</v>
      </c>
      <c r="P2225" s="9" t="str">
        <f>VLOOKUP($A2225,'Hospitalisation Details'!$A$1:$U$2344,16,FALSE)</f>
        <v>R1013</v>
      </c>
      <c r="Q2225" s="9">
        <f>VLOOKUP($A2225,'Hospitalisation Details'!$A$1:$U$2344,20,FALSE)</f>
        <v>21</v>
      </c>
    </row>
    <row r="2226" spans="1:17" ht="15.75" x14ac:dyDescent="0.25">
      <c r="A2226" s="10" t="s">
        <v>133</v>
      </c>
      <c r="B2226" s="7" t="str">
        <f>VLOOKUP($A2226,'Customer Names'!$A$1:$E$2336,4,FALSE)</f>
        <v xml:space="preserve">  Pat</v>
      </c>
      <c r="C2226" s="7">
        <f>VLOOKUP($A2226,'Medical Examinations'!$A$1:$P$2336,2,FALSE)</f>
        <v>18.36</v>
      </c>
      <c r="D2226" s="7">
        <f>VLOOKUP($A2226,'Medical Examinations'!$A$1:$P$2336,3,FALSE)</f>
        <v>5.96</v>
      </c>
      <c r="E2226" s="7" t="str">
        <f>VLOOKUP($A2226,'Medical Examinations'!$A$1:$P$2336,13,FALSE)</f>
        <v>No</v>
      </c>
      <c r="F2226" s="7" t="str">
        <f>VLOOKUP($A2226,'Medical Examinations'!$A$1:$P$2336,5,FALSE)</f>
        <v>No</v>
      </c>
      <c r="G2226" s="7" t="str">
        <f>VLOOKUP($A2226,'Medical Examinations'!$A$1:$P$2336,6,FALSE)</f>
        <v>No</v>
      </c>
      <c r="H2226" s="7">
        <f>VLOOKUP($A2226,'Medical Examinations'!$A$1:$P$2336,12,FALSE)</f>
        <v>1</v>
      </c>
      <c r="I2226" s="7" t="str">
        <f>VLOOKUP($A2226,'Medical Examinations'!$A$1:$P$2336,14,FALSE)</f>
        <v>No</v>
      </c>
      <c r="J2226" s="7" t="str">
        <f>VLOOKUP($A2226,'Medical Examinations'!$A$1:$P$2336,15,FALSE)</f>
        <v>Underweight</v>
      </c>
      <c r="K2226" s="7" t="str">
        <f>VLOOKUP($A2226,'Medical Examinations'!$A$1:$P$2336,16,FALSE)</f>
        <v>Prediabetes</v>
      </c>
      <c r="L2226" s="12">
        <f>VLOOKUP($A2226,'Hospitalisation Details'!$A$1:$U$2344,18,FALSE)</f>
        <v>35965</v>
      </c>
      <c r="M2226" s="21">
        <f>VLOOKUP($A2226,'Hospitalisation Details'!$A$1:$U$2344,21,FALSE)</f>
        <v>1497</v>
      </c>
      <c r="N2226" s="9" t="str">
        <f>VLOOKUP($A2226,'Hospitalisation Details'!$A$1:$U$2344,14,FALSE)</f>
        <v>tier - 2</v>
      </c>
      <c r="O2226" s="9" t="str">
        <f>VLOOKUP($A2226,'Hospitalisation Details'!$A$1:$U$2344,15,FALSE)</f>
        <v>tier - 2</v>
      </c>
      <c r="P2226" s="9" t="str">
        <f>VLOOKUP($A2226,'Hospitalisation Details'!$A$1:$U$2344,16,FALSE)</f>
        <v>R1013</v>
      </c>
      <c r="Q2226" s="9">
        <f>VLOOKUP($A2226,'Hospitalisation Details'!$A$1:$U$2344,20,FALSE)</f>
        <v>24</v>
      </c>
    </row>
    <row r="2227" spans="1:17" ht="15.75" x14ac:dyDescent="0.25">
      <c r="A2227" s="10" t="s">
        <v>132</v>
      </c>
      <c r="B2227" s="7" t="str">
        <f>VLOOKUP($A2227,'Customer Names'!$A$1:$E$2336,4,FALSE)</f>
        <v xml:space="preserve">  Ashley</v>
      </c>
      <c r="C2227" s="7">
        <f>VLOOKUP($A2227,'Medical Examinations'!$A$1:$P$2336,2,FALSE)</f>
        <v>15.92</v>
      </c>
      <c r="D2227" s="7">
        <f>VLOOKUP($A2227,'Medical Examinations'!$A$1:$P$2336,3,FALSE)</f>
        <v>4.76</v>
      </c>
      <c r="E2227" s="7" t="str">
        <f>VLOOKUP($A2227,'Medical Examinations'!$A$1:$P$2336,13,FALSE)</f>
        <v>Yes</v>
      </c>
      <c r="F2227" s="7" t="str">
        <f>VLOOKUP($A2227,'Medical Examinations'!$A$1:$P$2336,5,FALSE)</f>
        <v>No</v>
      </c>
      <c r="G2227" s="7" t="str">
        <f>VLOOKUP($A2227,'Medical Examinations'!$A$1:$P$2336,6,FALSE)</f>
        <v>No</v>
      </c>
      <c r="H2227" s="7">
        <f>VLOOKUP($A2227,'Medical Examinations'!$A$1:$P$2336,12,FALSE)</f>
        <v>1</v>
      </c>
      <c r="I2227" s="7" t="str">
        <f>VLOOKUP($A2227,'Medical Examinations'!$A$1:$P$2336,14,FALSE)</f>
        <v>No</v>
      </c>
      <c r="J2227" s="7" t="str">
        <f>VLOOKUP($A2227,'Medical Examinations'!$A$1:$P$2336,15,FALSE)</f>
        <v>Underweight</v>
      </c>
      <c r="K2227" s="7" t="str">
        <f>VLOOKUP($A2227,'Medical Examinations'!$A$1:$P$2336,16,FALSE)</f>
        <v>Normal</v>
      </c>
      <c r="L2227" s="12">
        <f>VLOOKUP($A2227,'Hospitalisation Details'!$A$1:$U$2344,18,FALSE)</f>
        <v>34979</v>
      </c>
      <c r="M2227" s="21">
        <f>VLOOKUP($A2227,'Hospitalisation Details'!$A$1:$U$2344,21,FALSE)</f>
        <v>1493</v>
      </c>
      <c r="N2227" s="9" t="str">
        <f>VLOOKUP($A2227,'Hospitalisation Details'!$A$1:$U$2344,14,FALSE)</f>
        <v>tier - 2</v>
      </c>
      <c r="O2227" s="9" t="str">
        <f>VLOOKUP($A2227,'Hospitalisation Details'!$A$1:$U$2344,15,FALSE)</f>
        <v>tier - 3</v>
      </c>
      <c r="P2227" s="9" t="str">
        <f>VLOOKUP($A2227,'Hospitalisation Details'!$A$1:$U$2344,16,FALSE)</f>
        <v>R1013</v>
      </c>
      <c r="Q2227" s="9">
        <f>VLOOKUP($A2227,'Hospitalisation Details'!$A$1:$U$2344,20,FALSE)</f>
        <v>27</v>
      </c>
    </row>
    <row r="2228" spans="1:17" ht="15.75" x14ac:dyDescent="0.25">
      <c r="A2228" s="10" t="s">
        <v>131</v>
      </c>
      <c r="B2228" s="7" t="str">
        <f>VLOOKUP($A2228,'Customer Names'!$A$1:$E$2336,4,FALSE)</f>
        <v xml:space="preserve">  Elizabeth A</v>
      </c>
      <c r="C2228" s="7">
        <f>VLOOKUP($A2228,'Medical Examinations'!$A$1:$P$2336,2,FALSE)</f>
        <v>15.17</v>
      </c>
      <c r="D2228" s="7">
        <f>VLOOKUP($A2228,'Medical Examinations'!$A$1:$P$2336,3,FALSE)</f>
        <v>4.3</v>
      </c>
      <c r="E2228" s="7" t="str">
        <f>VLOOKUP($A2228,'Medical Examinations'!$A$1:$P$2336,13,FALSE)</f>
        <v>Yes</v>
      </c>
      <c r="F2228" s="7" t="str">
        <f>VLOOKUP($A2228,'Medical Examinations'!$A$1:$P$2336,5,FALSE)</f>
        <v>No</v>
      </c>
      <c r="G2228" s="7" t="str">
        <f>VLOOKUP($A2228,'Medical Examinations'!$A$1:$P$2336,6,FALSE)</f>
        <v>Yes</v>
      </c>
      <c r="H2228" s="7">
        <f>VLOOKUP($A2228,'Medical Examinations'!$A$1:$P$2336,12,FALSE)</f>
        <v>1</v>
      </c>
      <c r="I2228" s="7" t="str">
        <f>VLOOKUP($A2228,'Medical Examinations'!$A$1:$P$2336,14,FALSE)</f>
        <v>No</v>
      </c>
      <c r="J2228" s="7" t="str">
        <f>VLOOKUP($A2228,'Medical Examinations'!$A$1:$P$2336,15,FALSE)</f>
        <v>Underweight</v>
      </c>
      <c r="K2228" s="7" t="str">
        <f>VLOOKUP($A2228,'Medical Examinations'!$A$1:$P$2336,16,FALSE)</f>
        <v>Normal</v>
      </c>
      <c r="L2228" s="12">
        <f>VLOOKUP($A2228,'Hospitalisation Details'!$A$1:$U$2344,18,FALSE)</f>
        <v>35590</v>
      </c>
      <c r="M2228" s="21">
        <f>VLOOKUP($A2228,'Hospitalisation Details'!$A$1:$U$2344,21,FALSE)</f>
        <v>1481</v>
      </c>
      <c r="N2228" s="9" t="str">
        <f>VLOOKUP($A2228,'Hospitalisation Details'!$A$1:$U$2344,14,FALSE)</f>
        <v>tier - 2</v>
      </c>
      <c r="O2228" s="9" t="str">
        <f>VLOOKUP($A2228,'Hospitalisation Details'!$A$1:$U$2344,15,FALSE)</f>
        <v>tier - 1</v>
      </c>
      <c r="P2228" s="9" t="str">
        <f>VLOOKUP($A2228,'Hospitalisation Details'!$A$1:$U$2344,16,FALSE)</f>
        <v>R1012</v>
      </c>
      <c r="Q2228" s="9">
        <f>VLOOKUP($A2228,'Hospitalisation Details'!$A$1:$U$2344,20,FALSE)</f>
        <v>25</v>
      </c>
    </row>
    <row r="2229" spans="1:17" ht="15.75" x14ac:dyDescent="0.25">
      <c r="A2229" s="10" t="s">
        <v>130</v>
      </c>
      <c r="B2229" s="7" t="str">
        <f>VLOOKUP($A2229,'Customer Names'!$A$1:$E$2336,4,FALSE)</f>
        <v xml:space="preserve">  Rebecca M</v>
      </c>
      <c r="C2229" s="7">
        <f>VLOOKUP($A2229,'Medical Examinations'!$A$1:$P$2336,2,FALSE)</f>
        <v>16.63</v>
      </c>
      <c r="D2229" s="7">
        <f>VLOOKUP($A2229,'Medical Examinations'!$A$1:$P$2336,3,FALSE)</f>
        <v>4.5</v>
      </c>
      <c r="E2229" s="7" t="str">
        <f>VLOOKUP($A2229,'Medical Examinations'!$A$1:$P$2336,13,FALSE)</f>
        <v>No</v>
      </c>
      <c r="F2229" s="7" t="str">
        <f>VLOOKUP($A2229,'Medical Examinations'!$A$1:$P$2336,5,FALSE)</f>
        <v>No</v>
      </c>
      <c r="G2229" s="7" t="str">
        <f>VLOOKUP($A2229,'Medical Examinations'!$A$1:$P$2336,6,FALSE)</f>
        <v>No</v>
      </c>
      <c r="H2229" s="7">
        <f>VLOOKUP($A2229,'Medical Examinations'!$A$1:$P$2336,12,FALSE)</f>
        <v>1</v>
      </c>
      <c r="I2229" s="7" t="str">
        <f>VLOOKUP($A2229,'Medical Examinations'!$A$1:$P$2336,14,FALSE)</f>
        <v>No</v>
      </c>
      <c r="J2229" s="7" t="str">
        <f>VLOOKUP($A2229,'Medical Examinations'!$A$1:$P$2336,15,FALSE)</f>
        <v>Underweight</v>
      </c>
      <c r="K2229" s="7" t="str">
        <f>VLOOKUP($A2229,'Medical Examinations'!$A$1:$P$2336,16,FALSE)</f>
        <v>Normal</v>
      </c>
      <c r="L2229" s="12">
        <f>VLOOKUP($A2229,'Hospitalisation Details'!$A$1:$U$2344,18,FALSE)</f>
        <v>36136</v>
      </c>
      <c r="M2229" s="21">
        <f>VLOOKUP($A2229,'Hospitalisation Details'!$A$1:$U$2344,21,FALSE)</f>
        <v>1477</v>
      </c>
      <c r="N2229" s="9" t="str">
        <f>VLOOKUP($A2229,'Hospitalisation Details'!$A$1:$U$2344,14,FALSE)</f>
        <v>tier - 2</v>
      </c>
      <c r="O2229" s="9" t="str">
        <f>VLOOKUP($A2229,'Hospitalisation Details'!$A$1:$U$2344,15,FALSE)</f>
        <v>tier - 1</v>
      </c>
      <c r="P2229" s="9" t="str">
        <f>VLOOKUP($A2229,'Hospitalisation Details'!$A$1:$U$2344,16,FALSE)</f>
        <v>R1013</v>
      </c>
      <c r="Q2229" s="9">
        <f>VLOOKUP($A2229,'Hospitalisation Details'!$A$1:$U$2344,20,FALSE)</f>
        <v>24</v>
      </c>
    </row>
    <row r="2230" spans="1:17" ht="15.75" x14ac:dyDescent="0.25">
      <c r="A2230" s="10" t="s">
        <v>129</v>
      </c>
      <c r="B2230" s="7" t="str">
        <f>VLOOKUP($A2230,'Customer Names'!$A$1:$E$2336,4,FALSE)</f>
        <v xml:space="preserve">  Ruth</v>
      </c>
      <c r="C2230" s="7">
        <f>VLOOKUP($A2230,'Medical Examinations'!$A$1:$P$2336,2,FALSE)</f>
        <v>19.39</v>
      </c>
      <c r="D2230" s="7">
        <f>VLOOKUP($A2230,'Medical Examinations'!$A$1:$P$2336,3,FALSE)</f>
        <v>5.59</v>
      </c>
      <c r="E2230" s="7" t="str">
        <f>VLOOKUP($A2230,'Medical Examinations'!$A$1:$P$2336,13,FALSE)</f>
        <v>No</v>
      </c>
      <c r="F2230" s="7" t="str">
        <f>VLOOKUP($A2230,'Medical Examinations'!$A$1:$P$2336,5,FALSE)</f>
        <v>No</v>
      </c>
      <c r="G2230" s="7" t="str">
        <f>VLOOKUP($A2230,'Medical Examinations'!$A$1:$P$2336,6,FALSE)</f>
        <v>Yes</v>
      </c>
      <c r="H2230" s="7">
        <f>VLOOKUP($A2230,'Medical Examinations'!$A$1:$P$2336,12,FALSE)</f>
        <v>1</v>
      </c>
      <c r="I2230" s="7" t="str">
        <f>VLOOKUP($A2230,'Medical Examinations'!$A$1:$P$2336,14,FALSE)</f>
        <v>No</v>
      </c>
      <c r="J2230" s="7" t="str">
        <f>VLOOKUP($A2230,'Medical Examinations'!$A$1:$P$2336,15,FALSE)</f>
        <v>Normal weight</v>
      </c>
      <c r="K2230" s="7" t="str">
        <f>VLOOKUP($A2230,'Medical Examinations'!$A$1:$P$2336,16,FALSE)</f>
        <v>Normal</v>
      </c>
      <c r="L2230" s="12">
        <f>VLOOKUP($A2230,'Hospitalisation Details'!$A$1:$U$2344,18,FALSE)</f>
        <v>37792</v>
      </c>
      <c r="M2230" s="21">
        <f>VLOOKUP($A2230,'Hospitalisation Details'!$A$1:$U$2344,21,FALSE)</f>
        <v>1467</v>
      </c>
      <c r="N2230" s="9" t="str">
        <f>VLOOKUP($A2230,'Hospitalisation Details'!$A$1:$U$2344,14,FALSE)</f>
        <v>tier - 2</v>
      </c>
      <c r="O2230" s="9" t="str">
        <f>VLOOKUP($A2230,'Hospitalisation Details'!$A$1:$U$2344,15,FALSE)</f>
        <v>tier - 2</v>
      </c>
      <c r="P2230" s="9" t="str">
        <f>VLOOKUP($A2230,'Hospitalisation Details'!$A$1:$U$2344,16,FALSE)</f>
        <v>R1013</v>
      </c>
      <c r="Q2230" s="9">
        <f>VLOOKUP($A2230,'Hospitalisation Details'!$A$1:$U$2344,20,FALSE)</f>
        <v>19</v>
      </c>
    </row>
    <row r="2231" spans="1:17" ht="15.75" x14ac:dyDescent="0.25">
      <c r="A2231" s="10" t="s">
        <v>128</v>
      </c>
      <c r="B2231" s="7" t="str">
        <f>VLOOKUP($A2231,'Customer Names'!$A$1:$E$2336,4,FALSE)</f>
        <v xml:space="preserve">  Gregory S</v>
      </c>
      <c r="C2231" s="7">
        <f>VLOOKUP($A2231,'Medical Examinations'!$A$1:$P$2336,2,FALSE)</f>
        <v>17.34</v>
      </c>
      <c r="D2231" s="7">
        <f>VLOOKUP($A2231,'Medical Examinations'!$A$1:$P$2336,3,FALSE)</f>
        <v>6.29</v>
      </c>
      <c r="E2231" s="7" t="str">
        <f>VLOOKUP($A2231,'Medical Examinations'!$A$1:$P$2336,13,FALSE)</f>
        <v>Yes</v>
      </c>
      <c r="F2231" s="7" t="str">
        <f>VLOOKUP($A2231,'Medical Examinations'!$A$1:$P$2336,5,FALSE)</f>
        <v>No</v>
      </c>
      <c r="G2231" s="7" t="str">
        <f>VLOOKUP($A2231,'Medical Examinations'!$A$1:$P$2336,6,FALSE)</f>
        <v>Yes</v>
      </c>
      <c r="H2231" s="7">
        <f>VLOOKUP($A2231,'Medical Examinations'!$A$1:$P$2336,12,FALSE)</f>
        <v>1</v>
      </c>
      <c r="I2231" s="7" t="str">
        <f>VLOOKUP($A2231,'Medical Examinations'!$A$1:$P$2336,14,FALSE)</f>
        <v>No</v>
      </c>
      <c r="J2231" s="7" t="str">
        <f>VLOOKUP($A2231,'Medical Examinations'!$A$1:$P$2336,15,FALSE)</f>
        <v>Underweight</v>
      </c>
      <c r="K2231" s="7" t="str">
        <f>VLOOKUP($A2231,'Medical Examinations'!$A$1:$P$2336,16,FALSE)</f>
        <v>Prediabetes</v>
      </c>
      <c r="L2231" s="12">
        <f>VLOOKUP($A2231,'Hospitalisation Details'!$A$1:$U$2344,18,FALSE)</f>
        <v>35600</v>
      </c>
      <c r="M2231" s="21">
        <f>VLOOKUP($A2231,'Hospitalisation Details'!$A$1:$U$2344,21,FALSE)</f>
        <v>1445</v>
      </c>
      <c r="N2231" s="9" t="str">
        <f>VLOOKUP($A2231,'Hospitalisation Details'!$A$1:$U$2344,14,FALSE)</f>
        <v>tier - 2</v>
      </c>
      <c r="O2231" s="9" t="str">
        <f>VLOOKUP($A2231,'Hospitalisation Details'!$A$1:$U$2344,15,FALSE)</f>
        <v>tier - 1</v>
      </c>
      <c r="P2231" s="9" t="str">
        <f>VLOOKUP($A2231,'Hospitalisation Details'!$A$1:$U$2344,16,FALSE)</f>
        <v>R1013</v>
      </c>
      <c r="Q2231" s="9">
        <f>VLOOKUP($A2231,'Hospitalisation Details'!$A$1:$U$2344,20,FALSE)</f>
        <v>25</v>
      </c>
    </row>
    <row r="2232" spans="1:17" ht="15.75" x14ac:dyDescent="0.25">
      <c r="A2232" s="10" t="s">
        <v>127</v>
      </c>
      <c r="B2232" s="7" t="str">
        <f>VLOOKUP($A2232,'Customer Names'!$A$1:$E$2336,4,FALSE)</f>
        <v xml:space="preserve">  Alexandra S</v>
      </c>
      <c r="C2232" s="7">
        <f>VLOOKUP($A2232,'Medical Examinations'!$A$1:$P$2336,2,FALSE)</f>
        <v>17.940000000000001</v>
      </c>
      <c r="D2232" s="7">
        <f>VLOOKUP($A2232,'Medical Examinations'!$A$1:$P$2336,3,FALSE)</f>
        <v>4.1900000000000004</v>
      </c>
      <c r="E2232" s="7" t="str">
        <f>VLOOKUP($A2232,'Medical Examinations'!$A$1:$P$2336,13,FALSE)</f>
        <v>No</v>
      </c>
      <c r="F2232" s="7" t="str">
        <f>VLOOKUP($A2232,'Medical Examinations'!$A$1:$P$2336,5,FALSE)</f>
        <v>yes</v>
      </c>
      <c r="G2232" s="7" t="str">
        <f>VLOOKUP($A2232,'Medical Examinations'!$A$1:$P$2336,6,FALSE)</f>
        <v>No</v>
      </c>
      <c r="H2232" s="7">
        <f>VLOOKUP($A2232,'Medical Examinations'!$A$1:$P$2336,12,FALSE)</f>
        <v>1</v>
      </c>
      <c r="I2232" s="7" t="str">
        <f>VLOOKUP($A2232,'Medical Examinations'!$A$1:$P$2336,14,FALSE)</f>
        <v>No</v>
      </c>
      <c r="J2232" s="7" t="str">
        <f>VLOOKUP($A2232,'Medical Examinations'!$A$1:$P$2336,15,FALSE)</f>
        <v>Underweight</v>
      </c>
      <c r="K2232" s="7" t="str">
        <f>VLOOKUP($A2232,'Medical Examinations'!$A$1:$P$2336,16,FALSE)</f>
        <v>Normal</v>
      </c>
      <c r="L2232" s="12">
        <f>VLOOKUP($A2232,'Hospitalisation Details'!$A$1:$U$2344,18,FALSE)</f>
        <v>36770</v>
      </c>
      <c r="M2232" s="21">
        <f>VLOOKUP($A2232,'Hospitalisation Details'!$A$1:$U$2344,21,FALSE)</f>
        <v>1438</v>
      </c>
      <c r="N2232" s="9" t="str">
        <f>VLOOKUP($A2232,'Hospitalisation Details'!$A$1:$U$2344,14,FALSE)</f>
        <v>tier - 2</v>
      </c>
      <c r="O2232" s="9" t="str">
        <f>VLOOKUP($A2232,'Hospitalisation Details'!$A$1:$U$2344,15,FALSE)</f>
        <v>tier - 2</v>
      </c>
      <c r="P2232" s="9" t="str">
        <f>VLOOKUP($A2232,'Hospitalisation Details'!$A$1:$U$2344,16,FALSE)</f>
        <v>R1013</v>
      </c>
      <c r="Q2232" s="9">
        <f>VLOOKUP($A2232,'Hospitalisation Details'!$A$1:$U$2344,20,FALSE)</f>
        <v>22</v>
      </c>
    </row>
    <row r="2233" spans="1:17" ht="15.75" x14ac:dyDescent="0.25">
      <c r="A2233" s="10" t="s">
        <v>126</v>
      </c>
      <c r="B2233" s="7" t="str">
        <f>VLOOKUP($A2233,'Customer Names'!$A$1:$E$2336,4,FALSE)</f>
        <v xml:space="preserve">  Hillary</v>
      </c>
      <c r="C2233" s="7">
        <f>VLOOKUP($A2233,'Medical Examinations'!$A$1:$P$2336,2,FALSE)</f>
        <v>16.670000000000002</v>
      </c>
      <c r="D2233" s="7">
        <f>VLOOKUP($A2233,'Medical Examinations'!$A$1:$P$2336,3,FALSE)</f>
        <v>4.7</v>
      </c>
      <c r="E2233" s="7" t="str">
        <f>VLOOKUP($A2233,'Medical Examinations'!$A$1:$P$2336,13,FALSE)</f>
        <v>Yes</v>
      </c>
      <c r="F2233" s="7" t="str">
        <f>VLOOKUP($A2233,'Medical Examinations'!$A$1:$P$2336,5,FALSE)</f>
        <v>No</v>
      </c>
      <c r="G2233" s="7" t="str">
        <f>VLOOKUP($A2233,'Medical Examinations'!$A$1:$P$2336,6,FALSE)</f>
        <v>Yes</v>
      </c>
      <c r="H2233" s="7">
        <f>VLOOKUP($A2233,'Medical Examinations'!$A$1:$P$2336,12,FALSE)</f>
        <v>1</v>
      </c>
      <c r="I2233" s="7" t="str">
        <f>VLOOKUP($A2233,'Medical Examinations'!$A$1:$P$2336,14,FALSE)</f>
        <v>No</v>
      </c>
      <c r="J2233" s="7" t="str">
        <f>VLOOKUP($A2233,'Medical Examinations'!$A$1:$P$2336,15,FALSE)</f>
        <v>Underweight</v>
      </c>
      <c r="K2233" s="7" t="str">
        <f>VLOOKUP($A2233,'Medical Examinations'!$A$1:$P$2336,16,FALSE)</f>
        <v>Normal</v>
      </c>
      <c r="L2233" s="12">
        <f>VLOOKUP($A2233,'Hospitalisation Details'!$A$1:$U$2344,18,FALSE)</f>
        <v>35769</v>
      </c>
      <c r="M2233" s="21">
        <f>VLOOKUP($A2233,'Hospitalisation Details'!$A$1:$U$2344,21,FALSE)</f>
        <v>1422</v>
      </c>
      <c r="N2233" s="9" t="str">
        <f>VLOOKUP($A2233,'Hospitalisation Details'!$A$1:$U$2344,14,FALSE)</f>
        <v>tier - 2</v>
      </c>
      <c r="O2233" s="9" t="str">
        <f>VLOOKUP($A2233,'Hospitalisation Details'!$A$1:$U$2344,15,FALSE)</f>
        <v>tier - 2</v>
      </c>
      <c r="P2233" s="9" t="str">
        <f>VLOOKUP($A2233,'Hospitalisation Details'!$A$1:$U$2344,16,FALSE)</f>
        <v>R1013</v>
      </c>
      <c r="Q2233" s="9">
        <f>VLOOKUP($A2233,'Hospitalisation Details'!$A$1:$U$2344,20,FALSE)</f>
        <v>25</v>
      </c>
    </row>
    <row r="2234" spans="1:17" ht="15.75" x14ac:dyDescent="0.25">
      <c r="A2234" s="10" t="s">
        <v>125</v>
      </c>
      <c r="B2234" s="7" t="str">
        <f>VLOOKUP($A2234,'Customer Names'!$A$1:$E$2336,4,FALSE)</f>
        <v xml:space="preserve">  Amy K</v>
      </c>
      <c r="C2234" s="7">
        <f>VLOOKUP($A2234,'Medical Examinations'!$A$1:$P$2336,2,FALSE)</f>
        <v>20.58</v>
      </c>
      <c r="D2234" s="7">
        <f>VLOOKUP($A2234,'Medical Examinations'!$A$1:$P$2336,3,FALSE)</f>
        <v>5.64</v>
      </c>
      <c r="E2234" s="7" t="str">
        <f>VLOOKUP($A2234,'Medical Examinations'!$A$1:$P$2336,13,FALSE)</f>
        <v>Yes</v>
      </c>
      <c r="F2234" s="7" t="str">
        <f>VLOOKUP($A2234,'Medical Examinations'!$A$1:$P$2336,5,FALSE)</f>
        <v>No</v>
      </c>
      <c r="G2234" s="7" t="str">
        <f>VLOOKUP($A2234,'Medical Examinations'!$A$1:$P$2336,6,FALSE)</f>
        <v>No</v>
      </c>
      <c r="H2234" s="7" t="str">
        <f>VLOOKUP($A2234,'Medical Examinations'!$A$1:$P$2336,12,FALSE)</f>
        <v>0</v>
      </c>
      <c r="I2234" s="7" t="str">
        <f>VLOOKUP($A2234,'Medical Examinations'!$A$1:$P$2336,14,FALSE)</f>
        <v>No</v>
      </c>
      <c r="J2234" s="7" t="str">
        <f>VLOOKUP($A2234,'Medical Examinations'!$A$1:$P$2336,15,FALSE)</f>
        <v>Normal weight</v>
      </c>
      <c r="K2234" s="7" t="str">
        <f>VLOOKUP($A2234,'Medical Examinations'!$A$1:$P$2336,16,FALSE)</f>
        <v>Normal</v>
      </c>
      <c r="L2234" s="12">
        <f>VLOOKUP($A2234,'Hospitalisation Details'!$A$1:$U$2344,18,FALSE)</f>
        <v>37126</v>
      </c>
      <c r="M2234" s="21">
        <f>VLOOKUP($A2234,'Hospitalisation Details'!$A$1:$U$2344,21,FALSE)</f>
        <v>1421</v>
      </c>
      <c r="N2234" s="9" t="str">
        <f>VLOOKUP($A2234,'Hospitalisation Details'!$A$1:$U$2344,14,FALSE)</f>
        <v>tier - 2</v>
      </c>
      <c r="O2234" s="9" t="str">
        <f>VLOOKUP($A2234,'Hospitalisation Details'!$A$1:$U$2344,15,FALSE)</f>
        <v>tier - 2</v>
      </c>
      <c r="P2234" s="9" t="str">
        <f>VLOOKUP($A2234,'Hospitalisation Details'!$A$1:$U$2344,16,FALSE)</f>
        <v>R1013</v>
      </c>
      <c r="Q2234" s="9">
        <f>VLOOKUP($A2234,'Hospitalisation Details'!$A$1:$U$2344,20,FALSE)</f>
        <v>21</v>
      </c>
    </row>
    <row r="2235" spans="1:17" ht="15.75" x14ac:dyDescent="0.25">
      <c r="A2235" s="10" t="s">
        <v>124</v>
      </c>
      <c r="B2235" s="7" t="str">
        <f>VLOOKUP($A2235,'Customer Names'!$A$1:$E$2336,4,FALSE)</f>
        <v xml:space="preserve">  Scott</v>
      </c>
      <c r="C2235" s="7">
        <f>VLOOKUP($A2235,'Medical Examinations'!$A$1:$P$2336,2,FALSE)</f>
        <v>16.5</v>
      </c>
      <c r="D2235" s="7">
        <f>VLOOKUP($A2235,'Medical Examinations'!$A$1:$P$2336,3,FALSE)</f>
        <v>4.1100000000000003</v>
      </c>
      <c r="E2235" s="7" t="str">
        <f>VLOOKUP($A2235,'Medical Examinations'!$A$1:$P$2336,13,FALSE)</f>
        <v>Yes</v>
      </c>
      <c r="F2235" s="7" t="str">
        <f>VLOOKUP($A2235,'Medical Examinations'!$A$1:$P$2336,5,FALSE)</f>
        <v>No</v>
      </c>
      <c r="G2235" s="7" t="str">
        <f>VLOOKUP($A2235,'Medical Examinations'!$A$1:$P$2336,6,FALSE)</f>
        <v>No</v>
      </c>
      <c r="H2235" s="7" t="str">
        <f>VLOOKUP($A2235,'Medical Examinations'!$A$1:$P$2336,12,FALSE)</f>
        <v>0</v>
      </c>
      <c r="I2235" s="7" t="str">
        <f>VLOOKUP($A2235,'Medical Examinations'!$A$1:$P$2336,14,FALSE)</f>
        <v>No</v>
      </c>
      <c r="J2235" s="7" t="str">
        <f>VLOOKUP($A2235,'Medical Examinations'!$A$1:$P$2336,15,FALSE)</f>
        <v>Underweight</v>
      </c>
      <c r="K2235" s="7" t="str">
        <f>VLOOKUP($A2235,'Medical Examinations'!$A$1:$P$2336,16,FALSE)</f>
        <v>Normal</v>
      </c>
      <c r="L2235" s="12">
        <f>VLOOKUP($A2235,'Hospitalisation Details'!$A$1:$U$2344,18,FALSE)</f>
        <v>35239</v>
      </c>
      <c r="M2235" s="21">
        <f>VLOOKUP($A2235,'Hospitalisation Details'!$A$1:$U$2344,21,FALSE)</f>
        <v>1417</v>
      </c>
      <c r="N2235" s="9" t="str">
        <f>VLOOKUP($A2235,'Hospitalisation Details'!$A$1:$U$2344,14,FALSE)</f>
        <v>tier - 2</v>
      </c>
      <c r="O2235" s="9" t="str">
        <f>VLOOKUP($A2235,'Hospitalisation Details'!$A$1:$U$2344,15,FALSE)</f>
        <v>tier - 3</v>
      </c>
      <c r="P2235" s="9" t="str">
        <f>VLOOKUP($A2235,'Hospitalisation Details'!$A$1:$U$2344,16,FALSE)</f>
        <v>R1013</v>
      </c>
      <c r="Q2235" s="9">
        <f>VLOOKUP($A2235,'Hospitalisation Details'!$A$1:$U$2344,20,FALSE)</f>
        <v>26</v>
      </c>
    </row>
    <row r="2236" spans="1:17" ht="15.75" x14ac:dyDescent="0.25">
      <c r="A2236" s="10" t="s">
        <v>123</v>
      </c>
      <c r="B2236" s="7" t="str">
        <f>VLOOKUP($A2236,'Customer Names'!$A$1:$E$2336,4,FALSE)</f>
        <v xml:space="preserve">  John</v>
      </c>
      <c r="C2236" s="7">
        <f>VLOOKUP($A2236,'Medical Examinations'!$A$1:$P$2336,2,FALSE)</f>
        <v>15.41</v>
      </c>
      <c r="D2236" s="7">
        <f>VLOOKUP($A2236,'Medical Examinations'!$A$1:$P$2336,3,FALSE)</f>
        <v>5.43</v>
      </c>
      <c r="E2236" s="7" t="str">
        <f>VLOOKUP($A2236,'Medical Examinations'!$A$1:$P$2336,13,FALSE)</f>
        <v>Yes</v>
      </c>
      <c r="F2236" s="7" t="str">
        <f>VLOOKUP($A2236,'Medical Examinations'!$A$1:$P$2336,5,FALSE)</f>
        <v>No</v>
      </c>
      <c r="G2236" s="7" t="str">
        <f>VLOOKUP($A2236,'Medical Examinations'!$A$1:$P$2336,6,FALSE)</f>
        <v>Yes</v>
      </c>
      <c r="H2236" s="7">
        <f>VLOOKUP($A2236,'Medical Examinations'!$A$1:$P$2336,12,FALSE)</f>
        <v>1</v>
      </c>
      <c r="I2236" s="7" t="str">
        <f>VLOOKUP($A2236,'Medical Examinations'!$A$1:$P$2336,14,FALSE)</f>
        <v>No</v>
      </c>
      <c r="J2236" s="7" t="str">
        <f>VLOOKUP($A2236,'Medical Examinations'!$A$1:$P$2336,15,FALSE)</f>
        <v>Underweight</v>
      </c>
      <c r="K2236" s="7" t="str">
        <f>VLOOKUP($A2236,'Medical Examinations'!$A$1:$P$2336,16,FALSE)</f>
        <v>Normal</v>
      </c>
      <c r="L2236" s="12">
        <f>VLOOKUP($A2236,'Hospitalisation Details'!$A$1:$U$2344,18,FALSE)</f>
        <v>35730</v>
      </c>
      <c r="M2236" s="21">
        <f>VLOOKUP($A2236,'Hospitalisation Details'!$A$1:$U$2344,21,FALSE)</f>
        <v>1402</v>
      </c>
      <c r="N2236" s="9" t="str">
        <f>VLOOKUP($A2236,'Hospitalisation Details'!$A$1:$U$2344,14,FALSE)</f>
        <v>tier - 2</v>
      </c>
      <c r="O2236" s="9" t="str">
        <f>VLOOKUP($A2236,'Hospitalisation Details'!$A$1:$U$2344,15,FALSE)</f>
        <v>tier - 3</v>
      </c>
      <c r="P2236" s="9" t="str">
        <f>VLOOKUP($A2236,'Hospitalisation Details'!$A$1:$U$2344,16,FALSE)</f>
        <v>R1011</v>
      </c>
      <c r="Q2236" s="9">
        <f>VLOOKUP($A2236,'Hospitalisation Details'!$A$1:$U$2344,20,FALSE)</f>
        <v>25</v>
      </c>
    </row>
    <row r="2237" spans="1:17" ht="15.75" x14ac:dyDescent="0.25">
      <c r="A2237" s="10" t="s">
        <v>122</v>
      </c>
      <c r="B2237" s="7" t="str">
        <f>VLOOKUP($A2237,'Customer Names'!$A$1:$E$2336,4,FALSE)</f>
        <v xml:space="preserve">  Maaikel</v>
      </c>
      <c r="C2237" s="7">
        <f>VLOOKUP($A2237,'Medical Examinations'!$A$1:$P$2336,2,FALSE)</f>
        <v>24.59</v>
      </c>
      <c r="D2237" s="7">
        <f>VLOOKUP($A2237,'Medical Examinations'!$A$1:$P$2336,3,FALSE)</f>
        <v>4.38</v>
      </c>
      <c r="E2237" s="7" t="str">
        <f>VLOOKUP($A2237,'Medical Examinations'!$A$1:$P$2336,13,FALSE)</f>
        <v>No</v>
      </c>
      <c r="F2237" s="7" t="str">
        <f>VLOOKUP($A2237,'Medical Examinations'!$A$1:$P$2336,5,FALSE)</f>
        <v>No</v>
      </c>
      <c r="G2237" s="7" t="str">
        <f>VLOOKUP($A2237,'Medical Examinations'!$A$1:$P$2336,6,FALSE)</f>
        <v>No</v>
      </c>
      <c r="H2237" s="7">
        <f>VLOOKUP($A2237,'Medical Examinations'!$A$1:$P$2336,12,FALSE)</f>
        <v>1</v>
      </c>
      <c r="I2237" s="7" t="str">
        <f>VLOOKUP($A2237,'Medical Examinations'!$A$1:$P$2336,14,FALSE)</f>
        <v>No</v>
      </c>
      <c r="J2237" s="7" t="str">
        <f>VLOOKUP($A2237,'Medical Examinations'!$A$1:$P$2336,15,FALSE)</f>
        <v>Normal weight</v>
      </c>
      <c r="K2237" s="7" t="str">
        <f>VLOOKUP($A2237,'Medical Examinations'!$A$1:$P$2336,16,FALSE)</f>
        <v>Normal</v>
      </c>
      <c r="L2237" s="12">
        <f>VLOOKUP($A2237,'Hospitalisation Details'!$A$1:$U$2344,18,FALSE)</f>
        <v>36043</v>
      </c>
      <c r="M2237" s="21">
        <f>VLOOKUP($A2237,'Hospitalisation Details'!$A$1:$U$2344,21,FALSE)</f>
        <v>1400.44</v>
      </c>
      <c r="N2237" s="9" t="str">
        <f>VLOOKUP($A2237,'Hospitalisation Details'!$A$1:$U$2344,14,FALSE)</f>
        <v>tier - 2</v>
      </c>
      <c r="O2237" s="9" t="str">
        <f>VLOOKUP($A2237,'Hospitalisation Details'!$A$1:$U$2344,15,FALSE)</f>
        <v>tier - 2</v>
      </c>
      <c r="P2237" s="9" t="str">
        <f>VLOOKUP($A2237,'Hospitalisation Details'!$A$1:$U$2344,16,FALSE)</f>
        <v>R1013</v>
      </c>
      <c r="Q2237" s="9">
        <f>VLOOKUP($A2237,'Hospitalisation Details'!$A$1:$U$2344,20,FALSE)</f>
        <v>24</v>
      </c>
    </row>
    <row r="2238" spans="1:17" ht="15.75" x14ac:dyDescent="0.25">
      <c r="A2238" s="10" t="s">
        <v>121</v>
      </c>
      <c r="B2238" s="7" t="str">
        <f>VLOOKUP($A2238,'Customer Names'!$A$1:$E$2336,4,FALSE)</f>
        <v xml:space="preserve">  Daniel C</v>
      </c>
      <c r="C2238" s="7">
        <f>VLOOKUP($A2238,'Medical Examinations'!$A$1:$P$2336,2,FALSE)</f>
        <v>33.33</v>
      </c>
      <c r="D2238" s="7">
        <f>VLOOKUP($A2238,'Medical Examinations'!$A$1:$P$2336,3,FALSE)</f>
        <v>9.7899999999999991</v>
      </c>
      <c r="E2238" s="7" t="str">
        <f>VLOOKUP($A2238,'Medical Examinations'!$A$1:$P$2336,13,FALSE)</f>
        <v>No</v>
      </c>
      <c r="F2238" s="7" t="str">
        <f>VLOOKUP($A2238,'Medical Examinations'!$A$1:$P$2336,5,FALSE)</f>
        <v>No</v>
      </c>
      <c r="G2238" s="7" t="str">
        <f>VLOOKUP($A2238,'Medical Examinations'!$A$1:$P$2336,6,FALSE)</f>
        <v>No</v>
      </c>
      <c r="H2238" s="7" t="str">
        <f>VLOOKUP($A2238,'Medical Examinations'!$A$1:$P$2336,12,FALSE)</f>
        <v>0</v>
      </c>
      <c r="I2238" s="7" t="str">
        <f>VLOOKUP($A2238,'Medical Examinations'!$A$1:$P$2336,14,FALSE)</f>
        <v>No</v>
      </c>
      <c r="J2238" s="7" t="str">
        <f>VLOOKUP($A2238,'Medical Examinations'!$A$1:$P$2336,15,FALSE)</f>
        <v>Obesity</v>
      </c>
      <c r="K2238" s="7" t="str">
        <f>VLOOKUP($A2238,'Medical Examinations'!$A$1:$P$2336,16,FALSE)</f>
        <v>Diabetes</v>
      </c>
      <c r="L2238" s="12">
        <f>VLOOKUP($A2238,'Hospitalisation Details'!$A$1:$U$2344,18,FALSE)</f>
        <v>37612</v>
      </c>
      <c r="M2238" s="21">
        <f>VLOOKUP($A2238,'Hospitalisation Details'!$A$1:$U$2344,21,FALSE)</f>
        <v>1391.53</v>
      </c>
      <c r="N2238" s="9" t="str">
        <f>VLOOKUP($A2238,'Hospitalisation Details'!$A$1:$U$2344,14,FALSE)</f>
        <v>tier - 2</v>
      </c>
      <c r="O2238" s="9" t="str">
        <f>VLOOKUP($A2238,'Hospitalisation Details'!$A$1:$U$2344,15,FALSE)</f>
        <v>tier - 1</v>
      </c>
      <c r="P2238" s="9" t="str">
        <f>VLOOKUP($A2238,'Hospitalisation Details'!$A$1:$U$2344,16,FALSE)</f>
        <v>R1013</v>
      </c>
      <c r="Q2238" s="9">
        <f>VLOOKUP($A2238,'Hospitalisation Details'!$A$1:$U$2344,20,FALSE)</f>
        <v>20</v>
      </c>
    </row>
    <row r="2239" spans="1:17" ht="15.75" x14ac:dyDescent="0.25">
      <c r="A2239" s="10" t="s">
        <v>120</v>
      </c>
      <c r="B2239" s="7" t="str">
        <f>VLOOKUP($A2239,'Customer Names'!$A$1:$E$2336,4,FALSE)</f>
        <v xml:space="preserve">  Christopher S</v>
      </c>
      <c r="C2239" s="7">
        <f>VLOOKUP($A2239,'Medical Examinations'!$A$1:$P$2336,2,FALSE)</f>
        <v>18.5</v>
      </c>
      <c r="D2239" s="7">
        <f>VLOOKUP($A2239,'Medical Examinations'!$A$1:$P$2336,3,FALSE)</f>
        <v>11.84</v>
      </c>
      <c r="E2239" s="7" t="str">
        <f>VLOOKUP($A2239,'Medical Examinations'!$A$1:$P$2336,13,FALSE)</f>
        <v>No</v>
      </c>
      <c r="F2239" s="7" t="str">
        <f>VLOOKUP($A2239,'Medical Examinations'!$A$1:$P$2336,5,FALSE)</f>
        <v>No</v>
      </c>
      <c r="G2239" s="7" t="str">
        <f>VLOOKUP($A2239,'Medical Examinations'!$A$1:$P$2336,6,FALSE)</f>
        <v>No</v>
      </c>
      <c r="H2239" s="7" t="str">
        <f>VLOOKUP($A2239,'Medical Examinations'!$A$1:$P$2336,12,FALSE)</f>
        <v>0</v>
      </c>
      <c r="I2239" s="7" t="str">
        <f>VLOOKUP($A2239,'Medical Examinations'!$A$1:$P$2336,14,FALSE)</f>
        <v>No</v>
      </c>
      <c r="J2239" s="7" t="str">
        <f>VLOOKUP($A2239,'Medical Examinations'!$A$1:$P$2336,15,FALSE)</f>
        <v>Normal weight</v>
      </c>
      <c r="K2239" s="7" t="str">
        <f>VLOOKUP($A2239,'Medical Examinations'!$A$1:$P$2336,16,FALSE)</f>
        <v>Diabetes</v>
      </c>
      <c r="L2239" s="12">
        <f>VLOOKUP($A2239,'Hospitalisation Details'!$A$1:$U$2344,18,FALSE)</f>
        <v>37574</v>
      </c>
      <c r="M2239" s="21">
        <f>VLOOKUP($A2239,'Hospitalisation Details'!$A$1:$U$2344,21,FALSE)</f>
        <v>1390</v>
      </c>
      <c r="N2239" s="9" t="str">
        <f>VLOOKUP($A2239,'Hospitalisation Details'!$A$1:$U$2344,14,FALSE)</f>
        <v>tier - 2</v>
      </c>
      <c r="O2239" s="9" t="str">
        <f>VLOOKUP($A2239,'Hospitalisation Details'!$A$1:$U$2344,15,FALSE)</f>
        <v>tier - 2</v>
      </c>
      <c r="P2239" s="9" t="str">
        <f>VLOOKUP($A2239,'Hospitalisation Details'!$A$1:$U$2344,16,FALSE)</f>
        <v>R1013</v>
      </c>
      <c r="Q2239" s="9">
        <f>VLOOKUP($A2239,'Hospitalisation Details'!$A$1:$U$2344,20,FALSE)</f>
        <v>20</v>
      </c>
    </row>
    <row r="2240" spans="1:17" ht="15.75" x14ac:dyDescent="0.25">
      <c r="A2240" s="10" t="s">
        <v>119</v>
      </c>
      <c r="B2240" s="7" t="str">
        <f>VLOOKUP($A2240,'Customer Names'!$A$1:$E$2336,4,FALSE)</f>
        <v xml:space="preserve">  William R</v>
      </c>
      <c r="C2240" s="7">
        <f>VLOOKUP($A2240,'Medical Examinations'!$A$1:$P$2336,2,FALSE)</f>
        <v>18.579999999999998</v>
      </c>
      <c r="D2240" s="7">
        <f>VLOOKUP($A2240,'Medical Examinations'!$A$1:$P$2336,3,FALSE)</f>
        <v>6.22</v>
      </c>
      <c r="E2240" s="7" t="str">
        <f>VLOOKUP($A2240,'Medical Examinations'!$A$1:$P$2336,13,FALSE)</f>
        <v>No</v>
      </c>
      <c r="F2240" s="7" t="str">
        <f>VLOOKUP($A2240,'Medical Examinations'!$A$1:$P$2336,5,FALSE)</f>
        <v>No</v>
      </c>
      <c r="G2240" s="7" t="str">
        <f>VLOOKUP($A2240,'Medical Examinations'!$A$1:$P$2336,6,FALSE)</f>
        <v>No</v>
      </c>
      <c r="H2240" s="7" t="str">
        <f>VLOOKUP($A2240,'Medical Examinations'!$A$1:$P$2336,12,FALSE)</f>
        <v>0</v>
      </c>
      <c r="I2240" s="7" t="str">
        <f>VLOOKUP($A2240,'Medical Examinations'!$A$1:$P$2336,14,FALSE)</f>
        <v>No</v>
      </c>
      <c r="J2240" s="7" t="str">
        <f>VLOOKUP($A2240,'Medical Examinations'!$A$1:$P$2336,15,FALSE)</f>
        <v>Normal weight</v>
      </c>
      <c r="K2240" s="7" t="str">
        <f>VLOOKUP($A2240,'Medical Examinations'!$A$1:$P$2336,16,FALSE)</f>
        <v>Prediabetes</v>
      </c>
      <c r="L2240" s="12">
        <f>VLOOKUP($A2240,'Hospitalisation Details'!$A$1:$U$2344,18,FALSE)</f>
        <v>36347</v>
      </c>
      <c r="M2240" s="21">
        <f>VLOOKUP($A2240,'Hospitalisation Details'!$A$1:$U$2344,21,FALSE)</f>
        <v>1389</v>
      </c>
      <c r="N2240" s="9" t="str">
        <f>VLOOKUP($A2240,'Hospitalisation Details'!$A$1:$U$2344,14,FALSE)</f>
        <v>tier - 2</v>
      </c>
      <c r="O2240" s="9" t="str">
        <f>VLOOKUP($A2240,'Hospitalisation Details'!$A$1:$U$2344,15,FALSE)</f>
        <v>tier - 2</v>
      </c>
      <c r="P2240" s="9" t="str">
        <f>VLOOKUP($A2240,'Hospitalisation Details'!$A$1:$U$2344,16,FALSE)</f>
        <v>R1013</v>
      </c>
      <c r="Q2240" s="9">
        <f>VLOOKUP($A2240,'Hospitalisation Details'!$A$1:$U$2344,20,FALSE)</f>
        <v>23</v>
      </c>
    </row>
    <row r="2241" spans="1:17" ht="15.75" x14ac:dyDescent="0.25">
      <c r="A2241" s="10" t="s">
        <v>118</v>
      </c>
      <c r="B2241" s="7" t="str">
        <f>VLOOKUP($A2241,'Customer Names'!$A$1:$E$2336,4,FALSE)</f>
        <v xml:space="preserve">  Lyndsy</v>
      </c>
      <c r="C2241" s="7">
        <f>VLOOKUP($A2241,'Medical Examinations'!$A$1:$P$2336,2,FALSE)</f>
        <v>16.64</v>
      </c>
      <c r="D2241" s="7">
        <f>VLOOKUP($A2241,'Medical Examinations'!$A$1:$P$2336,3,FALSE)</f>
        <v>10.01</v>
      </c>
      <c r="E2241" s="7" t="str">
        <f>VLOOKUP($A2241,'Medical Examinations'!$A$1:$P$2336,13,FALSE)</f>
        <v>No</v>
      </c>
      <c r="F2241" s="7" t="str">
        <f>VLOOKUP($A2241,'Medical Examinations'!$A$1:$P$2336,5,FALSE)</f>
        <v>No</v>
      </c>
      <c r="G2241" s="7" t="str">
        <f>VLOOKUP($A2241,'Medical Examinations'!$A$1:$P$2336,6,FALSE)</f>
        <v>No</v>
      </c>
      <c r="H2241" s="7" t="str">
        <f>VLOOKUP($A2241,'Medical Examinations'!$A$1:$P$2336,12,FALSE)</f>
        <v>0</v>
      </c>
      <c r="I2241" s="7" t="str">
        <f>VLOOKUP($A2241,'Medical Examinations'!$A$1:$P$2336,14,FALSE)</f>
        <v>No</v>
      </c>
      <c r="J2241" s="7" t="str">
        <f>VLOOKUP($A2241,'Medical Examinations'!$A$1:$P$2336,15,FALSE)</f>
        <v>Underweight</v>
      </c>
      <c r="K2241" s="7" t="str">
        <f>VLOOKUP($A2241,'Medical Examinations'!$A$1:$P$2336,16,FALSE)</f>
        <v>Diabetes</v>
      </c>
      <c r="L2241" s="12">
        <f>VLOOKUP($A2241,'Hospitalisation Details'!$A$1:$U$2344,18,FALSE)</f>
        <v>37483</v>
      </c>
      <c r="M2241" s="21">
        <f>VLOOKUP($A2241,'Hospitalisation Details'!$A$1:$U$2344,21,FALSE)</f>
        <v>1382</v>
      </c>
      <c r="N2241" s="9" t="str">
        <f>VLOOKUP($A2241,'Hospitalisation Details'!$A$1:$U$2344,14,FALSE)</f>
        <v>tier - 2</v>
      </c>
      <c r="O2241" s="9" t="str">
        <f>VLOOKUP($A2241,'Hospitalisation Details'!$A$1:$U$2344,15,FALSE)</f>
        <v>tier - 1</v>
      </c>
      <c r="P2241" s="9" t="str">
        <f>VLOOKUP($A2241,'Hospitalisation Details'!$A$1:$U$2344,16,FALSE)</f>
        <v>R1013</v>
      </c>
      <c r="Q2241" s="9">
        <f>VLOOKUP($A2241,'Hospitalisation Details'!$A$1:$U$2344,20,FALSE)</f>
        <v>20</v>
      </c>
    </row>
    <row r="2242" spans="1:17" ht="15.75" x14ac:dyDescent="0.25">
      <c r="A2242" s="10" t="s">
        <v>117</v>
      </c>
      <c r="B2242" s="7" t="str">
        <f>VLOOKUP($A2242,'Customer Names'!$A$1:$E$2336,4,FALSE)</f>
        <v xml:space="preserve">  Jessica</v>
      </c>
      <c r="C2242" s="7">
        <f>VLOOKUP($A2242,'Medical Examinations'!$A$1:$P$2336,2,FALSE)</f>
        <v>19.329999999999998</v>
      </c>
      <c r="D2242" s="7">
        <f>VLOOKUP($A2242,'Medical Examinations'!$A$1:$P$2336,3,FALSE)</f>
        <v>4.32</v>
      </c>
      <c r="E2242" s="7" t="str">
        <f>VLOOKUP($A2242,'Medical Examinations'!$A$1:$P$2336,13,FALSE)</f>
        <v>No</v>
      </c>
      <c r="F2242" s="7" t="str">
        <f>VLOOKUP($A2242,'Medical Examinations'!$A$1:$P$2336,5,FALSE)</f>
        <v>No</v>
      </c>
      <c r="G2242" s="7" t="str">
        <f>VLOOKUP($A2242,'Medical Examinations'!$A$1:$P$2336,6,FALSE)</f>
        <v>No</v>
      </c>
      <c r="H2242" s="7">
        <f>VLOOKUP($A2242,'Medical Examinations'!$A$1:$P$2336,12,FALSE)</f>
        <v>1</v>
      </c>
      <c r="I2242" s="7" t="str">
        <f>VLOOKUP($A2242,'Medical Examinations'!$A$1:$P$2336,14,FALSE)</f>
        <v>No</v>
      </c>
      <c r="J2242" s="7" t="str">
        <f>VLOOKUP($A2242,'Medical Examinations'!$A$1:$P$2336,15,FALSE)</f>
        <v>Normal weight</v>
      </c>
      <c r="K2242" s="7" t="str">
        <f>VLOOKUP($A2242,'Medical Examinations'!$A$1:$P$2336,16,FALSE)</f>
        <v>Normal</v>
      </c>
      <c r="L2242" s="12">
        <f>VLOOKUP($A2242,'Hospitalisation Details'!$A$1:$U$2344,18,FALSE)</f>
        <v>36132</v>
      </c>
      <c r="M2242" s="21">
        <f>VLOOKUP($A2242,'Hospitalisation Details'!$A$1:$U$2344,21,FALSE)</f>
        <v>1359</v>
      </c>
      <c r="N2242" s="9" t="str">
        <f>VLOOKUP($A2242,'Hospitalisation Details'!$A$1:$U$2344,14,FALSE)</f>
        <v>tier - 2</v>
      </c>
      <c r="O2242" s="9" t="str">
        <f>VLOOKUP($A2242,'Hospitalisation Details'!$A$1:$U$2344,15,FALSE)</f>
        <v>tier - 1</v>
      </c>
      <c r="P2242" s="9" t="str">
        <f>VLOOKUP($A2242,'Hospitalisation Details'!$A$1:$U$2344,16,FALSE)</f>
        <v>R1013</v>
      </c>
      <c r="Q2242" s="9">
        <f>VLOOKUP($A2242,'Hospitalisation Details'!$A$1:$U$2344,20,FALSE)</f>
        <v>24</v>
      </c>
    </row>
    <row r="2243" spans="1:17" ht="15.75" x14ac:dyDescent="0.25">
      <c r="A2243" s="10" t="s">
        <v>116</v>
      </c>
      <c r="B2243" s="7" t="str">
        <f>VLOOKUP($A2243,'Customer Names'!$A$1:$E$2336,4,FALSE)</f>
        <v xml:space="preserve">  Anna</v>
      </c>
      <c r="C2243" s="7">
        <f>VLOOKUP($A2243,'Medical Examinations'!$A$1:$P$2336,2,FALSE)</f>
        <v>21.26</v>
      </c>
      <c r="D2243" s="7">
        <f>VLOOKUP($A2243,'Medical Examinations'!$A$1:$P$2336,3,FALSE)</f>
        <v>5.65</v>
      </c>
      <c r="E2243" s="7" t="str">
        <f>VLOOKUP($A2243,'Medical Examinations'!$A$1:$P$2336,13,FALSE)</f>
        <v>Yes</v>
      </c>
      <c r="F2243" s="7" t="str">
        <f>VLOOKUP($A2243,'Medical Examinations'!$A$1:$P$2336,5,FALSE)</f>
        <v>No</v>
      </c>
      <c r="G2243" s="7" t="str">
        <f>VLOOKUP($A2243,'Medical Examinations'!$A$1:$P$2336,6,FALSE)</f>
        <v>Yes</v>
      </c>
      <c r="H2243" s="7">
        <f>VLOOKUP($A2243,'Medical Examinations'!$A$1:$P$2336,12,FALSE)</f>
        <v>1</v>
      </c>
      <c r="I2243" s="7" t="str">
        <f>VLOOKUP($A2243,'Medical Examinations'!$A$1:$P$2336,14,FALSE)</f>
        <v>No</v>
      </c>
      <c r="J2243" s="7" t="str">
        <f>VLOOKUP($A2243,'Medical Examinations'!$A$1:$P$2336,15,FALSE)</f>
        <v>Normal weight</v>
      </c>
      <c r="K2243" s="7" t="str">
        <f>VLOOKUP($A2243,'Medical Examinations'!$A$1:$P$2336,16,FALSE)</f>
        <v>Normal</v>
      </c>
      <c r="L2243" s="12">
        <f>VLOOKUP($A2243,'Hospitalisation Details'!$A$1:$U$2344,18,FALSE)</f>
        <v>35741</v>
      </c>
      <c r="M2243" s="21">
        <f>VLOOKUP($A2243,'Hospitalisation Details'!$A$1:$U$2344,21,FALSE)</f>
        <v>1341.16</v>
      </c>
      <c r="N2243" s="9" t="str">
        <f>VLOOKUP($A2243,'Hospitalisation Details'!$A$1:$U$2344,14,FALSE)</f>
        <v>tier - 2</v>
      </c>
      <c r="O2243" s="9" t="str">
        <f>VLOOKUP($A2243,'Hospitalisation Details'!$A$1:$U$2344,15,FALSE)</f>
        <v>tier - 2</v>
      </c>
      <c r="P2243" s="9" t="str">
        <f>VLOOKUP($A2243,'Hospitalisation Details'!$A$1:$U$2344,16,FALSE)</f>
        <v>R1012</v>
      </c>
      <c r="Q2243" s="9">
        <f>VLOOKUP($A2243,'Hospitalisation Details'!$A$1:$U$2344,20,FALSE)</f>
        <v>25</v>
      </c>
    </row>
    <row r="2244" spans="1:17" ht="15.75" x14ac:dyDescent="0.25">
      <c r="A2244" s="10" t="s">
        <v>115</v>
      </c>
      <c r="B2244" s="7" t="str">
        <f>VLOOKUP($A2244,'Customer Names'!$A$1:$E$2336,4,FALSE)</f>
        <v xml:space="preserve">  Jordan</v>
      </c>
      <c r="C2244" s="7">
        <f>VLOOKUP($A2244,'Medical Examinations'!$A$1:$P$2336,2,FALSE)</f>
        <v>15.6</v>
      </c>
      <c r="D2244" s="7">
        <f>VLOOKUP($A2244,'Medical Examinations'!$A$1:$P$2336,3,FALSE)</f>
        <v>4.12</v>
      </c>
      <c r="E2244" s="7" t="str">
        <f>VLOOKUP($A2244,'Medical Examinations'!$A$1:$P$2336,13,FALSE)</f>
        <v>Yes</v>
      </c>
      <c r="F2244" s="7" t="str">
        <f>VLOOKUP($A2244,'Medical Examinations'!$A$1:$P$2336,5,FALSE)</f>
        <v>No</v>
      </c>
      <c r="G2244" s="7" t="str">
        <f>VLOOKUP($A2244,'Medical Examinations'!$A$1:$P$2336,6,FALSE)</f>
        <v>No</v>
      </c>
      <c r="H2244" s="7">
        <f>VLOOKUP($A2244,'Medical Examinations'!$A$1:$P$2336,12,FALSE)</f>
        <v>1</v>
      </c>
      <c r="I2244" s="7" t="str">
        <f>VLOOKUP($A2244,'Medical Examinations'!$A$1:$P$2336,14,FALSE)</f>
        <v>No</v>
      </c>
      <c r="J2244" s="7" t="str">
        <f>VLOOKUP($A2244,'Medical Examinations'!$A$1:$P$2336,15,FALSE)</f>
        <v>Underweight</v>
      </c>
      <c r="K2244" s="7" t="str">
        <f>VLOOKUP($A2244,'Medical Examinations'!$A$1:$P$2336,16,FALSE)</f>
        <v>Normal</v>
      </c>
      <c r="L2244" s="12">
        <f>VLOOKUP($A2244,'Hospitalisation Details'!$A$1:$U$2344,18,FALSE)</f>
        <v>34910</v>
      </c>
      <c r="M2244" s="21">
        <f>VLOOKUP($A2244,'Hospitalisation Details'!$A$1:$U$2344,21,FALSE)</f>
        <v>1338</v>
      </c>
      <c r="N2244" s="9" t="str">
        <f>VLOOKUP($A2244,'Hospitalisation Details'!$A$1:$U$2344,14,FALSE)</f>
        <v>tier - 2</v>
      </c>
      <c r="O2244" s="9" t="str">
        <f>VLOOKUP($A2244,'Hospitalisation Details'!$A$1:$U$2344,15,FALSE)</f>
        <v>tier - 3</v>
      </c>
      <c r="P2244" s="9" t="str">
        <f>VLOOKUP($A2244,'Hospitalisation Details'!$A$1:$U$2344,16,FALSE)</f>
        <v>R1012</v>
      </c>
      <c r="Q2244" s="9">
        <f>VLOOKUP($A2244,'Hospitalisation Details'!$A$1:$U$2344,20,FALSE)</f>
        <v>27</v>
      </c>
    </row>
    <row r="2245" spans="1:17" ht="15.75" x14ac:dyDescent="0.25">
      <c r="A2245" s="10" t="s">
        <v>114</v>
      </c>
      <c r="B2245" s="7" t="str">
        <f>VLOOKUP($A2245,'Customer Names'!$A$1:$E$2336,4,FALSE)</f>
        <v xml:space="preserve">  Brian</v>
      </c>
      <c r="C2245" s="7">
        <f>VLOOKUP($A2245,'Medical Examinations'!$A$1:$P$2336,2,FALSE)</f>
        <v>24.39</v>
      </c>
      <c r="D2245" s="7">
        <f>VLOOKUP($A2245,'Medical Examinations'!$A$1:$P$2336,3,FALSE)</f>
        <v>6.24</v>
      </c>
      <c r="E2245" s="7" t="str">
        <f>VLOOKUP($A2245,'Medical Examinations'!$A$1:$P$2336,13,FALSE)</f>
        <v>No</v>
      </c>
      <c r="F2245" s="7" t="str">
        <f>VLOOKUP($A2245,'Medical Examinations'!$A$1:$P$2336,5,FALSE)</f>
        <v>No</v>
      </c>
      <c r="G2245" s="7" t="str">
        <f>VLOOKUP($A2245,'Medical Examinations'!$A$1:$P$2336,6,FALSE)</f>
        <v>No</v>
      </c>
      <c r="H2245" s="7">
        <f>VLOOKUP($A2245,'Medical Examinations'!$A$1:$P$2336,12,FALSE)</f>
        <v>1</v>
      </c>
      <c r="I2245" s="7" t="str">
        <f>VLOOKUP($A2245,'Medical Examinations'!$A$1:$P$2336,14,FALSE)</f>
        <v>No</v>
      </c>
      <c r="J2245" s="7" t="str">
        <f>VLOOKUP($A2245,'Medical Examinations'!$A$1:$P$2336,15,FALSE)</f>
        <v>Normal weight</v>
      </c>
      <c r="K2245" s="7" t="str">
        <f>VLOOKUP($A2245,'Medical Examinations'!$A$1:$P$2336,16,FALSE)</f>
        <v>Prediabetes</v>
      </c>
      <c r="L2245" s="12">
        <f>VLOOKUP($A2245,'Hospitalisation Details'!$A$1:$U$2344,18,FALSE)</f>
        <v>35988</v>
      </c>
      <c r="M2245" s="21">
        <f>VLOOKUP($A2245,'Hospitalisation Details'!$A$1:$U$2344,21,FALSE)</f>
        <v>1332.61</v>
      </c>
      <c r="N2245" s="9" t="str">
        <f>VLOOKUP($A2245,'Hospitalisation Details'!$A$1:$U$2344,14,FALSE)</f>
        <v>tier - 2</v>
      </c>
      <c r="O2245" s="9" t="str">
        <f>VLOOKUP($A2245,'Hospitalisation Details'!$A$1:$U$2344,15,FALSE)</f>
        <v>tier - 3</v>
      </c>
      <c r="P2245" s="9" t="str">
        <f>VLOOKUP($A2245,'Hospitalisation Details'!$A$1:$U$2344,16,FALSE)</f>
        <v>R1013</v>
      </c>
      <c r="Q2245" s="9">
        <f>VLOOKUP($A2245,'Hospitalisation Details'!$A$1:$U$2344,20,FALSE)</f>
        <v>24</v>
      </c>
    </row>
    <row r="2246" spans="1:17" ht="15.75" x14ac:dyDescent="0.25">
      <c r="A2246" s="10" t="s">
        <v>113</v>
      </c>
      <c r="B2246" s="7" t="str">
        <f>VLOOKUP($A2246,'Customer Names'!$A$1:$E$2336,4,FALSE)</f>
        <v xml:space="preserve">  Katherine A</v>
      </c>
      <c r="C2246" s="7">
        <f>VLOOKUP($A2246,'Medical Examinations'!$A$1:$P$2336,2,FALSE)</f>
        <v>24.75</v>
      </c>
      <c r="D2246" s="7">
        <f>VLOOKUP($A2246,'Medical Examinations'!$A$1:$P$2336,3,FALSE)</f>
        <v>4.83</v>
      </c>
      <c r="E2246" s="7" t="str">
        <f>VLOOKUP($A2246,'Medical Examinations'!$A$1:$P$2336,13,FALSE)</f>
        <v>No</v>
      </c>
      <c r="F2246" s="7" t="str">
        <f>VLOOKUP($A2246,'Medical Examinations'!$A$1:$P$2336,5,FALSE)</f>
        <v>No</v>
      </c>
      <c r="G2246" s="7" t="str">
        <f>VLOOKUP($A2246,'Medical Examinations'!$A$1:$P$2336,6,FALSE)</f>
        <v>No</v>
      </c>
      <c r="H2246" s="7" t="str">
        <f>VLOOKUP($A2246,'Medical Examinations'!$A$1:$P$2336,12,FALSE)</f>
        <v>0</v>
      </c>
      <c r="I2246" s="7" t="str">
        <f>VLOOKUP($A2246,'Medical Examinations'!$A$1:$P$2336,14,FALSE)</f>
        <v>No</v>
      </c>
      <c r="J2246" s="7" t="str">
        <f>VLOOKUP($A2246,'Medical Examinations'!$A$1:$P$2336,15,FALSE)</f>
        <v>Normal weight</v>
      </c>
      <c r="K2246" s="7" t="str">
        <f>VLOOKUP($A2246,'Medical Examinations'!$A$1:$P$2336,16,FALSE)</f>
        <v>Normal</v>
      </c>
      <c r="L2246" s="12">
        <f>VLOOKUP($A2246,'Hospitalisation Details'!$A$1:$U$2344,18,FALSE)</f>
        <v>36447</v>
      </c>
      <c r="M2246" s="21">
        <f>VLOOKUP($A2246,'Hospitalisation Details'!$A$1:$U$2344,21,FALSE)</f>
        <v>1329.17</v>
      </c>
      <c r="N2246" s="9" t="str">
        <f>VLOOKUP($A2246,'Hospitalisation Details'!$A$1:$U$2344,14,FALSE)</f>
        <v>tier - 2</v>
      </c>
      <c r="O2246" s="9" t="str">
        <f>VLOOKUP($A2246,'Hospitalisation Details'!$A$1:$U$2344,15,FALSE)</f>
        <v>tier - 3</v>
      </c>
      <c r="P2246" s="9" t="str">
        <f>VLOOKUP($A2246,'Hospitalisation Details'!$A$1:$U$2344,16,FALSE)</f>
        <v>R1013</v>
      </c>
      <c r="Q2246" s="9">
        <f>VLOOKUP($A2246,'Hospitalisation Details'!$A$1:$U$2344,20,FALSE)</f>
        <v>23</v>
      </c>
    </row>
    <row r="2247" spans="1:17" ht="15.75" x14ac:dyDescent="0.25">
      <c r="A2247" s="10" t="s">
        <v>112</v>
      </c>
      <c r="B2247" s="7" t="str">
        <f>VLOOKUP($A2247,'Customer Names'!$A$1:$E$2336,4,FALSE)</f>
        <v xml:space="preserve">  Melanie</v>
      </c>
      <c r="C2247" s="7">
        <f>VLOOKUP($A2247,'Medical Examinations'!$A$1:$P$2336,2,FALSE)</f>
        <v>20.88</v>
      </c>
      <c r="D2247" s="7">
        <f>VLOOKUP($A2247,'Medical Examinations'!$A$1:$P$2336,3,FALSE)</f>
        <v>7.4</v>
      </c>
      <c r="E2247" s="7" t="str">
        <f>VLOOKUP($A2247,'Medical Examinations'!$A$1:$P$2336,13,FALSE)</f>
        <v>No</v>
      </c>
      <c r="F2247" s="7" t="str">
        <f>VLOOKUP($A2247,'Medical Examinations'!$A$1:$P$2336,5,FALSE)</f>
        <v>No</v>
      </c>
      <c r="G2247" s="7" t="str">
        <f>VLOOKUP($A2247,'Medical Examinations'!$A$1:$P$2336,6,FALSE)</f>
        <v>No</v>
      </c>
      <c r="H2247" s="7" t="str">
        <f>VLOOKUP($A2247,'Medical Examinations'!$A$1:$P$2336,12,FALSE)</f>
        <v>0</v>
      </c>
      <c r="I2247" s="7" t="str">
        <f>VLOOKUP($A2247,'Medical Examinations'!$A$1:$P$2336,14,FALSE)</f>
        <v>No</v>
      </c>
      <c r="J2247" s="7" t="str">
        <f>VLOOKUP($A2247,'Medical Examinations'!$A$1:$P$2336,15,FALSE)</f>
        <v>Normal weight</v>
      </c>
      <c r="K2247" s="7" t="str">
        <f>VLOOKUP($A2247,'Medical Examinations'!$A$1:$P$2336,16,FALSE)</f>
        <v>Diabetes</v>
      </c>
      <c r="L2247" s="12">
        <f>VLOOKUP($A2247,'Hospitalisation Details'!$A$1:$U$2344,18,FALSE)</f>
        <v>37542</v>
      </c>
      <c r="M2247" s="21">
        <f>VLOOKUP($A2247,'Hospitalisation Details'!$A$1:$U$2344,21,FALSE)</f>
        <v>1315</v>
      </c>
      <c r="N2247" s="9" t="str">
        <f>VLOOKUP($A2247,'Hospitalisation Details'!$A$1:$U$2344,14,FALSE)</f>
        <v>tier - 2</v>
      </c>
      <c r="O2247" s="9" t="str">
        <f>VLOOKUP($A2247,'Hospitalisation Details'!$A$1:$U$2344,15,FALSE)</f>
        <v>tier - 2</v>
      </c>
      <c r="P2247" s="9" t="str">
        <f>VLOOKUP($A2247,'Hospitalisation Details'!$A$1:$U$2344,16,FALSE)</f>
        <v>R1013</v>
      </c>
      <c r="Q2247" s="9">
        <f>VLOOKUP($A2247,'Hospitalisation Details'!$A$1:$U$2344,20,FALSE)</f>
        <v>20</v>
      </c>
    </row>
    <row r="2248" spans="1:17" ht="15.75" x14ac:dyDescent="0.25">
      <c r="A2248" s="10" t="s">
        <v>111</v>
      </c>
      <c r="B2248" s="7" t="str">
        <f>VLOOKUP($A2248,'Customer Names'!$A$1:$E$2336,4,FALSE)</f>
        <v xml:space="preserve">  Jessica</v>
      </c>
      <c r="C2248" s="7">
        <f>VLOOKUP($A2248,'Medical Examinations'!$A$1:$P$2336,2,FALSE)</f>
        <v>20.43</v>
      </c>
      <c r="D2248" s="7">
        <f>VLOOKUP($A2248,'Medical Examinations'!$A$1:$P$2336,3,FALSE)</f>
        <v>4.54</v>
      </c>
      <c r="E2248" s="7" t="str">
        <f>VLOOKUP($A2248,'Medical Examinations'!$A$1:$P$2336,13,FALSE)</f>
        <v>No</v>
      </c>
      <c r="F2248" s="7" t="str">
        <f>VLOOKUP($A2248,'Medical Examinations'!$A$1:$P$2336,5,FALSE)</f>
        <v>No</v>
      </c>
      <c r="G2248" s="7" t="str">
        <f>VLOOKUP($A2248,'Medical Examinations'!$A$1:$P$2336,6,FALSE)</f>
        <v>No</v>
      </c>
      <c r="H2248" s="7" t="str">
        <f>VLOOKUP($A2248,'Medical Examinations'!$A$1:$P$2336,12,FALSE)</f>
        <v>0</v>
      </c>
      <c r="I2248" s="7" t="str">
        <f>VLOOKUP($A2248,'Medical Examinations'!$A$1:$P$2336,14,FALSE)</f>
        <v>No</v>
      </c>
      <c r="J2248" s="7" t="str">
        <f>VLOOKUP($A2248,'Medical Examinations'!$A$1:$P$2336,15,FALSE)</f>
        <v>Normal weight</v>
      </c>
      <c r="K2248" s="7" t="str">
        <f>VLOOKUP($A2248,'Medical Examinations'!$A$1:$P$2336,16,FALSE)</f>
        <v>Normal</v>
      </c>
      <c r="L2248" s="12">
        <f>VLOOKUP($A2248,'Hospitalisation Details'!$A$1:$U$2344,18,FALSE)</f>
        <v>36496</v>
      </c>
      <c r="M2248" s="21">
        <f>VLOOKUP($A2248,'Hospitalisation Details'!$A$1:$U$2344,21,FALSE)</f>
        <v>1304</v>
      </c>
      <c r="N2248" s="9" t="str">
        <f>VLOOKUP($A2248,'Hospitalisation Details'!$A$1:$U$2344,14,FALSE)</f>
        <v>tier - 2</v>
      </c>
      <c r="O2248" s="9" t="str">
        <f>VLOOKUP($A2248,'Hospitalisation Details'!$A$1:$U$2344,15,FALSE)</f>
        <v>tier - 2</v>
      </c>
      <c r="P2248" s="9" t="str">
        <f>VLOOKUP($A2248,'Hospitalisation Details'!$A$1:$U$2344,16,FALSE)</f>
        <v>R1013</v>
      </c>
      <c r="Q2248" s="9">
        <f>VLOOKUP($A2248,'Hospitalisation Details'!$A$1:$U$2344,20,FALSE)</f>
        <v>23</v>
      </c>
    </row>
    <row r="2249" spans="1:17" ht="15.75" x14ac:dyDescent="0.25">
      <c r="A2249" s="10" t="s">
        <v>110</v>
      </c>
      <c r="B2249" s="7" t="str">
        <f>VLOOKUP($A2249,'Customer Names'!$A$1:$E$2336,4,FALSE)</f>
        <v xml:space="preserve">  Eric S</v>
      </c>
      <c r="C2249" s="7">
        <f>VLOOKUP($A2249,'Medical Examinations'!$A$1:$P$2336,2,FALSE)</f>
        <v>15.18</v>
      </c>
      <c r="D2249" s="7">
        <f>VLOOKUP($A2249,'Medical Examinations'!$A$1:$P$2336,3,FALSE)</f>
        <v>11.11</v>
      </c>
      <c r="E2249" s="7" t="str">
        <f>VLOOKUP($A2249,'Medical Examinations'!$A$1:$P$2336,13,FALSE)</f>
        <v>No</v>
      </c>
      <c r="F2249" s="7" t="str">
        <f>VLOOKUP($A2249,'Medical Examinations'!$A$1:$P$2336,5,FALSE)</f>
        <v>No</v>
      </c>
      <c r="G2249" s="7" t="str">
        <f>VLOOKUP($A2249,'Medical Examinations'!$A$1:$P$2336,6,FALSE)</f>
        <v>No</v>
      </c>
      <c r="H2249" s="7" t="str">
        <f>VLOOKUP($A2249,'Medical Examinations'!$A$1:$P$2336,12,FALSE)</f>
        <v>0</v>
      </c>
      <c r="I2249" s="7" t="str">
        <f>VLOOKUP($A2249,'Medical Examinations'!$A$1:$P$2336,14,FALSE)</f>
        <v>No</v>
      </c>
      <c r="J2249" s="7" t="str">
        <f>VLOOKUP($A2249,'Medical Examinations'!$A$1:$P$2336,15,FALSE)</f>
        <v>Underweight</v>
      </c>
      <c r="K2249" s="7" t="str">
        <f>VLOOKUP($A2249,'Medical Examinations'!$A$1:$P$2336,16,FALSE)</f>
        <v>Diabetes</v>
      </c>
      <c r="L2249" s="12">
        <f>VLOOKUP($A2249,'Hospitalisation Details'!$A$1:$U$2344,18,FALSE)</f>
        <v>37600</v>
      </c>
      <c r="M2249" s="21">
        <f>VLOOKUP($A2249,'Hospitalisation Details'!$A$1:$U$2344,21,FALSE)</f>
        <v>1304</v>
      </c>
      <c r="N2249" s="9" t="str">
        <f>VLOOKUP($A2249,'Hospitalisation Details'!$A$1:$U$2344,14,FALSE)</f>
        <v>tier - 2</v>
      </c>
      <c r="O2249" s="9" t="str">
        <f>VLOOKUP($A2249,'Hospitalisation Details'!$A$1:$U$2344,15,FALSE)</f>
        <v>tier - 2</v>
      </c>
      <c r="P2249" s="9" t="str">
        <f>VLOOKUP($A2249,'Hospitalisation Details'!$A$1:$U$2344,16,FALSE)</f>
        <v>R1012</v>
      </c>
      <c r="Q2249" s="9">
        <f>VLOOKUP($A2249,'Hospitalisation Details'!$A$1:$U$2344,20,FALSE)</f>
        <v>20</v>
      </c>
    </row>
    <row r="2250" spans="1:17" ht="15.75" x14ac:dyDescent="0.25">
      <c r="A2250" s="10" t="s">
        <v>109</v>
      </c>
      <c r="B2250" s="7" t="str">
        <f>VLOOKUP($A2250,'Customer Names'!$A$1:$E$2336,4,FALSE)</f>
        <v xml:space="preserve">  Joseph</v>
      </c>
      <c r="C2250" s="7">
        <f>VLOOKUP($A2250,'Medical Examinations'!$A$1:$P$2336,2,FALSE)</f>
        <v>15.12</v>
      </c>
      <c r="D2250" s="7">
        <f>VLOOKUP($A2250,'Medical Examinations'!$A$1:$P$2336,3,FALSE)</f>
        <v>4.03</v>
      </c>
      <c r="E2250" s="7" t="str">
        <f>VLOOKUP($A2250,'Medical Examinations'!$A$1:$P$2336,13,FALSE)</f>
        <v>Yes</v>
      </c>
      <c r="F2250" s="7" t="str">
        <f>VLOOKUP($A2250,'Medical Examinations'!$A$1:$P$2336,5,FALSE)</f>
        <v>No</v>
      </c>
      <c r="G2250" s="7" t="str">
        <f>VLOOKUP($A2250,'Medical Examinations'!$A$1:$P$2336,6,FALSE)</f>
        <v>No</v>
      </c>
      <c r="H2250" s="7" t="str">
        <f>VLOOKUP($A2250,'Medical Examinations'!$A$1:$P$2336,12,FALSE)</f>
        <v>0</v>
      </c>
      <c r="I2250" s="7" t="str">
        <f>VLOOKUP($A2250,'Medical Examinations'!$A$1:$P$2336,14,FALSE)</f>
        <v>No</v>
      </c>
      <c r="J2250" s="7" t="str">
        <f>VLOOKUP($A2250,'Medical Examinations'!$A$1:$P$2336,15,FALSE)</f>
        <v>Underweight</v>
      </c>
      <c r="K2250" s="7" t="str">
        <f>VLOOKUP($A2250,'Medical Examinations'!$A$1:$P$2336,16,FALSE)</f>
        <v>Normal</v>
      </c>
      <c r="L2250" s="12">
        <f>VLOOKUP($A2250,'Hospitalisation Details'!$A$1:$U$2344,18,FALSE)</f>
        <v>37224</v>
      </c>
      <c r="M2250" s="21">
        <f>VLOOKUP($A2250,'Hospitalisation Details'!$A$1:$U$2344,21,FALSE)</f>
        <v>1293</v>
      </c>
      <c r="N2250" s="9" t="str">
        <f>VLOOKUP($A2250,'Hospitalisation Details'!$A$1:$U$2344,14,FALSE)</f>
        <v>tier - 2</v>
      </c>
      <c r="O2250" s="9" t="str">
        <f>VLOOKUP($A2250,'Hospitalisation Details'!$A$1:$U$2344,15,FALSE)</f>
        <v>tier - 3</v>
      </c>
      <c r="P2250" s="9" t="str">
        <f>VLOOKUP($A2250,'Hospitalisation Details'!$A$1:$U$2344,16,FALSE)</f>
        <v>R1012</v>
      </c>
      <c r="Q2250" s="9">
        <f>VLOOKUP($A2250,'Hospitalisation Details'!$A$1:$U$2344,20,FALSE)</f>
        <v>21</v>
      </c>
    </row>
    <row r="2251" spans="1:17" ht="15.75" x14ac:dyDescent="0.25">
      <c r="A2251" s="10" t="s">
        <v>108</v>
      </c>
      <c r="B2251" s="7" t="str">
        <f>VLOOKUP($A2251,'Customer Names'!$A$1:$E$2336,4,FALSE)</f>
        <v xml:space="preserve">  Mary</v>
      </c>
      <c r="C2251" s="7">
        <f>VLOOKUP($A2251,'Medical Examinations'!$A$1:$P$2336,2,FALSE)</f>
        <v>23.88</v>
      </c>
      <c r="D2251" s="7">
        <f>VLOOKUP($A2251,'Medical Examinations'!$A$1:$P$2336,3,FALSE)</f>
        <v>4.51</v>
      </c>
      <c r="E2251" s="7" t="str">
        <f>VLOOKUP($A2251,'Medical Examinations'!$A$1:$P$2336,13,FALSE)</f>
        <v>No</v>
      </c>
      <c r="F2251" s="7" t="str">
        <f>VLOOKUP($A2251,'Medical Examinations'!$A$1:$P$2336,5,FALSE)</f>
        <v>No</v>
      </c>
      <c r="G2251" s="7" t="str">
        <f>VLOOKUP($A2251,'Medical Examinations'!$A$1:$P$2336,6,FALSE)</f>
        <v>No</v>
      </c>
      <c r="H2251" s="7">
        <f>VLOOKUP($A2251,'Medical Examinations'!$A$1:$P$2336,12,FALSE)</f>
        <v>1</v>
      </c>
      <c r="I2251" s="7" t="str">
        <f>VLOOKUP($A2251,'Medical Examinations'!$A$1:$P$2336,14,FALSE)</f>
        <v>No</v>
      </c>
      <c r="J2251" s="7" t="str">
        <f>VLOOKUP($A2251,'Medical Examinations'!$A$1:$P$2336,15,FALSE)</f>
        <v>Normal weight</v>
      </c>
      <c r="K2251" s="7" t="str">
        <f>VLOOKUP($A2251,'Medical Examinations'!$A$1:$P$2336,16,FALSE)</f>
        <v>Normal</v>
      </c>
      <c r="L2251" s="12">
        <f>VLOOKUP($A2251,'Hospitalisation Details'!$A$1:$U$2344,18,FALSE)</f>
        <v>35950</v>
      </c>
      <c r="M2251" s="21">
        <f>VLOOKUP($A2251,'Hospitalisation Details'!$A$1:$U$2344,21,FALSE)</f>
        <v>1290.93</v>
      </c>
      <c r="N2251" s="9" t="str">
        <f>VLOOKUP($A2251,'Hospitalisation Details'!$A$1:$U$2344,14,FALSE)</f>
        <v>tier - 2</v>
      </c>
      <c r="O2251" s="9" t="str">
        <f>VLOOKUP($A2251,'Hospitalisation Details'!$A$1:$U$2344,15,FALSE)</f>
        <v>tier - 2</v>
      </c>
      <c r="P2251" s="9" t="str">
        <f>VLOOKUP($A2251,'Hospitalisation Details'!$A$1:$U$2344,16,FALSE)</f>
        <v>R1013</v>
      </c>
      <c r="Q2251" s="9">
        <f>VLOOKUP($A2251,'Hospitalisation Details'!$A$1:$U$2344,20,FALSE)</f>
        <v>25</v>
      </c>
    </row>
    <row r="2252" spans="1:17" ht="15.75" x14ac:dyDescent="0.25">
      <c r="A2252" s="10" t="s">
        <v>107</v>
      </c>
      <c r="B2252" s="7" t="str">
        <f>VLOOKUP($A2252,'Customer Names'!$A$1:$E$2336,4,FALSE)</f>
        <v xml:space="preserve">  Natalie</v>
      </c>
      <c r="C2252" s="7">
        <f>VLOOKUP($A2252,'Medical Examinations'!$A$1:$P$2336,2,FALSE)</f>
        <v>16.13</v>
      </c>
      <c r="D2252" s="7">
        <f>VLOOKUP($A2252,'Medical Examinations'!$A$1:$P$2336,3,FALSE)</f>
        <v>5.56</v>
      </c>
      <c r="E2252" s="7" t="str">
        <f>VLOOKUP($A2252,'Medical Examinations'!$A$1:$P$2336,13,FALSE)</f>
        <v>No</v>
      </c>
      <c r="F2252" s="7" t="str">
        <f>VLOOKUP($A2252,'Medical Examinations'!$A$1:$P$2336,5,FALSE)</f>
        <v>yes</v>
      </c>
      <c r="G2252" s="7" t="str">
        <f>VLOOKUP($A2252,'Medical Examinations'!$A$1:$P$2336,6,FALSE)</f>
        <v>No</v>
      </c>
      <c r="H2252" s="7">
        <f>VLOOKUP($A2252,'Medical Examinations'!$A$1:$P$2336,12,FALSE)</f>
        <v>1</v>
      </c>
      <c r="I2252" s="7" t="str">
        <f>VLOOKUP($A2252,'Medical Examinations'!$A$1:$P$2336,14,FALSE)</f>
        <v>No</v>
      </c>
      <c r="J2252" s="7" t="str">
        <f>VLOOKUP($A2252,'Medical Examinations'!$A$1:$P$2336,15,FALSE)</f>
        <v>Underweight</v>
      </c>
      <c r="K2252" s="7" t="str">
        <f>VLOOKUP($A2252,'Medical Examinations'!$A$1:$P$2336,16,FALSE)</f>
        <v>Normal</v>
      </c>
      <c r="L2252" s="12">
        <f>VLOOKUP($A2252,'Hospitalisation Details'!$A$1:$U$2344,18,FALSE)</f>
        <v>36703</v>
      </c>
      <c r="M2252" s="21">
        <f>VLOOKUP($A2252,'Hospitalisation Details'!$A$1:$U$2344,21,FALSE)</f>
        <v>1286</v>
      </c>
      <c r="N2252" s="9" t="str">
        <f>VLOOKUP($A2252,'Hospitalisation Details'!$A$1:$U$2344,14,FALSE)</f>
        <v>tier - 2</v>
      </c>
      <c r="O2252" s="9" t="str">
        <f>VLOOKUP($A2252,'Hospitalisation Details'!$A$1:$U$2344,15,FALSE)</f>
        <v>tier - 2</v>
      </c>
      <c r="P2252" s="9" t="str">
        <f>VLOOKUP($A2252,'Hospitalisation Details'!$A$1:$U$2344,16,FALSE)</f>
        <v>R1013</v>
      </c>
      <c r="Q2252" s="9">
        <f>VLOOKUP($A2252,'Hospitalisation Details'!$A$1:$U$2344,20,FALSE)</f>
        <v>22</v>
      </c>
    </row>
    <row r="2253" spans="1:17" ht="15.75" x14ac:dyDescent="0.25">
      <c r="A2253" s="10" t="s">
        <v>106</v>
      </c>
      <c r="B2253" s="7" t="str">
        <f>VLOOKUP($A2253,'Customer Names'!$A$1:$E$2336,4,FALSE)</f>
        <v xml:space="preserve">  Christopher</v>
      </c>
      <c r="C2253" s="7">
        <f>VLOOKUP($A2253,'Medical Examinations'!$A$1:$P$2336,2,FALSE)</f>
        <v>24.09</v>
      </c>
      <c r="D2253" s="7">
        <f>VLOOKUP($A2253,'Medical Examinations'!$A$1:$P$2336,3,FALSE)</f>
        <v>4.0999999999999996</v>
      </c>
      <c r="E2253" s="7" t="str">
        <f>VLOOKUP($A2253,'Medical Examinations'!$A$1:$P$2336,13,FALSE)</f>
        <v>No</v>
      </c>
      <c r="F2253" s="7" t="str">
        <f>VLOOKUP($A2253,'Medical Examinations'!$A$1:$P$2336,5,FALSE)</f>
        <v>yes</v>
      </c>
      <c r="G2253" s="7" t="str">
        <f>VLOOKUP($A2253,'Medical Examinations'!$A$1:$P$2336,6,FALSE)</f>
        <v>No</v>
      </c>
      <c r="H2253" s="7">
        <f>VLOOKUP($A2253,'Medical Examinations'!$A$1:$P$2336,12,FALSE)</f>
        <v>1</v>
      </c>
      <c r="I2253" s="7" t="str">
        <f>VLOOKUP($A2253,'Medical Examinations'!$A$1:$P$2336,14,FALSE)</f>
        <v>No</v>
      </c>
      <c r="J2253" s="7" t="str">
        <f>VLOOKUP($A2253,'Medical Examinations'!$A$1:$P$2336,15,FALSE)</f>
        <v>Normal weight</v>
      </c>
      <c r="K2253" s="7" t="str">
        <f>VLOOKUP($A2253,'Medical Examinations'!$A$1:$P$2336,16,FALSE)</f>
        <v>Normal</v>
      </c>
      <c r="L2253" s="12">
        <f>VLOOKUP($A2253,'Hospitalisation Details'!$A$1:$U$2344,18,FALSE)</f>
        <v>38196</v>
      </c>
      <c r="M2253" s="21">
        <f>VLOOKUP($A2253,'Hospitalisation Details'!$A$1:$U$2344,21,FALSE)</f>
        <v>1285</v>
      </c>
      <c r="N2253" s="9" t="str">
        <f>VLOOKUP($A2253,'Hospitalisation Details'!$A$1:$U$2344,14,FALSE)</f>
        <v>tier - 2</v>
      </c>
      <c r="O2253" s="9" t="str">
        <f>VLOOKUP($A2253,'Hospitalisation Details'!$A$1:$U$2344,15,FALSE)</f>
        <v>tier - 3</v>
      </c>
      <c r="P2253" s="9" t="str">
        <f>VLOOKUP($A2253,'Hospitalisation Details'!$A$1:$U$2344,16,FALSE)</f>
        <v>R1013</v>
      </c>
      <c r="Q2253" s="9">
        <f>VLOOKUP($A2253,'Hospitalisation Details'!$A$1:$U$2344,20,FALSE)</f>
        <v>18</v>
      </c>
    </row>
    <row r="2254" spans="1:17" ht="15.75" x14ac:dyDescent="0.25">
      <c r="A2254" s="10" t="s">
        <v>105</v>
      </c>
      <c r="B2254" s="7" t="str">
        <f>VLOOKUP($A2254,'Customer Names'!$A$1:$E$2336,4,FALSE)</f>
        <v xml:space="preserve">  Sonja</v>
      </c>
      <c r="C2254" s="7">
        <f>VLOOKUP($A2254,'Medical Examinations'!$A$1:$P$2336,2,FALSE)</f>
        <v>19.43</v>
      </c>
      <c r="D2254" s="7">
        <f>VLOOKUP($A2254,'Medical Examinations'!$A$1:$P$2336,3,FALSE)</f>
        <v>5.85</v>
      </c>
      <c r="E2254" s="7" t="str">
        <f>VLOOKUP($A2254,'Medical Examinations'!$A$1:$P$2336,13,FALSE)</f>
        <v>No</v>
      </c>
      <c r="F2254" s="7" t="str">
        <f>VLOOKUP($A2254,'Medical Examinations'!$A$1:$P$2336,5,FALSE)</f>
        <v>yes</v>
      </c>
      <c r="G2254" s="7" t="str">
        <f>VLOOKUP($A2254,'Medical Examinations'!$A$1:$P$2336,6,FALSE)</f>
        <v>No</v>
      </c>
      <c r="H2254" s="7">
        <f>VLOOKUP($A2254,'Medical Examinations'!$A$1:$P$2336,12,FALSE)</f>
        <v>1</v>
      </c>
      <c r="I2254" s="7" t="str">
        <f>VLOOKUP($A2254,'Medical Examinations'!$A$1:$P$2336,14,FALSE)</f>
        <v>No</v>
      </c>
      <c r="J2254" s="7" t="str">
        <f>VLOOKUP($A2254,'Medical Examinations'!$A$1:$P$2336,15,FALSE)</f>
        <v>Normal weight</v>
      </c>
      <c r="K2254" s="7" t="str">
        <f>VLOOKUP($A2254,'Medical Examinations'!$A$1:$P$2336,16,FALSE)</f>
        <v>Prediabetes</v>
      </c>
      <c r="L2254" s="12">
        <f>VLOOKUP($A2254,'Hospitalisation Details'!$A$1:$U$2344,18,FALSE)</f>
        <v>38260</v>
      </c>
      <c r="M2254" s="21">
        <f>VLOOKUP($A2254,'Hospitalisation Details'!$A$1:$U$2344,21,FALSE)</f>
        <v>1283</v>
      </c>
      <c r="N2254" s="9" t="str">
        <f>VLOOKUP($A2254,'Hospitalisation Details'!$A$1:$U$2344,14,FALSE)</f>
        <v>tier - 2</v>
      </c>
      <c r="O2254" s="9" t="str">
        <f>VLOOKUP($A2254,'Hospitalisation Details'!$A$1:$U$2344,15,FALSE)</f>
        <v>tier - 1</v>
      </c>
      <c r="P2254" s="9" t="str">
        <f>VLOOKUP($A2254,'Hospitalisation Details'!$A$1:$U$2344,16,FALSE)</f>
        <v>R1013</v>
      </c>
      <c r="Q2254" s="9">
        <f>VLOOKUP($A2254,'Hospitalisation Details'!$A$1:$U$2344,20,FALSE)</f>
        <v>18</v>
      </c>
    </row>
    <row r="2255" spans="1:17" ht="15.75" x14ac:dyDescent="0.25">
      <c r="A2255" s="10" t="s">
        <v>104</v>
      </c>
      <c r="B2255" s="7" t="str">
        <f>VLOOKUP($A2255,'Customer Names'!$A$1:$E$2336,4,FALSE)</f>
        <v xml:space="preserve">  Alexandra</v>
      </c>
      <c r="C2255" s="7">
        <f>VLOOKUP($A2255,'Medical Examinations'!$A$1:$P$2336,2,FALSE)</f>
        <v>15.22</v>
      </c>
      <c r="D2255" s="7">
        <f>VLOOKUP($A2255,'Medical Examinations'!$A$1:$P$2336,3,FALSE)</f>
        <v>4.92</v>
      </c>
      <c r="E2255" s="7" t="str">
        <f>VLOOKUP($A2255,'Medical Examinations'!$A$1:$P$2336,13,FALSE)</f>
        <v>Yes</v>
      </c>
      <c r="F2255" s="7" t="str">
        <f>VLOOKUP($A2255,'Medical Examinations'!$A$1:$P$2336,5,FALSE)</f>
        <v>No</v>
      </c>
      <c r="G2255" s="7" t="str">
        <f>VLOOKUP($A2255,'Medical Examinations'!$A$1:$P$2336,6,FALSE)</f>
        <v>Yes</v>
      </c>
      <c r="H2255" s="7">
        <f>VLOOKUP($A2255,'Medical Examinations'!$A$1:$P$2336,12,FALSE)</f>
        <v>1</v>
      </c>
      <c r="I2255" s="7" t="str">
        <f>VLOOKUP($A2255,'Medical Examinations'!$A$1:$P$2336,14,FALSE)</f>
        <v>No</v>
      </c>
      <c r="J2255" s="7" t="str">
        <f>VLOOKUP($A2255,'Medical Examinations'!$A$1:$P$2336,15,FALSE)</f>
        <v>Underweight</v>
      </c>
      <c r="K2255" s="7" t="str">
        <f>VLOOKUP($A2255,'Medical Examinations'!$A$1:$P$2336,16,FALSE)</f>
        <v>Normal</v>
      </c>
      <c r="L2255" s="12">
        <f>VLOOKUP($A2255,'Hospitalisation Details'!$A$1:$U$2344,18,FALSE)</f>
        <v>35729</v>
      </c>
      <c r="M2255" s="21">
        <f>VLOOKUP($A2255,'Hospitalisation Details'!$A$1:$U$2344,21,FALSE)</f>
        <v>1276</v>
      </c>
      <c r="N2255" s="9" t="str">
        <f>VLOOKUP($A2255,'Hospitalisation Details'!$A$1:$U$2344,14,FALSE)</f>
        <v>tier - 2</v>
      </c>
      <c r="O2255" s="9" t="str">
        <f>VLOOKUP($A2255,'Hospitalisation Details'!$A$1:$U$2344,15,FALSE)</f>
        <v>tier - 2</v>
      </c>
      <c r="P2255" s="9" t="str">
        <f>VLOOKUP($A2255,'Hospitalisation Details'!$A$1:$U$2344,16,FALSE)</f>
        <v>R1012</v>
      </c>
      <c r="Q2255" s="9">
        <f>VLOOKUP($A2255,'Hospitalisation Details'!$A$1:$U$2344,20,FALSE)</f>
        <v>25</v>
      </c>
    </row>
    <row r="2256" spans="1:17" ht="15.75" x14ac:dyDescent="0.25">
      <c r="A2256" s="10" t="s">
        <v>103</v>
      </c>
      <c r="B2256" s="7" t="str">
        <f>VLOOKUP($A2256,'Customer Names'!$A$1:$E$2336,4,FALSE)</f>
        <v xml:space="preserve">  Martha L</v>
      </c>
      <c r="C2256" s="7">
        <f>VLOOKUP($A2256,'Medical Examinations'!$A$1:$P$2336,2,FALSE)</f>
        <v>20.72</v>
      </c>
      <c r="D2256" s="7">
        <f>VLOOKUP($A2256,'Medical Examinations'!$A$1:$P$2336,3,FALSE)</f>
        <v>9.4600000000000009</v>
      </c>
      <c r="E2256" s="7" t="str">
        <f>VLOOKUP($A2256,'Medical Examinations'!$A$1:$P$2336,13,FALSE)</f>
        <v>No</v>
      </c>
      <c r="F2256" s="7" t="str">
        <f>VLOOKUP($A2256,'Medical Examinations'!$A$1:$P$2336,5,FALSE)</f>
        <v>No</v>
      </c>
      <c r="G2256" s="7" t="str">
        <f>VLOOKUP($A2256,'Medical Examinations'!$A$1:$P$2336,6,FALSE)</f>
        <v>No</v>
      </c>
      <c r="H2256" s="7" t="str">
        <f>VLOOKUP($A2256,'Medical Examinations'!$A$1:$P$2336,12,FALSE)</f>
        <v>0</v>
      </c>
      <c r="I2256" s="7" t="str">
        <f>VLOOKUP($A2256,'Medical Examinations'!$A$1:$P$2336,14,FALSE)</f>
        <v>No</v>
      </c>
      <c r="J2256" s="7" t="str">
        <f>VLOOKUP($A2256,'Medical Examinations'!$A$1:$P$2336,15,FALSE)</f>
        <v>Normal weight</v>
      </c>
      <c r="K2256" s="7" t="str">
        <f>VLOOKUP($A2256,'Medical Examinations'!$A$1:$P$2336,16,FALSE)</f>
        <v>Diabetes</v>
      </c>
      <c r="L2256" s="12">
        <f>VLOOKUP($A2256,'Hospitalisation Details'!$A$1:$U$2344,18,FALSE)</f>
        <v>37594</v>
      </c>
      <c r="M2256" s="21">
        <f>VLOOKUP($A2256,'Hospitalisation Details'!$A$1:$U$2344,21,FALSE)</f>
        <v>1267</v>
      </c>
      <c r="N2256" s="9" t="str">
        <f>VLOOKUP($A2256,'Hospitalisation Details'!$A$1:$U$2344,14,FALSE)</f>
        <v>tier - 2</v>
      </c>
      <c r="O2256" s="9" t="str">
        <f>VLOOKUP($A2256,'Hospitalisation Details'!$A$1:$U$2344,15,FALSE)</f>
        <v>tier - 1</v>
      </c>
      <c r="P2256" s="9" t="str">
        <f>VLOOKUP($A2256,'Hospitalisation Details'!$A$1:$U$2344,16,FALSE)</f>
        <v>R1013</v>
      </c>
      <c r="Q2256" s="9">
        <f>VLOOKUP($A2256,'Hospitalisation Details'!$A$1:$U$2344,20,FALSE)</f>
        <v>20</v>
      </c>
    </row>
    <row r="2257" spans="1:17" ht="15.75" x14ac:dyDescent="0.25">
      <c r="A2257" s="10" t="s">
        <v>102</v>
      </c>
      <c r="B2257" s="7" t="str">
        <f>VLOOKUP($A2257,'Customer Names'!$A$1:$E$2336,4,FALSE)</f>
        <v xml:space="preserve">  Ryan C</v>
      </c>
      <c r="C2257" s="7">
        <f>VLOOKUP($A2257,'Medical Examinations'!$A$1:$P$2336,2,FALSE)</f>
        <v>35.4</v>
      </c>
      <c r="D2257" s="7">
        <f>VLOOKUP($A2257,'Medical Examinations'!$A$1:$P$2336,3,FALSE)</f>
        <v>5.94</v>
      </c>
      <c r="E2257" s="7" t="str">
        <f>VLOOKUP($A2257,'Medical Examinations'!$A$1:$P$2336,13,FALSE)</f>
        <v>No</v>
      </c>
      <c r="F2257" s="7" t="str">
        <f>VLOOKUP($A2257,'Medical Examinations'!$A$1:$P$2336,5,FALSE)</f>
        <v>No</v>
      </c>
      <c r="G2257" s="7" t="str">
        <f>VLOOKUP($A2257,'Medical Examinations'!$A$1:$P$2336,6,FALSE)</f>
        <v>Yes</v>
      </c>
      <c r="H2257" s="7">
        <f>VLOOKUP($A2257,'Medical Examinations'!$A$1:$P$2336,12,FALSE)</f>
        <v>1</v>
      </c>
      <c r="I2257" s="7" t="str">
        <f>VLOOKUP($A2257,'Medical Examinations'!$A$1:$P$2336,14,FALSE)</f>
        <v>No</v>
      </c>
      <c r="J2257" s="7" t="str">
        <f>VLOOKUP($A2257,'Medical Examinations'!$A$1:$P$2336,15,FALSE)</f>
        <v>Obesity</v>
      </c>
      <c r="K2257" s="7" t="str">
        <f>VLOOKUP($A2257,'Medical Examinations'!$A$1:$P$2336,16,FALSE)</f>
        <v>Prediabetes</v>
      </c>
      <c r="L2257" s="12">
        <f>VLOOKUP($A2257,'Hospitalisation Details'!$A$1:$U$2344,18,FALSE)</f>
        <v>37946</v>
      </c>
      <c r="M2257" s="21">
        <f>VLOOKUP($A2257,'Hospitalisation Details'!$A$1:$U$2344,21,FALSE)</f>
        <v>1263.25</v>
      </c>
      <c r="N2257" s="9" t="str">
        <f>VLOOKUP($A2257,'Hospitalisation Details'!$A$1:$U$2344,14,FALSE)</f>
        <v>tier - 2</v>
      </c>
      <c r="O2257" s="9" t="str">
        <f>VLOOKUP($A2257,'Hospitalisation Details'!$A$1:$U$2344,15,FALSE)</f>
        <v>tier - 3</v>
      </c>
      <c r="P2257" s="9" t="str">
        <f>VLOOKUP($A2257,'Hospitalisation Details'!$A$1:$U$2344,16,FALSE)</f>
        <v>R1011</v>
      </c>
      <c r="Q2257" s="9">
        <f>VLOOKUP($A2257,'Hospitalisation Details'!$A$1:$U$2344,20,FALSE)</f>
        <v>19</v>
      </c>
    </row>
    <row r="2258" spans="1:17" ht="15.75" x14ac:dyDescent="0.25">
      <c r="A2258" s="10" t="s">
        <v>101</v>
      </c>
      <c r="B2258" s="7" t="str">
        <f>VLOOKUP($A2258,'Customer Names'!$A$1:$E$2336,4,FALSE)</f>
        <v xml:space="preserve">  Cliff</v>
      </c>
      <c r="C2258" s="7">
        <f>VLOOKUP($A2258,'Medical Examinations'!$A$1:$P$2336,2,FALSE)</f>
        <v>34.4</v>
      </c>
      <c r="D2258" s="7">
        <f>VLOOKUP($A2258,'Medical Examinations'!$A$1:$P$2336,3,FALSE)</f>
        <v>5.7</v>
      </c>
      <c r="E2258" s="7" t="str">
        <f>VLOOKUP($A2258,'Medical Examinations'!$A$1:$P$2336,13,FALSE)</f>
        <v>No</v>
      </c>
      <c r="F2258" s="7" t="str">
        <f>VLOOKUP($A2258,'Medical Examinations'!$A$1:$P$2336,5,FALSE)</f>
        <v>No</v>
      </c>
      <c r="G2258" s="7" t="str">
        <f>VLOOKUP($A2258,'Medical Examinations'!$A$1:$P$2336,6,FALSE)</f>
        <v>Yes</v>
      </c>
      <c r="H2258" s="7">
        <f>VLOOKUP($A2258,'Medical Examinations'!$A$1:$P$2336,12,FALSE)</f>
        <v>1</v>
      </c>
      <c r="I2258" s="7" t="str">
        <f>VLOOKUP($A2258,'Medical Examinations'!$A$1:$P$2336,14,FALSE)</f>
        <v>No</v>
      </c>
      <c r="J2258" s="7" t="str">
        <f>VLOOKUP($A2258,'Medical Examinations'!$A$1:$P$2336,15,FALSE)</f>
        <v>Obesity</v>
      </c>
      <c r="K2258" s="7" t="str">
        <f>VLOOKUP($A2258,'Medical Examinations'!$A$1:$P$2336,16,FALSE)</f>
        <v>Prediabetes</v>
      </c>
      <c r="L2258" s="12">
        <f>VLOOKUP($A2258,'Hospitalisation Details'!$A$1:$U$2344,18,FALSE)</f>
        <v>37848</v>
      </c>
      <c r="M2258" s="21">
        <f>VLOOKUP($A2258,'Hospitalisation Details'!$A$1:$U$2344,21,FALSE)</f>
        <v>1261.8599999999999</v>
      </c>
      <c r="N2258" s="9" t="str">
        <f>VLOOKUP($A2258,'Hospitalisation Details'!$A$1:$U$2344,14,FALSE)</f>
        <v>tier - 2</v>
      </c>
      <c r="O2258" s="9" t="str">
        <f>VLOOKUP($A2258,'Hospitalisation Details'!$A$1:$U$2344,15,FALSE)</f>
        <v>tier - 3</v>
      </c>
      <c r="P2258" s="9" t="str">
        <f>VLOOKUP($A2258,'Hospitalisation Details'!$A$1:$U$2344,16,FALSE)</f>
        <v>R1011</v>
      </c>
      <c r="Q2258" s="9">
        <f>VLOOKUP($A2258,'Hospitalisation Details'!$A$1:$U$2344,20,FALSE)</f>
        <v>19</v>
      </c>
    </row>
    <row r="2259" spans="1:17" ht="15.75" x14ac:dyDescent="0.25">
      <c r="A2259" s="10" t="s">
        <v>100</v>
      </c>
      <c r="B2259" s="7" t="str">
        <f>VLOOKUP($A2259,'Customer Names'!$A$1:$E$2336,4,FALSE)</f>
        <v xml:space="preserve">  Blue</v>
      </c>
      <c r="C2259" s="7">
        <f>VLOOKUP($A2259,'Medical Examinations'!$A$1:$P$2336,2,FALSE)</f>
        <v>34.1</v>
      </c>
      <c r="D2259" s="7">
        <f>VLOOKUP($A2259,'Medical Examinations'!$A$1:$P$2336,3,FALSE)</f>
        <v>4.13</v>
      </c>
      <c r="E2259" s="7" t="str">
        <f>VLOOKUP($A2259,'Medical Examinations'!$A$1:$P$2336,13,FALSE)</f>
        <v>No</v>
      </c>
      <c r="F2259" s="7" t="str">
        <f>VLOOKUP($A2259,'Medical Examinations'!$A$1:$P$2336,5,FALSE)</f>
        <v>No</v>
      </c>
      <c r="G2259" s="7" t="str">
        <f>VLOOKUP($A2259,'Medical Examinations'!$A$1:$P$2336,6,FALSE)</f>
        <v>Yes</v>
      </c>
      <c r="H2259" s="7">
        <f>VLOOKUP($A2259,'Medical Examinations'!$A$1:$P$2336,12,FALSE)</f>
        <v>1</v>
      </c>
      <c r="I2259" s="7" t="str">
        <f>VLOOKUP($A2259,'Medical Examinations'!$A$1:$P$2336,14,FALSE)</f>
        <v>No</v>
      </c>
      <c r="J2259" s="7" t="str">
        <f>VLOOKUP($A2259,'Medical Examinations'!$A$1:$P$2336,15,FALSE)</f>
        <v>Obesity</v>
      </c>
      <c r="K2259" s="7" t="str">
        <f>VLOOKUP($A2259,'Medical Examinations'!$A$1:$P$2336,16,FALSE)</f>
        <v>Normal</v>
      </c>
      <c r="L2259" s="12">
        <f>VLOOKUP($A2259,'Hospitalisation Details'!$A$1:$U$2344,18,FALSE)</f>
        <v>37924</v>
      </c>
      <c r="M2259" s="21">
        <f>VLOOKUP($A2259,'Hospitalisation Details'!$A$1:$U$2344,21,FALSE)</f>
        <v>1261.44</v>
      </c>
      <c r="N2259" s="9" t="str">
        <f>VLOOKUP($A2259,'Hospitalisation Details'!$A$1:$U$2344,14,FALSE)</f>
        <v>tier - 2</v>
      </c>
      <c r="O2259" s="9" t="str">
        <f>VLOOKUP($A2259,'Hospitalisation Details'!$A$1:$U$2344,15,FALSE)</f>
        <v>tier - 3</v>
      </c>
      <c r="P2259" s="9" t="str">
        <f>VLOOKUP($A2259,'Hospitalisation Details'!$A$1:$U$2344,16,FALSE)</f>
        <v>R1011</v>
      </c>
      <c r="Q2259" s="9">
        <f>VLOOKUP($A2259,'Hospitalisation Details'!$A$1:$U$2344,20,FALSE)</f>
        <v>19</v>
      </c>
    </row>
    <row r="2260" spans="1:17" ht="15.75" x14ac:dyDescent="0.25">
      <c r="A2260" s="10" t="s">
        <v>99</v>
      </c>
      <c r="B2260" s="7" t="str">
        <f>VLOOKUP($A2260,'Customer Names'!$A$1:$E$2336,4,FALSE)</f>
        <v xml:space="preserve">  Jeffrey M</v>
      </c>
      <c r="C2260" s="7">
        <f>VLOOKUP($A2260,'Medical Examinations'!$A$1:$P$2336,2,FALSE)</f>
        <v>30.4</v>
      </c>
      <c r="D2260" s="7">
        <f>VLOOKUP($A2260,'Medical Examinations'!$A$1:$P$2336,3,FALSE)</f>
        <v>4.7699999999999996</v>
      </c>
      <c r="E2260" s="7" t="str">
        <f>VLOOKUP($A2260,'Medical Examinations'!$A$1:$P$2336,13,FALSE)</f>
        <v>No</v>
      </c>
      <c r="F2260" s="7" t="str">
        <f>VLOOKUP($A2260,'Medical Examinations'!$A$1:$P$2336,5,FALSE)</f>
        <v>No</v>
      </c>
      <c r="G2260" s="7" t="str">
        <f>VLOOKUP($A2260,'Medical Examinations'!$A$1:$P$2336,6,FALSE)</f>
        <v>Yes</v>
      </c>
      <c r="H2260" s="7">
        <f>VLOOKUP($A2260,'Medical Examinations'!$A$1:$P$2336,12,FALSE)</f>
        <v>1</v>
      </c>
      <c r="I2260" s="7" t="str">
        <f>VLOOKUP($A2260,'Medical Examinations'!$A$1:$P$2336,14,FALSE)</f>
        <v>No</v>
      </c>
      <c r="J2260" s="7" t="str">
        <f>VLOOKUP($A2260,'Medical Examinations'!$A$1:$P$2336,15,FALSE)</f>
        <v>Obesity</v>
      </c>
      <c r="K2260" s="7" t="str">
        <f>VLOOKUP($A2260,'Medical Examinations'!$A$1:$P$2336,16,FALSE)</f>
        <v>Normal</v>
      </c>
      <c r="L2260" s="12">
        <f>VLOOKUP($A2260,'Hospitalisation Details'!$A$1:$U$2344,18,FALSE)</f>
        <v>37907</v>
      </c>
      <c r="M2260" s="21">
        <f>VLOOKUP($A2260,'Hospitalisation Details'!$A$1:$U$2344,21,FALSE)</f>
        <v>1256.3</v>
      </c>
      <c r="N2260" s="9" t="str">
        <f>VLOOKUP($A2260,'Hospitalisation Details'!$A$1:$U$2344,14,FALSE)</f>
        <v>tier - 2</v>
      </c>
      <c r="O2260" s="9" t="str">
        <f>VLOOKUP($A2260,'Hospitalisation Details'!$A$1:$U$2344,15,FALSE)</f>
        <v>tier - 3</v>
      </c>
      <c r="P2260" s="9" t="str">
        <f>VLOOKUP($A2260,'Hospitalisation Details'!$A$1:$U$2344,16,FALSE)</f>
        <v>R1011</v>
      </c>
      <c r="Q2260" s="9">
        <f>VLOOKUP($A2260,'Hospitalisation Details'!$A$1:$U$2344,20,FALSE)</f>
        <v>19</v>
      </c>
    </row>
    <row r="2261" spans="1:17" ht="15.75" x14ac:dyDescent="0.25">
      <c r="A2261" s="10" t="s">
        <v>98</v>
      </c>
      <c r="B2261" s="7" t="str">
        <f>VLOOKUP($A2261,'Customer Names'!$A$1:$E$2336,4,FALSE)</f>
        <v xml:space="preserve">  Andrew</v>
      </c>
      <c r="C2261" s="7">
        <f>VLOOKUP($A2261,'Medical Examinations'!$A$1:$P$2336,2,FALSE)</f>
        <v>28.7</v>
      </c>
      <c r="D2261" s="7">
        <f>VLOOKUP($A2261,'Medical Examinations'!$A$1:$P$2336,3,FALSE)</f>
        <v>4.99</v>
      </c>
      <c r="E2261" s="7" t="str">
        <f>VLOOKUP($A2261,'Medical Examinations'!$A$1:$P$2336,13,FALSE)</f>
        <v>No</v>
      </c>
      <c r="F2261" s="7" t="str">
        <f>VLOOKUP($A2261,'Medical Examinations'!$A$1:$P$2336,5,FALSE)</f>
        <v>No</v>
      </c>
      <c r="G2261" s="7" t="str">
        <f>VLOOKUP($A2261,'Medical Examinations'!$A$1:$P$2336,6,FALSE)</f>
        <v>Yes</v>
      </c>
      <c r="H2261" s="7">
        <f>VLOOKUP($A2261,'Medical Examinations'!$A$1:$P$2336,12,FALSE)</f>
        <v>1</v>
      </c>
      <c r="I2261" s="7" t="str">
        <f>VLOOKUP($A2261,'Medical Examinations'!$A$1:$P$2336,14,FALSE)</f>
        <v>No</v>
      </c>
      <c r="J2261" s="7" t="str">
        <f>VLOOKUP($A2261,'Medical Examinations'!$A$1:$P$2336,15,FALSE)</f>
        <v>Over weight</v>
      </c>
      <c r="K2261" s="7" t="str">
        <f>VLOOKUP($A2261,'Medical Examinations'!$A$1:$P$2336,16,FALSE)</f>
        <v>Normal</v>
      </c>
      <c r="L2261" s="12">
        <f>VLOOKUP($A2261,'Hospitalisation Details'!$A$1:$U$2344,18,FALSE)</f>
        <v>37965</v>
      </c>
      <c r="M2261" s="21">
        <f>VLOOKUP($A2261,'Hospitalisation Details'!$A$1:$U$2344,21,FALSE)</f>
        <v>1253.94</v>
      </c>
      <c r="N2261" s="9" t="str">
        <f>VLOOKUP($A2261,'Hospitalisation Details'!$A$1:$U$2344,14,FALSE)</f>
        <v>tier - 2</v>
      </c>
      <c r="O2261" s="9" t="str">
        <f>VLOOKUP($A2261,'Hospitalisation Details'!$A$1:$U$2344,15,FALSE)</f>
        <v>tier - 2</v>
      </c>
      <c r="P2261" s="9" t="str">
        <f>VLOOKUP($A2261,'Hospitalisation Details'!$A$1:$U$2344,16,FALSE)</f>
        <v>R1011</v>
      </c>
      <c r="Q2261" s="9">
        <f>VLOOKUP($A2261,'Hospitalisation Details'!$A$1:$U$2344,20,FALSE)</f>
        <v>19</v>
      </c>
    </row>
    <row r="2262" spans="1:17" ht="15.75" x14ac:dyDescent="0.25">
      <c r="A2262" s="10" t="s">
        <v>97</v>
      </c>
      <c r="B2262" s="7" t="str">
        <f>VLOOKUP($A2262,'Customer Names'!$A$1:$E$2336,4,FALSE)</f>
        <v xml:space="preserve">  Julia</v>
      </c>
      <c r="C2262" s="7">
        <f>VLOOKUP($A2262,'Medical Examinations'!$A$1:$P$2336,2,FALSE)</f>
        <v>17.440000000000001</v>
      </c>
      <c r="D2262" s="7">
        <f>VLOOKUP($A2262,'Medical Examinations'!$A$1:$P$2336,3,FALSE)</f>
        <v>4.42</v>
      </c>
      <c r="E2262" s="7" t="str">
        <f>VLOOKUP($A2262,'Medical Examinations'!$A$1:$P$2336,13,FALSE)</f>
        <v>Yes</v>
      </c>
      <c r="F2262" s="7" t="str">
        <f>VLOOKUP($A2262,'Medical Examinations'!$A$1:$P$2336,5,FALSE)</f>
        <v>No</v>
      </c>
      <c r="G2262" s="7" t="str">
        <f>VLOOKUP($A2262,'Medical Examinations'!$A$1:$P$2336,6,FALSE)</f>
        <v>Yes</v>
      </c>
      <c r="H2262" s="7">
        <f>VLOOKUP($A2262,'Medical Examinations'!$A$1:$P$2336,12,FALSE)</f>
        <v>1</v>
      </c>
      <c r="I2262" s="7" t="str">
        <f>VLOOKUP($A2262,'Medical Examinations'!$A$1:$P$2336,14,FALSE)</f>
        <v>No</v>
      </c>
      <c r="J2262" s="7" t="str">
        <f>VLOOKUP($A2262,'Medical Examinations'!$A$1:$P$2336,15,FALSE)</f>
        <v>Underweight</v>
      </c>
      <c r="K2262" s="7" t="str">
        <f>VLOOKUP($A2262,'Medical Examinations'!$A$1:$P$2336,16,FALSE)</f>
        <v>Normal</v>
      </c>
      <c r="L2262" s="12">
        <f>VLOOKUP($A2262,'Hospitalisation Details'!$A$1:$U$2344,18,FALSE)</f>
        <v>35738</v>
      </c>
      <c r="M2262" s="21">
        <f>VLOOKUP($A2262,'Hospitalisation Details'!$A$1:$U$2344,21,FALSE)</f>
        <v>1253</v>
      </c>
      <c r="N2262" s="9" t="str">
        <f>VLOOKUP($A2262,'Hospitalisation Details'!$A$1:$U$2344,14,FALSE)</f>
        <v>tier - 2</v>
      </c>
      <c r="O2262" s="9" t="str">
        <f>VLOOKUP($A2262,'Hospitalisation Details'!$A$1:$U$2344,15,FALSE)</f>
        <v>tier - 2</v>
      </c>
      <c r="P2262" s="9" t="str">
        <f>VLOOKUP($A2262,'Hospitalisation Details'!$A$1:$U$2344,16,FALSE)</f>
        <v>R1013</v>
      </c>
      <c r="Q2262" s="9">
        <f>VLOOKUP($A2262,'Hospitalisation Details'!$A$1:$U$2344,20,FALSE)</f>
        <v>25</v>
      </c>
    </row>
    <row r="2263" spans="1:17" ht="15.75" x14ac:dyDescent="0.25">
      <c r="A2263" s="10" t="s">
        <v>96</v>
      </c>
      <c r="B2263" s="7" t="str">
        <f>VLOOKUP($A2263,'Customer Names'!$A$1:$E$2336,4,FALSE)</f>
        <v xml:space="preserve">  Daniel</v>
      </c>
      <c r="C2263" s="7">
        <f>VLOOKUP($A2263,'Medical Examinations'!$A$1:$P$2336,2,FALSE)</f>
        <v>27.6</v>
      </c>
      <c r="D2263" s="7">
        <f>VLOOKUP($A2263,'Medical Examinations'!$A$1:$P$2336,3,FALSE)</f>
        <v>4.01</v>
      </c>
      <c r="E2263" s="7" t="str">
        <f>VLOOKUP($A2263,'Medical Examinations'!$A$1:$P$2336,13,FALSE)</f>
        <v>No</v>
      </c>
      <c r="F2263" s="7" t="str">
        <f>VLOOKUP($A2263,'Medical Examinations'!$A$1:$P$2336,5,FALSE)</f>
        <v>No</v>
      </c>
      <c r="G2263" s="7" t="str">
        <f>VLOOKUP($A2263,'Medical Examinations'!$A$1:$P$2336,6,FALSE)</f>
        <v>Yes</v>
      </c>
      <c r="H2263" s="7">
        <f>VLOOKUP($A2263,'Medical Examinations'!$A$1:$P$2336,12,FALSE)</f>
        <v>1</v>
      </c>
      <c r="I2263" s="7" t="str">
        <f>VLOOKUP($A2263,'Medical Examinations'!$A$1:$P$2336,14,FALSE)</f>
        <v>No</v>
      </c>
      <c r="J2263" s="7" t="str">
        <f>VLOOKUP($A2263,'Medical Examinations'!$A$1:$P$2336,15,FALSE)</f>
        <v>Over weight</v>
      </c>
      <c r="K2263" s="7" t="str">
        <f>VLOOKUP($A2263,'Medical Examinations'!$A$1:$P$2336,16,FALSE)</f>
        <v>Normal</v>
      </c>
      <c r="L2263" s="12">
        <f>VLOOKUP($A2263,'Hospitalisation Details'!$A$1:$U$2344,18,FALSE)</f>
        <v>37879</v>
      </c>
      <c r="M2263" s="21">
        <f>VLOOKUP($A2263,'Hospitalisation Details'!$A$1:$U$2344,21,FALSE)</f>
        <v>1252.4100000000001</v>
      </c>
      <c r="N2263" s="9" t="str">
        <f>VLOOKUP($A2263,'Hospitalisation Details'!$A$1:$U$2344,14,FALSE)</f>
        <v>tier - 2</v>
      </c>
      <c r="O2263" s="9" t="str">
        <f>VLOOKUP($A2263,'Hospitalisation Details'!$A$1:$U$2344,15,FALSE)</f>
        <v>tier - 3</v>
      </c>
      <c r="P2263" s="9" t="str">
        <f>VLOOKUP($A2263,'Hospitalisation Details'!$A$1:$U$2344,16,FALSE)</f>
        <v>R1011</v>
      </c>
      <c r="Q2263" s="9">
        <f>VLOOKUP($A2263,'Hospitalisation Details'!$A$1:$U$2344,20,FALSE)</f>
        <v>19</v>
      </c>
    </row>
    <row r="2264" spans="1:17" ht="15.75" x14ac:dyDescent="0.25">
      <c r="A2264" s="10" t="s">
        <v>95</v>
      </c>
      <c r="B2264" s="7" t="str">
        <f>VLOOKUP($A2264,'Customer Names'!$A$1:$E$2336,4,FALSE)</f>
        <v xml:space="preserve">  Jaime</v>
      </c>
      <c r="C2264" s="7">
        <f>VLOOKUP($A2264,'Medical Examinations'!$A$1:$P$2336,2,FALSE)</f>
        <v>20.7</v>
      </c>
      <c r="D2264" s="7">
        <f>VLOOKUP($A2264,'Medical Examinations'!$A$1:$P$2336,3,FALSE)</f>
        <v>4.49</v>
      </c>
      <c r="E2264" s="7" t="str">
        <f>VLOOKUP($A2264,'Medical Examinations'!$A$1:$P$2336,13,FALSE)</f>
        <v>No</v>
      </c>
      <c r="F2264" s="7" t="str">
        <f>VLOOKUP($A2264,'Medical Examinations'!$A$1:$P$2336,5,FALSE)</f>
        <v>No</v>
      </c>
      <c r="G2264" s="7" t="str">
        <f>VLOOKUP($A2264,'Medical Examinations'!$A$1:$P$2336,6,FALSE)</f>
        <v>Yes</v>
      </c>
      <c r="H2264" s="7">
        <f>VLOOKUP($A2264,'Medical Examinations'!$A$1:$P$2336,12,FALSE)</f>
        <v>1</v>
      </c>
      <c r="I2264" s="7" t="str">
        <f>VLOOKUP($A2264,'Medical Examinations'!$A$1:$P$2336,14,FALSE)</f>
        <v>No</v>
      </c>
      <c r="J2264" s="7" t="str">
        <f>VLOOKUP($A2264,'Medical Examinations'!$A$1:$P$2336,15,FALSE)</f>
        <v>Normal weight</v>
      </c>
      <c r="K2264" s="7" t="str">
        <f>VLOOKUP($A2264,'Medical Examinations'!$A$1:$P$2336,16,FALSE)</f>
        <v>Normal</v>
      </c>
      <c r="L2264" s="12">
        <f>VLOOKUP($A2264,'Hospitalisation Details'!$A$1:$U$2344,18,FALSE)</f>
        <v>37872</v>
      </c>
      <c r="M2264" s="21">
        <f>VLOOKUP($A2264,'Hospitalisation Details'!$A$1:$U$2344,21,FALSE)</f>
        <v>1242.82</v>
      </c>
      <c r="N2264" s="9" t="str">
        <f>VLOOKUP($A2264,'Hospitalisation Details'!$A$1:$U$2344,14,FALSE)</f>
        <v>tier - 2</v>
      </c>
      <c r="O2264" s="9" t="str">
        <f>VLOOKUP($A2264,'Hospitalisation Details'!$A$1:$U$2344,15,FALSE)</f>
        <v>tier - 1</v>
      </c>
      <c r="P2264" s="9" t="str">
        <f>VLOOKUP($A2264,'Hospitalisation Details'!$A$1:$U$2344,16,FALSE)</f>
        <v>R1011</v>
      </c>
      <c r="Q2264" s="9">
        <f>VLOOKUP($A2264,'Hospitalisation Details'!$A$1:$U$2344,20,FALSE)</f>
        <v>19</v>
      </c>
    </row>
    <row r="2265" spans="1:17" ht="15.75" x14ac:dyDescent="0.25">
      <c r="A2265" s="10" t="s">
        <v>94</v>
      </c>
      <c r="B2265" s="7" t="str">
        <f>VLOOKUP($A2265,'Customer Names'!$A$1:$E$2336,4,FALSE)</f>
        <v xml:space="preserve">  Mohd Syahidan</v>
      </c>
      <c r="C2265" s="7">
        <f>VLOOKUP($A2265,'Medical Examinations'!$A$1:$P$2336,2,FALSE)</f>
        <v>20.3</v>
      </c>
      <c r="D2265" s="7">
        <f>VLOOKUP($A2265,'Medical Examinations'!$A$1:$P$2336,3,FALSE)</f>
        <v>6.37</v>
      </c>
      <c r="E2265" s="7" t="str">
        <f>VLOOKUP($A2265,'Medical Examinations'!$A$1:$P$2336,13,FALSE)</f>
        <v>No</v>
      </c>
      <c r="F2265" s="7" t="str">
        <f>VLOOKUP($A2265,'Medical Examinations'!$A$1:$P$2336,5,FALSE)</f>
        <v>No</v>
      </c>
      <c r="G2265" s="7" t="str">
        <f>VLOOKUP($A2265,'Medical Examinations'!$A$1:$P$2336,6,FALSE)</f>
        <v>Yes</v>
      </c>
      <c r="H2265" s="7">
        <f>VLOOKUP($A2265,'Medical Examinations'!$A$1:$P$2336,12,FALSE)</f>
        <v>1</v>
      </c>
      <c r="I2265" s="7" t="str">
        <f>VLOOKUP($A2265,'Medical Examinations'!$A$1:$P$2336,14,FALSE)</f>
        <v>No</v>
      </c>
      <c r="J2265" s="7" t="str">
        <f>VLOOKUP($A2265,'Medical Examinations'!$A$1:$P$2336,15,FALSE)</f>
        <v>Normal weight</v>
      </c>
      <c r="K2265" s="7" t="str">
        <f>VLOOKUP($A2265,'Medical Examinations'!$A$1:$P$2336,16,FALSE)</f>
        <v>Prediabetes</v>
      </c>
      <c r="L2265" s="12">
        <f>VLOOKUP($A2265,'Hospitalisation Details'!$A$1:$U$2344,18,FALSE)</f>
        <v>37879</v>
      </c>
      <c r="M2265" s="21">
        <f>VLOOKUP($A2265,'Hospitalisation Details'!$A$1:$U$2344,21,FALSE)</f>
        <v>1242.26</v>
      </c>
      <c r="N2265" s="9" t="str">
        <f>VLOOKUP($A2265,'Hospitalisation Details'!$A$1:$U$2344,14,FALSE)</f>
        <v>tier - 2</v>
      </c>
      <c r="O2265" s="9" t="str">
        <f>VLOOKUP($A2265,'Hospitalisation Details'!$A$1:$U$2344,15,FALSE)</f>
        <v>tier - 1</v>
      </c>
      <c r="P2265" s="9" t="str">
        <f>VLOOKUP($A2265,'Hospitalisation Details'!$A$1:$U$2344,16,FALSE)</f>
        <v>R1011</v>
      </c>
      <c r="Q2265" s="9">
        <f>VLOOKUP($A2265,'Hospitalisation Details'!$A$1:$U$2344,20,FALSE)</f>
        <v>19</v>
      </c>
    </row>
    <row r="2266" spans="1:17" ht="15.75" x14ac:dyDescent="0.25">
      <c r="A2266" s="10" t="s">
        <v>93</v>
      </c>
      <c r="B2266" s="7" t="str">
        <f>VLOOKUP($A2266,'Customer Names'!$A$1:$E$2336,4,FALSE)</f>
        <v xml:space="preserve">  Matthew</v>
      </c>
      <c r="C2266" s="7">
        <f>VLOOKUP($A2266,'Medical Examinations'!$A$1:$P$2336,2,FALSE)</f>
        <v>19.8</v>
      </c>
      <c r="D2266" s="7">
        <f>VLOOKUP($A2266,'Medical Examinations'!$A$1:$P$2336,3,FALSE)</f>
        <v>5.12</v>
      </c>
      <c r="E2266" s="7" t="str">
        <f>VLOOKUP($A2266,'Medical Examinations'!$A$1:$P$2336,13,FALSE)</f>
        <v>No</v>
      </c>
      <c r="F2266" s="7" t="str">
        <f>VLOOKUP($A2266,'Medical Examinations'!$A$1:$P$2336,5,FALSE)</f>
        <v>No</v>
      </c>
      <c r="G2266" s="7" t="str">
        <f>VLOOKUP($A2266,'Medical Examinations'!$A$1:$P$2336,6,FALSE)</f>
        <v>Yes</v>
      </c>
      <c r="H2266" s="7">
        <f>VLOOKUP($A2266,'Medical Examinations'!$A$1:$P$2336,12,FALSE)</f>
        <v>1</v>
      </c>
      <c r="I2266" s="7" t="str">
        <f>VLOOKUP($A2266,'Medical Examinations'!$A$1:$P$2336,14,FALSE)</f>
        <v>No</v>
      </c>
      <c r="J2266" s="7" t="str">
        <f>VLOOKUP($A2266,'Medical Examinations'!$A$1:$P$2336,15,FALSE)</f>
        <v>Normal weight</v>
      </c>
      <c r="K2266" s="7" t="str">
        <f>VLOOKUP($A2266,'Medical Examinations'!$A$1:$P$2336,16,FALSE)</f>
        <v>Normal</v>
      </c>
      <c r="L2266" s="12">
        <f>VLOOKUP($A2266,'Hospitalisation Details'!$A$1:$U$2344,18,FALSE)</f>
        <v>37835</v>
      </c>
      <c r="M2266" s="21">
        <f>VLOOKUP($A2266,'Hospitalisation Details'!$A$1:$U$2344,21,FALSE)</f>
        <v>1241.57</v>
      </c>
      <c r="N2266" s="9" t="str">
        <f>VLOOKUP($A2266,'Hospitalisation Details'!$A$1:$U$2344,14,FALSE)</f>
        <v>tier - 2</v>
      </c>
      <c r="O2266" s="9" t="str">
        <f>VLOOKUP($A2266,'Hospitalisation Details'!$A$1:$U$2344,15,FALSE)</f>
        <v>tier - 2</v>
      </c>
      <c r="P2266" s="9" t="str">
        <f>VLOOKUP($A2266,'Hospitalisation Details'!$A$1:$U$2344,16,FALSE)</f>
        <v>R1011</v>
      </c>
      <c r="Q2266" s="9">
        <f>VLOOKUP($A2266,'Hospitalisation Details'!$A$1:$U$2344,20,FALSE)</f>
        <v>19</v>
      </c>
    </row>
    <row r="2267" spans="1:17" ht="15.75" x14ac:dyDescent="0.25">
      <c r="A2267" s="10" t="s">
        <v>92</v>
      </c>
      <c r="B2267" s="7" t="str">
        <f>VLOOKUP($A2267,'Customer Names'!$A$1:$E$2336,4,FALSE)</f>
        <v xml:space="preserve">  Elizabeth S</v>
      </c>
      <c r="C2267" s="7">
        <f>VLOOKUP($A2267,'Medical Examinations'!$A$1:$P$2336,2,FALSE)</f>
        <v>21.87</v>
      </c>
      <c r="D2267" s="7">
        <f>VLOOKUP($A2267,'Medical Examinations'!$A$1:$P$2336,3,FALSE)</f>
        <v>8.59</v>
      </c>
      <c r="E2267" s="7" t="str">
        <f>VLOOKUP($A2267,'Medical Examinations'!$A$1:$P$2336,13,FALSE)</f>
        <v>No</v>
      </c>
      <c r="F2267" s="7" t="str">
        <f>VLOOKUP($A2267,'Medical Examinations'!$A$1:$P$2336,5,FALSE)</f>
        <v>No</v>
      </c>
      <c r="G2267" s="7" t="str">
        <f>VLOOKUP($A2267,'Medical Examinations'!$A$1:$P$2336,6,FALSE)</f>
        <v>No</v>
      </c>
      <c r="H2267" s="7" t="str">
        <f>VLOOKUP($A2267,'Medical Examinations'!$A$1:$P$2336,12,FALSE)</f>
        <v>0</v>
      </c>
      <c r="I2267" s="7" t="str">
        <f>VLOOKUP($A2267,'Medical Examinations'!$A$1:$P$2336,14,FALSE)</f>
        <v>No</v>
      </c>
      <c r="J2267" s="7" t="str">
        <f>VLOOKUP($A2267,'Medical Examinations'!$A$1:$P$2336,15,FALSE)</f>
        <v>Normal weight</v>
      </c>
      <c r="K2267" s="7" t="str">
        <f>VLOOKUP($A2267,'Medical Examinations'!$A$1:$P$2336,16,FALSE)</f>
        <v>Diabetes</v>
      </c>
      <c r="L2267" s="12">
        <f>VLOOKUP($A2267,'Hospitalisation Details'!$A$1:$U$2344,18,FALSE)</f>
        <v>37438</v>
      </c>
      <c r="M2267" s="21">
        <f>VLOOKUP($A2267,'Hospitalisation Details'!$A$1:$U$2344,21,FALSE)</f>
        <v>1241</v>
      </c>
      <c r="N2267" s="9" t="str">
        <f>VLOOKUP($A2267,'Hospitalisation Details'!$A$1:$U$2344,14,FALSE)</f>
        <v>tier - 2</v>
      </c>
      <c r="O2267" s="9" t="str">
        <f>VLOOKUP($A2267,'Hospitalisation Details'!$A$1:$U$2344,15,FALSE)</f>
        <v>tier - 2</v>
      </c>
      <c r="P2267" s="9" t="str">
        <f>VLOOKUP($A2267,'Hospitalisation Details'!$A$1:$U$2344,16,FALSE)</f>
        <v>R1013</v>
      </c>
      <c r="Q2267" s="9">
        <f>VLOOKUP($A2267,'Hospitalisation Details'!$A$1:$U$2344,20,FALSE)</f>
        <v>20</v>
      </c>
    </row>
    <row r="2268" spans="1:17" ht="15.75" x14ac:dyDescent="0.25">
      <c r="A2268" s="10" t="s">
        <v>91</v>
      </c>
      <c r="B2268" s="7" t="str">
        <f>VLOOKUP($A2268,'Customer Names'!$A$1:$E$2336,4,FALSE)</f>
        <v xml:space="preserve">  Katie</v>
      </c>
      <c r="C2268" s="7">
        <f>VLOOKUP($A2268,'Medical Examinations'!$A$1:$P$2336,2,FALSE)</f>
        <v>16.600000000000001</v>
      </c>
      <c r="D2268" s="7">
        <f>VLOOKUP($A2268,'Medical Examinations'!$A$1:$P$2336,3,FALSE)</f>
        <v>5.87</v>
      </c>
      <c r="E2268" s="7" t="str">
        <f>VLOOKUP($A2268,'Medical Examinations'!$A$1:$P$2336,13,FALSE)</f>
        <v>No</v>
      </c>
      <c r="F2268" s="7" t="str">
        <f>VLOOKUP($A2268,'Medical Examinations'!$A$1:$P$2336,5,FALSE)</f>
        <v>No</v>
      </c>
      <c r="G2268" s="7" t="str">
        <f>VLOOKUP($A2268,'Medical Examinations'!$A$1:$P$2336,6,FALSE)</f>
        <v>No</v>
      </c>
      <c r="H2268" s="7">
        <f>VLOOKUP($A2268,'Medical Examinations'!$A$1:$P$2336,12,FALSE)</f>
        <v>1</v>
      </c>
      <c r="I2268" s="7" t="str">
        <f>VLOOKUP($A2268,'Medical Examinations'!$A$1:$P$2336,14,FALSE)</f>
        <v>No</v>
      </c>
      <c r="J2268" s="7" t="str">
        <f>VLOOKUP($A2268,'Medical Examinations'!$A$1:$P$2336,15,FALSE)</f>
        <v>Underweight</v>
      </c>
      <c r="K2268" s="7" t="str">
        <f>VLOOKUP($A2268,'Medical Examinations'!$A$1:$P$2336,16,FALSE)</f>
        <v>Prediabetes</v>
      </c>
      <c r="L2268" s="12">
        <f>VLOOKUP($A2268,'Hospitalisation Details'!$A$1:$U$2344,18,FALSE)</f>
        <v>36079</v>
      </c>
      <c r="M2268" s="21">
        <f>VLOOKUP($A2268,'Hospitalisation Details'!$A$1:$U$2344,21,FALSE)</f>
        <v>1240</v>
      </c>
      <c r="N2268" s="9" t="str">
        <f>VLOOKUP($A2268,'Hospitalisation Details'!$A$1:$U$2344,14,FALSE)</f>
        <v>tier - 2</v>
      </c>
      <c r="O2268" s="9" t="str">
        <f>VLOOKUP($A2268,'Hospitalisation Details'!$A$1:$U$2344,15,FALSE)</f>
        <v>tier - 1</v>
      </c>
      <c r="P2268" s="9" t="str">
        <f>VLOOKUP($A2268,'Hospitalisation Details'!$A$1:$U$2344,16,FALSE)</f>
        <v>R1012</v>
      </c>
      <c r="Q2268" s="9">
        <f>VLOOKUP($A2268,'Hospitalisation Details'!$A$1:$U$2344,20,FALSE)</f>
        <v>24</v>
      </c>
    </row>
    <row r="2269" spans="1:17" ht="15.75" x14ac:dyDescent="0.25">
      <c r="A2269" s="10" t="s">
        <v>90</v>
      </c>
      <c r="B2269" s="7" t="str">
        <f>VLOOKUP($A2269,'Customer Names'!$A$1:$E$2336,4,FALSE)</f>
        <v xml:space="preserve">  Christi A</v>
      </c>
      <c r="C2269" s="7">
        <f>VLOOKUP($A2269,'Medical Examinations'!$A$1:$P$2336,2,FALSE)</f>
        <v>21.98</v>
      </c>
      <c r="D2269" s="7">
        <f>VLOOKUP($A2269,'Medical Examinations'!$A$1:$P$2336,3,FALSE)</f>
        <v>7.03</v>
      </c>
      <c r="E2269" s="7" t="str">
        <f>VLOOKUP($A2269,'Medical Examinations'!$A$1:$P$2336,13,FALSE)</f>
        <v>No</v>
      </c>
      <c r="F2269" s="7" t="str">
        <f>VLOOKUP($A2269,'Medical Examinations'!$A$1:$P$2336,5,FALSE)</f>
        <v>No</v>
      </c>
      <c r="G2269" s="7" t="str">
        <f>VLOOKUP($A2269,'Medical Examinations'!$A$1:$P$2336,6,FALSE)</f>
        <v>No</v>
      </c>
      <c r="H2269" s="7" t="str">
        <f>VLOOKUP($A2269,'Medical Examinations'!$A$1:$P$2336,12,FALSE)</f>
        <v>0</v>
      </c>
      <c r="I2269" s="7" t="str">
        <f>VLOOKUP($A2269,'Medical Examinations'!$A$1:$P$2336,14,FALSE)</f>
        <v>No</v>
      </c>
      <c r="J2269" s="7" t="str">
        <f>VLOOKUP($A2269,'Medical Examinations'!$A$1:$P$2336,15,FALSE)</f>
        <v>Normal weight</v>
      </c>
      <c r="K2269" s="7" t="str">
        <f>VLOOKUP($A2269,'Medical Examinations'!$A$1:$P$2336,16,FALSE)</f>
        <v>Diabetes</v>
      </c>
      <c r="L2269" s="12">
        <f>VLOOKUP($A2269,'Hospitalisation Details'!$A$1:$U$2344,18,FALSE)</f>
        <v>37602</v>
      </c>
      <c r="M2269" s="21">
        <f>VLOOKUP($A2269,'Hospitalisation Details'!$A$1:$U$2344,21,FALSE)</f>
        <v>1237</v>
      </c>
      <c r="N2269" s="9" t="str">
        <f>VLOOKUP($A2269,'Hospitalisation Details'!$A$1:$U$2344,14,FALSE)</f>
        <v>tier - 2</v>
      </c>
      <c r="O2269" s="9" t="str">
        <f>VLOOKUP($A2269,'Hospitalisation Details'!$A$1:$U$2344,15,FALSE)</f>
        <v>tier - 2</v>
      </c>
      <c r="P2269" s="9" t="str">
        <f>VLOOKUP($A2269,'Hospitalisation Details'!$A$1:$U$2344,16,FALSE)</f>
        <v>R1013</v>
      </c>
      <c r="Q2269" s="9">
        <f>VLOOKUP($A2269,'Hospitalisation Details'!$A$1:$U$2344,20,FALSE)</f>
        <v>20</v>
      </c>
    </row>
    <row r="2270" spans="1:17" ht="15.75" x14ac:dyDescent="0.25">
      <c r="A2270" s="10" t="s">
        <v>89</v>
      </c>
      <c r="B2270" s="7" t="str">
        <f>VLOOKUP($A2270,'Customer Names'!$A$1:$E$2336,4,FALSE)</f>
        <v xml:space="preserve">  Sandra K</v>
      </c>
      <c r="C2270" s="7">
        <f>VLOOKUP($A2270,'Medical Examinations'!$A$1:$P$2336,2,FALSE)</f>
        <v>19.7</v>
      </c>
      <c r="D2270" s="7">
        <f>VLOOKUP($A2270,'Medical Examinations'!$A$1:$P$2336,3,FALSE)</f>
        <v>5.51</v>
      </c>
      <c r="E2270" s="7" t="str">
        <f>VLOOKUP($A2270,'Medical Examinations'!$A$1:$P$2336,13,FALSE)</f>
        <v>No</v>
      </c>
      <c r="F2270" s="7" t="str">
        <f>VLOOKUP($A2270,'Medical Examinations'!$A$1:$P$2336,5,FALSE)</f>
        <v>No</v>
      </c>
      <c r="G2270" s="7" t="str">
        <f>VLOOKUP($A2270,'Medical Examinations'!$A$1:$P$2336,6,FALSE)</f>
        <v>No</v>
      </c>
      <c r="H2270" s="7">
        <f>VLOOKUP($A2270,'Medical Examinations'!$A$1:$P$2336,12,FALSE)</f>
        <v>1</v>
      </c>
      <c r="I2270" s="7" t="str">
        <f>VLOOKUP($A2270,'Medical Examinations'!$A$1:$P$2336,14,FALSE)</f>
        <v>No</v>
      </c>
      <c r="J2270" s="7" t="str">
        <f>VLOOKUP($A2270,'Medical Examinations'!$A$1:$P$2336,15,FALSE)</f>
        <v>Normal weight</v>
      </c>
      <c r="K2270" s="7" t="str">
        <f>VLOOKUP($A2270,'Medical Examinations'!$A$1:$P$2336,16,FALSE)</f>
        <v>Normal</v>
      </c>
      <c r="L2270" s="12">
        <f>VLOOKUP($A2270,'Hospitalisation Details'!$A$1:$U$2344,18,FALSE)</f>
        <v>35989</v>
      </c>
      <c r="M2270" s="21">
        <f>VLOOKUP($A2270,'Hospitalisation Details'!$A$1:$U$2344,21,FALSE)</f>
        <v>1234</v>
      </c>
      <c r="N2270" s="9" t="str">
        <f>VLOOKUP($A2270,'Hospitalisation Details'!$A$1:$U$2344,14,FALSE)</f>
        <v>tier - 2</v>
      </c>
      <c r="O2270" s="9" t="str">
        <f>VLOOKUP($A2270,'Hospitalisation Details'!$A$1:$U$2344,15,FALSE)</f>
        <v>tier - 1</v>
      </c>
      <c r="P2270" s="9" t="str">
        <f>VLOOKUP($A2270,'Hospitalisation Details'!$A$1:$U$2344,16,FALSE)</f>
        <v>R1013</v>
      </c>
      <c r="Q2270" s="9">
        <f>VLOOKUP($A2270,'Hospitalisation Details'!$A$1:$U$2344,20,FALSE)</f>
        <v>24</v>
      </c>
    </row>
    <row r="2271" spans="1:17" ht="15.75" x14ac:dyDescent="0.25">
      <c r="A2271" s="10" t="s">
        <v>88</v>
      </c>
      <c r="B2271" s="7" t="str">
        <f>VLOOKUP($A2271,'Customer Names'!$A$1:$E$2336,4,FALSE)</f>
        <v xml:space="preserve">  Katharine</v>
      </c>
      <c r="C2271" s="7">
        <f>VLOOKUP($A2271,'Medical Examinations'!$A$1:$P$2336,2,FALSE)</f>
        <v>19.21</v>
      </c>
      <c r="D2271" s="7">
        <f>VLOOKUP($A2271,'Medical Examinations'!$A$1:$P$2336,3,FALSE)</f>
        <v>4.76</v>
      </c>
      <c r="E2271" s="7" t="str">
        <f>VLOOKUP($A2271,'Medical Examinations'!$A$1:$P$2336,13,FALSE)</f>
        <v>No</v>
      </c>
      <c r="F2271" s="7" t="str">
        <f>VLOOKUP($A2271,'Medical Examinations'!$A$1:$P$2336,5,FALSE)</f>
        <v>yes</v>
      </c>
      <c r="G2271" s="7" t="str">
        <f>VLOOKUP($A2271,'Medical Examinations'!$A$1:$P$2336,6,FALSE)</f>
        <v>No</v>
      </c>
      <c r="H2271" s="7">
        <f>VLOOKUP($A2271,'Medical Examinations'!$A$1:$P$2336,12,FALSE)</f>
        <v>1</v>
      </c>
      <c r="I2271" s="7" t="str">
        <f>VLOOKUP($A2271,'Medical Examinations'!$A$1:$P$2336,14,FALSE)</f>
        <v>No</v>
      </c>
      <c r="J2271" s="7" t="str">
        <f>VLOOKUP($A2271,'Medical Examinations'!$A$1:$P$2336,15,FALSE)</f>
        <v>Normal weight</v>
      </c>
      <c r="K2271" s="7" t="str">
        <f>VLOOKUP($A2271,'Medical Examinations'!$A$1:$P$2336,16,FALSE)</f>
        <v>Normal</v>
      </c>
      <c r="L2271" s="12">
        <f>VLOOKUP($A2271,'Hospitalisation Details'!$A$1:$U$2344,18,FALSE)</f>
        <v>38276</v>
      </c>
      <c r="M2271" s="21">
        <f>VLOOKUP($A2271,'Hospitalisation Details'!$A$1:$U$2344,21,FALSE)</f>
        <v>1228</v>
      </c>
      <c r="N2271" s="9" t="str">
        <f>VLOOKUP($A2271,'Hospitalisation Details'!$A$1:$U$2344,14,FALSE)</f>
        <v>tier - 2</v>
      </c>
      <c r="O2271" s="9" t="str">
        <f>VLOOKUP($A2271,'Hospitalisation Details'!$A$1:$U$2344,15,FALSE)</f>
        <v>tier - 1</v>
      </c>
      <c r="P2271" s="9" t="str">
        <f>VLOOKUP($A2271,'Hospitalisation Details'!$A$1:$U$2344,16,FALSE)</f>
        <v>R1012</v>
      </c>
      <c r="Q2271" s="9">
        <f>VLOOKUP($A2271,'Hospitalisation Details'!$A$1:$U$2344,20,FALSE)</f>
        <v>18</v>
      </c>
    </row>
    <row r="2272" spans="1:17" ht="15.75" x14ac:dyDescent="0.25">
      <c r="A2272" s="10" t="s">
        <v>87</v>
      </c>
      <c r="B2272" s="7" t="str">
        <f>VLOOKUP($A2272,'Customer Names'!$A$1:$E$2336,4,FALSE)</f>
        <v xml:space="preserve">  Jerome</v>
      </c>
      <c r="C2272" s="7">
        <f>VLOOKUP($A2272,'Medical Examinations'!$A$1:$P$2336,2,FALSE)</f>
        <v>19.3</v>
      </c>
      <c r="D2272" s="7">
        <f>VLOOKUP($A2272,'Medical Examinations'!$A$1:$P$2336,3,FALSE)</f>
        <v>4.7</v>
      </c>
      <c r="E2272" s="7" t="str">
        <f>VLOOKUP($A2272,'Medical Examinations'!$A$1:$P$2336,13,FALSE)</f>
        <v>No</v>
      </c>
      <c r="F2272" s="7" t="str">
        <f>VLOOKUP($A2272,'Medical Examinations'!$A$1:$P$2336,5,FALSE)</f>
        <v>yes</v>
      </c>
      <c r="G2272" s="7" t="str">
        <f>VLOOKUP($A2272,'Medical Examinations'!$A$1:$P$2336,6,FALSE)</f>
        <v>No</v>
      </c>
      <c r="H2272" s="7">
        <f>VLOOKUP($A2272,'Medical Examinations'!$A$1:$P$2336,12,FALSE)</f>
        <v>1</v>
      </c>
      <c r="I2272" s="7" t="str">
        <f>VLOOKUP($A2272,'Medical Examinations'!$A$1:$P$2336,14,FALSE)</f>
        <v>No</v>
      </c>
      <c r="J2272" s="7" t="str">
        <f>VLOOKUP($A2272,'Medical Examinations'!$A$1:$P$2336,15,FALSE)</f>
        <v>Normal weight</v>
      </c>
      <c r="K2272" s="7" t="str">
        <f>VLOOKUP($A2272,'Medical Examinations'!$A$1:$P$2336,16,FALSE)</f>
        <v>Normal</v>
      </c>
      <c r="L2272" s="12">
        <f>VLOOKUP($A2272,'Hospitalisation Details'!$A$1:$U$2344,18,FALSE)</f>
        <v>38177</v>
      </c>
      <c r="M2272" s="21">
        <f>VLOOKUP($A2272,'Hospitalisation Details'!$A$1:$U$2344,21,FALSE)</f>
        <v>1224</v>
      </c>
      <c r="N2272" s="9" t="str">
        <f>VLOOKUP($A2272,'Hospitalisation Details'!$A$1:$U$2344,14,FALSE)</f>
        <v>tier - 2</v>
      </c>
      <c r="O2272" s="9" t="str">
        <f>VLOOKUP($A2272,'Hospitalisation Details'!$A$1:$U$2344,15,FALSE)</f>
        <v>tier - 1</v>
      </c>
      <c r="P2272" s="9" t="str">
        <f>VLOOKUP($A2272,'Hospitalisation Details'!$A$1:$U$2344,16,FALSE)</f>
        <v>R1013</v>
      </c>
      <c r="Q2272" s="9">
        <f>VLOOKUP($A2272,'Hospitalisation Details'!$A$1:$U$2344,20,FALSE)</f>
        <v>18</v>
      </c>
    </row>
    <row r="2273" spans="1:17" ht="15.75" x14ac:dyDescent="0.25">
      <c r="A2273" s="10" t="s">
        <v>86</v>
      </c>
      <c r="B2273" s="7" t="str">
        <f>VLOOKUP($A2273,'Customer Names'!$A$1:$E$2336,4,FALSE)</f>
        <v xml:space="preserve">  Julia R</v>
      </c>
      <c r="C2273" s="7">
        <f>VLOOKUP($A2273,'Medical Examinations'!$A$1:$P$2336,2,FALSE)</f>
        <v>16.22</v>
      </c>
      <c r="D2273" s="7">
        <f>VLOOKUP($A2273,'Medical Examinations'!$A$1:$P$2336,3,FALSE)</f>
        <v>6.21</v>
      </c>
      <c r="E2273" s="7" t="str">
        <f>VLOOKUP($A2273,'Medical Examinations'!$A$1:$P$2336,13,FALSE)</f>
        <v>Yes</v>
      </c>
      <c r="F2273" s="7" t="str">
        <f>VLOOKUP($A2273,'Medical Examinations'!$A$1:$P$2336,5,FALSE)</f>
        <v>No</v>
      </c>
      <c r="G2273" s="7" t="str">
        <f>VLOOKUP($A2273,'Medical Examinations'!$A$1:$P$2336,6,FALSE)</f>
        <v>No</v>
      </c>
      <c r="H2273" s="7" t="str">
        <f>VLOOKUP($A2273,'Medical Examinations'!$A$1:$P$2336,12,FALSE)</f>
        <v>0</v>
      </c>
      <c r="I2273" s="7" t="str">
        <f>VLOOKUP($A2273,'Medical Examinations'!$A$1:$P$2336,14,FALSE)</f>
        <v>No</v>
      </c>
      <c r="J2273" s="7" t="str">
        <f>VLOOKUP($A2273,'Medical Examinations'!$A$1:$P$2336,15,FALSE)</f>
        <v>Underweight</v>
      </c>
      <c r="K2273" s="7" t="str">
        <f>VLOOKUP($A2273,'Medical Examinations'!$A$1:$P$2336,16,FALSE)</f>
        <v>Prediabetes</v>
      </c>
      <c r="L2273" s="12">
        <f>VLOOKUP($A2273,'Hospitalisation Details'!$A$1:$U$2344,18,FALSE)</f>
        <v>35373</v>
      </c>
      <c r="M2273" s="21">
        <f>VLOOKUP($A2273,'Hospitalisation Details'!$A$1:$U$2344,21,FALSE)</f>
        <v>1220</v>
      </c>
      <c r="N2273" s="9" t="str">
        <f>VLOOKUP($A2273,'Hospitalisation Details'!$A$1:$U$2344,14,FALSE)</f>
        <v>tier - 2</v>
      </c>
      <c r="O2273" s="9" t="str">
        <f>VLOOKUP($A2273,'Hospitalisation Details'!$A$1:$U$2344,15,FALSE)</f>
        <v>tier - 3</v>
      </c>
      <c r="P2273" s="9" t="str">
        <f>VLOOKUP($A2273,'Hospitalisation Details'!$A$1:$U$2344,16,FALSE)</f>
        <v>R1012</v>
      </c>
      <c r="Q2273" s="9">
        <f>VLOOKUP($A2273,'Hospitalisation Details'!$A$1:$U$2344,20,FALSE)</f>
        <v>26</v>
      </c>
    </row>
    <row r="2274" spans="1:17" ht="15.75" x14ac:dyDescent="0.25">
      <c r="A2274" s="10" t="s">
        <v>85</v>
      </c>
      <c r="B2274" s="7" t="str">
        <f>VLOOKUP($A2274,'Customer Names'!$A$1:$E$2336,4,FALSE)</f>
        <v xml:space="preserve">  Sean Henry</v>
      </c>
      <c r="C2274" s="7">
        <f>VLOOKUP($A2274,'Medical Examinations'!$A$1:$P$2336,2,FALSE)</f>
        <v>17.12</v>
      </c>
      <c r="D2274" s="7">
        <f>VLOOKUP($A2274,'Medical Examinations'!$A$1:$P$2336,3,FALSE)</f>
        <v>4.5199999999999996</v>
      </c>
      <c r="E2274" s="7" t="str">
        <f>VLOOKUP($A2274,'Medical Examinations'!$A$1:$P$2336,13,FALSE)</f>
        <v>No</v>
      </c>
      <c r="F2274" s="7" t="str">
        <f>VLOOKUP($A2274,'Medical Examinations'!$A$1:$P$2336,5,FALSE)</f>
        <v>yes</v>
      </c>
      <c r="G2274" s="7" t="str">
        <f>VLOOKUP($A2274,'Medical Examinations'!$A$1:$P$2336,6,FALSE)</f>
        <v>No</v>
      </c>
      <c r="H2274" s="7">
        <f>VLOOKUP($A2274,'Medical Examinations'!$A$1:$P$2336,12,FALSE)</f>
        <v>1</v>
      </c>
      <c r="I2274" s="7" t="str">
        <f>VLOOKUP($A2274,'Medical Examinations'!$A$1:$P$2336,14,FALSE)</f>
        <v>No</v>
      </c>
      <c r="J2274" s="7" t="str">
        <f>VLOOKUP($A2274,'Medical Examinations'!$A$1:$P$2336,15,FALSE)</f>
        <v>Underweight</v>
      </c>
      <c r="K2274" s="7" t="str">
        <f>VLOOKUP($A2274,'Medical Examinations'!$A$1:$P$2336,16,FALSE)</f>
        <v>Normal</v>
      </c>
      <c r="L2274" s="12">
        <f>VLOOKUP($A2274,'Hospitalisation Details'!$A$1:$U$2344,18,FALSE)</f>
        <v>38140</v>
      </c>
      <c r="M2274" s="21">
        <f>VLOOKUP($A2274,'Hospitalisation Details'!$A$1:$U$2344,21,FALSE)</f>
        <v>1210</v>
      </c>
      <c r="N2274" s="9" t="str">
        <f>VLOOKUP($A2274,'Hospitalisation Details'!$A$1:$U$2344,14,FALSE)</f>
        <v>tier - 2</v>
      </c>
      <c r="O2274" s="9" t="str">
        <f>VLOOKUP($A2274,'Hospitalisation Details'!$A$1:$U$2344,15,FALSE)</f>
        <v>tier - 1</v>
      </c>
      <c r="P2274" s="9" t="str">
        <f>VLOOKUP($A2274,'Hospitalisation Details'!$A$1:$U$2344,16,FALSE)</f>
        <v>R1013</v>
      </c>
      <c r="Q2274" s="9">
        <f>VLOOKUP($A2274,'Hospitalisation Details'!$A$1:$U$2344,20,FALSE)</f>
        <v>19</v>
      </c>
    </row>
    <row r="2275" spans="1:17" ht="15.75" x14ac:dyDescent="0.25">
      <c r="A2275" s="10" t="s">
        <v>84</v>
      </c>
      <c r="B2275" s="7" t="str">
        <f>VLOOKUP($A2275,'Customer Names'!$A$1:$E$2336,4,FALSE)</f>
        <v xml:space="preserve">  Rachel A</v>
      </c>
      <c r="C2275" s="7">
        <f>VLOOKUP($A2275,'Medical Examinations'!$A$1:$P$2336,2,FALSE)</f>
        <v>19.07</v>
      </c>
      <c r="D2275" s="7">
        <f>VLOOKUP($A2275,'Medical Examinations'!$A$1:$P$2336,3,FALSE)</f>
        <v>5.45</v>
      </c>
      <c r="E2275" s="7" t="str">
        <f>VLOOKUP($A2275,'Medical Examinations'!$A$1:$P$2336,13,FALSE)</f>
        <v>No</v>
      </c>
      <c r="F2275" s="7" t="str">
        <f>VLOOKUP($A2275,'Medical Examinations'!$A$1:$P$2336,5,FALSE)</f>
        <v>No</v>
      </c>
      <c r="G2275" s="7" t="str">
        <f>VLOOKUP($A2275,'Medical Examinations'!$A$1:$P$2336,6,FALSE)</f>
        <v>No</v>
      </c>
      <c r="H2275" s="7">
        <f>VLOOKUP($A2275,'Medical Examinations'!$A$1:$P$2336,12,FALSE)</f>
        <v>1</v>
      </c>
      <c r="I2275" s="7" t="str">
        <f>VLOOKUP($A2275,'Medical Examinations'!$A$1:$P$2336,14,FALSE)</f>
        <v>No</v>
      </c>
      <c r="J2275" s="7" t="str">
        <f>VLOOKUP($A2275,'Medical Examinations'!$A$1:$P$2336,15,FALSE)</f>
        <v>Normal weight</v>
      </c>
      <c r="K2275" s="7" t="str">
        <f>VLOOKUP($A2275,'Medical Examinations'!$A$1:$P$2336,16,FALSE)</f>
        <v>Normal</v>
      </c>
      <c r="L2275" s="12">
        <f>VLOOKUP($A2275,'Hospitalisation Details'!$A$1:$U$2344,18,FALSE)</f>
        <v>33883</v>
      </c>
      <c r="M2275" s="21">
        <f>VLOOKUP($A2275,'Hospitalisation Details'!$A$1:$U$2344,21,FALSE)</f>
        <v>1200.55</v>
      </c>
      <c r="N2275" s="9" t="str">
        <f>VLOOKUP($A2275,'Hospitalisation Details'!$A$1:$U$2344,14,FALSE)</f>
        <v>tier - 2</v>
      </c>
      <c r="O2275" s="9" t="str">
        <f>VLOOKUP($A2275,'Hospitalisation Details'!$A$1:$U$2344,15,FALSE)</f>
        <v>tier - 3</v>
      </c>
      <c r="P2275" s="9" t="str">
        <f>VLOOKUP($A2275,'Hospitalisation Details'!$A$1:$U$2344,16,FALSE)</f>
        <v>R1013</v>
      </c>
      <c r="Q2275" s="9">
        <f>VLOOKUP($A2275,'Hospitalisation Details'!$A$1:$U$2344,20,FALSE)</f>
        <v>30</v>
      </c>
    </row>
    <row r="2276" spans="1:17" ht="15.75" x14ac:dyDescent="0.25">
      <c r="A2276" s="10" t="s">
        <v>83</v>
      </c>
      <c r="B2276" s="7" t="str">
        <f>VLOOKUP($A2276,'Customer Names'!$A$1:$E$2336,4,FALSE)</f>
        <v xml:space="preserve">  Jim</v>
      </c>
      <c r="C2276" s="7">
        <f>VLOOKUP($A2276,'Medical Examinations'!$A$1:$P$2336,2,FALSE)</f>
        <v>15.56</v>
      </c>
      <c r="D2276" s="7">
        <f>VLOOKUP($A2276,'Medical Examinations'!$A$1:$P$2336,3,FALSE)</f>
        <v>4.42</v>
      </c>
      <c r="E2276" s="7" t="str">
        <f>VLOOKUP($A2276,'Medical Examinations'!$A$1:$P$2336,13,FALSE)</f>
        <v>No</v>
      </c>
      <c r="F2276" s="7" t="str">
        <f>VLOOKUP($A2276,'Medical Examinations'!$A$1:$P$2336,5,FALSE)</f>
        <v>No</v>
      </c>
      <c r="G2276" s="7" t="str">
        <f>VLOOKUP($A2276,'Medical Examinations'!$A$1:$P$2336,6,FALSE)</f>
        <v>No</v>
      </c>
      <c r="H2276" s="7" t="str">
        <f>VLOOKUP($A2276,'Medical Examinations'!$A$1:$P$2336,12,FALSE)</f>
        <v>0</v>
      </c>
      <c r="I2276" s="7" t="str">
        <f>VLOOKUP($A2276,'Medical Examinations'!$A$1:$P$2336,14,FALSE)</f>
        <v>No</v>
      </c>
      <c r="J2276" s="7" t="str">
        <f>VLOOKUP($A2276,'Medical Examinations'!$A$1:$P$2336,15,FALSE)</f>
        <v>Underweight</v>
      </c>
      <c r="K2276" s="7" t="str">
        <f>VLOOKUP($A2276,'Medical Examinations'!$A$1:$P$2336,16,FALSE)</f>
        <v>Normal</v>
      </c>
      <c r="L2276" s="12">
        <f>VLOOKUP($A2276,'Hospitalisation Details'!$A$1:$U$2344,18,FALSE)</f>
        <v>36339</v>
      </c>
      <c r="M2276" s="21">
        <f>VLOOKUP($A2276,'Hospitalisation Details'!$A$1:$U$2344,21,FALSE)</f>
        <v>1200</v>
      </c>
      <c r="N2276" s="9" t="str">
        <f>VLOOKUP($A2276,'Hospitalisation Details'!$A$1:$U$2344,14,FALSE)</f>
        <v>tier - 2</v>
      </c>
      <c r="O2276" s="9" t="str">
        <f>VLOOKUP($A2276,'Hospitalisation Details'!$A$1:$U$2344,15,FALSE)</f>
        <v>tier - 3</v>
      </c>
      <c r="P2276" s="9" t="str">
        <f>VLOOKUP($A2276,'Hospitalisation Details'!$A$1:$U$2344,16,FALSE)</f>
        <v>R1012</v>
      </c>
      <c r="Q2276" s="9">
        <f>VLOOKUP($A2276,'Hospitalisation Details'!$A$1:$U$2344,20,FALSE)</f>
        <v>23</v>
      </c>
    </row>
    <row r="2277" spans="1:17" ht="15.75" x14ac:dyDescent="0.25">
      <c r="A2277" s="10" t="s">
        <v>82</v>
      </c>
      <c r="B2277" s="7" t="str">
        <f>VLOOKUP($A2277,'Customer Names'!$A$1:$E$2336,4,FALSE)</f>
        <v xml:space="preserve">  Tim</v>
      </c>
      <c r="C2277" s="7">
        <f>VLOOKUP($A2277,'Medical Examinations'!$A$1:$P$2336,2,FALSE)</f>
        <v>22.76</v>
      </c>
      <c r="D2277" s="7">
        <f>VLOOKUP($A2277,'Medical Examinations'!$A$1:$P$2336,3,FALSE)</f>
        <v>9.44</v>
      </c>
      <c r="E2277" s="7" t="str">
        <f>VLOOKUP($A2277,'Medical Examinations'!$A$1:$P$2336,13,FALSE)</f>
        <v>No</v>
      </c>
      <c r="F2277" s="7" t="str">
        <f>VLOOKUP($A2277,'Medical Examinations'!$A$1:$P$2336,5,FALSE)</f>
        <v>No</v>
      </c>
      <c r="G2277" s="7" t="str">
        <f>VLOOKUP($A2277,'Medical Examinations'!$A$1:$P$2336,6,FALSE)</f>
        <v>No</v>
      </c>
      <c r="H2277" s="7" t="str">
        <f>VLOOKUP($A2277,'Medical Examinations'!$A$1:$P$2336,12,FALSE)</f>
        <v>0</v>
      </c>
      <c r="I2277" s="7" t="str">
        <f>VLOOKUP($A2277,'Medical Examinations'!$A$1:$P$2336,14,FALSE)</f>
        <v>No</v>
      </c>
      <c r="J2277" s="7" t="str">
        <f>VLOOKUP($A2277,'Medical Examinations'!$A$1:$P$2336,15,FALSE)</f>
        <v>Normal weight</v>
      </c>
      <c r="K2277" s="7" t="str">
        <f>VLOOKUP($A2277,'Medical Examinations'!$A$1:$P$2336,16,FALSE)</f>
        <v>Diabetes</v>
      </c>
      <c r="L2277" s="12">
        <f>VLOOKUP($A2277,'Hospitalisation Details'!$A$1:$U$2344,18,FALSE)</f>
        <v>37494</v>
      </c>
      <c r="M2277" s="21">
        <f>VLOOKUP($A2277,'Hospitalisation Details'!$A$1:$U$2344,21,FALSE)</f>
        <v>1191</v>
      </c>
      <c r="N2277" s="9" t="str">
        <f>VLOOKUP($A2277,'Hospitalisation Details'!$A$1:$U$2344,14,FALSE)</f>
        <v>tier - 2</v>
      </c>
      <c r="O2277" s="9" t="str">
        <f>VLOOKUP($A2277,'Hospitalisation Details'!$A$1:$U$2344,15,FALSE)</f>
        <v>tier - 1</v>
      </c>
      <c r="P2277" s="9" t="str">
        <f>VLOOKUP($A2277,'Hospitalisation Details'!$A$1:$U$2344,16,FALSE)</f>
        <v>R1013</v>
      </c>
      <c r="Q2277" s="9">
        <f>VLOOKUP($A2277,'Hospitalisation Details'!$A$1:$U$2344,20,FALSE)</f>
        <v>20</v>
      </c>
    </row>
    <row r="2278" spans="1:17" ht="15.75" x14ac:dyDescent="0.25">
      <c r="A2278" s="10" t="s">
        <v>81</v>
      </c>
      <c r="B2278" s="7" t="str">
        <f>VLOOKUP($A2278,'Customer Names'!$A$1:$E$2336,4,FALSE)</f>
        <v xml:space="preserve">  Abby L</v>
      </c>
      <c r="C2278" s="7">
        <f>VLOOKUP($A2278,'Medical Examinations'!$A$1:$P$2336,2,FALSE)</f>
        <v>22.79</v>
      </c>
      <c r="D2278" s="7">
        <f>VLOOKUP($A2278,'Medical Examinations'!$A$1:$P$2336,3,FALSE)</f>
        <v>6.15</v>
      </c>
      <c r="E2278" s="7" t="str">
        <f>VLOOKUP($A2278,'Medical Examinations'!$A$1:$P$2336,13,FALSE)</f>
        <v>Yes</v>
      </c>
      <c r="F2278" s="7" t="str">
        <f>VLOOKUP($A2278,'Medical Examinations'!$A$1:$P$2336,5,FALSE)</f>
        <v>No</v>
      </c>
      <c r="G2278" s="7" t="str">
        <f>VLOOKUP($A2278,'Medical Examinations'!$A$1:$P$2336,6,FALSE)</f>
        <v>Yes</v>
      </c>
      <c r="H2278" s="7">
        <f>VLOOKUP($A2278,'Medical Examinations'!$A$1:$P$2336,12,FALSE)</f>
        <v>1</v>
      </c>
      <c r="I2278" s="7" t="str">
        <f>VLOOKUP($A2278,'Medical Examinations'!$A$1:$P$2336,14,FALSE)</f>
        <v>No</v>
      </c>
      <c r="J2278" s="7" t="str">
        <f>VLOOKUP($A2278,'Medical Examinations'!$A$1:$P$2336,15,FALSE)</f>
        <v>Normal weight</v>
      </c>
      <c r="K2278" s="7" t="str">
        <f>VLOOKUP($A2278,'Medical Examinations'!$A$1:$P$2336,16,FALSE)</f>
        <v>Prediabetes</v>
      </c>
      <c r="L2278" s="12">
        <f>VLOOKUP($A2278,'Hospitalisation Details'!$A$1:$U$2344,18,FALSE)</f>
        <v>35609</v>
      </c>
      <c r="M2278" s="21">
        <f>VLOOKUP($A2278,'Hospitalisation Details'!$A$1:$U$2344,21,FALSE)</f>
        <v>1178.07</v>
      </c>
      <c r="N2278" s="9" t="str">
        <f>VLOOKUP($A2278,'Hospitalisation Details'!$A$1:$U$2344,14,FALSE)</f>
        <v>tier - 2</v>
      </c>
      <c r="O2278" s="9" t="str">
        <f>VLOOKUP($A2278,'Hospitalisation Details'!$A$1:$U$2344,15,FALSE)</f>
        <v>tier - 2</v>
      </c>
      <c r="P2278" s="9" t="str">
        <f>VLOOKUP($A2278,'Hospitalisation Details'!$A$1:$U$2344,16,FALSE)</f>
        <v>R1013</v>
      </c>
      <c r="Q2278" s="9">
        <f>VLOOKUP($A2278,'Hospitalisation Details'!$A$1:$U$2344,20,FALSE)</f>
        <v>25</v>
      </c>
    </row>
    <row r="2279" spans="1:17" ht="15.75" x14ac:dyDescent="0.25">
      <c r="A2279" s="10" t="s">
        <v>80</v>
      </c>
      <c r="B2279" s="7" t="str">
        <f>VLOOKUP($A2279,'Customer Names'!$A$1:$E$2336,4,FALSE)</f>
        <v xml:space="preserve">  Mark</v>
      </c>
      <c r="C2279" s="7">
        <f>VLOOKUP($A2279,'Medical Examinations'!$A$1:$P$2336,2,FALSE)</f>
        <v>17.41</v>
      </c>
      <c r="D2279" s="7">
        <f>VLOOKUP($A2279,'Medical Examinations'!$A$1:$P$2336,3,FALSE)</f>
        <v>5.13</v>
      </c>
      <c r="E2279" s="7" t="str">
        <f>VLOOKUP($A2279,'Medical Examinations'!$A$1:$P$2336,13,FALSE)</f>
        <v>Yes</v>
      </c>
      <c r="F2279" s="7" t="str">
        <f>VLOOKUP($A2279,'Medical Examinations'!$A$1:$P$2336,5,FALSE)</f>
        <v>No</v>
      </c>
      <c r="G2279" s="7" t="str">
        <f>VLOOKUP($A2279,'Medical Examinations'!$A$1:$P$2336,6,FALSE)</f>
        <v>No</v>
      </c>
      <c r="H2279" s="7" t="str">
        <f>VLOOKUP($A2279,'Medical Examinations'!$A$1:$P$2336,12,FALSE)</f>
        <v>0</v>
      </c>
      <c r="I2279" s="7" t="str">
        <f>VLOOKUP($A2279,'Medical Examinations'!$A$1:$P$2336,14,FALSE)</f>
        <v>No</v>
      </c>
      <c r="J2279" s="7" t="str">
        <f>VLOOKUP($A2279,'Medical Examinations'!$A$1:$P$2336,15,FALSE)</f>
        <v>Underweight</v>
      </c>
      <c r="K2279" s="7" t="str">
        <f>VLOOKUP($A2279,'Medical Examinations'!$A$1:$P$2336,16,FALSE)</f>
        <v>Normal</v>
      </c>
      <c r="L2279" s="12">
        <f>VLOOKUP($A2279,'Hospitalisation Details'!$A$1:$U$2344,18,FALSE)</f>
        <v>35288</v>
      </c>
      <c r="M2279" s="21">
        <f>VLOOKUP($A2279,'Hospitalisation Details'!$A$1:$U$2344,21,FALSE)</f>
        <v>1178</v>
      </c>
      <c r="N2279" s="9" t="str">
        <f>VLOOKUP($A2279,'Hospitalisation Details'!$A$1:$U$2344,14,FALSE)</f>
        <v>tier - 2</v>
      </c>
      <c r="O2279" s="9" t="str">
        <f>VLOOKUP($A2279,'Hospitalisation Details'!$A$1:$U$2344,15,FALSE)</f>
        <v>tier - 3</v>
      </c>
      <c r="P2279" s="9" t="str">
        <f>VLOOKUP($A2279,'Hospitalisation Details'!$A$1:$U$2344,16,FALSE)</f>
        <v>R1013</v>
      </c>
      <c r="Q2279" s="9">
        <f>VLOOKUP($A2279,'Hospitalisation Details'!$A$1:$U$2344,20,FALSE)</f>
        <v>26</v>
      </c>
    </row>
    <row r="2280" spans="1:17" ht="15.75" x14ac:dyDescent="0.25">
      <c r="A2280" s="10" t="s">
        <v>79</v>
      </c>
      <c r="B2280" s="7" t="str">
        <f>VLOOKUP($A2280,'Customer Names'!$A$1:$E$2336,4,FALSE)</f>
        <v xml:space="preserve">  Ali</v>
      </c>
      <c r="C2280" s="7">
        <f>VLOOKUP($A2280,'Medical Examinations'!$A$1:$P$2336,2,FALSE)</f>
        <v>19.32</v>
      </c>
      <c r="D2280" s="7">
        <f>VLOOKUP($A2280,'Medical Examinations'!$A$1:$P$2336,3,FALSE)</f>
        <v>4.96</v>
      </c>
      <c r="E2280" s="7" t="str">
        <f>VLOOKUP($A2280,'Medical Examinations'!$A$1:$P$2336,13,FALSE)</f>
        <v>Yes</v>
      </c>
      <c r="F2280" s="7" t="str">
        <f>VLOOKUP($A2280,'Medical Examinations'!$A$1:$P$2336,5,FALSE)</f>
        <v>No</v>
      </c>
      <c r="G2280" s="7" t="str">
        <f>VLOOKUP($A2280,'Medical Examinations'!$A$1:$P$2336,6,FALSE)</f>
        <v>No</v>
      </c>
      <c r="H2280" s="7" t="str">
        <f>VLOOKUP($A2280,'Medical Examinations'!$A$1:$P$2336,12,FALSE)</f>
        <v>0</v>
      </c>
      <c r="I2280" s="7" t="str">
        <f>VLOOKUP($A2280,'Medical Examinations'!$A$1:$P$2336,14,FALSE)</f>
        <v>No</v>
      </c>
      <c r="J2280" s="7" t="str">
        <f>VLOOKUP($A2280,'Medical Examinations'!$A$1:$P$2336,15,FALSE)</f>
        <v>Normal weight</v>
      </c>
      <c r="K2280" s="7" t="str">
        <f>VLOOKUP($A2280,'Medical Examinations'!$A$1:$P$2336,16,FALSE)</f>
        <v>Normal</v>
      </c>
      <c r="L2280" s="12">
        <f>VLOOKUP($A2280,'Hospitalisation Details'!$A$1:$U$2344,18,FALSE)</f>
        <v>37207</v>
      </c>
      <c r="M2280" s="21">
        <f>VLOOKUP($A2280,'Hospitalisation Details'!$A$1:$U$2344,21,FALSE)</f>
        <v>1167</v>
      </c>
      <c r="N2280" s="9" t="str">
        <f>VLOOKUP($A2280,'Hospitalisation Details'!$A$1:$U$2344,14,FALSE)</f>
        <v>tier - 2</v>
      </c>
      <c r="O2280" s="9" t="str">
        <f>VLOOKUP($A2280,'Hospitalisation Details'!$A$1:$U$2344,15,FALSE)</f>
        <v>tier - 1</v>
      </c>
      <c r="P2280" s="9" t="str">
        <f>VLOOKUP($A2280,'Hospitalisation Details'!$A$1:$U$2344,16,FALSE)</f>
        <v>R1013</v>
      </c>
      <c r="Q2280" s="9">
        <f>VLOOKUP($A2280,'Hospitalisation Details'!$A$1:$U$2344,20,FALSE)</f>
        <v>21</v>
      </c>
    </row>
    <row r="2281" spans="1:17" ht="15.75" x14ac:dyDescent="0.25">
      <c r="A2281" s="10" t="s">
        <v>78</v>
      </c>
      <c r="B2281" s="7" t="str">
        <f>VLOOKUP($A2281,'Customer Names'!$A$1:$E$2336,4,FALSE)</f>
        <v xml:space="preserve">  Joshua</v>
      </c>
      <c r="C2281" s="7">
        <f>VLOOKUP($A2281,'Medical Examinations'!$A$1:$P$2336,2,FALSE)</f>
        <v>18.25</v>
      </c>
      <c r="D2281" s="7">
        <f>VLOOKUP($A2281,'Medical Examinations'!$A$1:$P$2336,3,FALSE)</f>
        <v>10.95</v>
      </c>
      <c r="E2281" s="7" t="str">
        <f>VLOOKUP($A2281,'Medical Examinations'!$A$1:$P$2336,13,FALSE)</f>
        <v>No</v>
      </c>
      <c r="F2281" s="7" t="str">
        <f>VLOOKUP($A2281,'Medical Examinations'!$A$1:$P$2336,5,FALSE)</f>
        <v>No</v>
      </c>
      <c r="G2281" s="7" t="str">
        <f>VLOOKUP($A2281,'Medical Examinations'!$A$1:$P$2336,6,FALSE)</f>
        <v>No</v>
      </c>
      <c r="H2281" s="7" t="str">
        <f>VLOOKUP($A2281,'Medical Examinations'!$A$1:$P$2336,12,FALSE)</f>
        <v>0</v>
      </c>
      <c r="I2281" s="7" t="str">
        <f>VLOOKUP($A2281,'Medical Examinations'!$A$1:$P$2336,14,FALSE)</f>
        <v>No</v>
      </c>
      <c r="J2281" s="7" t="str">
        <f>VLOOKUP($A2281,'Medical Examinations'!$A$1:$P$2336,15,FALSE)</f>
        <v>Underweight</v>
      </c>
      <c r="K2281" s="7" t="str">
        <f>VLOOKUP($A2281,'Medical Examinations'!$A$1:$P$2336,16,FALSE)</f>
        <v>Diabetes</v>
      </c>
      <c r="L2281" s="12">
        <f>VLOOKUP($A2281,'Hospitalisation Details'!$A$1:$U$2344,18,FALSE)</f>
        <v>37418</v>
      </c>
      <c r="M2281" s="21">
        <f>VLOOKUP($A2281,'Hospitalisation Details'!$A$1:$U$2344,21,FALSE)</f>
        <v>1165</v>
      </c>
      <c r="N2281" s="9" t="str">
        <f>VLOOKUP($A2281,'Hospitalisation Details'!$A$1:$U$2344,14,FALSE)</f>
        <v>tier - 2</v>
      </c>
      <c r="O2281" s="9" t="str">
        <f>VLOOKUP($A2281,'Hospitalisation Details'!$A$1:$U$2344,15,FALSE)</f>
        <v>tier - 3</v>
      </c>
      <c r="P2281" s="9" t="str">
        <f>VLOOKUP($A2281,'Hospitalisation Details'!$A$1:$U$2344,16,FALSE)</f>
        <v>R1012</v>
      </c>
      <c r="Q2281" s="9">
        <f>VLOOKUP($A2281,'Hospitalisation Details'!$A$1:$U$2344,20,FALSE)</f>
        <v>20</v>
      </c>
    </row>
    <row r="2282" spans="1:17" ht="15.75" x14ac:dyDescent="0.25">
      <c r="A2282" s="10" t="s">
        <v>77</v>
      </c>
      <c r="B2282" s="7" t="str">
        <f>VLOOKUP($A2282,'Customer Names'!$A$1:$E$2336,4,FALSE)</f>
        <v xml:space="preserve">  Pierre</v>
      </c>
      <c r="C2282" s="7">
        <f>VLOOKUP($A2282,'Medical Examinations'!$A$1:$P$2336,2,FALSE)</f>
        <v>53.13</v>
      </c>
      <c r="D2282" s="7">
        <f>VLOOKUP($A2282,'Medical Examinations'!$A$1:$P$2336,3,FALSE)</f>
        <v>4.4400000000000004</v>
      </c>
      <c r="E2282" s="7" t="str">
        <f>VLOOKUP($A2282,'Medical Examinations'!$A$1:$P$2336,13,FALSE)</f>
        <v>No</v>
      </c>
      <c r="F2282" s="7" t="str">
        <f>VLOOKUP($A2282,'Medical Examinations'!$A$1:$P$2336,5,FALSE)</f>
        <v>yes</v>
      </c>
      <c r="G2282" s="7" t="str">
        <f>VLOOKUP($A2282,'Medical Examinations'!$A$1:$P$2336,6,FALSE)</f>
        <v>No</v>
      </c>
      <c r="H2282" s="7">
        <f>VLOOKUP($A2282,'Medical Examinations'!$A$1:$P$2336,12,FALSE)</f>
        <v>1</v>
      </c>
      <c r="I2282" s="7" t="str">
        <f>VLOOKUP($A2282,'Medical Examinations'!$A$1:$P$2336,14,FALSE)</f>
        <v>No</v>
      </c>
      <c r="J2282" s="7" t="str">
        <f>VLOOKUP($A2282,'Medical Examinations'!$A$1:$P$2336,15,FALSE)</f>
        <v>Obesity</v>
      </c>
      <c r="K2282" s="7" t="str">
        <f>VLOOKUP($A2282,'Medical Examinations'!$A$1:$P$2336,16,FALSE)</f>
        <v>Normal</v>
      </c>
      <c r="L2282" s="12">
        <f>VLOOKUP($A2282,'Hospitalisation Details'!$A$1:$U$2344,18,FALSE)</f>
        <v>38302</v>
      </c>
      <c r="M2282" s="21">
        <f>VLOOKUP($A2282,'Hospitalisation Details'!$A$1:$U$2344,21,FALSE)</f>
        <v>1163.46</v>
      </c>
      <c r="N2282" s="9" t="str">
        <f>VLOOKUP($A2282,'Hospitalisation Details'!$A$1:$U$2344,14,FALSE)</f>
        <v>tier - 2</v>
      </c>
      <c r="O2282" s="9" t="str">
        <f>VLOOKUP($A2282,'Hospitalisation Details'!$A$1:$U$2344,15,FALSE)</f>
        <v>tier - 3</v>
      </c>
      <c r="P2282" s="9" t="str">
        <f>VLOOKUP($A2282,'Hospitalisation Details'!$A$1:$U$2344,16,FALSE)</f>
        <v>R1013</v>
      </c>
      <c r="Q2282" s="9">
        <f>VLOOKUP($A2282,'Hospitalisation Details'!$A$1:$U$2344,20,FALSE)</f>
        <v>18</v>
      </c>
    </row>
    <row r="2283" spans="1:17" ht="15.75" x14ac:dyDescent="0.25">
      <c r="A2283" s="10" t="s">
        <v>76</v>
      </c>
      <c r="B2283" s="7" t="str">
        <f>VLOOKUP($A2283,'Customer Names'!$A$1:$E$2336,4,FALSE)</f>
        <v xml:space="preserve">  Kate</v>
      </c>
      <c r="C2283" s="7">
        <f>VLOOKUP($A2283,'Medical Examinations'!$A$1:$P$2336,2,FALSE)</f>
        <v>20.46</v>
      </c>
      <c r="D2283" s="7">
        <f>VLOOKUP($A2283,'Medical Examinations'!$A$1:$P$2336,3,FALSE)</f>
        <v>4.0199999999999996</v>
      </c>
      <c r="E2283" s="7" t="str">
        <f>VLOOKUP($A2283,'Medical Examinations'!$A$1:$P$2336,13,FALSE)</f>
        <v>No</v>
      </c>
      <c r="F2283" s="7" t="str">
        <f>VLOOKUP($A2283,'Medical Examinations'!$A$1:$P$2336,5,FALSE)</f>
        <v>No</v>
      </c>
      <c r="G2283" s="7" t="str">
        <f>VLOOKUP($A2283,'Medical Examinations'!$A$1:$P$2336,6,FALSE)</f>
        <v>No</v>
      </c>
      <c r="H2283" s="7" t="str">
        <f>VLOOKUP($A2283,'Medical Examinations'!$A$1:$P$2336,12,FALSE)</f>
        <v>0</v>
      </c>
      <c r="I2283" s="7" t="str">
        <f>VLOOKUP($A2283,'Medical Examinations'!$A$1:$P$2336,14,FALSE)</f>
        <v>No</v>
      </c>
      <c r="J2283" s="7" t="str">
        <f>VLOOKUP($A2283,'Medical Examinations'!$A$1:$P$2336,15,FALSE)</f>
        <v>Normal weight</v>
      </c>
      <c r="K2283" s="7" t="str">
        <f>VLOOKUP($A2283,'Medical Examinations'!$A$1:$P$2336,16,FALSE)</f>
        <v>Normal</v>
      </c>
      <c r="L2283" s="12">
        <f>VLOOKUP($A2283,'Hospitalisation Details'!$A$1:$U$2344,18,FALSE)</f>
        <v>34541</v>
      </c>
      <c r="M2283" s="21">
        <f>VLOOKUP($A2283,'Hospitalisation Details'!$A$1:$U$2344,21,FALSE)</f>
        <v>1158.32</v>
      </c>
      <c r="N2283" s="9" t="str">
        <f>VLOOKUP($A2283,'Hospitalisation Details'!$A$1:$U$2344,14,FALSE)</f>
        <v>tier - 2</v>
      </c>
      <c r="O2283" s="9" t="str">
        <f>VLOOKUP($A2283,'Hospitalisation Details'!$A$1:$U$2344,15,FALSE)</f>
        <v>tier - 1</v>
      </c>
      <c r="P2283" s="9" t="str">
        <f>VLOOKUP($A2283,'Hospitalisation Details'!$A$1:$U$2344,16,FALSE)</f>
        <v>R1013</v>
      </c>
      <c r="Q2283" s="9">
        <f>VLOOKUP($A2283,'Hospitalisation Details'!$A$1:$U$2344,20,FALSE)</f>
        <v>28</v>
      </c>
    </row>
    <row r="2284" spans="1:17" ht="15.75" x14ac:dyDescent="0.25">
      <c r="A2284" s="10" t="s">
        <v>75</v>
      </c>
      <c r="B2284" s="7" t="str">
        <f>VLOOKUP($A2284,'Customer Names'!$A$1:$E$2336,4,FALSE)</f>
        <v xml:space="preserve">  David</v>
      </c>
      <c r="C2284" s="7">
        <f>VLOOKUP($A2284,'Medical Examinations'!$A$1:$P$2336,2,FALSE)</f>
        <v>43.01</v>
      </c>
      <c r="D2284" s="7">
        <f>VLOOKUP($A2284,'Medical Examinations'!$A$1:$P$2336,3,FALSE)</f>
        <v>5.44</v>
      </c>
      <c r="E2284" s="7" t="str">
        <f>VLOOKUP($A2284,'Medical Examinations'!$A$1:$P$2336,13,FALSE)</f>
        <v>No</v>
      </c>
      <c r="F2284" s="7" t="str">
        <f>VLOOKUP($A2284,'Medical Examinations'!$A$1:$P$2336,5,FALSE)</f>
        <v>yes</v>
      </c>
      <c r="G2284" s="7" t="str">
        <f>VLOOKUP($A2284,'Medical Examinations'!$A$1:$P$2336,6,FALSE)</f>
        <v>No</v>
      </c>
      <c r="H2284" s="7">
        <f>VLOOKUP($A2284,'Medical Examinations'!$A$1:$P$2336,12,FALSE)</f>
        <v>1</v>
      </c>
      <c r="I2284" s="7" t="str">
        <f>VLOOKUP($A2284,'Medical Examinations'!$A$1:$P$2336,14,FALSE)</f>
        <v>No</v>
      </c>
      <c r="J2284" s="7" t="str">
        <f>VLOOKUP($A2284,'Medical Examinations'!$A$1:$P$2336,15,FALSE)</f>
        <v>Obesity</v>
      </c>
      <c r="K2284" s="7" t="str">
        <f>VLOOKUP($A2284,'Medical Examinations'!$A$1:$P$2336,16,FALSE)</f>
        <v>Normal</v>
      </c>
      <c r="L2284" s="12">
        <f>VLOOKUP($A2284,'Hospitalisation Details'!$A$1:$U$2344,18,FALSE)</f>
        <v>38186</v>
      </c>
      <c r="M2284" s="21">
        <f>VLOOKUP($A2284,'Hospitalisation Details'!$A$1:$U$2344,21,FALSE)</f>
        <v>1149.4000000000001</v>
      </c>
      <c r="N2284" s="9" t="str">
        <f>VLOOKUP($A2284,'Hospitalisation Details'!$A$1:$U$2344,14,FALSE)</f>
        <v>tier - 2</v>
      </c>
      <c r="O2284" s="9" t="str">
        <f>VLOOKUP($A2284,'Hospitalisation Details'!$A$1:$U$2344,15,FALSE)</f>
        <v>tier - 2</v>
      </c>
      <c r="P2284" s="9" t="str">
        <f>VLOOKUP($A2284,'Hospitalisation Details'!$A$1:$U$2344,16,FALSE)</f>
        <v>R1013</v>
      </c>
      <c r="Q2284" s="9">
        <f>VLOOKUP($A2284,'Hospitalisation Details'!$A$1:$U$2344,20,FALSE)</f>
        <v>18</v>
      </c>
    </row>
    <row r="2285" spans="1:17" ht="15.75" x14ac:dyDescent="0.25">
      <c r="A2285" s="10" t="s">
        <v>74</v>
      </c>
      <c r="B2285" s="7" t="str">
        <f>VLOOKUP($A2285,'Customer Names'!$A$1:$E$2336,4,FALSE)</f>
        <v xml:space="preserve">  Carla</v>
      </c>
      <c r="C2285" s="7">
        <f>VLOOKUP($A2285,'Medical Examinations'!$A$1:$P$2336,2,FALSE)</f>
        <v>15.01</v>
      </c>
      <c r="D2285" s="7">
        <f>VLOOKUP($A2285,'Medical Examinations'!$A$1:$P$2336,3,FALSE)</f>
        <v>4.1500000000000004</v>
      </c>
      <c r="E2285" s="7" t="str">
        <f>VLOOKUP($A2285,'Medical Examinations'!$A$1:$P$2336,13,FALSE)</f>
        <v>No</v>
      </c>
      <c r="F2285" s="7" t="str">
        <f>VLOOKUP($A2285,'Medical Examinations'!$A$1:$P$2336,5,FALSE)</f>
        <v>No</v>
      </c>
      <c r="G2285" s="7" t="str">
        <f>VLOOKUP($A2285,'Medical Examinations'!$A$1:$P$2336,6,FALSE)</f>
        <v>Yes</v>
      </c>
      <c r="H2285" s="7">
        <f>VLOOKUP($A2285,'Medical Examinations'!$A$1:$P$2336,12,FALSE)</f>
        <v>1</v>
      </c>
      <c r="I2285" s="7" t="str">
        <f>VLOOKUP($A2285,'Medical Examinations'!$A$1:$P$2336,14,FALSE)</f>
        <v>No</v>
      </c>
      <c r="J2285" s="7" t="str">
        <f>VLOOKUP($A2285,'Medical Examinations'!$A$1:$P$2336,15,FALSE)</f>
        <v>Underweight</v>
      </c>
      <c r="K2285" s="7" t="str">
        <f>VLOOKUP($A2285,'Medical Examinations'!$A$1:$P$2336,16,FALSE)</f>
        <v>Normal</v>
      </c>
      <c r="L2285" s="12">
        <f>VLOOKUP($A2285,'Hospitalisation Details'!$A$1:$U$2344,18,FALSE)</f>
        <v>37784</v>
      </c>
      <c r="M2285" s="21">
        <f>VLOOKUP($A2285,'Hospitalisation Details'!$A$1:$U$2344,21,FALSE)</f>
        <v>1149</v>
      </c>
      <c r="N2285" s="9" t="str">
        <f>VLOOKUP($A2285,'Hospitalisation Details'!$A$1:$U$2344,14,FALSE)</f>
        <v>tier - 2</v>
      </c>
      <c r="O2285" s="9" t="str">
        <f>VLOOKUP($A2285,'Hospitalisation Details'!$A$1:$U$2344,15,FALSE)</f>
        <v>tier - 1</v>
      </c>
      <c r="P2285" s="9" t="str">
        <f>VLOOKUP($A2285,'Hospitalisation Details'!$A$1:$U$2344,16,FALSE)</f>
        <v>R1012</v>
      </c>
      <c r="Q2285" s="9">
        <f>VLOOKUP($A2285,'Hospitalisation Details'!$A$1:$U$2344,20,FALSE)</f>
        <v>19</v>
      </c>
    </row>
    <row r="2286" spans="1:17" ht="15.75" x14ac:dyDescent="0.25">
      <c r="A2286" s="10" t="s">
        <v>73</v>
      </c>
      <c r="B2286" s="7" t="str">
        <f>VLOOKUP($A2286,'Customer Names'!$A$1:$E$2336,4,FALSE)</f>
        <v xml:space="preserve">  Alvaro Sr</v>
      </c>
      <c r="C2286" s="7">
        <f>VLOOKUP($A2286,'Medical Examinations'!$A$1:$P$2336,2,FALSE)</f>
        <v>41.14</v>
      </c>
      <c r="D2286" s="7">
        <f>VLOOKUP($A2286,'Medical Examinations'!$A$1:$P$2336,3,FALSE)</f>
        <v>6.02</v>
      </c>
      <c r="E2286" s="7" t="str">
        <f>VLOOKUP($A2286,'Medical Examinations'!$A$1:$P$2336,13,FALSE)</f>
        <v>No</v>
      </c>
      <c r="F2286" s="7" t="str">
        <f>VLOOKUP($A2286,'Medical Examinations'!$A$1:$P$2336,5,FALSE)</f>
        <v>yes</v>
      </c>
      <c r="G2286" s="7" t="str">
        <f>VLOOKUP($A2286,'Medical Examinations'!$A$1:$P$2336,6,FALSE)</f>
        <v>No</v>
      </c>
      <c r="H2286" s="7">
        <f>VLOOKUP($A2286,'Medical Examinations'!$A$1:$P$2336,12,FALSE)</f>
        <v>1</v>
      </c>
      <c r="I2286" s="7" t="str">
        <f>VLOOKUP($A2286,'Medical Examinations'!$A$1:$P$2336,14,FALSE)</f>
        <v>No</v>
      </c>
      <c r="J2286" s="7" t="str">
        <f>VLOOKUP($A2286,'Medical Examinations'!$A$1:$P$2336,15,FALSE)</f>
        <v>Obesity</v>
      </c>
      <c r="K2286" s="7" t="str">
        <f>VLOOKUP($A2286,'Medical Examinations'!$A$1:$P$2336,16,FALSE)</f>
        <v>Prediabetes</v>
      </c>
      <c r="L2286" s="12">
        <f>VLOOKUP($A2286,'Hospitalisation Details'!$A$1:$U$2344,18,FALSE)</f>
        <v>38148</v>
      </c>
      <c r="M2286" s="21">
        <f>VLOOKUP($A2286,'Hospitalisation Details'!$A$1:$U$2344,21,FALSE)</f>
        <v>1146.8</v>
      </c>
      <c r="N2286" s="9" t="str">
        <f>VLOOKUP($A2286,'Hospitalisation Details'!$A$1:$U$2344,14,FALSE)</f>
        <v>tier - 2</v>
      </c>
      <c r="O2286" s="9" t="str">
        <f>VLOOKUP($A2286,'Hospitalisation Details'!$A$1:$U$2344,15,FALSE)</f>
        <v>tier - 2</v>
      </c>
      <c r="P2286" s="9" t="str">
        <f>VLOOKUP($A2286,'Hospitalisation Details'!$A$1:$U$2344,16,FALSE)</f>
        <v>R1013</v>
      </c>
      <c r="Q2286" s="9">
        <f>VLOOKUP($A2286,'Hospitalisation Details'!$A$1:$U$2344,20,FALSE)</f>
        <v>18</v>
      </c>
    </row>
    <row r="2287" spans="1:17" ht="15.75" x14ac:dyDescent="0.25">
      <c r="A2287" s="10" t="s">
        <v>72</v>
      </c>
      <c r="B2287" s="7" t="str">
        <f>VLOOKUP($A2287,'Customer Names'!$A$1:$E$2336,4,FALSE)</f>
        <v xml:space="preserve">  Hope</v>
      </c>
      <c r="C2287" s="7">
        <f>VLOOKUP($A2287,'Medical Examinations'!$A$1:$P$2336,2,FALSE)</f>
        <v>16.55</v>
      </c>
      <c r="D2287" s="7">
        <f>VLOOKUP($A2287,'Medical Examinations'!$A$1:$P$2336,3,FALSE)</f>
        <v>7.73</v>
      </c>
      <c r="E2287" s="7" t="str">
        <f>VLOOKUP($A2287,'Medical Examinations'!$A$1:$P$2336,13,FALSE)</f>
        <v>No</v>
      </c>
      <c r="F2287" s="7" t="str">
        <f>VLOOKUP($A2287,'Medical Examinations'!$A$1:$P$2336,5,FALSE)</f>
        <v>No</v>
      </c>
      <c r="G2287" s="7" t="str">
        <f>VLOOKUP($A2287,'Medical Examinations'!$A$1:$P$2336,6,FALSE)</f>
        <v>No</v>
      </c>
      <c r="H2287" s="7" t="str">
        <f>VLOOKUP($A2287,'Medical Examinations'!$A$1:$P$2336,12,FALSE)</f>
        <v>0</v>
      </c>
      <c r="I2287" s="7" t="str">
        <f>VLOOKUP($A2287,'Medical Examinations'!$A$1:$P$2336,14,FALSE)</f>
        <v>No</v>
      </c>
      <c r="J2287" s="7" t="str">
        <f>VLOOKUP($A2287,'Medical Examinations'!$A$1:$P$2336,15,FALSE)</f>
        <v>Underweight</v>
      </c>
      <c r="K2287" s="7" t="str">
        <f>VLOOKUP($A2287,'Medical Examinations'!$A$1:$P$2336,16,FALSE)</f>
        <v>Diabetes</v>
      </c>
      <c r="L2287" s="12">
        <f>VLOOKUP($A2287,'Hospitalisation Details'!$A$1:$U$2344,18,FALSE)</f>
        <v>37530</v>
      </c>
      <c r="M2287" s="21">
        <f>VLOOKUP($A2287,'Hospitalisation Details'!$A$1:$U$2344,21,FALSE)</f>
        <v>1142</v>
      </c>
      <c r="N2287" s="9" t="str">
        <f>VLOOKUP($A2287,'Hospitalisation Details'!$A$1:$U$2344,14,FALSE)</f>
        <v>tier - 3</v>
      </c>
      <c r="O2287" s="9" t="str">
        <f>VLOOKUP($A2287,'Hospitalisation Details'!$A$1:$U$2344,15,FALSE)</f>
        <v>tier - 2</v>
      </c>
      <c r="P2287" s="9" t="str">
        <f>VLOOKUP($A2287,'Hospitalisation Details'!$A$1:$U$2344,16,FALSE)</f>
        <v>R1011</v>
      </c>
      <c r="Q2287" s="9">
        <f>VLOOKUP($A2287,'Hospitalisation Details'!$A$1:$U$2344,20,FALSE)</f>
        <v>20</v>
      </c>
    </row>
    <row r="2288" spans="1:17" ht="15.75" x14ac:dyDescent="0.25">
      <c r="A2288" s="10" t="s">
        <v>71</v>
      </c>
      <c r="B2288" s="7" t="str">
        <f>VLOOKUP($A2288,'Customer Names'!$A$1:$E$2336,4,FALSE)</f>
        <v xml:space="preserve">  Mark P</v>
      </c>
      <c r="C2288" s="7">
        <f>VLOOKUP($A2288,'Medical Examinations'!$A$1:$P$2336,2,FALSE)</f>
        <v>37.29</v>
      </c>
      <c r="D2288" s="7">
        <f>VLOOKUP($A2288,'Medical Examinations'!$A$1:$P$2336,3,FALSE)</f>
        <v>5.03</v>
      </c>
      <c r="E2288" s="7" t="str">
        <f>VLOOKUP($A2288,'Medical Examinations'!$A$1:$P$2336,13,FALSE)</f>
        <v>No</v>
      </c>
      <c r="F2288" s="7" t="str">
        <f>VLOOKUP($A2288,'Medical Examinations'!$A$1:$P$2336,5,FALSE)</f>
        <v>yes</v>
      </c>
      <c r="G2288" s="7" t="str">
        <f>VLOOKUP($A2288,'Medical Examinations'!$A$1:$P$2336,6,FALSE)</f>
        <v>No</v>
      </c>
      <c r="H2288" s="7">
        <f>VLOOKUP($A2288,'Medical Examinations'!$A$1:$P$2336,12,FALSE)</f>
        <v>1</v>
      </c>
      <c r="I2288" s="7" t="str">
        <f>VLOOKUP($A2288,'Medical Examinations'!$A$1:$P$2336,14,FALSE)</f>
        <v>No</v>
      </c>
      <c r="J2288" s="7" t="str">
        <f>VLOOKUP($A2288,'Medical Examinations'!$A$1:$P$2336,15,FALSE)</f>
        <v>Obesity</v>
      </c>
      <c r="K2288" s="7" t="str">
        <f>VLOOKUP($A2288,'Medical Examinations'!$A$1:$P$2336,16,FALSE)</f>
        <v>Normal</v>
      </c>
      <c r="L2288" s="12">
        <f>VLOOKUP($A2288,'Hospitalisation Details'!$A$1:$U$2344,18,FALSE)</f>
        <v>38242</v>
      </c>
      <c r="M2288" s="21">
        <f>VLOOKUP($A2288,'Hospitalisation Details'!$A$1:$U$2344,21,FALSE)</f>
        <v>1141.45</v>
      </c>
      <c r="N2288" s="9" t="str">
        <f>VLOOKUP($A2288,'Hospitalisation Details'!$A$1:$U$2344,14,FALSE)</f>
        <v>tier - 3</v>
      </c>
      <c r="O2288" s="9" t="str">
        <f>VLOOKUP($A2288,'Hospitalisation Details'!$A$1:$U$2344,15,FALSE)</f>
        <v>tier - 3</v>
      </c>
      <c r="P2288" s="9" t="str">
        <f>VLOOKUP($A2288,'Hospitalisation Details'!$A$1:$U$2344,16,FALSE)</f>
        <v>R1013</v>
      </c>
      <c r="Q2288" s="9">
        <f>VLOOKUP($A2288,'Hospitalisation Details'!$A$1:$U$2344,20,FALSE)</f>
        <v>18</v>
      </c>
    </row>
    <row r="2289" spans="1:17" ht="15.75" x14ac:dyDescent="0.25">
      <c r="A2289" s="10" t="s">
        <v>70</v>
      </c>
      <c r="B2289" s="7" t="str">
        <f>VLOOKUP($A2289,'Customer Names'!$A$1:$E$2336,4,FALSE)</f>
        <v xml:space="preserve">  Desiree</v>
      </c>
      <c r="C2289" s="7">
        <f>VLOOKUP($A2289,'Medical Examinations'!$A$1:$P$2336,2,FALSE)</f>
        <v>16.739999999999998</v>
      </c>
      <c r="D2289" s="7">
        <f>VLOOKUP($A2289,'Medical Examinations'!$A$1:$P$2336,3,FALSE)</f>
        <v>4.08</v>
      </c>
      <c r="E2289" s="7" t="str">
        <f>VLOOKUP($A2289,'Medical Examinations'!$A$1:$P$2336,13,FALSE)</f>
        <v>Yes</v>
      </c>
      <c r="F2289" s="7" t="str">
        <f>VLOOKUP($A2289,'Medical Examinations'!$A$1:$P$2336,5,FALSE)</f>
        <v>No</v>
      </c>
      <c r="G2289" s="7" t="str">
        <f>VLOOKUP($A2289,'Medical Examinations'!$A$1:$P$2336,6,FALSE)</f>
        <v>No</v>
      </c>
      <c r="H2289" s="7" t="str">
        <f>VLOOKUP($A2289,'Medical Examinations'!$A$1:$P$2336,12,FALSE)</f>
        <v>0</v>
      </c>
      <c r="I2289" s="7" t="str">
        <f>VLOOKUP($A2289,'Medical Examinations'!$A$1:$P$2336,14,FALSE)</f>
        <v>No</v>
      </c>
      <c r="J2289" s="7" t="str">
        <f>VLOOKUP($A2289,'Medical Examinations'!$A$1:$P$2336,15,FALSE)</f>
        <v>Underweight</v>
      </c>
      <c r="K2289" s="7" t="str">
        <f>VLOOKUP($A2289,'Medical Examinations'!$A$1:$P$2336,16,FALSE)</f>
        <v>Normal</v>
      </c>
      <c r="L2289" s="12">
        <f>VLOOKUP($A2289,'Hospitalisation Details'!$A$1:$U$2344,18,FALSE)</f>
        <v>37189</v>
      </c>
      <c r="M2289" s="21">
        <f>VLOOKUP($A2289,'Hospitalisation Details'!$A$1:$U$2344,21,FALSE)</f>
        <v>1141</v>
      </c>
      <c r="N2289" s="9" t="str">
        <f>VLOOKUP($A2289,'Hospitalisation Details'!$A$1:$U$2344,14,FALSE)</f>
        <v>tier - 3</v>
      </c>
      <c r="O2289" s="9" t="str">
        <f>VLOOKUP($A2289,'Hospitalisation Details'!$A$1:$U$2344,15,FALSE)</f>
        <v>tier - 1</v>
      </c>
      <c r="P2289" s="9" t="str">
        <f>VLOOKUP($A2289,'Hospitalisation Details'!$A$1:$U$2344,16,FALSE)</f>
        <v>R1013</v>
      </c>
      <c r="Q2289" s="9">
        <f>VLOOKUP($A2289,'Hospitalisation Details'!$A$1:$U$2344,20,FALSE)</f>
        <v>21</v>
      </c>
    </row>
    <row r="2290" spans="1:17" ht="15.75" x14ac:dyDescent="0.25">
      <c r="A2290" s="10" t="s">
        <v>69</v>
      </c>
      <c r="B2290" s="7" t="str">
        <f>VLOOKUP($A2290,'Customer Names'!$A$1:$E$2336,4,FALSE)</f>
        <v xml:space="preserve">  Mario Jr</v>
      </c>
      <c r="C2290" s="7">
        <f>VLOOKUP($A2290,'Medical Examinations'!$A$1:$P$2336,2,FALSE)</f>
        <v>34.43</v>
      </c>
      <c r="D2290" s="7">
        <f>VLOOKUP($A2290,'Medical Examinations'!$A$1:$P$2336,3,FALSE)</f>
        <v>4.2699999999999996</v>
      </c>
      <c r="E2290" s="7" t="str">
        <f>VLOOKUP($A2290,'Medical Examinations'!$A$1:$P$2336,13,FALSE)</f>
        <v>No</v>
      </c>
      <c r="F2290" s="7" t="str">
        <f>VLOOKUP($A2290,'Medical Examinations'!$A$1:$P$2336,5,FALSE)</f>
        <v>yes</v>
      </c>
      <c r="G2290" s="7" t="str">
        <f>VLOOKUP($A2290,'Medical Examinations'!$A$1:$P$2336,6,FALSE)</f>
        <v>No</v>
      </c>
      <c r="H2290" s="7">
        <f>VLOOKUP($A2290,'Medical Examinations'!$A$1:$P$2336,12,FALSE)</f>
        <v>1</v>
      </c>
      <c r="I2290" s="7" t="str">
        <f>VLOOKUP($A2290,'Medical Examinations'!$A$1:$P$2336,14,FALSE)</f>
        <v>No</v>
      </c>
      <c r="J2290" s="7" t="str">
        <f>VLOOKUP($A2290,'Medical Examinations'!$A$1:$P$2336,15,FALSE)</f>
        <v>Obesity</v>
      </c>
      <c r="K2290" s="7" t="str">
        <f>VLOOKUP($A2290,'Medical Examinations'!$A$1:$P$2336,16,FALSE)</f>
        <v>Normal</v>
      </c>
      <c r="L2290" s="12">
        <f>VLOOKUP($A2290,'Hospitalisation Details'!$A$1:$U$2344,18,FALSE)</f>
        <v>38318</v>
      </c>
      <c r="M2290" s="21">
        <f>VLOOKUP($A2290,'Hospitalisation Details'!$A$1:$U$2344,21,FALSE)</f>
        <v>1137.47</v>
      </c>
      <c r="N2290" s="9" t="str">
        <f>VLOOKUP($A2290,'Hospitalisation Details'!$A$1:$U$2344,14,FALSE)</f>
        <v>tier - 3</v>
      </c>
      <c r="O2290" s="9" t="str">
        <f>VLOOKUP($A2290,'Hospitalisation Details'!$A$1:$U$2344,15,FALSE)</f>
        <v>tier - 2</v>
      </c>
      <c r="P2290" s="9" t="str">
        <f>VLOOKUP($A2290,'Hospitalisation Details'!$A$1:$U$2344,16,FALSE)</f>
        <v>R1013</v>
      </c>
      <c r="Q2290" s="9">
        <f>VLOOKUP($A2290,'Hospitalisation Details'!$A$1:$U$2344,20,FALSE)</f>
        <v>18</v>
      </c>
    </row>
    <row r="2291" spans="1:17" ht="15.75" x14ac:dyDescent="0.25">
      <c r="A2291" s="10" t="s">
        <v>68</v>
      </c>
      <c r="B2291" s="7" t="str">
        <f>VLOOKUP($A2291,'Customer Names'!$A$1:$E$2336,4,FALSE)</f>
        <v xml:space="preserve">  Lusapho</v>
      </c>
      <c r="C2291" s="7">
        <f>VLOOKUP($A2291,'Medical Examinations'!$A$1:$P$2336,2,FALSE)</f>
        <v>34.1</v>
      </c>
      <c r="D2291" s="7">
        <f>VLOOKUP($A2291,'Medical Examinations'!$A$1:$P$2336,3,FALSE)</f>
        <v>4.07</v>
      </c>
      <c r="E2291" s="7" t="str">
        <f>VLOOKUP($A2291,'Medical Examinations'!$A$1:$P$2336,13,FALSE)</f>
        <v>No</v>
      </c>
      <c r="F2291" s="7" t="str">
        <f>VLOOKUP($A2291,'Medical Examinations'!$A$1:$P$2336,5,FALSE)</f>
        <v>yes</v>
      </c>
      <c r="G2291" s="7" t="str">
        <f>VLOOKUP($A2291,'Medical Examinations'!$A$1:$P$2336,6,FALSE)</f>
        <v>No</v>
      </c>
      <c r="H2291" s="7">
        <f>VLOOKUP($A2291,'Medical Examinations'!$A$1:$P$2336,12,FALSE)</f>
        <v>1</v>
      </c>
      <c r="I2291" s="7" t="str">
        <f>VLOOKUP($A2291,'Medical Examinations'!$A$1:$P$2336,14,FALSE)</f>
        <v>No</v>
      </c>
      <c r="J2291" s="7" t="str">
        <f>VLOOKUP($A2291,'Medical Examinations'!$A$1:$P$2336,15,FALSE)</f>
        <v>Obesity</v>
      </c>
      <c r="K2291" s="7" t="str">
        <f>VLOOKUP($A2291,'Medical Examinations'!$A$1:$P$2336,16,FALSE)</f>
        <v>Normal</v>
      </c>
      <c r="L2291" s="12">
        <f>VLOOKUP($A2291,'Hospitalisation Details'!$A$1:$U$2344,18,FALSE)</f>
        <v>38275</v>
      </c>
      <c r="M2291" s="21">
        <f>VLOOKUP($A2291,'Hospitalisation Details'!$A$1:$U$2344,21,FALSE)</f>
        <v>1137.01</v>
      </c>
      <c r="N2291" s="9" t="str">
        <f>VLOOKUP($A2291,'Hospitalisation Details'!$A$1:$U$2344,14,FALSE)</f>
        <v>tier - 3</v>
      </c>
      <c r="O2291" s="9" t="str">
        <f>VLOOKUP($A2291,'Hospitalisation Details'!$A$1:$U$2344,15,FALSE)</f>
        <v>tier - 1</v>
      </c>
      <c r="P2291" s="9" t="str">
        <f>VLOOKUP($A2291,'Hospitalisation Details'!$A$1:$U$2344,16,FALSE)</f>
        <v>R1013</v>
      </c>
      <c r="Q2291" s="9">
        <f>VLOOKUP($A2291,'Hospitalisation Details'!$A$1:$U$2344,20,FALSE)</f>
        <v>18</v>
      </c>
    </row>
    <row r="2292" spans="1:17" ht="15.75" x14ac:dyDescent="0.25">
      <c r="A2292" s="10" t="s">
        <v>67</v>
      </c>
      <c r="B2292" s="7" t="str">
        <f>VLOOKUP($A2292,'Customer Names'!$A$1:$E$2336,4,FALSE)</f>
        <v xml:space="preserve">  Erin C</v>
      </c>
      <c r="C2292" s="7">
        <f>VLOOKUP($A2292,'Medical Examinations'!$A$1:$P$2336,2,FALSE)</f>
        <v>19.3</v>
      </c>
      <c r="D2292" s="7">
        <f>VLOOKUP($A2292,'Medical Examinations'!$A$1:$P$2336,3,FALSE)</f>
        <v>10.36</v>
      </c>
      <c r="E2292" s="7" t="str">
        <f>VLOOKUP($A2292,'Medical Examinations'!$A$1:$P$2336,13,FALSE)</f>
        <v>No</v>
      </c>
      <c r="F2292" s="7" t="str">
        <f>VLOOKUP($A2292,'Medical Examinations'!$A$1:$P$2336,5,FALSE)</f>
        <v>No</v>
      </c>
      <c r="G2292" s="7" t="str">
        <f>VLOOKUP($A2292,'Medical Examinations'!$A$1:$P$2336,6,FALSE)</f>
        <v>No</v>
      </c>
      <c r="H2292" s="7" t="str">
        <f>VLOOKUP($A2292,'Medical Examinations'!$A$1:$P$2336,12,FALSE)</f>
        <v>0</v>
      </c>
      <c r="I2292" s="7" t="str">
        <f>VLOOKUP($A2292,'Medical Examinations'!$A$1:$P$2336,14,FALSE)</f>
        <v>No</v>
      </c>
      <c r="J2292" s="7" t="str">
        <f>VLOOKUP($A2292,'Medical Examinations'!$A$1:$P$2336,15,FALSE)</f>
        <v>Normal weight</v>
      </c>
      <c r="K2292" s="7" t="str">
        <f>VLOOKUP($A2292,'Medical Examinations'!$A$1:$P$2336,16,FALSE)</f>
        <v>Diabetes</v>
      </c>
      <c r="L2292" s="12">
        <f>VLOOKUP($A2292,'Hospitalisation Details'!$A$1:$U$2344,18,FALSE)</f>
        <v>37479</v>
      </c>
      <c r="M2292" s="21">
        <f>VLOOKUP($A2292,'Hospitalisation Details'!$A$1:$U$2344,21,FALSE)</f>
        <v>1137</v>
      </c>
      <c r="N2292" s="9" t="str">
        <f>VLOOKUP($A2292,'Hospitalisation Details'!$A$1:$U$2344,14,FALSE)</f>
        <v>tier - 3</v>
      </c>
      <c r="O2292" s="9" t="str">
        <f>VLOOKUP($A2292,'Hospitalisation Details'!$A$1:$U$2344,15,FALSE)</f>
        <v>tier - 1</v>
      </c>
      <c r="P2292" s="9" t="str">
        <f>VLOOKUP($A2292,'Hospitalisation Details'!$A$1:$U$2344,16,FALSE)</f>
        <v>R1013</v>
      </c>
      <c r="Q2292" s="9">
        <f>VLOOKUP($A2292,'Hospitalisation Details'!$A$1:$U$2344,20,FALSE)</f>
        <v>20</v>
      </c>
    </row>
    <row r="2293" spans="1:17" ht="15.75" x14ac:dyDescent="0.25">
      <c r="A2293" s="10" t="s">
        <v>66</v>
      </c>
      <c r="B2293" s="7" t="str">
        <f>VLOOKUP($A2293,'Customer Names'!$A$1:$E$2336,4,FALSE)</f>
        <v xml:space="preserve">  Alan F</v>
      </c>
      <c r="C2293" s="7">
        <f>VLOOKUP($A2293,'Medical Examinations'!$A$1:$P$2336,2,FALSE)</f>
        <v>33.659999999999997</v>
      </c>
      <c r="D2293" s="7">
        <f>VLOOKUP($A2293,'Medical Examinations'!$A$1:$P$2336,3,FALSE)</f>
        <v>5.71</v>
      </c>
      <c r="E2293" s="7" t="str">
        <f>VLOOKUP($A2293,'Medical Examinations'!$A$1:$P$2336,13,FALSE)</f>
        <v>No</v>
      </c>
      <c r="F2293" s="7" t="str">
        <f>VLOOKUP($A2293,'Medical Examinations'!$A$1:$P$2336,5,FALSE)</f>
        <v>yes</v>
      </c>
      <c r="G2293" s="7" t="str">
        <f>VLOOKUP($A2293,'Medical Examinations'!$A$1:$P$2336,6,FALSE)</f>
        <v>No</v>
      </c>
      <c r="H2293" s="7">
        <f>VLOOKUP($A2293,'Medical Examinations'!$A$1:$P$2336,12,FALSE)</f>
        <v>1</v>
      </c>
      <c r="I2293" s="7" t="str">
        <f>VLOOKUP($A2293,'Medical Examinations'!$A$1:$P$2336,14,FALSE)</f>
        <v>No</v>
      </c>
      <c r="J2293" s="7" t="str">
        <f>VLOOKUP($A2293,'Medical Examinations'!$A$1:$P$2336,15,FALSE)</f>
        <v>Obesity</v>
      </c>
      <c r="K2293" s="7" t="str">
        <f>VLOOKUP($A2293,'Medical Examinations'!$A$1:$P$2336,16,FALSE)</f>
        <v>Prediabetes</v>
      </c>
      <c r="L2293" s="12">
        <f>VLOOKUP($A2293,'Hospitalisation Details'!$A$1:$U$2344,18,FALSE)</f>
        <v>38319</v>
      </c>
      <c r="M2293" s="21">
        <f>VLOOKUP($A2293,'Hospitalisation Details'!$A$1:$U$2344,21,FALSE)</f>
        <v>1136.4000000000001</v>
      </c>
      <c r="N2293" s="9" t="str">
        <f>VLOOKUP($A2293,'Hospitalisation Details'!$A$1:$U$2344,14,FALSE)</f>
        <v>tier - 3</v>
      </c>
      <c r="O2293" s="9" t="str">
        <f>VLOOKUP($A2293,'Hospitalisation Details'!$A$1:$U$2344,15,FALSE)</f>
        <v>tier - 3</v>
      </c>
      <c r="P2293" s="9" t="str">
        <f>VLOOKUP($A2293,'Hospitalisation Details'!$A$1:$U$2344,16,FALSE)</f>
        <v>R1013</v>
      </c>
      <c r="Q2293" s="9">
        <f>VLOOKUP($A2293,'Hospitalisation Details'!$A$1:$U$2344,20,FALSE)</f>
        <v>18</v>
      </c>
    </row>
    <row r="2294" spans="1:17" ht="15.75" x14ac:dyDescent="0.25">
      <c r="A2294" s="10" t="s">
        <v>65</v>
      </c>
      <c r="B2294" s="7" t="str">
        <f>VLOOKUP($A2294,'Customer Names'!$A$1:$E$2336,4,FALSE)</f>
        <v xml:space="preserve">  Ryan</v>
      </c>
      <c r="C2294" s="7">
        <f>VLOOKUP($A2294,'Medical Examinations'!$A$1:$P$2336,2,FALSE)</f>
        <v>33.33</v>
      </c>
      <c r="D2294" s="7">
        <f>VLOOKUP($A2294,'Medical Examinations'!$A$1:$P$2336,3,FALSE)</f>
        <v>6.08</v>
      </c>
      <c r="E2294" s="7" t="str">
        <f>VLOOKUP($A2294,'Medical Examinations'!$A$1:$P$2336,13,FALSE)</f>
        <v>No</v>
      </c>
      <c r="F2294" s="7" t="str">
        <f>VLOOKUP($A2294,'Medical Examinations'!$A$1:$P$2336,5,FALSE)</f>
        <v>yes</v>
      </c>
      <c r="G2294" s="7" t="str">
        <f>VLOOKUP($A2294,'Medical Examinations'!$A$1:$P$2336,6,FALSE)</f>
        <v>No</v>
      </c>
      <c r="H2294" s="7">
        <f>VLOOKUP($A2294,'Medical Examinations'!$A$1:$P$2336,12,FALSE)</f>
        <v>1</v>
      </c>
      <c r="I2294" s="7" t="str">
        <f>VLOOKUP($A2294,'Medical Examinations'!$A$1:$P$2336,14,FALSE)</f>
        <v>No</v>
      </c>
      <c r="J2294" s="7" t="str">
        <f>VLOOKUP($A2294,'Medical Examinations'!$A$1:$P$2336,15,FALSE)</f>
        <v>Obesity</v>
      </c>
      <c r="K2294" s="7" t="str">
        <f>VLOOKUP($A2294,'Medical Examinations'!$A$1:$P$2336,16,FALSE)</f>
        <v>Prediabetes</v>
      </c>
      <c r="L2294" s="12">
        <f>VLOOKUP($A2294,'Hospitalisation Details'!$A$1:$U$2344,18,FALSE)</f>
        <v>38149</v>
      </c>
      <c r="M2294" s="21">
        <f>VLOOKUP($A2294,'Hospitalisation Details'!$A$1:$U$2344,21,FALSE)</f>
        <v>1135.94</v>
      </c>
      <c r="N2294" s="9" t="str">
        <f>VLOOKUP($A2294,'Hospitalisation Details'!$A$1:$U$2344,14,FALSE)</f>
        <v>tier - 3</v>
      </c>
      <c r="O2294" s="9" t="str">
        <f>VLOOKUP($A2294,'Hospitalisation Details'!$A$1:$U$2344,15,FALSE)</f>
        <v>tier - 3</v>
      </c>
      <c r="P2294" s="9" t="str">
        <f>VLOOKUP($A2294,'Hospitalisation Details'!$A$1:$U$2344,16,FALSE)</f>
        <v>R1013</v>
      </c>
      <c r="Q2294" s="9">
        <f>VLOOKUP($A2294,'Hospitalisation Details'!$A$1:$U$2344,20,FALSE)</f>
        <v>18</v>
      </c>
    </row>
    <row r="2295" spans="1:17" ht="15.75" x14ac:dyDescent="0.25">
      <c r="A2295" s="10" t="s">
        <v>64</v>
      </c>
      <c r="B2295" s="7" t="str">
        <f>VLOOKUP($A2295,'Customer Names'!$A$1:$E$2336,4,FALSE)</f>
        <v xml:space="preserve">  Hope</v>
      </c>
      <c r="C2295" s="7">
        <f>VLOOKUP($A2295,'Medical Examinations'!$A$1:$P$2336,2,FALSE)</f>
        <v>21.84</v>
      </c>
      <c r="D2295" s="7">
        <f>VLOOKUP($A2295,'Medical Examinations'!$A$1:$P$2336,3,FALSE)</f>
        <v>5.71</v>
      </c>
      <c r="E2295" s="7" t="str">
        <f>VLOOKUP($A2295,'Medical Examinations'!$A$1:$P$2336,13,FALSE)</f>
        <v>No</v>
      </c>
      <c r="F2295" s="7" t="str">
        <f>VLOOKUP($A2295,'Medical Examinations'!$A$1:$P$2336,5,FALSE)</f>
        <v>yes</v>
      </c>
      <c r="G2295" s="7" t="str">
        <f>VLOOKUP($A2295,'Medical Examinations'!$A$1:$P$2336,6,FALSE)</f>
        <v>No</v>
      </c>
      <c r="H2295" s="7">
        <f>VLOOKUP($A2295,'Medical Examinations'!$A$1:$P$2336,12,FALSE)</f>
        <v>1</v>
      </c>
      <c r="I2295" s="7" t="str">
        <f>VLOOKUP($A2295,'Medical Examinations'!$A$1:$P$2336,14,FALSE)</f>
        <v>No</v>
      </c>
      <c r="J2295" s="7" t="str">
        <f>VLOOKUP($A2295,'Medical Examinations'!$A$1:$P$2336,15,FALSE)</f>
        <v>Normal weight</v>
      </c>
      <c r="K2295" s="7" t="str">
        <f>VLOOKUP($A2295,'Medical Examinations'!$A$1:$P$2336,16,FALSE)</f>
        <v>Prediabetes</v>
      </c>
      <c r="L2295" s="12">
        <f>VLOOKUP($A2295,'Hospitalisation Details'!$A$1:$U$2344,18,FALSE)</f>
        <v>38266</v>
      </c>
      <c r="M2295" s="21">
        <f>VLOOKUP($A2295,'Hospitalisation Details'!$A$1:$U$2344,21,FALSE)</f>
        <v>1135</v>
      </c>
      <c r="N2295" s="9" t="str">
        <f>VLOOKUP($A2295,'Hospitalisation Details'!$A$1:$U$2344,14,FALSE)</f>
        <v>tier - 3</v>
      </c>
      <c r="O2295" s="9" t="str">
        <f>VLOOKUP($A2295,'Hospitalisation Details'!$A$1:$U$2344,15,FALSE)</f>
        <v>tier - 3</v>
      </c>
      <c r="P2295" s="9" t="str">
        <f>VLOOKUP($A2295,'Hospitalisation Details'!$A$1:$U$2344,16,FALSE)</f>
        <v>R1013</v>
      </c>
      <c r="Q2295" s="9">
        <f>VLOOKUP($A2295,'Hospitalisation Details'!$A$1:$U$2344,20,FALSE)</f>
        <v>18</v>
      </c>
    </row>
    <row r="2296" spans="1:17" ht="15.75" x14ac:dyDescent="0.25">
      <c r="A2296" s="10" t="s">
        <v>63</v>
      </c>
      <c r="B2296" s="7" t="str">
        <f>VLOOKUP($A2296,'Customer Names'!$A$1:$E$2336,4,FALSE)</f>
        <v xml:space="preserve">  Josh</v>
      </c>
      <c r="C2296" s="7">
        <f>VLOOKUP($A2296,'Medical Examinations'!$A$1:$P$2336,2,FALSE)</f>
        <v>16.87</v>
      </c>
      <c r="D2296" s="7">
        <f>VLOOKUP($A2296,'Medical Examinations'!$A$1:$P$2336,3,FALSE)</f>
        <v>9.1300000000000008</v>
      </c>
      <c r="E2296" s="7" t="str">
        <f>VLOOKUP($A2296,'Medical Examinations'!$A$1:$P$2336,13,FALSE)</f>
        <v>No</v>
      </c>
      <c r="F2296" s="7" t="str">
        <f>VLOOKUP($A2296,'Medical Examinations'!$A$1:$P$2336,5,FALSE)</f>
        <v>No</v>
      </c>
      <c r="G2296" s="7" t="str">
        <f>VLOOKUP($A2296,'Medical Examinations'!$A$1:$P$2336,6,FALSE)</f>
        <v>No</v>
      </c>
      <c r="H2296" s="7" t="str">
        <f>VLOOKUP($A2296,'Medical Examinations'!$A$1:$P$2336,12,FALSE)</f>
        <v>0</v>
      </c>
      <c r="I2296" s="7" t="str">
        <f>VLOOKUP($A2296,'Medical Examinations'!$A$1:$P$2336,14,FALSE)</f>
        <v>No</v>
      </c>
      <c r="J2296" s="7" t="str">
        <f>VLOOKUP($A2296,'Medical Examinations'!$A$1:$P$2336,15,FALSE)</f>
        <v>Underweight</v>
      </c>
      <c r="K2296" s="7" t="str">
        <f>VLOOKUP($A2296,'Medical Examinations'!$A$1:$P$2336,16,FALSE)</f>
        <v>Diabetes</v>
      </c>
      <c r="L2296" s="12">
        <f>VLOOKUP($A2296,'Hospitalisation Details'!$A$1:$U$2344,18,FALSE)</f>
        <v>37456</v>
      </c>
      <c r="M2296" s="21">
        <f>VLOOKUP($A2296,'Hospitalisation Details'!$A$1:$U$2344,21,FALSE)</f>
        <v>1132</v>
      </c>
      <c r="N2296" s="9" t="str">
        <f>VLOOKUP($A2296,'Hospitalisation Details'!$A$1:$U$2344,14,FALSE)</f>
        <v>tier - 3</v>
      </c>
      <c r="O2296" s="9" t="str">
        <f>VLOOKUP($A2296,'Hospitalisation Details'!$A$1:$U$2344,15,FALSE)</f>
        <v>tier - 1</v>
      </c>
      <c r="P2296" s="9" t="str">
        <f>VLOOKUP($A2296,'Hospitalisation Details'!$A$1:$U$2344,16,FALSE)</f>
        <v>R1013</v>
      </c>
      <c r="Q2296" s="9">
        <f>VLOOKUP($A2296,'Hospitalisation Details'!$A$1:$U$2344,20,FALSE)</f>
        <v>20</v>
      </c>
    </row>
    <row r="2297" spans="1:17" ht="15.75" x14ac:dyDescent="0.25">
      <c r="A2297" s="10" t="s">
        <v>62</v>
      </c>
      <c r="B2297" s="7" t="str">
        <f>VLOOKUP($A2297,'Customer Names'!$A$1:$E$2336,4,FALSE)</f>
        <v xml:space="preserve">  Jacob J</v>
      </c>
      <c r="C2297" s="7">
        <f>VLOOKUP($A2297,'Medical Examinations'!$A$1:$P$2336,2,FALSE)</f>
        <v>30.14</v>
      </c>
      <c r="D2297" s="7">
        <f>VLOOKUP($A2297,'Medical Examinations'!$A$1:$P$2336,3,FALSE)</f>
        <v>5.49</v>
      </c>
      <c r="E2297" s="7" t="str">
        <f>VLOOKUP($A2297,'Medical Examinations'!$A$1:$P$2336,13,FALSE)</f>
        <v>No</v>
      </c>
      <c r="F2297" s="7" t="str">
        <f>VLOOKUP($A2297,'Medical Examinations'!$A$1:$P$2336,5,FALSE)</f>
        <v>yes</v>
      </c>
      <c r="G2297" s="7" t="str">
        <f>VLOOKUP($A2297,'Medical Examinations'!$A$1:$P$2336,6,FALSE)</f>
        <v>No</v>
      </c>
      <c r="H2297" s="7">
        <f>VLOOKUP($A2297,'Medical Examinations'!$A$1:$P$2336,12,FALSE)</f>
        <v>1</v>
      </c>
      <c r="I2297" s="7" t="str">
        <f>VLOOKUP($A2297,'Medical Examinations'!$A$1:$P$2336,14,FALSE)</f>
        <v>No</v>
      </c>
      <c r="J2297" s="7" t="str">
        <f>VLOOKUP($A2297,'Medical Examinations'!$A$1:$P$2336,15,FALSE)</f>
        <v>Obesity</v>
      </c>
      <c r="K2297" s="7" t="str">
        <f>VLOOKUP($A2297,'Medical Examinations'!$A$1:$P$2336,16,FALSE)</f>
        <v>Normal</v>
      </c>
      <c r="L2297" s="12">
        <f>VLOOKUP($A2297,'Hospitalisation Details'!$A$1:$U$2344,18,FALSE)</f>
        <v>38152</v>
      </c>
      <c r="M2297" s="21">
        <f>VLOOKUP($A2297,'Hospitalisation Details'!$A$1:$U$2344,21,FALSE)</f>
        <v>1131.51</v>
      </c>
      <c r="N2297" s="9" t="str">
        <f>VLOOKUP($A2297,'Hospitalisation Details'!$A$1:$U$2344,14,FALSE)</f>
        <v>tier - 3</v>
      </c>
      <c r="O2297" s="9" t="str">
        <f>VLOOKUP($A2297,'Hospitalisation Details'!$A$1:$U$2344,15,FALSE)</f>
        <v>tier - 1</v>
      </c>
      <c r="P2297" s="9" t="str">
        <f>VLOOKUP($A2297,'Hospitalisation Details'!$A$1:$U$2344,16,FALSE)</f>
        <v>R1013</v>
      </c>
      <c r="Q2297" s="9">
        <f>VLOOKUP($A2297,'Hospitalisation Details'!$A$1:$U$2344,20,FALSE)</f>
        <v>18</v>
      </c>
    </row>
    <row r="2298" spans="1:17" ht="15.75" x14ac:dyDescent="0.25">
      <c r="A2298" s="10" t="s">
        <v>61</v>
      </c>
      <c r="B2298" s="7" t="str">
        <f>VLOOKUP($A2298,'Customer Names'!$A$1:$E$2336,4,FALSE)</f>
        <v xml:space="preserve">  Jose Tomas</v>
      </c>
      <c r="C2298" s="7">
        <f>VLOOKUP($A2298,'Medical Examinations'!$A$1:$P$2336,2,FALSE)</f>
        <v>23.21</v>
      </c>
      <c r="D2298" s="7">
        <f>VLOOKUP($A2298,'Medical Examinations'!$A$1:$P$2336,3,FALSE)</f>
        <v>4.37</v>
      </c>
      <c r="E2298" s="7" t="str">
        <f>VLOOKUP($A2298,'Medical Examinations'!$A$1:$P$2336,13,FALSE)</f>
        <v>No</v>
      </c>
      <c r="F2298" s="7" t="str">
        <f>VLOOKUP($A2298,'Medical Examinations'!$A$1:$P$2336,5,FALSE)</f>
        <v>yes</v>
      </c>
      <c r="G2298" s="7" t="str">
        <f>VLOOKUP($A2298,'Medical Examinations'!$A$1:$P$2336,6,FALSE)</f>
        <v>No</v>
      </c>
      <c r="H2298" s="7">
        <f>VLOOKUP($A2298,'Medical Examinations'!$A$1:$P$2336,12,FALSE)</f>
        <v>1</v>
      </c>
      <c r="I2298" s="7" t="str">
        <f>VLOOKUP($A2298,'Medical Examinations'!$A$1:$P$2336,14,FALSE)</f>
        <v>No</v>
      </c>
      <c r="J2298" s="7" t="str">
        <f>VLOOKUP($A2298,'Medical Examinations'!$A$1:$P$2336,15,FALSE)</f>
        <v>Normal weight</v>
      </c>
      <c r="K2298" s="7" t="str">
        <f>VLOOKUP($A2298,'Medical Examinations'!$A$1:$P$2336,16,FALSE)</f>
        <v>Normal</v>
      </c>
      <c r="L2298" s="12">
        <f>VLOOKUP($A2298,'Hospitalisation Details'!$A$1:$U$2344,18,FALSE)</f>
        <v>38303</v>
      </c>
      <c r="M2298" s="21">
        <f>VLOOKUP($A2298,'Hospitalisation Details'!$A$1:$U$2344,21,FALSE)</f>
        <v>1121.8699999999999</v>
      </c>
      <c r="N2298" s="9" t="str">
        <f>VLOOKUP($A2298,'Hospitalisation Details'!$A$1:$U$2344,14,FALSE)</f>
        <v>tier - 3</v>
      </c>
      <c r="O2298" s="9" t="str">
        <f>VLOOKUP($A2298,'Hospitalisation Details'!$A$1:$U$2344,15,FALSE)</f>
        <v>tier - 1</v>
      </c>
      <c r="P2298" s="9" t="str">
        <f>VLOOKUP($A2298,'Hospitalisation Details'!$A$1:$U$2344,16,FALSE)</f>
        <v>R1013</v>
      </c>
      <c r="Q2298" s="9">
        <f>VLOOKUP($A2298,'Hospitalisation Details'!$A$1:$U$2344,20,FALSE)</f>
        <v>18</v>
      </c>
    </row>
    <row r="2299" spans="1:17" ht="15.75" x14ac:dyDescent="0.25">
      <c r="A2299" s="10" t="s">
        <v>60</v>
      </c>
      <c r="B2299" s="7" t="str">
        <f>VLOOKUP($A2299,'Customer Names'!$A$1:$E$2336,4,FALSE)</f>
        <v xml:space="preserve">  Mary Evan</v>
      </c>
      <c r="C2299" s="7">
        <f>VLOOKUP($A2299,'Medical Examinations'!$A$1:$P$2336,2,FALSE)</f>
        <v>17.170000000000002</v>
      </c>
      <c r="D2299" s="7">
        <f>VLOOKUP($A2299,'Medical Examinations'!$A$1:$P$2336,3,FALSE)</f>
        <v>8.4600000000000009</v>
      </c>
      <c r="E2299" s="7" t="str">
        <f>VLOOKUP($A2299,'Medical Examinations'!$A$1:$P$2336,13,FALSE)</f>
        <v>No</v>
      </c>
      <c r="F2299" s="7" t="str">
        <f>VLOOKUP($A2299,'Medical Examinations'!$A$1:$P$2336,5,FALSE)</f>
        <v>No</v>
      </c>
      <c r="G2299" s="7" t="str">
        <f>VLOOKUP($A2299,'Medical Examinations'!$A$1:$P$2336,6,FALSE)</f>
        <v>No</v>
      </c>
      <c r="H2299" s="7" t="str">
        <f>VLOOKUP($A2299,'Medical Examinations'!$A$1:$P$2336,12,FALSE)</f>
        <v>0</v>
      </c>
      <c r="I2299" s="7" t="str">
        <f>VLOOKUP($A2299,'Medical Examinations'!$A$1:$P$2336,14,FALSE)</f>
        <v>No</v>
      </c>
      <c r="J2299" s="7" t="str">
        <f>VLOOKUP($A2299,'Medical Examinations'!$A$1:$P$2336,15,FALSE)</f>
        <v>Underweight</v>
      </c>
      <c r="K2299" s="7" t="str">
        <f>VLOOKUP($A2299,'Medical Examinations'!$A$1:$P$2336,16,FALSE)</f>
        <v>Diabetes</v>
      </c>
      <c r="L2299" s="12">
        <f>VLOOKUP($A2299,'Hospitalisation Details'!$A$1:$U$2344,18,FALSE)</f>
        <v>37481</v>
      </c>
      <c r="M2299" s="21">
        <f>VLOOKUP($A2299,'Hospitalisation Details'!$A$1:$U$2344,21,FALSE)</f>
        <v>1086</v>
      </c>
      <c r="N2299" s="9" t="str">
        <f>VLOOKUP($A2299,'Hospitalisation Details'!$A$1:$U$2344,14,FALSE)</f>
        <v>tier - 3</v>
      </c>
      <c r="O2299" s="9" t="str">
        <f>VLOOKUP($A2299,'Hospitalisation Details'!$A$1:$U$2344,15,FALSE)</f>
        <v>tier - 3</v>
      </c>
      <c r="P2299" s="9" t="str">
        <f>VLOOKUP($A2299,'Hospitalisation Details'!$A$1:$U$2344,16,FALSE)</f>
        <v>R1013</v>
      </c>
      <c r="Q2299" s="9">
        <f>VLOOKUP($A2299,'Hospitalisation Details'!$A$1:$U$2344,20,FALSE)</f>
        <v>20</v>
      </c>
    </row>
    <row r="2300" spans="1:17" ht="15.75" x14ac:dyDescent="0.25">
      <c r="A2300" s="10" t="s">
        <v>59</v>
      </c>
      <c r="B2300" s="7" t="str">
        <f>VLOOKUP($A2300,'Customer Names'!$A$1:$E$2336,4,FALSE)</f>
        <v xml:space="preserve">  Justin K</v>
      </c>
      <c r="C2300" s="7">
        <f>VLOOKUP($A2300,'Medical Examinations'!$A$1:$P$2336,2,FALSE)</f>
        <v>15.61</v>
      </c>
      <c r="D2300" s="7">
        <f>VLOOKUP($A2300,'Medical Examinations'!$A$1:$P$2336,3,FALSE)</f>
        <v>5.28</v>
      </c>
      <c r="E2300" s="7" t="str">
        <f>VLOOKUP($A2300,'Medical Examinations'!$A$1:$P$2336,13,FALSE)</f>
        <v>No</v>
      </c>
      <c r="F2300" s="7" t="str">
        <f>VLOOKUP($A2300,'Medical Examinations'!$A$1:$P$2336,5,FALSE)</f>
        <v>No</v>
      </c>
      <c r="G2300" s="7" t="str">
        <f>VLOOKUP($A2300,'Medical Examinations'!$A$1:$P$2336,6,FALSE)</f>
        <v>No</v>
      </c>
      <c r="H2300" s="7">
        <f>VLOOKUP($A2300,'Medical Examinations'!$A$1:$P$2336,12,FALSE)</f>
        <v>1</v>
      </c>
      <c r="I2300" s="7" t="str">
        <f>VLOOKUP($A2300,'Medical Examinations'!$A$1:$P$2336,14,FALSE)</f>
        <v>No</v>
      </c>
      <c r="J2300" s="7" t="str">
        <f>VLOOKUP($A2300,'Medical Examinations'!$A$1:$P$2336,15,FALSE)</f>
        <v>Underweight</v>
      </c>
      <c r="K2300" s="7" t="str">
        <f>VLOOKUP($A2300,'Medical Examinations'!$A$1:$P$2336,16,FALSE)</f>
        <v>Normal</v>
      </c>
      <c r="L2300" s="12">
        <f>VLOOKUP($A2300,'Hospitalisation Details'!$A$1:$U$2344,18,FALSE)</f>
        <v>36155</v>
      </c>
      <c r="M2300" s="21">
        <f>VLOOKUP($A2300,'Hospitalisation Details'!$A$1:$U$2344,21,FALSE)</f>
        <v>1082</v>
      </c>
      <c r="N2300" s="9" t="str">
        <f>VLOOKUP($A2300,'Hospitalisation Details'!$A$1:$U$2344,14,FALSE)</f>
        <v>tier - 3</v>
      </c>
      <c r="O2300" s="9" t="str">
        <f>VLOOKUP($A2300,'Hospitalisation Details'!$A$1:$U$2344,15,FALSE)</f>
        <v>tier - 2</v>
      </c>
      <c r="P2300" s="9" t="str">
        <f>VLOOKUP($A2300,'Hospitalisation Details'!$A$1:$U$2344,16,FALSE)</f>
        <v>R1013</v>
      </c>
      <c r="Q2300" s="9">
        <f>VLOOKUP($A2300,'Hospitalisation Details'!$A$1:$U$2344,20,FALSE)</f>
        <v>24</v>
      </c>
    </row>
    <row r="2301" spans="1:17" ht="15.75" x14ac:dyDescent="0.25">
      <c r="A2301" s="10" t="s">
        <v>58</v>
      </c>
      <c r="B2301" s="7" t="str">
        <f>VLOOKUP($A2301,'Customer Names'!$A$1:$E$2336,4,FALSE)</f>
        <v xml:space="preserve">  Patrick</v>
      </c>
      <c r="C2301" s="7">
        <f>VLOOKUP($A2301,'Medical Examinations'!$A$1:$P$2336,2,FALSE)</f>
        <v>17.98</v>
      </c>
      <c r="D2301" s="7">
        <f>VLOOKUP($A2301,'Medical Examinations'!$A$1:$P$2336,3,FALSE)</f>
        <v>5.33</v>
      </c>
      <c r="E2301" s="7" t="str">
        <f>VLOOKUP($A2301,'Medical Examinations'!$A$1:$P$2336,13,FALSE)</f>
        <v>Yes</v>
      </c>
      <c r="F2301" s="7" t="str">
        <f>VLOOKUP($A2301,'Medical Examinations'!$A$1:$P$2336,5,FALSE)</f>
        <v>No</v>
      </c>
      <c r="G2301" s="7" t="str">
        <f>VLOOKUP($A2301,'Medical Examinations'!$A$1:$P$2336,6,FALSE)</f>
        <v>Yes</v>
      </c>
      <c r="H2301" s="7">
        <f>VLOOKUP($A2301,'Medical Examinations'!$A$1:$P$2336,12,FALSE)</f>
        <v>1</v>
      </c>
      <c r="I2301" s="7" t="str">
        <f>VLOOKUP($A2301,'Medical Examinations'!$A$1:$P$2336,14,FALSE)</f>
        <v>No</v>
      </c>
      <c r="J2301" s="7" t="str">
        <f>VLOOKUP($A2301,'Medical Examinations'!$A$1:$P$2336,15,FALSE)</f>
        <v>Underweight</v>
      </c>
      <c r="K2301" s="7" t="str">
        <f>VLOOKUP($A2301,'Medical Examinations'!$A$1:$P$2336,16,FALSE)</f>
        <v>Normal</v>
      </c>
      <c r="L2301" s="12">
        <f>VLOOKUP($A2301,'Hospitalisation Details'!$A$1:$U$2344,18,FALSE)</f>
        <v>35655</v>
      </c>
      <c r="M2301" s="21">
        <f>VLOOKUP($A2301,'Hospitalisation Details'!$A$1:$U$2344,21,FALSE)</f>
        <v>1071</v>
      </c>
      <c r="N2301" s="9" t="str">
        <f>VLOOKUP($A2301,'Hospitalisation Details'!$A$1:$U$2344,14,FALSE)</f>
        <v>tier - 3</v>
      </c>
      <c r="O2301" s="9" t="str">
        <f>VLOOKUP($A2301,'Hospitalisation Details'!$A$1:$U$2344,15,FALSE)</f>
        <v>tier - 3</v>
      </c>
      <c r="P2301" s="9" t="str">
        <f>VLOOKUP($A2301,'Hospitalisation Details'!$A$1:$U$2344,16,FALSE)</f>
        <v>R1013</v>
      </c>
      <c r="Q2301" s="9">
        <f>VLOOKUP($A2301,'Hospitalisation Details'!$A$1:$U$2344,20,FALSE)</f>
        <v>25</v>
      </c>
    </row>
    <row r="2302" spans="1:17" ht="15.75" x14ac:dyDescent="0.25">
      <c r="A2302" s="10" t="s">
        <v>57</v>
      </c>
      <c r="B2302" s="7" t="str">
        <f>VLOOKUP($A2302,'Customer Names'!$A$1:$E$2336,4,FALSE)</f>
        <v xml:space="preserve">  Roman</v>
      </c>
      <c r="C2302" s="7">
        <f>VLOOKUP($A2302,'Medical Examinations'!$A$1:$P$2336,2,FALSE)</f>
        <v>21.64</v>
      </c>
      <c r="D2302" s="7">
        <f>VLOOKUP($A2302,'Medical Examinations'!$A$1:$P$2336,3,FALSE)</f>
        <v>5.5</v>
      </c>
      <c r="E2302" s="7" t="str">
        <f>VLOOKUP($A2302,'Medical Examinations'!$A$1:$P$2336,13,FALSE)</f>
        <v>No</v>
      </c>
      <c r="F2302" s="7" t="str">
        <f>VLOOKUP($A2302,'Medical Examinations'!$A$1:$P$2336,5,FALSE)</f>
        <v>yes</v>
      </c>
      <c r="G2302" s="7" t="str">
        <f>VLOOKUP($A2302,'Medical Examinations'!$A$1:$P$2336,6,FALSE)</f>
        <v>No</v>
      </c>
      <c r="H2302" s="7">
        <f>VLOOKUP($A2302,'Medical Examinations'!$A$1:$P$2336,12,FALSE)</f>
        <v>1</v>
      </c>
      <c r="I2302" s="7" t="str">
        <f>VLOOKUP($A2302,'Medical Examinations'!$A$1:$P$2336,14,FALSE)</f>
        <v>No</v>
      </c>
      <c r="J2302" s="7" t="str">
        <f>VLOOKUP($A2302,'Medical Examinations'!$A$1:$P$2336,15,FALSE)</f>
        <v>Normal weight</v>
      </c>
      <c r="K2302" s="7" t="str">
        <f>VLOOKUP($A2302,'Medical Examinations'!$A$1:$P$2336,16,FALSE)</f>
        <v>Normal</v>
      </c>
      <c r="L2302" s="12">
        <f>VLOOKUP($A2302,'Hospitalisation Details'!$A$1:$U$2344,18,FALSE)</f>
        <v>38223</v>
      </c>
      <c r="M2302" s="21">
        <f>VLOOKUP($A2302,'Hospitalisation Details'!$A$1:$U$2344,21,FALSE)</f>
        <v>1070</v>
      </c>
      <c r="N2302" s="9" t="str">
        <f>VLOOKUP($A2302,'Hospitalisation Details'!$A$1:$U$2344,14,FALSE)</f>
        <v>tier - 3</v>
      </c>
      <c r="O2302" s="9" t="str">
        <f>VLOOKUP($A2302,'Hospitalisation Details'!$A$1:$U$2344,15,FALSE)</f>
        <v>tier - 3</v>
      </c>
      <c r="P2302" s="9" t="str">
        <f>VLOOKUP($A2302,'Hospitalisation Details'!$A$1:$U$2344,16,FALSE)</f>
        <v>R1013</v>
      </c>
      <c r="Q2302" s="9">
        <f>VLOOKUP($A2302,'Hospitalisation Details'!$A$1:$U$2344,20,FALSE)</f>
        <v>18</v>
      </c>
    </row>
    <row r="2303" spans="1:17" ht="15.75" x14ac:dyDescent="0.25">
      <c r="A2303" s="10" t="s">
        <v>56</v>
      </c>
      <c r="B2303" s="7" t="str">
        <f>VLOOKUP($A2303,'Customer Names'!$A$1:$E$2336,4,FALSE)</f>
        <v xml:space="preserve">  David</v>
      </c>
      <c r="C2303" s="7">
        <f>VLOOKUP($A2303,'Medical Examinations'!$A$1:$P$2336,2,FALSE)</f>
        <v>16.399999999999999</v>
      </c>
      <c r="D2303" s="7">
        <f>VLOOKUP($A2303,'Medical Examinations'!$A$1:$P$2336,3,FALSE)</f>
        <v>5.4</v>
      </c>
      <c r="E2303" s="7" t="str">
        <f>VLOOKUP($A2303,'Medical Examinations'!$A$1:$P$2336,13,FALSE)</f>
        <v>No</v>
      </c>
      <c r="F2303" s="7" t="str">
        <f>VLOOKUP($A2303,'Medical Examinations'!$A$1:$P$2336,5,FALSE)</f>
        <v>No</v>
      </c>
      <c r="G2303" s="7" t="str">
        <f>VLOOKUP($A2303,'Medical Examinations'!$A$1:$P$2336,6,FALSE)</f>
        <v>Yes</v>
      </c>
      <c r="H2303" s="7">
        <f>VLOOKUP($A2303,'Medical Examinations'!$A$1:$P$2336,12,FALSE)</f>
        <v>1</v>
      </c>
      <c r="I2303" s="7" t="str">
        <f>VLOOKUP($A2303,'Medical Examinations'!$A$1:$P$2336,14,FALSE)</f>
        <v>No</v>
      </c>
      <c r="J2303" s="7" t="str">
        <f>VLOOKUP($A2303,'Medical Examinations'!$A$1:$P$2336,15,FALSE)</f>
        <v>Underweight</v>
      </c>
      <c r="K2303" s="7" t="str">
        <f>VLOOKUP($A2303,'Medical Examinations'!$A$1:$P$2336,16,FALSE)</f>
        <v>Normal</v>
      </c>
      <c r="L2303" s="12">
        <f>VLOOKUP($A2303,'Hospitalisation Details'!$A$1:$U$2344,18,FALSE)</f>
        <v>34240</v>
      </c>
      <c r="M2303" s="21">
        <f>VLOOKUP($A2303,'Hospitalisation Details'!$A$1:$U$2344,21,FALSE)</f>
        <v>1068</v>
      </c>
      <c r="N2303" s="9" t="str">
        <f>VLOOKUP($A2303,'Hospitalisation Details'!$A$1:$U$2344,14,FALSE)</f>
        <v>tier - 3</v>
      </c>
      <c r="O2303" s="9" t="str">
        <f>VLOOKUP($A2303,'Hospitalisation Details'!$A$1:$U$2344,15,FALSE)</f>
        <v>tier - 1</v>
      </c>
      <c r="P2303" s="9" t="str">
        <f>VLOOKUP($A2303,'Hospitalisation Details'!$A$1:$U$2344,16,FALSE)</f>
        <v>R1013</v>
      </c>
      <c r="Q2303" s="9">
        <f>VLOOKUP($A2303,'Hospitalisation Details'!$A$1:$U$2344,20,FALSE)</f>
        <v>29</v>
      </c>
    </row>
    <row r="2304" spans="1:17" ht="15.75" x14ac:dyDescent="0.25">
      <c r="A2304" s="10" t="s">
        <v>55</v>
      </c>
      <c r="B2304" s="7" t="str">
        <f>VLOOKUP($A2304,'Customer Names'!$A$1:$E$2336,4,FALSE)</f>
        <v xml:space="preserve">  Evelyn L</v>
      </c>
      <c r="C2304" s="7">
        <f>VLOOKUP($A2304,'Medical Examinations'!$A$1:$P$2336,2,FALSE)</f>
        <v>15.77</v>
      </c>
      <c r="D2304" s="7">
        <f>VLOOKUP($A2304,'Medical Examinations'!$A$1:$P$2336,3,FALSE)</f>
        <v>6.05</v>
      </c>
      <c r="E2304" s="7" t="str">
        <f>VLOOKUP($A2304,'Medical Examinations'!$A$1:$P$2336,13,FALSE)</f>
        <v>Yes</v>
      </c>
      <c r="F2304" s="7" t="str">
        <f>VLOOKUP($A2304,'Medical Examinations'!$A$1:$P$2336,5,FALSE)</f>
        <v>No</v>
      </c>
      <c r="G2304" s="7" t="str">
        <f>VLOOKUP($A2304,'Medical Examinations'!$A$1:$P$2336,6,FALSE)</f>
        <v>No</v>
      </c>
      <c r="H2304" s="7">
        <f>VLOOKUP($A2304,'Medical Examinations'!$A$1:$P$2336,12,FALSE)</f>
        <v>1</v>
      </c>
      <c r="I2304" s="7" t="str">
        <f>VLOOKUP($A2304,'Medical Examinations'!$A$1:$P$2336,14,FALSE)</f>
        <v>No</v>
      </c>
      <c r="J2304" s="7" t="str">
        <f>VLOOKUP($A2304,'Medical Examinations'!$A$1:$P$2336,15,FALSE)</f>
        <v>Underweight</v>
      </c>
      <c r="K2304" s="7" t="str">
        <f>VLOOKUP($A2304,'Medical Examinations'!$A$1:$P$2336,16,FALSE)</f>
        <v>Prediabetes</v>
      </c>
      <c r="L2304" s="12">
        <f>VLOOKUP($A2304,'Hospitalisation Details'!$A$1:$U$2344,18,FALSE)</f>
        <v>34851</v>
      </c>
      <c r="M2304" s="21">
        <f>VLOOKUP($A2304,'Hospitalisation Details'!$A$1:$U$2344,21,FALSE)</f>
        <v>1056</v>
      </c>
      <c r="N2304" s="9" t="str">
        <f>VLOOKUP($A2304,'Hospitalisation Details'!$A$1:$U$2344,14,FALSE)</f>
        <v>tier - 3</v>
      </c>
      <c r="O2304" s="9" t="str">
        <f>VLOOKUP($A2304,'Hospitalisation Details'!$A$1:$U$2344,15,FALSE)</f>
        <v>tier - 2</v>
      </c>
      <c r="P2304" s="9" t="str">
        <f>VLOOKUP($A2304,'Hospitalisation Details'!$A$1:$U$2344,16,FALSE)</f>
        <v>R1013</v>
      </c>
      <c r="Q2304" s="9">
        <f>VLOOKUP($A2304,'Hospitalisation Details'!$A$1:$U$2344,20,FALSE)</f>
        <v>28</v>
      </c>
    </row>
    <row r="2305" spans="1:17" ht="15.75" x14ac:dyDescent="0.25">
      <c r="A2305" s="10" t="s">
        <v>54</v>
      </c>
      <c r="B2305" s="7" t="str">
        <f>VLOOKUP($A2305,'Customer Names'!$A$1:$E$2336,4,FALSE)</f>
        <v xml:space="preserve">  Jim</v>
      </c>
      <c r="C2305" s="7">
        <f>VLOOKUP($A2305,'Medical Examinations'!$A$1:$P$2336,2,FALSE)</f>
        <v>18.27</v>
      </c>
      <c r="D2305" s="7">
        <f>VLOOKUP($A2305,'Medical Examinations'!$A$1:$P$2336,3,FALSE)</f>
        <v>11.46</v>
      </c>
      <c r="E2305" s="7" t="str">
        <f>VLOOKUP($A2305,'Medical Examinations'!$A$1:$P$2336,13,FALSE)</f>
        <v>No</v>
      </c>
      <c r="F2305" s="7" t="str">
        <f>VLOOKUP($A2305,'Medical Examinations'!$A$1:$P$2336,5,FALSE)</f>
        <v>No</v>
      </c>
      <c r="G2305" s="7" t="str">
        <f>VLOOKUP($A2305,'Medical Examinations'!$A$1:$P$2336,6,FALSE)</f>
        <v>No</v>
      </c>
      <c r="H2305" s="7" t="str">
        <f>VLOOKUP($A2305,'Medical Examinations'!$A$1:$P$2336,12,FALSE)</f>
        <v>0</v>
      </c>
      <c r="I2305" s="7" t="str">
        <f>VLOOKUP($A2305,'Medical Examinations'!$A$1:$P$2336,14,FALSE)</f>
        <v>No</v>
      </c>
      <c r="J2305" s="7" t="str">
        <f>VLOOKUP($A2305,'Medical Examinations'!$A$1:$P$2336,15,FALSE)</f>
        <v>Underweight</v>
      </c>
      <c r="K2305" s="7" t="str">
        <f>VLOOKUP($A2305,'Medical Examinations'!$A$1:$P$2336,16,FALSE)</f>
        <v>Diabetes</v>
      </c>
      <c r="L2305" s="12">
        <f>VLOOKUP($A2305,'Hospitalisation Details'!$A$1:$U$2344,18,FALSE)</f>
        <v>37438</v>
      </c>
      <c r="M2305" s="21">
        <f>VLOOKUP($A2305,'Hospitalisation Details'!$A$1:$U$2344,21,FALSE)</f>
        <v>1049</v>
      </c>
      <c r="N2305" s="9" t="str">
        <f>VLOOKUP($A2305,'Hospitalisation Details'!$A$1:$U$2344,14,FALSE)</f>
        <v>tier - 3</v>
      </c>
      <c r="O2305" s="9" t="str">
        <f>VLOOKUP($A2305,'Hospitalisation Details'!$A$1:$U$2344,15,FALSE)</f>
        <v>tier - 2</v>
      </c>
      <c r="P2305" s="9" t="str">
        <f>VLOOKUP($A2305,'Hospitalisation Details'!$A$1:$U$2344,16,FALSE)</f>
        <v>R1012</v>
      </c>
      <c r="Q2305" s="9">
        <f>VLOOKUP($A2305,'Hospitalisation Details'!$A$1:$U$2344,20,FALSE)</f>
        <v>20</v>
      </c>
    </row>
    <row r="2306" spans="1:17" ht="15.75" x14ac:dyDescent="0.25">
      <c r="A2306" s="10" t="s">
        <v>53</v>
      </c>
      <c r="B2306" s="7" t="str">
        <f>VLOOKUP($A2306,'Customer Names'!$A$1:$E$2336,4,FALSE)</f>
        <v xml:space="preserve">  Matthew S</v>
      </c>
      <c r="C2306" s="7">
        <f>VLOOKUP($A2306,'Medical Examinations'!$A$1:$P$2336,2,FALSE)</f>
        <v>16.489999999999998</v>
      </c>
      <c r="D2306" s="7">
        <f>VLOOKUP($A2306,'Medical Examinations'!$A$1:$P$2336,3,FALSE)</f>
        <v>8.48</v>
      </c>
      <c r="E2306" s="7" t="str">
        <f>VLOOKUP($A2306,'Medical Examinations'!$A$1:$P$2336,13,FALSE)</f>
        <v>No</v>
      </c>
      <c r="F2306" s="7" t="str">
        <f>VLOOKUP($A2306,'Medical Examinations'!$A$1:$P$2336,5,FALSE)</f>
        <v>No</v>
      </c>
      <c r="G2306" s="7" t="str">
        <f>VLOOKUP($A2306,'Medical Examinations'!$A$1:$P$2336,6,FALSE)</f>
        <v>No</v>
      </c>
      <c r="H2306" s="7" t="str">
        <f>VLOOKUP($A2306,'Medical Examinations'!$A$1:$P$2336,12,FALSE)</f>
        <v>0</v>
      </c>
      <c r="I2306" s="7" t="str">
        <f>VLOOKUP($A2306,'Medical Examinations'!$A$1:$P$2336,14,FALSE)</f>
        <v>No</v>
      </c>
      <c r="J2306" s="7" t="str">
        <f>VLOOKUP($A2306,'Medical Examinations'!$A$1:$P$2336,15,FALSE)</f>
        <v>Underweight</v>
      </c>
      <c r="K2306" s="7" t="str">
        <f>VLOOKUP($A2306,'Medical Examinations'!$A$1:$P$2336,16,FALSE)</f>
        <v>Diabetes</v>
      </c>
      <c r="L2306" s="12">
        <f>VLOOKUP($A2306,'Hospitalisation Details'!$A$1:$U$2344,18,FALSE)</f>
        <v>37457</v>
      </c>
      <c r="M2306" s="21">
        <f>VLOOKUP($A2306,'Hospitalisation Details'!$A$1:$U$2344,21,FALSE)</f>
        <v>1047</v>
      </c>
      <c r="N2306" s="9" t="str">
        <f>VLOOKUP($A2306,'Hospitalisation Details'!$A$1:$U$2344,14,FALSE)</f>
        <v>tier - 3</v>
      </c>
      <c r="O2306" s="9" t="str">
        <f>VLOOKUP($A2306,'Hospitalisation Details'!$A$1:$U$2344,15,FALSE)</f>
        <v>tier - 1</v>
      </c>
      <c r="P2306" s="9" t="str">
        <f>VLOOKUP($A2306,'Hospitalisation Details'!$A$1:$U$2344,16,FALSE)</f>
        <v>R1013</v>
      </c>
      <c r="Q2306" s="9">
        <f>VLOOKUP($A2306,'Hospitalisation Details'!$A$1:$U$2344,20,FALSE)</f>
        <v>20</v>
      </c>
    </row>
    <row r="2307" spans="1:17" ht="15.75" x14ac:dyDescent="0.25">
      <c r="A2307" s="10" t="s">
        <v>52</v>
      </c>
      <c r="B2307" s="7" t="str">
        <f>VLOOKUP($A2307,'Customer Names'!$A$1:$E$2336,4,FALSE)</f>
        <v xml:space="preserve">  Kenneth</v>
      </c>
      <c r="C2307" s="7">
        <f>VLOOKUP($A2307,'Medical Examinations'!$A$1:$P$2336,2,FALSE)</f>
        <v>16.14</v>
      </c>
      <c r="D2307" s="7">
        <f>VLOOKUP($A2307,'Medical Examinations'!$A$1:$P$2336,3,FALSE)</f>
        <v>4.8600000000000003</v>
      </c>
      <c r="E2307" s="7" t="str">
        <f>VLOOKUP($A2307,'Medical Examinations'!$A$1:$P$2336,13,FALSE)</f>
        <v>No</v>
      </c>
      <c r="F2307" s="7" t="str">
        <f>VLOOKUP($A2307,'Medical Examinations'!$A$1:$P$2336,5,FALSE)</f>
        <v>No</v>
      </c>
      <c r="G2307" s="7" t="str">
        <f>VLOOKUP($A2307,'Medical Examinations'!$A$1:$P$2336,6,FALSE)</f>
        <v>No</v>
      </c>
      <c r="H2307" s="7" t="str">
        <f>VLOOKUP($A2307,'Medical Examinations'!$A$1:$P$2336,12,FALSE)</f>
        <v>0</v>
      </c>
      <c r="I2307" s="7" t="str">
        <f>VLOOKUP($A2307,'Medical Examinations'!$A$1:$P$2336,14,FALSE)</f>
        <v>No</v>
      </c>
      <c r="J2307" s="7" t="str">
        <f>VLOOKUP($A2307,'Medical Examinations'!$A$1:$P$2336,15,FALSE)</f>
        <v>Underweight</v>
      </c>
      <c r="K2307" s="7" t="str">
        <f>VLOOKUP($A2307,'Medical Examinations'!$A$1:$P$2336,16,FALSE)</f>
        <v>Normal</v>
      </c>
      <c r="L2307" s="12">
        <f>VLOOKUP($A2307,'Hospitalisation Details'!$A$1:$U$2344,18,FALSE)</f>
        <v>34655</v>
      </c>
      <c r="M2307" s="21">
        <f>VLOOKUP($A2307,'Hospitalisation Details'!$A$1:$U$2344,21,FALSE)</f>
        <v>1044</v>
      </c>
      <c r="N2307" s="9" t="str">
        <f>VLOOKUP($A2307,'Hospitalisation Details'!$A$1:$U$2344,14,FALSE)</f>
        <v>tier - 3</v>
      </c>
      <c r="O2307" s="9" t="str">
        <f>VLOOKUP($A2307,'Hospitalisation Details'!$A$1:$U$2344,15,FALSE)</f>
        <v>tier - 2</v>
      </c>
      <c r="P2307" s="9" t="str">
        <f>VLOOKUP($A2307,'Hospitalisation Details'!$A$1:$U$2344,16,FALSE)</f>
        <v>R1013</v>
      </c>
      <c r="Q2307" s="9">
        <f>VLOOKUP($A2307,'Hospitalisation Details'!$A$1:$U$2344,20,FALSE)</f>
        <v>28</v>
      </c>
    </row>
    <row r="2308" spans="1:17" ht="15.75" x14ac:dyDescent="0.25">
      <c r="A2308" s="10" t="s">
        <v>51</v>
      </c>
      <c r="B2308" s="7" t="str">
        <f>VLOOKUP($A2308,'Customer Names'!$A$1:$E$2336,4,FALSE)</f>
        <v xml:space="preserve">  Andrea</v>
      </c>
      <c r="C2308" s="7">
        <f>VLOOKUP($A2308,'Medical Examinations'!$A$1:$P$2336,2,FALSE)</f>
        <v>20.85</v>
      </c>
      <c r="D2308" s="7">
        <f>VLOOKUP($A2308,'Medical Examinations'!$A$1:$P$2336,3,FALSE)</f>
        <v>4.45</v>
      </c>
      <c r="E2308" s="7" t="str">
        <f>VLOOKUP($A2308,'Medical Examinations'!$A$1:$P$2336,13,FALSE)</f>
        <v>Yes</v>
      </c>
      <c r="F2308" s="7" t="str">
        <f>VLOOKUP($A2308,'Medical Examinations'!$A$1:$P$2336,5,FALSE)</f>
        <v>No</v>
      </c>
      <c r="G2308" s="7" t="str">
        <f>VLOOKUP($A2308,'Medical Examinations'!$A$1:$P$2336,6,FALSE)</f>
        <v>No</v>
      </c>
      <c r="H2308" s="7">
        <f>VLOOKUP($A2308,'Medical Examinations'!$A$1:$P$2336,12,FALSE)</f>
        <v>1</v>
      </c>
      <c r="I2308" s="7" t="str">
        <f>VLOOKUP($A2308,'Medical Examinations'!$A$1:$P$2336,14,FALSE)</f>
        <v>No</v>
      </c>
      <c r="J2308" s="7" t="str">
        <f>VLOOKUP($A2308,'Medical Examinations'!$A$1:$P$2336,15,FALSE)</f>
        <v>Normal weight</v>
      </c>
      <c r="K2308" s="7" t="str">
        <f>VLOOKUP($A2308,'Medical Examinations'!$A$1:$P$2336,16,FALSE)</f>
        <v>Normal</v>
      </c>
      <c r="L2308" s="12">
        <f>VLOOKUP($A2308,'Hospitalisation Details'!$A$1:$U$2344,18,FALSE)</f>
        <v>34977</v>
      </c>
      <c r="M2308" s="21">
        <f>VLOOKUP($A2308,'Hospitalisation Details'!$A$1:$U$2344,21,FALSE)</f>
        <v>1033.74</v>
      </c>
      <c r="N2308" s="9" t="str">
        <f>VLOOKUP($A2308,'Hospitalisation Details'!$A$1:$U$2344,14,FALSE)</f>
        <v>tier - 3</v>
      </c>
      <c r="O2308" s="9" t="str">
        <f>VLOOKUP($A2308,'Hospitalisation Details'!$A$1:$U$2344,15,FALSE)</f>
        <v>tier - 1</v>
      </c>
      <c r="P2308" s="9" t="str">
        <f>VLOOKUP($A2308,'Hospitalisation Details'!$A$1:$U$2344,16,FALSE)</f>
        <v>R1013</v>
      </c>
      <c r="Q2308" s="9">
        <f>VLOOKUP($A2308,'Hospitalisation Details'!$A$1:$U$2344,20,FALSE)</f>
        <v>27</v>
      </c>
    </row>
    <row r="2309" spans="1:17" ht="15.75" x14ac:dyDescent="0.25">
      <c r="A2309" s="10" t="s">
        <v>50</v>
      </c>
      <c r="B2309" s="7" t="str">
        <f>VLOOKUP($A2309,'Customer Names'!$A$1:$E$2336,4,FALSE)</f>
        <v xml:space="preserve">  Kristina</v>
      </c>
      <c r="C2309" s="7">
        <f>VLOOKUP($A2309,'Medical Examinations'!$A$1:$P$2336,2,FALSE)</f>
        <v>15.88</v>
      </c>
      <c r="D2309" s="7">
        <f>VLOOKUP($A2309,'Medical Examinations'!$A$1:$P$2336,3,FALSE)</f>
        <v>4.3600000000000003</v>
      </c>
      <c r="E2309" s="7" t="str">
        <f>VLOOKUP($A2309,'Medical Examinations'!$A$1:$P$2336,13,FALSE)</f>
        <v>No</v>
      </c>
      <c r="F2309" s="7" t="str">
        <f>VLOOKUP($A2309,'Medical Examinations'!$A$1:$P$2336,5,FALSE)</f>
        <v>No</v>
      </c>
      <c r="G2309" s="7" t="str">
        <f>VLOOKUP($A2309,'Medical Examinations'!$A$1:$P$2336,6,FALSE)</f>
        <v>No</v>
      </c>
      <c r="H2309" s="7" t="str">
        <f>VLOOKUP($A2309,'Medical Examinations'!$A$1:$P$2336,12,FALSE)</f>
        <v>0</v>
      </c>
      <c r="I2309" s="7" t="str">
        <f>VLOOKUP($A2309,'Medical Examinations'!$A$1:$P$2336,14,FALSE)</f>
        <v>No</v>
      </c>
      <c r="J2309" s="7" t="str">
        <f>VLOOKUP($A2309,'Medical Examinations'!$A$1:$P$2336,15,FALSE)</f>
        <v>Underweight</v>
      </c>
      <c r="K2309" s="7" t="str">
        <f>VLOOKUP($A2309,'Medical Examinations'!$A$1:$P$2336,16,FALSE)</f>
        <v>Normal</v>
      </c>
      <c r="L2309" s="12">
        <f>VLOOKUP($A2309,'Hospitalisation Details'!$A$1:$U$2344,18,FALSE)</f>
        <v>36377</v>
      </c>
      <c r="M2309" s="21">
        <f>VLOOKUP($A2309,'Hospitalisation Details'!$A$1:$U$2344,21,FALSE)</f>
        <v>1019</v>
      </c>
      <c r="N2309" s="9" t="str">
        <f>VLOOKUP($A2309,'Hospitalisation Details'!$A$1:$U$2344,14,FALSE)</f>
        <v>tier - 3</v>
      </c>
      <c r="O2309" s="9" t="str">
        <f>VLOOKUP($A2309,'Hospitalisation Details'!$A$1:$U$2344,15,FALSE)</f>
        <v>tier - 2</v>
      </c>
      <c r="P2309" s="9" t="str">
        <f>VLOOKUP($A2309,'Hospitalisation Details'!$A$1:$U$2344,16,FALSE)</f>
        <v>R1013</v>
      </c>
      <c r="Q2309" s="9">
        <f>VLOOKUP($A2309,'Hospitalisation Details'!$A$1:$U$2344,20,FALSE)</f>
        <v>23</v>
      </c>
    </row>
    <row r="2310" spans="1:17" ht="15.75" x14ac:dyDescent="0.25">
      <c r="A2310" s="10" t="s">
        <v>49</v>
      </c>
      <c r="B2310" s="7" t="str">
        <f>VLOOKUP($A2310,'Customer Names'!$A$1:$E$2336,4,FALSE)</f>
        <v xml:space="preserve">  Kristen</v>
      </c>
      <c r="C2310" s="7">
        <f>VLOOKUP($A2310,'Medical Examinations'!$A$1:$P$2336,2,FALSE)</f>
        <v>20.66</v>
      </c>
      <c r="D2310" s="7">
        <f>VLOOKUP($A2310,'Medical Examinations'!$A$1:$P$2336,3,FALSE)</f>
        <v>5.8</v>
      </c>
      <c r="E2310" s="7" t="str">
        <f>VLOOKUP($A2310,'Medical Examinations'!$A$1:$P$2336,13,FALSE)</f>
        <v>No</v>
      </c>
      <c r="F2310" s="7" t="str">
        <f>VLOOKUP($A2310,'Medical Examinations'!$A$1:$P$2336,5,FALSE)</f>
        <v>yes</v>
      </c>
      <c r="G2310" s="7" t="str">
        <f>VLOOKUP($A2310,'Medical Examinations'!$A$1:$P$2336,6,FALSE)</f>
        <v>No</v>
      </c>
      <c r="H2310" s="7">
        <f>VLOOKUP($A2310,'Medical Examinations'!$A$1:$P$2336,12,FALSE)</f>
        <v>1</v>
      </c>
      <c r="I2310" s="7" t="str">
        <f>VLOOKUP($A2310,'Medical Examinations'!$A$1:$P$2336,14,FALSE)</f>
        <v>No</v>
      </c>
      <c r="J2310" s="7" t="str">
        <f>VLOOKUP($A2310,'Medical Examinations'!$A$1:$P$2336,15,FALSE)</f>
        <v>Normal weight</v>
      </c>
      <c r="K2310" s="7" t="str">
        <f>VLOOKUP($A2310,'Medical Examinations'!$A$1:$P$2336,16,FALSE)</f>
        <v>Prediabetes</v>
      </c>
      <c r="L2310" s="12">
        <f>VLOOKUP($A2310,'Hospitalisation Details'!$A$1:$U$2344,18,FALSE)</f>
        <v>36808</v>
      </c>
      <c r="M2310" s="21">
        <f>VLOOKUP($A2310,'Hospitalisation Details'!$A$1:$U$2344,21,FALSE)</f>
        <v>1012</v>
      </c>
      <c r="N2310" s="9" t="str">
        <f>VLOOKUP($A2310,'Hospitalisation Details'!$A$1:$U$2344,14,FALSE)</f>
        <v>tier - 3</v>
      </c>
      <c r="O2310" s="9" t="str">
        <f>VLOOKUP($A2310,'Hospitalisation Details'!$A$1:$U$2344,15,FALSE)</f>
        <v>tier - 2</v>
      </c>
      <c r="P2310" s="9" t="str">
        <f>VLOOKUP($A2310,'Hospitalisation Details'!$A$1:$U$2344,16,FALSE)</f>
        <v>R1013</v>
      </c>
      <c r="Q2310" s="9">
        <f>VLOOKUP($A2310,'Hospitalisation Details'!$A$1:$U$2344,20,FALSE)</f>
        <v>22</v>
      </c>
    </row>
    <row r="2311" spans="1:17" ht="15.75" x14ac:dyDescent="0.25">
      <c r="A2311" s="10" t="s">
        <v>48</v>
      </c>
      <c r="B2311" s="7" t="str">
        <f>VLOOKUP($A2311,'Customer Names'!$A$1:$E$2336,4,FALSE)</f>
        <v xml:space="preserve">  Matthew</v>
      </c>
      <c r="C2311" s="7">
        <f>VLOOKUP($A2311,'Medical Examinations'!$A$1:$P$2336,2,FALSE)</f>
        <v>20.399999999999999</v>
      </c>
      <c r="D2311" s="7">
        <f>VLOOKUP($A2311,'Medical Examinations'!$A$1:$P$2336,3,FALSE)</f>
        <v>5.27</v>
      </c>
      <c r="E2311" s="7" t="str">
        <f>VLOOKUP($A2311,'Medical Examinations'!$A$1:$P$2336,13,FALSE)</f>
        <v>No</v>
      </c>
      <c r="F2311" s="7" t="str">
        <f>VLOOKUP($A2311,'Medical Examinations'!$A$1:$P$2336,5,FALSE)</f>
        <v>No</v>
      </c>
      <c r="G2311" s="7" t="str">
        <f>VLOOKUP($A2311,'Medical Examinations'!$A$1:$P$2336,6,FALSE)</f>
        <v>No</v>
      </c>
      <c r="H2311" s="7" t="str">
        <f>VLOOKUP($A2311,'Medical Examinations'!$A$1:$P$2336,12,FALSE)</f>
        <v>0</v>
      </c>
      <c r="I2311" s="7" t="str">
        <f>VLOOKUP($A2311,'Medical Examinations'!$A$1:$P$2336,14,FALSE)</f>
        <v>No</v>
      </c>
      <c r="J2311" s="7" t="str">
        <f>VLOOKUP($A2311,'Medical Examinations'!$A$1:$P$2336,15,FALSE)</f>
        <v>Normal weight</v>
      </c>
      <c r="K2311" s="7" t="str">
        <f>VLOOKUP($A2311,'Medical Examinations'!$A$1:$P$2336,16,FALSE)</f>
        <v>Normal</v>
      </c>
      <c r="L2311" s="12">
        <f>VLOOKUP($A2311,'Hospitalisation Details'!$A$1:$U$2344,18,FALSE)</f>
        <v>34660</v>
      </c>
      <c r="M2311" s="21">
        <f>VLOOKUP($A2311,'Hospitalisation Details'!$A$1:$U$2344,21,FALSE)</f>
        <v>1006.65</v>
      </c>
      <c r="N2311" s="9" t="str">
        <f>VLOOKUP($A2311,'Hospitalisation Details'!$A$1:$U$2344,14,FALSE)</f>
        <v>tier - 3</v>
      </c>
      <c r="O2311" s="9" t="str">
        <f>VLOOKUP($A2311,'Hospitalisation Details'!$A$1:$U$2344,15,FALSE)</f>
        <v>tier - 2</v>
      </c>
      <c r="P2311" s="9" t="str">
        <f>VLOOKUP($A2311,'Hospitalisation Details'!$A$1:$U$2344,16,FALSE)</f>
        <v>R1013</v>
      </c>
      <c r="Q2311" s="9">
        <f>VLOOKUP($A2311,'Hospitalisation Details'!$A$1:$U$2344,20,FALSE)</f>
        <v>28</v>
      </c>
    </row>
    <row r="2312" spans="1:17" ht="15.75" x14ac:dyDescent="0.25">
      <c r="A2312" s="10" t="s">
        <v>47</v>
      </c>
      <c r="B2312" s="7" t="str">
        <f>VLOOKUP($A2312,'Customer Names'!$A$1:$E$2336,4,FALSE)</f>
        <v xml:space="preserve">  Kathleen</v>
      </c>
      <c r="C2312" s="7">
        <f>VLOOKUP($A2312,'Medical Examinations'!$A$1:$P$2336,2,FALSE)</f>
        <v>25.19</v>
      </c>
      <c r="D2312" s="7">
        <f>VLOOKUP($A2312,'Medical Examinations'!$A$1:$P$2336,3,FALSE)</f>
        <v>5.64</v>
      </c>
      <c r="E2312" s="7" t="str">
        <f>VLOOKUP($A2312,'Medical Examinations'!$A$1:$P$2336,13,FALSE)</f>
        <v>Yes</v>
      </c>
      <c r="F2312" s="7" t="str">
        <f>VLOOKUP($A2312,'Medical Examinations'!$A$1:$P$2336,5,FALSE)</f>
        <v>No</v>
      </c>
      <c r="G2312" s="7" t="str">
        <f>VLOOKUP($A2312,'Medical Examinations'!$A$1:$P$2336,6,FALSE)</f>
        <v>No</v>
      </c>
      <c r="H2312" s="7" t="str">
        <f>VLOOKUP($A2312,'Medical Examinations'!$A$1:$P$2336,12,FALSE)</f>
        <v>0</v>
      </c>
      <c r="I2312" s="7" t="str">
        <f>VLOOKUP($A2312,'Medical Examinations'!$A$1:$P$2336,14,FALSE)</f>
        <v>No</v>
      </c>
      <c r="J2312" s="7" t="str">
        <f>VLOOKUP($A2312,'Medical Examinations'!$A$1:$P$2336,15,FALSE)</f>
        <v>Over weight</v>
      </c>
      <c r="K2312" s="7" t="str">
        <f>VLOOKUP($A2312,'Medical Examinations'!$A$1:$P$2336,16,FALSE)</f>
        <v>Normal</v>
      </c>
      <c r="L2312" s="12">
        <f>VLOOKUP($A2312,'Hospitalisation Details'!$A$1:$U$2344,18,FALSE)</f>
        <v>37122</v>
      </c>
      <c r="M2312" s="21">
        <f>VLOOKUP($A2312,'Hospitalisation Details'!$A$1:$U$2344,21,FALSE)</f>
        <v>964.71</v>
      </c>
      <c r="N2312" s="9" t="str">
        <f>VLOOKUP($A2312,'Hospitalisation Details'!$A$1:$U$2344,14,FALSE)</f>
        <v>tier - 3</v>
      </c>
      <c r="O2312" s="9" t="str">
        <f>VLOOKUP($A2312,'Hospitalisation Details'!$A$1:$U$2344,15,FALSE)</f>
        <v>tier - 2</v>
      </c>
      <c r="P2312" s="9" t="str">
        <f>VLOOKUP($A2312,'Hospitalisation Details'!$A$1:$U$2344,16,FALSE)</f>
        <v>R1013</v>
      </c>
      <c r="Q2312" s="9">
        <f>VLOOKUP($A2312,'Hospitalisation Details'!$A$1:$U$2344,20,FALSE)</f>
        <v>21</v>
      </c>
    </row>
    <row r="2313" spans="1:17" ht="15.75" x14ac:dyDescent="0.25">
      <c r="A2313" s="10" t="s">
        <v>46</v>
      </c>
      <c r="B2313" s="7" t="str">
        <f>VLOOKUP($A2313,'Customer Names'!$A$1:$E$2336,4,FALSE)</f>
        <v xml:space="preserve">  Lindsey</v>
      </c>
      <c r="C2313" s="7">
        <f>VLOOKUP($A2313,'Medical Examinations'!$A$1:$P$2336,2,FALSE)</f>
        <v>20.54</v>
      </c>
      <c r="D2313" s="7">
        <f>VLOOKUP($A2313,'Medical Examinations'!$A$1:$P$2336,3,FALSE)</f>
        <v>4.2</v>
      </c>
      <c r="E2313" s="7" t="str">
        <f>VLOOKUP($A2313,'Medical Examinations'!$A$1:$P$2336,13,FALSE)</f>
        <v>Yes</v>
      </c>
      <c r="F2313" s="7" t="str">
        <f>VLOOKUP($A2313,'Medical Examinations'!$A$1:$P$2336,5,FALSE)</f>
        <v>No</v>
      </c>
      <c r="G2313" s="7" t="str">
        <f>VLOOKUP($A2313,'Medical Examinations'!$A$1:$P$2336,6,FALSE)</f>
        <v>No</v>
      </c>
      <c r="H2313" s="7">
        <f>VLOOKUP($A2313,'Medical Examinations'!$A$1:$P$2336,12,FALSE)</f>
        <v>1</v>
      </c>
      <c r="I2313" s="7" t="str">
        <f>VLOOKUP($A2313,'Medical Examinations'!$A$1:$P$2336,14,FALSE)</f>
        <v>No</v>
      </c>
      <c r="J2313" s="7" t="str">
        <f>VLOOKUP($A2313,'Medical Examinations'!$A$1:$P$2336,15,FALSE)</f>
        <v>Normal weight</v>
      </c>
      <c r="K2313" s="7" t="str">
        <f>VLOOKUP($A2313,'Medical Examinations'!$A$1:$P$2336,16,FALSE)</f>
        <v>Normal</v>
      </c>
      <c r="L2313" s="12">
        <f>VLOOKUP($A2313,'Hospitalisation Details'!$A$1:$U$2344,18,FALSE)</f>
        <v>35000</v>
      </c>
      <c r="M2313" s="21">
        <f>VLOOKUP($A2313,'Hospitalisation Details'!$A$1:$U$2344,21,FALSE)</f>
        <v>928.59</v>
      </c>
      <c r="N2313" s="9" t="str">
        <f>VLOOKUP($A2313,'Hospitalisation Details'!$A$1:$U$2344,14,FALSE)</f>
        <v>tier - 3</v>
      </c>
      <c r="O2313" s="9" t="str">
        <f>VLOOKUP($A2313,'Hospitalisation Details'!$A$1:$U$2344,15,FALSE)</f>
        <v>tier - 1</v>
      </c>
      <c r="P2313" s="9" t="str">
        <f>VLOOKUP($A2313,'Hospitalisation Details'!$A$1:$U$2344,16,FALSE)</f>
        <v>R1013</v>
      </c>
      <c r="Q2313" s="9">
        <f>VLOOKUP($A2313,'Hospitalisation Details'!$A$1:$U$2344,20,FALSE)</f>
        <v>27</v>
      </c>
    </row>
    <row r="2314" spans="1:17" ht="15.75" x14ac:dyDescent="0.25">
      <c r="A2314" s="10" t="s">
        <v>45</v>
      </c>
      <c r="B2314" s="7" t="str">
        <f>VLOOKUP($A2314,'Customer Names'!$A$1:$E$2336,4,FALSE)</f>
        <v xml:space="preserve">  Robert</v>
      </c>
      <c r="C2314" s="7">
        <f>VLOOKUP($A2314,'Medical Examinations'!$A$1:$P$2336,2,FALSE)</f>
        <v>20.13</v>
      </c>
      <c r="D2314" s="7">
        <f>VLOOKUP($A2314,'Medical Examinations'!$A$1:$P$2336,3,FALSE)</f>
        <v>5.42</v>
      </c>
      <c r="E2314" s="7" t="str">
        <f>VLOOKUP($A2314,'Medical Examinations'!$A$1:$P$2336,13,FALSE)</f>
        <v>No</v>
      </c>
      <c r="F2314" s="7" t="str">
        <f>VLOOKUP($A2314,'Medical Examinations'!$A$1:$P$2336,5,FALSE)</f>
        <v>No</v>
      </c>
      <c r="G2314" s="7" t="str">
        <f>VLOOKUP($A2314,'Medical Examinations'!$A$1:$P$2336,6,FALSE)</f>
        <v>No</v>
      </c>
      <c r="H2314" s="7" t="str">
        <f>VLOOKUP($A2314,'Medical Examinations'!$A$1:$P$2336,12,FALSE)</f>
        <v>0</v>
      </c>
      <c r="I2314" s="7" t="str">
        <f>VLOOKUP($A2314,'Medical Examinations'!$A$1:$P$2336,14,FALSE)</f>
        <v>No</v>
      </c>
      <c r="J2314" s="7" t="str">
        <f>VLOOKUP($A2314,'Medical Examinations'!$A$1:$P$2336,15,FALSE)</f>
        <v>Normal weight</v>
      </c>
      <c r="K2314" s="7" t="str">
        <f>VLOOKUP($A2314,'Medical Examinations'!$A$1:$P$2336,16,FALSE)</f>
        <v>Normal</v>
      </c>
      <c r="L2314" s="12">
        <f>VLOOKUP($A2314,'Hospitalisation Details'!$A$1:$U$2344,18,FALSE)</f>
        <v>34637</v>
      </c>
      <c r="M2314" s="21">
        <f>VLOOKUP($A2314,'Hospitalisation Details'!$A$1:$U$2344,21,FALSE)</f>
        <v>915.07</v>
      </c>
      <c r="N2314" s="9" t="str">
        <f>VLOOKUP($A2314,'Hospitalisation Details'!$A$1:$U$2344,14,FALSE)</f>
        <v>tier - 3</v>
      </c>
      <c r="O2314" s="9" t="str">
        <f>VLOOKUP($A2314,'Hospitalisation Details'!$A$1:$U$2344,15,FALSE)</f>
        <v>tier - 1</v>
      </c>
      <c r="P2314" s="9" t="str">
        <f>VLOOKUP($A2314,'Hospitalisation Details'!$A$1:$U$2344,16,FALSE)</f>
        <v>R1013</v>
      </c>
      <c r="Q2314" s="9">
        <f>VLOOKUP($A2314,'Hospitalisation Details'!$A$1:$U$2344,20,FALSE)</f>
        <v>28</v>
      </c>
    </row>
    <row r="2315" spans="1:17" ht="15.75" x14ac:dyDescent="0.25">
      <c r="A2315" s="10" t="s">
        <v>44</v>
      </c>
      <c r="B2315" s="7" t="str">
        <f>VLOOKUP($A2315,'Customer Names'!$A$1:$E$2336,4,FALSE)</f>
        <v xml:space="preserve">  Sarah E</v>
      </c>
      <c r="C2315" s="7">
        <f>VLOOKUP($A2315,'Medical Examinations'!$A$1:$P$2336,2,FALSE)</f>
        <v>18.93</v>
      </c>
      <c r="D2315" s="7">
        <f>VLOOKUP($A2315,'Medical Examinations'!$A$1:$P$2336,3,FALSE)</f>
        <v>6.11</v>
      </c>
      <c r="E2315" s="7" t="str">
        <f>VLOOKUP($A2315,'Medical Examinations'!$A$1:$P$2336,13,FALSE)</f>
        <v>No</v>
      </c>
      <c r="F2315" s="7" t="str">
        <f>VLOOKUP($A2315,'Medical Examinations'!$A$1:$P$2336,5,FALSE)</f>
        <v>No</v>
      </c>
      <c r="G2315" s="7" t="str">
        <f>VLOOKUP($A2315,'Medical Examinations'!$A$1:$P$2336,6,FALSE)</f>
        <v>Yes</v>
      </c>
      <c r="H2315" s="7">
        <f>VLOOKUP($A2315,'Medical Examinations'!$A$1:$P$2336,12,FALSE)</f>
        <v>1</v>
      </c>
      <c r="I2315" s="7" t="str">
        <f>VLOOKUP($A2315,'Medical Examinations'!$A$1:$P$2336,14,FALSE)</f>
        <v>No</v>
      </c>
      <c r="J2315" s="7" t="str">
        <f>VLOOKUP($A2315,'Medical Examinations'!$A$1:$P$2336,15,FALSE)</f>
        <v>Normal weight</v>
      </c>
      <c r="K2315" s="7" t="str">
        <f>VLOOKUP($A2315,'Medical Examinations'!$A$1:$P$2336,16,FALSE)</f>
        <v>Prediabetes</v>
      </c>
      <c r="L2315" s="12">
        <f>VLOOKUP($A2315,'Hospitalisation Details'!$A$1:$U$2344,18,FALSE)</f>
        <v>34300</v>
      </c>
      <c r="M2315" s="21">
        <f>VLOOKUP($A2315,'Hospitalisation Details'!$A$1:$U$2344,21,FALSE)</f>
        <v>896.21</v>
      </c>
      <c r="N2315" s="9" t="str">
        <f>VLOOKUP($A2315,'Hospitalisation Details'!$A$1:$U$2344,14,FALSE)</f>
        <v>tier - 3</v>
      </c>
      <c r="O2315" s="9" t="str">
        <f>VLOOKUP($A2315,'Hospitalisation Details'!$A$1:$U$2344,15,FALSE)</f>
        <v>tier - 1</v>
      </c>
      <c r="P2315" s="9" t="str">
        <f>VLOOKUP($A2315,'Hospitalisation Details'!$A$1:$U$2344,16,FALSE)</f>
        <v>R1013</v>
      </c>
      <c r="Q2315" s="9">
        <f>VLOOKUP($A2315,'Hospitalisation Details'!$A$1:$U$2344,20,FALSE)</f>
        <v>29</v>
      </c>
    </row>
    <row r="2316" spans="1:17" ht="15.75" x14ac:dyDescent="0.25">
      <c r="A2316" s="10" t="s">
        <v>43</v>
      </c>
      <c r="B2316" s="7" t="str">
        <f>VLOOKUP($A2316,'Customer Names'!$A$1:$E$2336,4,FALSE)</f>
        <v xml:space="preserve">  Flannery</v>
      </c>
      <c r="C2316" s="7">
        <f>VLOOKUP($A2316,'Medical Examinations'!$A$1:$P$2336,2,FALSE)</f>
        <v>24.14</v>
      </c>
      <c r="D2316" s="7">
        <f>VLOOKUP($A2316,'Medical Examinations'!$A$1:$P$2336,3,FALSE)</f>
        <v>5.29</v>
      </c>
      <c r="E2316" s="7" t="str">
        <f>VLOOKUP($A2316,'Medical Examinations'!$A$1:$P$2336,13,FALSE)</f>
        <v>No</v>
      </c>
      <c r="F2316" s="7" t="str">
        <f>VLOOKUP($A2316,'Medical Examinations'!$A$1:$P$2336,5,FALSE)</f>
        <v>yes</v>
      </c>
      <c r="G2316" s="7" t="str">
        <f>VLOOKUP($A2316,'Medical Examinations'!$A$1:$P$2336,6,FALSE)</f>
        <v>No</v>
      </c>
      <c r="H2316" s="7">
        <f>VLOOKUP($A2316,'Medical Examinations'!$A$1:$P$2336,12,FALSE)</f>
        <v>1</v>
      </c>
      <c r="I2316" s="7" t="str">
        <f>VLOOKUP($A2316,'Medical Examinations'!$A$1:$P$2336,14,FALSE)</f>
        <v>No</v>
      </c>
      <c r="J2316" s="7" t="str">
        <f>VLOOKUP($A2316,'Medical Examinations'!$A$1:$P$2336,15,FALSE)</f>
        <v>Normal weight</v>
      </c>
      <c r="K2316" s="7" t="str">
        <f>VLOOKUP($A2316,'Medical Examinations'!$A$1:$P$2336,16,FALSE)</f>
        <v>Normal</v>
      </c>
      <c r="L2316" s="12">
        <f>VLOOKUP($A2316,'Hospitalisation Details'!$A$1:$U$2344,18,FALSE)</f>
        <v>36848</v>
      </c>
      <c r="M2316" s="21">
        <f>VLOOKUP($A2316,'Hospitalisation Details'!$A$1:$U$2344,21,FALSE)</f>
        <v>865.41</v>
      </c>
      <c r="N2316" s="9" t="str">
        <f>VLOOKUP($A2316,'Hospitalisation Details'!$A$1:$U$2344,14,FALSE)</f>
        <v>tier - 3</v>
      </c>
      <c r="O2316" s="9" t="str">
        <f>VLOOKUP($A2316,'Hospitalisation Details'!$A$1:$U$2344,15,FALSE)</f>
        <v>tier - 1</v>
      </c>
      <c r="P2316" s="9" t="str">
        <f>VLOOKUP($A2316,'Hospitalisation Details'!$A$1:$U$2344,16,FALSE)</f>
        <v>R1013</v>
      </c>
      <c r="Q2316" s="9">
        <f>VLOOKUP($A2316,'Hospitalisation Details'!$A$1:$U$2344,20,FALSE)</f>
        <v>22</v>
      </c>
    </row>
    <row r="2317" spans="1:17" ht="15.75" x14ac:dyDescent="0.25">
      <c r="A2317" s="10" t="s">
        <v>41</v>
      </c>
      <c r="B2317" s="7" t="str">
        <f>VLOOKUP($A2317,'Customer Names'!$A$1:$E$2336,4,FALSE)</f>
        <v xml:space="preserve">  John T</v>
      </c>
      <c r="C2317" s="7">
        <f>VLOOKUP($A2317,'Medical Examinations'!$A$1:$P$2336,2,FALSE)</f>
        <v>25.03</v>
      </c>
      <c r="D2317" s="7">
        <f>VLOOKUP($A2317,'Medical Examinations'!$A$1:$P$2336,3,FALSE)</f>
        <v>5.91</v>
      </c>
      <c r="E2317" s="7" t="str">
        <f>VLOOKUP($A2317,'Medical Examinations'!$A$1:$P$2336,13,FALSE)</f>
        <v>No</v>
      </c>
      <c r="F2317" s="7" t="str">
        <f>VLOOKUP($A2317,'Medical Examinations'!$A$1:$P$2336,5,FALSE)</f>
        <v>yes</v>
      </c>
      <c r="G2317" s="7" t="str">
        <f>VLOOKUP($A2317,'Medical Examinations'!$A$1:$P$2336,6,FALSE)</f>
        <v>No</v>
      </c>
      <c r="H2317" s="7">
        <f>VLOOKUP($A2317,'Medical Examinations'!$A$1:$P$2336,12,FALSE)</f>
        <v>1</v>
      </c>
      <c r="I2317" s="7" t="str">
        <f>VLOOKUP($A2317,'Medical Examinations'!$A$1:$P$2336,14,FALSE)</f>
        <v>No</v>
      </c>
      <c r="J2317" s="7" t="str">
        <f>VLOOKUP($A2317,'Medical Examinations'!$A$1:$P$2336,15,FALSE)</f>
        <v>Over weight</v>
      </c>
      <c r="K2317" s="7" t="str">
        <f>VLOOKUP($A2317,'Medical Examinations'!$A$1:$P$2336,16,FALSE)</f>
        <v>Prediabetes</v>
      </c>
      <c r="L2317" s="12">
        <f>VLOOKUP($A2317,'Hospitalisation Details'!$A$1:$U$2344,18,FALSE)</f>
        <v>38267</v>
      </c>
      <c r="M2317" s="21">
        <f>VLOOKUP($A2317,'Hospitalisation Details'!$A$1:$U$2344,21,FALSE)</f>
        <v>830.52</v>
      </c>
      <c r="N2317" s="9" t="str">
        <f>VLOOKUP($A2317,'Hospitalisation Details'!$A$1:$U$2344,14,FALSE)</f>
        <v>tier - 3</v>
      </c>
      <c r="O2317" s="9" t="str">
        <f>VLOOKUP($A2317,'Hospitalisation Details'!$A$1:$U$2344,15,FALSE)</f>
        <v>tier - 2</v>
      </c>
      <c r="P2317" s="9" t="str">
        <f>VLOOKUP($A2317,'Hospitalisation Details'!$A$1:$U$2344,16,FALSE)</f>
        <v>R1011</v>
      </c>
      <c r="Q2317" s="9">
        <f>VLOOKUP($A2317,'Hospitalisation Details'!$A$1:$U$2344,20,FALSE)</f>
        <v>18</v>
      </c>
    </row>
    <row r="2318" spans="1:17" ht="15.75" x14ac:dyDescent="0.25">
      <c r="A2318" s="10" t="s">
        <v>40</v>
      </c>
      <c r="B2318" s="7" t="str">
        <f>VLOOKUP($A2318,'Customer Names'!$A$1:$E$2336,4,FALSE)</f>
        <v xml:space="preserve">  Koji</v>
      </c>
      <c r="C2318" s="7">
        <f>VLOOKUP($A2318,'Medical Examinations'!$A$1:$P$2336,2,FALSE)</f>
        <v>20.47</v>
      </c>
      <c r="D2318" s="7">
        <f>VLOOKUP($A2318,'Medical Examinations'!$A$1:$P$2336,3,FALSE)</f>
        <v>5.81</v>
      </c>
      <c r="E2318" s="7" t="str">
        <f>VLOOKUP($A2318,'Medical Examinations'!$A$1:$P$2336,13,FALSE)</f>
        <v>Yes</v>
      </c>
      <c r="F2318" s="7" t="str">
        <f>VLOOKUP($A2318,'Medical Examinations'!$A$1:$P$2336,5,FALSE)</f>
        <v>No</v>
      </c>
      <c r="G2318" s="7" t="str">
        <f>VLOOKUP($A2318,'Medical Examinations'!$A$1:$P$2336,6,FALSE)</f>
        <v>No</v>
      </c>
      <c r="H2318" s="7">
        <f>VLOOKUP($A2318,'Medical Examinations'!$A$1:$P$2336,12,FALSE)</f>
        <v>1</v>
      </c>
      <c r="I2318" s="7" t="str">
        <f>VLOOKUP($A2318,'Medical Examinations'!$A$1:$P$2336,14,FALSE)</f>
        <v>No</v>
      </c>
      <c r="J2318" s="7" t="str">
        <f>VLOOKUP($A2318,'Medical Examinations'!$A$1:$P$2336,15,FALSE)</f>
        <v>Normal weight</v>
      </c>
      <c r="K2318" s="7" t="str">
        <f>VLOOKUP($A2318,'Medical Examinations'!$A$1:$P$2336,16,FALSE)</f>
        <v>Prediabetes</v>
      </c>
      <c r="L2318" s="12">
        <f>VLOOKUP($A2318,'Hospitalisation Details'!$A$1:$U$2344,18,FALSE)</f>
        <v>35040</v>
      </c>
      <c r="M2318" s="21">
        <f>VLOOKUP($A2318,'Hospitalisation Details'!$A$1:$U$2344,21,FALSE)</f>
        <v>773.54</v>
      </c>
      <c r="N2318" s="9" t="str">
        <f>VLOOKUP($A2318,'Hospitalisation Details'!$A$1:$U$2344,14,FALSE)</f>
        <v>tier - 3</v>
      </c>
      <c r="O2318" s="9" t="str">
        <f>VLOOKUP($A2318,'Hospitalisation Details'!$A$1:$U$2344,15,FALSE)</f>
        <v>tier - 2</v>
      </c>
      <c r="P2318" s="9" t="str">
        <f>VLOOKUP($A2318,'Hospitalisation Details'!$A$1:$U$2344,16,FALSE)</f>
        <v>R1013</v>
      </c>
      <c r="Q2318" s="9">
        <f>VLOOKUP($A2318,'Hospitalisation Details'!$A$1:$U$2344,20,FALSE)</f>
        <v>27</v>
      </c>
    </row>
    <row r="2319" spans="1:17" ht="15.75" x14ac:dyDescent="0.25">
      <c r="A2319" s="10" t="s">
        <v>39</v>
      </c>
      <c r="B2319" s="7" t="str">
        <f>VLOOKUP($A2319,'Customer Names'!$A$1:$E$2336,4,FALSE)</f>
        <v xml:space="preserve">  Candice M</v>
      </c>
      <c r="C2319" s="7">
        <f>VLOOKUP($A2319,'Medical Examinations'!$A$1:$P$2336,2,FALSE)</f>
        <v>18.82</v>
      </c>
      <c r="D2319" s="7">
        <f>VLOOKUP($A2319,'Medical Examinations'!$A$1:$P$2336,3,FALSE)</f>
        <v>5.51</v>
      </c>
      <c r="E2319" s="7" t="str">
        <f>VLOOKUP($A2319,'Medical Examinations'!$A$1:$P$2336,13,FALSE)</f>
        <v>Yes</v>
      </c>
      <c r="F2319" s="7" t="str">
        <f>VLOOKUP($A2319,'Medical Examinations'!$A$1:$P$2336,5,FALSE)</f>
        <v>No</v>
      </c>
      <c r="G2319" s="7" t="str">
        <f>VLOOKUP($A2319,'Medical Examinations'!$A$1:$P$2336,6,FALSE)</f>
        <v>No</v>
      </c>
      <c r="H2319" s="7" t="str">
        <f>VLOOKUP($A2319,'Medical Examinations'!$A$1:$P$2336,12,FALSE)</f>
        <v>0</v>
      </c>
      <c r="I2319" s="7" t="str">
        <f>VLOOKUP($A2319,'Medical Examinations'!$A$1:$P$2336,14,FALSE)</f>
        <v>No</v>
      </c>
      <c r="J2319" s="7" t="str">
        <f>VLOOKUP($A2319,'Medical Examinations'!$A$1:$P$2336,15,FALSE)</f>
        <v>Normal weight</v>
      </c>
      <c r="K2319" s="7" t="str">
        <f>VLOOKUP($A2319,'Medical Examinations'!$A$1:$P$2336,16,FALSE)</f>
        <v>Normal</v>
      </c>
      <c r="L2319" s="12">
        <f>VLOOKUP($A2319,'Hospitalisation Details'!$A$1:$U$2344,18,FALSE)</f>
        <v>35326</v>
      </c>
      <c r="M2319" s="21">
        <f>VLOOKUP($A2319,'Hospitalisation Details'!$A$1:$U$2344,21,FALSE)</f>
        <v>770.38</v>
      </c>
      <c r="N2319" s="9" t="str">
        <f>VLOOKUP($A2319,'Hospitalisation Details'!$A$1:$U$2344,14,FALSE)</f>
        <v>tier - 3</v>
      </c>
      <c r="O2319" s="9" t="str">
        <f>VLOOKUP($A2319,'Hospitalisation Details'!$A$1:$U$2344,15,FALSE)</f>
        <v>tier - 2</v>
      </c>
      <c r="P2319" s="9" t="str">
        <f>VLOOKUP($A2319,'Hospitalisation Details'!$A$1:$U$2344,16,FALSE)</f>
        <v>R1012</v>
      </c>
      <c r="Q2319" s="9">
        <f>VLOOKUP($A2319,'Hospitalisation Details'!$A$1:$U$2344,20,FALSE)</f>
        <v>26</v>
      </c>
    </row>
    <row r="2320" spans="1:17" ht="15.75" x14ac:dyDescent="0.25">
      <c r="A2320" s="10" t="s">
        <v>38</v>
      </c>
      <c r="B2320" s="7" t="str">
        <f>VLOOKUP($A2320,'Customer Names'!$A$1:$E$2336,4,FALSE)</f>
        <v xml:space="preserve">  Theodore A</v>
      </c>
      <c r="C2320" s="7">
        <f>VLOOKUP($A2320,'Medical Examinations'!$A$1:$P$2336,2,FALSE)</f>
        <v>17.079999999999998</v>
      </c>
      <c r="D2320" s="7">
        <f>VLOOKUP($A2320,'Medical Examinations'!$A$1:$P$2336,3,FALSE)</f>
        <v>5.73</v>
      </c>
      <c r="E2320" s="7" t="str">
        <f>VLOOKUP($A2320,'Medical Examinations'!$A$1:$P$2336,13,FALSE)</f>
        <v>No</v>
      </c>
      <c r="F2320" s="7" t="str">
        <f>VLOOKUP($A2320,'Medical Examinations'!$A$1:$P$2336,5,FALSE)</f>
        <v>No</v>
      </c>
      <c r="G2320" s="7" t="str">
        <f>VLOOKUP($A2320,'Medical Examinations'!$A$1:$P$2336,6,FALSE)</f>
        <v>Yes</v>
      </c>
      <c r="H2320" s="7">
        <f>VLOOKUP($A2320,'Medical Examinations'!$A$1:$P$2336,12,FALSE)</f>
        <v>1</v>
      </c>
      <c r="I2320" s="7" t="str">
        <f>VLOOKUP($A2320,'Medical Examinations'!$A$1:$P$2336,14,FALSE)</f>
        <v>No</v>
      </c>
      <c r="J2320" s="7" t="str">
        <f>VLOOKUP($A2320,'Medical Examinations'!$A$1:$P$2336,15,FALSE)</f>
        <v>Underweight</v>
      </c>
      <c r="K2320" s="7" t="str">
        <f>VLOOKUP($A2320,'Medical Examinations'!$A$1:$P$2336,16,FALSE)</f>
        <v>Prediabetes</v>
      </c>
      <c r="L2320" s="12">
        <f>VLOOKUP($A2320,'Hospitalisation Details'!$A$1:$U$2344,18,FALSE)</f>
        <v>34148</v>
      </c>
      <c r="M2320" s="21">
        <f>VLOOKUP($A2320,'Hospitalisation Details'!$A$1:$U$2344,21,FALSE)</f>
        <v>770</v>
      </c>
      <c r="N2320" s="9" t="str">
        <f>VLOOKUP($A2320,'Hospitalisation Details'!$A$1:$U$2344,14,FALSE)</f>
        <v>tier - 3</v>
      </c>
      <c r="O2320" s="9" t="str">
        <f>VLOOKUP($A2320,'Hospitalisation Details'!$A$1:$U$2344,15,FALSE)</f>
        <v>tier - 3</v>
      </c>
      <c r="P2320" s="9" t="str">
        <f>VLOOKUP($A2320,'Hospitalisation Details'!$A$1:$U$2344,16,FALSE)</f>
        <v>R1013</v>
      </c>
      <c r="Q2320" s="9">
        <f>VLOOKUP($A2320,'Hospitalisation Details'!$A$1:$U$2344,20,FALSE)</f>
        <v>29</v>
      </c>
    </row>
    <row r="2321" spans="1:17" ht="15.75" x14ac:dyDescent="0.25">
      <c r="A2321" s="10" t="s">
        <v>36</v>
      </c>
      <c r="B2321" s="7" t="str">
        <f>VLOOKUP($A2321,'Customer Names'!$A$1:$E$2336,4,FALSE)</f>
        <v xml:space="preserve">  Lindy</v>
      </c>
      <c r="C2321" s="7">
        <f>VLOOKUP($A2321,'Medical Examinations'!$A$1:$P$2336,2,FALSE)</f>
        <v>19.21</v>
      </c>
      <c r="D2321" s="7">
        <f>VLOOKUP($A2321,'Medical Examinations'!$A$1:$P$2336,3,FALSE)</f>
        <v>5.53</v>
      </c>
      <c r="E2321" s="7" t="str">
        <f>VLOOKUP($A2321,'Medical Examinations'!$A$1:$P$2336,13,FALSE)</f>
        <v>Yes</v>
      </c>
      <c r="F2321" s="7" t="str">
        <f>VLOOKUP($A2321,'Medical Examinations'!$A$1:$P$2336,5,FALSE)</f>
        <v>No</v>
      </c>
      <c r="G2321" s="7" t="str">
        <f>VLOOKUP($A2321,'Medical Examinations'!$A$1:$P$2336,6,FALSE)</f>
        <v>No</v>
      </c>
      <c r="H2321" s="7" t="str">
        <f>VLOOKUP($A2321,'Medical Examinations'!$A$1:$P$2336,12,FALSE)</f>
        <v>0</v>
      </c>
      <c r="I2321" s="7" t="str">
        <f>VLOOKUP($A2321,'Medical Examinations'!$A$1:$P$2336,14,FALSE)</f>
        <v>No</v>
      </c>
      <c r="J2321" s="7" t="str">
        <f>VLOOKUP($A2321,'Medical Examinations'!$A$1:$P$2336,15,FALSE)</f>
        <v>Normal weight</v>
      </c>
      <c r="K2321" s="7" t="str">
        <f>VLOOKUP($A2321,'Medical Examinations'!$A$1:$P$2336,16,FALSE)</f>
        <v>Normal</v>
      </c>
      <c r="L2321" s="12">
        <f>VLOOKUP($A2321,'Hospitalisation Details'!$A$1:$U$2344,18,FALSE)</f>
        <v>35360</v>
      </c>
      <c r="M2321" s="21">
        <f>VLOOKUP($A2321,'Hospitalisation Details'!$A$1:$U$2344,21,FALSE)</f>
        <v>760</v>
      </c>
      <c r="N2321" s="9" t="str">
        <f>VLOOKUP($A2321,'Hospitalisation Details'!$A$1:$U$2344,14,FALSE)</f>
        <v>tier - 3</v>
      </c>
      <c r="O2321" s="9" t="str">
        <f>VLOOKUP($A2321,'Hospitalisation Details'!$A$1:$U$2344,15,FALSE)</f>
        <v>tier - 3</v>
      </c>
      <c r="P2321" s="9" t="str">
        <f>VLOOKUP($A2321,'Hospitalisation Details'!$A$1:$U$2344,16,FALSE)</f>
        <v>R1013</v>
      </c>
      <c r="Q2321" s="9">
        <f>VLOOKUP($A2321,'Hospitalisation Details'!$A$1:$U$2344,20,FALSE)</f>
        <v>26</v>
      </c>
    </row>
    <row r="2322" spans="1:17" ht="15.75" x14ac:dyDescent="0.25">
      <c r="A2322" s="10" t="s">
        <v>34</v>
      </c>
      <c r="B2322" s="7" t="str">
        <f>VLOOKUP($A2322,'Customer Names'!$A$1:$E$2336,4,FALSE)</f>
        <v xml:space="preserve">  Thomas</v>
      </c>
      <c r="C2322" s="7">
        <f>VLOOKUP($A2322,'Medical Examinations'!$A$1:$P$2336,2,FALSE)</f>
        <v>17.86</v>
      </c>
      <c r="D2322" s="7">
        <f>VLOOKUP($A2322,'Medical Examinations'!$A$1:$P$2336,3,FALSE)</f>
        <v>5.43</v>
      </c>
      <c r="E2322" s="7" t="str">
        <f>VLOOKUP($A2322,'Medical Examinations'!$A$1:$P$2336,13,FALSE)</f>
        <v>No</v>
      </c>
      <c r="F2322" s="7" t="str">
        <f>VLOOKUP($A2322,'Medical Examinations'!$A$1:$P$2336,5,FALSE)</f>
        <v>No</v>
      </c>
      <c r="G2322" s="7" t="str">
        <f>VLOOKUP($A2322,'Medical Examinations'!$A$1:$P$2336,6,FALSE)</f>
        <v>Yes</v>
      </c>
      <c r="H2322" s="7">
        <f>VLOOKUP($A2322,'Medical Examinations'!$A$1:$P$2336,12,FALSE)</f>
        <v>1</v>
      </c>
      <c r="I2322" s="7" t="str">
        <f>VLOOKUP($A2322,'Medical Examinations'!$A$1:$P$2336,14,FALSE)</f>
        <v>No</v>
      </c>
      <c r="J2322" s="7" t="str">
        <f>VLOOKUP($A2322,'Medical Examinations'!$A$1:$P$2336,15,FALSE)</f>
        <v>Underweight</v>
      </c>
      <c r="K2322" s="7" t="str">
        <f>VLOOKUP($A2322,'Medical Examinations'!$A$1:$P$2336,16,FALSE)</f>
        <v>Normal</v>
      </c>
      <c r="L2322" s="12">
        <f>VLOOKUP($A2322,'Hospitalisation Details'!$A$1:$U$2344,18,FALSE)</f>
        <v>34190</v>
      </c>
      <c r="M2322" s="21">
        <f>VLOOKUP($A2322,'Hospitalisation Details'!$A$1:$U$2344,21,FALSE)</f>
        <v>760</v>
      </c>
      <c r="N2322" s="9" t="str">
        <f>VLOOKUP($A2322,'Hospitalisation Details'!$A$1:$U$2344,14,FALSE)</f>
        <v>tier - 3</v>
      </c>
      <c r="O2322" s="9" t="str">
        <f>VLOOKUP($A2322,'Hospitalisation Details'!$A$1:$U$2344,15,FALSE)</f>
        <v>tier - 1</v>
      </c>
      <c r="P2322" s="9" t="str">
        <f>VLOOKUP($A2322,'Hospitalisation Details'!$A$1:$U$2344,16,FALSE)</f>
        <v>R1013</v>
      </c>
      <c r="Q2322" s="9">
        <f>VLOOKUP($A2322,'Hospitalisation Details'!$A$1:$U$2344,20,FALSE)</f>
        <v>29</v>
      </c>
    </row>
    <row r="2323" spans="1:17" ht="15.75" x14ac:dyDescent="0.25">
      <c r="A2323" s="10" t="s">
        <v>33</v>
      </c>
      <c r="B2323" s="7" t="str">
        <f>VLOOKUP($A2323,'Customer Names'!$A$1:$E$2336,4,FALSE)</f>
        <v xml:space="preserve">  Holly</v>
      </c>
      <c r="C2323" s="7">
        <f>VLOOKUP($A2323,'Medical Examinations'!$A$1:$P$2336,2,FALSE)</f>
        <v>21.38</v>
      </c>
      <c r="D2323" s="7">
        <f>VLOOKUP($A2323,'Medical Examinations'!$A$1:$P$2336,3,FALSE)</f>
        <v>8.01</v>
      </c>
      <c r="E2323" s="7" t="str">
        <f>VLOOKUP($A2323,'Medical Examinations'!$A$1:$P$2336,13,FALSE)</f>
        <v>No</v>
      </c>
      <c r="F2323" s="7" t="str">
        <f>VLOOKUP($A2323,'Medical Examinations'!$A$1:$P$2336,5,FALSE)</f>
        <v>No</v>
      </c>
      <c r="G2323" s="7" t="str">
        <f>VLOOKUP($A2323,'Medical Examinations'!$A$1:$P$2336,6,FALSE)</f>
        <v>No</v>
      </c>
      <c r="H2323" s="7" t="str">
        <f>VLOOKUP($A2323,'Medical Examinations'!$A$1:$P$2336,12,FALSE)</f>
        <v>0</v>
      </c>
      <c r="I2323" s="7" t="str">
        <f>VLOOKUP($A2323,'Medical Examinations'!$A$1:$P$2336,14,FALSE)</f>
        <v>No</v>
      </c>
      <c r="J2323" s="7" t="str">
        <f>VLOOKUP($A2323,'Medical Examinations'!$A$1:$P$2336,15,FALSE)</f>
        <v>Normal weight</v>
      </c>
      <c r="K2323" s="7" t="str">
        <f>VLOOKUP($A2323,'Medical Examinations'!$A$1:$P$2336,16,FALSE)</f>
        <v>Diabetes</v>
      </c>
      <c r="L2323" s="12">
        <f>VLOOKUP($A2323,'Hospitalisation Details'!$A$1:$U$2344,18,FALSE)</f>
        <v>37518</v>
      </c>
      <c r="M2323" s="21">
        <f>VLOOKUP($A2323,'Hospitalisation Details'!$A$1:$U$2344,21,FALSE)</f>
        <v>750</v>
      </c>
      <c r="N2323" s="9" t="str">
        <f>VLOOKUP($A2323,'Hospitalisation Details'!$A$1:$U$2344,14,FALSE)</f>
        <v>tier - 3</v>
      </c>
      <c r="O2323" s="9" t="str">
        <f>VLOOKUP($A2323,'Hospitalisation Details'!$A$1:$U$2344,15,FALSE)</f>
        <v>tier - 1</v>
      </c>
      <c r="P2323" s="9" t="str">
        <f>VLOOKUP($A2323,'Hospitalisation Details'!$A$1:$U$2344,16,FALSE)</f>
        <v>R1012</v>
      </c>
      <c r="Q2323" s="9">
        <f>VLOOKUP($A2323,'Hospitalisation Details'!$A$1:$U$2344,20,FALSE)</f>
        <v>20</v>
      </c>
    </row>
    <row r="2324" spans="1:17" ht="15.75" x14ac:dyDescent="0.25">
      <c r="A2324" s="10" t="s">
        <v>32</v>
      </c>
      <c r="B2324" s="7" t="str">
        <f>VLOOKUP($A2324,'Customer Names'!$A$1:$E$2336,4,FALSE)</f>
        <v xml:space="preserve">  Matthew</v>
      </c>
      <c r="C2324" s="7">
        <f>VLOOKUP($A2324,'Medical Examinations'!$A$1:$P$2336,2,FALSE)</f>
        <v>23.35</v>
      </c>
      <c r="D2324" s="7">
        <f>VLOOKUP($A2324,'Medical Examinations'!$A$1:$P$2336,3,FALSE)</f>
        <v>5.94</v>
      </c>
      <c r="E2324" s="7" t="str">
        <f>VLOOKUP($A2324,'Medical Examinations'!$A$1:$P$2336,13,FALSE)</f>
        <v>No</v>
      </c>
      <c r="F2324" s="7" t="str">
        <f>VLOOKUP($A2324,'Medical Examinations'!$A$1:$P$2336,5,FALSE)</f>
        <v>No</v>
      </c>
      <c r="G2324" s="7" t="str">
        <f>VLOOKUP($A2324,'Medical Examinations'!$A$1:$P$2336,6,FALSE)</f>
        <v>No</v>
      </c>
      <c r="H2324" s="7" t="str">
        <f>VLOOKUP($A2324,'Medical Examinations'!$A$1:$P$2336,12,FALSE)</f>
        <v>0</v>
      </c>
      <c r="I2324" s="7" t="str">
        <f>VLOOKUP($A2324,'Medical Examinations'!$A$1:$P$2336,14,FALSE)</f>
        <v>No</v>
      </c>
      <c r="J2324" s="7" t="str">
        <f>VLOOKUP($A2324,'Medical Examinations'!$A$1:$P$2336,15,FALSE)</f>
        <v>Normal weight</v>
      </c>
      <c r="K2324" s="7" t="str">
        <f>VLOOKUP($A2324,'Medical Examinations'!$A$1:$P$2336,16,FALSE)</f>
        <v>Prediabetes</v>
      </c>
      <c r="L2324" s="12">
        <f>VLOOKUP($A2324,'Hospitalisation Details'!$A$1:$U$2344,18,FALSE)</f>
        <v>36508</v>
      </c>
      <c r="M2324" s="21">
        <f>VLOOKUP($A2324,'Hospitalisation Details'!$A$1:$U$2344,21,FALSE)</f>
        <v>722.99</v>
      </c>
      <c r="N2324" s="9" t="str">
        <f>VLOOKUP($A2324,'Hospitalisation Details'!$A$1:$U$2344,14,FALSE)</f>
        <v>tier - 3</v>
      </c>
      <c r="O2324" s="9" t="str">
        <f>VLOOKUP($A2324,'Hospitalisation Details'!$A$1:$U$2344,15,FALSE)</f>
        <v>tier - 1</v>
      </c>
      <c r="P2324" s="9" t="str">
        <f>VLOOKUP($A2324,'Hospitalisation Details'!$A$1:$U$2344,16,FALSE)</f>
        <v>R1013</v>
      </c>
      <c r="Q2324" s="9">
        <f>VLOOKUP($A2324,'Hospitalisation Details'!$A$1:$U$2344,20,FALSE)</f>
        <v>23</v>
      </c>
    </row>
    <row r="2325" spans="1:17" ht="15.75" x14ac:dyDescent="0.25">
      <c r="A2325" s="10" t="s">
        <v>29</v>
      </c>
      <c r="B2325" s="7" t="str">
        <f>VLOOKUP($A2325,'Customer Names'!$A$1:$E$2336,4,FALSE)</f>
        <v xml:space="preserve">  Meghan K</v>
      </c>
      <c r="C2325" s="7">
        <f>VLOOKUP($A2325,'Medical Examinations'!$A$1:$P$2336,2,FALSE)</f>
        <v>22.24</v>
      </c>
      <c r="D2325" s="7">
        <f>VLOOKUP($A2325,'Medical Examinations'!$A$1:$P$2336,3,FALSE)</f>
        <v>5.04</v>
      </c>
      <c r="E2325" s="7" t="str">
        <f>VLOOKUP($A2325,'Medical Examinations'!$A$1:$P$2336,13,FALSE)</f>
        <v>No</v>
      </c>
      <c r="F2325" s="7" t="str">
        <f>VLOOKUP($A2325,'Medical Examinations'!$A$1:$P$2336,5,FALSE)</f>
        <v>No</v>
      </c>
      <c r="G2325" s="7" t="str">
        <f>VLOOKUP($A2325,'Medical Examinations'!$A$1:$P$2336,6,FALSE)</f>
        <v>No</v>
      </c>
      <c r="H2325" s="7" t="str">
        <f>VLOOKUP($A2325,'Medical Examinations'!$A$1:$P$2336,12,FALSE)</f>
        <v>0</v>
      </c>
      <c r="I2325" s="7" t="str">
        <f>VLOOKUP($A2325,'Medical Examinations'!$A$1:$P$2336,14,FALSE)</f>
        <v>No</v>
      </c>
      <c r="J2325" s="7" t="str">
        <f>VLOOKUP($A2325,'Medical Examinations'!$A$1:$P$2336,15,FALSE)</f>
        <v>Normal weight</v>
      </c>
      <c r="K2325" s="7" t="str">
        <f>VLOOKUP($A2325,'Medical Examinations'!$A$1:$P$2336,16,FALSE)</f>
        <v>Normal</v>
      </c>
      <c r="L2325" s="12">
        <f>VLOOKUP($A2325,'Hospitalisation Details'!$A$1:$U$2344,18,FALSE)</f>
        <v>36520</v>
      </c>
      <c r="M2325" s="21">
        <f>VLOOKUP($A2325,'Hospitalisation Details'!$A$1:$U$2344,21,FALSE)</f>
        <v>700</v>
      </c>
      <c r="N2325" s="9" t="str">
        <f>VLOOKUP($A2325,'Hospitalisation Details'!$A$1:$U$2344,14,FALSE)</f>
        <v>tier - 2</v>
      </c>
      <c r="O2325" s="9" t="str">
        <f>VLOOKUP($A2325,'Hospitalisation Details'!$A$1:$U$2344,15,FALSE)</f>
        <v>tier - 3</v>
      </c>
      <c r="P2325" s="9" t="str">
        <f>VLOOKUP($A2325,'Hospitalisation Details'!$A$1:$U$2344,16,FALSE)</f>
        <v>R1013</v>
      </c>
      <c r="Q2325" s="9">
        <f>VLOOKUP($A2325,'Hospitalisation Details'!$A$1:$U$2344,20,FALSE)</f>
        <v>23</v>
      </c>
    </row>
    <row r="2326" spans="1:17" ht="15.75" x14ac:dyDescent="0.25">
      <c r="A2326" s="10" t="s">
        <v>28</v>
      </c>
      <c r="B2326" s="7" t="str">
        <f>VLOOKUP($A2326,'Customer Names'!$A$1:$E$2336,4,FALSE)</f>
        <v xml:space="preserve">  Fred</v>
      </c>
      <c r="C2326" s="7">
        <f>VLOOKUP($A2326,'Medical Examinations'!$A$1:$P$2336,2,FALSE)</f>
        <v>24.76</v>
      </c>
      <c r="D2326" s="7">
        <f>VLOOKUP($A2326,'Medical Examinations'!$A$1:$P$2336,3,FALSE)</f>
        <v>4.54</v>
      </c>
      <c r="E2326" s="7" t="str">
        <f>VLOOKUP($A2326,'Medical Examinations'!$A$1:$P$2336,13,FALSE)</f>
        <v>Yes</v>
      </c>
      <c r="F2326" s="7" t="str">
        <f>VLOOKUP($A2326,'Medical Examinations'!$A$1:$P$2336,5,FALSE)</f>
        <v>No</v>
      </c>
      <c r="G2326" s="7" t="str">
        <f>VLOOKUP($A2326,'Medical Examinations'!$A$1:$P$2336,6,FALSE)</f>
        <v>No</v>
      </c>
      <c r="H2326" s="7" t="str">
        <f>VLOOKUP($A2326,'Medical Examinations'!$A$1:$P$2336,12,FALSE)</f>
        <v>0</v>
      </c>
      <c r="I2326" s="7" t="str">
        <f>VLOOKUP($A2326,'Medical Examinations'!$A$1:$P$2336,14,FALSE)</f>
        <v>No</v>
      </c>
      <c r="J2326" s="7" t="str">
        <f>VLOOKUP($A2326,'Medical Examinations'!$A$1:$P$2336,15,FALSE)</f>
        <v>Normal weight</v>
      </c>
      <c r="K2326" s="7" t="str">
        <f>VLOOKUP($A2326,'Medical Examinations'!$A$1:$P$2336,16,FALSE)</f>
        <v>Normal</v>
      </c>
      <c r="L2326" s="12">
        <f>VLOOKUP($A2326,'Hospitalisation Details'!$A$1:$U$2344,18,FALSE)</f>
        <v>37146</v>
      </c>
      <c r="M2326" s="21">
        <f>VLOOKUP($A2326,'Hospitalisation Details'!$A$1:$U$2344,21,FALSE)</f>
        <v>687.54</v>
      </c>
      <c r="N2326" s="9" t="str">
        <f>VLOOKUP($A2326,'Hospitalisation Details'!$A$1:$U$2344,14,FALSE)</f>
        <v>tier - 3</v>
      </c>
      <c r="O2326" s="9" t="str">
        <f>VLOOKUP($A2326,'Hospitalisation Details'!$A$1:$U$2344,15,FALSE)</f>
        <v>tier - 2</v>
      </c>
      <c r="P2326" s="9" t="str">
        <f>VLOOKUP($A2326,'Hospitalisation Details'!$A$1:$U$2344,16,FALSE)</f>
        <v>R1013</v>
      </c>
      <c r="Q2326" s="9">
        <f>VLOOKUP($A2326,'Hospitalisation Details'!$A$1:$U$2344,20,FALSE)</f>
        <v>21</v>
      </c>
    </row>
    <row r="2327" spans="1:17" ht="15.75" x14ac:dyDescent="0.25">
      <c r="A2327" s="10" t="s">
        <v>27</v>
      </c>
      <c r="B2327" s="7" t="str">
        <f>VLOOKUP($A2327,'Customer Names'!$A$1:$E$2336,4,FALSE)</f>
        <v xml:space="preserve">  Sebastian</v>
      </c>
      <c r="C2327" s="7">
        <f>VLOOKUP($A2327,'Medical Examinations'!$A$1:$P$2336,2,FALSE)</f>
        <v>20.100000000000001</v>
      </c>
      <c r="D2327" s="7">
        <f>VLOOKUP($A2327,'Medical Examinations'!$A$1:$P$2336,3,FALSE)</f>
        <v>5.6</v>
      </c>
      <c r="E2327" s="7" t="str">
        <f>VLOOKUP($A2327,'Medical Examinations'!$A$1:$P$2336,13,FALSE)</f>
        <v>Yes</v>
      </c>
      <c r="F2327" s="7" t="str">
        <f>VLOOKUP($A2327,'Medical Examinations'!$A$1:$P$2336,5,FALSE)</f>
        <v>No</v>
      </c>
      <c r="G2327" s="7" t="str">
        <f>VLOOKUP($A2327,'Medical Examinations'!$A$1:$P$2336,6,FALSE)</f>
        <v>Yes</v>
      </c>
      <c r="H2327" s="7">
        <f>VLOOKUP($A2327,'Medical Examinations'!$A$1:$P$2336,12,FALSE)</f>
        <v>1</v>
      </c>
      <c r="I2327" s="7" t="str">
        <f>VLOOKUP($A2327,'Medical Examinations'!$A$1:$P$2336,14,FALSE)</f>
        <v>No</v>
      </c>
      <c r="J2327" s="7" t="str">
        <f>VLOOKUP($A2327,'Medical Examinations'!$A$1:$P$2336,15,FALSE)</f>
        <v>Normal weight</v>
      </c>
      <c r="K2327" s="7" t="str">
        <f>VLOOKUP($A2327,'Medical Examinations'!$A$1:$P$2336,16,FALSE)</f>
        <v>Normal</v>
      </c>
      <c r="L2327" s="12">
        <f>VLOOKUP($A2327,'Hospitalisation Details'!$A$1:$U$2344,18,FALSE)</f>
        <v>35743</v>
      </c>
      <c r="M2327" s="21">
        <f>VLOOKUP($A2327,'Hospitalisation Details'!$A$1:$U$2344,21,FALSE)</f>
        <v>670</v>
      </c>
      <c r="N2327" s="9" t="str">
        <f>VLOOKUP($A2327,'Hospitalisation Details'!$A$1:$U$2344,14,FALSE)</f>
        <v>tier - 3</v>
      </c>
      <c r="O2327" s="9" t="str">
        <f>VLOOKUP($A2327,'Hospitalisation Details'!$A$1:$U$2344,15,FALSE)</f>
        <v>tier - 3</v>
      </c>
      <c r="P2327" s="9" t="str">
        <f>VLOOKUP($A2327,'Hospitalisation Details'!$A$1:$U$2344,16,FALSE)</f>
        <v>R1013</v>
      </c>
      <c r="Q2327" s="9">
        <f>VLOOKUP($A2327,'Hospitalisation Details'!$A$1:$U$2344,20,FALSE)</f>
        <v>25</v>
      </c>
    </row>
    <row r="2328" spans="1:17" ht="15.75" x14ac:dyDescent="0.25">
      <c r="A2328" s="10" t="s">
        <v>26</v>
      </c>
      <c r="B2328" s="7" t="str">
        <f>VLOOKUP($A2328,'Customer Names'!$A$1:$E$2336,4,FALSE)</f>
        <v xml:space="preserve">  Laura</v>
      </c>
      <c r="C2328" s="7">
        <f>VLOOKUP($A2328,'Medical Examinations'!$A$1:$P$2336,2,FALSE)</f>
        <v>21.77</v>
      </c>
      <c r="D2328" s="7">
        <f>VLOOKUP($A2328,'Medical Examinations'!$A$1:$P$2336,3,FALSE)</f>
        <v>10.67</v>
      </c>
      <c r="E2328" s="7" t="str">
        <f>VLOOKUP($A2328,'Medical Examinations'!$A$1:$P$2336,13,FALSE)</f>
        <v>No</v>
      </c>
      <c r="F2328" s="7" t="str">
        <f>VLOOKUP($A2328,'Medical Examinations'!$A$1:$P$2336,5,FALSE)</f>
        <v>No</v>
      </c>
      <c r="G2328" s="7" t="str">
        <f>VLOOKUP($A2328,'Medical Examinations'!$A$1:$P$2336,6,FALSE)</f>
        <v>No</v>
      </c>
      <c r="H2328" s="7" t="str">
        <f>VLOOKUP($A2328,'Medical Examinations'!$A$1:$P$2336,12,FALSE)</f>
        <v>0</v>
      </c>
      <c r="I2328" s="7" t="str">
        <f>VLOOKUP($A2328,'Medical Examinations'!$A$1:$P$2336,14,FALSE)</f>
        <v>No</v>
      </c>
      <c r="J2328" s="7" t="str">
        <f>VLOOKUP($A2328,'Medical Examinations'!$A$1:$P$2336,15,FALSE)</f>
        <v>Normal weight</v>
      </c>
      <c r="K2328" s="7" t="str">
        <f>VLOOKUP($A2328,'Medical Examinations'!$A$1:$P$2336,16,FALSE)</f>
        <v>Diabetes</v>
      </c>
      <c r="L2328" s="12">
        <f>VLOOKUP($A2328,'Hospitalisation Details'!$A$1:$U$2344,18,FALSE)</f>
        <v>37589</v>
      </c>
      <c r="M2328" s="21">
        <f>VLOOKUP($A2328,'Hospitalisation Details'!$A$1:$U$2344,21,FALSE)</f>
        <v>668</v>
      </c>
      <c r="N2328" s="9" t="str">
        <f>VLOOKUP($A2328,'Hospitalisation Details'!$A$1:$U$2344,14,FALSE)</f>
        <v>tier - 3</v>
      </c>
      <c r="O2328" s="9" t="str">
        <f>VLOOKUP($A2328,'Hospitalisation Details'!$A$1:$U$2344,15,FALSE)</f>
        <v>tier - 2</v>
      </c>
      <c r="P2328" s="9" t="str">
        <f>VLOOKUP($A2328,'Hospitalisation Details'!$A$1:$U$2344,16,FALSE)</f>
        <v>R1012</v>
      </c>
      <c r="Q2328" s="9">
        <f>VLOOKUP($A2328,'Hospitalisation Details'!$A$1:$U$2344,20,FALSE)</f>
        <v>20</v>
      </c>
    </row>
    <row r="2329" spans="1:17" ht="15.75" x14ac:dyDescent="0.25">
      <c r="A2329" s="10" t="s">
        <v>25</v>
      </c>
      <c r="B2329" s="7" t="str">
        <f>VLOOKUP($A2329,'Customer Names'!$A$1:$E$2336,4,FALSE)</f>
        <v xml:space="preserve">  Nicole</v>
      </c>
      <c r="C2329" s="7">
        <f>VLOOKUP($A2329,'Medical Examinations'!$A$1:$P$2336,2,FALSE)</f>
        <v>17.82</v>
      </c>
      <c r="D2329" s="7">
        <f>VLOOKUP($A2329,'Medical Examinations'!$A$1:$P$2336,3,FALSE)</f>
        <v>5.26</v>
      </c>
      <c r="E2329" s="7" t="str">
        <f>VLOOKUP($A2329,'Medical Examinations'!$A$1:$P$2336,13,FALSE)</f>
        <v>Yes</v>
      </c>
      <c r="F2329" s="7" t="str">
        <f>VLOOKUP($A2329,'Medical Examinations'!$A$1:$P$2336,5,FALSE)</f>
        <v>No</v>
      </c>
      <c r="G2329" s="7" t="str">
        <f>VLOOKUP($A2329,'Medical Examinations'!$A$1:$P$2336,6,FALSE)</f>
        <v>No</v>
      </c>
      <c r="H2329" s="7">
        <f>VLOOKUP($A2329,'Medical Examinations'!$A$1:$P$2336,12,FALSE)</f>
        <v>1</v>
      </c>
      <c r="I2329" s="7" t="str">
        <f>VLOOKUP($A2329,'Medical Examinations'!$A$1:$P$2336,14,FALSE)</f>
        <v>No</v>
      </c>
      <c r="J2329" s="7" t="str">
        <f>VLOOKUP($A2329,'Medical Examinations'!$A$1:$P$2336,15,FALSE)</f>
        <v>Underweight</v>
      </c>
      <c r="K2329" s="7" t="str">
        <f>VLOOKUP($A2329,'Medical Examinations'!$A$1:$P$2336,16,FALSE)</f>
        <v>Normal</v>
      </c>
      <c r="L2329" s="12">
        <f>VLOOKUP($A2329,'Hospitalisation Details'!$A$1:$U$2344,18,FALSE)</f>
        <v>34884</v>
      </c>
      <c r="M2329" s="21">
        <f>VLOOKUP($A2329,'Hospitalisation Details'!$A$1:$U$2344,21,FALSE)</f>
        <v>650</v>
      </c>
      <c r="N2329" s="9" t="str">
        <f>VLOOKUP($A2329,'Hospitalisation Details'!$A$1:$U$2344,14,FALSE)</f>
        <v>tier - 3</v>
      </c>
      <c r="O2329" s="9" t="str">
        <f>VLOOKUP($A2329,'Hospitalisation Details'!$A$1:$U$2344,15,FALSE)</f>
        <v>tier - 3</v>
      </c>
      <c r="P2329" s="9" t="str">
        <f>VLOOKUP($A2329,'Hospitalisation Details'!$A$1:$U$2344,16,FALSE)</f>
        <v>R1013</v>
      </c>
      <c r="Q2329" s="9">
        <f>VLOOKUP($A2329,'Hospitalisation Details'!$A$1:$U$2344,20,FALSE)</f>
        <v>27</v>
      </c>
    </row>
    <row r="2330" spans="1:17" ht="15.75" x14ac:dyDescent="0.25">
      <c r="A2330" s="10" t="s">
        <v>24</v>
      </c>
      <c r="B2330" s="7" t="str">
        <f>VLOOKUP($A2330,'Customer Names'!$A$1:$E$2336,4,FALSE)</f>
        <v xml:space="preserve">  Susan E</v>
      </c>
      <c r="C2330" s="7">
        <f>VLOOKUP($A2330,'Medical Examinations'!$A$1:$P$2336,2,FALSE)</f>
        <v>17.07</v>
      </c>
      <c r="D2330" s="7">
        <f>VLOOKUP($A2330,'Medical Examinations'!$A$1:$P$2336,3,FALSE)</f>
        <v>5.22</v>
      </c>
      <c r="E2330" s="7" t="str">
        <f>VLOOKUP($A2330,'Medical Examinations'!$A$1:$P$2336,13,FALSE)</f>
        <v>No</v>
      </c>
      <c r="F2330" s="7" t="str">
        <f>VLOOKUP($A2330,'Medical Examinations'!$A$1:$P$2336,5,FALSE)</f>
        <v>No</v>
      </c>
      <c r="G2330" s="7" t="str">
        <f>VLOOKUP($A2330,'Medical Examinations'!$A$1:$P$2336,6,FALSE)</f>
        <v>Yes</v>
      </c>
      <c r="H2330" s="7">
        <f>VLOOKUP($A2330,'Medical Examinations'!$A$1:$P$2336,12,FALSE)</f>
        <v>1</v>
      </c>
      <c r="I2330" s="7" t="str">
        <f>VLOOKUP($A2330,'Medical Examinations'!$A$1:$P$2336,14,FALSE)</f>
        <v>No</v>
      </c>
      <c r="J2330" s="7" t="str">
        <f>VLOOKUP($A2330,'Medical Examinations'!$A$1:$P$2336,15,FALSE)</f>
        <v>Underweight</v>
      </c>
      <c r="K2330" s="7" t="str">
        <f>VLOOKUP($A2330,'Medical Examinations'!$A$1:$P$2336,16,FALSE)</f>
        <v>Normal</v>
      </c>
      <c r="L2330" s="12">
        <f>VLOOKUP($A2330,'Hospitalisation Details'!$A$1:$U$2344,18,FALSE)</f>
        <v>34121</v>
      </c>
      <c r="M2330" s="21">
        <f>VLOOKUP($A2330,'Hospitalisation Details'!$A$1:$U$2344,21,FALSE)</f>
        <v>650</v>
      </c>
      <c r="N2330" s="9" t="str">
        <f>VLOOKUP($A2330,'Hospitalisation Details'!$A$1:$U$2344,14,FALSE)</f>
        <v>tier - 3</v>
      </c>
      <c r="O2330" s="9" t="str">
        <f>VLOOKUP($A2330,'Hospitalisation Details'!$A$1:$U$2344,15,FALSE)</f>
        <v>tier - 3</v>
      </c>
      <c r="P2330" s="9" t="str">
        <f>VLOOKUP($A2330,'Hospitalisation Details'!$A$1:$U$2344,16,FALSE)</f>
        <v>R1013</v>
      </c>
      <c r="Q2330" s="9">
        <f>VLOOKUP($A2330,'Hospitalisation Details'!$A$1:$U$2344,20,FALSE)</f>
        <v>30</v>
      </c>
    </row>
    <row r="2331" spans="1:17" ht="15.75" x14ac:dyDescent="0.25">
      <c r="A2331" s="10" t="s">
        <v>22</v>
      </c>
      <c r="B2331" s="7" t="str">
        <f>VLOOKUP($A2331,'Customer Names'!$A$1:$E$2336,4,FALSE)</f>
        <v xml:space="preserve">  Katy</v>
      </c>
      <c r="C2331" s="7">
        <f>VLOOKUP($A2331,'Medical Examinations'!$A$1:$P$2336,2,FALSE)</f>
        <v>22.24</v>
      </c>
      <c r="D2331" s="7">
        <f>VLOOKUP($A2331,'Medical Examinations'!$A$1:$P$2336,3,FALSE)</f>
        <v>4.29</v>
      </c>
      <c r="E2331" s="7" t="str">
        <f>VLOOKUP($A2331,'Medical Examinations'!$A$1:$P$2336,13,FALSE)</f>
        <v>Yes</v>
      </c>
      <c r="F2331" s="7" t="str">
        <f>VLOOKUP($A2331,'Medical Examinations'!$A$1:$P$2336,5,FALSE)</f>
        <v>No</v>
      </c>
      <c r="G2331" s="7" t="str">
        <f>VLOOKUP($A2331,'Medical Examinations'!$A$1:$P$2336,6,FALSE)</f>
        <v>No</v>
      </c>
      <c r="H2331" s="7" t="str">
        <f>VLOOKUP($A2331,'Medical Examinations'!$A$1:$P$2336,12,FALSE)</f>
        <v>0</v>
      </c>
      <c r="I2331" s="7" t="str">
        <f>VLOOKUP($A2331,'Medical Examinations'!$A$1:$P$2336,14,FALSE)</f>
        <v>No</v>
      </c>
      <c r="J2331" s="7" t="str">
        <f>VLOOKUP($A2331,'Medical Examinations'!$A$1:$P$2336,15,FALSE)</f>
        <v>Normal weight</v>
      </c>
      <c r="K2331" s="7" t="str">
        <f>VLOOKUP($A2331,'Medical Examinations'!$A$1:$P$2336,16,FALSE)</f>
        <v>Normal</v>
      </c>
      <c r="L2331" s="12">
        <f>VLOOKUP($A2331,'Hospitalisation Details'!$A$1:$U$2344,18,FALSE)</f>
        <v>37215</v>
      </c>
      <c r="M2331" s="21">
        <f>VLOOKUP($A2331,'Hospitalisation Details'!$A$1:$U$2344,21,FALSE)</f>
        <v>646.14</v>
      </c>
      <c r="N2331" s="9" t="str">
        <f>VLOOKUP($A2331,'Hospitalisation Details'!$A$1:$U$2344,14,FALSE)</f>
        <v>tier - 3</v>
      </c>
      <c r="O2331" s="9" t="str">
        <f>VLOOKUP($A2331,'Hospitalisation Details'!$A$1:$U$2344,15,FALSE)</f>
        <v>tier - 3</v>
      </c>
      <c r="P2331" s="9" t="str">
        <f>VLOOKUP($A2331,'Hospitalisation Details'!$A$1:$U$2344,16,FALSE)</f>
        <v>R1012</v>
      </c>
      <c r="Q2331" s="9">
        <f>VLOOKUP($A2331,'Hospitalisation Details'!$A$1:$U$2344,20,FALSE)</f>
        <v>21</v>
      </c>
    </row>
    <row r="2332" spans="1:17" ht="15.75" x14ac:dyDescent="0.25">
      <c r="A2332" s="10" t="s">
        <v>21</v>
      </c>
      <c r="B2332" s="7" t="str">
        <f>VLOOKUP($A2332,'Customer Names'!$A$1:$E$2336,4,FALSE)</f>
        <v xml:space="preserve">  Jordan</v>
      </c>
      <c r="C2332" s="7">
        <f>VLOOKUP($A2332,'Medical Examinations'!$A$1:$P$2336,2,FALSE)</f>
        <v>22.34</v>
      </c>
      <c r="D2332" s="7">
        <f>VLOOKUP($A2332,'Medical Examinations'!$A$1:$P$2336,3,FALSE)</f>
        <v>5.57</v>
      </c>
      <c r="E2332" s="7" t="str">
        <f>VLOOKUP($A2332,'Medical Examinations'!$A$1:$P$2336,13,FALSE)</f>
        <v>No</v>
      </c>
      <c r="F2332" s="7" t="str">
        <f>VLOOKUP($A2332,'Medical Examinations'!$A$1:$P$2336,5,FALSE)</f>
        <v>No</v>
      </c>
      <c r="G2332" s="7" t="str">
        <f>VLOOKUP($A2332,'Medical Examinations'!$A$1:$P$2336,6,FALSE)</f>
        <v>No</v>
      </c>
      <c r="H2332" s="7">
        <f>VLOOKUP($A2332,'Medical Examinations'!$A$1:$P$2336,12,FALSE)</f>
        <v>1</v>
      </c>
      <c r="I2332" s="7" t="str">
        <f>VLOOKUP($A2332,'Medical Examinations'!$A$1:$P$2336,14,FALSE)</f>
        <v>No</v>
      </c>
      <c r="J2332" s="7" t="str">
        <f>VLOOKUP($A2332,'Medical Examinations'!$A$1:$P$2336,15,FALSE)</f>
        <v>Normal weight</v>
      </c>
      <c r="K2332" s="7" t="str">
        <f>VLOOKUP($A2332,'Medical Examinations'!$A$1:$P$2336,16,FALSE)</f>
        <v>Normal</v>
      </c>
      <c r="L2332" s="12">
        <f>VLOOKUP($A2332,'Hospitalisation Details'!$A$1:$U$2344,18,FALSE)</f>
        <v>36003</v>
      </c>
      <c r="M2332" s="21">
        <f>VLOOKUP($A2332,'Hospitalisation Details'!$A$1:$U$2344,21,FALSE)</f>
        <v>637.26</v>
      </c>
      <c r="N2332" s="9" t="str">
        <f>VLOOKUP($A2332,'Hospitalisation Details'!$A$1:$U$2344,14,FALSE)</f>
        <v>tier - 3</v>
      </c>
      <c r="O2332" s="9" t="str">
        <f>VLOOKUP($A2332,'Hospitalisation Details'!$A$1:$U$2344,15,FALSE)</f>
        <v>tier - 3</v>
      </c>
      <c r="P2332" s="9" t="str">
        <f>VLOOKUP($A2332,'Hospitalisation Details'!$A$1:$U$2344,16,FALSE)</f>
        <v>R1013</v>
      </c>
      <c r="Q2332" s="9">
        <f>VLOOKUP($A2332,'Hospitalisation Details'!$A$1:$U$2344,20,FALSE)</f>
        <v>24</v>
      </c>
    </row>
    <row r="2333" spans="1:17" ht="15.75" x14ac:dyDescent="0.25">
      <c r="A2333" s="10" t="s">
        <v>19</v>
      </c>
      <c r="B2333" s="7" t="str">
        <f>VLOOKUP($A2333,'Customer Names'!$A$1:$E$2336,4,FALSE)</f>
        <v xml:space="preserve">  Juan D</v>
      </c>
      <c r="C2333" s="7">
        <f>VLOOKUP($A2333,'Medical Examinations'!$A$1:$P$2336,2,FALSE)</f>
        <v>17.7</v>
      </c>
      <c r="D2333" s="7">
        <f>VLOOKUP($A2333,'Medical Examinations'!$A$1:$P$2336,3,FALSE)</f>
        <v>6.28</v>
      </c>
      <c r="E2333" s="7" t="str">
        <f>VLOOKUP($A2333,'Medical Examinations'!$A$1:$P$2336,13,FALSE)</f>
        <v>No</v>
      </c>
      <c r="F2333" s="7" t="str">
        <f>VLOOKUP($A2333,'Medical Examinations'!$A$1:$P$2336,5,FALSE)</f>
        <v>No</v>
      </c>
      <c r="G2333" s="7" t="str">
        <f>VLOOKUP($A2333,'Medical Examinations'!$A$1:$P$2336,6,FALSE)</f>
        <v>No</v>
      </c>
      <c r="H2333" s="7">
        <f>VLOOKUP($A2333,'Medical Examinations'!$A$1:$P$2336,12,FALSE)</f>
        <v>1</v>
      </c>
      <c r="I2333" s="7" t="str">
        <f>VLOOKUP($A2333,'Medical Examinations'!$A$1:$P$2336,14,FALSE)</f>
        <v>No</v>
      </c>
      <c r="J2333" s="7" t="str">
        <f>VLOOKUP($A2333,'Medical Examinations'!$A$1:$P$2336,15,FALSE)</f>
        <v>Underweight</v>
      </c>
      <c r="K2333" s="7" t="str">
        <f>VLOOKUP($A2333,'Medical Examinations'!$A$1:$P$2336,16,FALSE)</f>
        <v>Prediabetes</v>
      </c>
      <c r="L2333" s="12">
        <f>VLOOKUP($A2333,'Hospitalisation Details'!$A$1:$U$2344,18,FALSE)</f>
        <v>33860</v>
      </c>
      <c r="M2333" s="21">
        <f>VLOOKUP($A2333,'Hospitalisation Details'!$A$1:$U$2344,21,FALSE)</f>
        <v>604.54</v>
      </c>
      <c r="N2333" s="9" t="str">
        <f>VLOOKUP($A2333,'Hospitalisation Details'!$A$1:$U$2344,14,FALSE)</f>
        <v>tier - 3</v>
      </c>
      <c r="O2333" s="9" t="str">
        <f>VLOOKUP($A2333,'Hospitalisation Details'!$A$1:$U$2344,15,FALSE)</f>
        <v>tier - 3</v>
      </c>
      <c r="P2333" s="9" t="str">
        <f>VLOOKUP($A2333,'Hospitalisation Details'!$A$1:$U$2344,16,FALSE)</f>
        <v>R1013</v>
      </c>
      <c r="Q2333" s="9">
        <f>VLOOKUP($A2333,'Hospitalisation Details'!$A$1:$U$2344,20,FALSE)</f>
        <v>30</v>
      </c>
    </row>
    <row r="2334" spans="1:17" ht="15.75" x14ac:dyDescent="0.25">
      <c r="A2334" s="10" t="s">
        <v>17</v>
      </c>
      <c r="B2334" s="7" t="str">
        <f>VLOOKUP($A2334,'Customer Names'!$A$1:$E$2336,4,FALSE)</f>
        <v xml:space="preserve">  Julie</v>
      </c>
      <c r="C2334" s="7">
        <f>VLOOKUP($A2334,'Medical Examinations'!$A$1:$P$2336,2,FALSE)</f>
        <v>16.47</v>
      </c>
      <c r="D2334" s="7">
        <f>VLOOKUP($A2334,'Medical Examinations'!$A$1:$P$2336,3,FALSE)</f>
        <v>6.35</v>
      </c>
      <c r="E2334" s="7" t="str">
        <f>VLOOKUP($A2334,'Medical Examinations'!$A$1:$P$2336,13,FALSE)</f>
        <v>No</v>
      </c>
      <c r="F2334" s="7" t="str">
        <f>VLOOKUP($A2334,'Medical Examinations'!$A$1:$P$2336,5,FALSE)</f>
        <v>No</v>
      </c>
      <c r="G2334" s="7" t="str">
        <f>VLOOKUP($A2334,'Medical Examinations'!$A$1:$P$2336,6,FALSE)</f>
        <v>Yes</v>
      </c>
      <c r="H2334" s="7">
        <f>VLOOKUP($A2334,'Medical Examinations'!$A$1:$P$2336,12,FALSE)</f>
        <v>1</v>
      </c>
      <c r="I2334" s="7" t="str">
        <f>VLOOKUP($A2334,'Medical Examinations'!$A$1:$P$2336,14,FALSE)</f>
        <v>No</v>
      </c>
      <c r="J2334" s="7" t="str">
        <f>VLOOKUP($A2334,'Medical Examinations'!$A$1:$P$2336,15,FALSE)</f>
        <v>Underweight</v>
      </c>
      <c r="K2334" s="7" t="str">
        <f>VLOOKUP($A2334,'Medical Examinations'!$A$1:$P$2336,16,FALSE)</f>
        <v>Prediabetes</v>
      </c>
      <c r="L2334" s="12">
        <f>VLOOKUP($A2334,'Hospitalisation Details'!$A$1:$U$2344,18,FALSE)</f>
        <v>34150</v>
      </c>
      <c r="M2334" s="21">
        <f>VLOOKUP($A2334,'Hospitalisation Details'!$A$1:$U$2344,21,FALSE)</f>
        <v>600</v>
      </c>
      <c r="N2334" s="9" t="str">
        <f>VLOOKUP($A2334,'Hospitalisation Details'!$A$1:$U$2344,14,FALSE)</f>
        <v>tier - 2</v>
      </c>
      <c r="O2334" s="9" t="str">
        <f>VLOOKUP($A2334,'Hospitalisation Details'!$A$1:$U$2344,15,FALSE)</f>
        <v>tier - 1</v>
      </c>
      <c r="P2334" s="9" t="str">
        <f>VLOOKUP($A2334,'Hospitalisation Details'!$A$1:$U$2344,16,FALSE)</f>
        <v>R1013</v>
      </c>
      <c r="Q2334" s="9">
        <f>VLOOKUP($A2334,'Hospitalisation Details'!$A$1:$U$2344,20,FALSE)</f>
        <v>29</v>
      </c>
    </row>
    <row r="2335" spans="1:17" ht="15.75" x14ac:dyDescent="0.25">
      <c r="A2335" s="10" t="s">
        <v>14</v>
      </c>
      <c r="B2335" s="7" t="str">
        <f>VLOOKUP($A2335,'Customer Names'!$A$1:$E$2336,4,FALSE)</f>
        <v xml:space="preserve">  Evan P</v>
      </c>
      <c r="C2335" s="7">
        <f>VLOOKUP($A2335,'Medical Examinations'!$A$1:$P$2336,2,FALSE)</f>
        <v>17.600000000000001</v>
      </c>
      <c r="D2335" s="7">
        <f>VLOOKUP($A2335,'Medical Examinations'!$A$1:$P$2336,3,FALSE)</f>
        <v>4.3899999999999997</v>
      </c>
      <c r="E2335" s="7" t="str">
        <f>VLOOKUP($A2335,'Medical Examinations'!$A$1:$P$2336,13,FALSE)</f>
        <v>No</v>
      </c>
      <c r="F2335" s="7" t="str">
        <f>VLOOKUP($A2335,'Medical Examinations'!$A$1:$P$2336,5,FALSE)</f>
        <v>No</v>
      </c>
      <c r="G2335" s="7" t="str">
        <f>VLOOKUP($A2335,'Medical Examinations'!$A$1:$P$2336,6,FALSE)</f>
        <v>No</v>
      </c>
      <c r="H2335" s="7">
        <f>VLOOKUP($A2335,'Medical Examinations'!$A$1:$P$2336,12,FALSE)</f>
        <v>1</v>
      </c>
      <c r="I2335" s="7" t="str">
        <f>VLOOKUP($A2335,'Medical Examinations'!$A$1:$P$2336,14,FALSE)</f>
        <v>No</v>
      </c>
      <c r="J2335" s="7" t="str">
        <f>VLOOKUP($A2335,'Medical Examinations'!$A$1:$P$2336,15,FALSE)</f>
        <v>Underweight</v>
      </c>
      <c r="K2335" s="7" t="str">
        <f>VLOOKUP($A2335,'Medical Examinations'!$A$1:$P$2336,16,FALSE)</f>
        <v>Normal</v>
      </c>
      <c r="L2335" s="12">
        <f>VLOOKUP($A2335,'Hospitalisation Details'!$A$1:$U$2344,18,FALSE)</f>
        <v>33938</v>
      </c>
      <c r="M2335" s="21">
        <f>VLOOKUP($A2335,'Hospitalisation Details'!$A$1:$U$2344,21,FALSE)</f>
        <v>570.62</v>
      </c>
      <c r="N2335" s="9" t="str">
        <f>VLOOKUP($A2335,'Hospitalisation Details'!$A$1:$U$2344,14,FALSE)</f>
        <v>tier - 2</v>
      </c>
      <c r="O2335" s="9" t="str">
        <f>VLOOKUP($A2335,'Hospitalisation Details'!$A$1:$U$2344,15,FALSE)</f>
        <v>tier - 1</v>
      </c>
      <c r="P2335" s="9" t="str">
        <f>VLOOKUP($A2335,'Hospitalisation Details'!$A$1:$U$2344,16,FALSE)</f>
        <v>R1013</v>
      </c>
      <c r="Q2335" s="9">
        <f>VLOOKUP($A2335,'Hospitalisation Details'!$A$1:$U$2344,20,FALSE)</f>
        <v>30</v>
      </c>
    </row>
    <row r="2336" spans="1:17" ht="15.75" x14ac:dyDescent="0.25">
      <c r="A2336" s="10" t="s">
        <v>9</v>
      </c>
      <c r="B2336" s="7" t="str">
        <f>VLOOKUP($A2336,'Customer Names'!$A$1:$E$2336,4,FALSE)</f>
        <v xml:space="preserve">  Aaron K</v>
      </c>
      <c r="C2336" s="7">
        <f>VLOOKUP($A2336,'Medical Examinations'!$A$1:$P$2336,2,FALSE)</f>
        <v>17.579999999999998</v>
      </c>
      <c r="D2336" s="7">
        <f>VLOOKUP($A2336,'Medical Examinations'!$A$1:$P$2336,3,FALSE)</f>
        <v>4.51</v>
      </c>
      <c r="E2336" s="7" t="str">
        <f>VLOOKUP($A2336,'Medical Examinations'!$A$1:$P$2336,13,FALSE)</f>
        <v>No</v>
      </c>
      <c r="F2336" s="7" t="str">
        <f>VLOOKUP($A2336,'Medical Examinations'!$A$1:$P$2336,5,FALSE)</f>
        <v>No</v>
      </c>
      <c r="G2336" s="7" t="str">
        <f>VLOOKUP($A2336,'Medical Examinations'!$A$1:$P$2336,6,FALSE)</f>
        <v>No</v>
      </c>
      <c r="H2336" s="7">
        <f>VLOOKUP($A2336,'Medical Examinations'!$A$1:$P$2336,12,FALSE)</f>
        <v>1</v>
      </c>
      <c r="I2336" s="7" t="str">
        <f>VLOOKUP($A2336,'Medical Examinations'!$A$1:$P$2336,14,FALSE)</f>
        <v>No</v>
      </c>
      <c r="J2336" s="7" t="str">
        <f>VLOOKUP($A2336,'Medical Examinations'!$A$1:$P$2336,15,FALSE)</f>
        <v>Underweight</v>
      </c>
      <c r="K2336" s="7" t="str">
        <f>VLOOKUP($A2336,'Medical Examinations'!$A$1:$P$2336,16,FALSE)</f>
        <v>Normal</v>
      </c>
      <c r="L2336" s="12">
        <f>VLOOKUP($A2336,'Hospitalisation Details'!$A$1:$U$2344,18,FALSE)</f>
        <v>33794</v>
      </c>
      <c r="M2336" s="21">
        <f>VLOOKUP($A2336,'Hospitalisation Details'!$A$1:$U$2344,21,FALSE)</f>
        <v>563.84</v>
      </c>
      <c r="N2336" s="9" t="str">
        <f>VLOOKUP($A2336,'Hospitalisation Details'!$A$1:$U$2344,14,FALSE)</f>
        <v>tier - 2</v>
      </c>
      <c r="O2336" s="9" t="str">
        <f>VLOOKUP($A2336,'Hospitalisation Details'!$A$1:$U$2344,15,FALSE)</f>
        <v>tier - 3</v>
      </c>
      <c r="P2336" s="9" t="str">
        <f>VLOOKUP($A2336,'Hospitalisation Details'!$A$1:$U$2344,16,FALSE)</f>
        <v>R1013</v>
      </c>
      <c r="Q2336" s="9">
        <f>VLOOKUP($A2336,'Hospitalisation Details'!$A$1:$U$2344,20,FALSE)</f>
        <v>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C3C1-F17E-4951-8581-BD0DF9FD75E7}">
  <dimension ref="A1:C193"/>
  <sheetViews>
    <sheetView workbookViewId="0">
      <selection activeCell="M22" sqref="M22"/>
    </sheetView>
  </sheetViews>
  <sheetFormatPr defaultRowHeight="15" x14ac:dyDescent="0.25"/>
  <cols>
    <col min="1" max="1" width="16.140625" bestFit="1" customWidth="1"/>
    <col min="2" max="2" width="22.140625" bestFit="1" customWidth="1"/>
    <col min="3" max="3" width="17" bestFit="1" customWidth="1"/>
    <col min="4" max="5" width="15.28515625" bestFit="1" customWidth="1"/>
    <col min="6" max="6" width="13.42578125" bestFit="1" customWidth="1"/>
    <col min="7" max="7" width="27.28515625" bestFit="1" customWidth="1"/>
    <col min="8" max="8" width="17" bestFit="1" customWidth="1"/>
    <col min="9" max="9" width="12" bestFit="1" customWidth="1"/>
    <col min="10" max="10" width="9.7109375" bestFit="1" customWidth="1"/>
    <col min="11" max="14" width="6" bestFit="1" customWidth="1"/>
    <col min="15" max="15" width="7" bestFit="1" customWidth="1"/>
    <col min="16" max="19" width="6" bestFit="1" customWidth="1"/>
    <col min="20" max="20" width="7" bestFit="1" customWidth="1"/>
    <col min="21" max="22" width="6" bestFit="1" customWidth="1"/>
    <col min="23" max="23" width="7" bestFit="1" customWidth="1"/>
    <col min="24" max="26" width="6" bestFit="1" customWidth="1"/>
    <col min="27" max="27" width="5" bestFit="1" customWidth="1"/>
    <col min="28" max="30" width="6" bestFit="1" customWidth="1"/>
    <col min="31" max="32" width="7" bestFit="1" customWidth="1"/>
    <col min="33" max="33" width="6" bestFit="1" customWidth="1"/>
    <col min="34" max="35" width="7" bestFit="1" customWidth="1"/>
    <col min="36" max="38" width="6" bestFit="1" customWidth="1"/>
    <col min="39" max="39" width="7" bestFit="1" customWidth="1"/>
    <col min="40" max="42" width="6" bestFit="1" customWidth="1"/>
    <col min="43" max="43" width="7" bestFit="1" customWidth="1"/>
    <col min="44" max="47" width="6" bestFit="1" customWidth="1"/>
    <col min="48" max="49" width="7" bestFit="1" customWidth="1"/>
    <col min="50" max="55" width="6" bestFit="1" customWidth="1"/>
    <col min="56" max="56" width="7" bestFit="1" customWidth="1"/>
    <col min="57" max="63" width="6" bestFit="1" customWidth="1"/>
    <col min="64" max="65" width="5" bestFit="1" customWidth="1"/>
    <col min="66" max="74" width="6" bestFit="1" customWidth="1"/>
    <col min="75" max="76" width="7" bestFit="1" customWidth="1"/>
    <col min="77" max="78" width="6" bestFit="1" customWidth="1"/>
    <col min="79" max="79" width="11.28515625" bestFit="1" customWidth="1"/>
    <col min="80" max="80" width="8.85546875" bestFit="1" customWidth="1"/>
    <col min="81" max="81" width="11.42578125" bestFit="1" customWidth="1"/>
    <col min="82" max="82" width="7.85546875" bestFit="1" customWidth="1"/>
    <col min="83" max="83" width="10.42578125" bestFit="1" customWidth="1"/>
    <col min="84" max="84" width="7.85546875" bestFit="1" customWidth="1"/>
    <col min="85" max="85" width="10.42578125" bestFit="1" customWidth="1"/>
    <col min="86" max="86" width="8.85546875" bestFit="1" customWidth="1"/>
    <col min="87" max="87" width="11.42578125" bestFit="1" customWidth="1"/>
    <col min="88" max="88" width="6.85546875" bestFit="1" customWidth="1"/>
    <col min="89" max="89" width="9.42578125" bestFit="1" customWidth="1"/>
    <col min="90" max="90" width="7.85546875" bestFit="1" customWidth="1"/>
    <col min="91" max="91" width="10.42578125" bestFit="1" customWidth="1"/>
    <col min="92" max="92" width="7.85546875" bestFit="1" customWidth="1"/>
    <col min="93" max="93" width="10.42578125" bestFit="1" customWidth="1"/>
    <col min="94" max="94" width="7.85546875" bestFit="1" customWidth="1"/>
    <col min="95" max="95" width="10.42578125" bestFit="1" customWidth="1"/>
    <col min="96" max="96" width="7.85546875" bestFit="1" customWidth="1"/>
    <col min="97" max="97" width="10.42578125" bestFit="1" customWidth="1"/>
    <col min="98" max="98" width="7.85546875" bestFit="1" customWidth="1"/>
    <col min="99" max="99" width="10.42578125" bestFit="1" customWidth="1"/>
    <col min="100" max="100" width="7.85546875" bestFit="1" customWidth="1"/>
    <col min="101" max="101" width="10.42578125" bestFit="1" customWidth="1"/>
    <col min="102" max="102" width="7.85546875" bestFit="1" customWidth="1"/>
    <col min="103" max="103" width="10.42578125" bestFit="1" customWidth="1"/>
    <col min="104" max="104" width="7.85546875" bestFit="1" customWidth="1"/>
    <col min="105" max="105" width="10.42578125" bestFit="1" customWidth="1"/>
    <col min="106" max="106" width="8.85546875" bestFit="1" customWidth="1"/>
    <col min="107" max="107" width="11.42578125" bestFit="1" customWidth="1"/>
    <col min="108" max="108" width="7.85546875" bestFit="1" customWidth="1"/>
    <col min="109" max="109" width="10.42578125" bestFit="1" customWidth="1"/>
    <col min="110" max="110" width="8.85546875" bestFit="1" customWidth="1"/>
    <col min="111" max="111" width="11.42578125" bestFit="1" customWidth="1"/>
    <col min="112" max="112" width="7.85546875" bestFit="1" customWidth="1"/>
    <col min="113" max="113" width="10.42578125" bestFit="1" customWidth="1"/>
    <col min="114" max="114" width="7.85546875" bestFit="1" customWidth="1"/>
    <col min="115" max="115" width="10.42578125" bestFit="1" customWidth="1"/>
    <col min="116" max="116" width="7.85546875" bestFit="1" customWidth="1"/>
    <col min="117" max="117" width="10.42578125" bestFit="1" customWidth="1"/>
    <col min="118" max="118" width="6.85546875" bestFit="1" customWidth="1"/>
    <col min="119" max="119" width="9.42578125" bestFit="1" customWidth="1"/>
    <col min="120" max="120" width="7.85546875" bestFit="1" customWidth="1"/>
    <col min="121" max="121" width="10.42578125" bestFit="1" customWidth="1"/>
    <col min="122" max="122" width="7.85546875" bestFit="1" customWidth="1"/>
    <col min="123" max="123" width="10.42578125" bestFit="1" customWidth="1"/>
    <col min="124" max="124" width="6.85546875" bestFit="1" customWidth="1"/>
    <col min="125" max="125" width="9.42578125" bestFit="1" customWidth="1"/>
    <col min="126" max="126" width="8.85546875" bestFit="1" customWidth="1"/>
    <col min="127" max="127" width="11.42578125" bestFit="1" customWidth="1"/>
    <col min="128" max="128" width="7.85546875" bestFit="1" customWidth="1"/>
    <col min="129" max="129" width="10.42578125" bestFit="1" customWidth="1"/>
    <col min="130" max="130" width="7.85546875" bestFit="1" customWidth="1"/>
    <col min="131" max="131" width="10.42578125" bestFit="1" customWidth="1"/>
    <col min="132" max="132" width="7.85546875" bestFit="1" customWidth="1"/>
    <col min="133" max="133" width="10.42578125" bestFit="1" customWidth="1"/>
    <col min="134" max="134" width="7.85546875" bestFit="1" customWidth="1"/>
    <col min="135" max="135" width="10.42578125" bestFit="1" customWidth="1"/>
    <col min="136" max="136" width="7.85546875" bestFit="1" customWidth="1"/>
    <col min="137" max="137" width="10.42578125" bestFit="1" customWidth="1"/>
    <col min="138" max="138" width="7.85546875" bestFit="1" customWidth="1"/>
    <col min="139" max="139" width="10.42578125" bestFit="1" customWidth="1"/>
    <col min="140" max="140" width="7.85546875" bestFit="1" customWidth="1"/>
    <col min="141" max="141" width="10.42578125" bestFit="1" customWidth="1"/>
    <col min="142" max="142" width="8.85546875" bestFit="1" customWidth="1"/>
    <col min="143" max="143" width="11.42578125" bestFit="1" customWidth="1"/>
    <col min="144" max="144" width="7.85546875" bestFit="1" customWidth="1"/>
    <col min="145" max="145" width="10.42578125" bestFit="1" customWidth="1"/>
    <col min="146" max="146" width="7.85546875" bestFit="1" customWidth="1"/>
    <col min="147" max="147" width="10.42578125" bestFit="1" customWidth="1"/>
    <col min="148" max="148" width="7.85546875" bestFit="1" customWidth="1"/>
    <col min="149" max="149" width="10.42578125" bestFit="1" customWidth="1"/>
    <col min="150" max="150" width="7.85546875" bestFit="1" customWidth="1"/>
    <col min="151" max="151" width="10.42578125" bestFit="1" customWidth="1"/>
    <col min="152" max="152" width="8.85546875" bestFit="1" customWidth="1"/>
    <col min="153" max="153" width="11.42578125" bestFit="1" customWidth="1"/>
    <col min="154" max="154" width="7.85546875" bestFit="1" customWidth="1"/>
    <col min="155" max="155" width="10.42578125" bestFit="1" customWidth="1"/>
    <col min="156" max="156" width="7.85546875" bestFit="1" customWidth="1"/>
    <col min="157" max="157" width="10.42578125" bestFit="1" customWidth="1"/>
    <col min="158" max="158" width="7.85546875" bestFit="1" customWidth="1"/>
    <col min="159" max="159" width="10.42578125" bestFit="1" customWidth="1"/>
    <col min="160" max="160" width="7.85546875" bestFit="1" customWidth="1"/>
    <col min="161" max="161" width="10.42578125" bestFit="1" customWidth="1"/>
    <col min="162" max="162" width="7.85546875" bestFit="1" customWidth="1"/>
    <col min="163" max="163" width="10.42578125" bestFit="1" customWidth="1"/>
    <col min="164" max="164" width="7.85546875" bestFit="1" customWidth="1"/>
    <col min="165" max="165" width="10.42578125" bestFit="1" customWidth="1"/>
    <col min="166" max="166" width="7.85546875" bestFit="1" customWidth="1"/>
    <col min="167" max="167" width="10.42578125" bestFit="1" customWidth="1"/>
    <col min="168" max="168" width="7.85546875" bestFit="1" customWidth="1"/>
    <col min="169" max="169" width="10.42578125" bestFit="1" customWidth="1"/>
    <col min="170" max="170" width="7.85546875" bestFit="1" customWidth="1"/>
    <col min="171" max="171" width="10.42578125" bestFit="1" customWidth="1"/>
    <col min="172" max="172" width="11.28515625" bestFit="1" customWidth="1"/>
    <col min="173" max="173" width="7.85546875" bestFit="1" customWidth="1"/>
    <col min="174" max="174" width="10.42578125" bestFit="1" customWidth="1"/>
    <col min="175" max="175" width="9.42578125" bestFit="1" customWidth="1"/>
    <col min="176" max="176" width="7.85546875" bestFit="1" customWidth="1"/>
    <col min="177" max="177" width="10.42578125" bestFit="1" customWidth="1"/>
    <col min="178" max="178" width="9.42578125" bestFit="1" customWidth="1"/>
    <col min="179" max="179" width="7.85546875" bestFit="1" customWidth="1"/>
    <col min="180" max="180" width="10.42578125" bestFit="1" customWidth="1"/>
    <col min="181" max="181" width="9.42578125" bestFit="1" customWidth="1"/>
    <col min="182" max="182" width="7.85546875" bestFit="1" customWidth="1"/>
    <col min="183" max="183" width="10.42578125" bestFit="1" customWidth="1"/>
    <col min="184" max="184" width="9.42578125" bestFit="1" customWidth="1"/>
    <col min="185" max="185" width="8.85546875" bestFit="1" customWidth="1"/>
    <col min="186" max="186" width="11.42578125" bestFit="1" customWidth="1"/>
    <col min="187" max="187" width="7.85546875" bestFit="1" customWidth="1"/>
    <col min="188" max="188" width="10.42578125" bestFit="1" customWidth="1"/>
    <col min="189" max="189" width="9.42578125" bestFit="1" customWidth="1"/>
    <col min="190" max="190" width="7.85546875" bestFit="1" customWidth="1"/>
    <col min="191" max="191" width="10.42578125" bestFit="1" customWidth="1"/>
    <col min="192" max="192" width="7.85546875" bestFit="1" customWidth="1"/>
    <col min="193" max="193" width="10.42578125" bestFit="1" customWidth="1"/>
    <col min="194" max="194" width="7.85546875" bestFit="1" customWidth="1"/>
    <col min="195" max="195" width="10.42578125" bestFit="1" customWidth="1"/>
    <col min="196" max="196" width="9.42578125" bestFit="1" customWidth="1"/>
    <col min="197" max="197" width="7.85546875" bestFit="1" customWidth="1"/>
    <col min="198" max="198" width="10.42578125" bestFit="1" customWidth="1"/>
    <col min="199" max="199" width="9.42578125" bestFit="1" customWidth="1"/>
    <col min="200" max="200" width="7.85546875" bestFit="1" customWidth="1"/>
    <col min="201" max="201" width="10.42578125" bestFit="1" customWidth="1"/>
    <col min="202" max="202" width="9.42578125" bestFit="1" customWidth="1"/>
    <col min="203" max="203" width="7.85546875" bestFit="1" customWidth="1"/>
    <col min="204" max="204" width="10.42578125" bestFit="1" customWidth="1"/>
    <col min="205" max="205" width="9.42578125" bestFit="1" customWidth="1"/>
    <col min="206" max="206" width="7.85546875" bestFit="1" customWidth="1"/>
    <col min="207" max="207" width="10.42578125" bestFit="1" customWidth="1"/>
    <col min="208" max="208" width="7.85546875" bestFit="1" customWidth="1"/>
    <col min="209" max="209" width="10.42578125" bestFit="1" customWidth="1"/>
    <col min="210" max="210" width="9.42578125" bestFit="1" customWidth="1"/>
    <col min="211" max="211" width="7.85546875" bestFit="1" customWidth="1"/>
    <col min="212" max="212" width="10.42578125" bestFit="1" customWidth="1"/>
    <col min="213" max="213" width="7.85546875" bestFit="1" customWidth="1"/>
    <col min="214" max="214" width="10.42578125" bestFit="1" customWidth="1"/>
    <col min="215" max="215" width="9.42578125" bestFit="1" customWidth="1"/>
    <col min="216" max="216" width="7.85546875" bestFit="1" customWidth="1"/>
    <col min="217" max="217" width="10.42578125" bestFit="1" customWidth="1"/>
    <col min="218" max="218" width="9.42578125" bestFit="1" customWidth="1"/>
    <col min="219" max="219" width="6.85546875" bestFit="1" customWidth="1"/>
    <col min="220" max="221" width="9.42578125" bestFit="1" customWidth="1"/>
    <col min="222" max="222" width="6.85546875" bestFit="1" customWidth="1"/>
    <col min="223" max="224" width="9.42578125" bestFit="1" customWidth="1"/>
    <col min="225" max="225" width="7.85546875" bestFit="1" customWidth="1"/>
    <col min="226" max="226" width="10.42578125" bestFit="1" customWidth="1"/>
    <col min="227" max="227" width="7.85546875" bestFit="1" customWidth="1"/>
    <col min="228" max="228" width="10.42578125" bestFit="1" customWidth="1"/>
    <col min="229" max="229" width="9.42578125" bestFit="1" customWidth="1"/>
    <col min="230" max="230" width="7.85546875" bestFit="1" customWidth="1"/>
    <col min="231" max="231" width="10.42578125" bestFit="1" customWidth="1"/>
    <col min="232" max="232" width="9.42578125" bestFit="1" customWidth="1"/>
    <col min="233" max="233" width="7.85546875" bestFit="1" customWidth="1"/>
    <col min="234" max="234" width="10.42578125" bestFit="1" customWidth="1"/>
    <col min="235" max="235" width="9.42578125" bestFit="1" customWidth="1"/>
    <col min="236" max="236" width="7.85546875" bestFit="1" customWidth="1"/>
    <col min="237" max="237" width="10.42578125" bestFit="1" customWidth="1"/>
    <col min="238" max="238" width="9.42578125" bestFit="1" customWidth="1"/>
    <col min="239" max="239" width="7.85546875" bestFit="1" customWidth="1"/>
    <col min="240" max="240" width="10.42578125" bestFit="1" customWidth="1"/>
    <col min="241" max="241" width="9.42578125" bestFit="1" customWidth="1"/>
    <col min="242" max="242" width="7.85546875" bestFit="1" customWidth="1"/>
    <col min="243" max="243" width="10.42578125" bestFit="1" customWidth="1"/>
    <col min="244" max="244" width="9.42578125" bestFit="1" customWidth="1"/>
    <col min="245" max="245" width="7.85546875" bestFit="1" customWidth="1"/>
    <col min="246" max="246" width="10.42578125" bestFit="1" customWidth="1"/>
    <col min="247" max="247" width="9.42578125" bestFit="1" customWidth="1"/>
    <col min="248" max="248" width="7.85546875" bestFit="1" customWidth="1"/>
    <col min="249" max="249" width="10.42578125" bestFit="1" customWidth="1"/>
    <col min="250" max="250" width="9.42578125" bestFit="1" customWidth="1"/>
    <col min="251" max="251" width="7.85546875" bestFit="1" customWidth="1"/>
    <col min="252" max="252" width="10.42578125" bestFit="1" customWidth="1"/>
    <col min="253" max="253" width="9.42578125" bestFit="1" customWidth="1"/>
    <col min="254" max="254" width="8.85546875" bestFit="1" customWidth="1"/>
    <col min="255" max="255" width="11.42578125" bestFit="1" customWidth="1"/>
    <col min="256" max="256" width="9.42578125" bestFit="1" customWidth="1"/>
    <col min="257" max="257" width="8.85546875" bestFit="1" customWidth="1"/>
    <col min="258" max="258" width="11.42578125" bestFit="1" customWidth="1"/>
    <col min="259" max="259" width="9.42578125" bestFit="1" customWidth="1"/>
    <col min="260" max="260" width="7.85546875" bestFit="1" customWidth="1"/>
    <col min="261" max="261" width="10.42578125" bestFit="1" customWidth="1"/>
    <col min="262" max="262" width="9.42578125" bestFit="1" customWidth="1"/>
    <col min="263" max="263" width="7.85546875" bestFit="1" customWidth="1"/>
    <col min="264" max="264" width="10.42578125" bestFit="1" customWidth="1"/>
    <col min="265" max="265" width="9.42578125" bestFit="1" customWidth="1"/>
    <col min="266" max="266" width="11.28515625" bestFit="1" customWidth="1"/>
  </cols>
  <sheetData>
    <row r="1" spans="1:3" x14ac:dyDescent="0.25">
      <c r="A1" s="11" t="s">
        <v>8335</v>
      </c>
      <c r="B1" t="s">
        <v>8376</v>
      </c>
    </row>
    <row r="2" spans="1:3" x14ac:dyDescent="0.25">
      <c r="A2" s="22" t="s">
        <v>2382</v>
      </c>
      <c r="B2" s="8">
        <v>391</v>
      </c>
    </row>
    <row r="3" spans="1:3" x14ac:dyDescent="0.25">
      <c r="A3" s="23" t="s">
        <v>8351</v>
      </c>
      <c r="B3" s="8">
        <v>307</v>
      </c>
    </row>
    <row r="4" spans="1:3" x14ac:dyDescent="0.25">
      <c r="A4" s="23" t="s">
        <v>4721</v>
      </c>
      <c r="B4" s="8">
        <v>84</v>
      </c>
    </row>
    <row r="7" spans="1:3" x14ac:dyDescent="0.25">
      <c r="A7" s="11" t="s">
        <v>8354</v>
      </c>
      <c r="B7" s="54" t="s">
        <v>8352</v>
      </c>
      <c r="C7" s="54" t="s">
        <v>8353</v>
      </c>
    </row>
    <row r="8" spans="1:3" x14ac:dyDescent="0.25">
      <c r="A8" s="22" t="s">
        <v>8355</v>
      </c>
      <c r="B8" s="8">
        <v>1417</v>
      </c>
      <c r="C8" s="8">
        <v>6.6704427202190848</v>
      </c>
    </row>
    <row r="9" spans="1:3" x14ac:dyDescent="0.25">
      <c r="A9" s="22" t="s">
        <v>8356</v>
      </c>
      <c r="B9" s="8">
        <v>162</v>
      </c>
      <c r="C9" s="8">
        <v>5.1876388888888894</v>
      </c>
    </row>
    <row r="21" spans="1:2" x14ac:dyDescent="0.25">
      <c r="A21" s="11" t="s">
        <v>8331</v>
      </c>
      <c r="B21" t="s">
        <v>8364</v>
      </c>
    </row>
    <row r="22" spans="1:2" x14ac:dyDescent="0.25">
      <c r="A22" s="22" t="s">
        <v>8361</v>
      </c>
      <c r="B22" s="24">
        <v>12638305.169999994</v>
      </c>
    </row>
    <row r="23" spans="1:2" x14ac:dyDescent="0.25">
      <c r="A23" s="23" t="s">
        <v>8357</v>
      </c>
      <c r="B23" s="24">
        <v>1730218.1900000009</v>
      </c>
    </row>
    <row r="24" spans="1:2" x14ac:dyDescent="0.25">
      <c r="A24" s="23" t="s">
        <v>8358</v>
      </c>
      <c r="B24" s="24">
        <v>8184059.059999994</v>
      </c>
    </row>
    <row r="25" spans="1:2" x14ac:dyDescent="0.25">
      <c r="A25" s="23" t="s">
        <v>8359</v>
      </c>
      <c r="B25" s="24">
        <v>2240235.1999999997</v>
      </c>
    </row>
    <row r="26" spans="1:2" x14ac:dyDescent="0.25">
      <c r="A26" s="23" t="s">
        <v>8360</v>
      </c>
      <c r="B26" s="24">
        <v>483792.72000000003</v>
      </c>
    </row>
    <row r="27" spans="1:2" x14ac:dyDescent="0.25">
      <c r="A27" s="22" t="s">
        <v>8362</v>
      </c>
      <c r="B27" s="24">
        <v>13239341.66</v>
      </c>
    </row>
    <row r="28" spans="1:2" x14ac:dyDescent="0.25">
      <c r="A28" s="23" t="s">
        <v>8357</v>
      </c>
      <c r="B28" s="24">
        <v>1714717.24</v>
      </c>
    </row>
    <row r="29" spans="1:2" x14ac:dyDescent="0.25">
      <c r="A29" s="23" t="s">
        <v>8358</v>
      </c>
      <c r="B29" s="24">
        <v>8520712.9299999997</v>
      </c>
    </row>
    <row r="30" spans="1:2" x14ac:dyDescent="0.25">
      <c r="A30" s="23" t="s">
        <v>8359</v>
      </c>
      <c r="B30" s="24">
        <v>2437209.0299999993</v>
      </c>
    </row>
    <row r="31" spans="1:2" x14ac:dyDescent="0.25">
      <c r="A31" s="23" t="s">
        <v>8360</v>
      </c>
      <c r="B31" s="24">
        <v>566702.46000000008</v>
      </c>
    </row>
    <row r="32" spans="1:2" x14ac:dyDescent="0.25">
      <c r="A32" s="22" t="s">
        <v>8363</v>
      </c>
      <c r="B32" s="24">
        <v>5714711.7799999984</v>
      </c>
    </row>
    <row r="33" spans="1:2" x14ac:dyDescent="0.25">
      <c r="A33" s="23" t="s">
        <v>8357</v>
      </c>
      <c r="B33" s="24">
        <v>860354.70999999961</v>
      </c>
    </row>
    <row r="34" spans="1:2" x14ac:dyDescent="0.25">
      <c r="A34" s="23" t="s">
        <v>8358</v>
      </c>
      <c r="B34" s="24">
        <v>3638874.8299999987</v>
      </c>
    </row>
    <row r="35" spans="1:2" x14ac:dyDescent="0.25">
      <c r="A35" s="23" t="s">
        <v>8359</v>
      </c>
      <c r="B35" s="24">
        <v>1051697.54</v>
      </c>
    </row>
    <row r="36" spans="1:2" x14ac:dyDescent="0.25">
      <c r="A36" s="23" t="s">
        <v>8360</v>
      </c>
      <c r="B36" s="24">
        <v>163784.70000000001</v>
      </c>
    </row>
    <row r="41" spans="1:2" x14ac:dyDescent="0.25">
      <c r="A41" s="11" t="s">
        <v>4722</v>
      </c>
      <c r="B41" t="s">
        <v>8365</v>
      </c>
    </row>
    <row r="42" spans="1:2" x14ac:dyDescent="0.25">
      <c r="A42" s="22" t="s">
        <v>16</v>
      </c>
      <c r="B42" s="25">
        <v>30129.198585526312</v>
      </c>
    </row>
    <row r="43" spans="1:2" x14ac:dyDescent="0.25">
      <c r="A43" s="23" t="s">
        <v>42</v>
      </c>
      <c r="B43" s="25">
        <v>33081.373793103427</v>
      </c>
    </row>
    <row r="44" spans="1:2" x14ac:dyDescent="0.25">
      <c r="A44" s="23" t="s">
        <v>23</v>
      </c>
      <c r="B44" s="25">
        <v>26111.457936507926</v>
      </c>
    </row>
    <row r="45" spans="1:2" x14ac:dyDescent="0.25">
      <c r="A45" s="23" t="s">
        <v>13</v>
      </c>
      <c r="B45" s="25">
        <v>31328.102238805965</v>
      </c>
    </row>
    <row r="46" spans="1:2" x14ac:dyDescent="0.25">
      <c r="A46" s="23" t="s">
        <v>276</v>
      </c>
      <c r="B46" s="25">
        <v>13891.86</v>
      </c>
    </row>
    <row r="47" spans="1:2" x14ac:dyDescent="0.25">
      <c r="A47" s="23" t="s">
        <v>164</v>
      </c>
      <c r="B47" s="25">
        <v>21523.52</v>
      </c>
    </row>
    <row r="48" spans="1:2" x14ac:dyDescent="0.25">
      <c r="A48" s="23" t="s">
        <v>168</v>
      </c>
      <c r="B48" s="25">
        <v>39868.616250000006</v>
      </c>
    </row>
    <row r="49" spans="1:2" x14ac:dyDescent="0.25">
      <c r="A49" s="23" t="s">
        <v>356</v>
      </c>
      <c r="B49" s="25">
        <v>34070.595714285715</v>
      </c>
    </row>
    <row r="50" spans="1:2" x14ac:dyDescent="0.25">
      <c r="A50" s="23" t="s">
        <v>170</v>
      </c>
      <c r="B50" s="25">
        <v>33475.82</v>
      </c>
    </row>
    <row r="51" spans="1:2" x14ac:dyDescent="0.25">
      <c r="A51" s="23" t="s">
        <v>166</v>
      </c>
      <c r="B51" s="25">
        <v>27621.609999999997</v>
      </c>
    </row>
    <row r="52" spans="1:2" x14ac:dyDescent="0.25">
      <c r="A52" s="23" t="s">
        <v>249</v>
      </c>
      <c r="B52" s="25">
        <v>18261.7575</v>
      </c>
    </row>
    <row r="53" spans="1:2" x14ac:dyDescent="0.25">
      <c r="A53" s="23" t="s">
        <v>247</v>
      </c>
      <c r="B53" s="25">
        <v>32732.187142857143</v>
      </c>
    </row>
    <row r="54" spans="1:2" x14ac:dyDescent="0.25">
      <c r="A54" s="23" t="s">
        <v>535</v>
      </c>
      <c r="B54" s="25">
        <v>18709.798000000003</v>
      </c>
    </row>
    <row r="55" spans="1:2" x14ac:dyDescent="0.25">
      <c r="A55" s="23" t="s">
        <v>8366</v>
      </c>
      <c r="B55" s="25">
        <v>20996.530000000002</v>
      </c>
    </row>
    <row r="56" spans="1:2" x14ac:dyDescent="0.25">
      <c r="A56" s="22" t="s">
        <v>11</v>
      </c>
      <c r="B56" s="25">
        <v>11865.268766816152</v>
      </c>
    </row>
    <row r="57" spans="1:2" x14ac:dyDescent="0.25">
      <c r="A57" s="23" t="s">
        <v>42</v>
      </c>
      <c r="B57" s="25">
        <v>18997.280691823889</v>
      </c>
    </row>
    <row r="58" spans="1:2" x14ac:dyDescent="0.25">
      <c r="A58" s="23" t="s">
        <v>23</v>
      </c>
      <c r="B58" s="25">
        <v>10334.27932153393</v>
      </c>
    </row>
    <row r="59" spans="1:2" x14ac:dyDescent="0.25">
      <c r="A59" s="23" t="s">
        <v>13</v>
      </c>
      <c r="B59" s="25">
        <v>8439.2844000000059</v>
      </c>
    </row>
    <row r="60" spans="1:2" x14ac:dyDescent="0.25">
      <c r="A60" s="23" t="s">
        <v>276</v>
      </c>
      <c r="B60" s="25">
        <v>2395.17</v>
      </c>
    </row>
    <row r="61" spans="1:2" x14ac:dyDescent="0.25">
      <c r="A61" s="23" t="s">
        <v>164</v>
      </c>
      <c r="B61" s="25">
        <v>15675.543333333329</v>
      </c>
    </row>
    <row r="62" spans="1:2" x14ac:dyDescent="0.25">
      <c r="A62" s="23" t="s">
        <v>168</v>
      </c>
      <c r="B62" s="25">
        <v>16075.963333333331</v>
      </c>
    </row>
    <row r="63" spans="1:2" x14ac:dyDescent="0.25">
      <c r="A63" s="23" t="s">
        <v>356</v>
      </c>
      <c r="B63" s="25">
        <v>11365.621874999999</v>
      </c>
    </row>
    <row r="64" spans="1:2" x14ac:dyDescent="0.25">
      <c r="A64" s="23" t="s">
        <v>170</v>
      </c>
      <c r="B64" s="25">
        <v>10139.553333333331</v>
      </c>
    </row>
    <row r="65" spans="1:2" x14ac:dyDescent="0.25">
      <c r="A65" s="23" t="s">
        <v>166</v>
      </c>
      <c r="B65" s="25">
        <v>8116.72</v>
      </c>
    </row>
    <row r="66" spans="1:2" x14ac:dyDescent="0.25">
      <c r="A66" s="23" t="s">
        <v>516</v>
      </c>
      <c r="B66" s="25">
        <v>6760.543333333334</v>
      </c>
    </row>
    <row r="67" spans="1:2" x14ac:dyDescent="0.25">
      <c r="A67" s="23" t="s">
        <v>300</v>
      </c>
      <c r="B67" s="25">
        <v>7668.1787234042558</v>
      </c>
    </row>
    <row r="68" spans="1:2" x14ac:dyDescent="0.25">
      <c r="A68" s="23" t="s">
        <v>632</v>
      </c>
      <c r="B68" s="25">
        <v>10102.026666666667</v>
      </c>
    </row>
    <row r="69" spans="1:2" x14ac:dyDescent="0.25">
      <c r="A69" s="23" t="s">
        <v>249</v>
      </c>
      <c r="B69" s="25">
        <v>13457.094583333337</v>
      </c>
    </row>
    <row r="70" spans="1:2" x14ac:dyDescent="0.25">
      <c r="A70" s="23" t="s">
        <v>247</v>
      </c>
      <c r="B70" s="25">
        <v>10174.345999999996</v>
      </c>
    </row>
    <row r="71" spans="1:2" x14ac:dyDescent="0.25">
      <c r="A71" s="23" t="s">
        <v>200</v>
      </c>
      <c r="B71" s="25">
        <v>6886.0368421052626</v>
      </c>
    </row>
    <row r="72" spans="1:2" x14ac:dyDescent="0.25">
      <c r="A72" s="23" t="s">
        <v>535</v>
      </c>
      <c r="B72" s="25">
        <v>11919.607857142853</v>
      </c>
    </row>
    <row r="73" spans="1:2" x14ac:dyDescent="0.25">
      <c r="A73" s="22" t="s">
        <v>12</v>
      </c>
      <c r="B73" s="25">
        <v>9462.2693073593018</v>
      </c>
    </row>
    <row r="74" spans="1:2" x14ac:dyDescent="0.25">
      <c r="A74" s="23" t="s">
        <v>42</v>
      </c>
      <c r="B74" s="25">
        <v>9250.3617857142908</v>
      </c>
    </row>
    <row r="75" spans="1:2" x14ac:dyDescent="0.25">
      <c r="A75" s="23" t="s">
        <v>23</v>
      </c>
      <c r="B75" s="25">
        <v>10179.941965317917</v>
      </c>
    </row>
    <row r="76" spans="1:2" x14ac:dyDescent="0.25">
      <c r="A76" s="23" t="s">
        <v>13</v>
      </c>
      <c r="B76" s="25">
        <v>6890.7568235294129</v>
      </c>
    </row>
    <row r="77" spans="1:2" x14ac:dyDescent="0.25">
      <c r="A77" s="23" t="s">
        <v>276</v>
      </c>
      <c r="B77" s="25">
        <v>16950.485000000001</v>
      </c>
    </row>
    <row r="78" spans="1:2" x14ac:dyDescent="0.25">
      <c r="A78" s="23" t="s">
        <v>164</v>
      </c>
      <c r="B78" s="25">
        <v>7570.7550000000001</v>
      </c>
    </row>
    <row r="79" spans="1:2" x14ac:dyDescent="0.25">
      <c r="A79" s="23" t="s">
        <v>168</v>
      </c>
      <c r="B79" s="25">
        <v>8133.0084090909113</v>
      </c>
    </row>
    <row r="80" spans="1:2" x14ac:dyDescent="0.25">
      <c r="A80" s="23" t="s">
        <v>356</v>
      </c>
      <c r="B80" s="25">
        <v>8667.3661538461529</v>
      </c>
    </row>
    <row r="81" spans="1:3" x14ac:dyDescent="0.25">
      <c r="A81" s="23" t="s">
        <v>170</v>
      </c>
      <c r="B81" s="25">
        <v>12570.970000000001</v>
      </c>
    </row>
    <row r="82" spans="1:3" x14ac:dyDescent="0.25">
      <c r="A82" s="23" t="s">
        <v>166</v>
      </c>
      <c r="B82" s="25">
        <v>12706.975999999999</v>
      </c>
    </row>
    <row r="83" spans="1:3" x14ac:dyDescent="0.25">
      <c r="A83" s="23" t="s">
        <v>516</v>
      </c>
      <c r="B83" s="25">
        <v>11716.453333333333</v>
      </c>
    </row>
    <row r="84" spans="1:3" x14ac:dyDescent="0.25">
      <c r="A84" s="23" t="s">
        <v>300</v>
      </c>
      <c r="B84" s="25">
        <v>11518.785652173914</v>
      </c>
    </row>
    <row r="85" spans="1:3" x14ac:dyDescent="0.25">
      <c r="A85" s="23" t="s">
        <v>632</v>
      </c>
      <c r="B85" s="25">
        <v>11637.812000000002</v>
      </c>
    </row>
    <row r="86" spans="1:3" x14ac:dyDescent="0.25">
      <c r="A86" s="23" t="s">
        <v>249</v>
      </c>
      <c r="B86" s="25">
        <v>12785.637000000001</v>
      </c>
    </row>
    <row r="87" spans="1:3" x14ac:dyDescent="0.25">
      <c r="A87" s="23" t="s">
        <v>247</v>
      </c>
      <c r="B87" s="25">
        <v>13360.978888888887</v>
      </c>
    </row>
    <row r="88" spans="1:3" x14ac:dyDescent="0.25">
      <c r="A88" s="23" t="s">
        <v>200</v>
      </c>
      <c r="B88" s="25">
        <v>10510.31380952381</v>
      </c>
    </row>
    <row r="89" spans="1:3" x14ac:dyDescent="0.25">
      <c r="A89" s="23" t="s">
        <v>535</v>
      </c>
      <c r="B89" s="25">
        <v>12296.779729729731</v>
      </c>
    </row>
    <row r="90" spans="1:3" x14ac:dyDescent="0.25">
      <c r="A90" s="22" t="s">
        <v>8350</v>
      </c>
      <c r="B90" s="25">
        <v>13529.918034261254</v>
      </c>
    </row>
    <row r="93" spans="1:3" x14ac:dyDescent="0.25">
      <c r="A93" s="11" t="s">
        <v>8333</v>
      </c>
      <c r="B93" s="54" t="s">
        <v>8375</v>
      </c>
      <c r="C93" s="54" t="s">
        <v>8353</v>
      </c>
    </row>
    <row r="94" spans="1:3" x14ac:dyDescent="0.25">
      <c r="A94" s="53">
        <v>18</v>
      </c>
      <c r="B94" s="26">
        <v>31.26037234042553</v>
      </c>
      <c r="C94" s="26">
        <v>5.1409574468085095</v>
      </c>
    </row>
    <row r="95" spans="1:3" x14ac:dyDescent="0.25">
      <c r="A95" s="53">
        <v>19</v>
      </c>
      <c r="B95" s="26">
        <v>29.654186046511636</v>
      </c>
      <c r="C95" s="26">
        <v>5.1781395348837203</v>
      </c>
    </row>
    <row r="96" spans="1:3" x14ac:dyDescent="0.25">
      <c r="A96" s="53">
        <v>20</v>
      </c>
      <c r="B96" s="26">
        <v>28.018275862068961</v>
      </c>
      <c r="C96" s="26">
        <v>9.3244827586206878</v>
      </c>
    </row>
    <row r="97" spans="1:3" x14ac:dyDescent="0.25">
      <c r="A97" s="53">
        <v>21</v>
      </c>
      <c r="B97" s="26">
        <v>29.273720930232553</v>
      </c>
      <c r="C97" s="26">
        <v>5.1174418604651155</v>
      </c>
    </row>
    <row r="98" spans="1:3" x14ac:dyDescent="0.25">
      <c r="A98" s="53">
        <v>22</v>
      </c>
      <c r="B98" s="26">
        <v>32.581826923076918</v>
      </c>
      <c r="C98" s="26">
        <v>5.2767307692307703</v>
      </c>
    </row>
    <row r="99" spans="1:3" x14ac:dyDescent="0.25">
      <c r="A99" s="53">
        <v>23</v>
      </c>
      <c r="B99" s="26">
        <v>30.829300000000003</v>
      </c>
      <c r="C99" s="26">
        <v>5.1892000000000005</v>
      </c>
    </row>
    <row r="100" spans="1:3" x14ac:dyDescent="0.25">
      <c r="A100" s="53">
        <v>24</v>
      </c>
      <c r="B100" s="26">
        <v>29.017500000000002</v>
      </c>
      <c r="C100" s="26">
        <v>5.1626086956521737</v>
      </c>
    </row>
    <row r="101" spans="1:3" x14ac:dyDescent="0.25">
      <c r="A101" s="53">
        <v>25</v>
      </c>
      <c r="B101" s="26">
        <v>30.344210526315791</v>
      </c>
      <c r="C101" s="26">
        <v>5.2589473684210528</v>
      </c>
    </row>
    <row r="102" spans="1:3" x14ac:dyDescent="0.25">
      <c r="A102" s="53">
        <v>26</v>
      </c>
      <c r="B102" s="26">
        <v>30.441363636363644</v>
      </c>
      <c r="C102" s="26">
        <v>5.1029545454545451</v>
      </c>
    </row>
    <row r="103" spans="1:3" x14ac:dyDescent="0.25">
      <c r="A103" s="53">
        <v>27</v>
      </c>
      <c r="B103" s="26">
        <v>30.316274509803915</v>
      </c>
      <c r="C103" s="26">
        <v>4.9407843137254908</v>
      </c>
    </row>
    <row r="104" spans="1:3" x14ac:dyDescent="0.25">
      <c r="A104" s="53">
        <v>28</v>
      </c>
      <c r="B104" s="26">
        <v>31.029285714285717</v>
      </c>
      <c r="C104" s="26">
        <v>5.2207142857142861</v>
      </c>
    </row>
    <row r="105" spans="1:3" x14ac:dyDescent="0.25">
      <c r="A105" s="53">
        <v>29</v>
      </c>
      <c r="B105" s="26">
        <v>30.763301886792448</v>
      </c>
      <c r="C105" s="26">
        <v>5.2043396226415126</v>
      </c>
    </row>
    <row r="106" spans="1:3" x14ac:dyDescent="0.25">
      <c r="A106" s="53">
        <v>30</v>
      </c>
      <c r="B106" s="26">
        <v>33.517767857142864</v>
      </c>
      <c r="C106" s="26">
        <v>5.1835714285714278</v>
      </c>
    </row>
    <row r="107" spans="1:3" x14ac:dyDescent="0.25">
      <c r="A107" s="53">
        <v>31</v>
      </c>
      <c r="B107" s="26">
        <v>31.107065217391309</v>
      </c>
      <c r="C107" s="26">
        <v>5.3330434782608718</v>
      </c>
    </row>
    <row r="108" spans="1:3" x14ac:dyDescent="0.25">
      <c r="A108" s="53">
        <v>32</v>
      </c>
      <c r="B108" s="26">
        <v>33.246399999999994</v>
      </c>
      <c r="C108" s="26">
        <v>5.1798000000000002</v>
      </c>
    </row>
    <row r="109" spans="1:3" x14ac:dyDescent="0.25">
      <c r="A109" s="53">
        <v>33</v>
      </c>
      <c r="B109" s="26">
        <v>31.452444444444442</v>
      </c>
      <c r="C109" s="26">
        <v>5.0353333333333339</v>
      </c>
    </row>
    <row r="110" spans="1:3" x14ac:dyDescent="0.25">
      <c r="A110" s="53">
        <v>34</v>
      </c>
      <c r="B110" s="26">
        <v>31.034344262295082</v>
      </c>
      <c r="C110" s="26">
        <v>5.3554098360655757</v>
      </c>
    </row>
    <row r="111" spans="1:3" x14ac:dyDescent="0.25">
      <c r="A111" s="53">
        <v>35</v>
      </c>
      <c r="B111" s="26">
        <v>30.47025</v>
      </c>
      <c r="C111" s="26">
        <v>5.1452500000000008</v>
      </c>
    </row>
    <row r="112" spans="1:3" x14ac:dyDescent="0.25">
      <c r="A112" s="53">
        <v>36</v>
      </c>
      <c r="B112" s="26">
        <v>29.481666666666666</v>
      </c>
      <c r="C112" s="26">
        <v>9.0571428571428587</v>
      </c>
    </row>
    <row r="113" spans="1:3" x14ac:dyDescent="0.25">
      <c r="A113" s="53">
        <v>37</v>
      </c>
      <c r="B113" s="26">
        <v>30.131538461538465</v>
      </c>
      <c r="C113" s="26">
        <v>5.2648076923076932</v>
      </c>
    </row>
    <row r="114" spans="1:3" x14ac:dyDescent="0.25">
      <c r="A114" s="53">
        <v>38</v>
      </c>
      <c r="B114" s="26">
        <v>28.330568181818183</v>
      </c>
      <c r="C114" s="26">
        <v>5.2577272727272737</v>
      </c>
    </row>
    <row r="115" spans="1:3" x14ac:dyDescent="0.25">
      <c r="A115" s="53">
        <v>39</v>
      </c>
      <c r="B115" s="26">
        <v>30.116999999999997</v>
      </c>
      <c r="C115" s="26">
        <v>5.4913333333333316</v>
      </c>
    </row>
    <row r="116" spans="1:3" x14ac:dyDescent="0.25">
      <c r="A116" s="53">
        <v>40</v>
      </c>
      <c r="B116" s="26">
        <v>31.188796296296303</v>
      </c>
      <c r="C116" s="26">
        <v>5.1522222222222203</v>
      </c>
    </row>
    <row r="117" spans="1:3" x14ac:dyDescent="0.25">
      <c r="A117" s="53">
        <v>41</v>
      </c>
      <c r="B117" s="26">
        <v>30.043749999999996</v>
      </c>
      <c r="C117" s="26">
        <v>9.3903846153846171</v>
      </c>
    </row>
    <row r="118" spans="1:3" x14ac:dyDescent="0.25">
      <c r="A118" s="53">
        <v>42</v>
      </c>
      <c r="B118" s="26">
        <v>30.411702127659566</v>
      </c>
      <c r="C118" s="26">
        <v>5.2017021276595727</v>
      </c>
    </row>
    <row r="119" spans="1:3" x14ac:dyDescent="0.25">
      <c r="A119" s="53">
        <v>43</v>
      </c>
      <c r="B119" s="26">
        <v>32.304999999999986</v>
      </c>
      <c r="C119" s="26">
        <v>5.2441999999999993</v>
      </c>
    </row>
    <row r="120" spans="1:3" x14ac:dyDescent="0.25">
      <c r="A120" s="53">
        <v>44</v>
      </c>
      <c r="B120" s="26">
        <v>30.244999999999997</v>
      </c>
      <c r="C120" s="26">
        <v>9.2566666666666677</v>
      </c>
    </row>
    <row r="121" spans="1:3" x14ac:dyDescent="0.25">
      <c r="A121" s="53">
        <v>45</v>
      </c>
      <c r="B121" s="26">
        <v>30.940465116279061</v>
      </c>
      <c r="C121" s="26">
        <v>5.5520930232558126</v>
      </c>
    </row>
    <row r="122" spans="1:3" x14ac:dyDescent="0.25">
      <c r="A122" s="53">
        <v>46</v>
      </c>
      <c r="B122" s="26">
        <v>30.956754385964906</v>
      </c>
      <c r="C122" s="26">
        <v>5.3657894736842096</v>
      </c>
    </row>
    <row r="123" spans="1:3" x14ac:dyDescent="0.25">
      <c r="A123" s="53">
        <v>47</v>
      </c>
      <c r="B123" s="26">
        <v>32.274901960784312</v>
      </c>
      <c r="C123" s="26">
        <v>9.0052941176470593</v>
      </c>
    </row>
    <row r="124" spans="1:3" x14ac:dyDescent="0.25">
      <c r="A124" s="53">
        <v>48</v>
      </c>
      <c r="B124" s="26">
        <v>32.017241379310356</v>
      </c>
      <c r="C124" s="26">
        <v>9.5634482758620702</v>
      </c>
    </row>
    <row r="125" spans="1:3" x14ac:dyDescent="0.25">
      <c r="A125" s="53">
        <v>49</v>
      </c>
      <c r="B125" s="26">
        <v>29.947959183673461</v>
      </c>
      <c r="C125" s="26">
        <v>9.5440816326530609</v>
      </c>
    </row>
    <row r="126" spans="1:3" x14ac:dyDescent="0.25">
      <c r="A126" s="53">
        <v>50</v>
      </c>
      <c r="B126" s="26">
        <v>30.550775862068956</v>
      </c>
      <c r="C126" s="26">
        <v>5.2236206896551725</v>
      </c>
    </row>
    <row r="127" spans="1:3" x14ac:dyDescent="0.25">
      <c r="A127" s="53">
        <v>51</v>
      </c>
      <c r="B127" s="26">
        <v>31.368303571428573</v>
      </c>
      <c r="C127" s="26">
        <v>8.9482142857142826</v>
      </c>
    </row>
    <row r="128" spans="1:3" x14ac:dyDescent="0.25">
      <c r="A128" s="53">
        <v>52</v>
      </c>
      <c r="B128" s="26">
        <v>31.402155172413803</v>
      </c>
      <c r="C128" s="26">
        <v>9.06689655172414</v>
      </c>
    </row>
    <row r="129" spans="1:3" x14ac:dyDescent="0.25">
      <c r="A129" s="53">
        <v>53</v>
      </c>
      <c r="B129" s="26">
        <v>30.202735849056602</v>
      </c>
      <c r="C129" s="26">
        <v>5.1579245283018871</v>
      </c>
    </row>
    <row r="130" spans="1:3" x14ac:dyDescent="0.25">
      <c r="A130" s="53">
        <v>54</v>
      </c>
      <c r="B130" s="26">
        <v>31.042244897959193</v>
      </c>
      <c r="C130" s="26">
        <v>9.155510204081633</v>
      </c>
    </row>
    <row r="131" spans="1:3" x14ac:dyDescent="0.25">
      <c r="A131" s="53">
        <v>55</v>
      </c>
      <c r="B131" s="26">
        <v>33.014888888888883</v>
      </c>
      <c r="C131" s="26">
        <v>9.5128888888888898</v>
      </c>
    </row>
    <row r="132" spans="1:3" x14ac:dyDescent="0.25">
      <c r="A132" s="53">
        <v>56</v>
      </c>
      <c r="B132" s="26">
        <v>33.436770833333327</v>
      </c>
      <c r="C132" s="26">
        <v>5.0845833333333355</v>
      </c>
    </row>
    <row r="133" spans="1:3" x14ac:dyDescent="0.25">
      <c r="A133" s="53">
        <v>57</v>
      </c>
      <c r="B133" s="26">
        <v>29.915699999999994</v>
      </c>
      <c r="C133" s="26">
        <v>9.4260000000000019</v>
      </c>
    </row>
    <row r="134" spans="1:3" x14ac:dyDescent="0.25">
      <c r="A134" s="53">
        <v>58</v>
      </c>
      <c r="B134" s="26">
        <v>31.701279069767438</v>
      </c>
      <c r="C134" s="26">
        <v>5.3502325581395347</v>
      </c>
    </row>
    <row r="135" spans="1:3" x14ac:dyDescent="0.25">
      <c r="A135" s="53">
        <v>59</v>
      </c>
      <c r="B135" s="26">
        <v>32.402755102040821</v>
      </c>
      <c r="C135" s="26">
        <v>9.0087755102040834</v>
      </c>
    </row>
    <row r="136" spans="1:3" x14ac:dyDescent="0.25">
      <c r="A136" s="53">
        <v>60</v>
      </c>
      <c r="B136" s="26">
        <v>31.349230769230772</v>
      </c>
      <c r="C136" s="26">
        <v>9.3065384615384641</v>
      </c>
    </row>
    <row r="137" spans="1:3" x14ac:dyDescent="0.25">
      <c r="A137" s="53">
        <v>61</v>
      </c>
      <c r="B137" s="26">
        <v>32.548260869565226</v>
      </c>
      <c r="C137" s="26">
        <v>8.7708695652173905</v>
      </c>
    </row>
    <row r="138" spans="1:3" x14ac:dyDescent="0.25">
      <c r="A138" s="53">
        <v>62</v>
      </c>
      <c r="B138" s="26">
        <v>32.31431818181818</v>
      </c>
      <c r="C138" s="26">
        <v>9.6813636363636366</v>
      </c>
    </row>
    <row r="139" spans="1:3" x14ac:dyDescent="0.25">
      <c r="A139" s="53">
        <v>63</v>
      </c>
      <c r="B139" s="26">
        <v>31.893260869565211</v>
      </c>
      <c r="C139" s="26">
        <v>5.5043478260869572</v>
      </c>
    </row>
    <row r="140" spans="1:3" x14ac:dyDescent="0.25">
      <c r="A140" s="53">
        <v>64</v>
      </c>
      <c r="B140" s="26">
        <v>33.284090909090907</v>
      </c>
      <c r="C140" s="26">
        <v>8.9522727272727298</v>
      </c>
    </row>
    <row r="141" spans="1:3" x14ac:dyDescent="0.25">
      <c r="A141" s="53">
        <v>65</v>
      </c>
      <c r="B141" s="26">
        <v>26.885000000000002</v>
      </c>
      <c r="C141" s="26">
        <v>9.86</v>
      </c>
    </row>
    <row r="142" spans="1:3" x14ac:dyDescent="0.25">
      <c r="A142" s="22" t="s">
        <v>8350</v>
      </c>
      <c r="B142" s="8">
        <v>30.972648822269875</v>
      </c>
      <c r="C142" s="8">
        <v>6.578997858672377</v>
      </c>
    </row>
    <row r="144" spans="1:3" x14ac:dyDescent="0.25">
      <c r="A144" s="11" t="s">
        <v>8333</v>
      </c>
      <c r="B144" t="s">
        <v>8365</v>
      </c>
    </row>
    <row r="145" spans="1:2" x14ac:dyDescent="0.25">
      <c r="A145" s="22">
        <v>18</v>
      </c>
      <c r="B145" s="66">
        <v>6611.3115957446753</v>
      </c>
    </row>
    <row r="146" spans="1:2" x14ac:dyDescent="0.25">
      <c r="A146" s="22">
        <v>19</v>
      </c>
      <c r="B146" s="66">
        <v>9677.186860465119</v>
      </c>
    </row>
    <row r="147" spans="1:2" x14ac:dyDescent="0.25">
      <c r="A147" s="22">
        <v>20</v>
      </c>
      <c r="B147" s="66">
        <v>7411.4482758620688</v>
      </c>
    </row>
    <row r="148" spans="1:2" x14ac:dyDescent="0.25">
      <c r="A148" s="22">
        <v>21</v>
      </c>
      <c r="B148" s="66">
        <v>5214.5293023255808</v>
      </c>
    </row>
    <row r="149" spans="1:2" x14ac:dyDescent="0.25">
      <c r="A149" s="22">
        <v>22</v>
      </c>
      <c r="B149" s="66">
        <v>9806.2325000000019</v>
      </c>
    </row>
    <row r="150" spans="1:2" x14ac:dyDescent="0.25">
      <c r="A150" s="22">
        <v>23</v>
      </c>
      <c r="B150" s="66">
        <v>11092.933599999997</v>
      </c>
    </row>
    <row r="151" spans="1:2" x14ac:dyDescent="0.25">
      <c r="A151" s="22">
        <v>24</v>
      </c>
      <c r="B151" s="66">
        <v>9765.5713043478245</v>
      </c>
    </row>
    <row r="152" spans="1:2" x14ac:dyDescent="0.25">
      <c r="A152" s="22">
        <v>25</v>
      </c>
      <c r="B152" s="66">
        <v>9184.8870175438587</v>
      </c>
    </row>
    <row r="153" spans="1:2" x14ac:dyDescent="0.25">
      <c r="A153" s="22">
        <v>26</v>
      </c>
      <c r="B153" s="66">
        <v>5920.5868181818187</v>
      </c>
    </row>
    <row r="154" spans="1:2" x14ac:dyDescent="0.25">
      <c r="A154" s="22">
        <v>27</v>
      </c>
      <c r="B154" s="66">
        <v>11846.241764705885</v>
      </c>
    </row>
    <row r="155" spans="1:2" x14ac:dyDescent="0.25">
      <c r="A155" s="22">
        <v>28</v>
      </c>
      <c r="B155" s="66">
        <v>9219.8155357142859</v>
      </c>
    </row>
    <row r="156" spans="1:2" x14ac:dyDescent="0.25">
      <c r="A156" s="22">
        <v>29</v>
      </c>
      <c r="B156" s="66">
        <v>9914.8000000000011</v>
      </c>
    </row>
    <row r="157" spans="1:2" x14ac:dyDescent="0.25">
      <c r="A157" s="22">
        <v>30</v>
      </c>
      <c r="B157" s="66">
        <v>13787.847321428573</v>
      </c>
    </row>
    <row r="158" spans="1:2" x14ac:dyDescent="0.25">
      <c r="A158" s="22">
        <v>31</v>
      </c>
      <c r="B158" s="66">
        <v>10346.343043478264</v>
      </c>
    </row>
    <row r="159" spans="1:2" x14ac:dyDescent="0.25">
      <c r="A159" s="22">
        <v>32</v>
      </c>
      <c r="B159" s="66">
        <v>14698.091000000004</v>
      </c>
    </row>
    <row r="160" spans="1:2" x14ac:dyDescent="0.25">
      <c r="A160" s="22">
        <v>33</v>
      </c>
      <c r="B160" s="66">
        <v>11891.08333333333</v>
      </c>
    </row>
    <row r="161" spans="1:2" x14ac:dyDescent="0.25">
      <c r="A161" s="22">
        <v>34</v>
      </c>
      <c r="B161" s="66">
        <v>11886.587049180331</v>
      </c>
    </row>
    <row r="162" spans="1:2" x14ac:dyDescent="0.25">
      <c r="A162" s="22">
        <v>35</v>
      </c>
      <c r="B162" s="66">
        <v>10817.261499999997</v>
      </c>
    </row>
    <row r="163" spans="1:2" x14ac:dyDescent="0.25">
      <c r="A163" s="22">
        <v>36</v>
      </c>
      <c r="B163" s="66">
        <v>12290.951190476188</v>
      </c>
    </row>
    <row r="164" spans="1:2" x14ac:dyDescent="0.25">
      <c r="A164" s="22">
        <v>37</v>
      </c>
      <c r="B164" s="66">
        <v>16503.81384615384</v>
      </c>
    </row>
    <row r="165" spans="1:2" x14ac:dyDescent="0.25">
      <c r="A165" s="22">
        <v>38</v>
      </c>
      <c r="B165" s="66">
        <v>10223.004772727272</v>
      </c>
    </row>
    <row r="166" spans="1:2" x14ac:dyDescent="0.25">
      <c r="A166" s="22">
        <v>39</v>
      </c>
      <c r="B166" s="66">
        <v>13882.343777777774</v>
      </c>
    </row>
    <row r="167" spans="1:2" x14ac:dyDescent="0.25">
      <c r="A167" s="22">
        <v>40</v>
      </c>
      <c r="B167" s="66">
        <v>13058.025370370366</v>
      </c>
    </row>
    <row r="168" spans="1:2" x14ac:dyDescent="0.25">
      <c r="A168" s="22">
        <v>41</v>
      </c>
      <c r="B168" s="66">
        <v>12031.149615384611</v>
      </c>
    </row>
    <row r="169" spans="1:2" x14ac:dyDescent="0.25">
      <c r="A169" s="22">
        <v>42</v>
      </c>
      <c r="B169" s="66">
        <v>13180.461702127661</v>
      </c>
    </row>
    <row r="170" spans="1:2" x14ac:dyDescent="0.25">
      <c r="A170" s="22">
        <v>43</v>
      </c>
      <c r="B170" s="66">
        <v>17980.606000000003</v>
      </c>
    </row>
    <row r="171" spans="1:2" x14ac:dyDescent="0.25">
      <c r="A171" s="22">
        <v>44</v>
      </c>
      <c r="B171" s="66">
        <v>15162.016862745093</v>
      </c>
    </row>
    <row r="172" spans="1:2" x14ac:dyDescent="0.25">
      <c r="A172" s="22">
        <v>45</v>
      </c>
      <c r="B172" s="66">
        <v>15183.109069767441</v>
      </c>
    </row>
    <row r="173" spans="1:2" x14ac:dyDescent="0.25">
      <c r="A173" s="22">
        <v>46</v>
      </c>
      <c r="B173" s="66">
        <v>17592.405438596492</v>
      </c>
    </row>
    <row r="174" spans="1:2" x14ac:dyDescent="0.25">
      <c r="A174" s="22">
        <v>47</v>
      </c>
      <c r="B174" s="66">
        <v>19264.404705882356</v>
      </c>
    </row>
    <row r="175" spans="1:2" x14ac:dyDescent="0.25">
      <c r="A175" s="22">
        <v>48</v>
      </c>
      <c r="B175" s="66">
        <v>15253.752241379312</v>
      </c>
    </row>
    <row r="176" spans="1:2" x14ac:dyDescent="0.25">
      <c r="A176" s="22">
        <v>49</v>
      </c>
      <c r="B176" s="66">
        <v>14768.245306122451</v>
      </c>
    </row>
    <row r="177" spans="1:2" x14ac:dyDescent="0.25">
      <c r="A177" s="22">
        <v>50</v>
      </c>
      <c r="B177" s="66">
        <v>16208.155862068963</v>
      </c>
    </row>
    <row r="178" spans="1:2" x14ac:dyDescent="0.25">
      <c r="A178" s="22">
        <v>51</v>
      </c>
      <c r="B178" s="66">
        <v>17321.895535714284</v>
      </c>
    </row>
    <row r="179" spans="1:2" x14ac:dyDescent="0.25">
      <c r="A179" s="22">
        <v>52</v>
      </c>
      <c r="B179" s="66">
        <v>16571.974482758622</v>
      </c>
    </row>
    <row r="180" spans="1:2" x14ac:dyDescent="0.25">
      <c r="A180" s="22">
        <v>53</v>
      </c>
      <c r="B180" s="66">
        <v>16029.775283018867</v>
      </c>
    </row>
    <row r="181" spans="1:2" x14ac:dyDescent="0.25">
      <c r="A181" s="22">
        <v>54</v>
      </c>
      <c r="B181" s="66">
        <v>17861.568367346947</v>
      </c>
    </row>
    <row r="182" spans="1:2" x14ac:dyDescent="0.25">
      <c r="A182" s="22">
        <v>55</v>
      </c>
      <c r="B182" s="66">
        <v>18447.75711111111</v>
      </c>
    </row>
    <row r="183" spans="1:2" x14ac:dyDescent="0.25">
      <c r="A183" s="22">
        <v>56</v>
      </c>
      <c r="B183" s="66">
        <v>17000.735208333335</v>
      </c>
    </row>
    <row r="184" spans="1:2" x14ac:dyDescent="0.25">
      <c r="A184" s="22">
        <v>57</v>
      </c>
      <c r="B184" s="66">
        <v>15703.818199999996</v>
      </c>
    </row>
    <row r="185" spans="1:2" x14ac:dyDescent="0.25">
      <c r="A185" s="22">
        <v>58</v>
      </c>
      <c r="B185" s="66">
        <v>14948.267674418605</v>
      </c>
    </row>
    <row r="186" spans="1:2" x14ac:dyDescent="0.25">
      <c r="A186" s="22">
        <v>59</v>
      </c>
      <c r="B186" s="66">
        <v>18163.963877551025</v>
      </c>
    </row>
    <row r="187" spans="1:2" x14ac:dyDescent="0.25">
      <c r="A187" s="22">
        <v>60</v>
      </c>
      <c r="B187" s="66">
        <v>20577.024615384613</v>
      </c>
    </row>
    <row r="188" spans="1:2" x14ac:dyDescent="0.25">
      <c r="A188" s="22">
        <v>61</v>
      </c>
      <c r="B188" s="66">
        <v>22024.457391304342</v>
      </c>
    </row>
    <row r="189" spans="1:2" x14ac:dyDescent="0.25">
      <c r="A189" s="22">
        <v>62</v>
      </c>
      <c r="B189" s="66">
        <v>19325.295454545456</v>
      </c>
    </row>
    <row r="190" spans="1:2" x14ac:dyDescent="0.25">
      <c r="A190" s="22">
        <v>63</v>
      </c>
      <c r="B190" s="66">
        <v>19904.59304347826</v>
      </c>
    </row>
    <row r="191" spans="1:2" x14ac:dyDescent="0.25">
      <c r="A191" s="22">
        <v>64</v>
      </c>
      <c r="B191" s="66">
        <v>22631.465</v>
      </c>
    </row>
    <row r="192" spans="1:2" x14ac:dyDescent="0.25">
      <c r="A192" s="22">
        <v>65</v>
      </c>
      <c r="B192" s="66">
        <v>29330.98</v>
      </c>
    </row>
    <row r="193" spans="1:2" x14ac:dyDescent="0.25">
      <c r="A193" s="22" t="s">
        <v>8350</v>
      </c>
      <c r="B193" s="66">
        <v>13529.918034261262</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A80E6-AC00-4735-9150-AD43D53829D0}">
  <dimension ref="A1:X3"/>
  <sheetViews>
    <sheetView workbookViewId="0">
      <selection sqref="A1:X2"/>
    </sheetView>
  </sheetViews>
  <sheetFormatPr defaultRowHeight="15" x14ac:dyDescent="0.25"/>
  <sheetData>
    <row r="1" spans="1:24" ht="16.5" customHeight="1" x14ac:dyDescent="0.25">
      <c r="A1" s="78" t="s">
        <v>8377</v>
      </c>
      <c r="B1" s="79"/>
      <c r="C1" s="79"/>
      <c r="D1" s="79"/>
      <c r="E1" s="79"/>
      <c r="F1" s="79"/>
      <c r="G1" s="79"/>
      <c r="H1" s="79"/>
      <c r="I1" s="79"/>
      <c r="J1" s="79"/>
      <c r="K1" s="79"/>
      <c r="L1" s="79"/>
      <c r="M1" s="79"/>
      <c r="N1" s="79"/>
      <c r="O1" s="79"/>
      <c r="P1" s="79"/>
      <c r="Q1" s="79"/>
      <c r="R1" s="79"/>
      <c r="S1" s="79"/>
      <c r="T1" s="79"/>
      <c r="U1" s="79"/>
      <c r="V1" s="79"/>
      <c r="W1" s="79"/>
      <c r="X1" s="80"/>
    </row>
    <row r="2" spans="1:24" ht="15" customHeight="1" x14ac:dyDescent="0.25">
      <c r="A2" s="81"/>
      <c r="B2" s="82"/>
      <c r="C2" s="82"/>
      <c r="D2" s="82"/>
      <c r="E2" s="82"/>
      <c r="F2" s="82"/>
      <c r="G2" s="82"/>
      <c r="H2" s="82"/>
      <c r="I2" s="82"/>
      <c r="J2" s="82"/>
      <c r="K2" s="82"/>
      <c r="L2" s="82"/>
      <c r="M2" s="82"/>
      <c r="N2" s="82"/>
      <c r="O2" s="82"/>
      <c r="P2" s="82"/>
      <c r="Q2" s="82"/>
      <c r="R2" s="82"/>
      <c r="S2" s="82"/>
      <c r="T2" s="82"/>
      <c r="U2" s="82"/>
      <c r="V2" s="82"/>
      <c r="W2" s="82"/>
      <c r="X2" s="83"/>
    </row>
    <row r="3" spans="1:24" ht="15.75" customHeight="1" thickBot="1" x14ac:dyDescent="0.3">
      <c r="A3" s="67"/>
      <c r="B3" s="68"/>
      <c r="C3" s="68"/>
      <c r="D3" s="68"/>
      <c r="E3" s="68"/>
      <c r="F3" s="68"/>
      <c r="G3" s="68"/>
      <c r="H3" s="68"/>
      <c r="I3" s="68"/>
      <c r="J3" s="68"/>
      <c r="K3" s="68"/>
      <c r="L3" s="68"/>
      <c r="M3" s="68"/>
      <c r="N3" s="68"/>
      <c r="O3" s="68"/>
      <c r="P3" s="68"/>
      <c r="Q3" s="68"/>
      <c r="R3" s="68"/>
      <c r="S3" s="68"/>
      <c r="T3" s="68"/>
      <c r="U3" s="68"/>
      <c r="V3" s="68"/>
      <c r="W3" s="68"/>
      <c r="X3" s="69"/>
    </row>
  </sheetData>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Names</vt:lpstr>
      <vt:lpstr>Medical Examinations</vt:lpstr>
      <vt:lpstr>Hospitalisation Details</vt:lpstr>
      <vt:lpstr>Healthcare</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2025-07-10T08:50:54Z</dcterms:modified>
</cp:coreProperties>
</file>